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mc:AlternateContent xmlns:mc="http://schemas.openxmlformats.org/markup-compatibility/2006">
    <mc:Choice Requires="x15">
      <x15ac:absPath xmlns:x15ac="http://schemas.microsoft.com/office/spreadsheetml/2010/11/ac" url="/Volumes/GoogleDrive-110725205768119289792/My Drive/Risalah Rapat/"/>
    </mc:Choice>
  </mc:AlternateContent>
  <xr:revisionPtr revIDLastSave="0" documentId="13_ncr:1_{AADE38D2-25A3-4E43-A5C7-A62F5E4D9582}" xr6:coauthVersionLast="47" xr6:coauthVersionMax="47" xr10:uidLastSave="{00000000-0000-0000-0000-000000000000}"/>
  <bookViews>
    <workbookView xWindow="0" yWindow="500" windowWidth="28800" windowHeight="16300" tabRatio="602" activeTab="4" xr2:uid="{00000000-000D-0000-FFFF-FFFF00000000}"/>
  </bookViews>
  <sheets>
    <sheet name="KTPR" sheetId="3" state="hidden" r:id="rId1"/>
    <sheet name="Realisasi 2020" sheetId="9" state="hidden" r:id="rId2"/>
    <sheet name="Pesanan dan Realisasi 2021" sheetId="14" r:id="rId3"/>
    <sheet name="Target E-Catalog" sheetId="15" r:id="rId4"/>
    <sheet name="Risalah Rapat" sheetId="16" r:id="rId5"/>
    <sheet name="Jadwal Trial" sheetId="11" state="hidden" r:id="rId6"/>
    <sheet name="Sheet2" sheetId="12" state="hidden" r:id="rId7"/>
    <sheet name="Pesanan  (2)" sheetId="2" state="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s>
  <definedNames>
    <definedName name="______________________________________________________xlnm.Database">"#REF!"</definedName>
    <definedName name="______________________________________________________xlnm.Database_1">"#REF!"</definedName>
    <definedName name="______________________________________________________xlnm.Database_2">"#REF!"</definedName>
    <definedName name="______________________________________________________xlnm.Print_Area">"#N/A"</definedName>
    <definedName name="______________________________________________________xlnm.Print_Area_1">#REF!</definedName>
    <definedName name="______________________________________________________xlnm.Print_Area_2" localSheetId="3">#REF!</definedName>
    <definedName name="______________________________________________________xlnm.Print_Area_2">#REF!</definedName>
    <definedName name="______________________________________________________xlnm.Print_Titles">"#N/A"</definedName>
    <definedName name="______________________________________________________xlnm.Print_Titles_1">"#N/A"</definedName>
    <definedName name="_____________________________________________________xlnm.Database">"#REF!"</definedName>
    <definedName name="_____________________________________________________xlnm.Database_1">"#REF!"</definedName>
    <definedName name="_____________________________________________________xlnm.Database_2">"#REF!"</definedName>
    <definedName name="_____________________________________________________xlnm.Print_Area">"#N/A"</definedName>
    <definedName name="_____________________________________________________xlnm.Print_Area_1">#REF!</definedName>
    <definedName name="_____________________________________________________xlnm.Print_Area_2" localSheetId="3">#REF!</definedName>
    <definedName name="_____________________________________________________xlnm.Print_Area_2">#REF!</definedName>
    <definedName name="_____________________________________________________xlnm.Print_Titles">"#N/A"</definedName>
    <definedName name="_____________________________________________________xlnm.Print_Titles_1">"#N/A"</definedName>
    <definedName name="____________________________________________________xlnm.Database">"#REF!"</definedName>
    <definedName name="____________________________________________________xlnm.Database_1">"#REF!"</definedName>
    <definedName name="____________________________________________________xlnm.Database_2">"#REF!"</definedName>
    <definedName name="____________________________________________________xlnm.Print_Area">"#N/A"</definedName>
    <definedName name="____________________________________________________xlnm.Print_Area_1">#REF!</definedName>
    <definedName name="____________________________________________________xlnm.Print_Area_2" localSheetId="3">#REF!</definedName>
    <definedName name="____________________________________________________xlnm.Print_Area_2">#REF!</definedName>
    <definedName name="____________________________________________________xlnm.Print_Titles">"#N/A"</definedName>
    <definedName name="____________________________________________________xlnm.Print_Titles_1">"#N/A"</definedName>
    <definedName name="___________________________________________________xlnm.Database">"#REF!"</definedName>
    <definedName name="___________________________________________________xlnm.Database_1">"#REF!"</definedName>
    <definedName name="___________________________________________________xlnm.Database_2">"#REF!"</definedName>
    <definedName name="___________________________________________________xlnm.Print_Area">"#N/A"</definedName>
    <definedName name="___________________________________________________xlnm.Print_Area_1">#REF!</definedName>
    <definedName name="___________________________________________________xlnm.Print_Area_2" localSheetId="3">#REF!</definedName>
    <definedName name="___________________________________________________xlnm.Print_Area_2">#REF!</definedName>
    <definedName name="___________________________________________________xlnm.Print_Titles">"#N/A"</definedName>
    <definedName name="___________________________________________________xlnm.Print_Titles_1">"#N/A"</definedName>
    <definedName name="__________________________________________________xlnm.Database">"#REF!"</definedName>
    <definedName name="__________________________________________________xlnm.Database_1">"#REF!"</definedName>
    <definedName name="__________________________________________________xlnm.Database_2">"#REF!"</definedName>
    <definedName name="__________________________________________________xlnm.Print_Area">"#N/A"</definedName>
    <definedName name="__________________________________________________xlnm.Print_Area_1">#REF!</definedName>
    <definedName name="__________________________________________________xlnm.Print_Area_2" localSheetId="3">#REF!</definedName>
    <definedName name="__________________________________________________xlnm.Print_Area_2">#REF!</definedName>
    <definedName name="__________________________________________________xlnm.Print_Titles">"#N/A"</definedName>
    <definedName name="__________________________________________________xlnm.Print_Titles_1">"#N/A"</definedName>
    <definedName name="_________________________________________________xlnm.Database">"#REF!"</definedName>
    <definedName name="_________________________________________________xlnm.Database_1">"#REF!"</definedName>
    <definedName name="_________________________________________________xlnm.Database_2">"#REF!"</definedName>
    <definedName name="_________________________________________________xlnm.Print_Area">"#N/A"</definedName>
    <definedName name="_________________________________________________xlnm.Print_Area_1">#REF!</definedName>
    <definedName name="_________________________________________________xlnm.Print_Area_2" localSheetId="3">#REF!</definedName>
    <definedName name="_________________________________________________xlnm.Print_Area_2">#REF!</definedName>
    <definedName name="_________________________________________________xlnm.Print_Titles">"#N/A"</definedName>
    <definedName name="_________________________________________________xlnm.Print_Titles_1">"#N/A"</definedName>
    <definedName name="________________________________________________xlnm.Database">"#REF!"</definedName>
    <definedName name="________________________________________________xlnm.Database_1">"#REF!"</definedName>
    <definedName name="________________________________________________xlnm.Database_2">"#REF!"</definedName>
    <definedName name="________________________________________________xlnm.Print_Area">"#N/A"</definedName>
    <definedName name="________________________________________________xlnm.Print_Area_1">#REF!</definedName>
    <definedName name="________________________________________________xlnm.Print_Area_2" localSheetId="3">#REF!</definedName>
    <definedName name="________________________________________________xlnm.Print_Area_2">#REF!</definedName>
    <definedName name="________________________________________________xlnm.Print_Titles">"#N/A"</definedName>
    <definedName name="________________________________________________xlnm.Print_Titles_1">"#N/A"</definedName>
    <definedName name="_______________________________________________xlnm.Database">"#REF!"</definedName>
    <definedName name="_______________________________________________xlnm.Database_1">"#REF!"</definedName>
    <definedName name="_______________________________________________xlnm.Database_2">"#REF!"</definedName>
    <definedName name="_______________________________________________xlnm.Print_Area">"#N/A"</definedName>
    <definedName name="_______________________________________________xlnm.Print_Area_1">#REF!</definedName>
    <definedName name="_______________________________________________xlnm.Print_Area_2" localSheetId="3">#REF!</definedName>
    <definedName name="_______________________________________________xlnm.Print_Area_2">#REF!</definedName>
    <definedName name="_______________________________________________xlnm.Print_Titles">"#N/A"</definedName>
    <definedName name="_______________________________________________xlnm.Print_Titles_1">"#N/A"</definedName>
    <definedName name="______________________________________________xlnm.Database">"#REF!"</definedName>
    <definedName name="______________________________________________xlnm.Database_1">"#REF!"</definedName>
    <definedName name="______________________________________________xlnm.Database_2">"#REF!"</definedName>
    <definedName name="______________________________________________xlnm.Print_Area">"#N/A"</definedName>
    <definedName name="______________________________________________xlnm.Print_Area_1">#REF!</definedName>
    <definedName name="______________________________________________xlnm.Print_Area_2" localSheetId="3">#REF!</definedName>
    <definedName name="______________________________________________xlnm.Print_Area_2">#REF!</definedName>
    <definedName name="______________________________________________xlnm.Print_Titles">"#N/A"</definedName>
    <definedName name="______________________________________________xlnm.Print_Titles_1">"#N/A"</definedName>
    <definedName name="_____________________________________________xlnm.Database">"#REF!"</definedName>
    <definedName name="_____________________________________________xlnm.Database_1">"#REF!"</definedName>
    <definedName name="_____________________________________________xlnm.Database_2">"#REF!"</definedName>
    <definedName name="_____________________________________________xlnm.Print_Area">"#N/A"</definedName>
    <definedName name="_____________________________________________xlnm.Print_Area_1">#REF!</definedName>
    <definedName name="_____________________________________________xlnm.Print_Area_2" localSheetId="3">#REF!</definedName>
    <definedName name="_____________________________________________xlnm.Print_Area_2">#REF!</definedName>
    <definedName name="_____________________________________________xlnm.Print_Titles">"#N/A"</definedName>
    <definedName name="_____________________________________________xlnm.Print_Titles_1">"#N/A"</definedName>
    <definedName name="____________________________________________xlnm.Database">"#REF!"</definedName>
    <definedName name="____________________________________________xlnm.Database_1">"#REF!"</definedName>
    <definedName name="____________________________________________xlnm.Database_2">"#REF!"</definedName>
    <definedName name="____________________________________________xlnm.Print_Area">"#N/A"</definedName>
    <definedName name="____________________________________________xlnm.Print_Area_1">#REF!</definedName>
    <definedName name="____________________________________________xlnm.Print_Area_2" localSheetId="3">#REF!</definedName>
    <definedName name="____________________________________________xlnm.Print_Area_2">#REF!</definedName>
    <definedName name="____________________________________________xlnm.Print_Titles">"#N/A"</definedName>
    <definedName name="____________________________________________xlnm.Print_Titles_1">"#N/A"</definedName>
    <definedName name="___________________________________________xlnm.Database">"#REF!"</definedName>
    <definedName name="___________________________________________xlnm.Database_1">"#REF!"</definedName>
    <definedName name="___________________________________________xlnm.Database_2">"#REF!"</definedName>
    <definedName name="___________________________________________xlnm.Print_Area">"#N/A"</definedName>
    <definedName name="___________________________________________xlnm.Print_Area_1">#REF!</definedName>
    <definedName name="___________________________________________xlnm.Print_Area_2" localSheetId="3">#REF!</definedName>
    <definedName name="___________________________________________xlnm.Print_Area_2">#REF!</definedName>
    <definedName name="___________________________________________xlnm.Print_Titles">"#N/A"</definedName>
    <definedName name="___________________________________________xlnm.Print_Titles_1">"#N/A"</definedName>
    <definedName name="__________________________________________xlnm.Database">"#REF!"</definedName>
    <definedName name="__________________________________________xlnm.Database_1">"#REF!"</definedName>
    <definedName name="__________________________________________xlnm.Database_2">"#REF!"</definedName>
    <definedName name="__________________________________________xlnm.Print_Area">"#N/A"</definedName>
    <definedName name="__________________________________________xlnm.Print_Area_1">#REF!</definedName>
    <definedName name="__________________________________________xlnm.Print_Area_2" localSheetId="3">#REF!</definedName>
    <definedName name="__________________________________________xlnm.Print_Area_2">#REF!</definedName>
    <definedName name="__________________________________________xlnm.Print_Titles">"#N/A"</definedName>
    <definedName name="__________________________________________xlnm.Print_Titles_1">"#N/A"</definedName>
    <definedName name="_________________________________________xlnm.Database">"#REF!"</definedName>
    <definedName name="_________________________________________xlnm.Database_1">"#REF!"</definedName>
    <definedName name="_________________________________________xlnm.Database_2">"#REF!"</definedName>
    <definedName name="_________________________________________xlnm.Print_Area">"#N/A"</definedName>
    <definedName name="_________________________________________xlnm.Print_Area_1">#REF!</definedName>
    <definedName name="_________________________________________xlnm.Print_Area_2" localSheetId="3">#REF!</definedName>
    <definedName name="_________________________________________xlnm.Print_Area_2">#REF!</definedName>
    <definedName name="_________________________________________xlnm.Print_Titles">"#N/A"</definedName>
    <definedName name="_________________________________________xlnm.Print_Titles_1">"#N/A"</definedName>
    <definedName name="________________________________________xlnm.Database">"#REF!"</definedName>
    <definedName name="________________________________________xlnm.Database_1">"#REF!"</definedName>
    <definedName name="________________________________________xlnm.Database_2">"#REF!"</definedName>
    <definedName name="________________________________________xlnm.Print_Area">"#N/A"</definedName>
    <definedName name="________________________________________xlnm.Print_Area_1">#REF!</definedName>
    <definedName name="________________________________________xlnm.Print_Area_2" localSheetId="3">#REF!</definedName>
    <definedName name="________________________________________xlnm.Print_Area_2">#REF!</definedName>
    <definedName name="________________________________________xlnm.Print_Titles">"#N/A"</definedName>
    <definedName name="________________________________________xlnm.Print_Titles_1">"#N/A"</definedName>
    <definedName name="_______________________________________xlnm.Database">"#REF!"</definedName>
    <definedName name="_______________________________________xlnm.Database_1">"#REF!"</definedName>
    <definedName name="_______________________________________xlnm.Database_2">"#REF!"</definedName>
    <definedName name="_______________________________________xlnm.Print_Area">"#N/A"</definedName>
    <definedName name="_______________________________________xlnm.Print_Area_1">#REF!</definedName>
    <definedName name="_______________________________________xlnm.Print_Area_2" localSheetId="3">#REF!</definedName>
    <definedName name="_______________________________________xlnm.Print_Area_2">#REF!</definedName>
    <definedName name="_______________________________________xlnm.Print_Titles">"#N/A"</definedName>
    <definedName name="_______________________________________xlnm.Print_Titles_1">"#N/A"</definedName>
    <definedName name="______________________________________xlnm.Database">"#REF!"</definedName>
    <definedName name="______________________________________xlnm.Database_1">"#REF!"</definedName>
    <definedName name="______________________________________xlnm.Database_2">"#REF!"</definedName>
    <definedName name="______________________________________xlnm.Print_Area">"#N/A"</definedName>
    <definedName name="______________________________________xlnm.Print_Area_1">#REF!</definedName>
    <definedName name="______________________________________xlnm.Print_Area_2" localSheetId="3">#REF!</definedName>
    <definedName name="______________________________________xlnm.Print_Area_2">#REF!</definedName>
    <definedName name="______________________________________xlnm.Print_Titles">"#N/A"</definedName>
    <definedName name="______________________________________xlnm.Print_Titles_1">"#N/A"</definedName>
    <definedName name="_____________________________________xlnm.Database">"#REF!"</definedName>
    <definedName name="_____________________________________xlnm.Database_1">"#REF!"</definedName>
    <definedName name="_____________________________________xlnm.Database_2">"#REF!"</definedName>
    <definedName name="_____________________________________xlnm.Print_Area">"#N/A"</definedName>
    <definedName name="_____________________________________xlnm.Print_Area_1">#REF!</definedName>
    <definedName name="_____________________________________xlnm.Print_Area_2" localSheetId="3">#REF!</definedName>
    <definedName name="_____________________________________xlnm.Print_Area_2">#REF!</definedName>
    <definedName name="_____________________________________xlnm.Print_Titles">"#N/A"</definedName>
    <definedName name="_____________________________________xlnm.Print_Titles_1">"#N/A"</definedName>
    <definedName name="____________________________________xlnm.Database">"#REF!"</definedName>
    <definedName name="____________________________________xlnm.Database_1">"#REF!"</definedName>
    <definedName name="____________________________________xlnm.Database_2">"#REF!"</definedName>
    <definedName name="____________________________________xlnm.Print_Area">"#N/A"</definedName>
    <definedName name="____________________________________xlnm.Print_Area_1">#REF!</definedName>
    <definedName name="____________________________________xlnm.Print_Area_2" localSheetId="3">#REF!</definedName>
    <definedName name="____________________________________xlnm.Print_Area_2">#REF!</definedName>
    <definedName name="____________________________________xlnm.Print_Titles">"#N/A"</definedName>
    <definedName name="____________________________________xlnm.Print_Titles_1">"#N/A"</definedName>
    <definedName name="___________________________________xlnm.Database">"#REF!"</definedName>
    <definedName name="___________________________________xlnm.Database_1">"#REF!"</definedName>
    <definedName name="___________________________________xlnm.Database_2">"#REF!"</definedName>
    <definedName name="___________________________________xlnm.Print_Area">"#N/A"</definedName>
    <definedName name="___________________________________xlnm.Print_Area_1">#REF!</definedName>
    <definedName name="___________________________________xlnm.Print_Area_2" localSheetId="3">#REF!</definedName>
    <definedName name="___________________________________xlnm.Print_Area_2">#REF!</definedName>
    <definedName name="___________________________________xlnm.Print_Titles">"#N/A"</definedName>
    <definedName name="___________________________________xlnm.Print_Titles_1">"#N/A"</definedName>
    <definedName name="__________________________________xlnm.Database">"#REF!"</definedName>
    <definedName name="__________________________________xlnm.Database_1">"#REF!"</definedName>
    <definedName name="__________________________________xlnm.Database_2">"#REF!"</definedName>
    <definedName name="__________________________________xlnm.Print_Area">"#N/A"</definedName>
    <definedName name="__________________________________xlnm.Print_Area_1">#REF!</definedName>
    <definedName name="__________________________________xlnm.Print_Area_2" localSheetId="3">#REF!</definedName>
    <definedName name="__________________________________xlnm.Print_Area_2">#REF!</definedName>
    <definedName name="__________________________________xlnm.Print_Titles">"#N/A"</definedName>
    <definedName name="__________________________________xlnm.Print_Titles_1">"#N/A"</definedName>
    <definedName name="_________________________________xlnm.Database">"#REF!"</definedName>
    <definedName name="_________________________________xlnm.Database_1">"#REF!"</definedName>
    <definedName name="_________________________________xlnm.Database_2">"#REF!"</definedName>
    <definedName name="_________________________________xlnm.Print_Area">"#N/A"</definedName>
    <definedName name="_________________________________xlnm.Print_Area_1">#REF!</definedName>
    <definedName name="_________________________________xlnm.Print_Area_2" localSheetId="3">#REF!</definedName>
    <definedName name="_________________________________xlnm.Print_Area_2">#REF!</definedName>
    <definedName name="_________________________________xlnm.Print_Titles">"#N/A"</definedName>
    <definedName name="_________________________________xlnm.Print_Titles_1">"#N/A"</definedName>
    <definedName name="________________________________xlnm.Database">"#REF!"</definedName>
    <definedName name="________________________________xlnm.Database_1">"#REF!"</definedName>
    <definedName name="________________________________xlnm.Database_2">"#REF!"</definedName>
    <definedName name="________________________________xlnm.Print_Area">"#N/A"</definedName>
    <definedName name="________________________________xlnm.Print_Area_1">#REF!</definedName>
    <definedName name="________________________________xlnm.Print_Area_2" localSheetId="3">#REF!</definedName>
    <definedName name="________________________________xlnm.Print_Area_2">#REF!</definedName>
    <definedName name="________________________________xlnm.Print_Titles">"#N/A"</definedName>
    <definedName name="________________________________xlnm.Print_Titles_1">"#N/A"</definedName>
    <definedName name="_______________________________xlnm.Database">"#REF!"</definedName>
    <definedName name="_______________________________xlnm.Database_1">"#REF!"</definedName>
    <definedName name="_______________________________xlnm.Database_2">"#REF!"</definedName>
    <definedName name="_______________________________xlnm.Print_Area">"#N/A"</definedName>
    <definedName name="_______________________________xlnm.Print_Area_1">#REF!</definedName>
    <definedName name="_______________________________xlnm.Print_Area_2" localSheetId="3">#REF!</definedName>
    <definedName name="_______________________________xlnm.Print_Area_2">#REF!</definedName>
    <definedName name="_______________________________xlnm.Print_Titles">"#N/A"</definedName>
    <definedName name="_______________________________xlnm.Print_Titles_1">"#N/A"</definedName>
    <definedName name="______________________________xlnm.Database">"#REF!"</definedName>
    <definedName name="______________________________xlnm.Database_1">"#REF!"</definedName>
    <definedName name="______________________________xlnm.Database_2">"#REF!"</definedName>
    <definedName name="______________________________xlnm.Print_Area">"#N/A"</definedName>
    <definedName name="______________________________xlnm.Print_Area_1">#REF!</definedName>
    <definedName name="______________________________xlnm.Print_Area_2" localSheetId="3">#REF!</definedName>
    <definedName name="______________________________xlnm.Print_Area_2">#REF!</definedName>
    <definedName name="______________________________xlnm.Print_Titles">"#N/A"</definedName>
    <definedName name="______________________________xlnm.Print_Titles_1">"#N/A"</definedName>
    <definedName name="_____________________________xlnm.Database">"#REF!"</definedName>
    <definedName name="_____________________________xlnm.Database_1">"#REF!"</definedName>
    <definedName name="_____________________________xlnm.Database_2">"#REF!"</definedName>
    <definedName name="_____________________________xlnm.Print_Area">"#N/A"</definedName>
    <definedName name="_____________________________xlnm.Print_Area_1">#REF!</definedName>
    <definedName name="_____________________________xlnm.Print_Area_2" localSheetId="3">#REF!</definedName>
    <definedName name="_____________________________xlnm.Print_Area_2">#REF!</definedName>
    <definedName name="_____________________________xlnm.Print_Titles">"#N/A"</definedName>
    <definedName name="_____________________________xlnm.Print_Titles_1">"#N/A"</definedName>
    <definedName name="____________________________t1">[1]Anls04!$D$9:$S$420</definedName>
    <definedName name="____________________________xlnm_Print_Area_1" localSheetId="3">#REF!</definedName>
    <definedName name="____________________________xlnm_Print_Area_1">#REF!</definedName>
    <definedName name="____________________________xlnm_Print_Area_2" localSheetId="3">#REF!</definedName>
    <definedName name="____________________________xlnm_Print_Area_2">#REF!</definedName>
    <definedName name="____________________________xlnm.Database">"#REF!"</definedName>
    <definedName name="____________________________xlnm.Database_1">"#REF!"</definedName>
    <definedName name="____________________________xlnm.Database_2">"#REF!"</definedName>
    <definedName name="____________________________xlnm.Print_Area">'[2]L-16 &amp; 21-KEHADIRAN'!#REF!</definedName>
    <definedName name="____________________________xlnm.Print_Area_1" localSheetId="3">#REF!</definedName>
    <definedName name="____________________________xlnm.Print_Area_1">#REF!</definedName>
    <definedName name="____________________________xlnm.Print_Area_2" localSheetId="3">#REF!</definedName>
    <definedName name="____________________________xlnm.Print_Area_2">#REF!</definedName>
    <definedName name="____________________________xlnm.Print_Titles">([3]INSTITUSI!$A$1:$D$65536,[3]INSTITUSI!$A$1:$IV$5)</definedName>
    <definedName name="____________________________xlnm.Print_Titles_1">([4]REGULER!$A$1:$D$65536,[4]REGULER!$A$1:$IV$5)</definedName>
    <definedName name="___________________________t1">[5]Anls04!$D$9:$S$420</definedName>
    <definedName name="___________________________xlnm_Database">"#REF!"</definedName>
    <definedName name="___________________________xlnm_Database_1">"#REF!"</definedName>
    <definedName name="___________________________xlnm_Database_2">"#REF!"</definedName>
    <definedName name="___________________________xlnm_Print_Area">"#N/A"</definedName>
    <definedName name="___________________________xlnm_Print_Area_1">#REF!</definedName>
    <definedName name="___________________________xlnm_Print_Area_2" localSheetId="3">#REF!</definedName>
    <definedName name="___________________________xlnm_Print_Area_2">#REF!</definedName>
    <definedName name="___________________________xlnm_Print_Titles">"#N/A"</definedName>
    <definedName name="___________________________xlnm_Print_Titles_1">"#N/A"</definedName>
    <definedName name="___________________________xlnm.Database">"#REF!"</definedName>
    <definedName name="___________________________xlnm.Database_1">"#REF!"</definedName>
    <definedName name="___________________________xlnm.Database_2">"#REF!"</definedName>
    <definedName name="___________________________xlnm.Print_Area">"#N/A"</definedName>
    <definedName name="___________________________xlnm.Print_Area_1">#REF!</definedName>
    <definedName name="___________________________xlnm.Print_Area_2" localSheetId="3">#REF!</definedName>
    <definedName name="___________________________xlnm.Print_Area_2">#REF!</definedName>
    <definedName name="___________________________xlnm.Print_Titles">"#N/A"</definedName>
    <definedName name="___________________________xlnm.Print_Titles_1">"#N/A"</definedName>
    <definedName name="__________________________t1">[5]Anls04!$D$9:$S$420</definedName>
    <definedName name="__________________________xlnm_Database">"#REF!"</definedName>
    <definedName name="__________________________xlnm_Database_1">"#REF!"</definedName>
    <definedName name="__________________________xlnm_Database_2">"#REF!"</definedName>
    <definedName name="__________________________xlnm_Print_Area">"#N/A"</definedName>
    <definedName name="__________________________xlnm_Print_Area_1">#REF!</definedName>
    <definedName name="__________________________xlnm_Print_Area_2" localSheetId="3">#REF!</definedName>
    <definedName name="__________________________xlnm_Print_Area_2">#REF!</definedName>
    <definedName name="__________________________xlnm_Print_Titles">"#N/A"</definedName>
    <definedName name="__________________________xlnm_Print_Titles_1">"#N/A"</definedName>
    <definedName name="__________________________xlnm.Database">"#REF!"</definedName>
    <definedName name="__________________________xlnm.Database_1">"#REF!"</definedName>
    <definedName name="__________________________xlnm.Database_2">"#REF!"</definedName>
    <definedName name="__________________________xlnm.Print_Area">"#N/A"</definedName>
    <definedName name="__________________________xlnm.Print_Area_1">#REF!</definedName>
    <definedName name="__________________________xlnm.Print_Area_2" localSheetId="3">#REF!</definedName>
    <definedName name="__________________________xlnm.Print_Area_2">#REF!</definedName>
    <definedName name="__________________________xlnm.Print_Titles">"#N/A"</definedName>
    <definedName name="__________________________xlnm.Print_Titles_1">"#N/A"</definedName>
    <definedName name="_________________________t1">[6]Anls04!$D$9:$S$420</definedName>
    <definedName name="_________________________xlnm_Database">"#REF!"</definedName>
    <definedName name="_________________________xlnm_Database_1">"#REF!"</definedName>
    <definedName name="_________________________xlnm_Database_2">"#REF!"</definedName>
    <definedName name="_________________________xlnm_Print_Area">"#N/A"</definedName>
    <definedName name="_________________________xlnm_Print_Area_1">#REF!</definedName>
    <definedName name="_________________________xlnm_Print_Area_2" localSheetId="3">#REF!</definedName>
    <definedName name="_________________________xlnm_Print_Area_2">#REF!</definedName>
    <definedName name="_________________________xlnm_Print_Titles">"#N/A"</definedName>
    <definedName name="_________________________xlnm_Print_Titles_1">"#N/A"</definedName>
    <definedName name="_________________________xlnm.Database">"#REF!"</definedName>
    <definedName name="_________________________xlnm.Database_1">"#REF!"</definedName>
    <definedName name="_________________________xlnm.Database_2">"#REF!"</definedName>
    <definedName name="_________________________xlnm.Print_Area">"#N/A"</definedName>
    <definedName name="_________________________xlnm.Print_Area_1">#REF!</definedName>
    <definedName name="_________________________xlnm.Print_Area_2" localSheetId="3">#REF!</definedName>
    <definedName name="_________________________xlnm.Print_Area_2">#REF!</definedName>
    <definedName name="_________________________xlnm.Print_Titles">"#N/A"</definedName>
    <definedName name="_________________________xlnm.Print_Titles_1">"#N/A"</definedName>
    <definedName name="________________________t1">[5]Anls04!$D$9:$S$420</definedName>
    <definedName name="________________________xlnm_Database">"#REF!"</definedName>
    <definedName name="________________________xlnm_Database_1">"#REF!"</definedName>
    <definedName name="________________________xlnm_Database_2">"#REF!"</definedName>
    <definedName name="________________________xlnm_Print_Area">"#N/A"</definedName>
    <definedName name="________________________xlnm_Print_Area_1">#REF!</definedName>
    <definedName name="________________________xlnm_Print_Area_2" localSheetId="3">#REF!</definedName>
    <definedName name="________________________xlnm_Print_Area_2">#REF!</definedName>
    <definedName name="________________________xlnm_Print_Titles">"#N/A"</definedName>
    <definedName name="________________________xlnm_Print_Titles_1">"#N/A"</definedName>
    <definedName name="________________________xlnm.Database">"#REF!"</definedName>
    <definedName name="________________________xlnm.Database_1">"#REF!"</definedName>
    <definedName name="________________________xlnm.Database_2">"#REF!"</definedName>
    <definedName name="________________________xlnm.Print_Area">"#N/A"</definedName>
    <definedName name="________________________xlnm.Print_Area_1">#REF!</definedName>
    <definedName name="________________________xlnm.Print_Area_2" localSheetId="3">#REF!</definedName>
    <definedName name="________________________xlnm.Print_Area_2">#REF!</definedName>
    <definedName name="________________________xlnm.Print_Titles">"#N/A"</definedName>
    <definedName name="________________________xlnm.Print_Titles_1">"#N/A"</definedName>
    <definedName name="_______________________t1">[1]Anls04!$D$9:$S$420</definedName>
    <definedName name="_______________________xlnm_Database">"#REF!"</definedName>
    <definedName name="_______________________xlnm_Database_1">"#REF!"</definedName>
    <definedName name="_______________________xlnm_Database_2">"#REF!"</definedName>
    <definedName name="_______________________xlnm_Print_Area">"#N/A"</definedName>
    <definedName name="_______________________xlnm_Print_Area_1">#REF!</definedName>
    <definedName name="_______________________xlnm_Print_Area_2" localSheetId="3">#REF!</definedName>
    <definedName name="_______________________xlnm_Print_Area_2">#REF!</definedName>
    <definedName name="_______________________xlnm_Print_Titles">"#N/A"</definedName>
    <definedName name="_______________________xlnm_Print_Titles_1">"#N/A"</definedName>
    <definedName name="_______________________xlnm.Database">"#REF!"</definedName>
    <definedName name="_______________________xlnm.Database_1">"#REF!"</definedName>
    <definedName name="_______________________xlnm.Database_2">"#REF!"</definedName>
    <definedName name="_______________________xlnm.Print_Area">"#N/A"</definedName>
    <definedName name="_______________________xlnm.Print_Area_1">#REF!</definedName>
    <definedName name="_______________________xlnm.Print_Area_2" localSheetId="3">#REF!</definedName>
    <definedName name="_______________________xlnm.Print_Area_2">#REF!</definedName>
    <definedName name="_______________________xlnm.Print_Titles">"#N/A"</definedName>
    <definedName name="_______________________xlnm.Print_Titles_1">"#N/A"</definedName>
    <definedName name="______________________t1">[1]Anls04!$D$9:$S$420</definedName>
    <definedName name="______________________xlnm_Database">"#REF!"</definedName>
    <definedName name="______________________xlnm_Database_1">"#REF!"</definedName>
    <definedName name="______________________xlnm_Database_2">"#REF!"</definedName>
    <definedName name="______________________xlnm_Print_Area">"#N/A"</definedName>
    <definedName name="______________________xlnm_Print_Area_1">#REF!</definedName>
    <definedName name="______________________xlnm_Print_Area_2" localSheetId="3">#REF!</definedName>
    <definedName name="______________________xlnm_Print_Area_2">#REF!</definedName>
    <definedName name="______________________xlnm_Print_Titles">"#N/A"</definedName>
    <definedName name="______________________xlnm_Print_Titles_1">"#N/A"</definedName>
    <definedName name="______________________xlnm.Database">"#REF!"</definedName>
    <definedName name="______________________xlnm.Database_1">"#REF!"</definedName>
    <definedName name="______________________xlnm.Database_2">"#REF!"</definedName>
    <definedName name="______________________xlnm.Print_Area">"#N/A"</definedName>
    <definedName name="______________________xlnm.Print_Area_1">#REF!</definedName>
    <definedName name="______________________xlnm.Print_Area_2" localSheetId="3">#REF!</definedName>
    <definedName name="______________________xlnm.Print_Area_2">#REF!</definedName>
    <definedName name="______________________xlnm.Print_Titles">"#N/A"</definedName>
    <definedName name="______________________xlnm.Print_Titles_1">"#N/A"</definedName>
    <definedName name="_____________________t1">[1]Anls04!$D$9:$S$420</definedName>
    <definedName name="_____________________xlnm_Database">"#REF!"</definedName>
    <definedName name="_____________________xlnm_Database_1">"#REF!"</definedName>
    <definedName name="_____________________xlnm_Database_2">"#REF!"</definedName>
    <definedName name="_____________________xlnm_Print_Area">"#N/A"</definedName>
    <definedName name="_____________________xlnm_Print_Area_1">#REF!</definedName>
    <definedName name="_____________________xlnm_Print_Area_2" localSheetId="3">#REF!</definedName>
    <definedName name="_____________________xlnm_Print_Area_2">#REF!</definedName>
    <definedName name="_____________________xlnm_Print_Titles">"#N/A"</definedName>
    <definedName name="_____________________xlnm_Print_Titles_1">"#N/A"</definedName>
    <definedName name="_____________________xlnm.Database">"#REF!"</definedName>
    <definedName name="_____________________xlnm.Database_1">"#REF!"</definedName>
    <definedName name="_____________________xlnm.Database_2">"#REF!"</definedName>
    <definedName name="_____________________xlnm.Print_Area">"#N/A"</definedName>
    <definedName name="_____________________xlnm.Print_Area_1">#REF!</definedName>
    <definedName name="_____________________xlnm.Print_Area_2" localSheetId="3">#REF!</definedName>
    <definedName name="_____________________xlnm.Print_Area_2">#REF!</definedName>
    <definedName name="_____________________xlnm.Print_Titles">"#N/A"</definedName>
    <definedName name="_____________________xlnm.Print_Titles_1">"#N/A"</definedName>
    <definedName name="____________________t1">[1]Anls04!$D$9:$S$420</definedName>
    <definedName name="____________________xlnm_Database">"#REF!"</definedName>
    <definedName name="____________________xlnm_Database_1">"#REF!"</definedName>
    <definedName name="____________________xlnm_Database_2">"#REF!"</definedName>
    <definedName name="____________________xlnm_Print_Area">"#N/A"</definedName>
    <definedName name="____________________xlnm_Print_Area_1">#REF!</definedName>
    <definedName name="____________________xlnm_Print_Area_2" localSheetId="3">#REF!</definedName>
    <definedName name="____________________xlnm_Print_Area_2">#REF!</definedName>
    <definedName name="____________________xlnm_Print_Titles">"#N/A"</definedName>
    <definedName name="____________________xlnm_Print_Titles_1">"#N/A"</definedName>
    <definedName name="____________________xlnm.Database">"#REF!"</definedName>
    <definedName name="____________________xlnm.Database_1">"#REF!"</definedName>
    <definedName name="____________________xlnm.Database_2">"#REF!"</definedName>
    <definedName name="____________________xlnm.Print_Area">"#N/A"</definedName>
    <definedName name="____________________xlnm.Print_Area_1">#REF!</definedName>
    <definedName name="____________________xlnm.Print_Area_2" localSheetId="3">#REF!</definedName>
    <definedName name="____________________xlnm.Print_Area_2">#REF!</definedName>
    <definedName name="____________________xlnm.Print_Titles">"#N/A"</definedName>
    <definedName name="____________________xlnm.Print_Titles_1">"#N/A"</definedName>
    <definedName name="___________________t1">[1]Anls04!$D$9:$S$420</definedName>
    <definedName name="___________________xlnm_Database">"#REF!"</definedName>
    <definedName name="___________________xlnm_Database_1">"#REF!"</definedName>
    <definedName name="___________________xlnm_Database_2">"#REF!"</definedName>
    <definedName name="___________________xlnm_Print_Area">"#N/A"</definedName>
    <definedName name="___________________xlnm_Print_Area_1">#REF!</definedName>
    <definedName name="___________________xlnm_Print_Area_2" localSheetId="3">#REF!</definedName>
    <definedName name="___________________xlnm_Print_Area_2">#REF!</definedName>
    <definedName name="___________________xlnm_Print_Titles">"#N/A"</definedName>
    <definedName name="___________________xlnm_Print_Titles_1">"#N/A"</definedName>
    <definedName name="___________________xlnm.Database">"#REF!"</definedName>
    <definedName name="___________________xlnm.Database_1">"#REF!"</definedName>
    <definedName name="___________________xlnm.Database_2">"#REF!"</definedName>
    <definedName name="___________________xlnm.Print_Area">"#N/A"</definedName>
    <definedName name="___________________xlnm.Print_Area_1">#REF!</definedName>
    <definedName name="___________________xlnm.Print_Area_2" localSheetId="3">#REF!</definedName>
    <definedName name="___________________xlnm.Print_Area_2">#REF!</definedName>
    <definedName name="___________________xlnm.Print_Titles">"#N/A"</definedName>
    <definedName name="___________________xlnm.Print_Titles_1">"#N/A"</definedName>
    <definedName name="__________________t1">[1]Anls04!$D$9:$S$420</definedName>
    <definedName name="__________________xlnm_Database">"#REF!"</definedName>
    <definedName name="__________________xlnm_Database_1">"#REF!"</definedName>
    <definedName name="__________________xlnm_Database_2">"#REF!"</definedName>
    <definedName name="__________________xlnm_Print_Area">"#N/A"</definedName>
    <definedName name="__________________xlnm_Print_Area_1">#REF!</definedName>
    <definedName name="__________________xlnm_Print_Area_2" localSheetId="3">#REF!</definedName>
    <definedName name="__________________xlnm_Print_Area_2">#REF!</definedName>
    <definedName name="__________________xlnm_Print_Titles">"#N/A"</definedName>
    <definedName name="__________________xlnm_Print_Titles_1">"#N/A"</definedName>
    <definedName name="__________________xlnm.Database">"#REF!"</definedName>
    <definedName name="__________________xlnm.Database_1">"#REF!"</definedName>
    <definedName name="__________________xlnm.Database_2">"#REF!"</definedName>
    <definedName name="__________________xlnm.Print_Area">"#N/A"</definedName>
    <definedName name="__________________xlnm.Print_Area_1">#REF!</definedName>
    <definedName name="__________________xlnm.Print_Area_2" localSheetId="3">#REF!</definedName>
    <definedName name="__________________xlnm.Print_Area_2">#REF!</definedName>
    <definedName name="__________________xlnm.Print_Titles">"#N/A"</definedName>
    <definedName name="__________________xlnm.Print_Titles_1">"#N/A"</definedName>
    <definedName name="_________________t1">[1]Anls04!$D$9:$S$420</definedName>
    <definedName name="_________________xlnm_Database">"#REF!"</definedName>
    <definedName name="_________________xlnm_Database_1">"#REF!"</definedName>
    <definedName name="_________________xlnm_Database_2">"#REF!"</definedName>
    <definedName name="_________________xlnm_Print_Area">"#N/A"</definedName>
    <definedName name="_________________xlnm_Print_Area_1">#REF!</definedName>
    <definedName name="_________________xlnm_Print_Area_2" localSheetId="3">#REF!</definedName>
    <definedName name="_________________xlnm_Print_Area_2">#REF!</definedName>
    <definedName name="_________________xlnm_Print_Titles">"#N/A"</definedName>
    <definedName name="_________________xlnm_Print_Titles_1">"#N/A"</definedName>
    <definedName name="_________________xlnm.Database">"#REF!"</definedName>
    <definedName name="_________________xlnm.Database_1">"#REF!"</definedName>
    <definedName name="_________________xlnm.Database_2">"#REF!"</definedName>
    <definedName name="_________________xlnm.Print_Area">"#N/A"</definedName>
    <definedName name="_________________xlnm.Print_Area_1">#REF!</definedName>
    <definedName name="_________________xlnm.Print_Area_2" localSheetId="3">#REF!</definedName>
    <definedName name="_________________xlnm.Print_Area_2">#REF!</definedName>
    <definedName name="_________________xlnm.Print_Titles">"#N/A"</definedName>
    <definedName name="_________________xlnm.Print_Titles_1">"#N/A"</definedName>
    <definedName name="________________t1">[1]Anls04!$D$9:$S$420</definedName>
    <definedName name="________________xlnm_Database">"#REF!"</definedName>
    <definedName name="________________xlnm_Database_1">"#REF!"</definedName>
    <definedName name="________________xlnm_Database_2">"#REF!"</definedName>
    <definedName name="________________xlnm_Print_Area">"#N/A"</definedName>
    <definedName name="________________xlnm_Print_Titles">"#N/A"</definedName>
    <definedName name="________________xlnm_Print_Titles_1">"#N/A"</definedName>
    <definedName name="________________xlnm.Database">"#REF!"</definedName>
    <definedName name="________________xlnm.Database_1">"#REF!"</definedName>
    <definedName name="________________xlnm.Database_2">"#REF!"</definedName>
    <definedName name="________________xlnm.Print_Area">"#N/A"</definedName>
    <definedName name="________________xlnm.Print_Area_1">#REF!</definedName>
    <definedName name="________________xlnm.Print_Area_2" localSheetId="3">#REF!</definedName>
    <definedName name="________________xlnm.Print_Area_2">#REF!</definedName>
    <definedName name="________________xlnm.Print_Titles">"#N/A"</definedName>
    <definedName name="________________xlnm.Print_Titles_1">"#N/A"</definedName>
    <definedName name="_______________t1">[1]Anls04!$D$9:$S$420</definedName>
    <definedName name="_______________xlnm_Database">"#REF!"</definedName>
    <definedName name="_______________xlnm_Database_1">"#REF!"</definedName>
    <definedName name="_______________xlnm_Database_2">"#REF!"</definedName>
    <definedName name="_______________xlnm_Print_Area">"#N/A"</definedName>
    <definedName name="_______________xlnm_Print_Area_1">#REF!</definedName>
    <definedName name="_______________xlnm_Print_Area_2" localSheetId="3">#REF!</definedName>
    <definedName name="_______________xlnm_Print_Area_2">#REF!</definedName>
    <definedName name="_______________xlnm_Print_Titles">"#N/A"</definedName>
    <definedName name="_______________xlnm_Print_Titles_1">"#N/A"</definedName>
    <definedName name="_______________xlnm.Database">"#REF!"</definedName>
    <definedName name="_______________xlnm.Database_1">"#REF!"</definedName>
    <definedName name="_______________xlnm.Database_2">"#REF!"</definedName>
    <definedName name="_______________xlnm.Print_Area">"#N/A"</definedName>
    <definedName name="_______________xlnm.Print_Area_1">#REF!</definedName>
    <definedName name="_______________xlnm.Print_Area_2" localSheetId="3">#REF!</definedName>
    <definedName name="_______________xlnm.Print_Area_2">#REF!</definedName>
    <definedName name="_______________xlnm.Print_Titles">"#N/A"</definedName>
    <definedName name="_______________xlnm.Print_Titles_1">"#N/A"</definedName>
    <definedName name="______________t1">[7]Anls04!$D$9:$S$420</definedName>
    <definedName name="______________xlnm_Database">"#REF!"</definedName>
    <definedName name="______________xlnm_Database_1">"#REF!"</definedName>
    <definedName name="______________xlnm_Database_2">"#REF!"</definedName>
    <definedName name="______________xlnm_Print_Area">"#N/A"</definedName>
    <definedName name="______________xlnm_Print_Area_1">#REF!</definedName>
    <definedName name="______________xlnm_Print_Area_2" localSheetId="3">#REF!</definedName>
    <definedName name="______________xlnm_Print_Area_2">#REF!</definedName>
    <definedName name="______________xlnm_Print_Titles">"#N/A"</definedName>
    <definedName name="______________xlnm_Print_Titles_1">"#N/A"</definedName>
    <definedName name="______________xlnm.Database">"#REF!"</definedName>
    <definedName name="______________xlnm.Database_1">"#REF!"</definedName>
    <definedName name="______________xlnm.Database_2">"#REF!"</definedName>
    <definedName name="______________xlnm.Print_Area">"#N/A"</definedName>
    <definedName name="______________xlnm.Print_Area_1">#REF!</definedName>
    <definedName name="______________xlnm.Print_Area_2" localSheetId="3">#REF!</definedName>
    <definedName name="______________xlnm.Print_Area_2">#REF!</definedName>
    <definedName name="______________xlnm.Print_Titles">"#N/A"</definedName>
    <definedName name="______________xlnm.Print_Titles_1">"#N/A"</definedName>
    <definedName name="_____________t1">[7]Anls04!$D$9:$S$420</definedName>
    <definedName name="_____________xlnm_Database">"#REF!"</definedName>
    <definedName name="_____________xlnm_Database_1">"#REF!"</definedName>
    <definedName name="_____________xlnm_Database_2">"#REF!"</definedName>
    <definedName name="_____________xlnm_Print_Area">"#N/A"</definedName>
    <definedName name="_____________xlnm_Print_Area_1">#REF!</definedName>
    <definedName name="_____________xlnm_Print_Area_2" localSheetId="3">#REF!</definedName>
    <definedName name="_____________xlnm_Print_Area_2">#REF!</definedName>
    <definedName name="_____________xlnm_Print_Titles">"#N/A"</definedName>
    <definedName name="_____________xlnm_Print_Titles_1">"#N/A"</definedName>
    <definedName name="_____________xlnm.Database">"#REF!"</definedName>
    <definedName name="_____________xlnm.Database_1">"#REF!"</definedName>
    <definedName name="_____________xlnm.Database_2">"#REF!"</definedName>
    <definedName name="_____________xlnm.Print_Area">"#N/A"</definedName>
    <definedName name="_____________xlnm.Print_Area_1">#REF!</definedName>
    <definedName name="_____________xlnm.Print_Area_2" localSheetId="3">#REF!</definedName>
    <definedName name="_____________xlnm.Print_Area_2">#REF!</definedName>
    <definedName name="_____________xlnm.Print_Titles">"#N/A"</definedName>
    <definedName name="_____________xlnm.Print_Titles_1">"#N/A"</definedName>
    <definedName name="____________t1">[7]Anls04!$D$9:$S$420</definedName>
    <definedName name="____________xlnm_Database">"#REF!"</definedName>
    <definedName name="____________xlnm_Database_1">"#REF!"</definedName>
    <definedName name="____________xlnm_Database_2">"#REF!"</definedName>
    <definedName name="____________xlnm_Print_Area">"#N/A"</definedName>
    <definedName name="____________xlnm_Print_Area_1">#REF!</definedName>
    <definedName name="____________xlnm_Print_Area_2" localSheetId="3">#REF!</definedName>
    <definedName name="____________xlnm_Print_Area_2">#REF!</definedName>
    <definedName name="____________xlnm_Print_Titles">"#N/A"</definedName>
    <definedName name="____________xlnm_Print_Titles_1">"#N/A"</definedName>
    <definedName name="____________xlnm.Database">"#REF!"</definedName>
    <definedName name="____________xlnm.Database_1">"#REF!"</definedName>
    <definedName name="____________xlnm.Database_2">"#REF!"</definedName>
    <definedName name="____________xlnm.Print_Area">"#N/A"</definedName>
    <definedName name="____________xlnm.Print_Area_1">#REF!</definedName>
    <definedName name="____________xlnm.Print_Area_2" localSheetId="3">#REF!</definedName>
    <definedName name="____________xlnm.Print_Area_2">#REF!</definedName>
    <definedName name="____________xlnm.Print_Titles">"#N/A"</definedName>
    <definedName name="____________xlnm.Print_Titles_1">"#N/A"</definedName>
    <definedName name="___________t1">[7]Anls04!$D$9:$S$420</definedName>
    <definedName name="___________xlnm_Database">"#REF!"</definedName>
    <definedName name="___________xlnm_Database_1">"#REF!"</definedName>
    <definedName name="___________xlnm_Database_2">"#REF!"</definedName>
    <definedName name="___________xlnm_Print_Area">"#N/A"</definedName>
    <definedName name="___________xlnm_Print_Area_1">#REF!</definedName>
    <definedName name="___________xlnm_Print_Area_2" localSheetId="3">#REF!</definedName>
    <definedName name="___________xlnm_Print_Area_2">#REF!</definedName>
    <definedName name="___________xlnm_Print_Titles">"#N/A"</definedName>
    <definedName name="___________xlnm_Print_Titles_1">"#N/A"</definedName>
    <definedName name="___________xlnm.Database">"#REF!"</definedName>
    <definedName name="___________xlnm.Database_1">"#REF!"</definedName>
    <definedName name="___________xlnm.Database_2">"#REF!"</definedName>
    <definedName name="___________xlnm.Print_Area">"#N/A"</definedName>
    <definedName name="___________xlnm.Print_Area_1">#REF!</definedName>
    <definedName name="___________xlnm.Print_Area_2" localSheetId="3">#REF!</definedName>
    <definedName name="___________xlnm.Print_Area_2">#REF!</definedName>
    <definedName name="___________xlnm.Print_Titles">"#N/A"</definedName>
    <definedName name="___________xlnm.Print_Titles_1">"#N/A"</definedName>
    <definedName name="__________t1">[8]Anls04!$D$9:$S$420</definedName>
    <definedName name="__________xlnm_Database">"#REF!"</definedName>
    <definedName name="__________xlnm_Database_1">"#REF!"</definedName>
    <definedName name="__________xlnm_Database_2">"#REF!"</definedName>
    <definedName name="__________xlnm_Print_Area">"#N/A"</definedName>
    <definedName name="__________xlnm_Print_Area_1">#REF!</definedName>
    <definedName name="__________xlnm_Print_Area_2" localSheetId="3">#REF!</definedName>
    <definedName name="__________xlnm_Print_Area_2">#REF!</definedName>
    <definedName name="__________xlnm_Print_Titles">"#N/A"</definedName>
    <definedName name="__________xlnm_Print_Titles_1">"#N/A"</definedName>
    <definedName name="__________xlnm.Database">"#REF!"</definedName>
    <definedName name="__________xlnm.Database_1">"#REF!"</definedName>
    <definedName name="__________xlnm.Database_2">"#REF!"</definedName>
    <definedName name="__________xlnm.Print_Area">"#N/A"</definedName>
    <definedName name="__________xlnm.Print_Area_1">#REF!</definedName>
    <definedName name="__________xlnm.Print_Area_2" localSheetId="3">#REF!</definedName>
    <definedName name="__________xlnm.Print_Area_2">#REF!</definedName>
    <definedName name="__________xlnm.Print_Titles">"#N/A"</definedName>
    <definedName name="__________xlnm.Print_Titles_1">"#N/A"</definedName>
    <definedName name="_________t1">[8]Anls04!$D$9:$S$420</definedName>
    <definedName name="_________xlnm_Database">"#REF!"</definedName>
    <definedName name="_________xlnm_Database_1">"#REF!"</definedName>
    <definedName name="_________xlnm_Database_2">"#REF!"</definedName>
    <definedName name="_________xlnm_Print_Area">"#N/A"</definedName>
    <definedName name="_________xlnm_Print_Area_1">#REF!</definedName>
    <definedName name="_________xlnm_Print_Area_2" localSheetId="3">#REF!</definedName>
    <definedName name="_________xlnm_Print_Area_2">#REF!</definedName>
    <definedName name="_________xlnm_Print_Titles">"#N/A"</definedName>
    <definedName name="_________xlnm_Print_Titles_1">"#N/A"</definedName>
    <definedName name="_________xlnm.Database">"#REF!"</definedName>
    <definedName name="_________xlnm.Database_1">"#REF!"</definedName>
    <definedName name="_________xlnm.Database_2">"#REF!"</definedName>
    <definedName name="_________xlnm.Print_Area">"#N/A"</definedName>
    <definedName name="_________xlnm.Print_Area_1">#REF!</definedName>
    <definedName name="_________xlnm.Print_Area_2" localSheetId="3">#REF!</definedName>
    <definedName name="_________xlnm.Print_Area_2">#REF!</definedName>
    <definedName name="_________xlnm.Print_Titles">"#N/A"</definedName>
    <definedName name="_________xlnm.Print_Titles_1">"#N/A"</definedName>
    <definedName name="________t1">[6]Anls04!$D$9:$S$420</definedName>
    <definedName name="________xlnm_Database">"#REF!"</definedName>
    <definedName name="________xlnm_Database_1">"#REF!"</definedName>
    <definedName name="________xlnm_Database_2">"#REF!"</definedName>
    <definedName name="________xlnm_Print_Area">"#N/A"</definedName>
    <definedName name="________xlnm_Print_Area_1">#REF!</definedName>
    <definedName name="________xlnm_Print_Area_2" localSheetId="3">#REF!</definedName>
    <definedName name="________xlnm_Print_Area_2">#REF!</definedName>
    <definedName name="________xlnm_Print_Titles">"#N/A"</definedName>
    <definedName name="________xlnm_Print_Titles_1">"#N/A"</definedName>
    <definedName name="________xlnm.Database">"#REF!"</definedName>
    <definedName name="________xlnm.Database_1">"#REF!"</definedName>
    <definedName name="________xlnm.Database_2">"#REF!"</definedName>
    <definedName name="________xlnm.Print_Area">"#N/A"</definedName>
    <definedName name="________xlnm.Print_Area_1">#REF!</definedName>
    <definedName name="________xlnm.Print_Area_2" localSheetId="3">#REF!</definedName>
    <definedName name="________xlnm.Print_Area_2">#REF!</definedName>
    <definedName name="________xlnm.Print_Titles">"#N/A"</definedName>
    <definedName name="________xlnm.Print_Titles_1">"#N/A"</definedName>
    <definedName name="_______t1">[6]Anls04!$D$9:$S$420</definedName>
    <definedName name="_______tab1">[9]Gaji!$L$8072:$L$8074</definedName>
    <definedName name="_______xlnm_Database">"#REF!"</definedName>
    <definedName name="_______xlnm_Database_1">"#REF!"</definedName>
    <definedName name="_______xlnm_Database_2">"#REF!"</definedName>
    <definedName name="_______xlnm_Print_Area">"#N/A"</definedName>
    <definedName name="_______xlnm_Print_Area_1">#REF!</definedName>
    <definedName name="_______xlnm_Print_Area_2" localSheetId="3">#REF!</definedName>
    <definedName name="_______xlnm_Print_Area_2">#REF!</definedName>
    <definedName name="_______xlnm_Print_Titles">"#N/A"</definedName>
    <definedName name="_______xlnm_Print_Titles_1">"#N/A"</definedName>
    <definedName name="_______xlnm.Database">"#REF!"</definedName>
    <definedName name="_______xlnm.Database_1">"#REF!"</definedName>
    <definedName name="_______xlnm.Database_2">"#REF!"</definedName>
    <definedName name="_______xlnm.Print_Area">"#N/A"</definedName>
    <definedName name="_______xlnm.Print_Area_1">#REF!</definedName>
    <definedName name="_______xlnm.Print_Area_2" localSheetId="3">#REF!</definedName>
    <definedName name="_______xlnm.Print_Area_2">#REF!</definedName>
    <definedName name="_______xlnm.Print_Titles">"#N/A"</definedName>
    <definedName name="_______xlnm.Print_Titles_1">"#N/A"</definedName>
    <definedName name="______\b">#N/A</definedName>
    <definedName name="______\z">#N/A</definedName>
    <definedName name="______t1">[6]Anls04!$D$9:$S$420</definedName>
    <definedName name="______xlnm_Database">"#REF!"</definedName>
    <definedName name="______xlnm_Database_1">"#REF!"</definedName>
    <definedName name="______xlnm_Database_2">"#REF!"</definedName>
    <definedName name="______xlnm_Print_Area">"#N/A"</definedName>
    <definedName name="______xlnm_Print_Area_1">#REF!</definedName>
    <definedName name="______xlnm_Print_Area_2" localSheetId="3">#REF!</definedName>
    <definedName name="______xlnm_Print_Area_2">#REF!</definedName>
    <definedName name="______xlnm_Print_Titles">"#N/A"</definedName>
    <definedName name="______xlnm_Print_Titles_1">"#N/A"</definedName>
    <definedName name="______xlnm.Database">"#REF!"</definedName>
    <definedName name="______xlnm.Database_1">"#REF!"</definedName>
    <definedName name="______xlnm.Database_2">"#REF!"</definedName>
    <definedName name="______xlnm.Print_Area">"#N/A"</definedName>
    <definedName name="______xlnm.Print_Area_1">#REF!</definedName>
    <definedName name="______xlnm.Print_Area_2" localSheetId="3">#REF!</definedName>
    <definedName name="______xlnm.Print_Area_2">#REF!</definedName>
    <definedName name="______xlnm.Print_Titles">"#N/A"</definedName>
    <definedName name="______xlnm.Print_Titles_1">"#N/A"</definedName>
    <definedName name="_____\0">[10]yogya!#REF!</definedName>
    <definedName name="_____\a_1">"#N/A"</definedName>
    <definedName name="_____\AP">[10]yogya!#REF!</definedName>
    <definedName name="_____\AUTO">[10]yogya!#REF!</definedName>
    <definedName name="_____\b">#N/A</definedName>
    <definedName name="_____\b_1">"#N/A"</definedName>
    <definedName name="_____\BENAR">[10]yogya!#REF!</definedName>
    <definedName name="_____\BENARB">[10]yogya!#REF!</definedName>
    <definedName name="_____\c">[11]KF43!#REF!</definedName>
    <definedName name="_____\COM">[10]yogya!#REF!</definedName>
    <definedName name="_____\d">[11]KF43!#REF!</definedName>
    <definedName name="_____\EN">[10]yogya!#REF!</definedName>
    <definedName name="_____\i">[11]KF43!#REF!</definedName>
    <definedName name="_____\j">[11]KF43!#REF!</definedName>
    <definedName name="_____\K">[10]yogya!#REF!</definedName>
    <definedName name="_____\l">[11]KF43!#REF!</definedName>
    <definedName name="_____\m">[11]KF43!#REF!</definedName>
    <definedName name="_____\MENU">[10]yogya!#REF!</definedName>
    <definedName name="_____\n">[11]KF43!#REF!</definedName>
    <definedName name="_____\p">#N/A</definedName>
    <definedName name="_____\s">#REF!</definedName>
    <definedName name="_____\s_1">"#REF!"</definedName>
    <definedName name="_____\s_2">"#REF!"</definedName>
    <definedName name="_____\s_3">#REF!</definedName>
    <definedName name="_____\s_4" localSheetId="3">#REF!</definedName>
    <definedName name="_____\s_4">#REF!</definedName>
    <definedName name="_____\s_5" localSheetId="3">#REF!</definedName>
    <definedName name="_____\s_5">#REF!</definedName>
    <definedName name="_____\s_6" localSheetId="3">#REF!</definedName>
    <definedName name="_____\s_6">#REF!</definedName>
    <definedName name="_____\T" localSheetId="3">[12]asli!#REF!</definedName>
    <definedName name="_____\T">[12]asli!#REF!</definedName>
    <definedName name="_____\z">#N/A</definedName>
    <definedName name="_____\z_1">"#N/A"</definedName>
    <definedName name="_____ap08" hidden="1">[13]bipos!#REF!</definedName>
    <definedName name="_____t1">[6]Anls04!$D$9:$S$420</definedName>
    <definedName name="_____xlnm_Database">"#REF!"</definedName>
    <definedName name="_____xlnm_Database_1">"#REF!"</definedName>
    <definedName name="_____xlnm_Database_2">"#REF!"</definedName>
    <definedName name="_____xlnm_Print_Area">"#N/A"</definedName>
    <definedName name="_____xlnm_Print_Area_1">#REF!</definedName>
    <definedName name="_____xlnm_Print_Area_2" localSheetId="3">#REF!</definedName>
    <definedName name="_____xlnm_Print_Area_2">#REF!</definedName>
    <definedName name="_____xlnm_Print_Titles">"#N/A"</definedName>
    <definedName name="_____xlnm_Print_Titles_1">"#N/A"</definedName>
    <definedName name="_____xlnm.Database">"#REF!"</definedName>
    <definedName name="_____xlnm.Database_1">"#REF!"</definedName>
    <definedName name="_____xlnm.Database_2">"#REF!"</definedName>
    <definedName name="_____xlnm.Print_Area">"#N/A"</definedName>
    <definedName name="_____xlnm.Print_Area_1">#REF!</definedName>
    <definedName name="_____xlnm.Print_Area_2" localSheetId="3">#REF!</definedName>
    <definedName name="_____xlnm.Print_Area_2">#REF!</definedName>
    <definedName name="_____xlnm.Print_Titles">"#N/A"</definedName>
    <definedName name="_____xlnm.Print_Titles_1">"#N/A"</definedName>
    <definedName name="____\0">[14]yogya!#REF!</definedName>
    <definedName name="____\a_1">"#N/A"</definedName>
    <definedName name="____\AP">[14]yogya!#REF!</definedName>
    <definedName name="____\AUTO">[14]yogya!#REF!</definedName>
    <definedName name="____\b">#N/A</definedName>
    <definedName name="____\b_1">"#N/A"</definedName>
    <definedName name="____\BENAR">[14]yogya!#REF!</definedName>
    <definedName name="____\BENARB">[14]yogya!#REF!</definedName>
    <definedName name="____\c">[11]KF43!#REF!</definedName>
    <definedName name="____\COM">[14]yogya!#REF!</definedName>
    <definedName name="____\d">[11]KF43!#REF!</definedName>
    <definedName name="____\EN">[14]yogya!#REF!</definedName>
    <definedName name="____\i">[11]KF43!#REF!</definedName>
    <definedName name="____\j">[11]KF43!#REF!</definedName>
    <definedName name="____\K">[14]yogya!#REF!</definedName>
    <definedName name="____\l">[11]KF43!#REF!</definedName>
    <definedName name="____\m">[11]KF43!#REF!</definedName>
    <definedName name="____\MENU">[14]yogya!#REF!</definedName>
    <definedName name="____\n">[11]KF43!#REF!</definedName>
    <definedName name="____\p">#N/A</definedName>
    <definedName name="____\s">#REF!</definedName>
    <definedName name="____\s_1">"#REF!"</definedName>
    <definedName name="____\s_2">"#REF!"</definedName>
    <definedName name="____\s_3">#REF!</definedName>
    <definedName name="____\s_4" localSheetId="3">#REF!</definedName>
    <definedName name="____\s_4">#REF!</definedName>
    <definedName name="____\s_5" localSheetId="3">#REF!</definedName>
    <definedName name="____\s_5">#REF!</definedName>
    <definedName name="____\s_6" localSheetId="3">#REF!</definedName>
    <definedName name="____\s_6">#REF!</definedName>
    <definedName name="____\T" localSheetId="3">[15]ASLI!#REF!</definedName>
    <definedName name="____\T">[15]ASLI!#REF!</definedName>
    <definedName name="____\z">#N/A</definedName>
    <definedName name="____\z_1">"#N/A"</definedName>
    <definedName name="____ap08" hidden="1">[13]bipos!#REF!</definedName>
    <definedName name="____t1">[6]Anls04!$D$9:$S$420</definedName>
    <definedName name="____tab1">[16]Gaji!$L$8072:$L$8074</definedName>
    <definedName name="____xlnm_Database">"#REF!"</definedName>
    <definedName name="____xlnm_Database_1">"#REF!"</definedName>
    <definedName name="____xlnm_Database_2">"#REF!"</definedName>
    <definedName name="____xlnm_Print_Area">"#N/A"</definedName>
    <definedName name="____xlnm_Print_Area_1">#REF!</definedName>
    <definedName name="____xlnm_Print_Area_2" localSheetId="3">#REF!</definedName>
    <definedName name="____xlnm_Print_Area_2">#REF!</definedName>
    <definedName name="____xlnm_Print_Titles">"#N/A"</definedName>
    <definedName name="____xlnm_Print_Titles_1">"#N/A"</definedName>
    <definedName name="____xlnm.Database">"#REF!"</definedName>
    <definedName name="____xlnm.Database_1">"#REF!"</definedName>
    <definedName name="____xlnm.Database_2">"#REF!"</definedName>
    <definedName name="____xlnm.Print_Area">"#N/A"</definedName>
    <definedName name="____xlnm.Print_Area_1">#REF!</definedName>
    <definedName name="____xlnm.Print_Area_2" localSheetId="3">#REF!</definedName>
    <definedName name="____xlnm.Print_Area_2">#REF!</definedName>
    <definedName name="____xlnm.Print_Titles">"#N/A"</definedName>
    <definedName name="____xlnm.Print_Titles_1">"#N/A"</definedName>
    <definedName name="___\0">[14]yogya!#REF!</definedName>
    <definedName name="___\a_1">"#N/A"</definedName>
    <definedName name="___\AP">[14]yogya!#REF!</definedName>
    <definedName name="___\AUTO">[14]yogya!#REF!</definedName>
    <definedName name="___\b">#N/A</definedName>
    <definedName name="___\b_1">"#N/A"</definedName>
    <definedName name="___\BENAR">[14]yogya!#REF!</definedName>
    <definedName name="___\BENARB">[14]yogya!#REF!</definedName>
    <definedName name="___\c">[11]KF43!#REF!</definedName>
    <definedName name="___\COM">[14]yogya!#REF!</definedName>
    <definedName name="___\d">[11]KF43!#REF!</definedName>
    <definedName name="___\EN">[14]yogya!#REF!</definedName>
    <definedName name="___\i">[11]KF43!#REF!</definedName>
    <definedName name="___\j">[11]KF43!#REF!</definedName>
    <definedName name="___\K">[14]yogya!#REF!</definedName>
    <definedName name="___\l">[11]KF43!#REF!</definedName>
    <definedName name="___\m">[11]KF43!#REF!</definedName>
    <definedName name="___\MENU">[14]yogya!#REF!</definedName>
    <definedName name="___\n">[11]KF43!#REF!</definedName>
    <definedName name="___\p">#N/A</definedName>
    <definedName name="___\s">#REF!</definedName>
    <definedName name="___\s_1">"#REF!"</definedName>
    <definedName name="___\s_2">"#REF!"</definedName>
    <definedName name="___\s_3">#REF!</definedName>
    <definedName name="___\s_4" localSheetId="3">#REF!</definedName>
    <definedName name="___\s_4">#REF!</definedName>
    <definedName name="___\s_5" localSheetId="3">#REF!</definedName>
    <definedName name="___\s_5">#REF!</definedName>
    <definedName name="___\s_6" localSheetId="3">#REF!</definedName>
    <definedName name="___\s_6">#REF!</definedName>
    <definedName name="___\s_7">"#REF!"</definedName>
    <definedName name="___\s_8">"#REF!"</definedName>
    <definedName name="___\s_9">"#REF!"</definedName>
    <definedName name="___\T">[15]ASLI!#REF!</definedName>
    <definedName name="___\z">#N/A</definedName>
    <definedName name="___\z_1">"#N/A"</definedName>
    <definedName name="___ap08" hidden="1">[13]bipos!#REF!</definedName>
    <definedName name="___t1">[6]Anls04!$D$9:$S$420</definedName>
    <definedName name="___tab1">[16]Gaji!$L$8072:$L$8074</definedName>
    <definedName name="___xlnm_Database">"#REF!"</definedName>
    <definedName name="___xlnm_Database_1">"#REF!"</definedName>
    <definedName name="___xlnm_Database_2">"#REF!"</definedName>
    <definedName name="___xlnm_Print_Area">"#N/A"</definedName>
    <definedName name="___xlnm_Print_Area_1">#REF!</definedName>
    <definedName name="___xlnm_Print_Area_2" localSheetId="3">#REF!</definedName>
    <definedName name="___xlnm_Print_Area_2">#REF!</definedName>
    <definedName name="___xlnm_Print_Titles">"#N/A"</definedName>
    <definedName name="___xlnm_Print_Titles_1">"#N/A"</definedName>
    <definedName name="___xlnm.Database">"#REF!"</definedName>
    <definedName name="___xlnm.Database_1">"#REF!"</definedName>
    <definedName name="___xlnm.Database_2">"#REF!"</definedName>
    <definedName name="___xlnm.Print_Area">"#N/A"</definedName>
    <definedName name="___xlnm.Print_Area_1">#REF!</definedName>
    <definedName name="___xlnm.Print_Area_2" localSheetId="3">#REF!</definedName>
    <definedName name="___xlnm.Print_Area_2">#REF!</definedName>
    <definedName name="___xlnm.Print_Area_6">"#REF!"</definedName>
    <definedName name="___xlnm.Print_Titles">"#N/A"</definedName>
    <definedName name="___xlnm.Print_Titles_1">"#N/A"</definedName>
    <definedName name="___xlnm.Print_Titles_2">"#REF!"</definedName>
    <definedName name="__\0">[10]yogya!#REF!</definedName>
    <definedName name="__\a">#N/A</definedName>
    <definedName name="__\a_1">"#N/A"</definedName>
    <definedName name="__\AP">[10]yogya!#REF!</definedName>
    <definedName name="__\AUTO">[10]yogya!#REF!</definedName>
    <definedName name="__\b">#N/A</definedName>
    <definedName name="__\b_1">"#N/A"</definedName>
    <definedName name="__\BENAR">[10]yogya!#REF!</definedName>
    <definedName name="__\BENARB">[10]yogya!#REF!</definedName>
    <definedName name="__\c">[11]KF43!#REF!</definedName>
    <definedName name="__\COM">[10]yogya!#REF!</definedName>
    <definedName name="__\d">[11]KF43!#REF!</definedName>
    <definedName name="__\EN">[10]yogya!#REF!</definedName>
    <definedName name="__\i">[11]KF43!#REF!</definedName>
    <definedName name="__\j">[11]KF43!#REF!</definedName>
    <definedName name="__\K">[10]yogya!#REF!</definedName>
    <definedName name="__\l">[11]KF43!#REF!</definedName>
    <definedName name="__\m">[11]KF43!#REF!</definedName>
    <definedName name="__\MENU">[10]yogya!#REF!</definedName>
    <definedName name="__\n">[11]KF43!#REF!</definedName>
    <definedName name="__\p">#N/A</definedName>
    <definedName name="__\s">#REF!</definedName>
    <definedName name="__\s_1">"#REF!"</definedName>
    <definedName name="__\s_2">"#REF!"</definedName>
    <definedName name="__\s_3">#REF!</definedName>
    <definedName name="__\s_4" localSheetId="3">#REF!</definedName>
    <definedName name="__\s_4">#REF!</definedName>
    <definedName name="__\s_5" localSheetId="3">#REF!</definedName>
    <definedName name="__\s_5">#REF!</definedName>
    <definedName name="__\s_6" localSheetId="3">#REF!</definedName>
    <definedName name="__\s_6">#REF!</definedName>
    <definedName name="__\s_7">"#REF!"</definedName>
    <definedName name="__\s_8">"#REF!"</definedName>
    <definedName name="__\s_9">"#REF!"</definedName>
    <definedName name="__\T">[17]ASLI!#REF!</definedName>
    <definedName name="__\z">#N/A</definedName>
    <definedName name="__\z_1">"#N/A"</definedName>
    <definedName name="__123Graph_A" hidden="1">[18]bipos!#REF!</definedName>
    <definedName name="__123Graph_B" hidden="1">[18]bipos!#REF!</definedName>
    <definedName name="__123Graph_C" hidden="1">[18]bipos!#REF!</definedName>
    <definedName name="__123Graph_D" hidden="1">[18]bipos!#REF!</definedName>
    <definedName name="__123Graph_E" hidden="1">[18]bipos!#REF!</definedName>
    <definedName name="__123Graph_F" hidden="1">[18]bipos!#REF!</definedName>
    <definedName name="__123Graph_X" hidden="1">[18]bipos!#REF!</definedName>
    <definedName name="__ap08" hidden="1">[13]bipos!#REF!</definedName>
    <definedName name="__key2" localSheetId="3" hidden="1">#REF!</definedName>
    <definedName name="__key2" hidden="1">#REF!</definedName>
    <definedName name="__shared_1_0_0" localSheetId="3">SUM("#REF!)")</definedName>
    <definedName name="__shared_1_0_0">SUM("#REF!)")</definedName>
    <definedName name="__shared_1_0_1">"#REF!+#REF!"</definedName>
    <definedName name="__shared_10_0_0">"#REF!-A3"</definedName>
    <definedName name="__shared_10_0_1">"#REF!/#REF!"</definedName>
    <definedName name="__shared_10_0_10">"#REF!-#REF!"</definedName>
    <definedName name="__shared_10_0_11">"#REF!/#REF!"</definedName>
    <definedName name="__shared_10_0_12">"#REF!-A3"</definedName>
    <definedName name="__shared_10_0_13">"#REF!/#REF!"</definedName>
    <definedName name="__shared_10_0_14">"#REF!/#REF!"</definedName>
    <definedName name="__shared_10_0_15">"#REF!/#REF!"</definedName>
    <definedName name="__shared_10_0_16">"#REF!-#REF!"</definedName>
    <definedName name="__shared_10_0_17">"#REF!/#REF!"</definedName>
    <definedName name="__shared_10_0_18">"#REF!-A3"</definedName>
    <definedName name="__shared_10_0_19">"#REF!/#REF!"</definedName>
    <definedName name="__shared_10_0_2">"#REF!/#REF!"</definedName>
    <definedName name="__shared_10_0_20">"#REF!/#REF!"</definedName>
    <definedName name="__shared_10_0_21">"#REF!/#REF!"</definedName>
    <definedName name="__shared_10_0_22">"#REF!-#REF!"</definedName>
    <definedName name="__shared_10_0_23">"#REF!/#REF!"</definedName>
    <definedName name="__shared_10_0_24">"#REF!+#REF!+#REF!+#REF!"</definedName>
    <definedName name="__shared_10_0_25">"#REF!-A3"</definedName>
    <definedName name="__shared_10_0_26">"#REF!/#REF!"</definedName>
    <definedName name="__shared_10_0_27">"#REF!+#REF!+#REF!+#REF!"</definedName>
    <definedName name="__shared_10_0_28">"#REF!/#REF!"</definedName>
    <definedName name="__shared_10_0_29">"#REF!+#REF!+#REF!+#REF!+#REF!"</definedName>
    <definedName name="__shared_10_0_3">"#REF!/#REF!"</definedName>
    <definedName name="__shared_10_0_30">"#REF!/#REF!"</definedName>
    <definedName name="__shared_10_0_31">"#REF!-#REF!"</definedName>
    <definedName name="__shared_10_0_32">"#REF!/#REF!"</definedName>
    <definedName name="__shared_10_0_33">"#REF!/#REF!"</definedName>
    <definedName name="__shared_10_0_34">"#REF!/#REF!"</definedName>
    <definedName name="__shared_10_0_35">"#REF!/#REF!"</definedName>
    <definedName name="__shared_10_0_36">"#REF!/#REF!"</definedName>
    <definedName name="__shared_10_0_37">"#REF!+#REF!"</definedName>
    <definedName name="__shared_10_0_38">"#REF!-A3"</definedName>
    <definedName name="__shared_10_0_39">"#REF!/#REF!"</definedName>
    <definedName name="__shared_10_0_4">"#REF!-#REF!"</definedName>
    <definedName name="__shared_10_0_40">"#REF!+#REF!"</definedName>
    <definedName name="__shared_10_0_41">"#REF!/#REF!"</definedName>
    <definedName name="__shared_10_0_42">"#REF!/#REF!"</definedName>
    <definedName name="__shared_10_0_43">"#REF!-#REF!"</definedName>
    <definedName name="__shared_10_0_44">"#REF!/#REF!"</definedName>
    <definedName name="__shared_10_0_45">"#REF!+#REF!+#REF!"</definedName>
    <definedName name="__shared_10_0_46">"#REF!-A3"</definedName>
    <definedName name="__shared_10_0_47">"#REF!/#REF!"</definedName>
    <definedName name="__shared_10_0_48">"#REF!+#REF!+#REF!"</definedName>
    <definedName name="__shared_10_0_49">"#REF!/#REF!"</definedName>
    <definedName name="__shared_10_0_5">"#REF!/#REF!"</definedName>
    <definedName name="__shared_10_0_50">"#REF!+#REF!+#REF!"</definedName>
    <definedName name="__shared_10_0_51">"#REF!/#REF!"</definedName>
    <definedName name="__shared_10_0_52">"#REF!-#REF!"</definedName>
    <definedName name="__shared_10_0_53">"#REF!/#REF!"</definedName>
    <definedName name="__shared_10_0_54">"#REF!"</definedName>
    <definedName name="__shared_10_0_55">"#REF!-A3"</definedName>
    <definedName name="__shared_10_0_56">"#REF!/#REF!"</definedName>
    <definedName name="__shared_10_0_57">"#REF!"</definedName>
    <definedName name="__shared_10_0_58">"#REF!/#REF!"</definedName>
    <definedName name="__shared_10_0_59">"#REF!"</definedName>
    <definedName name="__shared_10_0_6">"#REF!-A3"</definedName>
    <definedName name="__shared_10_0_60">"#REF!/#REF!"</definedName>
    <definedName name="__shared_10_0_61">"#REF!-#REF!"</definedName>
    <definedName name="__shared_10_0_62">"#REF!/#REF!"</definedName>
    <definedName name="__shared_10_0_63">"#REF!+#REF!"</definedName>
    <definedName name="__shared_10_0_64">"#REF!-A3"</definedName>
    <definedName name="__shared_10_0_65">"#REF!/#REF!"</definedName>
    <definedName name="__shared_10_0_66">"#REF!+#REF!"</definedName>
    <definedName name="__shared_10_0_67">"#REF!/#REF!"</definedName>
    <definedName name="__shared_10_0_68">"#REF!+#REF!"</definedName>
    <definedName name="__shared_10_0_69">"#REF!/#REF!"</definedName>
    <definedName name="__shared_10_0_7">"#REF!/#REF!"</definedName>
    <definedName name="__shared_10_0_70">"#REF!-#REF!"</definedName>
    <definedName name="__shared_10_0_71">"#REF!/#REF!"</definedName>
    <definedName name="__shared_10_0_8">"#REF!/#REF!"</definedName>
    <definedName name="__shared_10_0_9">"#REF!/#REF!"</definedName>
    <definedName name="__shared_2_0_0">("#REF!-#REF!)*#REF!")</definedName>
    <definedName name="__shared_2_0_1">("#REF!-#REF!)*#REF!")</definedName>
    <definedName name="__shared_2_0_10">"#REF!/0.85"</definedName>
    <definedName name="__shared_2_0_100">"#REF!*""#REF!"""</definedName>
    <definedName name="__shared_2_0_101">"#REF!*""#REF!"""</definedName>
    <definedName name="__shared_2_0_102">"#REF!*""#REF!"""</definedName>
    <definedName name="__shared_2_0_103">"#REF!*""#REF!"""</definedName>
    <definedName name="__shared_2_0_104">"#REF!*""#REF!"""</definedName>
    <definedName name="__shared_2_0_105">SUM("#REF!)")</definedName>
    <definedName name="__shared_2_0_106">SUM("#REF!)")</definedName>
    <definedName name="__shared_2_0_107">"#REF!-(#REF!*#REF!)"</definedName>
    <definedName name="__shared_2_0_108">"#REF!-(#REF!*#REF!)"</definedName>
    <definedName name="__shared_2_0_109">"#REF!-(#REF!*#REF!)"</definedName>
    <definedName name="__shared_2_0_11">"#REF!*""#REF!"""</definedName>
    <definedName name="__shared_2_0_110">"#REF!-(#REF!*#REF!)"</definedName>
    <definedName name="__shared_2_0_111">"#REF!-(#REF!*#REF!)"</definedName>
    <definedName name="__shared_2_0_112">("#REF!-#REF!)*#REF!")</definedName>
    <definedName name="__shared_2_0_113">("#REF!-#REF!)*#REF!")</definedName>
    <definedName name="__shared_2_0_114">("#REF!-#REF!)*#REF!")</definedName>
    <definedName name="__shared_2_0_115">("#REF!-#REF!)*#REF!")</definedName>
    <definedName name="__shared_2_0_116">("#REF!-#REF!)*#REF!")</definedName>
    <definedName name="__shared_2_0_117">("#REF!-#REF!)*#REF!")</definedName>
    <definedName name="__shared_2_0_118">"#REF!/0.85"</definedName>
    <definedName name="__shared_2_0_119">"#REF!*""#REF!"""</definedName>
    <definedName name="__shared_2_0_12">"#REF!-(#REF!*#REF!)"</definedName>
    <definedName name="__shared_2_0_120">"#REF!*""#REF!"""</definedName>
    <definedName name="__shared_2_0_121">"#REF!*""#REF!"""</definedName>
    <definedName name="__shared_2_0_122">"#REF!*""#REF!"""</definedName>
    <definedName name="__shared_2_0_123">"#REF!*""#REF!"""</definedName>
    <definedName name="__shared_2_0_124">SUM("#REF!)")</definedName>
    <definedName name="__shared_2_0_125">SUM("#REF!)")</definedName>
    <definedName name="__shared_2_0_126">"#REF!-(#REF!*#REF!)"</definedName>
    <definedName name="__shared_2_0_127">"#REF!-(#REF!*#REF!)"</definedName>
    <definedName name="__shared_2_0_128">"#REF!-(#REF!*#REF!)"</definedName>
    <definedName name="__shared_2_0_129">"#REF!-(#REF!*#REF!)"</definedName>
    <definedName name="__shared_2_0_13">"#REF!-(#REF!*#REF!)"</definedName>
    <definedName name="__shared_2_0_130">"#REF!-(#REF!*#REF!)"</definedName>
    <definedName name="__shared_2_0_131">"#REF!*""#REF!"""</definedName>
    <definedName name="__shared_2_0_132">"#REF!-(#REF!*#REF!)"</definedName>
    <definedName name="__shared_2_0_133">"#REF!+#REF!"</definedName>
    <definedName name="__shared_2_0_134">"#REF!+#REF!"</definedName>
    <definedName name="__shared_2_0_135">"#REF!+#REF!+#REF!"</definedName>
    <definedName name="__shared_2_0_136">"#REF!+#REF!+#REF!"</definedName>
    <definedName name="__shared_2_0_137">"#REF!+#REF!"</definedName>
    <definedName name="__shared_2_0_138">"#REF!+#REF!"</definedName>
    <definedName name="__shared_2_0_139">"#REF!-(#REF!*#REF!)"</definedName>
    <definedName name="__shared_2_0_14">"#REF!-(#REF!*#REF!)"</definedName>
    <definedName name="__shared_2_0_140">("#REF!-#REF!)*#REF!")</definedName>
    <definedName name="__shared_2_0_141">("#REF!-#REF!)*#REF!")</definedName>
    <definedName name="__shared_2_0_142">("#REF!-#REF!)*#REF!")</definedName>
    <definedName name="__shared_2_0_143">("#REF!-#REF!)*#REF!")</definedName>
    <definedName name="__shared_2_0_144">("#REF!-#REF!)*#REF!")</definedName>
    <definedName name="__shared_2_0_145">("#REF!-#REF!)*#REF!")</definedName>
    <definedName name="__shared_2_0_146">"#REF!*""#REF!"""</definedName>
    <definedName name="__shared_2_0_147">"#REF!*""#REF!"""</definedName>
    <definedName name="__shared_2_0_148">"#REF!*""#REF!"""</definedName>
    <definedName name="__shared_2_0_149">"#REF!*""#REF!"""</definedName>
    <definedName name="__shared_2_0_15">"#REF!-(#REF!*#REF!)"</definedName>
    <definedName name="__shared_2_0_150">"#REF!*""#REF!"""</definedName>
    <definedName name="__shared_2_0_151">"#REF!*""#REF!"""</definedName>
    <definedName name="__shared_2_0_152">+"#REF!+1"</definedName>
    <definedName name="__shared_2_0_153">("#REF!)-(#REF!*#REF!)")</definedName>
    <definedName name="__shared_2_0_154">("#REF!)-(#REF!*#REF!)")</definedName>
    <definedName name="__shared_2_0_155">("#REF!)-(#REF!*#REF!)")</definedName>
    <definedName name="__shared_2_0_156">("#REF!)-(#REF!*#REF!)")</definedName>
    <definedName name="__shared_2_0_157">SUM("#REF!)")</definedName>
    <definedName name="__shared_2_0_158">SUM("#REF!)")</definedName>
    <definedName name="__shared_2_0_159">SUM("#REF!)")</definedName>
    <definedName name="__shared_2_0_16">"#REF!-(#REF!*#REF!)"</definedName>
    <definedName name="__shared_2_0_160">"#REF!-(#REF!*#REF!)"</definedName>
    <definedName name="__shared_2_0_161">("#REF!)-(#REF!*#REF!)")</definedName>
    <definedName name="__shared_2_0_162">("#REF!)-(#REF!*#REF!)")</definedName>
    <definedName name="__shared_2_0_163">("#REF!)-(#REF!*#REF!)")</definedName>
    <definedName name="__shared_2_0_164">("#REF!)-(#REF!*#REF!)")</definedName>
    <definedName name="__shared_2_0_165">"#REF!*""#REF!"""</definedName>
    <definedName name="__shared_2_0_166">SUM("#REF!)")</definedName>
    <definedName name="__shared_2_0_167">SUM("#REF!)")</definedName>
    <definedName name="__shared_2_0_168">SUM("#REF!)")</definedName>
    <definedName name="__shared_2_0_169">"#REF!*""#REF!"""</definedName>
    <definedName name="__shared_2_0_17">SUM("#REF!)")</definedName>
    <definedName name="__shared_2_0_170">SUM("#REF!)")</definedName>
    <definedName name="__shared_2_0_171">SUM("#REF!)")</definedName>
    <definedName name="__shared_2_0_172">SUM("#REF!)")</definedName>
    <definedName name="__shared_2_0_173">+"#REF!+#REF!+#REF!"</definedName>
    <definedName name="__shared_2_0_174">+"#REF!+#REF!+#REF!"</definedName>
    <definedName name="__shared_2_0_175">+"#REF!+#REF!+#REF!"</definedName>
    <definedName name="__shared_2_0_176">"#REF!-(#REF!*#REF!)"</definedName>
    <definedName name="__shared_2_0_177">("#REF!)-(#REF!*#REF!)")</definedName>
    <definedName name="__shared_2_0_178">("#REF!)-(#REF!*#REF!)")</definedName>
    <definedName name="__shared_2_0_179">("#REF!)-(#REF!*#REF!)")</definedName>
    <definedName name="__shared_2_0_18">SUM("#REF!)")</definedName>
    <definedName name="__shared_2_0_180">("#REF!)-(#REF!*#REF!)")</definedName>
    <definedName name="__shared_2_0_181">("#REF!-#REF!)*#REF!")</definedName>
    <definedName name="__shared_2_0_182">("#REF!-#REF!)*#REF!")</definedName>
    <definedName name="__shared_2_0_183">("#REF!-#REF!)*#REF!")</definedName>
    <definedName name="__shared_2_0_184">("#REF!-#REF!)*#REF!")</definedName>
    <definedName name="__shared_2_0_185">("#REF!-#REF!)*#REF!")</definedName>
    <definedName name="__shared_2_0_186">("#REF!-#REF!)*#REF!")</definedName>
    <definedName name="__shared_2_0_187">"#REF!*""#REF!"""</definedName>
    <definedName name="__shared_2_0_188">"#REF!*""#REF!"""</definedName>
    <definedName name="__shared_2_0_189">"#REF!*""#REF!"""</definedName>
    <definedName name="__shared_2_0_19">"#REF!-(#REF!*#REF!)"</definedName>
    <definedName name="__shared_2_0_190">"#REF!*""#REF!"""</definedName>
    <definedName name="__shared_2_0_191">"#REF!*""#REF!"""</definedName>
    <definedName name="__shared_2_0_192">"#REF!*""#REF!"""</definedName>
    <definedName name="__shared_2_0_193">+"#REF!+1"</definedName>
    <definedName name="__shared_2_0_194">("#REF!-#REF!)*#REF!")</definedName>
    <definedName name="__shared_2_0_195">("#REF!-#REF!)*#REF!")</definedName>
    <definedName name="__shared_2_0_196">("#REF!-#REF!)*#REF!")</definedName>
    <definedName name="__shared_2_0_197">("#REF!-#REF!)*#REF!")</definedName>
    <definedName name="__shared_2_0_198">("#REF!-#REF!)*#REF!")</definedName>
    <definedName name="__shared_2_0_199">"#REF!*""#REF!"""</definedName>
    <definedName name="__shared_2_0_2">("#REF!-#REF!)*#REF!")</definedName>
    <definedName name="__shared_2_0_20">"#REF!-(#REF!*#REF!)"</definedName>
    <definedName name="__shared_2_0_200">"#REF!*""#REF!"""</definedName>
    <definedName name="__shared_2_0_201">"#REF!*""#REF!"""</definedName>
    <definedName name="__shared_2_0_202">"#REF!*""#REF!"""</definedName>
    <definedName name="__shared_2_0_203">"#REF!*""#REF!"""</definedName>
    <definedName name="__shared_2_0_204">SUM("#REF!)")</definedName>
    <definedName name="__shared_2_0_205">SUM("#REF!)")</definedName>
    <definedName name="__shared_2_0_206">SUM("#REF!)")</definedName>
    <definedName name="__shared_2_0_207">"#REF!-(#REF!*#REF!)"</definedName>
    <definedName name="__shared_2_0_208">("#REF!)-(#REF!*#REF!)")</definedName>
    <definedName name="__shared_2_0_209">("#REF!)-(#REF!*#REF!)")</definedName>
    <definedName name="__shared_2_0_21">"#REF!-(#REF!*#REF!)"</definedName>
    <definedName name="__shared_2_0_210">("#REF!)-(#REF!*#REF!)")</definedName>
    <definedName name="__shared_2_0_211">("#REF!)-(#REF!*#REF!)")</definedName>
    <definedName name="__shared_2_0_212">("#REF!-#REF!)*#REF!")</definedName>
    <definedName name="__shared_2_0_213">("#REF!-#REF!)*#REF!")</definedName>
    <definedName name="__shared_2_0_214">("#REF!-#REF!)*#REF!")</definedName>
    <definedName name="__shared_2_0_215">("#REF!-#REF!)*#REF!")</definedName>
    <definedName name="__shared_2_0_216">("#REF!-#REF!)*#REF!")</definedName>
    <definedName name="__shared_2_0_217">("#REF!-#REF!)*#REF!")</definedName>
    <definedName name="__shared_2_0_218">"#REF!*""#REF!"""</definedName>
    <definedName name="__shared_2_0_219">"#REF!*""#REF!"""</definedName>
    <definedName name="__shared_2_0_22">"#REF!-(#REF!*#REF!)"</definedName>
    <definedName name="__shared_2_0_220">"#REF!*""#REF!"""</definedName>
    <definedName name="__shared_2_0_221">"#REF!*""#REF!"""</definedName>
    <definedName name="__shared_2_0_222">"#REF!*""#REF!"""</definedName>
    <definedName name="__shared_2_0_223">"#REF!*""#REF!"""</definedName>
    <definedName name="__shared_2_0_224">+"#REF!+1"</definedName>
    <definedName name="__shared_2_0_225">SUM("#REF!)")</definedName>
    <definedName name="__shared_2_0_226">SUM("#REF!)")</definedName>
    <definedName name="__shared_2_0_227">SUM("#REF!)")</definedName>
    <definedName name="__shared_2_0_228">+"#REF!+#REF!"</definedName>
    <definedName name="__shared_2_0_229">+"#REF!+#REF!"</definedName>
    <definedName name="__shared_2_0_23">"#REF!-(#REF!*#REF!)"</definedName>
    <definedName name="__shared_2_0_230">+"#REF!+#REF!"</definedName>
    <definedName name="__shared_2_0_231">+"#REF!+#REF!"</definedName>
    <definedName name="__shared_2_0_232">+"#REF!+#REF!"</definedName>
    <definedName name="__shared_2_0_233">+"#REF!+#REF!"</definedName>
    <definedName name="__shared_2_0_234">("#REF!-#REF!)*#REF!")</definedName>
    <definedName name="__shared_2_0_235">("#REF!-#REF!)*#REF!")</definedName>
    <definedName name="__shared_2_0_236">("#REF!-#REF!)*#REF!")</definedName>
    <definedName name="__shared_2_0_237">("#REF!-#REF!)*#REF!")</definedName>
    <definedName name="__shared_2_0_238">("#REF!-#REF!)*#REF!")</definedName>
    <definedName name="__shared_2_0_239">SUM("#REF!)")</definedName>
    <definedName name="__shared_2_0_24">("#REF!-#REF!)*#REF!")</definedName>
    <definedName name="__shared_2_0_240">SUM("#REF!)")</definedName>
    <definedName name="__shared_2_0_241">SUM("#REF!)")</definedName>
    <definedName name="__shared_2_0_242">("#REF!-#REF!)*#REF!")</definedName>
    <definedName name="__shared_2_0_243">("#REF!-#REF!)*#REF!")</definedName>
    <definedName name="__shared_2_0_244">("#REF!-#REF!)*#REF!")</definedName>
    <definedName name="__shared_2_0_245">("#REF!-#REF!)*#REF!")</definedName>
    <definedName name="__shared_2_0_246">("#REF!-#REF!)*#REF!")</definedName>
    <definedName name="__shared_2_0_247">SUM("#REF!)")</definedName>
    <definedName name="__shared_2_0_248">SUM("#REF!)")</definedName>
    <definedName name="__shared_2_0_249">SUM("#REF!)")</definedName>
    <definedName name="__shared_2_0_25">("#REF!-#REF!)*#REF!")</definedName>
    <definedName name="__shared_2_0_250">"#REF!-(#REF!*#REF!)"</definedName>
    <definedName name="__shared_2_0_251">"#REF!-(#REF!*#REF!)"</definedName>
    <definedName name="__shared_2_0_252">"#REF!-(#REF!*#REF!)"</definedName>
    <definedName name="__shared_2_0_253">"#REF!-(#REF!*#REF!)"</definedName>
    <definedName name="__shared_2_0_254">"#REF!-(#REF!*#REF!)"</definedName>
    <definedName name="__shared_2_0_255">("#REF!-#REF!)*#REF!")</definedName>
    <definedName name="__shared_2_0_256">("#REF!-#REF!)*#REF!")</definedName>
    <definedName name="__shared_2_0_257">("#REF!-#REF!)*#REF!")</definedName>
    <definedName name="__shared_2_0_258">("#REF!-#REF!)*#REF!")</definedName>
    <definedName name="__shared_2_0_259">("#REF!-#REF!)*#REF!")</definedName>
    <definedName name="__shared_2_0_26">("#REF!-#REF!)*#REF!")</definedName>
    <definedName name="__shared_2_0_260">("#REF!-#REF!)*#REF!")</definedName>
    <definedName name="__shared_2_0_261">"#REF!*""#REF!"""</definedName>
    <definedName name="__shared_2_0_262">"#REF!*""#REF!"""</definedName>
    <definedName name="__shared_2_0_263">"#REF!*""#REF!"""</definedName>
    <definedName name="__shared_2_0_264">"#REF!*""#REF!"""</definedName>
    <definedName name="__shared_2_0_265">"#REF!*""#REF!"""</definedName>
    <definedName name="__shared_2_0_266">"#REF!*""#REF!"""</definedName>
    <definedName name="__shared_2_0_267">+"#REF!+1"</definedName>
    <definedName name="__shared_2_0_268">SUM("#REF!)")</definedName>
    <definedName name="__shared_2_0_269">SUM("#REF!)")</definedName>
    <definedName name="__shared_2_0_27">("#REF!-#REF!)*#REF!")</definedName>
    <definedName name="__shared_2_0_270">SUM("#REF!)")</definedName>
    <definedName name="__shared_2_0_271">"#REF!-(#REF!*#REF!)"</definedName>
    <definedName name="__shared_2_0_272">"#REF!-(#REF!*#REF!)"</definedName>
    <definedName name="__shared_2_0_273">"#REF!-(#REF!*#REF!)"</definedName>
    <definedName name="__shared_2_0_274">"#REF!-(#REF!*#REF!)"</definedName>
    <definedName name="__shared_2_0_275">"#REF!-(#REF!*#REF!)"</definedName>
    <definedName name="__shared_2_0_276">"#REF!*$E1"</definedName>
    <definedName name="__shared_2_0_277">"#REF!*$I1"</definedName>
    <definedName name="__shared_2_0_278">"#REF!*$M1"</definedName>
    <definedName name="__shared_2_0_279">"#REF!*$Q1"</definedName>
    <definedName name="__shared_2_0_28">("#REF!-#REF!)*#REF!")</definedName>
    <definedName name="__shared_2_0_280">"#REF!*$U1"</definedName>
    <definedName name="__shared_2_0_281">("#REF!-#REF!)*#REF!")</definedName>
    <definedName name="__shared_2_0_282">("#REF!-#REF!)*#REF!")</definedName>
    <definedName name="__shared_2_0_283">("#REF!-#REF!)*#REF!")</definedName>
    <definedName name="__shared_2_0_284">("#REF!-#REF!)*#REF!")</definedName>
    <definedName name="__shared_2_0_285">("#REF!-#REF!)*#REF!")</definedName>
    <definedName name="__shared_2_0_286">("#REF!-#REF!)*#REF!")</definedName>
    <definedName name="__shared_2_0_287">"#REF!*""#REF!"""</definedName>
    <definedName name="__shared_2_0_288">"#REF!*""#REF!"""</definedName>
    <definedName name="__shared_2_0_289">"#REF!*""#REF!"""</definedName>
    <definedName name="__shared_2_0_29">("#REF!-#REF!)*#REF!")</definedName>
    <definedName name="__shared_2_0_290">"#REF!*""#REF!"""</definedName>
    <definedName name="__shared_2_0_291">"#REF!*""#REF!"""</definedName>
    <definedName name="__shared_2_0_292">"#REF!*""#REF!"""</definedName>
    <definedName name="__shared_2_0_293">SUM("#REF!)")</definedName>
    <definedName name="__shared_2_0_294">SUM("#REF!)")</definedName>
    <definedName name="__shared_2_0_295">SUM("#REF!)")</definedName>
    <definedName name="__shared_2_0_296">+"#REF!+#REF!"</definedName>
    <definedName name="__shared_2_0_297">+"#REF!+#REF!"</definedName>
    <definedName name="__shared_2_0_298">+"#REF!+#REF!"</definedName>
    <definedName name="__shared_2_0_299">"#REF!-(#REF!*#REF!)"</definedName>
    <definedName name="__shared_2_0_3">("#REF!-#REF!)*#REF!")</definedName>
    <definedName name="__shared_2_0_30">"#REF!/0.85"</definedName>
    <definedName name="__shared_2_0_300">"#REF!-(#REF!*#REF!)"</definedName>
    <definedName name="__shared_2_0_301">"#REF!-(#REF!*#REF!)"</definedName>
    <definedName name="__shared_2_0_302">"#REF!-(#REF!*#REF!)"</definedName>
    <definedName name="__shared_2_0_303">"#REF!-(#REF!*#REF!)"</definedName>
    <definedName name="__shared_2_0_304">("#REF!-#REF!)*#REF!")</definedName>
    <definedName name="__shared_2_0_305">("#REF!-#REF!)*#REF!")</definedName>
    <definedName name="__shared_2_0_306">("#REF!-#REF!)*#REF!")</definedName>
    <definedName name="__shared_2_0_307">("#REF!-#REF!)*#REF!")</definedName>
    <definedName name="__shared_2_0_308">("#REF!-#REF!)*#REF!")</definedName>
    <definedName name="__shared_2_0_309">("#REF!-#REF!)*#REF!")</definedName>
    <definedName name="__shared_2_0_31">"#REF!*""#REF!"""</definedName>
    <definedName name="__shared_2_0_310">"#REF!*""#REF!"""</definedName>
    <definedName name="__shared_2_0_311">"#REF!*""#REF!"""</definedName>
    <definedName name="__shared_2_0_312">"#REF!*""#REF!"""</definedName>
    <definedName name="__shared_2_0_313">"#REF!*""#REF!"""</definedName>
    <definedName name="__shared_2_0_314">"#REF!*""#REF!"""</definedName>
    <definedName name="__shared_2_0_315">"#REF!*""#REF!"""</definedName>
    <definedName name="__shared_2_0_316">SUM("#REF!)")</definedName>
    <definedName name="__shared_2_0_317">SUM("#REF!)")</definedName>
    <definedName name="__shared_2_0_318">SUM("#REF!)")</definedName>
    <definedName name="__shared_2_0_319">"#REF!-(#REF!*#REF!)"</definedName>
    <definedName name="__shared_2_0_32">"#REF!*""#REF!"""</definedName>
    <definedName name="__shared_2_0_320">"#REF!-(#REF!*#REF!)"</definedName>
    <definedName name="__shared_2_0_321">"#REF!-(#REF!*#REF!)"</definedName>
    <definedName name="__shared_2_0_322">"#REF!-(#REF!*#REF!)"</definedName>
    <definedName name="__shared_2_0_323">"#REF!-(#REF!*#REF!)"</definedName>
    <definedName name="__shared_2_0_324">"#REF!*""#REF!"""</definedName>
    <definedName name="__shared_2_0_325">SUM("#REF!)")</definedName>
    <definedName name="__shared_2_0_326">SUM("#REF!)")</definedName>
    <definedName name="__shared_2_0_327">SUM("#REF!)")</definedName>
    <definedName name="__shared_2_0_328">+"#REF!+#REF!+#REF!"</definedName>
    <definedName name="__shared_2_0_329">+"#REF!+#REF!+#REF!"</definedName>
    <definedName name="__shared_2_0_33">"#REF!*""#REF!"""</definedName>
    <definedName name="__shared_2_0_330">+"#REF!+#REF!+#REF!"</definedName>
    <definedName name="__shared_2_0_331">+"#REF!+#REF!"</definedName>
    <definedName name="__shared_2_0_332">+"#REF!+#REF!"</definedName>
    <definedName name="__shared_2_0_333">+"#REF!+#REF!"</definedName>
    <definedName name="__shared_2_0_334">"#REF!-(#REF!*#REF!)"</definedName>
    <definedName name="__shared_2_0_335">"#REF!*1.05"</definedName>
    <definedName name="__shared_2_0_336">"#REF!*1.05"</definedName>
    <definedName name="__shared_2_0_337">"#REF!*1.05"</definedName>
    <definedName name="__shared_2_0_338">"#REF!*1.05"</definedName>
    <definedName name="__shared_2_0_339">"#REF!*1.05"</definedName>
    <definedName name="__shared_2_0_34">"#REF!*""#REF!"""</definedName>
    <definedName name="__shared_2_0_340">"#REF!*1.05"</definedName>
    <definedName name="__shared_2_0_341">"#REF!*$E1"</definedName>
    <definedName name="__shared_2_0_342">"#REF!*$I1"</definedName>
    <definedName name="__shared_2_0_343">"#REF!*$M1"</definedName>
    <definedName name="__shared_2_0_344">"#REF!*$Q1"</definedName>
    <definedName name="__shared_2_0_345">"#REF!*$U1"</definedName>
    <definedName name="__shared_2_0_346">("#REF!-#REF!)*#REF!")</definedName>
    <definedName name="__shared_2_0_347">("#REF!-#REF!)*#REF!")</definedName>
    <definedName name="__shared_2_0_348">("#REF!-#REF!)*#REF!")</definedName>
    <definedName name="__shared_2_0_349">("#REF!-#REF!)*#REF!")</definedName>
    <definedName name="__shared_2_0_35">"#REF!*""#REF!"""</definedName>
    <definedName name="__shared_2_0_350">"#REF!*""#REF!"""</definedName>
    <definedName name="__shared_2_0_351">"#REF!*""#REF!"""</definedName>
    <definedName name="__shared_2_0_352">"#REF!*""#REF!"""</definedName>
    <definedName name="__shared_2_0_353">"#REF!*""#REF!"""</definedName>
    <definedName name="__shared_2_0_354">"#REF!*""#REF!"""</definedName>
    <definedName name="__shared_2_0_355">"#REF!*1.05"</definedName>
    <definedName name="__shared_2_0_356">"#REF!*0.875"</definedName>
    <definedName name="__shared_2_0_357">"#REF!*0.875"</definedName>
    <definedName name="__shared_2_0_358">"#REF!*0.875"</definedName>
    <definedName name="__shared_2_0_359">"#REF!*0.875"</definedName>
    <definedName name="__shared_2_0_36">SUM("#REF!)")</definedName>
    <definedName name="__shared_2_0_360">"#REF!*1.05"</definedName>
    <definedName name="__shared_2_0_361">("#REF!-#REF!)*#REF!")</definedName>
    <definedName name="__shared_2_0_362">("#REF!-#REF!)*#REF!")</definedName>
    <definedName name="__shared_2_0_363">"#REF!/0.875"</definedName>
    <definedName name="__shared_2_0_364">SUM("#REF!)")</definedName>
    <definedName name="__shared_2_0_365">SUM("#REF!)")</definedName>
    <definedName name="__shared_2_0_366">"#REF!-(#REF!*#REF!)"</definedName>
    <definedName name="__shared_2_0_367">"#REF!*1.05"</definedName>
    <definedName name="__shared_2_0_368">"#REF!*0.875"</definedName>
    <definedName name="__shared_2_0_369">"#REF!*1.05"</definedName>
    <definedName name="__shared_2_0_37">SUM("#REF!)")</definedName>
    <definedName name="__shared_2_0_370">"#REF!*1.05"</definedName>
    <definedName name="__shared_2_0_371">"#REF!*0.875"</definedName>
    <definedName name="__shared_2_0_372">"#REF!*1.05"</definedName>
    <definedName name="__shared_2_0_373">"#REF!*1.05"</definedName>
    <definedName name="__shared_2_0_374">"#REF!*0.875"</definedName>
    <definedName name="__shared_2_0_375">"#REF!*1.05"</definedName>
    <definedName name="__shared_2_0_376">"#REF!*1.05"</definedName>
    <definedName name="__shared_2_0_377">"#REF!*0.875"</definedName>
    <definedName name="__shared_2_0_378">"#REF!*1.05"</definedName>
    <definedName name="__shared_2_0_379">"#REF!*$E1"</definedName>
    <definedName name="__shared_2_0_38">"#REF!-(#REF!*#REF!)"</definedName>
    <definedName name="__shared_2_0_380">"#REF!*$I1"</definedName>
    <definedName name="__shared_2_0_381">"#REF!*$M1"</definedName>
    <definedName name="__shared_2_0_382">"#REF!*$Q1"</definedName>
    <definedName name="__shared_2_0_383">"#REF!*$U1"</definedName>
    <definedName name="__shared_2_0_384">("#REF!-#REF!)*#REF!")</definedName>
    <definedName name="__shared_2_0_385">("#REF!-#REF!)*#REF!")</definedName>
    <definedName name="__shared_2_0_386">("#REF!-#REF!)*#REF!")</definedName>
    <definedName name="__shared_2_0_387">("#REF!-#REF!)*#REF!")</definedName>
    <definedName name="__shared_2_0_388">("#REF!-#REF!)*#REF!")</definedName>
    <definedName name="__shared_2_0_389">("#REF!-#REF!)*#REF!")</definedName>
    <definedName name="__shared_2_0_39">"#REF!-(#REF!*#REF!)"</definedName>
    <definedName name="__shared_2_0_390">"#REF!/0.875"</definedName>
    <definedName name="__shared_2_0_391">"#REF!*""#REF!"""</definedName>
    <definedName name="__shared_2_0_392">"#REF!*""#REF!"""</definedName>
    <definedName name="__shared_2_0_393">"#REF!*""#REF!"""</definedName>
    <definedName name="__shared_2_0_394">"#REF!*""#REF!"""</definedName>
    <definedName name="__shared_2_0_395">"#REF!*""#REF!"""</definedName>
    <definedName name="__shared_2_0_396">SUM("#REF!)")</definedName>
    <definedName name="__shared_2_0_397">SUM("#REF!)")</definedName>
    <definedName name="__shared_2_0_398">"#REF!-(#REF!*#REF!)"</definedName>
    <definedName name="__shared_2_0_399">"#REF!*1.05"</definedName>
    <definedName name="__shared_2_0_4">"#REF!*""#REF!"""</definedName>
    <definedName name="__shared_2_0_40">"#REF!-(#REF!*#REF!)"</definedName>
    <definedName name="__shared_2_0_400">"#REF!*0.875"</definedName>
    <definedName name="__shared_2_0_401">"#REF!*1.05"</definedName>
    <definedName name="__shared_2_0_402">"#REF!*0.875"</definedName>
    <definedName name="__shared_2_0_403">"#REF!*1.05"</definedName>
    <definedName name="__shared_2_0_404">"#REF!*0.875"</definedName>
    <definedName name="__shared_2_0_405">"#REF!*1.05"</definedName>
    <definedName name="__shared_2_0_406">"#REF!*0.875"</definedName>
    <definedName name="__shared_2_0_407">"#REF!*1.05"</definedName>
    <definedName name="__shared_2_0_408">"#REF!*$E1"</definedName>
    <definedName name="__shared_2_0_409">"#REF!*$I1"</definedName>
    <definedName name="__shared_2_0_41">"#REF!-(#REF!*#REF!)"</definedName>
    <definedName name="__shared_2_0_410">"#REF!*$M1"</definedName>
    <definedName name="__shared_2_0_411">"#REF!*$Q1"</definedName>
    <definedName name="__shared_2_0_412">"#REF!*$U1"</definedName>
    <definedName name="__shared_2_0_413">("#REF!-#REF!)*#REF!")</definedName>
    <definedName name="__shared_2_0_414">("#REF!-#REF!)*#REF!")</definedName>
    <definedName name="__shared_2_0_415">("#REF!-#REF!)*#REF!")</definedName>
    <definedName name="__shared_2_0_416">("#REF!-#REF!)*#REF!")</definedName>
    <definedName name="__shared_2_0_417">("#REF!-#REF!)*#REF!")</definedName>
    <definedName name="__shared_2_0_418">("#REF!-#REF!)*#REF!")</definedName>
    <definedName name="__shared_2_0_419">"#REF!/0.875"</definedName>
    <definedName name="__shared_2_0_42">"#REF!-(#REF!*#REF!)"</definedName>
    <definedName name="__shared_2_0_420">"#REF!*""#REF!"""</definedName>
    <definedName name="__shared_2_0_421">"#REF!*""#REF!"""</definedName>
    <definedName name="__shared_2_0_422">"#REF!*""#REF!"""</definedName>
    <definedName name="__shared_2_0_423">"#REF!*""#REF!"""</definedName>
    <definedName name="__shared_2_0_424">"#REF!*""#REF!"""</definedName>
    <definedName name="__shared_2_0_425">SUM("#REF!)")</definedName>
    <definedName name="__shared_2_0_426">SUM("#REF!)")</definedName>
    <definedName name="__shared_2_0_427">"#REF!-(#REF!*#REF!)"</definedName>
    <definedName name="__shared_2_0_428">"#REF!*1.05"</definedName>
    <definedName name="__shared_2_0_429">"#REF!*1.05"</definedName>
    <definedName name="__shared_2_0_43">("#REF!-#REF!)*#REF!")</definedName>
    <definedName name="__shared_2_0_430">"#REF!*1.05"</definedName>
    <definedName name="__shared_2_0_431">"#REF!*$E1"</definedName>
    <definedName name="__shared_2_0_432">SUM("#REF!)")</definedName>
    <definedName name="__shared_2_0_433">SUM("#REF!)")</definedName>
    <definedName name="__shared_2_0_434">"#REF!-(#REF!*#REF!)"</definedName>
    <definedName name="__shared_2_0_435">"#REF!*1.05"</definedName>
    <definedName name="__shared_2_0_436">"#REF!*0.875"</definedName>
    <definedName name="__shared_2_0_437">"#REF!*1.05"</definedName>
    <definedName name="__shared_2_0_438">"#REF!*0.875"</definedName>
    <definedName name="__shared_2_0_439">"#REF!*1.05"</definedName>
    <definedName name="__shared_2_0_44">("#REF!-#REF!)*#REF!")</definedName>
    <definedName name="__shared_2_0_440">"#REF!*0.875"</definedName>
    <definedName name="__shared_2_0_441">"#REF!*1.05"</definedName>
    <definedName name="__shared_2_0_442">"#REF!*0.875"</definedName>
    <definedName name="__shared_2_0_443">"#REF!*1.05"</definedName>
    <definedName name="__shared_2_0_444">"#REF!*$E1"</definedName>
    <definedName name="__shared_2_0_445">"#REF!*$I1"</definedName>
    <definedName name="__shared_2_0_446">"#REF!*$M1"</definedName>
    <definedName name="__shared_2_0_447">"#REF!*$Q1"</definedName>
    <definedName name="__shared_2_0_448">"#REF!*$U1"</definedName>
    <definedName name="__shared_2_0_449">("#REF!-#REF!)*#REF!")</definedName>
    <definedName name="__shared_2_0_45">("#REF!-#REF!)*#REF!")</definedName>
    <definedName name="__shared_2_0_450">("#REF!-#REF!)*#REF!")</definedName>
    <definedName name="__shared_2_0_451">("#REF!-#REF!)*#REF!")</definedName>
    <definedName name="__shared_2_0_452">("#REF!-#REF!)*#REF!")</definedName>
    <definedName name="__shared_2_0_453">("#REF!-#REF!)*#REF!")</definedName>
    <definedName name="__shared_2_0_454">("#REF!-#REF!)*#REF!")</definedName>
    <definedName name="__shared_2_0_455">"#REF!/0.875"</definedName>
    <definedName name="__shared_2_0_456">"#REF!*""#REF!"""</definedName>
    <definedName name="__shared_2_0_457">"#REF!*""#REF!"""</definedName>
    <definedName name="__shared_2_0_458">"#REF!*""#REF!"""</definedName>
    <definedName name="__shared_2_0_459">"#REF!*""#REF!"""</definedName>
    <definedName name="__shared_2_0_46">("#REF!-#REF!)*#REF!")</definedName>
    <definedName name="__shared_2_0_460">"#REF!*""#REF!"""</definedName>
    <definedName name="__shared_2_0_461">SUM("#REF!)")</definedName>
    <definedName name="__shared_2_0_462">SUM("#REF!)")</definedName>
    <definedName name="__shared_2_0_463">"#REF!-(#REF!*#REF!)"</definedName>
    <definedName name="__shared_2_0_464">"#REF!*1.05"</definedName>
    <definedName name="__shared_2_0_465">"#REF!*0.875"</definedName>
    <definedName name="__shared_2_0_466">"#REF!*1.05"</definedName>
    <definedName name="__shared_2_0_467">"#REF!*0.875"</definedName>
    <definedName name="__shared_2_0_468">"#REF!*1.05"</definedName>
    <definedName name="__shared_2_0_469">"#REF!*0.875"</definedName>
    <definedName name="__shared_2_0_47">("#REF!-#REF!)*#REF!")</definedName>
    <definedName name="__shared_2_0_470">"#REF!*1.05"</definedName>
    <definedName name="__shared_2_0_471">"#REF!*0.875"</definedName>
    <definedName name="__shared_2_0_472">"#REF!*1.05"</definedName>
    <definedName name="__shared_2_0_473">"#REF!*$E1"</definedName>
    <definedName name="__shared_2_0_474">"#REF!*$I1"</definedName>
    <definedName name="__shared_2_0_475">"#REF!*$M1"</definedName>
    <definedName name="__shared_2_0_476">"#REF!*$Q1"</definedName>
    <definedName name="__shared_2_0_477">"#REF!*$U1"</definedName>
    <definedName name="__shared_2_0_478">("#REF!-#REF!)*#REF!")</definedName>
    <definedName name="__shared_2_0_479">("#REF!-#REF!)*#REF!")</definedName>
    <definedName name="__shared_2_0_48">("#REF!-#REF!)*#REF!")</definedName>
    <definedName name="__shared_2_0_480">("#REF!-#REF!)*#REF!")</definedName>
    <definedName name="__shared_2_0_481">("#REF!-#REF!)*#REF!")</definedName>
    <definedName name="__shared_2_0_482">("#REF!-#REF!)*#REF!")</definedName>
    <definedName name="__shared_2_0_483">("#REF!-#REF!)*#REF!")</definedName>
    <definedName name="__shared_2_0_484">"#REF!/0.875"</definedName>
    <definedName name="__shared_2_0_485">"#REF!*""#REF!"""</definedName>
    <definedName name="__shared_2_0_486">"#REF!*""#REF!"""</definedName>
    <definedName name="__shared_2_0_487">"#REF!*""#REF!"""</definedName>
    <definedName name="__shared_2_0_488">"#REF!*""#REF!"""</definedName>
    <definedName name="__shared_2_0_489">"#REF!*""#REF!"""</definedName>
    <definedName name="__shared_2_0_49">"#REF!/0.85"</definedName>
    <definedName name="__shared_2_0_490">SUM("#REF!)")</definedName>
    <definedName name="__shared_2_0_491">SUM("#REF!)")</definedName>
    <definedName name="__shared_2_0_492">"#REF!-(#REF!*#REF!)"</definedName>
    <definedName name="__shared_2_0_493">"#REF!*1.05"</definedName>
    <definedName name="__shared_2_0_494">"#REF!*0.875"</definedName>
    <definedName name="__shared_2_0_495">"#REF!*1.05"</definedName>
    <definedName name="__shared_2_0_496">"#REF!*0.875"</definedName>
    <definedName name="__shared_2_0_497">"#REF!*1.05"</definedName>
    <definedName name="__shared_2_0_498">"#REF!*0.875"</definedName>
    <definedName name="__shared_2_0_499">"#REF!*1.05"</definedName>
    <definedName name="__shared_2_0_5">"#REF!*""#REF!"""</definedName>
    <definedName name="__shared_2_0_50">"#REF!*""#REF!"""</definedName>
    <definedName name="__shared_2_0_500">"#REF!*0.875"</definedName>
    <definedName name="__shared_2_0_501">"#REF!*$E1"</definedName>
    <definedName name="__shared_2_0_502">"#REF!*$I1"</definedName>
    <definedName name="__shared_2_0_503">"#REF!*$M1"</definedName>
    <definedName name="__shared_2_0_504">"#REF!*$Q1"</definedName>
    <definedName name="__shared_2_0_505">"#REF!*$U1"</definedName>
    <definedName name="__shared_2_0_506">("#REF!-#REF!)*#REF!")</definedName>
    <definedName name="__shared_2_0_507">("#REF!-#REF!)*#REF!")</definedName>
    <definedName name="__shared_2_0_508">("#REF!-#REF!)*#REF!")</definedName>
    <definedName name="__shared_2_0_509">("#REF!-#REF!)*#REF!")</definedName>
    <definedName name="__shared_2_0_51">"#REF!*""#REF!"""</definedName>
    <definedName name="__shared_2_0_510">("#REF!-#REF!)*#REF!")</definedName>
    <definedName name="__shared_2_0_511">("#REF!-#REF!)*#REF!")</definedName>
    <definedName name="__shared_2_0_512">"#REF!/0.875"</definedName>
    <definedName name="__shared_2_0_513">"#REF!*""#REF!"""</definedName>
    <definedName name="__shared_2_0_514">"#REF!*""#REF!"""</definedName>
    <definedName name="__shared_2_0_515">"#REF!*""#REF!"""</definedName>
    <definedName name="__shared_2_0_516">"#REF!*""#REF!"""</definedName>
    <definedName name="__shared_2_0_517">"#REF!*""#REF!"""</definedName>
    <definedName name="__shared_2_0_518">SUM("#REF!)")</definedName>
    <definedName name="__shared_2_0_519">SUM("#REF!)")</definedName>
    <definedName name="__shared_2_0_52">"#REF!*""#REF!"""</definedName>
    <definedName name="__shared_2_0_520">"#REF!-(#REF!*#REF!)"</definedName>
    <definedName name="__shared_2_0_521">"#REF!*1.05"</definedName>
    <definedName name="__shared_2_0_522">"#REF!*1.05"</definedName>
    <definedName name="__shared_2_0_523">"#REF!*1.05"</definedName>
    <definedName name="__shared_2_0_524">"#REF!*$E1"</definedName>
    <definedName name="__shared_2_0_525">"#REF!-(#REF!*#REF!)"</definedName>
    <definedName name="__shared_2_0_526">"#REF!-(#REF!*#REF!)"</definedName>
    <definedName name="__shared_2_0_527">"#REF!-(#REF!*#REF!)"</definedName>
    <definedName name="__shared_2_0_528">"#REF!-(#REF!*#REF!)"</definedName>
    <definedName name="__shared_2_0_529">SUM("#REF!)")</definedName>
    <definedName name="__shared_2_0_53">"#REF!*""#REF!"""</definedName>
    <definedName name="__shared_2_0_530">SUM("#REF!)")</definedName>
    <definedName name="__shared_2_0_531">"#REF!+#REF!+#REF!+#REF!+#REF!+#REF!+#REF!+#REF!"</definedName>
    <definedName name="__shared_2_0_532">"#REF!+#REF!+#REF!+#REF!+#REF!+#REF!+#REF!+#REF!"</definedName>
    <definedName name="__shared_2_0_533">"#REF!+#REF!+#REF!+#REF!"</definedName>
    <definedName name="__shared_2_0_534">"#REF!+#REF!+#REF!+#REF!"</definedName>
    <definedName name="__shared_2_0_54">"#REF!*""#REF!"""</definedName>
    <definedName name="__shared_2_0_55">SUM("#REF!)")</definedName>
    <definedName name="__shared_2_0_56">SUM("#REF!)")</definedName>
    <definedName name="__shared_2_0_57">"#REF!-(#REF!*#REF!)"</definedName>
    <definedName name="__shared_2_0_58">"#REF!-(#REF!*#REF!)"</definedName>
    <definedName name="__shared_2_0_59">"#REF!-(#REF!*#REF!)"</definedName>
    <definedName name="__shared_2_0_6">"#REF!*""#REF!"""</definedName>
    <definedName name="__shared_2_0_60">"#REF!-(#REF!*#REF!)"</definedName>
    <definedName name="__shared_2_0_61">"#REF!-(#REF!*#REF!)"</definedName>
    <definedName name="__shared_2_0_62">("#REF!-#REF!)*#REF!")</definedName>
    <definedName name="__shared_2_0_63">("#REF!-#REF!)*#REF!")</definedName>
    <definedName name="__shared_2_0_64">("#REF!-#REF!)*#REF!")</definedName>
    <definedName name="__shared_2_0_65">("#REF!-#REF!)*#REF!")</definedName>
    <definedName name="__shared_2_0_66">("#REF!-#REF!)*#REF!")</definedName>
    <definedName name="__shared_2_0_67">("#REF!-#REF!)*#REF!")</definedName>
    <definedName name="__shared_2_0_68">"#REF!*""#REF!"""</definedName>
    <definedName name="__shared_2_0_69">"#REF!*""#REF!"""</definedName>
    <definedName name="__shared_2_0_7">"#REF!*""#REF!"""</definedName>
    <definedName name="__shared_2_0_70">"#REF!*""#REF!"""</definedName>
    <definedName name="__shared_2_0_71">"#REF!*""#REF!"""</definedName>
    <definedName name="__shared_2_0_72">"#REF!*""#REF!"""</definedName>
    <definedName name="__shared_2_0_73">"#REF!/0.9"</definedName>
    <definedName name="__shared_2_0_74">SUM("#REF!)")</definedName>
    <definedName name="__shared_2_0_75">SUM("#REF!)")</definedName>
    <definedName name="__shared_2_0_76">"#REF!+#REF!+#REF!"</definedName>
    <definedName name="__shared_2_0_77">"#REF!+#REF!+#REF!"</definedName>
    <definedName name="__shared_2_0_78">"#REF!+#REF!"</definedName>
    <definedName name="__shared_2_0_79">"#REF!+#REF!"</definedName>
    <definedName name="__shared_2_0_8">("#REF!-#REF!)*#REF!")</definedName>
    <definedName name="__shared_2_0_80">"#REF!-(#REF!*#REF!)"</definedName>
    <definedName name="__shared_2_0_81">"#REF!-(#REF!*#REF!)"</definedName>
    <definedName name="__shared_2_0_82">"#REF!-(#REF!*#REF!)"</definedName>
    <definedName name="__shared_2_0_83">"#REF!-(#REF!*#REF!)"</definedName>
    <definedName name="__shared_2_0_84">"#REF!-(#REF!*#REF!)"</definedName>
    <definedName name="__shared_2_0_85">"#REF!*""#REF!"""</definedName>
    <definedName name="__shared_2_0_86">SUM("#REF!)")</definedName>
    <definedName name="__shared_2_0_87">SUM("#REF!)")</definedName>
    <definedName name="__shared_2_0_88">"#REF!-(#REF!*#REF!)"</definedName>
    <definedName name="__shared_2_0_89">"#REF!-(#REF!*#REF!)"</definedName>
    <definedName name="__shared_2_0_9">("#REF!-#REF!)*#REF!")</definedName>
    <definedName name="__shared_2_0_90">"#REF!-(#REF!*#REF!)"</definedName>
    <definedName name="__shared_2_0_91">"#REF!-(#REF!*#REF!)"</definedName>
    <definedName name="__shared_2_0_92">"#REF!-(#REF!*#REF!)"</definedName>
    <definedName name="__shared_2_0_93">("#REF!-#REF!)*#REF!")</definedName>
    <definedName name="__shared_2_0_94">("#REF!-#REF!)*#REF!")</definedName>
    <definedName name="__shared_2_0_95">("#REF!-#REF!)*#REF!")</definedName>
    <definedName name="__shared_2_0_96">("#REF!-#REF!)*#REF!")</definedName>
    <definedName name="__shared_2_0_97">("#REF!-#REF!)*#REF!")</definedName>
    <definedName name="__shared_2_0_98">("#REF!-#REF!)*#REF!")</definedName>
    <definedName name="__shared_2_0_99">"#REF!/0.85"</definedName>
    <definedName name="__shared_3_0_0">("#REF!-#REF!)*#REF!")</definedName>
    <definedName name="__shared_3_0_1">("#REF!-#REF!)*#REF!")</definedName>
    <definedName name="__shared_3_0_10">"#REF!*""#REF!"""</definedName>
    <definedName name="__shared_3_0_100">SUM("#REF!)")</definedName>
    <definedName name="__shared_3_0_101">"#REF!-(#REF!*#REF!)"</definedName>
    <definedName name="__shared_3_0_102">"#REF!-(#REF!*#REF!)"</definedName>
    <definedName name="__shared_3_0_103">"#REF!-(#REF!*#REF!)"</definedName>
    <definedName name="__shared_3_0_104">"#REF!-(#REF!*#REF!)"</definedName>
    <definedName name="__shared_3_0_105">"#REF!-(#REF!*#REF!)"</definedName>
    <definedName name="__shared_3_0_106">"#REF!*""#REF!"""</definedName>
    <definedName name="__shared_3_0_107">"#REF!*""#REF!"""</definedName>
    <definedName name="__shared_3_0_108">"#REF!*""#REF!"""</definedName>
    <definedName name="__shared_3_0_109">"#REF!*""#REF!"""</definedName>
    <definedName name="__shared_3_0_11">"#REF!*""#REF!"""</definedName>
    <definedName name="__shared_3_0_110">"#REF!*""#REF!"""</definedName>
    <definedName name="__shared_3_0_111">"#REF!*""#REF!"""</definedName>
    <definedName name="__shared_3_0_112">("#REF!-#REF!)*#REF!")</definedName>
    <definedName name="__shared_3_0_113">("#REF!-#REF!)*#REF!")</definedName>
    <definedName name="__shared_3_0_114">("#REF!-#REF!)*#REF!")</definedName>
    <definedName name="__shared_3_0_115">("#REF!-#REF!)*#REF!")</definedName>
    <definedName name="__shared_3_0_116">("#REF!-#REF!)*#REF!")</definedName>
    <definedName name="__shared_3_0_117">("#REF!-#REF!)*#REF!")</definedName>
    <definedName name="__shared_3_0_118">"#REF!*""#REF!"""</definedName>
    <definedName name="__shared_3_0_119">"#REF!*""#REF!"""</definedName>
    <definedName name="__shared_3_0_12">"#REF!-(#REF!*#REF!)"</definedName>
    <definedName name="__shared_3_0_120">"#REF!*""#REF!"""</definedName>
    <definedName name="__shared_3_0_121">"#REF!*""#REF!"""</definedName>
    <definedName name="__shared_3_0_122">"#REF!*""#REF!"""</definedName>
    <definedName name="__shared_3_0_123">"#REF!*""#REF!"""</definedName>
    <definedName name="__shared_3_0_124">SUM("#REF!)")</definedName>
    <definedName name="__shared_3_0_125">SUM("#REF!)")</definedName>
    <definedName name="__shared_3_0_126">SUM("#REF!)")</definedName>
    <definedName name="__shared_3_0_127">SUM("#REF!)")</definedName>
    <definedName name="__shared_3_0_128">"#REF!-(#REF!*#REF!)"</definedName>
    <definedName name="__shared_3_0_129">"#REF!-(#REF!*#REF!)"</definedName>
    <definedName name="__shared_3_0_13">"#REF!-(#REF!*#REF!)"</definedName>
    <definedName name="__shared_3_0_130">"#REF!-(#REF!*#REF!)"</definedName>
    <definedName name="__shared_3_0_131">"#REF!-(#REF!*#REF!)"</definedName>
    <definedName name="__shared_3_0_132">"#REF!-(#REF!*#REF!)"</definedName>
    <definedName name="__shared_3_0_133">"#REF!*""#REF!"""</definedName>
    <definedName name="__shared_3_0_134">"#REF!*""#REF!"""</definedName>
    <definedName name="__shared_3_0_135">"#REF!*""#REF!"""</definedName>
    <definedName name="__shared_3_0_136">"#REF!*""#REF!"""</definedName>
    <definedName name="__shared_3_0_137">"#REF!*""#REF!"""</definedName>
    <definedName name="__shared_3_0_138">"#REF!*""#REF!"""</definedName>
    <definedName name="__shared_3_0_139">("#REF!-#REF!)*#REF!")</definedName>
    <definedName name="__shared_3_0_14">"#REF!-(#REF!*#REF!)"</definedName>
    <definedName name="__shared_3_0_140">("#REF!-#REF!)*#REF!")</definedName>
    <definedName name="__shared_3_0_141">("#REF!-#REF!)*#REF!")</definedName>
    <definedName name="__shared_3_0_142">("#REF!-#REF!)*#REF!")</definedName>
    <definedName name="__shared_3_0_143">("#REF!-#REF!)*#REF!")</definedName>
    <definedName name="__shared_3_0_144">("#REF!-#REF!)*#REF!")</definedName>
    <definedName name="__shared_3_0_145">"#REF!*""#REF!"""</definedName>
    <definedName name="__shared_3_0_146">"#REF!*""#REF!"""</definedName>
    <definedName name="__shared_3_0_147">"#REF!*""#REF!"""</definedName>
    <definedName name="__shared_3_0_148">"#REF!*""#REF!"""</definedName>
    <definedName name="__shared_3_0_149">"#REF!*""#REF!"""</definedName>
    <definedName name="__shared_3_0_15">"#REF!-(#REF!*#REF!)"</definedName>
    <definedName name="__shared_3_0_150">"#REF!*""#REF!"""</definedName>
    <definedName name="__shared_3_0_151">SUM("#REF!)")</definedName>
    <definedName name="__shared_3_0_152">SUM("#REF!)")</definedName>
    <definedName name="__shared_3_0_153">SUM("#REF!)")</definedName>
    <definedName name="__shared_3_0_154">SUM("#REF!)")</definedName>
    <definedName name="__shared_3_0_155">"#REF!+#REF!"</definedName>
    <definedName name="__shared_3_0_156">"#REF!+#REF!"</definedName>
    <definedName name="__shared_3_0_157">"#REF!+#REF!"</definedName>
    <definedName name="__shared_3_0_158">"#REF!+#REF!"</definedName>
    <definedName name="__shared_3_0_159">"#REF!+#REF!+#REF!"</definedName>
    <definedName name="__shared_3_0_16">"#REF!-(#REF!*#REF!)"</definedName>
    <definedName name="__shared_3_0_160">"#REF!+#REF!+#REF!"</definedName>
    <definedName name="__shared_3_0_161">"#REF!+#REF!+#REF!"</definedName>
    <definedName name="__shared_3_0_162">"#REF!+#REF!+#REF!"</definedName>
    <definedName name="__shared_3_0_163">"#REF!+#REF!"</definedName>
    <definedName name="__shared_3_0_164">"#REF!+#REF!"</definedName>
    <definedName name="__shared_3_0_165">"#REF!+#REF!"</definedName>
    <definedName name="__shared_3_0_166">"#REF!+#REF!"</definedName>
    <definedName name="__shared_3_0_167">"#REF!-(#REF!*#REF!)"</definedName>
    <definedName name="__shared_3_0_168">"#REF!-(#REF!*#REF!)"</definedName>
    <definedName name="__shared_3_0_169">"#REF!-(#REF!*#REF!)"</definedName>
    <definedName name="__shared_3_0_17">SUM("#REF!)")</definedName>
    <definedName name="__shared_3_0_170">"#REF!-(#REF!*#REF!)"</definedName>
    <definedName name="__shared_3_0_171">"#REF!-(#REF!*#REF!)"</definedName>
    <definedName name="__shared_3_0_172">("#REF!-#REF!)*#REF!")</definedName>
    <definedName name="__shared_3_0_173">("#REF!-#REF!)*#REF!")</definedName>
    <definedName name="__shared_3_0_174">("#REF!-#REF!)*#REF!")</definedName>
    <definedName name="__shared_3_0_175">("#REF!-#REF!)*#REF!")</definedName>
    <definedName name="__shared_3_0_176">("#REF!-#REF!)*#REF!")</definedName>
    <definedName name="__shared_3_0_177">("#REF!-#REF!)*#REF!")</definedName>
    <definedName name="__shared_3_0_178">"#REF!*""#REF!"""</definedName>
    <definedName name="__shared_3_0_179">"#REF!*""#REF!"""</definedName>
    <definedName name="__shared_3_0_18">SUM("#REF!)")</definedName>
    <definedName name="__shared_3_0_180">"#REF!*""#REF!"""</definedName>
    <definedName name="__shared_3_0_181">"#REF!*""#REF!"""</definedName>
    <definedName name="__shared_3_0_182">"#REF!*""#REF!"""</definedName>
    <definedName name="__shared_3_0_183">"#REF!*""#REF!"""</definedName>
    <definedName name="__shared_3_0_184">SUM("#REF!)")</definedName>
    <definedName name="__shared_3_0_185">SUM("#REF!)")</definedName>
    <definedName name="__shared_3_0_186">SUM("#REF!)")</definedName>
    <definedName name="__shared_3_0_187">SUM("#REF!)")</definedName>
    <definedName name="__shared_3_0_188">"#REF!-(#REF!*#REF!)"</definedName>
    <definedName name="__shared_3_0_189">"#REF!-(#REF!*#REF!)"</definedName>
    <definedName name="__shared_3_0_19">SUM("#REF!)")</definedName>
    <definedName name="__shared_3_0_190">"#REF!-(#REF!*#REF!)"</definedName>
    <definedName name="__shared_3_0_191">"#REF!-(#REF!*#REF!)"</definedName>
    <definedName name="__shared_3_0_192">"#REF!-(#REF!*#REF!)"</definedName>
    <definedName name="__shared_3_0_193">SUM("#REF!)")</definedName>
    <definedName name="__shared_3_0_194">SUM("#REF!)")</definedName>
    <definedName name="__shared_3_0_195">SUM("#REF!)")</definedName>
    <definedName name="__shared_3_0_196">SUM("#REF!)")</definedName>
    <definedName name="__shared_3_0_197">SUM("#REF!)")</definedName>
    <definedName name="__shared_3_0_198">SUM("#REF!)")</definedName>
    <definedName name="__shared_3_0_199">SUM("#REF!)")</definedName>
    <definedName name="__shared_3_0_2">("#REF!-#REF!)*#REF!")</definedName>
    <definedName name="__shared_3_0_20">SUM("#REF!)")</definedName>
    <definedName name="__shared_3_0_200">SUM("#REF!)")</definedName>
    <definedName name="__shared_3_0_201">+"#REF!+#REF!+#REF!"</definedName>
    <definedName name="__shared_3_0_202">+"#REF!+#REF!+#REF!"</definedName>
    <definedName name="__shared_3_0_203">+"#REF!+#REF!+#REF!"</definedName>
    <definedName name="__shared_3_0_204">+"#REF!+#REF!+#REF!"</definedName>
    <definedName name="__shared_3_0_205">"#REF!-(#REF!*#REF!)"</definedName>
    <definedName name="__shared_3_0_206">"#REF!-(#REF!*#REF!)"</definedName>
    <definedName name="__shared_3_0_207">"#REF!-(#REF!*#REF!)"</definedName>
    <definedName name="__shared_3_0_208">"#REF!-(#REF!*#REF!)"</definedName>
    <definedName name="__shared_3_0_209">"#REF!-(#REF!*#REF!)"</definedName>
    <definedName name="__shared_3_0_21">"#REF!-(#REF!*#REF!)"</definedName>
    <definedName name="__shared_3_0_210">("#REF!-#REF!)*#REF!")</definedName>
    <definedName name="__shared_3_0_211">("#REF!-#REF!)*#REF!")</definedName>
    <definedName name="__shared_3_0_212">("#REF!-#REF!)*#REF!")</definedName>
    <definedName name="__shared_3_0_213">("#REF!-#REF!)*#REF!")</definedName>
    <definedName name="__shared_3_0_214">("#REF!-#REF!)*#REF!")</definedName>
    <definedName name="__shared_3_0_215">("#REF!-#REF!)*#REF!")</definedName>
    <definedName name="__shared_3_0_216">"#REF!*""#REF!"""</definedName>
    <definedName name="__shared_3_0_217">"#REF!*""#REF!"""</definedName>
    <definedName name="__shared_3_0_218">"#REF!*""#REF!"""</definedName>
    <definedName name="__shared_3_0_219">"#REF!*""#REF!"""</definedName>
    <definedName name="__shared_3_0_22">"#REF!-(#REF!*#REF!)"</definedName>
    <definedName name="__shared_3_0_220">"#REF!*""#REF!"""</definedName>
    <definedName name="__shared_3_0_221">"#REF!*""#REF!"""</definedName>
    <definedName name="__shared_3_0_222">("#REF!-#REF!)*#REF!")</definedName>
    <definedName name="__shared_3_0_223">("#REF!-#REF!)*#REF!")</definedName>
    <definedName name="__shared_3_0_224">("#REF!-#REF!)*#REF!")</definedName>
    <definedName name="__shared_3_0_225">("#REF!-#REF!)*#REF!")</definedName>
    <definedName name="__shared_3_0_226">("#REF!-#REF!)*#REF!")</definedName>
    <definedName name="__shared_3_0_227">("#REF!-#REF!)*#REF!")</definedName>
    <definedName name="__shared_3_0_228">"#REF!*""#REF!"""</definedName>
    <definedName name="__shared_3_0_229">"#REF!*""#REF!"""</definedName>
    <definedName name="__shared_3_0_23">"#REF!-(#REF!*#REF!)"</definedName>
    <definedName name="__shared_3_0_230">SUM("#REF!)")</definedName>
    <definedName name="__shared_3_0_231">SUM("#REF!)")</definedName>
    <definedName name="__shared_3_0_232">SUM("#REF!)")</definedName>
    <definedName name="__shared_3_0_233">SUM("#REF!)")</definedName>
    <definedName name="__shared_3_0_234">"#REF!-(#REF!*#REF!)"</definedName>
    <definedName name="__shared_3_0_235">"#REF!-(#REF!*#REF!)"</definedName>
    <definedName name="__shared_3_0_236">"#REF!-(#REF!*#REF!)"</definedName>
    <definedName name="__shared_3_0_237">"#REF!-(#REF!*#REF!)"</definedName>
    <definedName name="__shared_3_0_238">"#REF!-(#REF!*#REF!)"</definedName>
    <definedName name="__shared_3_0_239">("#REF!-#REF!)*#REF!")</definedName>
    <definedName name="__shared_3_0_24">"#REF!-(#REF!*#REF!)"</definedName>
    <definedName name="__shared_3_0_240">("#REF!-#REF!)*#REF!")</definedName>
    <definedName name="__shared_3_0_241">("#REF!-#REF!)*#REF!")</definedName>
    <definedName name="__shared_3_0_242">("#REF!-#REF!)*#REF!")</definedName>
    <definedName name="__shared_3_0_243">("#REF!-#REF!)*#REF!")</definedName>
    <definedName name="__shared_3_0_244">("#REF!-#REF!)*#REF!")</definedName>
    <definedName name="__shared_3_0_245">"#REF!*""#REF!"""</definedName>
    <definedName name="__shared_3_0_246">"#REF!*""#REF!"""</definedName>
    <definedName name="__shared_3_0_247">"#REF!*""#REF!"""</definedName>
    <definedName name="__shared_3_0_248">"#REF!*""#REF!"""</definedName>
    <definedName name="__shared_3_0_249">"#REF!*""#REF!"""</definedName>
    <definedName name="__shared_3_0_25">"#REF!-(#REF!*#REF!)"</definedName>
    <definedName name="__shared_3_0_250">"#REF!*""#REF!"""</definedName>
    <definedName name="__shared_3_0_251">SUM("#REF!)")</definedName>
    <definedName name="__shared_3_0_252">SUM("#REF!)")</definedName>
    <definedName name="__shared_3_0_253">SUM("#REF!)")</definedName>
    <definedName name="__shared_3_0_254">SUM("#REF!)")</definedName>
    <definedName name="__shared_3_0_255">+"#REF!+#REF!"</definedName>
    <definedName name="__shared_3_0_256">+"#REF!+#REF!"</definedName>
    <definedName name="__shared_3_0_257">+"#REF!+#REF!"</definedName>
    <definedName name="__shared_3_0_258">+"#REF!+#REF!"</definedName>
    <definedName name="__shared_3_0_259">+"#REF!+#REF!"</definedName>
    <definedName name="__shared_3_0_26">("#REF!-#REF!)*#REF!")</definedName>
    <definedName name="__shared_3_0_260">+"#REF!+#REF!"</definedName>
    <definedName name="__shared_3_0_261">+"#REF!+#REF!"</definedName>
    <definedName name="__shared_3_0_262">+"#REF!+#REF!"</definedName>
    <definedName name="__shared_3_0_263">"#REF!-(#REF!*#REF!)"</definedName>
    <definedName name="__shared_3_0_264">"#REF!-(#REF!*#REF!)"</definedName>
    <definedName name="__shared_3_0_265">"#REF!-(#REF!*#REF!)"</definedName>
    <definedName name="__shared_3_0_266">"#REF!-(#REF!*#REF!)"</definedName>
    <definedName name="__shared_3_0_267">"#REF!-(#REF!*#REF!)"</definedName>
    <definedName name="__shared_3_0_268">("#REF!-#REF!)*#REF!")</definedName>
    <definedName name="__shared_3_0_269">("#REF!-#REF!)*#REF!")</definedName>
    <definedName name="__shared_3_0_27">("#REF!-#REF!)*#REF!")</definedName>
    <definedName name="__shared_3_0_270">("#REF!-#REF!)*#REF!")</definedName>
    <definedName name="__shared_3_0_271">("#REF!-#REF!)*#REF!")</definedName>
    <definedName name="__shared_3_0_272">("#REF!-#REF!)*#REF!")</definedName>
    <definedName name="__shared_3_0_273">("#REF!-#REF!)*#REF!")</definedName>
    <definedName name="__shared_3_0_274">"#REF!*""#REF!"""</definedName>
    <definedName name="__shared_3_0_275">"#REF!*""#REF!"""</definedName>
    <definedName name="__shared_3_0_276">"#REF!*""#REF!"""</definedName>
    <definedName name="__shared_3_0_277">"#REF!*""#REF!"""</definedName>
    <definedName name="__shared_3_0_278">"#REF!*""#REF!"""</definedName>
    <definedName name="__shared_3_0_279">"#REF!*""#REF!"""</definedName>
    <definedName name="__shared_3_0_28">("#REF!-#REF!)*#REF!")</definedName>
    <definedName name="__shared_3_0_280">"#REF!+1"</definedName>
    <definedName name="__shared_3_0_281">("#REF!-#REF!)*#REF!")</definedName>
    <definedName name="__shared_3_0_282">("#REF!-#REF!)*#REF!")</definedName>
    <definedName name="__shared_3_0_283">("#REF!-#REF!)*#REF!")</definedName>
    <definedName name="__shared_3_0_284">("#REF!-#REF!)*#REF!")</definedName>
    <definedName name="__shared_3_0_285">("#REF!-#REF!)*#REF!")</definedName>
    <definedName name="__shared_3_0_286">("#REF!-#REF!)*#REF!")</definedName>
    <definedName name="__shared_3_0_287">"#REF!*""#REF!"""</definedName>
    <definedName name="__shared_3_0_288">"#REF!*""#REF!"""</definedName>
    <definedName name="__shared_3_0_289">SUM("#REF!)")</definedName>
    <definedName name="__shared_3_0_29">("#REF!-#REF!)*#REF!")</definedName>
    <definedName name="__shared_3_0_290">SUM("#REF!)")</definedName>
    <definedName name="__shared_3_0_291">SUM("#REF!)")</definedName>
    <definedName name="__shared_3_0_292">SUM("#REF!)")</definedName>
    <definedName name="__shared_3_0_293">"#REF!-(#REF!*#REF!)"</definedName>
    <definedName name="__shared_3_0_294">"#REF!-(#REF!*#REF!)"</definedName>
    <definedName name="__shared_3_0_295">"#REF!-(#REF!*#REF!)"</definedName>
    <definedName name="__shared_3_0_296">"#REF!-(#REF!*#REF!)"</definedName>
    <definedName name="__shared_3_0_297">"#REF!-(#REF!*#REF!)"</definedName>
    <definedName name="__shared_3_0_298">("#REF!-#REF!)*#REF!")</definedName>
    <definedName name="__shared_3_0_299">("#REF!-#REF!)*#REF!")</definedName>
    <definedName name="__shared_3_0_3">("#REF!-#REF!)*#REF!")</definedName>
    <definedName name="__shared_3_0_30">("#REF!-#REF!)*#REF!")</definedName>
    <definedName name="__shared_3_0_300">("#REF!-#REF!)*#REF!")</definedName>
    <definedName name="__shared_3_0_301">("#REF!-#REF!)*#REF!")</definedName>
    <definedName name="__shared_3_0_302">("#REF!-#REF!)*#REF!")</definedName>
    <definedName name="__shared_3_0_303">("#REF!-#REF!)*#REF!")</definedName>
    <definedName name="__shared_3_0_304">"#REF!*""#REF!"""</definedName>
    <definedName name="__shared_3_0_305">"#REF!*""#REF!"""</definedName>
    <definedName name="__shared_3_0_306">"#REF!*""#REF!"""</definedName>
    <definedName name="__shared_3_0_307">"#REF!*""#REF!"""</definedName>
    <definedName name="__shared_3_0_308">"#REF!*""#REF!"""</definedName>
    <definedName name="__shared_3_0_309">"#REF!*""#REF!"""</definedName>
    <definedName name="__shared_3_0_31">("#REF!-#REF!)*#REF!")</definedName>
    <definedName name="__shared_3_0_310">"#REF!+1"</definedName>
    <definedName name="__shared_3_0_311">SUM("#REF!)")</definedName>
    <definedName name="__shared_3_0_312">SUM("#REF!)")</definedName>
    <definedName name="__shared_3_0_313">SUM("#REF!)")</definedName>
    <definedName name="__shared_3_0_314">SUM("#REF!)")</definedName>
    <definedName name="__shared_3_0_315">"#REF!-(#REF!*#REF!)"</definedName>
    <definedName name="__shared_3_0_316">"#REF!-(#REF!*#REF!)"</definedName>
    <definedName name="__shared_3_0_317">"#REF!-(#REF!*#REF!)"</definedName>
    <definedName name="__shared_3_0_318">"#REF!-(#REF!*#REF!)"</definedName>
    <definedName name="__shared_3_0_319">"#REF!-(#REF!*#REF!)"</definedName>
    <definedName name="__shared_3_0_32">"#REF!*""#REF!"""</definedName>
    <definedName name="__shared_3_0_320">("#REF!-#REF!)*#REF!")</definedName>
    <definedName name="__shared_3_0_321">("#REF!-#REF!)*#REF!")</definedName>
    <definedName name="__shared_3_0_322">("#REF!-#REF!)*#REF!")</definedName>
    <definedName name="__shared_3_0_323">("#REF!-#REF!)*#REF!")</definedName>
    <definedName name="__shared_3_0_324">("#REF!-#REF!)*#REF!")</definedName>
    <definedName name="__shared_3_0_325">("#REF!-#REF!)*#REF!")</definedName>
    <definedName name="__shared_3_0_326">"#REF!*""#REF!"""</definedName>
    <definedName name="__shared_3_0_327">"#REF!*""#REF!"""</definedName>
    <definedName name="__shared_3_0_328">"#REF!*""#REF!"""</definedName>
    <definedName name="__shared_3_0_329">"#REF!*""#REF!"""</definedName>
    <definedName name="__shared_3_0_33">"#REF!*""#REF!"""</definedName>
    <definedName name="__shared_3_0_330">"#REF!*""#REF!"""</definedName>
    <definedName name="__shared_3_0_331">"#REF!*""#REF!"""</definedName>
    <definedName name="__shared_3_0_332">SUM("#REF!)")</definedName>
    <definedName name="__shared_3_0_333">SUM("#REF!)")</definedName>
    <definedName name="__shared_3_0_334">SUM("#REF!)")</definedName>
    <definedName name="__shared_3_0_335">SUM("#REF!)")</definedName>
    <definedName name="__shared_3_0_336">"#REF!-(#REF!*#REF!)"</definedName>
    <definedName name="__shared_3_0_337">"#REF!-(#REF!*#REF!)"</definedName>
    <definedName name="__shared_3_0_338">"#REF!-(#REF!*#REF!)"</definedName>
    <definedName name="__shared_3_0_339">"#REF!-(#REF!*#REF!)"</definedName>
    <definedName name="__shared_3_0_34">"#REF!*""#REF!"""</definedName>
    <definedName name="__shared_3_0_340">"#REF!-(#REF!*#REF!)"</definedName>
    <definedName name="__shared_3_0_341">("#REF!-#REF!)*#REF!")</definedName>
    <definedName name="__shared_3_0_342">("#REF!-#REF!)*#REF!")</definedName>
    <definedName name="__shared_3_0_343">("#REF!-#REF!)*#REF!")</definedName>
    <definedName name="__shared_3_0_344">("#REF!-#REF!)*#REF!")</definedName>
    <definedName name="__shared_3_0_345">("#REF!-#REF!)*#REF!")</definedName>
    <definedName name="__shared_3_0_346">("#REF!-#REF!)*#REF!")</definedName>
    <definedName name="__shared_3_0_347">"#REF!*""#REF!"""</definedName>
    <definedName name="__shared_3_0_348">"#REF!*""#REF!"""</definedName>
    <definedName name="__shared_3_0_349">"#REF!*""#REF!"""</definedName>
    <definedName name="__shared_3_0_35">"#REF!*""#REF!"""</definedName>
    <definedName name="__shared_3_0_350">"#REF!*""#REF!"""</definedName>
    <definedName name="__shared_3_0_351">"#REF!*""#REF!"""</definedName>
    <definedName name="__shared_3_0_352">"#REF!*""#REF!"""</definedName>
    <definedName name="__shared_3_0_353">+"#REF!+1"</definedName>
    <definedName name="__shared_3_0_354">SUM("#REF!)")</definedName>
    <definedName name="__shared_3_0_355">SUM("#REF!)")</definedName>
    <definedName name="__shared_3_0_356">SUM("#REF!)")</definedName>
    <definedName name="__shared_3_0_357">SUM("#REF!)")</definedName>
    <definedName name="__shared_3_0_358">"#REF!-(#REF!*#REF!)"</definedName>
    <definedName name="__shared_3_0_359">"#REF!-(#REF!*#REF!)"</definedName>
    <definedName name="__shared_3_0_36">"#REF!*""#REF!"""</definedName>
    <definedName name="__shared_3_0_360">"#REF!-(#REF!*#REF!)"</definedName>
    <definedName name="__shared_3_0_361">"#REF!-(#REF!*#REF!)"</definedName>
    <definedName name="__shared_3_0_362">"#REF!-(#REF!*#REF!)"</definedName>
    <definedName name="__shared_3_0_363">("#REF!-#REF!)*#REF!")</definedName>
    <definedName name="__shared_3_0_364">("#REF!-#REF!)*#REF!")</definedName>
    <definedName name="__shared_3_0_365">("#REF!-#REF!)*#REF!")</definedName>
    <definedName name="__shared_3_0_366">("#REF!-#REF!)*#REF!")</definedName>
    <definedName name="__shared_3_0_367">("#REF!-#REF!)*#REF!")</definedName>
    <definedName name="__shared_3_0_368">("#REF!-#REF!)*#REF!")</definedName>
    <definedName name="__shared_3_0_369">"#REF!*""#REF!"""</definedName>
    <definedName name="__shared_3_0_37">"#REF!*""#REF!"""</definedName>
    <definedName name="__shared_3_0_370">"#REF!*""#REF!"""</definedName>
    <definedName name="__shared_3_0_371">"#REF!*""#REF!"""</definedName>
    <definedName name="__shared_3_0_372">"#REF!*""#REF!"""</definedName>
    <definedName name="__shared_3_0_373">"#REF!*""#REF!"""</definedName>
    <definedName name="__shared_3_0_374">"#REF!*""#REF!"""</definedName>
    <definedName name="__shared_3_0_375">SUM("#REF!)")</definedName>
    <definedName name="__shared_3_0_376">SUM("#REF!)")</definedName>
    <definedName name="__shared_3_0_377">SUM("#REF!)")</definedName>
    <definedName name="__shared_3_0_378">SUM("#REF!)")</definedName>
    <definedName name="__shared_3_0_379">+"#REF!+#REF!"</definedName>
    <definedName name="__shared_3_0_38">SUM("#REF!)")</definedName>
    <definedName name="__shared_3_0_380">+"#REF!+#REF!"</definedName>
    <definedName name="__shared_3_0_381">+"#REF!+#REF!"</definedName>
    <definedName name="__shared_3_0_382">+"#REF!+#REF!"</definedName>
    <definedName name="__shared_3_0_383">"#REF!-(#REF!*#REF!)"</definedName>
    <definedName name="__shared_3_0_384">"#REF!-(#REF!*#REF!)"</definedName>
    <definedName name="__shared_3_0_385">"#REF!-(#REF!*#REF!)"</definedName>
    <definedName name="__shared_3_0_386">"#REF!-(#REF!*#REF!)"</definedName>
    <definedName name="__shared_3_0_387">"#REF!-(#REF!*#REF!)"</definedName>
    <definedName name="__shared_3_0_388">"#REF!*""#REF!"""</definedName>
    <definedName name="__shared_3_0_389">"#REF!*""#REF!"""</definedName>
    <definedName name="__shared_3_0_39">SUM("#REF!)")</definedName>
    <definedName name="__shared_3_0_390">"#REF!*""#REF!"""</definedName>
    <definedName name="__shared_3_0_391">"#REF!*""#REF!"""</definedName>
    <definedName name="__shared_3_0_392">"#REF!*""#REF!"""</definedName>
    <definedName name="__shared_3_0_393">"#REF!*""#REF!"""</definedName>
    <definedName name="__shared_3_0_394">("#REF!-#REF!)*#REF!")</definedName>
    <definedName name="__shared_3_0_395">("#REF!-#REF!)*#REF!")</definedName>
    <definedName name="__shared_3_0_396">("#REF!-#REF!)*#REF!")</definedName>
    <definedName name="__shared_3_0_397">("#REF!-#REF!)*#REF!")</definedName>
    <definedName name="__shared_3_0_398">("#REF!-#REF!)*#REF!")</definedName>
    <definedName name="__shared_3_0_399">("#REF!-#REF!)*#REF!")</definedName>
    <definedName name="__shared_3_0_4">("#REF!-#REF!)*#REF!")</definedName>
    <definedName name="__shared_3_0_40">SUM("#REF!)")</definedName>
    <definedName name="__shared_3_0_400">"#REF!*""#REF!"""</definedName>
    <definedName name="__shared_3_0_401">"#REF!*""#REF!"""</definedName>
    <definedName name="__shared_3_0_402">"#REF!*""#REF!"""</definedName>
    <definedName name="__shared_3_0_403">"#REF!*""#REF!"""</definedName>
    <definedName name="__shared_3_0_404">"#REF!*""#REF!"""</definedName>
    <definedName name="__shared_3_0_405">"#REF!*""#REF!"""</definedName>
    <definedName name="__shared_3_0_406">SUM("#REF!)")</definedName>
    <definedName name="__shared_3_0_407">SUM("#REF!)")</definedName>
    <definedName name="__shared_3_0_408">SUM("#REF!)")</definedName>
    <definedName name="__shared_3_0_409">SUM("#REF!)")</definedName>
    <definedName name="__shared_3_0_41">SUM("#REF!)")</definedName>
    <definedName name="__shared_3_0_410">"#REF!-(#REF!*#REF!)"</definedName>
    <definedName name="__shared_3_0_411">"#REF!-(#REF!*#REF!)"</definedName>
    <definedName name="__shared_3_0_412">"#REF!-(#REF!*#REF!)"</definedName>
    <definedName name="__shared_3_0_413">"#REF!-(#REF!*#REF!)"</definedName>
    <definedName name="__shared_3_0_414">"#REF!-(#REF!*#REF!)"</definedName>
    <definedName name="__shared_3_0_415">SUM("#REF!)")</definedName>
    <definedName name="__shared_3_0_416">SUM("#REF!)")</definedName>
    <definedName name="__shared_3_0_417">SUM("#REF!)")</definedName>
    <definedName name="__shared_3_0_418">SUM("#REF!)")</definedName>
    <definedName name="__shared_3_0_419">+"#REF!+#REF!+#REF!"</definedName>
    <definedName name="__shared_3_0_42">"#REF!-(#REF!*#REF!)"</definedName>
    <definedName name="__shared_3_0_420">+"#REF!+#REF!+#REF!"</definedName>
    <definedName name="__shared_3_0_421">+"#REF!+#REF!+#REF!"</definedName>
    <definedName name="__shared_3_0_422">+"#REF!+#REF!+#REF!"</definedName>
    <definedName name="__shared_3_0_423">"#REF!+#REF!"</definedName>
    <definedName name="__shared_3_0_424">"#REF!+#REF!"</definedName>
    <definedName name="__shared_3_0_425">"#REF!+#REF!"</definedName>
    <definedName name="__shared_3_0_426">"#REF!+#REF!"</definedName>
    <definedName name="__shared_3_0_427">"#REF!+#REF!"</definedName>
    <definedName name="__shared_3_0_428">"#REF!+#REF!"</definedName>
    <definedName name="__shared_3_0_429">"#REF!+#REF!"</definedName>
    <definedName name="__shared_3_0_43">"#REF!-(#REF!*#REF!)"</definedName>
    <definedName name="__shared_3_0_430">"#REF!-(#REF!*#REF!)"</definedName>
    <definedName name="__shared_3_0_431">"#REF!-(#REF!*#REF!)"</definedName>
    <definedName name="__shared_3_0_432">"#REF!-(#REF!*#REF!)"</definedName>
    <definedName name="__shared_3_0_433">"#REF!-(#REF!*#REF!)"</definedName>
    <definedName name="__shared_3_0_434">"#REF!-(#REF!*#REF!)"</definedName>
    <definedName name="__shared_3_0_435">("#REF!-#REF!)*#REF!")</definedName>
    <definedName name="__shared_3_0_436">("#REF!-#REF!)*#REF!")</definedName>
    <definedName name="__shared_3_0_437">("#REF!-#REF!)*#REF!")</definedName>
    <definedName name="__shared_3_0_438">("#REF!-#REF!)*#REF!")</definedName>
    <definedName name="__shared_3_0_439">("#REF!-#REF!)*#REF!")</definedName>
    <definedName name="__shared_3_0_44">"#REF!-(#REF!*#REF!)"</definedName>
    <definedName name="__shared_3_0_440">("#REF!-#REF!)*#REF!")</definedName>
    <definedName name="__shared_3_0_441">"#REF!*""#REF!"""</definedName>
    <definedName name="__shared_3_0_442">"#REF!*""#REF!"""</definedName>
    <definedName name="__shared_3_0_443">"#REF!*""#REF!"""</definedName>
    <definedName name="__shared_3_0_444">"#REF!*""#REF!"""</definedName>
    <definedName name="__shared_3_0_445">"#REF!*""#REF!"""</definedName>
    <definedName name="__shared_3_0_446">"#REF!*""#REF!"""</definedName>
    <definedName name="__shared_3_0_447">SUM("#REF!)")</definedName>
    <definedName name="__shared_3_0_448">SUM("#REF!)")</definedName>
    <definedName name="__shared_3_0_449">SUM("#REF!)")</definedName>
    <definedName name="__shared_3_0_45">"#REF!-(#REF!*#REF!)"</definedName>
    <definedName name="__shared_3_0_450">SUM("#REF!)")</definedName>
    <definedName name="__shared_3_0_451">"#REF!-(#REF!*#REF!)"</definedName>
    <definedName name="__shared_3_0_452">"#REF!-(#REF!*#REF!)"</definedName>
    <definedName name="__shared_3_0_453">"#REF!-(#REF!*#REF!)"</definedName>
    <definedName name="__shared_3_0_454">"#REF!-(#REF!*#REF!)"</definedName>
    <definedName name="__shared_3_0_455">"#REF!-(#REF!*#REF!)"</definedName>
    <definedName name="__shared_3_0_456">("#REF!-#REF!)*#REF!")</definedName>
    <definedName name="__shared_3_0_457">("#REF!-#REF!)*#REF!")</definedName>
    <definedName name="__shared_3_0_458">("#REF!-#REF!)*#REF!")</definedName>
    <definedName name="__shared_3_0_459">("#REF!-#REF!)*#REF!")</definedName>
    <definedName name="__shared_3_0_46">"#REF!-(#REF!*#REF!)"</definedName>
    <definedName name="__shared_3_0_460">("#REF!-#REF!)*#REF!")</definedName>
    <definedName name="__shared_3_0_461">("#REF!-#REF!)*#REF!")</definedName>
    <definedName name="__shared_3_0_462">"#REF!*""#REF!"""</definedName>
    <definedName name="__shared_3_0_463">"#REF!*""#REF!"""</definedName>
    <definedName name="__shared_3_0_464">"#REF!*""#REF!"""</definedName>
    <definedName name="__shared_3_0_465">"#REF!*""#REF!"""</definedName>
    <definedName name="__shared_3_0_466">"#REF!*""#REF!"""</definedName>
    <definedName name="__shared_3_0_467">"#REF!*""#REF!"""</definedName>
    <definedName name="__shared_3_0_468">SUM("#REF!)")</definedName>
    <definedName name="__shared_3_0_469">SUM("#REF!)")</definedName>
    <definedName name="__shared_3_0_47">("#REF!-#REF!)*#REF!")</definedName>
    <definedName name="__shared_3_0_470">SUM("#REF!)")</definedName>
    <definedName name="__shared_3_0_471">SUM("#REF!)")</definedName>
    <definedName name="__shared_3_0_472">"#REF!-(#REF!*#REF!)"</definedName>
    <definedName name="__shared_3_0_473">"#REF!-(#REF!*#REF!)"</definedName>
    <definedName name="__shared_3_0_474">"#REF!-(#REF!*#REF!)"</definedName>
    <definedName name="__shared_3_0_475">"#REF!-(#REF!*#REF!)"</definedName>
    <definedName name="__shared_3_0_476">"#REF!-(#REF!*#REF!)"</definedName>
    <definedName name="__shared_3_0_477">("#REF!-#REF!)*#REF!")</definedName>
    <definedName name="__shared_3_0_478">("#REF!-#REF!)*#REF!")</definedName>
    <definedName name="__shared_3_0_479">("#REF!-#REF!)*#REF!")</definedName>
    <definedName name="__shared_3_0_48">("#REF!-#REF!)*#REF!")</definedName>
    <definedName name="__shared_3_0_480">("#REF!-#REF!)*#REF!")</definedName>
    <definedName name="__shared_3_0_481">("#REF!-#REF!)*#REF!")</definedName>
    <definedName name="__shared_3_0_482">("#REF!-#REF!)*#REF!")</definedName>
    <definedName name="__shared_3_0_483">"#REF!*""#REF!"""</definedName>
    <definedName name="__shared_3_0_484">"#REF!*""#REF!"""</definedName>
    <definedName name="__shared_3_0_485">"#REF!*""#REF!"""</definedName>
    <definedName name="__shared_3_0_486">"#REF!*""#REF!"""</definedName>
    <definedName name="__shared_3_0_487">"#REF!*""#REF!"""</definedName>
    <definedName name="__shared_3_0_488">"#REF!*""#REF!"""</definedName>
    <definedName name="__shared_3_0_489">SUM("#REF!)")</definedName>
    <definedName name="__shared_3_0_49">("#REF!-#REF!)*#REF!")</definedName>
    <definedName name="__shared_3_0_490">SUM("#REF!)")</definedName>
    <definedName name="__shared_3_0_491">SUM("#REF!)")</definedName>
    <definedName name="__shared_3_0_492">SUM("#REF!)")</definedName>
    <definedName name="__shared_3_0_493">"#REF!-(#REF!*#REF!)"</definedName>
    <definedName name="__shared_3_0_494">"#REF!-(#REF!*#REF!)"</definedName>
    <definedName name="__shared_3_0_495">"#REF!-(#REF!*#REF!)"</definedName>
    <definedName name="__shared_3_0_496">"#REF!-(#REF!*#REF!)"</definedName>
    <definedName name="__shared_3_0_497">"#REF!-(#REF!*#REF!)"</definedName>
    <definedName name="__shared_3_0_498">SUM("#REF!)")</definedName>
    <definedName name="__shared_3_0_499">SUM("#REF!)")</definedName>
    <definedName name="__shared_3_0_5">("#REF!-#REF!)*#REF!")</definedName>
    <definedName name="__shared_3_0_50">("#REF!-#REF!)*#REF!")</definedName>
    <definedName name="__shared_3_0_500">SUM("#REF!)")</definedName>
    <definedName name="__shared_3_0_501">SUM("#REF!)")</definedName>
    <definedName name="__shared_3_0_502">"#REF!-(#REF!*#REF!)"</definedName>
    <definedName name="__shared_3_0_503">"#REF!-(#REF!*#REF!)"</definedName>
    <definedName name="__shared_3_0_504">"#REF!-(#REF!*#REF!)"</definedName>
    <definedName name="__shared_3_0_505">"#REF!-(#REF!*#REF!)"</definedName>
    <definedName name="__shared_3_0_506">"#REF!-(#REF!*#REF!)"</definedName>
    <definedName name="__shared_3_0_507">("#REF!-#REF!)*#REF!")</definedName>
    <definedName name="__shared_3_0_508">("#REF!-#REF!)*#REF!")</definedName>
    <definedName name="__shared_3_0_509">("#REF!-#REF!)*#REF!")</definedName>
    <definedName name="__shared_3_0_51">("#REF!-#REF!)*#REF!")</definedName>
    <definedName name="__shared_3_0_510">("#REF!-#REF!)*#REF!")</definedName>
    <definedName name="__shared_3_0_511">("#REF!-#REF!)*#REF!")</definedName>
    <definedName name="__shared_3_0_512">("#REF!-#REF!)*#REF!")</definedName>
    <definedName name="__shared_3_0_513">"#REF!*""#REF!"""</definedName>
    <definedName name="__shared_3_0_514">"#REF!*""#REF!"""</definedName>
    <definedName name="__shared_3_0_515">"#REF!*""#REF!"""</definedName>
    <definedName name="__shared_3_0_516">"#REF!*""#REF!"""</definedName>
    <definedName name="__shared_3_0_517">"#REF!*""#REF!"""</definedName>
    <definedName name="__shared_3_0_518">"#REF!*""#REF!"""</definedName>
    <definedName name="__shared_3_0_519">SUM("#REF!)")</definedName>
    <definedName name="__shared_3_0_52">("#REF!-#REF!)*#REF!")</definedName>
    <definedName name="__shared_3_0_520">SUM("#REF!)")</definedName>
    <definedName name="__shared_3_0_521">SUM("#REF!)")</definedName>
    <definedName name="__shared_3_0_522">SUM("#REF!)")</definedName>
    <definedName name="__shared_3_0_523">"#REF!-(#REF!*#REF!)"</definedName>
    <definedName name="__shared_3_0_524">"#REF!-(#REF!*#REF!)"</definedName>
    <definedName name="__shared_3_0_525">"#REF!-(#REF!*#REF!)"</definedName>
    <definedName name="__shared_3_0_526">"#REF!-(#REF!*#REF!)"</definedName>
    <definedName name="__shared_3_0_527">"#REF!-(#REF!*#REF!)"</definedName>
    <definedName name="__shared_3_0_528">("#REF!-#REF!)*#REF!")</definedName>
    <definedName name="__shared_3_0_529">("#REF!-#REF!)*#REF!")</definedName>
    <definedName name="__shared_3_0_53">"#REF!*""#REF!"""</definedName>
    <definedName name="__shared_3_0_530">("#REF!-#REF!)*#REF!")</definedName>
    <definedName name="__shared_3_0_531">("#REF!-#REF!)*#REF!")</definedName>
    <definedName name="__shared_3_0_532">("#REF!-#REF!)*#REF!")</definedName>
    <definedName name="__shared_3_0_533">("#REF!-#REF!)*#REF!")</definedName>
    <definedName name="__shared_3_0_534">"#REF!*""#REF!"""</definedName>
    <definedName name="__shared_3_0_535">"#REF!*""#REF!"""</definedName>
    <definedName name="__shared_3_0_536">"#REF!*""#REF!"""</definedName>
    <definedName name="__shared_3_0_537">"#REF!*""#REF!"""</definedName>
    <definedName name="__shared_3_0_538">"#REF!*""#REF!"""</definedName>
    <definedName name="__shared_3_0_539">"#REF!*""#REF!"""</definedName>
    <definedName name="__shared_3_0_54">"#REF!*""#REF!"""</definedName>
    <definedName name="__shared_3_0_540">SUM("#REF!)")</definedName>
    <definedName name="__shared_3_0_541">SUM("#REF!)")</definedName>
    <definedName name="__shared_3_0_542">SUM("#REF!)")</definedName>
    <definedName name="__shared_3_0_543">SUM("#REF!)")</definedName>
    <definedName name="__shared_3_0_544">"#REF!-(#REF!*#REF!)"</definedName>
    <definedName name="__shared_3_0_545">"#REF!-(#REF!*#REF!)"</definedName>
    <definedName name="__shared_3_0_546">"#REF!-(#REF!*#REF!)"</definedName>
    <definedName name="__shared_3_0_547">"#REF!-(#REF!*#REF!)"</definedName>
    <definedName name="__shared_3_0_548">"#REF!-(#REF!*#REF!)"</definedName>
    <definedName name="__shared_3_0_549">("#REF!-#REF!)*#REF!")</definedName>
    <definedName name="__shared_3_0_55">"#REF!*""#REF!"""</definedName>
    <definedName name="__shared_3_0_550">("#REF!-#REF!)*#REF!")</definedName>
    <definedName name="__shared_3_0_551">("#REF!-#REF!)*#REF!")</definedName>
    <definedName name="__shared_3_0_552">("#REF!-#REF!)*#REF!")</definedName>
    <definedName name="__shared_3_0_553">("#REF!-#REF!)*#REF!")</definedName>
    <definedName name="__shared_3_0_554">("#REF!-#REF!)*#REF!")</definedName>
    <definedName name="__shared_3_0_555">"#REF!*""#REF!"""</definedName>
    <definedName name="__shared_3_0_556">"#REF!*""#REF!"""</definedName>
    <definedName name="__shared_3_0_557">"#REF!*""#REF!"""</definedName>
    <definedName name="__shared_3_0_558">"#REF!*""#REF!"""</definedName>
    <definedName name="__shared_3_0_559">"#REF!*""#REF!"""</definedName>
    <definedName name="__shared_3_0_56">"#REF!*""#REF!"""</definedName>
    <definedName name="__shared_3_0_560">"#REF!*""#REF!"""</definedName>
    <definedName name="__shared_3_0_561">SUM("#REF!)")</definedName>
    <definedName name="__shared_3_0_562">SUM("#REF!)")</definedName>
    <definedName name="__shared_3_0_563">SUM("#REF!)")</definedName>
    <definedName name="__shared_3_0_564">SUM("#REF!)")</definedName>
    <definedName name="__shared_3_0_565">"#REF!-(#REF!*#REF!)"</definedName>
    <definedName name="__shared_3_0_566">"#REF!-(#REF!*#REF!)"</definedName>
    <definedName name="__shared_3_0_567">"#REF!-(#REF!*#REF!)"</definedName>
    <definedName name="__shared_3_0_568">"#REF!-(#REF!*#REF!)"</definedName>
    <definedName name="__shared_3_0_569">"#REF!-(#REF!*#REF!)"</definedName>
    <definedName name="__shared_3_0_57">"#REF!*""#REF!"""</definedName>
    <definedName name="__shared_3_0_570">SUM("#REF!)")</definedName>
    <definedName name="__shared_3_0_571">SUM("#REF!)")</definedName>
    <definedName name="__shared_3_0_572">SUM("#REF!)")</definedName>
    <definedName name="__shared_3_0_573">SUM("#REF!)")</definedName>
    <definedName name="__shared_3_0_574">"#REF!+#REF!+#REF!+#REF!+#REF!+#REF!+#REF!+#REF!"</definedName>
    <definedName name="__shared_3_0_575">"#REF!+#REF!+#REF!+#REF!+#REF!+#REF!+#REF!+#REF!"</definedName>
    <definedName name="__shared_3_0_576">"#REF!+#REF!+#REF!+#REF!+#REF!+#REF!+#REF!+#REF!"</definedName>
    <definedName name="__shared_3_0_577">"#REF!+#REF!+#REF!+#REF!+#REF!+#REF!+#REF!+#REF!"</definedName>
    <definedName name="__shared_3_0_578">"#REF!+#REF!+#REF!+#REF!+#REF!+#REF!+#REF!"</definedName>
    <definedName name="__shared_3_0_579">"#REF!+#REF!+#REF!+#REF!+#REF!+#REF!+#REF!"</definedName>
    <definedName name="__shared_3_0_58">"#REF!*""#REF!"""</definedName>
    <definedName name="__shared_3_0_580">"#REF!+#REF!+#REF!+#REF!+#REF!+#REF!+#REF!"</definedName>
    <definedName name="__shared_3_0_581">"#REF!+#REF!+#REF!+#REF!+#REF!+#REF!+#REF!"</definedName>
    <definedName name="__shared_3_0_59">SUM("#REF!)")</definedName>
    <definedName name="__shared_3_0_6">"#REF!*""#REF!"""</definedName>
    <definedName name="__shared_3_0_60">SUM("#REF!)")</definedName>
    <definedName name="__shared_3_0_61">SUM("#REF!)")</definedName>
    <definedName name="__shared_3_0_62">SUM("#REF!)")</definedName>
    <definedName name="__shared_3_0_63">"#REF!-(#REF!*#REF!)"</definedName>
    <definedName name="__shared_3_0_64">"#REF!-(#REF!*#REF!)"</definedName>
    <definedName name="__shared_3_0_65">"#REF!-(#REF!*#REF!)"</definedName>
    <definedName name="__shared_3_0_66">"#REF!-(#REF!*#REF!)"</definedName>
    <definedName name="__shared_3_0_67">"#REF!-(#REF!*#REF!)"</definedName>
    <definedName name="__shared_3_0_68">("#REF!-#REF!)*#REF!")</definedName>
    <definedName name="__shared_3_0_69">("#REF!-#REF!)*#REF!")</definedName>
    <definedName name="__shared_3_0_7">"#REF!*""#REF!"""</definedName>
    <definedName name="__shared_3_0_70">("#REF!-#REF!)*#REF!")</definedName>
    <definedName name="__shared_3_0_71">("#REF!-#REF!)*#REF!")</definedName>
    <definedName name="__shared_3_0_72">("#REF!-#REF!)*#REF!")</definedName>
    <definedName name="__shared_3_0_73">("#REF!-#REF!)*#REF!")</definedName>
    <definedName name="__shared_3_0_74">"#REF!*""#REF!"""</definedName>
    <definedName name="__shared_3_0_75">"#REF!*""#REF!"""</definedName>
    <definedName name="__shared_3_0_76">"#REF!*""#REF!"""</definedName>
    <definedName name="__shared_3_0_77">"#REF!*""#REF!"""</definedName>
    <definedName name="__shared_3_0_78">"#REF!*""#REF!"""</definedName>
    <definedName name="__shared_3_0_79">"#REF!*""#REF!"""</definedName>
    <definedName name="__shared_3_0_8">"#REF!*""#REF!"""</definedName>
    <definedName name="__shared_3_0_80">SUM("#REF!)")</definedName>
    <definedName name="__shared_3_0_81">SUM("#REF!)")</definedName>
    <definedName name="__shared_3_0_82">SUM("#REF!)")</definedName>
    <definedName name="__shared_3_0_83">SUM("#REF!)")</definedName>
    <definedName name="__shared_3_0_84">"#REF!+#REF!+#REF!"</definedName>
    <definedName name="__shared_3_0_85">"#REF!+#REF!+#REF!"</definedName>
    <definedName name="__shared_3_0_86">"#REF!+#REF!+#REF!"</definedName>
    <definedName name="__shared_3_0_87">"#REF!+#REF!+#REF!"</definedName>
    <definedName name="__shared_3_0_88">"#REF!+#REF!"</definedName>
    <definedName name="__shared_3_0_89">"#REF!+#REF!"</definedName>
    <definedName name="__shared_3_0_9">"#REF!*""#REF!"""</definedName>
    <definedName name="__shared_3_0_90">"#REF!+#REF!"</definedName>
    <definedName name="__shared_3_0_91">"#REF!+#REF!"</definedName>
    <definedName name="__shared_3_0_92">"#REF!-(#REF!*#REF!)"</definedName>
    <definedName name="__shared_3_0_93">"#REF!-(#REF!*#REF!)"</definedName>
    <definedName name="__shared_3_0_94">"#REF!-(#REF!*#REF!)"</definedName>
    <definedName name="__shared_3_0_95">"#REF!-(#REF!*#REF!)"</definedName>
    <definedName name="__shared_3_0_96">"#REF!-(#REF!*#REF!)"</definedName>
    <definedName name="__shared_3_0_97">SUM("#REF!)")</definedName>
    <definedName name="__shared_3_0_98">SUM("#REF!)")</definedName>
    <definedName name="__shared_3_0_99">SUM("#REF!)")</definedName>
    <definedName name="__shared_4_0_0">"#REF!+#REF!+#REF!+#REF!+#REF!"</definedName>
    <definedName name="__shared_4_0_1">"#REF!+#REF!+#REF!+#REF!+#REF!"</definedName>
    <definedName name="__shared_4_0_10">SUM("#REF!)")</definedName>
    <definedName name="__shared_4_0_100">"#REF!*$I1"</definedName>
    <definedName name="__shared_4_0_101">"#REF!*$I1"</definedName>
    <definedName name="__shared_4_0_102">SUM("#REF!)")</definedName>
    <definedName name="__shared_4_0_103">SUM("#REF!)")</definedName>
    <definedName name="__shared_4_0_104">SUM("#REF!)")</definedName>
    <definedName name="__shared_4_0_105">SUM("#REF!)")</definedName>
    <definedName name="__shared_4_0_106">SUM("#REF!)")</definedName>
    <definedName name="__shared_4_0_107">SUM("#REF!)")</definedName>
    <definedName name="__shared_4_0_108">SUM("#REF!)")</definedName>
    <definedName name="__shared_4_0_109">"#REF!*($H1-$G1)"</definedName>
    <definedName name="__shared_4_0_11">SUM("#REF!)")</definedName>
    <definedName name="__shared_4_0_110">"#REF!*($H1-$G1)"</definedName>
    <definedName name="__shared_4_0_111">"#REF!*($H1-$G1)"</definedName>
    <definedName name="__shared_4_0_112">"#REF!*($H1-$G1)"</definedName>
    <definedName name="__shared_4_0_113">"#REF!*($H1-$G1)"</definedName>
    <definedName name="__shared_4_0_114">"#REF!*($H1-$G1)"</definedName>
    <definedName name="__shared_4_0_115">"#REF!*$I1"</definedName>
    <definedName name="__shared_4_0_116">"#REF!*$I1"</definedName>
    <definedName name="__shared_4_0_117">"#REF!*$I1"</definedName>
    <definedName name="__shared_4_0_118">"#REF!*$I1"</definedName>
    <definedName name="__shared_4_0_119">"#REF!*$I1"</definedName>
    <definedName name="__shared_4_0_12">SUM("#REF!)")</definedName>
    <definedName name="__shared_4_0_120">"#REF!*$I1"</definedName>
    <definedName name="__shared_4_0_121">"#REF!*($H1-$G1)"</definedName>
    <definedName name="__shared_4_0_122">"#REF!*($H1-$G1)"</definedName>
    <definedName name="__shared_4_0_123">"#REF!*($H1-$G1)"</definedName>
    <definedName name="__shared_4_0_124">"#REF!*($H1-$G1)"</definedName>
    <definedName name="__shared_4_0_125">"#REF!*($H1-$G1)"</definedName>
    <definedName name="__shared_4_0_126">"#REF!*($H1-$G1)"</definedName>
    <definedName name="__shared_4_0_127">"#REF!*$I1"</definedName>
    <definedName name="__shared_4_0_128">"#REF!*$I1"</definedName>
    <definedName name="__shared_4_0_129">"#REF!*$I1"</definedName>
    <definedName name="__shared_4_0_13">SUM("#REF!)")</definedName>
    <definedName name="__shared_4_0_130">"#REF!*$I1"</definedName>
    <definedName name="__shared_4_0_131">"#REF!*$I1"</definedName>
    <definedName name="__shared_4_0_132">"#REF!*$I1"</definedName>
    <definedName name="__shared_4_0_133">SUM("#REF!)")</definedName>
    <definedName name="__shared_4_0_134">SUM("#REF!)")</definedName>
    <definedName name="__shared_4_0_135">SUM("#REF!)")</definedName>
    <definedName name="__shared_4_0_136">SUM("#REF!)")</definedName>
    <definedName name="__shared_4_0_137">SUM("#REF!)")</definedName>
    <definedName name="__shared_4_0_138">SUM("#REF!)")</definedName>
    <definedName name="__shared_4_0_139">SUM("#REF!)")</definedName>
    <definedName name="__shared_4_0_14">SUM("#REF!)")</definedName>
    <definedName name="__shared_4_0_140">"#REF!*($H1-$G1)"</definedName>
    <definedName name="__shared_4_0_141">"#REF!*($H1-$G1)"</definedName>
    <definedName name="__shared_4_0_142">"#REF!*($H1-$G1)"</definedName>
    <definedName name="__shared_4_0_143">"#REF!*($H1-$G1)"</definedName>
    <definedName name="__shared_4_0_144">"#REF!*($H1-$G1)"</definedName>
    <definedName name="__shared_4_0_145">"#REF!*($H1-$G1)"</definedName>
    <definedName name="__shared_4_0_146">"#REF!*$I1"</definedName>
    <definedName name="__shared_4_0_147">"#REF!*$I1"</definedName>
    <definedName name="__shared_4_0_148">"#REF!*$I1"</definedName>
    <definedName name="__shared_4_0_149">"#REF!*$I1"</definedName>
    <definedName name="__shared_4_0_15">"#REF!+#REF!+#REF!+#REF!+#REF!+#REF!"</definedName>
    <definedName name="__shared_4_0_150">"#REF!*$I1"</definedName>
    <definedName name="__shared_4_0_151">"#REF!*$I1"</definedName>
    <definedName name="__shared_4_0_152">"#REF!*($H1-$G1)"</definedName>
    <definedName name="__shared_4_0_153">"#REF!*($H1-$G1)"</definedName>
    <definedName name="__shared_4_0_154">"#REF!*($H1-$G1)"</definedName>
    <definedName name="__shared_4_0_155">"#REF!*($H1-$G1)"</definedName>
    <definedName name="__shared_4_0_156">"#REF!*($H1-$G1)"</definedName>
    <definedName name="__shared_4_0_157">"#REF!*($H1-$G1)"</definedName>
    <definedName name="__shared_4_0_158">"#REF!*$I1"</definedName>
    <definedName name="__shared_4_0_159">"#REF!*$I1"</definedName>
    <definedName name="__shared_4_0_16">"#REF!+#REF!+#REF!+#REF!+#REF!+#REF!"</definedName>
    <definedName name="__shared_4_0_160">"#REF!*$I1"</definedName>
    <definedName name="__shared_4_0_161">"#REF!*$I1"</definedName>
    <definedName name="__shared_4_0_162">"#REF!*$I1"</definedName>
    <definedName name="__shared_4_0_163">"#REF!*$I1"</definedName>
    <definedName name="__shared_4_0_164">"#REF!*($H1-$G1)"</definedName>
    <definedName name="__shared_4_0_165">"#REF!*($H1-$G1)"</definedName>
    <definedName name="__shared_4_0_166">"#REF!*($H1-$G1)"</definedName>
    <definedName name="__shared_4_0_167">"#REF!*($H1-$G1)"</definedName>
    <definedName name="__shared_4_0_168">"#REF!*($H1-$G1)"</definedName>
    <definedName name="__shared_4_0_169">"#REF!*($H1-$G1)"</definedName>
    <definedName name="__shared_4_0_17">"#REF!+#REF!+#REF!+#REF!+#REF!+#REF!"</definedName>
    <definedName name="__shared_4_0_170">"#REF!*$I1"</definedName>
    <definedName name="__shared_4_0_171">"#REF!*$I1"</definedName>
    <definedName name="__shared_4_0_172">"#REF!*$I1"</definedName>
    <definedName name="__shared_4_0_173">"#REF!*$I1"</definedName>
    <definedName name="__shared_4_0_174">"#REF!*$I1"</definedName>
    <definedName name="__shared_4_0_175">"#REF!*$I1"</definedName>
    <definedName name="__shared_4_0_176">"#REF!+#REF!+#REF!"</definedName>
    <definedName name="__shared_4_0_177">"#REF!+#REF!+#REF!+#REF!+#REF!"</definedName>
    <definedName name="__shared_4_0_18">"#REF!+#REF!+#REF!+#REF!+#REF!+#REF!"</definedName>
    <definedName name="__shared_4_0_19">"#REF!+#REF!+#REF!+#REF!+#REF!+#REF!"</definedName>
    <definedName name="__shared_4_0_2">"#REF!+#REF!+#REF!+#REF!+#REF!"</definedName>
    <definedName name="__shared_4_0_20">"#REF!+#REF!+#REF!+#REF!+#REF!+#REF!"</definedName>
    <definedName name="__shared_4_0_21">"#REF!+#REF!+#REF!+#REF!+#REF!+#REF!"</definedName>
    <definedName name="__shared_4_0_22">"#REF!"</definedName>
    <definedName name="__shared_4_0_23">"#REF!"</definedName>
    <definedName name="__shared_4_0_24">SUM("#REF!)")</definedName>
    <definedName name="__shared_4_0_25">SUM("#REF!)")</definedName>
    <definedName name="__shared_4_0_26">SUM("#REF!)")</definedName>
    <definedName name="__shared_4_0_27">SUM("#REF!)")</definedName>
    <definedName name="__shared_4_0_28">"#REF!/""#REF!"""</definedName>
    <definedName name="__shared_4_0_29">"#REF!/""#REF!"""</definedName>
    <definedName name="__shared_4_0_3">"#REF!+#REF!+#REF!+#REF!+#REF!"</definedName>
    <definedName name="__shared_4_0_30">"#REF!*1.2"</definedName>
    <definedName name="__shared_4_0_31">"#REF!*1.2"</definedName>
    <definedName name="__shared_4_0_32">"#REF!"</definedName>
    <definedName name="__shared_4_0_33">"#REF!"</definedName>
    <definedName name="__shared_4_0_34">SUM("#REF!)")</definedName>
    <definedName name="__shared_4_0_35">SUM("#REF!)")</definedName>
    <definedName name="__shared_4_0_36">SUM("#REF!)")</definedName>
    <definedName name="__shared_4_0_37">SUM("#REF!)")</definedName>
    <definedName name="__shared_4_0_38">SUM("#REF!)")</definedName>
    <definedName name="__shared_4_0_39">SUM("#REF!)")</definedName>
    <definedName name="__shared_4_0_4">"#REF!+#REF!+#REF!+#REF!+#REF!"</definedName>
    <definedName name="__shared_4_0_40">SUM("#REF!)")</definedName>
    <definedName name="__shared_4_0_41">SUM("#REF!)")</definedName>
    <definedName name="__shared_4_0_42">SUM("#REF!)")</definedName>
    <definedName name="__shared_4_0_43">"#REF!*0.2"</definedName>
    <definedName name="__shared_4_0_44">"#REF!*$I1"</definedName>
    <definedName name="__shared_4_0_45">"#REF!*$I1"</definedName>
    <definedName name="__shared_4_0_46">"#REF!*$I1"</definedName>
    <definedName name="__shared_4_0_47">"#REF!*$I1"</definedName>
    <definedName name="__shared_4_0_48">"#REF!*$I1"</definedName>
    <definedName name="__shared_4_0_49">"#REF!*$I1"</definedName>
    <definedName name="__shared_4_0_5">"#REF!+#REF!+#REF!+#REF!+#REF!"</definedName>
    <definedName name="__shared_4_0_50">"#REF!*($H1-$G1)"</definedName>
    <definedName name="__shared_4_0_51">"#REF!*($H1-$G1)"</definedName>
    <definedName name="__shared_4_0_52">"#REF!*($H1-$G1)"</definedName>
    <definedName name="__shared_4_0_53">"#REF!*($H1-$G1)"</definedName>
    <definedName name="__shared_4_0_54">"#REF!*($H1-$G1)"</definedName>
    <definedName name="__shared_4_0_55">"#REF!*($H1-$G1)"</definedName>
    <definedName name="__shared_4_0_56">"#REF!/0.875"</definedName>
    <definedName name="__shared_4_0_57">"#REF!+#REF!"</definedName>
    <definedName name="__shared_4_0_58">"#REF!+#REF!"</definedName>
    <definedName name="__shared_4_0_59">"#REF!+#REF!"</definedName>
    <definedName name="__shared_4_0_6">"#REF!+#REF!+#REF!+#REF!+#REF!"</definedName>
    <definedName name="__shared_4_0_60">"#REF!+#REF!"</definedName>
    <definedName name="__shared_4_0_61">"#REF!+#REF!"</definedName>
    <definedName name="__shared_4_0_62">"#REF!+#REF!"</definedName>
    <definedName name="__shared_4_0_63">"#REF!+#REF!"</definedName>
    <definedName name="__shared_4_0_64">SUM("#REF!)")</definedName>
    <definedName name="__shared_4_0_65">SUM("#REF!)")</definedName>
    <definedName name="__shared_4_0_66">SUM("#REF!)")</definedName>
    <definedName name="__shared_4_0_67">SUM("#REF!)")</definedName>
    <definedName name="__shared_4_0_68">SUM("#REF!)")</definedName>
    <definedName name="__shared_4_0_69">SUM("#REF!)")</definedName>
    <definedName name="__shared_4_0_7">SUM("#REF!)")</definedName>
    <definedName name="__shared_4_0_70">SUM("#REF!)")</definedName>
    <definedName name="__shared_4_0_71">"#REF!*($H1-$G1)"</definedName>
    <definedName name="__shared_4_0_72">"#REF!*($H1-$G1)"</definedName>
    <definedName name="__shared_4_0_73">"#REF!*($H1-$G1)"</definedName>
    <definedName name="__shared_4_0_74">"#REF!*($H1-$G1)"</definedName>
    <definedName name="__shared_4_0_75">"#REF!*($H1-$G1)"</definedName>
    <definedName name="__shared_4_0_76">"#REF!*($H1-$G1)"</definedName>
    <definedName name="__shared_4_0_77">"#REF!*$I1"</definedName>
    <definedName name="__shared_4_0_78">"#REF!*$I1"</definedName>
    <definedName name="__shared_4_0_79">"#REF!*$I1"</definedName>
    <definedName name="__shared_4_0_8">SUM("#REF!)")</definedName>
    <definedName name="__shared_4_0_80">"#REF!*$I1"</definedName>
    <definedName name="__shared_4_0_81">"#REF!*$I1"</definedName>
    <definedName name="__shared_4_0_82">"#REF!*$I1"</definedName>
    <definedName name="__shared_4_0_83">SUM("#REF!)")</definedName>
    <definedName name="__shared_4_0_84">SUM("#REF!)")</definedName>
    <definedName name="__shared_4_0_85">SUM("#REF!)")</definedName>
    <definedName name="__shared_4_0_86">SUM("#REF!)")</definedName>
    <definedName name="__shared_4_0_87">SUM("#REF!)")</definedName>
    <definedName name="__shared_4_0_88">SUM("#REF!)")</definedName>
    <definedName name="__shared_4_0_89">SUM("#REF!)")</definedName>
    <definedName name="__shared_4_0_9">SUM("#REF!)")</definedName>
    <definedName name="__shared_4_0_90">"#REF!*($H1-$G1)"</definedName>
    <definedName name="__shared_4_0_91">"#REF!*($H1-$G1)"</definedName>
    <definedName name="__shared_4_0_92">"#REF!*($H1-$G1)"</definedName>
    <definedName name="__shared_4_0_93">"#REF!*($H1-$G1)"</definedName>
    <definedName name="__shared_4_0_94">"#REF!*($H1-$G1)"</definedName>
    <definedName name="__shared_4_0_95">"#REF!*($H1-$G1)"</definedName>
    <definedName name="__shared_4_0_96">"#REF!*$I1"</definedName>
    <definedName name="__shared_4_0_97">"#REF!*$I1"</definedName>
    <definedName name="__shared_4_0_98">"#REF!*$I1"</definedName>
    <definedName name="__shared_4_0_99">"#REF!*$I1"</definedName>
    <definedName name="__shared_5_0_0">"#REF!+#REF!"</definedName>
    <definedName name="__shared_5_0_1">"#REF!+#REF!"</definedName>
    <definedName name="__shared_5_0_10">"#REF!+#REF!"</definedName>
    <definedName name="__shared_5_0_11">"#REF!+#REF!"</definedName>
    <definedName name="__shared_5_0_12">"#REF!+#REF!"</definedName>
    <definedName name="__shared_5_0_13">+"#REF!+#REF!+#REF!+#REF!+#REF!+#REF!+#REF!"</definedName>
    <definedName name="__shared_5_0_14">"#REF!+#REF!"</definedName>
    <definedName name="__shared_5_0_15">"#REF!+#REF!"</definedName>
    <definedName name="__shared_5_0_16">"#REF!+#REF!"</definedName>
    <definedName name="__shared_5_0_2">"#REF!+#REF!"</definedName>
    <definedName name="__shared_5_0_3">"#REF!+#REF!"</definedName>
    <definedName name="__shared_5_0_4">"#REF!+#REF!"</definedName>
    <definedName name="__shared_5_0_5">"#REF!+#REF!"</definedName>
    <definedName name="__shared_5_0_6">"#REF!+#REF!"</definedName>
    <definedName name="__shared_5_0_7">"#REF!+#REF!"</definedName>
    <definedName name="__shared_5_0_8">"#REF!+#REF!"</definedName>
    <definedName name="__shared_5_0_9">"#REF!+#REF!"</definedName>
    <definedName name="__shared_6_0_0">"#REF!+#REF!"</definedName>
    <definedName name="__shared_6_0_1">"#REF!+#REF!"</definedName>
    <definedName name="__shared_6_0_10">"#REF!+#REF!"</definedName>
    <definedName name="__shared_6_0_11">"#REF!+#REF!"</definedName>
    <definedName name="__shared_6_0_12">"#REF!+#REF!"</definedName>
    <definedName name="__shared_6_0_13">+"#REF!+#REF!+#REF!+#REF!+#REF!+#REF!+#REF!"</definedName>
    <definedName name="__shared_6_0_2">"#REF!+#REF!"</definedName>
    <definedName name="__shared_6_0_3">"#REF!+#REF!"</definedName>
    <definedName name="__shared_6_0_4">"#REF!+#REF!"</definedName>
    <definedName name="__shared_6_0_5">"#REF!+#REF!"</definedName>
    <definedName name="__shared_6_0_6">"#REF!+#REF!"</definedName>
    <definedName name="__shared_6_0_7">"#REF!+#REF!"</definedName>
    <definedName name="__shared_6_0_8">"#REF!+#REF!"</definedName>
    <definedName name="__shared_6_0_9">"#REF!+#REF!"</definedName>
    <definedName name="__shared_7_0_0">"#REF!+#REF!"</definedName>
    <definedName name="__shared_7_0_1">"#REF!+#REF!"</definedName>
    <definedName name="__shared_7_0_2">"#REF!+#REF!"</definedName>
    <definedName name="__shared_7_0_3">"#REF!+#REF!"</definedName>
    <definedName name="__shared_7_0_4">"#REF!+#REF!"</definedName>
    <definedName name="__shared_7_0_5">"#REF!+#REF!"</definedName>
    <definedName name="__shared_7_0_6">"#REF!+#REF!"</definedName>
    <definedName name="__shared_7_0_7">"#REF!+#REF!"</definedName>
    <definedName name="__shared_7_0_8">"#REF!+#REF!"</definedName>
    <definedName name="__shared_7_0_9">+"#REF!+#REF!+#REF!+#REF!+#REF!+#REF!+#REF!"</definedName>
    <definedName name="__shared_8_0_0">SUM("#REF!)")</definedName>
    <definedName name="__shared_8_0_1">SUM("#REF!)")</definedName>
    <definedName name="__shared_8_0_2">"#REF!+#REF!+#REF!+#REF!+#REF!+#REF!+#REF!"</definedName>
    <definedName name="__shared_9_0_0">SUM("#REF!)")</definedName>
    <definedName name="__shared_9_0_1">SUM("#REF!)")</definedName>
    <definedName name="__shared_9_0_2">"#REF!+#REF!"</definedName>
    <definedName name="__shared_9_0_3">SUM("#REF!)")</definedName>
    <definedName name="__shared_9_0_4">"#REF!+#REF!"</definedName>
    <definedName name="__t1">[19]Anls04!$D$9:$S$420</definedName>
    <definedName name="__tab1">[16]Gaji!$L$8072:$L$8074</definedName>
    <definedName name="__xlnm_Database">"#REF!"</definedName>
    <definedName name="__xlnm_Database_1">"#REF!"</definedName>
    <definedName name="__xlnm_Database_2">"#REF!"</definedName>
    <definedName name="__xlnm_Print_Area">"#N/A"</definedName>
    <definedName name="__xlnm_Print_Area_1">#REF!</definedName>
    <definedName name="__xlnm_Print_Area_2" localSheetId="3">#REF!</definedName>
    <definedName name="__xlnm_Print_Area_2">#REF!</definedName>
    <definedName name="__xlnm_Print_Titles">"#N/A"</definedName>
    <definedName name="__xlnm_Print_Titles_1">"#N/A"</definedName>
    <definedName name="__xlnm._FilterDatabase">#N/A</definedName>
    <definedName name="__xlnm.Database">"#REF!"</definedName>
    <definedName name="__xlnm.Database_1">"#REF!"</definedName>
    <definedName name="__xlnm.Database_2">"#REF!"</definedName>
    <definedName name="__xlnm.Print_Area">"#N/A"</definedName>
    <definedName name="__xlnm.Print_Area_1">#REF!</definedName>
    <definedName name="__xlnm.Print_Area_2" localSheetId="3">#REF!</definedName>
    <definedName name="__xlnm.Print_Area_2">#REF!</definedName>
    <definedName name="__xlnm.Print_Area_3">"#REF!"</definedName>
    <definedName name="__xlnm.Print_Area_5">"#REF!"</definedName>
    <definedName name="__xlnm.Print_Area_6">"#REF!"</definedName>
    <definedName name="__xlnm.Print_Titles">"#N/A"</definedName>
    <definedName name="__xlnm.Print_Titles_1">"#N/A"</definedName>
    <definedName name="__xlnm.Print_Titles_2">"#REF!"</definedName>
    <definedName name="__xlnm.Print_Titles_3">"#REF!"</definedName>
    <definedName name="__xlnm.Print_Titles_5">"#REF!"</definedName>
    <definedName name="_\0" localSheetId="3">[10]yogya!#REF!</definedName>
    <definedName name="_\0">[10]yogya!#REF!</definedName>
    <definedName name="_\A">#N/A</definedName>
    <definedName name="_\a_1">"#N/A"</definedName>
    <definedName name="_\AP">[10]yogya!#REF!</definedName>
    <definedName name="_\AUTO">[10]yogya!#REF!</definedName>
    <definedName name="_\b">#N/A</definedName>
    <definedName name="_\b_1">"#N/A"</definedName>
    <definedName name="_\BENAR">[10]yogya!#REF!</definedName>
    <definedName name="_\BENARB">[10]yogya!#REF!</definedName>
    <definedName name="_\c">[11]KF43!#REF!</definedName>
    <definedName name="_\COM">[10]yogya!#REF!</definedName>
    <definedName name="_\d">[11]KF43!#REF!</definedName>
    <definedName name="_\EN">[10]yogya!#REF!</definedName>
    <definedName name="_\i">[11]KF43!#REF!</definedName>
    <definedName name="_\j">[11]KF43!#REF!</definedName>
    <definedName name="_\K">[10]yogya!#REF!</definedName>
    <definedName name="_\l">[11]KF43!#REF!</definedName>
    <definedName name="_\m">[11]KF43!#REF!</definedName>
    <definedName name="_\MENU">[10]yogya!#REF!</definedName>
    <definedName name="_\n">[11]KF43!#REF!</definedName>
    <definedName name="_\p">#N/A</definedName>
    <definedName name="_\s">#REF!</definedName>
    <definedName name="_\s_1">"#REF!"</definedName>
    <definedName name="_\s_2">"#REF!"</definedName>
    <definedName name="_\s_3">#REF!</definedName>
    <definedName name="_\s_4" localSheetId="3">#REF!</definedName>
    <definedName name="_\s_4">#REF!</definedName>
    <definedName name="_\s_5" localSheetId="3">#REF!</definedName>
    <definedName name="_\s_5">#REF!</definedName>
    <definedName name="_\s_6" localSheetId="3">#REF!</definedName>
    <definedName name="_\s_6">#REF!</definedName>
    <definedName name="_\s_7">"#REF!"</definedName>
    <definedName name="_\s_8">"#REF!"</definedName>
    <definedName name="_\s_9">"#REF!"</definedName>
    <definedName name="_\T">[17]ASLI!#REF!</definedName>
    <definedName name="_\z">#N/A</definedName>
    <definedName name="_\z_1">"#N/A"</definedName>
    <definedName name="_1">#REF!</definedName>
    <definedName name="_1___xlnm.Print_Area_1_1" localSheetId="3">#REF!</definedName>
    <definedName name="_1___xlnm.Print_Area_1_1">#REF!</definedName>
    <definedName name="_1_s_1_1" localSheetId="3">#REF!</definedName>
    <definedName name="_1_s_1_1">#REF!</definedName>
    <definedName name="_10" localSheetId="3">#REF!</definedName>
    <definedName name="_10">#REF!</definedName>
    <definedName name="_10___xlnm.Print_Area_1_6" localSheetId="3">#REF!</definedName>
    <definedName name="_10___xlnm.Print_Area_1_6">#REF!</definedName>
    <definedName name="_100_31_12_1_5" localSheetId="3">#REF!</definedName>
    <definedName name="_100_31_12_1_5">#REF!</definedName>
    <definedName name="_1000_s_13_17_12" localSheetId="3">#REF!</definedName>
    <definedName name="_1000_s_13_17_12">#REF!</definedName>
    <definedName name="_10000IV_4_17_9" localSheetId="3">#REF!</definedName>
    <definedName name="_10000IV_4_17_9">#REF!</definedName>
    <definedName name="_10001IV_5_1" localSheetId="3">#REF!</definedName>
    <definedName name="_10001IV_5_1">#REF!</definedName>
    <definedName name="_10002IV_5_10" localSheetId="3">#REF!</definedName>
    <definedName name="_10002IV_5_10">#REF!</definedName>
    <definedName name="_10003IV_5_11" localSheetId="3">#REF!</definedName>
    <definedName name="_10003IV_5_11">#REF!</definedName>
    <definedName name="_10004IV_5_12" localSheetId="3">#REF!</definedName>
    <definedName name="_10004IV_5_12">#REF!</definedName>
    <definedName name="_10005IV_5_13" localSheetId="3">#REF!</definedName>
    <definedName name="_10005IV_5_13">#REF!</definedName>
    <definedName name="_10006IV_5_2" localSheetId="3">#REF!</definedName>
    <definedName name="_10006IV_5_2">#REF!</definedName>
    <definedName name="_10007IV_5_3" localSheetId="3">#REF!</definedName>
    <definedName name="_10007IV_5_3">#REF!</definedName>
    <definedName name="_10008IV_5_4" localSheetId="3">#REF!</definedName>
    <definedName name="_10008IV_5_4">#REF!</definedName>
    <definedName name="_10009IV_5_5" localSheetId="3">#REF!</definedName>
    <definedName name="_10009IV_5_5">#REF!</definedName>
    <definedName name="_1001_s_13_17_13" localSheetId="3">#REF!</definedName>
    <definedName name="_1001_s_13_17_13">#REF!</definedName>
    <definedName name="_10010IV_5_6" localSheetId="3">#REF!</definedName>
    <definedName name="_10010IV_5_6">#REF!</definedName>
    <definedName name="_10011IV_5_7" localSheetId="3">#REF!</definedName>
    <definedName name="_10011IV_5_7">#REF!</definedName>
    <definedName name="_10012IV_5_8" localSheetId="3">#REF!</definedName>
    <definedName name="_10012IV_5_8">#REF!</definedName>
    <definedName name="_10013IV_5_9" localSheetId="3">#REF!</definedName>
    <definedName name="_10013IV_5_9">#REF!</definedName>
    <definedName name="_10014IV_5_17_1" localSheetId="3">#REF!</definedName>
    <definedName name="_10014IV_5_17_1">#REF!</definedName>
    <definedName name="_10015IV_5_17_10" localSheetId="3">#REF!</definedName>
    <definedName name="_10015IV_5_17_10">#REF!</definedName>
    <definedName name="_10016IV_5_17_11" localSheetId="3">#REF!</definedName>
    <definedName name="_10016IV_5_17_11">#REF!</definedName>
    <definedName name="_10017IV_5_17_12" localSheetId="3">#REF!</definedName>
    <definedName name="_10017IV_5_17_12">#REF!</definedName>
    <definedName name="_10018IV_5_17_13" localSheetId="3">#REF!</definedName>
    <definedName name="_10018IV_5_17_13">#REF!</definedName>
    <definedName name="_10019IV_5_17_2" localSheetId="3">#REF!</definedName>
    <definedName name="_10019IV_5_17_2">#REF!</definedName>
    <definedName name="_1002_s_13_17_2" localSheetId="3">#REF!</definedName>
    <definedName name="_1002_s_13_17_2">#REF!</definedName>
    <definedName name="_10020IV_5_17_3" localSheetId="3">#REF!</definedName>
    <definedName name="_10020IV_5_17_3">#REF!</definedName>
    <definedName name="_10021IV_5_17_4" localSheetId="3">#REF!</definedName>
    <definedName name="_10021IV_5_17_4">#REF!</definedName>
    <definedName name="_10022IV_5_17_5" localSheetId="3">#REF!</definedName>
    <definedName name="_10022IV_5_17_5">#REF!</definedName>
    <definedName name="_10023IV_5_17_6" localSheetId="3">#REF!</definedName>
    <definedName name="_10023IV_5_17_6">#REF!</definedName>
    <definedName name="_10024IV_5_17_7" localSheetId="3">#REF!</definedName>
    <definedName name="_10024IV_5_17_7">#REF!</definedName>
    <definedName name="_10025IV_5_17_8" localSheetId="3">#REF!</definedName>
    <definedName name="_10025IV_5_17_8">#REF!</definedName>
    <definedName name="_10026IV_5_17_9" localSheetId="3">#REF!</definedName>
    <definedName name="_10026IV_5_17_9">#REF!</definedName>
    <definedName name="_10027IV_6_1" localSheetId="3">#REF!</definedName>
    <definedName name="_10027IV_6_1">#REF!</definedName>
    <definedName name="_10028IV_6_10" localSheetId="3">#REF!</definedName>
    <definedName name="_10028IV_6_10">#REF!</definedName>
    <definedName name="_10029IV_6_11" localSheetId="3">#REF!</definedName>
    <definedName name="_10029IV_6_11">#REF!</definedName>
    <definedName name="_1003_s_13_17_3" localSheetId="3">#REF!</definedName>
    <definedName name="_1003_s_13_17_3">#REF!</definedName>
    <definedName name="_10030IV_6_12" localSheetId="3">#REF!</definedName>
    <definedName name="_10030IV_6_12">#REF!</definedName>
    <definedName name="_10031IV_6_13" localSheetId="3">#REF!</definedName>
    <definedName name="_10031IV_6_13">#REF!</definedName>
    <definedName name="_10032IV_6_2" localSheetId="3">#REF!</definedName>
    <definedName name="_10032IV_6_2">#REF!</definedName>
    <definedName name="_10033IV_6_3" localSheetId="3">#REF!</definedName>
    <definedName name="_10033IV_6_3">#REF!</definedName>
    <definedName name="_10034IV_6_4" localSheetId="3">#REF!</definedName>
    <definedName name="_10034IV_6_4">#REF!</definedName>
    <definedName name="_10035IV_6_5" localSheetId="3">#REF!</definedName>
    <definedName name="_10035IV_6_5">#REF!</definedName>
    <definedName name="_10036IV_6_6" localSheetId="3">#REF!</definedName>
    <definedName name="_10036IV_6_6">#REF!</definedName>
    <definedName name="_10037IV_6_7" localSheetId="3">#REF!</definedName>
    <definedName name="_10037IV_6_7">#REF!</definedName>
    <definedName name="_10038IV_6_8" localSheetId="3">#REF!</definedName>
    <definedName name="_10038IV_6_8">#REF!</definedName>
    <definedName name="_10039IV_6_9" localSheetId="3">#REF!</definedName>
    <definedName name="_10039IV_6_9">#REF!</definedName>
    <definedName name="_1004_s_13_17_4" localSheetId="3">#REF!</definedName>
    <definedName name="_1004_s_13_17_4">#REF!</definedName>
    <definedName name="_10040IV_6_17_1" localSheetId="3">#REF!</definedName>
    <definedName name="_10040IV_6_17_1">#REF!</definedName>
    <definedName name="_10041IV_6_17_10" localSheetId="3">#REF!</definedName>
    <definedName name="_10041IV_6_17_10">#REF!</definedName>
    <definedName name="_10042IV_6_17_11" localSheetId="3">#REF!</definedName>
    <definedName name="_10042IV_6_17_11">#REF!</definedName>
    <definedName name="_10043IV_6_17_12" localSheetId="3">#REF!</definedName>
    <definedName name="_10043IV_6_17_12">#REF!</definedName>
    <definedName name="_10044IV_6_17_13" localSheetId="3">#REF!</definedName>
    <definedName name="_10044IV_6_17_13">#REF!</definedName>
    <definedName name="_10045IV_6_17_2" localSheetId="3">#REF!</definedName>
    <definedName name="_10045IV_6_17_2">#REF!</definedName>
    <definedName name="_10046IV_6_17_3" localSheetId="3">#REF!</definedName>
    <definedName name="_10046IV_6_17_3">#REF!</definedName>
    <definedName name="_10047IV_6_17_4" localSheetId="3">#REF!</definedName>
    <definedName name="_10047IV_6_17_4">#REF!</definedName>
    <definedName name="_10048IV_6_17_5" localSheetId="3">#REF!</definedName>
    <definedName name="_10048IV_6_17_5">#REF!</definedName>
    <definedName name="_10049IV_6_17_6" localSheetId="3">#REF!</definedName>
    <definedName name="_10049IV_6_17_6">#REF!</definedName>
    <definedName name="_1005_s_13_17_5" localSheetId="3">#REF!</definedName>
    <definedName name="_1005_s_13_17_5">#REF!</definedName>
    <definedName name="_10050IV_6_17_7" localSheetId="3">#REF!</definedName>
    <definedName name="_10050IV_6_17_7">#REF!</definedName>
    <definedName name="_10051IV_6_17_8" localSheetId="3">#REF!</definedName>
    <definedName name="_10051IV_6_17_8">#REF!</definedName>
    <definedName name="_10052IV_6_17_9" localSheetId="3">#REF!</definedName>
    <definedName name="_10052IV_6_17_9">#REF!</definedName>
    <definedName name="_10053IV_7_1" localSheetId="3">#REF!</definedName>
    <definedName name="_10053IV_7_1">#REF!</definedName>
    <definedName name="_10054IV_7_10" localSheetId="3">#REF!</definedName>
    <definedName name="_10054IV_7_10">#REF!</definedName>
    <definedName name="_10055IV_7_11" localSheetId="3">#REF!</definedName>
    <definedName name="_10055IV_7_11">#REF!</definedName>
    <definedName name="_10056IV_7_12" localSheetId="3">#REF!</definedName>
    <definedName name="_10056IV_7_12">#REF!</definedName>
    <definedName name="_10057IV_7_13" localSheetId="3">#REF!</definedName>
    <definedName name="_10057IV_7_13">#REF!</definedName>
    <definedName name="_10058IV_7_2" localSheetId="3">#REF!</definedName>
    <definedName name="_10058IV_7_2">#REF!</definedName>
    <definedName name="_10059IV_7_3" localSheetId="3">#REF!</definedName>
    <definedName name="_10059IV_7_3">#REF!</definedName>
    <definedName name="_1006_s_13_17_6" localSheetId="3">#REF!</definedName>
    <definedName name="_1006_s_13_17_6">#REF!</definedName>
    <definedName name="_10060IV_7_4" localSheetId="3">#REF!</definedName>
    <definedName name="_10060IV_7_4">#REF!</definedName>
    <definedName name="_10061IV_7_5" localSheetId="3">#REF!</definedName>
    <definedName name="_10061IV_7_5">#REF!</definedName>
    <definedName name="_10062IV_7_6" localSheetId="3">#REF!</definedName>
    <definedName name="_10062IV_7_6">#REF!</definedName>
    <definedName name="_10063IV_7_7" localSheetId="3">#REF!</definedName>
    <definedName name="_10063IV_7_7">#REF!</definedName>
    <definedName name="_10064IV_7_8" localSheetId="3">#REF!</definedName>
    <definedName name="_10064IV_7_8">#REF!</definedName>
    <definedName name="_10065IV_7_9" localSheetId="3">#REF!</definedName>
    <definedName name="_10065IV_7_9">#REF!</definedName>
    <definedName name="_10066IV_7_17_1" localSheetId="3">#REF!</definedName>
    <definedName name="_10066IV_7_17_1">#REF!</definedName>
    <definedName name="_10067IV_7_17_10" localSheetId="3">#REF!</definedName>
    <definedName name="_10067IV_7_17_10">#REF!</definedName>
    <definedName name="_10068IV_7_17_11" localSheetId="3">#REF!</definedName>
    <definedName name="_10068IV_7_17_11">#REF!</definedName>
    <definedName name="_10069IV_7_17_12" localSheetId="3">#REF!</definedName>
    <definedName name="_10069IV_7_17_12">#REF!</definedName>
    <definedName name="_1007_s_13_17_7" localSheetId="3">#REF!</definedName>
    <definedName name="_1007_s_13_17_7">#REF!</definedName>
    <definedName name="_10070IV_7_17_13" localSheetId="3">#REF!</definedName>
    <definedName name="_10070IV_7_17_13">#REF!</definedName>
    <definedName name="_10071IV_7_17_2" localSheetId="3">#REF!</definedName>
    <definedName name="_10071IV_7_17_2">#REF!</definedName>
    <definedName name="_10072IV_7_17_3" localSheetId="3">#REF!</definedName>
    <definedName name="_10072IV_7_17_3">#REF!</definedName>
    <definedName name="_10073IV_7_17_4" localSheetId="3">#REF!</definedName>
    <definedName name="_10073IV_7_17_4">#REF!</definedName>
    <definedName name="_10074IV_7_17_5" localSheetId="3">#REF!</definedName>
    <definedName name="_10074IV_7_17_5">#REF!</definedName>
    <definedName name="_10075IV_7_17_6" localSheetId="3">#REF!</definedName>
    <definedName name="_10075IV_7_17_6">#REF!</definedName>
    <definedName name="_10076IV_7_17_7" localSheetId="3">#REF!</definedName>
    <definedName name="_10076IV_7_17_7">#REF!</definedName>
    <definedName name="_10077IV_7_17_8" localSheetId="3">#REF!</definedName>
    <definedName name="_10077IV_7_17_8">#REF!</definedName>
    <definedName name="_10078IV_7_17_9" localSheetId="3">#REF!</definedName>
    <definedName name="_10078IV_7_17_9">#REF!</definedName>
    <definedName name="_10079IV_8_1" localSheetId="3">#REF!</definedName>
    <definedName name="_10079IV_8_1">#REF!</definedName>
    <definedName name="_1008_s_13_17_8" localSheetId="3">#REF!</definedName>
    <definedName name="_1008_s_13_17_8">#REF!</definedName>
    <definedName name="_10080IV_8_10" localSheetId="3">#REF!</definedName>
    <definedName name="_10080IV_8_10">#REF!</definedName>
    <definedName name="_10081IV_8_11" localSheetId="3">#REF!</definedName>
    <definedName name="_10081IV_8_11">#REF!</definedName>
    <definedName name="_10082IV_8_12" localSheetId="3">#REF!</definedName>
    <definedName name="_10082IV_8_12">#REF!</definedName>
    <definedName name="_10083IV_8_13" localSheetId="3">#REF!</definedName>
    <definedName name="_10083IV_8_13">#REF!</definedName>
    <definedName name="_10084IV_8_2" localSheetId="3">#REF!</definedName>
    <definedName name="_10084IV_8_2">#REF!</definedName>
    <definedName name="_10085IV_8_3" localSheetId="3">#REF!</definedName>
    <definedName name="_10085IV_8_3">#REF!</definedName>
    <definedName name="_10086IV_8_4" localSheetId="3">#REF!</definedName>
    <definedName name="_10086IV_8_4">#REF!</definedName>
    <definedName name="_10087IV_8_5" localSheetId="3">#REF!</definedName>
    <definedName name="_10087IV_8_5">#REF!</definedName>
    <definedName name="_10088IV_8_6" localSheetId="3">#REF!</definedName>
    <definedName name="_10088IV_8_6">#REF!</definedName>
    <definedName name="_10089IV_8_7" localSheetId="3">#REF!</definedName>
    <definedName name="_10089IV_8_7">#REF!</definedName>
    <definedName name="_1009_s_13_17_9" localSheetId="3">#REF!</definedName>
    <definedName name="_1009_s_13_17_9">#REF!</definedName>
    <definedName name="_10090IV_8_8" localSheetId="3">#REF!</definedName>
    <definedName name="_10090IV_8_8">#REF!</definedName>
    <definedName name="_10091IV_8_9" localSheetId="3">#REF!</definedName>
    <definedName name="_10091IV_8_9">#REF!</definedName>
    <definedName name="_10092IV_8_17_1" localSheetId="3">#REF!</definedName>
    <definedName name="_10092IV_8_17_1">#REF!</definedName>
    <definedName name="_10093IV_8_17_10" localSheetId="3">#REF!</definedName>
    <definedName name="_10093IV_8_17_10">#REF!</definedName>
    <definedName name="_10094IV_8_17_11" localSheetId="3">#REF!</definedName>
    <definedName name="_10094IV_8_17_11">#REF!</definedName>
    <definedName name="_10095IV_8_17_12" localSheetId="3">#REF!</definedName>
    <definedName name="_10095IV_8_17_12">#REF!</definedName>
    <definedName name="_10096IV_8_17_13" localSheetId="3">#REF!</definedName>
    <definedName name="_10096IV_8_17_13">#REF!</definedName>
    <definedName name="_10097IV_8_17_2" localSheetId="3">#REF!</definedName>
    <definedName name="_10097IV_8_17_2">#REF!</definedName>
    <definedName name="_10098IV_8_17_3" localSheetId="3">#REF!</definedName>
    <definedName name="_10098IV_8_17_3">#REF!</definedName>
    <definedName name="_10099IV_8_17_4" localSheetId="3">#REF!</definedName>
    <definedName name="_10099IV_8_17_4">#REF!</definedName>
    <definedName name="_101_31_12_1_6" localSheetId="3">#REF!</definedName>
    <definedName name="_101_31_12_1_6">#REF!</definedName>
    <definedName name="_1010_s_14_1" localSheetId="3">#REF!</definedName>
    <definedName name="_1010_s_14_1">#REF!</definedName>
    <definedName name="_10100IV_8_17_5" localSheetId="3">#REF!</definedName>
    <definedName name="_10100IV_8_17_5">#REF!</definedName>
    <definedName name="_10101IV_8_17_6" localSheetId="3">#REF!</definedName>
    <definedName name="_10101IV_8_17_6">#REF!</definedName>
    <definedName name="_10102IV_8_17_7" localSheetId="3">#REF!</definedName>
    <definedName name="_10102IV_8_17_7">#REF!</definedName>
    <definedName name="_10103IV_8_17_8" localSheetId="3">#REF!</definedName>
    <definedName name="_10103IV_8_17_8">#REF!</definedName>
    <definedName name="_10104IV_8_17_9" localSheetId="3">#REF!</definedName>
    <definedName name="_10104IV_8_17_9">#REF!</definedName>
    <definedName name="_10105IV_9_1" localSheetId="3">#REF!</definedName>
    <definedName name="_10105IV_9_1">#REF!</definedName>
    <definedName name="_10106IV_9_10" localSheetId="3">#REF!</definedName>
    <definedName name="_10106IV_9_10">#REF!</definedName>
    <definedName name="_10107IV_9_11" localSheetId="3">#REF!</definedName>
    <definedName name="_10107IV_9_11">#REF!</definedName>
    <definedName name="_10108IV_9_12" localSheetId="3">#REF!</definedName>
    <definedName name="_10108IV_9_12">#REF!</definedName>
    <definedName name="_10109IV_9_13" localSheetId="3">#REF!</definedName>
    <definedName name="_10109IV_9_13">#REF!</definedName>
    <definedName name="_1011_s_14_10" localSheetId="3">#REF!</definedName>
    <definedName name="_1011_s_14_10">#REF!</definedName>
    <definedName name="_10110IV_9_2" localSheetId="3">#REF!</definedName>
    <definedName name="_10110IV_9_2">#REF!</definedName>
    <definedName name="_10111IV_9_3" localSheetId="3">#REF!</definedName>
    <definedName name="_10111IV_9_3">#REF!</definedName>
    <definedName name="_10112IV_9_4" localSheetId="3">#REF!</definedName>
    <definedName name="_10112IV_9_4">#REF!</definedName>
    <definedName name="_10113IV_9_5" localSheetId="3">#REF!</definedName>
    <definedName name="_10113IV_9_5">#REF!</definedName>
    <definedName name="_10114IV_9_6" localSheetId="3">#REF!</definedName>
    <definedName name="_10114IV_9_6">#REF!</definedName>
    <definedName name="_10115IV_9_7" localSheetId="3">#REF!</definedName>
    <definedName name="_10115IV_9_7">#REF!</definedName>
    <definedName name="_10116IV_9_8" localSheetId="3">#REF!</definedName>
    <definedName name="_10116IV_9_8">#REF!</definedName>
    <definedName name="_10117IV_9_9" localSheetId="3">#REF!</definedName>
    <definedName name="_10117IV_9_9">#REF!</definedName>
    <definedName name="_10118IV_9_17_1" localSheetId="3">#REF!</definedName>
    <definedName name="_10118IV_9_17_1">#REF!</definedName>
    <definedName name="_10119IV_9_17_10" localSheetId="3">#REF!</definedName>
    <definedName name="_10119IV_9_17_10">#REF!</definedName>
    <definedName name="_1012_s_14_11" localSheetId="3">#REF!</definedName>
    <definedName name="_1012_s_14_11">#REF!</definedName>
    <definedName name="_10120IV_9_17_11" localSheetId="3">#REF!</definedName>
    <definedName name="_10120IV_9_17_11">#REF!</definedName>
    <definedName name="_10121IV_9_17_12" localSheetId="3">#REF!</definedName>
    <definedName name="_10121IV_9_17_12">#REF!</definedName>
    <definedName name="_10122IV_9_17_13" localSheetId="3">#REF!</definedName>
    <definedName name="_10122IV_9_17_13">#REF!</definedName>
    <definedName name="_10123IV_9_17_2" localSheetId="3">#REF!</definedName>
    <definedName name="_10123IV_9_17_2">#REF!</definedName>
    <definedName name="_10124IV_9_17_3" localSheetId="3">#REF!</definedName>
    <definedName name="_10124IV_9_17_3">#REF!</definedName>
    <definedName name="_10125IV_9_17_4" localSheetId="3">#REF!</definedName>
    <definedName name="_10125IV_9_17_4">#REF!</definedName>
    <definedName name="_10126IV_9_17_5" localSheetId="3">#REF!</definedName>
    <definedName name="_10126IV_9_17_5">#REF!</definedName>
    <definedName name="_10127IV_9_17_6" localSheetId="3">#REF!</definedName>
    <definedName name="_10127IV_9_17_6">#REF!</definedName>
    <definedName name="_10128IV_9_17_7" localSheetId="3">#REF!</definedName>
    <definedName name="_10128IV_9_17_7">#REF!</definedName>
    <definedName name="_10129IV_9_17_8" localSheetId="3">#REF!</definedName>
    <definedName name="_10129IV_9_17_8">#REF!</definedName>
    <definedName name="_1013_s_14_12" localSheetId="3">#REF!</definedName>
    <definedName name="_1013_s_14_12">#REF!</definedName>
    <definedName name="_10130IV_9_17_9" localSheetId="3">#REF!</definedName>
    <definedName name="_10130IV_9_17_9">#REF!</definedName>
    <definedName name="_10131J_1" localSheetId="3">#REF!</definedName>
    <definedName name="_10131J_1">#REF!</definedName>
    <definedName name="_10132J_10" localSheetId="3">#REF!</definedName>
    <definedName name="_10132J_10">#REF!</definedName>
    <definedName name="_10133J_11" localSheetId="3">#REF!</definedName>
    <definedName name="_10133J_11">#REF!</definedName>
    <definedName name="_10134J_12" localSheetId="3">#REF!</definedName>
    <definedName name="_10134J_12">#REF!</definedName>
    <definedName name="_10135J_13" localSheetId="3">#REF!</definedName>
    <definedName name="_10135J_13">#REF!</definedName>
    <definedName name="_10136J_2" localSheetId="3">#REF!</definedName>
    <definedName name="_10136J_2">#REF!</definedName>
    <definedName name="_10137J_3" localSheetId="3">#REF!</definedName>
    <definedName name="_10137J_3">#REF!</definedName>
    <definedName name="_10138J_4" localSheetId="3">#REF!</definedName>
    <definedName name="_10138J_4">#REF!</definedName>
    <definedName name="_10139J_5" localSheetId="3">#REF!</definedName>
    <definedName name="_10139J_5">#REF!</definedName>
    <definedName name="_1014_s_14_13" localSheetId="3">#REF!</definedName>
    <definedName name="_1014_s_14_13">#REF!</definedName>
    <definedName name="_10140J_6" localSheetId="3">#REF!</definedName>
    <definedName name="_10140J_6">#REF!</definedName>
    <definedName name="_10141J_7" localSheetId="3">#REF!</definedName>
    <definedName name="_10141J_7">#REF!</definedName>
    <definedName name="_10142J_8" localSheetId="3">#REF!</definedName>
    <definedName name="_10142J_8">#REF!</definedName>
    <definedName name="_10143J_9" localSheetId="3">#REF!</definedName>
    <definedName name="_10143J_9">#REF!</definedName>
    <definedName name="_10144J_1_1" localSheetId="3">#REF!</definedName>
    <definedName name="_10144J_1_1">#REF!</definedName>
    <definedName name="_10145J_1_10" localSheetId="3">#REF!</definedName>
    <definedName name="_10145J_1_10">#REF!</definedName>
    <definedName name="_10146J_1_11" localSheetId="3">#REF!</definedName>
    <definedName name="_10146J_1_11">#REF!</definedName>
    <definedName name="_10147J_1_12" localSheetId="3">#REF!</definedName>
    <definedName name="_10147J_1_12">#REF!</definedName>
    <definedName name="_10148J_1_13" localSheetId="3">#REF!</definedName>
    <definedName name="_10148J_1_13">#REF!</definedName>
    <definedName name="_10149J_1_2" localSheetId="3">#REF!</definedName>
    <definedName name="_10149J_1_2">#REF!</definedName>
    <definedName name="_1015_s_14_2" localSheetId="3">#REF!</definedName>
    <definedName name="_1015_s_14_2">#REF!</definedName>
    <definedName name="_10150J_1_3" localSheetId="3">#REF!</definedName>
    <definedName name="_10150J_1_3">#REF!</definedName>
    <definedName name="_10151J_1_4" localSheetId="3">#REF!</definedName>
    <definedName name="_10151J_1_4">#REF!</definedName>
    <definedName name="_10152J_1_5" localSheetId="3">#REF!</definedName>
    <definedName name="_10152J_1_5">#REF!</definedName>
    <definedName name="_10153J_1_6" localSheetId="3">#REF!</definedName>
    <definedName name="_10153J_1_6">#REF!</definedName>
    <definedName name="_10154J_1_7" localSheetId="3">#REF!</definedName>
    <definedName name="_10154J_1_7">#REF!</definedName>
    <definedName name="_10155J_1_8" localSheetId="3">#REF!</definedName>
    <definedName name="_10155J_1_8">#REF!</definedName>
    <definedName name="_10156J_1_9" localSheetId="3">#REF!</definedName>
    <definedName name="_10156J_1_9">#REF!</definedName>
    <definedName name="_10157J_1_17_1" localSheetId="3">#REF!</definedName>
    <definedName name="_10157J_1_17_1">#REF!</definedName>
    <definedName name="_10158J_1_17_10" localSheetId="3">#REF!</definedName>
    <definedName name="_10158J_1_17_10">#REF!</definedName>
    <definedName name="_10159J_1_17_11" localSheetId="3">#REF!</definedName>
    <definedName name="_10159J_1_17_11">#REF!</definedName>
    <definedName name="_1016_s_14_3" localSheetId="3">#REF!</definedName>
    <definedName name="_1016_s_14_3">#REF!</definedName>
    <definedName name="_10160J_1_17_12" localSheetId="3">#REF!</definedName>
    <definedName name="_10160J_1_17_12">#REF!</definedName>
    <definedName name="_10161J_1_17_13" localSheetId="3">#REF!</definedName>
    <definedName name="_10161J_1_17_13">#REF!</definedName>
    <definedName name="_10162J_1_17_2" localSheetId="3">#REF!</definedName>
    <definedName name="_10162J_1_17_2">#REF!</definedName>
    <definedName name="_10163J_1_17_3" localSheetId="3">#REF!</definedName>
    <definedName name="_10163J_1_17_3">#REF!</definedName>
    <definedName name="_10164J_1_17_4" localSheetId="3">#REF!</definedName>
    <definedName name="_10164J_1_17_4">#REF!</definedName>
    <definedName name="_10165J_1_17_5" localSheetId="3">#REF!</definedName>
    <definedName name="_10165J_1_17_5">#REF!</definedName>
    <definedName name="_10166J_1_17_6" localSheetId="3">#REF!</definedName>
    <definedName name="_10166J_1_17_6">#REF!</definedName>
    <definedName name="_10167J_1_17_7" localSheetId="3">#REF!</definedName>
    <definedName name="_10167J_1_17_7">#REF!</definedName>
    <definedName name="_10168J_1_17_8" localSheetId="3">#REF!</definedName>
    <definedName name="_10168J_1_17_8">#REF!</definedName>
    <definedName name="_10169J_1_17_9" localSheetId="3">#REF!</definedName>
    <definedName name="_10169J_1_17_9">#REF!</definedName>
    <definedName name="_1017_s_14_4" localSheetId="3">#REF!</definedName>
    <definedName name="_1017_s_14_4">#REF!</definedName>
    <definedName name="_10170J_10_1" localSheetId="3">#REF!</definedName>
    <definedName name="_10170J_10_1">#REF!</definedName>
    <definedName name="_10171J_10_10" localSheetId="3">#REF!</definedName>
    <definedName name="_10171J_10_10">#REF!</definedName>
    <definedName name="_10172J_10_11" localSheetId="3">#REF!</definedName>
    <definedName name="_10172J_10_11">#REF!</definedName>
    <definedName name="_10173J_10_12" localSheetId="3">#REF!</definedName>
    <definedName name="_10173J_10_12">#REF!</definedName>
    <definedName name="_10174J_10_13" localSheetId="3">#REF!</definedName>
    <definedName name="_10174J_10_13">#REF!</definedName>
    <definedName name="_10175J_10_2" localSheetId="3">#REF!</definedName>
    <definedName name="_10175J_10_2">#REF!</definedName>
    <definedName name="_10176J_10_3" localSheetId="3">#REF!</definedName>
    <definedName name="_10176J_10_3">#REF!</definedName>
    <definedName name="_10177J_10_4" localSheetId="3">#REF!</definedName>
    <definedName name="_10177J_10_4">#REF!</definedName>
    <definedName name="_10178J_10_5" localSheetId="3">#REF!</definedName>
    <definedName name="_10178J_10_5">#REF!</definedName>
    <definedName name="_10179J_10_6" localSheetId="3">#REF!</definedName>
    <definedName name="_10179J_10_6">#REF!</definedName>
    <definedName name="_1018_s_14_5" localSheetId="3">#REF!</definedName>
    <definedName name="_1018_s_14_5">#REF!</definedName>
    <definedName name="_10180J_10_7" localSheetId="3">#REF!</definedName>
    <definedName name="_10180J_10_7">#REF!</definedName>
    <definedName name="_10181J_10_8" localSheetId="3">#REF!</definedName>
    <definedName name="_10181J_10_8">#REF!</definedName>
    <definedName name="_10182J_10_9" localSheetId="3">#REF!</definedName>
    <definedName name="_10182J_10_9">#REF!</definedName>
    <definedName name="_10183J_10_17_1" localSheetId="3">#REF!</definedName>
    <definedName name="_10183J_10_17_1">#REF!</definedName>
    <definedName name="_10184J_10_17_10" localSheetId="3">#REF!</definedName>
    <definedName name="_10184J_10_17_10">#REF!</definedName>
    <definedName name="_10185J_10_17_11" localSheetId="3">#REF!</definedName>
    <definedName name="_10185J_10_17_11">#REF!</definedName>
    <definedName name="_10186J_10_17_12" localSheetId="3">#REF!</definedName>
    <definedName name="_10186J_10_17_12">#REF!</definedName>
    <definedName name="_10187J_10_17_13" localSheetId="3">#REF!</definedName>
    <definedName name="_10187J_10_17_13">#REF!</definedName>
    <definedName name="_10188J_10_17_2" localSheetId="3">#REF!</definedName>
    <definedName name="_10188J_10_17_2">#REF!</definedName>
    <definedName name="_10189J_10_17_3" localSheetId="3">#REF!</definedName>
    <definedName name="_10189J_10_17_3">#REF!</definedName>
    <definedName name="_1019_s_14_6" localSheetId="3">#REF!</definedName>
    <definedName name="_1019_s_14_6">#REF!</definedName>
    <definedName name="_10190J_10_17_4" localSheetId="3">#REF!</definedName>
    <definedName name="_10190J_10_17_4">#REF!</definedName>
    <definedName name="_10191J_10_17_5" localSheetId="3">#REF!</definedName>
    <definedName name="_10191J_10_17_5">#REF!</definedName>
    <definedName name="_10192J_10_17_6" localSheetId="3">#REF!</definedName>
    <definedName name="_10192J_10_17_6">#REF!</definedName>
    <definedName name="_10193J_10_17_7" localSheetId="3">#REF!</definedName>
    <definedName name="_10193J_10_17_7">#REF!</definedName>
    <definedName name="_10194J_10_17_8" localSheetId="3">#REF!</definedName>
    <definedName name="_10194J_10_17_8">#REF!</definedName>
    <definedName name="_10195J_10_17_9" localSheetId="3">#REF!</definedName>
    <definedName name="_10195J_10_17_9">#REF!</definedName>
    <definedName name="_10196J_11_1" localSheetId="3">#REF!</definedName>
    <definedName name="_10196J_11_1">#REF!</definedName>
    <definedName name="_10197J_11_10" localSheetId="3">#REF!</definedName>
    <definedName name="_10197J_11_10">#REF!</definedName>
    <definedName name="_10198J_11_11" localSheetId="3">#REF!</definedName>
    <definedName name="_10198J_11_11">#REF!</definedName>
    <definedName name="_10199J_11_12" localSheetId="3">#REF!</definedName>
    <definedName name="_10199J_11_12">#REF!</definedName>
    <definedName name="_102_31_12_1_7" localSheetId="3">#REF!</definedName>
    <definedName name="_102_31_12_1_7">#REF!</definedName>
    <definedName name="_1020_s_14_7" localSheetId="3">#REF!</definedName>
    <definedName name="_1020_s_14_7">#REF!</definedName>
    <definedName name="_10200J_11_13" localSheetId="3">#REF!</definedName>
    <definedName name="_10200J_11_13">#REF!</definedName>
    <definedName name="_10201J_11_2" localSheetId="3">#REF!</definedName>
    <definedName name="_10201J_11_2">#REF!</definedName>
    <definedName name="_10202J_11_3" localSheetId="3">#REF!</definedName>
    <definedName name="_10202J_11_3">#REF!</definedName>
    <definedName name="_10203J_11_4" localSheetId="3">#REF!</definedName>
    <definedName name="_10203J_11_4">#REF!</definedName>
    <definedName name="_10204J_11_5" localSheetId="3">#REF!</definedName>
    <definedName name="_10204J_11_5">#REF!</definedName>
    <definedName name="_10205J_11_6" localSheetId="3">#REF!</definedName>
    <definedName name="_10205J_11_6">#REF!</definedName>
    <definedName name="_10206J_11_7" localSheetId="3">#REF!</definedName>
    <definedName name="_10206J_11_7">#REF!</definedName>
    <definedName name="_10207J_11_8" localSheetId="3">#REF!</definedName>
    <definedName name="_10207J_11_8">#REF!</definedName>
    <definedName name="_10208J_11_9" localSheetId="3">#REF!</definedName>
    <definedName name="_10208J_11_9">#REF!</definedName>
    <definedName name="_10209J_11_17_1" localSheetId="3">#REF!</definedName>
    <definedName name="_10209J_11_17_1">#REF!</definedName>
    <definedName name="_1021_s_14_8" localSheetId="3">#REF!</definedName>
    <definedName name="_1021_s_14_8">#REF!</definedName>
    <definedName name="_10210J_11_17_10" localSheetId="3">#REF!</definedName>
    <definedName name="_10210J_11_17_10">#REF!</definedName>
    <definedName name="_10211J_11_17_11" localSheetId="3">#REF!</definedName>
    <definedName name="_10211J_11_17_11">#REF!</definedName>
    <definedName name="_10212J_11_17_12" localSheetId="3">#REF!</definedName>
    <definedName name="_10212J_11_17_12">#REF!</definedName>
    <definedName name="_10213J_11_17_13" localSheetId="3">#REF!</definedName>
    <definedName name="_10213J_11_17_13">#REF!</definedName>
    <definedName name="_10214J_11_17_2" localSheetId="3">#REF!</definedName>
    <definedName name="_10214J_11_17_2">#REF!</definedName>
    <definedName name="_10215J_11_17_3" localSheetId="3">#REF!</definedName>
    <definedName name="_10215J_11_17_3">#REF!</definedName>
    <definedName name="_10216J_11_17_4" localSheetId="3">#REF!</definedName>
    <definedName name="_10216J_11_17_4">#REF!</definedName>
    <definedName name="_10217J_11_17_5" localSheetId="3">#REF!</definedName>
    <definedName name="_10217J_11_17_5">#REF!</definedName>
    <definedName name="_10218J_11_17_6" localSheetId="3">#REF!</definedName>
    <definedName name="_10218J_11_17_6">#REF!</definedName>
    <definedName name="_10219J_11_17_7" localSheetId="3">#REF!</definedName>
    <definedName name="_10219J_11_17_7">#REF!</definedName>
    <definedName name="_1022_s_14_9" localSheetId="3">#REF!</definedName>
    <definedName name="_1022_s_14_9">#REF!</definedName>
    <definedName name="_10220J_11_17_8" localSheetId="3">#REF!</definedName>
    <definedName name="_10220J_11_17_8">#REF!</definedName>
    <definedName name="_10221J_11_17_9" localSheetId="3">#REF!</definedName>
    <definedName name="_10221J_11_17_9">#REF!</definedName>
    <definedName name="_10222J_12_1" localSheetId="3">#REF!</definedName>
    <definedName name="_10222J_12_1">#REF!</definedName>
    <definedName name="_10223J_12_10" localSheetId="3">#REF!</definedName>
    <definedName name="_10223J_12_10">#REF!</definedName>
    <definedName name="_10224J_12_11" localSheetId="3">#REF!</definedName>
    <definedName name="_10224J_12_11">#REF!</definedName>
    <definedName name="_10225J_12_12" localSheetId="3">#REF!</definedName>
    <definedName name="_10225J_12_12">#REF!</definedName>
    <definedName name="_10226J_12_13" localSheetId="3">#REF!</definedName>
    <definedName name="_10226J_12_13">#REF!</definedName>
    <definedName name="_10227J_12_2" localSheetId="3">#REF!</definedName>
    <definedName name="_10227J_12_2">#REF!</definedName>
    <definedName name="_10228J_12_3" localSheetId="3">#REF!</definedName>
    <definedName name="_10228J_12_3">#REF!</definedName>
    <definedName name="_10229J_12_4" localSheetId="3">#REF!</definedName>
    <definedName name="_10229J_12_4">#REF!</definedName>
    <definedName name="_1023_s_14_10_1" localSheetId="3">#REF!</definedName>
    <definedName name="_1023_s_14_10_1">#REF!</definedName>
    <definedName name="_10230J_12_5" localSheetId="3">#REF!</definedName>
    <definedName name="_10230J_12_5">#REF!</definedName>
    <definedName name="_10231J_12_6" localSheetId="3">#REF!</definedName>
    <definedName name="_10231J_12_6">#REF!</definedName>
    <definedName name="_10232J_12_7" localSheetId="3">#REF!</definedName>
    <definedName name="_10232J_12_7">#REF!</definedName>
    <definedName name="_10233J_12_8" localSheetId="3">#REF!</definedName>
    <definedName name="_10233J_12_8">#REF!</definedName>
    <definedName name="_10234J_12_9" localSheetId="3">#REF!</definedName>
    <definedName name="_10234J_12_9">#REF!</definedName>
    <definedName name="_10235J_12_17_1" localSheetId="3">#REF!</definedName>
    <definedName name="_10235J_12_17_1">#REF!</definedName>
    <definedName name="_10236J_12_17_10" localSheetId="3">#REF!</definedName>
    <definedName name="_10236J_12_17_10">#REF!</definedName>
    <definedName name="_10237J_12_17_11" localSheetId="3">#REF!</definedName>
    <definedName name="_10237J_12_17_11">#REF!</definedName>
    <definedName name="_10238J_12_17_12" localSheetId="3">#REF!</definedName>
    <definedName name="_10238J_12_17_12">#REF!</definedName>
    <definedName name="_10239J_12_17_13" localSheetId="3">#REF!</definedName>
    <definedName name="_10239J_12_17_13">#REF!</definedName>
    <definedName name="_1024_s_14_10_10" localSheetId="3">#REF!</definedName>
    <definedName name="_1024_s_14_10_10">#REF!</definedName>
    <definedName name="_10240J_12_17_2" localSheetId="3">#REF!</definedName>
    <definedName name="_10240J_12_17_2">#REF!</definedName>
    <definedName name="_10241J_12_17_3" localSheetId="3">#REF!</definedName>
    <definedName name="_10241J_12_17_3">#REF!</definedName>
    <definedName name="_10242J_12_17_4" localSheetId="3">#REF!</definedName>
    <definedName name="_10242J_12_17_4">#REF!</definedName>
    <definedName name="_10243J_12_17_5" localSheetId="3">#REF!</definedName>
    <definedName name="_10243J_12_17_5">#REF!</definedName>
    <definedName name="_10244J_12_17_6" localSheetId="3">#REF!</definedName>
    <definedName name="_10244J_12_17_6">#REF!</definedName>
    <definedName name="_10245J_12_17_7" localSheetId="3">#REF!</definedName>
    <definedName name="_10245J_12_17_7">#REF!</definedName>
    <definedName name="_10246J_12_17_8" localSheetId="3">#REF!</definedName>
    <definedName name="_10246J_12_17_8">#REF!</definedName>
    <definedName name="_10247J_12_17_9" localSheetId="3">#REF!</definedName>
    <definedName name="_10247J_12_17_9">#REF!</definedName>
    <definedName name="_10248J_13_1" localSheetId="3">#REF!</definedName>
    <definedName name="_10248J_13_1">#REF!</definedName>
    <definedName name="_10249J_13_10" localSheetId="3">#REF!</definedName>
    <definedName name="_10249J_13_10">#REF!</definedName>
    <definedName name="_1025_s_14_10_11" localSheetId="3">#REF!</definedName>
    <definedName name="_1025_s_14_10_11">#REF!</definedName>
    <definedName name="_10250J_13_11" localSheetId="3">#REF!</definedName>
    <definedName name="_10250J_13_11">#REF!</definedName>
    <definedName name="_10251J_13_12" localSheetId="3">#REF!</definedName>
    <definedName name="_10251J_13_12">#REF!</definedName>
    <definedName name="_10252J_13_13" localSheetId="3">#REF!</definedName>
    <definedName name="_10252J_13_13">#REF!</definedName>
    <definedName name="_10253J_13_2" localSheetId="3">#REF!</definedName>
    <definedName name="_10253J_13_2">#REF!</definedName>
    <definedName name="_10254J_13_3" localSheetId="3">#REF!</definedName>
    <definedName name="_10254J_13_3">#REF!</definedName>
    <definedName name="_10255J_13_4" localSheetId="3">#REF!</definedName>
    <definedName name="_10255J_13_4">#REF!</definedName>
    <definedName name="_10256J_13_5" localSheetId="3">#REF!</definedName>
    <definedName name="_10256J_13_5">#REF!</definedName>
    <definedName name="_10257J_13_6" localSheetId="3">#REF!</definedName>
    <definedName name="_10257J_13_6">#REF!</definedName>
    <definedName name="_10258J_13_7" localSheetId="3">#REF!</definedName>
    <definedName name="_10258J_13_7">#REF!</definedName>
    <definedName name="_10259J_13_8" localSheetId="3">#REF!</definedName>
    <definedName name="_10259J_13_8">#REF!</definedName>
    <definedName name="_1026_s_14_10_12" localSheetId="3">#REF!</definedName>
    <definedName name="_1026_s_14_10_12">#REF!</definedName>
    <definedName name="_10260J_13_9" localSheetId="3">#REF!</definedName>
    <definedName name="_10260J_13_9">#REF!</definedName>
    <definedName name="_10261J_13_17_1" localSheetId="3">#REF!</definedName>
    <definedName name="_10261J_13_17_1">#REF!</definedName>
    <definedName name="_10262J_13_17_10" localSheetId="3">#REF!</definedName>
    <definedName name="_10262J_13_17_10">#REF!</definedName>
    <definedName name="_10263J_13_17_11" localSheetId="3">#REF!</definedName>
    <definedName name="_10263J_13_17_11">#REF!</definedName>
    <definedName name="_10264J_13_17_12" localSheetId="3">#REF!</definedName>
    <definedName name="_10264J_13_17_12">#REF!</definedName>
    <definedName name="_10265J_13_17_13" localSheetId="3">#REF!</definedName>
    <definedName name="_10265J_13_17_13">#REF!</definedName>
    <definedName name="_10266J_13_17_2" localSheetId="3">#REF!</definedName>
    <definedName name="_10266J_13_17_2">#REF!</definedName>
    <definedName name="_10267J_13_17_3" localSheetId="3">#REF!</definedName>
    <definedName name="_10267J_13_17_3">#REF!</definedName>
    <definedName name="_10268J_13_17_4" localSheetId="3">#REF!</definedName>
    <definedName name="_10268J_13_17_4">#REF!</definedName>
    <definedName name="_10269J_13_17_5" localSheetId="3">#REF!</definedName>
    <definedName name="_10269J_13_17_5">#REF!</definedName>
    <definedName name="_1027_s_14_10_13" localSheetId="3">#REF!</definedName>
    <definedName name="_1027_s_14_10_13">#REF!</definedName>
    <definedName name="_10270J_13_17_6" localSheetId="3">#REF!</definedName>
    <definedName name="_10270J_13_17_6">#REF!</definedName>
    <definedName name="_10271J_13_17_7" localSheetId="3">#REF!</definedName>
    <definedName name="_10271J_13_17_7">#REF!</definedName>
    <definedName name="_10272J_13_17_8" localSheetId="3">#REF!</definedName>
    <definedName name="_10272J_13_17_8">#REF!</definedName>
    <definedName name="_10273J_13_17_9" localSheetId="3">#REF!</definedName>
    <definedName name="_10273J_13_17_9">#REF!</definedName>
    <definedName name="_10274J_14_1" localSheetId="3">#REF!</definedName>
    <definedName name="_10274J_14_1">#REF!</definedName>
    <definedName name="_10275J_14_10" localSheetId="3">#REF!</definedName>
    <definedName name="_10275J_14_10">#REF!</definedName>
    <definedName name="_10276J_14_11" localSheetId="3">#REF!</definedName>
    <definedName name="_10276J_14_11">#REF!</definedName>
    <definedName name="_10277J_14_12" localSheetId="3">#REF!</definedName>
    <definedName name="_10277J_14_12">#REF!</definedName>
    <definedName name="_10278J_14_13" localSheetId="3">#REF!</definedName>
    <definedName name="_10278J_14_13">#REF!</definedName>
    <definedName name="_10279J_14_2" localSheetId="3">#REF!</definedName>
    <definedName name="_10279J_14_2">#REF!</definedName>
    <definedName name="_1028_s_14_10_2" localSheetId="3">#REF!</definedName>
    <definedName name="_1028_s_14_10_2">#REF!</definedName>
    <definedName name="_10280J_14_3" localSheetId="3">#REF!</definedName>
    <definedName name="_10280J_14_3">#REF!</definedName>
    <definedName name="_10281J_14_4" localSheetId="3">#REF!</definedName>
    <definedName name="_10281J_14_4">#REF!</definedName>
    <definedName name="_10282J_14_5" localSheetId="3">#REF!</definedName>
    <definedName name="_10282J_14_5">#REF!</definedName>
    <definedName name="_10283J_14_6" localSheetId="3">#REF!</definedName>
    <definedName name="_10283J_14_6">#REF!</definedName>
    <definedName name="_10284J_14_7" localSheetId="3">#REF!</definedName>
    <definedName name="_10284J_14_7">#REF!</definedName>
    <definedName name="_10285J_14_8" localSheetId="3">#REF!</definedName>
    <definedName name="_10285J_14_8">#REF!</definedName>
    <definedName name="_10286J_14_9" localSheetId="3">#REF!</definedName>
    <definedName name="_10286J_14_9">#REF!</definedName>
    <definedName name="_10287J_14_17_1" localSheetId="3">#REF!</definedName>
    <definedName name="_10287J_14_17_1">#REF!</definedName>
    <definedName name="_10288J_14_17_10" localSheetId="3">#REF!</definedName>
    <definedName name="_10288J_14_17_10">#REF!</definedName>
    <definedName name="_10289J_14_17_11" localSheetId="3">#REF!</definedName>
    <definedName name="_10289J_14_17_11">#REF!</definedName>
    <definedName name="_1029_s_14_10_3" localSheetId="3">#REF!</definedName>
    <definedName name="_1029_s_14_10_3">#REF!</definedName>
    <definedName name="_10290J_14_17_12" localSheetId="3">#REF!</definedName>
    <definedName name="_10290J_14_17_12">#REF!</definedName>
    <definedName name="_10291J_14_17_13" localSheetId="3">#REF!</definedName>
    <definedName name="_10291J_14_17_13">#REF!</definedName>
    <definedName name="_10292J_14_17_2" localSheetId="3">#REF!</definedName>
    <definedName name="_10292J_14_17_2">#REF!</definedName>
    <definedName name="_10293J_14_17_3" localSheetId="3">#REF!</definedName>
    <definedName name="_10293J_14_17_3">#REF!</definedName>
    <definedName name="_10294J_14_17_4" localSheetId="3">#REF!</definedName>
    <definedName name="_10294J_14_17_4">#REF!</definedName>
    <definedName name="_10295J_14_17_5" localSheetId="3">#REF!</definedName>
    <definedName name="_10295J_14_17_5">#REF!</definedName>
    <definedName name="_10296J_14_17_6" localSheetId="3">#REF!</definedName>
    <definedName name="_10296J_14_17_6">#REF!</definedName>
    <definedName name="_10297J_14_17_7" localSheetId="3">#REF!</definedName>
    <definedName name="_10297J_14_17_7">#REF!</definedName>
    <definedName name="_10298J_14_17_8" localSheetId="3">#REF!</definedName>
    <definedName name="_10298J_14_17_8">#REF!</definedName>
    <definedName name="_10299J_14_17_9" localSheetId="3">#REF!</definedName>
    <definedName name="_10299J_14_17_9">#REF!</definedName>
    <definedName name="_103_31_12_1_8" localSheetId="3">#REF!</definedName>
    <definedName name="_103_31_12_1_8">#REF!</definedName>
    <definedName name="_1030_s_14_10_4" localSheetId="3">#REF!</definedName>
    <definedName name="_1030_s_14_10_4">#REF!</definedName>
    <definedName name="_10300J_17_1" localSheetId="3">#REF!</definedName>
    <definedName name="_10300J_17_1">#REF!</definedName>
    <definedName name="_10301J_17_10" localSheetId="3">#REF!</definedName>
    <definedName name="_10301J_17_10">#REF!</definedName>
    <definedName name="_10302J_17_11" localSheetId="3">#REF!</definedName>
    <definedName name="_10302J_17_11">#REF!</definedName>
    <definedName name="_10303J_17_12" localSheetId="3">#REF!</definedName>
    <definedName name="_10303J_17_12">#REF!</definedName>
    <definedName name="_10304J_17_13" localSheetId="3">#REF!</definedName>
    <definedName name="_10304J_17_13">#REF!</definedName>
    <definedName name="_10305J_17_2" localSheetId="3">#REF!</definedName>
    <definedName name="_10305J_17_2">#REF!</definedName>
    <definedName name="_10306J_17_3" localSheetId="3">#REF!</definedName>
    <definedName name="_10306J_17_3">#REF!</definedName>
    <definedName name="_10307J_17_4" localSheetId="3">#REF!</definedName>
    <definedName name="_10307J_17_4">#REF!</definedName>
    <definedName name="_10308J_17_5" localSheetId="3">#REF!</definedName>
    <definedName name="_10308J_17_5">#REF!</definedName>
    <definedName name="_10309J_17_6" localSheetId="3">#REF!</definedName>
    <definedName name="_10309J_17_6">#REF!</definedName>
    <definedName name="_1031_s_14_10_5" localSheetId="3">#REF!</definedName>
    <definedName name="_1031_s_14_10_5">#REF!</definedName>
    <definedName name="_10310J_17_7" localSheetId="3">#REF!</definedName>
    <definedName name="_10310J_17_7">#REF!</definedName>
    <definedName name="_10311J_17_8" localSheetId="3">#REF!</definedName>
    <definedName name="_10311J_17_8">#REF!</definedName>
    <definedName name="_10312J_17_9" localSheetId="3">#REF!</definedName>
    <definedName name="_10312J_17_9">#REF!</definedName>
    <definedName name="_10313J_2_1" localSheetId="3">#REF!</definedName>
    <definedName name="_10313J_2_1">#REF!</definedName>
    <definedName name="_10314J_2_10" localSheetId="3">#REF!</definedName>
    <definedName name="_10314J_2_10">#REF!</definedName>
    <definedName name="_10315J_2_11" localSheetId="3">#REF!</definedName>
    <definedName name="_10315J_2_11">#REF!</definedName>
    <definedName name="_10316J_2_12" localSheetId="3">#REF!</definedName>
    <definedName name="_10316J_2_12">#REF!</definedName>
    <definedName name="_10317J_2_13" localSheetId="3">#REF!</definedName>
    <definedName name="_10317J_2_13">#REF!</definedName>
    <definedName name="_10318J_2_2" localSheetId="3">#REF!</definedName>
    <definedName name="_10318J_2_2">#REF!</definedName>
    <definedName name="_10319J_2_3" localSheetId="3">#REF!</definedName>
    <definedName name="_10319J_2_3">#REF!</definedName>
    <definedName name="_1032_s_14_10_6" localSheetId="3">#REF!</definedName>
    <definedName name="_1032_s_14_10_6">#REF!</definedName>
    <definedName name="_10320J_2_4" localSheetId="3">#REF!</definedName>
    <definedName name="_10320J_2_4">#REF!</definedName>
    <definedName name="_10321J_2_5" localSheetId="3">#REF!</definedName>
    <definedName name="_10321J_2_5">#REF!</definedName>
    <definedName name="_10322J_2_6" localSheetId="3">#REF!</definedName>
    <definedName name="_10322J_2_6">#REF!</definedName>
    <definedName name="_10323J_2_7" localSheetId="3">#REF!</definedName>
    <definedName name="_10323J_2_7">#REF!</definedName>
    <definedName name="_10324J_2_8" localSheetId="3">#REF!</definedName>
    <definedName name="_10324J_2_8">#REF!</definedName>
    <definedName name="_10325J_2_9" localSheetId="3">#REF!</definedName>
    <definedName name="_10325J_2_9">#REF!</definedName>
    <definedName name="_10326J_2_1_1" localSheetId="3">#REF!</definedName>
    <definedName name="_10326J_2_1_1">#REF!</definedName>
    <definedName name="_10327J_2_1_10" localSheetId="3">#REF!</definedName>
    <definedName name="_10327J_2_1_10">#REF!</definedName>
    <definedName name="_10328J_2_1_11" localSheetId="3">#REF!</definedName>
    <definedName name="_10328J_2_1_11">#REF!</definedName>
    <definedName name="_10329J_2_1_12" localSheetId="3">#REF!</definedName>
    <definedName name="_10329J_2_1_12">#REF!</definedName>
    <definedName name="_1033_s_14_10_7" localSheetId="3">#REF!</definedName>
    <definedName name="_1033_s_14_10_7">#REF!</definedName>
    <definedName name="_10330J_2_1_13" localSheetId="3">#REF!</definedName>
    <definedName name="_10330J_2_1_13">#REF!</definedName>
    <definedName name="_10331J_2_1_2" localSheetId="3">#REF!</definedName>
    <definedName name="_10331J_2_1_2">#REF!</definedName>
    <definedName name="_10332J_2_1_3" localSheetId="3">#REF!</definedName>
    <definedName name="_10332J_2_1_3">#REF!</definedName>
    <definedName name="_10333J_2_1_4" localSheetId="3">#REF!</definedName>
    <definedName name="_10333J_2_1_4">#REF!</definedName>
    <definedName name="_10334J_2_1_5" localSheetId="3">#REF!</definedName>
    <definedName name="_10334J_2_1_5">#REF!</definedName>
    <definedName name="_10335J_2_1_6" localSheetId="3">#REF!</definedName>
    <definedName name="_10335J_2_1_6">#REF!</definedName>
    <definedName name="_10336J_2_1_7" localSheetId="3">#REF!</definedName>
    <definedName name="_10336J_2_1_7">#REF!</definedName>
    <definedName name="_10337J_2_1_8" localSheetId="3">#REF!</definedName>
    <definedName name="_10337J_2_1_8">#REF!</definedName>
    <definedName name="_10338J_2_1_9" localSheetId="3">#REF!</definedName>
    <definedName name="_10338J_2_1_9">#REF!</definedName>
    <definedName name="_10339J_2_1_17_1" localSheetId="3">#REF!</definedName>
    <definedName name="_10339J_2_1_17_1">#REF!</definedName>
    <definedName name="_1034_s_14_10_8" localSheetId="3">#REF!</definedName>
    <definedName name="_1034_s_14_10_8">#REF!</definedName>
    <definedName name="_10340J_2_1_17_10" localSheetId="3">#REF!</definedName>
    <definedName name="_10340J_2_1_17_10">#REF!</definedName>
    <definedName name="_10341J_2_1_17_11" localSheetId="3">#REF!</definedName>
    <definedName name="_10341J_2_1_17_11">#REF!</definedName>
    <definedName name="_10342J_2_1_17_12" localSheetId="3">#REF!</definedName>
    <definedName name="_10342J_2_1_17_12">#REF!</definedName>
    <definedName name="_10343J_2_1_17_13" localSheetId="3">#REF!</definedName>
    <definedName name="_10343J_2_1_17_13">#REF!</definedName>
    <definedName name="_10344J_2_1_17_2" localSheetId="3">#REF!</definedName>
    <definedName name="_10344J_2_1_17_2">#REF!</definedName>
    <definedName name="_10345J_2_1_17_3" localSheetId="3">#REF!</definedName>
    <definedName name="_10345J_2_1_17_3">#REF!</definedName>
    <definedName name="_10346J_2_1_17_4" localSheetId="3">#REF!</definedName>
    <definedName name="_10346J_2_1_17_4">#REF!</definedName>
    <definedName name="_10347J_2_1_17_5" localSheetId="3">#REF!</definedName>
    <definedName name="_10347J_2_1_17_5">#REF!</definedName>
    <definedName name="_10348J_2_1_17_6" localSheetId="3">#REF!</definedName>
    <definedName name="_10348J_2_1_17_6">#REF!</definedName>
    <definedName name="_10349J_2_1_17_7" localSheetId="3">#REF!</definedName>
    <definedName name="_10349J_2_1_17_7">#REF!</definedName>
    <definedName name="_1035_s_14_10_9" localSheetId="3">#REF!</definedName>
    <definedName name="_1035_s_14_10_9">#REF!</definedName>
    <definedName name="_10350J_2_1_17_8" localSheetId="3">#REF!</definedName>
    <definedName name="_10350J_2_1_17_8">#REF!</definedName>
    <definedName name="_10351J_2_1_17_9" localSheetId="3">#REF!</definedName>
    <definedName name="_10351J_2_1_17_9">#REF!</definedName>
    <definedName name="_10352J_2_17_1" localSheetId="3">#REF!</definedName>
    <definedName name="_10352J_2_17_1">#REF!</definedName>
    <definedName name="_10353J_2_17_10" localSheetId="3">#REF!</definedName>
    <definedName name="_10353J_2_17_10">#REF!</definedName>
    <definedName name="_10354J_2_17_11" localSheetId="3">#REF!</definedName>
    <definedName name="_10354J_2_17_11">#REF!</definedName>
    <definedName name="_10355J_2_17_12" localSheetId="3">#REF!</definedName>
    <definedName name="_10355J_2_17_12">#REF!</definedName>
    <definedName name="_10356J_2_17_13" localSheetId="3">#REF!</definedName>
    <definedName name="_10356J_2_17_13">#REF!</definedName>
    <definedName name="_10357J_2_17_2" localSheetId="3">#REF!</definedName>
    <definedName name="_10357J_2_17_2">#REF!</definedName>
    <definedName name="_10358J_2_17_3" localSheetId="3">#REF!</definedName>
    <definedName name="_10358J_2_17_3">#REF!</definedName>
    <definedName name="_10359J_2_17_4" localSheetId="3">#REF!</definedName>
    <definedName name="_10359J_2_17_4">#REF!</definedName>
    <definedName name="_1036_s_14_11_1" localSheetId="3">#REF!</definedName>
    <definedName name="_1036_s_14_11_1">#REF!</definedName>
    <definedName name="_10360J_2_17_5" localSheetId="3">#REF!</definedName>
    <definedName name="_10360J_2_17_5">#REF!</definedName>
    <definedName name="_10361J_2_17_6" localSheetId="3">#REF!</definedName>
    <definedName name="_10361J_2_17_6">#REF!</definedName>
    <definedName name="_10362J_2_17_7" localSheetId="3">#REF!</definedName>
    <definedName name="_10362J_2_17_7">#REF!</definedName>
    <definedName name="_10363J_2_17_8" localSheetId="3">#REF!</definedName>
    <definedName name="_10363J_2_17_8">#REF!</definedName>
    <definedName name="_10364J_2_17_9" localSheetId="3">#REF!</definedName>
    <definedName name="_10364J_2_17_9">#REF!</definedName>
    <definedName name="_10365J_3_1" localSheetId="3">#REF!</definedName>
    <definedName name="_10365J_3_1">#REF!</definedName>
    <definedName name="_10366J_3_10" localSheetId="3">#REF!</definedName>
    <definedName name="_10366J_3_10">#REF!</definedName>
    <definedName name="_10367J_3_11" localSheetId="3">#REF!</definedName>
    <definedName name="_10367J_3_11">#REF!</definedName>
    <definedName name="_10368J_3_12" localSheetId="3">#REF!</definedName>
    <definedName name="_10368J_3_12">#REF!</definedName>
    <definedName name="_10369J_3_13" localSheetId="3">#REF!</definedName>
    <definedName name="_10369J_3_13">#REF!</definedName>
    <definedName name="_1037_s_14_11_10" localSheetId="3">#REF!</definedName>
    <definedName name="_1037_s_14_11_10">#REF!</definedName>
    <definedName name="_10370J_3_2" localSheetId="3">#REF!</definedName>
    <definedName name="_10370J_3_2">#REF!</definedName>
    <definedName name="_10371J_3_3" localSheetId="3">#REF!</definedName>
    <definedName name="_10371J_3_3">#REF!</definedName>
    <definedName name="_10372J_3_4" localSheetId="3">#REF!</definedName>
    <definedName name="_10372J_3_4">#REF!</definedName>
    <definedName name="_10373J_3_5" localSheetId="3">#REF!</definedName>
    <definedName name="_10373J_3_5">#REF!</definedName>
    <definedName name="_10374J_3_6" localSheetId="3">#REF!</definedName>
    <definedName name="_10374J_3_6">#REF!</definedName>
    <definedName name="_10375J_3_7" localSheetId="3">#REF!</definedName>
    <definedName name="_10375J_3_7">#REF!</definedName>
    <definedName name="_10376J_3_8" localSheetId="3">#REF!</definedName>
    <definedName name="_10376J_3_8">#REF!</definedName>
    <definedName name="_10377J_3_9" localSheetId="3">#REF!</definedName>
    <definedName name="_10377J_3_9">#REF!</definedName>
    <definedName name="_10378J_3_17_1" localSheetId="3">#REF!</definedName>
    <definedName name="_10378J_3_17_1">#REF!</definedName>
    <definedName name="_10379J_3_17_10" localSheetId="3">#REF!</definedName>
    <definedName name="_10379J_3_17_10">#REF!</definedName>
    <definedName name="_1038_s_14_11_11" localSheetId="3">#REF!</definedName>
    <definedName name="_1038_s_14_11_11">#REF!</definedName>
    <definedName name="_10380J_3_17_11" localSheetId="3">#REF!</definedName>
    <definedName name="_10380J_3_17_11">#REF!</definedName>
    <definedName name="_10381J_3_17_12" localSheetId="3">#REF!</definedName>
    <definedName name="_10381J_3_17_12">#REF!</definedName>
    <definedName name="_10382J_3_17_13" localSheetId="3">#REF!</definedName>
    <definedName name="_10382J_3_17_13">#REF!</definedName>
    <definedName name="_10383J_3_17_2" localSheetId="3">#REF!</definedName>
    <definedName name="_10383J_3_17_2">#REF!</definedName>
    <definedName name="_10384J_3_17_3" localSheetId="3">#REF!</definedName>
    <definedName name="_10384J_3_17_3">#REF!</definedName>
    <definedName name="_10385J_3_17_4" localSheetId="3">#REF!</definedName>
    <definedName name="_10385J_3_17_4">#REF!</definedName>
    <definedName name="_10386J_3_17_5" localSheetId="3">#REF!</definedName>
    <definedName name="_10386J_3_17_5">#REF!</definedName>
    <definedName name="_10387J_3_17_6" localSheetId="3">#REF!</definedName>
    <definedName name="_10387J_3_17_6">#REF!</definedName>
    <definedName name="_10388J_3_17_7" localSheetId="3">#REF!</definedName>
    <definedName name="_10388J_3_17_7">#REF!</definedName>
    <definedName name="_10389J_3_17_8" localSheetId="3">#REF!</definedName>
    <definedName name="_10389J_3_17_8">#REF!</definedName>
    <definedName name="_1039_s_14_11_12" localSheetId="3">#REF!</definedName>
    <definedName name="_1039_s_14_11_12">#REF!</definedName>
    <definedName name="_10390J_3_17_9" localSheetId="3">#REF!</definedName>
    <definedName name="_10390J_3_17_9">#REF!</definedName>
    <definedName name="_10391J_4_1" localSheetId="3">#REF!</definedName>
    <definedName name="_10391J_4_1">#REF!</definedName>
    <definedName name="_10392J_4_10" localSheetId="3">#REF!</definedName>
    <definedName name="_10392J_4_10">#REF!</definedName>
    <definedName name="_10393J_4_11" localSheetId="3">#REF!</definedName>
    <definedName name="_10393J_4_11">#REF!</definedName>
    <definedName name="_10394J_4_12" localSheetId="3">#REF!</definedName>
    <definedName name="_10394J_4_12">#REF!</definedName>
    <definedName name="_10395J_4_13" localSheetId="3">#REF!</definedName>
    <definedName name="_10395J_4_13">#REF!</definedName>
    <definedName name="_10396J_4_2" localSheetId="3">#REF!</definedName>
    <definedName name="_10396J_4_2">#REF!</definedName>
    <definedName name="_10397J_4_3" localSheetId="3">#REF!</definedName>
    <definedName name="_10397J_4_3">#REF!</definedName>
    <definedName name="_10398J_4_4" localSheetId="3">#REF!</definedName>
    <definedName name="_10398J_4_4">#REF!</definedName>
    <definedName name="_10399J_4_5" localSheetId="3">#REF!</definedName>
    <definedName name="_10399J_4_5">#REF!</definedName>
    <definedName name="_104_31_12_1_9" localSheetId="3">#REF!</definedName>
    <definedName name="_104_31_12_1_9">#REF!</definedName>
    <definedName name="_1040_s_14_11_13" localSheetId="3">#REF!</definedName>
    <definedName name="_1040_s_14_11_13">#REF!</definedName>
    <definedName name="_10400J_4_6" localSheetId="3">#REF!</definedName>
    <definedName name="_10400J_4_6">#REF!</definedName>
    <definedName name="_10401J_4_7" localSheetId="3">#REF!</definedName>
    <definedName name="_10401J_4_7">#REF!</definedName>
    <definedName name="_10402J_4_8" localSheetId="3">#REF!</definedName>
    <definedName name="_10402J_4_8">#REF!</definedName>
    <definedName name="_10403J_4_9" localSheetId="3">#REF!</definedName>
    <definedName name="_10403J_4_9">#REF!</definedName>
    <definedName name="_10404J_4_17_1" localSheetId="3">#REF!</definedName>
    <definedName name="_10404J_4_17_1">#REF!</definedName>
    <definedName name="_10405J_4_17_10" localSheetId="3">#REF!</definedName>
    <definedName name="_10405J_4_17_10">#REF!</definedName>
    <definedName name="_10406J_4_17_11" localSheetId="3">#REF!</definedName>
    <definedName name="_10406J_4_17_11">#REF!</definedName>
    <definedName name="_10407J_4_17_12" localSheetId="3">#REF!</definedName>
    <definedName name="_10407J_4_17_12">#REF!</definedName>
    <definedName name="_10408J_4_17_13" localSheetId="3">#REF!</definedName>
    <definedName name="_10408J_4_17_13">#REF!</definedName>
    <definedName name="_10409J_4_17_2" localSheetId="3">#REF!</definedName>
    <definedName name="_10409J_4_17_2">#REF!</definedName>
    <definedName name="_1041_s_14_11_2" localSheetId="3">#REF!</definedName>
    <definedName name="_1041_s_14_11_2">#REF!</definedName>
    <definedName name="_10410J_4_17_3" localSheetId="3">#REF!</definedName>
    <definedName name="_10410J_4_17_3">#REF!</definedName>
    <definedName name="_10411J_4_17_4" localSheetId="3">#REF!</definedName>
    <definedName name="_10411J_4_17_4">#REF!</definedName>
    <definedName name="_10412J_4_17_5" localSheetId="3">#REF!</definedName>
    <definedName name="_10412J_4_17_5">#REF!</definedName>
    <definedName name="_10413J_4_17_6" localSheetId="3">#REF!</definedName>
    <definedName name="_10413J_4_17_6">#REF!</definedName>
    <definedName name="_10414J_4_17_7" localSheetId="3">#REF!</definedName>
    <definedName name="_10414J_4_17_7">#REF!</definedName>
    <definedName name="_10415J_4_17_8" localSheetId="3">#REF!</definedName>
    <definedName name="_10415J_4_17_8">#REF!</definedName>
    <definedName name="_10416J_4_17_9" localSheetId="3">#REF!</definedName>
    <definedName name="_10416J_4_17_9">#REF!</definedName>
    <definedName name="_10417J_5_1" localSheetId="3">#REF!</definedName>
    <definedName name="_10417J_5_1">#REF!</definedName>
    <definedName name="_10418J_5_10" localSheetId="3">#REF!</definedName>
    <definedName name="_10418J_5_10">#REF!</definedName>
    <definedName name="_10419J_5_11" localSheetId="3">#REF!</definedName>
    <definedName name="_10419J_5_11">#REF!</definedName>
    <definedName name="_1042_s_14_11_3" localSheetId="3">#REF!</definedName>
    <definedName name="_1042_s_14_11_3">#REF!</definedName>
    <definedName name="_10420J_5_12" localSheetId="3">#REF!</definedName>
    <definedName name="_10420J_5_12">#REF!</definedName>
    <definedName name="_10421J_5_13" localSheetId="3">#REF!</definedName>
    <definedName name="_10421J_5_13">#REF!</definedName>
    <definedName name="_10422J_5_2" localSheetId="3">#REF!</definedName>
    <definedName name="_10422J_5_2">#REF!</definedName>
    <definedName name="_10423J_5_3" localSheetId="3">#REF!</definedName>
    <definedName name="_10423J_5_3">#REF!</definedName>
    <definedName name="_10424J_5_4" localSheetId="3">#REF!</definedName>
    <definedName name="_10424J_5_4">#REF!</definedName>
    <definedName name="_10425J_5_5" localSheetId="3">#REF!</definedName>
    <definedName name="_10425J_5_5">#REF!</definedName>
    <definedName name="_10426J_5_6" localSheetId="3">#REF!</definedName>
    <definedName name="_10426J_5_6">#REF!</definedName>
    <definedName name="_10427J_5_7" localSheetId="3">#REF!</definedName>
    <definedName name="_10427J_5_7">#REF!</definedName>
    <definedName name="_10428J_5_8" localSheetId="3">#REF!</definedName>
    <definedName name="_10428J_5_8">#REF!</definedName>
    <definedName name="_10429J_5_9" localSheetId="3">#REF!</definedName>
    <definedName name="_10429J_5_9">#REF!</definedName>
    <definedName name="_1043_s_14_11_4" localSheetId="3">#REF!</definedName>
    <definedName name="_1043_s_14_11_4">#REF!</definedName>
    <definedName name="_10430J_5_17_1" localSheetId="3">#REF!</definedName>
    <definedName name="_10430J_5_17_1">#REF!</definedName>
    <definedName name="_10431J_5_17_10" localSheetId="3">#REF!</definedName>
    <definedName name="_10431J_5_17_10">#REF!</definedName>
    <definedName name="_10432J_5_17_11" localSheetId="3">#REF!</definedName>
    <definedName name="_10432J_5_17_11">#REF!</definedName>
    <definedName name="_10433J_5_17_12" localSheetId="3">#REF!</definedName>
    <definedName name="_10433J_5_17_12">#REF!</definedName>
    <definedName name="_10434J_5_17_13" localSheetId="3">#REF!</definedName>
    <definedName name="_10434J_5_17_13">#REF!</definedName>
    <definedName name="_10435J_5_17_2" localSheetId="3">#REF!</definedName>
    <definedName name="_10435J_5_17_2">#REF!</definedName>
    <definedName name="_10436J_5_17_3" localSheetId="3">#REF!</definedName>
    <definedName name="_10436J_5_17_3">#REF!</definedName>
    <definedName name="_10437J_5_17_4" localSheetId="3">#REF!</definedName>
    <definedName name="_10437J_5_17_4">#REF!</definedName>
    <definedName name="_10438J_5_17_5" localSheetId="3">#REF!</definedName>
    <definedName name="_10438J_5_17_5">#REF!</definedName>
    <definedName name="_10439J_5_17_6" localSheetId="3">#REF!</definedName>
    <definedName name="_10439J_5_17_6">#REF!</definedName>
    <definedName name="_1044_s_14_11_5" localSheetId="3">#REF!</definedName>
    <definedName name="_1044_s_14_11_5">#REF!</definedName>
    <definedName name="_10440J_5_17_7" localSheetId="3">#REF!</definedName>
    <definedName name="_10440J_5_17_7">#REF!</definedName>
    <definedName name="_10441J_5_17_8" localSheetId="3">#REF!</definedName>
    <definedName name="_10441J_5_17_8">#REF!</definedName>
    <definedName name="_10442J_5_17_9" localSheetId="3">#REF!</definedName>
    <definedName name="_10442J_5_17_9">#REF!</definedName>
    <definedName name="_10443J_6_1" localSheetId="3">#REF!</definedName>
    <definedName name="_10443J_6_1">#REF!</definedName>
    <definedName name="_10444J_6_10" localSheetId="3">#REF!</definedName>
    <definedName name="_10444J_6_10">#REF!</definedName>
    <definedName name="_10445J_6_11" localSheetId="3">#REF!</definedName>
    <definedName name="_10445J_6_11">#REF!</definedName>
    <definedName name="_10446J_6_12" localSheetId="3">#REF!</definedName>
    <definedName name="_10446J_6_12">#REF!</definedName>
    <definedName name="_10447J_6_13" localSheetId="3">#REF!</definedName>
    <definedName name="_10447J_6_13">#REF!</definedName>
    <definedName name="_10448J_6_2" localSheetId="3">#REF!</definedName>
    <definedName name="_10448J_6_2">#REF!</definedName>
    <definedName name="_10449J_6_3" localSheetId="3">#REF!</definedName>
    <definedName name="_10449J_6_3">#REF!</definedName>
    <definedName name="_1045_s_14_11_6" localSheetId="3">#REF!</definedName>
    <definedName name="_1045_s_14_11_6">#REF!</definedName>
    <definedName name="_10450J_6_4" localSheetId="3">#REF!</definedName>
    <definedName name="_10450J_6_4">#REF!</definedName>
    <definedName name="_10451J_6_5" localSheetId="3">#REF!</definedName>
    <definedName name="_10451J_6_5">#REF!</definedName>
    <definedName name="_10452J_6_6" localSheetId="3">#REF!</definedName>
    <definedName name="_10452J_6_6">#REF!</definedName>
    <definedName name="_10453J_6_7" localSheetId="3">#REF!</definedName>
    <definedName name="_10453J_6_7">#REF!</definedName>
    <definedName name="_10454J_6_8" localSheetId="3">#REF!</definedName>
    <definedName name="_10454J_6_8">#REF!</definedName>
    <definedName name="_10455J_6_9" localSheetId="3">#REF!</definedName>
    <definedName name="_10455J_6_9">#REF!</definedName>
    <definedName name="_10456J_6_17_1" localSheetId="3">#REF!</definedName>
    <definedName name="_10456J_6_17_1">#REF!</definedName>
    <definedName name="_10457J_6_17_10" localSheetId="3">#REF!</definedName>
    <definedName name="_10457J_6_17_10">#REF!</definedName>
    <definedName name="_10458J_6_17_11" localSheetId="3">#REF!</definedName>
    <definedName name="_10458J_6_17_11">#REF!</definedName>
    <definedName name="_10459J_6_17_12" localSheetId="3">#REF!</definedName>
    <definedName name="_10459J_6_17_12">#REF!</definedName>
    <definedName name="_1046_s_14_11_7" localSheetId="3">#REF!</definedName>
    <definedName name="_1046_s_14_11_7">#REF!</definedName>
    <definedName name="_10460J_6_17_13" localSheetId="3">#REF!</definedName>
    <definedName name="_10460J_6_17_13">#REF!</definedName>
    <definedName name="_10461J_6_17_2" localSheetId="3">#REF!</definedName>
    <definedName name="_10461J_6_17_2">#REF!</definedName>
    <definedName name="_10462J_6_17_3" localSheetId="3">#REF!</definedName>
    <definedName name="_10462J_6_17_3">#REF!</definedName>
    <definedName name="_10463J_6_17_4" localSheetId="3">#REF!</definedName>
    <definedName name="_10463J_6_17_4">#REF!</definedName>
    <definedName name="_10464J_6_17_5" localSheetId="3">#REF!</definedName>
    <definedName name="_10464J_6_17_5">#REF!</definedName>
    <definedName name="_10465J_6_17_6" localSheetId="3">#REF!</definedName>
    <definedName name="_10465J_6_17_6">#REF!</definedName>
    <definedName name="_10466J_6_17_7" localSheetId="3">#REF!</definedName>
    <definedName name="_10466J_6_17_7">#REF!</definedName>
    <definedName name="_10467J_6_17_8" localSheetId="3">#REF!</definedName>
    <definedName name="_10467J_6_17_8">#REF!</definedName>
    <definedName name="_10468J_6_17_9" localSheetId="3">#REF!</definedName>
    <definedName name="_10468J_6_17_9">#REF!</definedName>
    <definedName name="_10469J_7_1" localSheetId="3">#REF!</definedName>
    <definedName name="_10469J_7_1">#REF!</definedName>
    <definedName name="_1047_s_14_11_8" localSheetId="3">#REF!</definedName>
    <definedName name="_1047_s_14_11_8">#REF!</definedName>
    <definedName name="_10470J_7_10" localSheetId="3">#REF!</definedName>
    <definedName name="_10470J_7_10">#REF!</definedName>
    <definedName name="_10471J_7_11" localSheetId="3">#REF!</definedName>
    <definedName name="_10471J_7_11">#REF!</definedName>
    <definedName name="_10472J_7_12" localSheetId="3">#REF!</definedName>
    <definedName name="_10472J_7_12">#REF!</definedName>
    <definedName name="_10473J_7_13" localSheetId="3">#REF!</definedName>
    <definedName name="_10473J_7_13">#REF!</definedName>
    <definedName name="_10474J_7_2" localSheetId="3">#REF!</definedName>
    <definedName name="_10474J_7_2">#REF!</definedName>
    <definedName name="_10475J_7_3" localSheetId="3">#REF!</definedName>
    <definedName name="_10475J_7_3">#REF!</definedName>
    <definedName name="_10476J_7_4" localSheetId="3">#REF!</definedName>
    <definedName name="_10476J_7_4">#REF!</definedName>
    <definedName name="_10477J_7_5" localSheetId="3">#REF!</definedName>
    <definedName name="_10477J_7_5">#REF!</definedName>
    <definedName name="_10478J_7_6" localSheetId="3">#REF!</definedName>
    <definedName name="_10478J_7_6">#REF!</definedName>
    <definedName name="_10479J_7_7" localSheetId="3">#REF!</definedName>
    <definedName name="_10479J_7_7">#REF!</definedName>
    <definedName name="_1048_s_14_11_9" localSheetId="3">#REF!</definedName>
    <definedName name="_1048_s_14_11_9">#REF!</definedName>
    <definedName name="_10480J_7_8" localSheetId="3">#REF!</definedName>
    <definedName name="_10480J_7_8">#REF!</definedName>
    <definedName name="_10481J_7_9" localSheetId="3">#REF!</definedName>
    <definedName name="_10481J_7_9">#REF!</definedName>
    <definedName name="_10482J_7_17_1" localSheetId="3">#REF!</definedName>
    <definedName name="_10482J_7_17_1">#REF!</definedName>
    <definedName name="_10483J_7_17_10" localSheetId="3">#REF!</definedName>
    <definedName name="_10483J_7_17_10">#REF!</definedName>
    <definedName name="_10484J_7_17_11" localSheetId="3">#REF!</definedName>
    <definedName name="_10484J_7_17_11">#REF!</definedName>
    <definedName name="_10485J_7_17_12" localSheetId="3">#REF!</definedName>
    <definedName name="_10485J_7_17_12">#REF!</definedName>
    <definedName name="_10486J_7_17_13" localSheetId="3">#REF!</definedName>
    <definedName name="_10486J_7_17_13">#REF!</definedName>
    <definedName name="_10487J_7_17_2" localSheetId="3">#REF!</definedName>
    <definedName name="_10487J_7_17_2">#REF!</definedName>
    <definedName name="_10488J_7_17_3" localSheetId="3">#REF!</definedName>
    <definedName name="_10488J_7_17_3">#REF!</definedName>
    <definedName name="_10489J_7_17_4" localSheetId="3">#REF!</definedName>
    <definedName name="_10489J_7_17_4">#REF!</definedName>
    <definedName name="_1049_s_14_17_1" localSheetId="3">#REF!</definedName>
    <definedName name="_1049_s_14_17_1">#REF!</definedName>
    <definedName name="_10490J_7_17_5" localSheetId="3">#REF!</definedName>
    <definedName name="_10490J_7_17_5">#REF!</definedName>
    <definedName name="_10491J_7_17_6" localSheetId="3">#REF!</definedName>
    <definedName name="_10491J_7_17_6">#REF!</definedName>
    <definedName name="_10492J_7_17_7" localSheetId="3">#REF!</definedName>
    <definedName name="_10492J_7_17_7">#REF!</definedName>
    <definedName name="_10493J_7_17_8" localSheetId="3">#REF!</definedName>
    <definedName name="_10493J_7_17_8">#REF!</definedName>
    <definedName name="_10494J_7_17_9" localSheetId="3">#REF!</definedName>
    <definedName name="_10494J_7_17_9">#REF!</definedName>
    <definedName name="_10495J_8_1" localSheetId="3">#REF!</definedName>
    <definedName name="_10495J_8_1">#REF!</definedName>
    <definedName name="_10496J_8_10" localSheetId="3">#REF!</definedName>
    <definedName name="_10496J_8_10">#REF!</definedName>
    <definedName name="_10497J_8_11" localSheetId="3">#REF!</definedName>
    <definedName name="_10497J_8_11">#REF!</definedName>
    <definedName name="_10498J_8_12" localSheetId="3">#REF!</definedName>
    <definedName name="_10498J_8_12">#REF!</definedName>
    <definedName name="_10499J_8_13" localSheetId="3">#REF!</definedName>
    <definedName name="_10499J_8_13">#REF!</definedName>
    <definedName name="_105_31_12_10_1" localSheetId="3">#REF!</definedName>
    <definedName name="_105_31_12_10_1">#REF!</definedName>
    <definedName name="_1050_s_14_17_10" localSheetId="3">#REF!</definedName>
    <definedName name="_1050_s_14_17_10">#REF!</definedName>
    <definedName name="_10500J_8_2" localSheetId="3">#REF!</definedName>
    <definedName name="_10500J_8_2">#REF!</definedName>
    <definedName name="_10501J_8_3" localSheetId="3">#REF!</definedName>
    <definedName name="_10501J_8_3">#REF!</definedName>
    <definedName name="_10502J_8_4" localSheetId="3">#REF!</definedName>
    <definedName name="_10502J_8_4">#REF!</definedName>
    <definedName name="_10503J_8_5" localSheetId="3">#REF!</definedName>
    <definedName name="_10503J_8_5">#REF!</definedName>
    <definedName name="_10504J_8_6" localSheetId="3">#REF!</definedName>
    <definedName name="_10504J_8_6">#REF!</definedName>
    <definedName name="_10505J_8_7" localSheetId="3">#REF!</definedName>
    <definedName name="_10505J_8_7">#REF!</definedName>
    <definedName name="_10506J_8_8" localSheetId="3">#REF!</definedName>
    <definedName name="_10506J_8_8">#REF!</definedName>
    <definedName name="_10507J_8_9" localSheetId="3">#REF!</definedName>
    <definedName name="_10507J_8_9">#REF!</definedName>
    <definedName name="_10508J_8_17_1" localSheetId="3">#REF!</definedName>
    <definedName name="_10508J_8_17_1">#REF!</definedName>
    <definedName name="_10509J_8_17_10" localSheetId="3">#REF!</definedName>
    <definedName name="_10509J_8_17_10">#REF!</definedName>
    <definedName name="_1051_s_14_17_11" localSheetId="3">#REF!</definedName>
    <definedName name="_1051_s_14_17_11">#REF!</definedName>
    <definedName name="_10510J_8_17_11" localSheetId="3">#REF!</definedName>
    <definedName name="_10510J_8_17_11">#REF!</definedName>
    <definedName name="_10511J_8_17_12" localSheetId="3">#REF!</definedName>
    <definedName name="_10511J_8_17_12">#REF!</definedName>
    <definedName name="_10512J_8_17_13" localSheetId="3">#REF!</definedName>
    <definedName name="_10512J_8_17_13">#REF!</definedName>
    <definedName name="_10513J_8_17_2" localSheetId="3">#REF!</definedName>
    <definedName name="_10513J_8_17_2">#REF!</definedName>
    <definedName name="_10514J_8_17_3" localSheetId="3">#REF!</definedName>
    <definedName name="_10514J_8_17_3">#REF!</definedName>
    <definedName name="_10515J_8_17_4" localSheetId="3">#REF!</definedName>
    <definedName name="_10515J_8_17_4">#REF!</definedName>
    <definedName name="_10516J_8_17_5" localSheetId="3">#REF!</definedName>
    <definedName name="_10516J_8_17_5">#REF!</definedName>
    <definedName name="_10517J_8_17_6" localSheetId="3">#REF!</definedName>
    <definedName name="_10517J_8_17_6">#REF!</definedName>
    <definedName name="_10518J_8_17_7" localSheetId="3">#REF!</definedName>
    <definedName name="_10518J_8_17_7">#REF!</definedName>
    <definedName name="_10519J_8_17_8" localSheetId="3">#REF!</definedName>
    <definedName name="_10519J_8_17_8">#REF!</definedName>
    <definedName name="_1052_s_14_17_12" localSheetId="3">#REF!</definedName>
    <definedName name="_1052_s_14_17_12">#REF!</definedName>
    <definedName name="_10520J_8_17_9" localSheetId="3">#REF!</definedName>
    <definedName name="_10520J_8_17_9">#REF!</definedName>
    <definedName name="_10521J_9_1" localSheetId="3">#REF!</definedName>
    <definedName name="_10521J_9_1">#REF!</definedName>
    <definedName name="_10522J_9_10" localSheetId="3">#REF!</definedName>
    <definedName name="_10522J_9_10">#REF!</definedName>
    <definedName name="_10523J_9_11" localSheetId="3">#REF!</definedName>
    <definedName name="_10523J_9_11">#REF!</definedName>
    <definedName name="_10524J_9_12" localSheetId="3">#REF!</definedName>
    <definedName name="_10524J_9_12">#REF!</definedName>
    <definedName name="_10525J_9_13" localSheetId="3">#REF!</definedName>
    <definedName name="_10525J_9_13">#REF!</definedName>
    <definedName name="_10526J_9_2" localSheetId="3">#REF!</definedName>
    <definedName name="_10526J_9_2">#REF!</definedName>
    <definedName name="_10527J_9_3" localSheetId="3">#REF!</definedName>
    <definedName name="_10527J_9_3">#REF!</definedName>
    <definedName name="_10528J_9_4" localSheetId="3">#REF!</definedName>
    <definedName name="_10528J_9_4">#REF!</definedName>
    <definedName name="_10529J_9_5" localSheetId="3">#REF!</definedName>
    <definedName name="_10529J_9_5">#REF!</definedName>
    <definedName name="_1053_s_14_17_13" localSheetId="3">#REF!</definedName>
    <definedName name="_1053_s_14_17_13">#REF!</definedName>
    <definedName name="_10530J_9_6" localSheetId="3">#REF!</definedName>
    <definedName name="_10530J_9_6">#REF!</definedName>
    <definedName name="_10531J_9_7" localSheetId="3">#REF!</definedName>
    <definedName name="_10531J_9_7">#REF!</definedName>
    <definedName name="_10532J_9_8" localSheetId="3">#REF!</definedName>
    <definedName name="_10532J_9_8">#REF!</definedName>
    <definedName name="_10533J_9_9" localSheetId="3">#REF!</definedName>
    <definedName name="_10533J_9_9">#REF!</definedName>
    <definedName name="_10534J_9_17_1" localSheetId="3">#REF!</definedName>
    <definedName name="_10534J_9_17_1">#REF!</definedName>
    <definedName name="_10535J_9_17_10" localSheetId="3">#REF!</definedName>
    <definedName name="_10535J_9_17_10">#REF!</definedName>
    <definedName name="_10536J_9_17_11" localSheetId="3">#REF!</definedName>
    <definedName name="_10536J_9_17_11">#REF!</definedName>
    <definedName name="_10537J_9_17_12" localSheetId="3">#REF!</definedName>
    <definedName name="_10537J_9_17_12">#REF!</definedName>
    <definedName name="_10538J_9_17_13" localSheetId="3">#REF!</definedName>
    <definedName name="_10538J_9_17_13">#REF!</definedName>
    <definedName name="_10539J_9_17_2" localSheetId="3">#REF!</definedName>
    <definedName name="_10539J_9_17_2">#REF!</definedName>
    <definedName name="_1054_s_14_17_2" localSheetId="3">#REF!</definedName>
    <definedName name="_1054_s_14_17_2">#REF!</definedName>
    <definedName name="_10540J_9_17_3" localSheetId="3">#REF!</definedName>
    <definedName name="_10540J_9_17_3">#REF!</definedName>
    <definedName name="_10541J_9_17_4" localSheetId="3">#REF!</definedName>
    <definedName name="_10541J_9_17_4">#REF!</definedName>
    <definedName name="_10542J_9_17_5" localSheetId="3">#REF!</definedName>
    <definedName name="_10542J_9_17_5">#REF!</definedName>
    <definedName name="_10543J_9_17_6" localSheetId="3">#REF!</definedName>
    <definedName name="_10543J_9_17_6">#REF!</definedName>
    <definedName name="_10544J_9_17_7" localSheetId="3">#REF!</definedName>
    <definedName name="_10544J_9_17_7">#REF!</definedName>
    <definedName name="_10545J_9_17_8" localSheetId="3">#REF!</definedName>
    <definedName name="_10545J_9_17_8">#REF!</definedName>
    <definedName name="_10546J_9_17_9" localSheetId="3">#REF!</definedName>
    <definedName name="_10546J_9_17_9">#REF!</definedName>
    <definedName name="_10547jadinvest_1" localSheetId="3">#REF!</definedName>
    <definedName name="_10547jadinvest_1">#REF!</definedName>
    <definedName name="_10548jadinvest_10" localSheetId="3">#REF!</definedName>
    <definedName name="_10548jadinvest_10">#REF!</definedName>
    <definedName name="_10549jadinvest_11" localSheetId="3">#REF!</definedName>
    <definedName name="_10549jadinvest_11">#REF!</definedName>
    <definedName name="_1055_s_14_17_3" localSheetId="3">#REF!</definedName>
    <definedName name="_1055_s_14_17_3">#REF!</definedName>
    <definedName name="_10550jadinvest_12" localSheetId="3">#REF!</definedName>
    <definedName name="_10550jadinvest_12">#REF!</definedName>
    <definedName name="_10551jadinvest_13" localSheetId="3">#REF!</definedName>
    <definedName name="_10551jadinvest_13">#REF!</definedName>
    <definedName name="_10552jadinvest_2" localSheetId="3">#REF!</definedName>
    <definedName name="_10552jadinvest_2">#REF!</definedName>
    <definedName name="_10553jadinvest_3" localSheetId="3">#REF!</definedName>
    <definedName name="_10553jadinvest_3">#REF!</definedName>
    <definedName name="_10554jadinvest_4" localSheetId="3">#REF!</definedName>
    <definedName name="_10554jadinvest_4">#REF!</definedName>
    <definedName name="_10555jadinvest_5" localSheetId="3">#REF!</definedName>
    <definedName name="_10555jadinvest_5">#REF!</definedName>
    <definedName name="_10556jadinvest_6" localSheetId="3">#REF!</definedName>
    <definedName name="_10556jadinvest_6">#REF!</definedName>
    <definedName name="_10557jadinvest_7" localSheetId="3">#REF!</definedName>
    <definedName name="_10557jadinvest_7">#REF!</definedName>
    <definedName name="_10558jadinvest_8" localSheetId="3">#REF!</definedName>
    <definedName name="_10558jadinvest_8">#REF!</definedName>
    <definedName name="_10559jadinvest_9" localSheetId="3">#REF!</definedName>
    <definedName name="_10559jadinvest_9">#REF!</definedName>
    <definedName name="_1056_s_14_17_4" localSheetId="3">#REF!</definedName>
    <definedName name="_1056_s_14_17_4">#REF!</definedName>
    <definedName name="_10560K_1" localSheetId="3">#REF!</definedName>
    <definedName name="_10560K_1">#REF!</definedName>
    <definedName name="_10561K_10" localSheetId="3">#REF!</definedName>
    <definedName name="_10561K_10">#REF!</definedName>
    <definedName name="_10562K_11" localSheetId="3">#REF!</definedName>
    <definedName name="_10562K_11">#REF!</definedName>
    <definedName name="_10563K_12" localSheetId="3">#REF!</definedName>
    <definedName name="_10563K_12">#REF!</definedName>
    <definedName name="_10564K_13" localSheetId="3">#REF!</definedName>
    <definedName name="_10564K_13">#REF!</definedName>
    <definedName name="_10565K_2" localSheetId="3">#REF!</definedName>
    <definedName name="_10565K_2">#REF!</definedName>
    <definedName name="_10566K_3" localSheetId="3">#REF!</definedName>
    <definedName name="_10566K_3">#REF!</definedName>
    <definedName name="_10567K_4" localSheetId="3">#REF!</definedName>
    <definedName name="_10567K_4">#REF!</definedName>
    <definedName name="_10568K_5" localSheetId="3">#REF!</definedName>
    <definedName name="_10568K_5">#REF!</definedName>
    <definedName name="_10569K_6" localSheetId="3">#REF!</definedName>
    <definedName name="_10569K_6">#REF!</definedName>
    <definedName name="_1057_s_14_17_5" localSheetId="3">#REF!</definedName>
    <definedName name="_1057_s_14_17_5">#REF!</definedName>
    <definedName name="_10570K_7" localSheetId="3">#REF!</definedName>
    <definedName name="_10570K_7">#REF!</definedName>
    <definedName name="_10571K_8" localSheetId="3">#REF!</definedName>
    <definedName name="_10571K_8">#REF!</definedName>
    <definedName name="_10572K_9" localSheetId="3">#REF!</definedName>
    <definedName name="_10572K_9">#REF!</definedName>
    <definedName name="_10573K_1_1" localSheetId="3">#REF!</definedName>
    <definedName name="_10573K_1_1">#REF!</definedName>
    <definedName name="_10574K_1_10" localSheetId="3">#REF!</definedName>
    <definedName name="_10574K_1_10">#REF!</definedName>
    <definedName name="_10575K_1_11" localSheetId="3">#REF!</definedName>
    <definedName name="_10575K_1_11">#REF!</definedName>
    <definedName name="_10576K_1_12" localSheetId="3">#REF!</definedName>
    <definedName name="_10576K_1_12">#REF!</definedName>
    <definedName name="_10577K_1_13" localSheetId="3">#REF!</definedName>
    <definedName name="_10577K_1_13">#REF!</definedName>
    <definedName name="_10578K_1_2" localSheetId="3">#REF!</definedName>
    <definedName name="_10578K_1_2">#REF!</definedName>
    <definedName name="_10579K_1_3" localSheetId="3">#REF!</definedName>
    <definedName name="_10579K_1_3">#REF!</definedName>
    <definedName name="_1058_s_14_17_6" localSheetId="3">#REF!</definedName>
    <definedName name="_1058_s_14_17_6">#REF!</definedName>
    <definedName name="_10580K_1_4" localSheetId="3">#REF!</definedName>
    <definedName name="_10580K_1_4">#REF!</definedName>
    <definedName name="_10581K_1_5" localSheetId="3">#REF!</definedName>
    <definedName name="_10581K_1_5">#REF!</definedName>
    <definedName name="_10582K_1_6" localSheetId="3">#REF!</definedName>
    <definedName name="_10582K_1_6">#REF!</definedName>
    <definedName name="_10583K_1_7" localSheetId="3">#REF!</definedName>
    <definedName name="_10583K_1_7">#REF!</definedName>
    <definedName name="_10584K_1_8" localSheetId="3">#REF!</definedName>
    <definedName name="_10584K_1_8">#REF!</definedName>
    <definedName name="_10585K_1_9" localSheetId="3">#REF!</definedName>
    <definedName name="_10585K_1_9">#REF!</definedName>
    <definedName name="_10586K_1_17_1" localSheetId="3">#REF!</definedName>
    <definedName name="_10586K_1_17_1">#REF!</definedName>
    <definedName name="_10587K_1_17_10" localSheetId="3">#REF!</definedName>
    <definedName name="_10587K_1_17_10">#REF!</definedName>
    <definedName name="_10588K_1_17_11" localSheetId="3">#REF!</definedName>
    <definedName name="_10588K_1_17_11">#REF!</definedName>
    <definedName name="_10589K_1_17_12" localSheetId="3">#REF!</definedName>
    <definedName name="_10589K_1_17_12">#REF!</definedName>
    <definedName name="_1059_s_14_17_7" localSheetId="3">#REF!</definedName>
    <definedName name="_1059_s_14_17_7">#REF!</definedName>
    <definedName name="_10590K_1_17_13" localSheetId="3">#REF!</definedName>
    <definedName name="_10590K_1_17_13">#REF!</definedName>
    <definedName name="_10591K_1_17_2" localSheetId="3">#REF!</definedName>
    <definedName name="_10591K_1_17_2">#REF!</definedName>
    <definedName name="_10592K_1_17_3" localSheetId="3">#REF!</definedName>
    <definedName name="_10592K_1_17_3">#REF!</definedName>
    <definedName name="_10593K_1_17_4" localSheetId="3">#REF!</definedName>
    <definedName name="_10593K_1_17_4">#REF!</definedName>
    <definedName name="_10594K_1_17_5" localSheetId="3">#REF!</definedName>
    <definedName name="_10594K_1_17_5">#REF!</definedName>
    <definedName name="_10595K_1_17_6" localSheetId="3">#REF!</definedName>
    <definedName name="_10595K_1_17_6">#REF!</definedName>
    <definedName name="_10596K_1_17_7" localSheetId="3">#REF!</definedName>
    <definedName name="_10596K_1_17_7">#REF!</definedName>
    <definedName name="_10597K_1_17_8" localSheetId="3">#REF!</definedName>
    <definedName name="_10597K_1_17_8">#REF!</definedName>
    <definedName name="_10598K_1_17_9" localSheetId="3">#REF!</definedName>
    <definedName name="_10598K_1_17_9">#REF!</definedName>
    <definedName name="_10599K_10_1" localSheetId="3">#REF!</definedName>
    <definedName name="_10599K_10_1">#REF!</definedName>
    <definedName name="_106_31_12_10_10" localSheetId="3">#REF!</definedName>
    <definedName name="_106_31_12_10_10">#REF!</definedName>
    <definedName name="_1060_s_14_17_8" localSheetId="3">#REF!</definedName>
    <definedName name="_1060_s_14_17_8">#REF!</definedName>
    <definedName name="_10600K_10_10" localSheetId="3">#REF!</definedName>
    <definedName name="_10600K_10_10">#REF!</definedName>
    <definedName name="_10601K_10_11" localSheetId="3">#REF!</definedName>
    <definedName name="_10601K_10_11">#REF!</definedName>
    <definedName name="_10602K_10_12" localSheetId="3">#REF!</definedName>
    <definedName name="_10602K_10_12">#REF!</definedName>
    <definedName name="_10603K_10_13" localSheetId="3">#REF!</definedName>
    <definedName name="_10603K_10_13">#REF!</definedName>
    <definedName name="_10604K_10_2" localSheetId="3">#REF!</definedName>
    <definedName name="_10604K_10_2">#REF!</definedName>
    <definedName name="_10605K_10_3" localSheetId="3">#REF!</definedName>
    <definedName name="_10605K_10_3">#REF!</definedName>
    <definedName name="_10606K_10_4" localSheetId="3">#REF!</definedName>
    <definedName name="_10606K_10_4">#REF!</definedName>
    <definedName name="_10607K_10_5" localSheetId="3">#REF!</definedName>
    <definedName name="_10607K_10_5">#REF!</definedName>
    <definedName name="_10608K_10_6" localSheetId="3">#REF!</definedName>
    <definedName name="_10608K_10_6">#REF!</definedName>
    <definedName name="_10609K_10_7" localSheetId="3">#REF!</definedName>
    <definedName name="_10609K_10_7">#REF!</definedName>
    <definedName name="_1061_s_14_17_9" localSheetId="3">#REF!</definedName>
    <definedName name="_1061_s_14_17_9">#REF!</definedName>
    <definedName name="_10610K_10_8" localSheetId="3">#REF!</definedName>
    <definedName name="_10610K_10_8">#REF!</definedName>
    <definedName name="_10611K_10_9" localSheetId="3">#REF!</definedName>
    <definedName name="_10611K_10_9">#REF!</definedName>
    <definedName name="_10612K_10_1_1" localSheetId="3">#REF!</definedName>
    <definedName name="_10612K_10_1_1">#REF!</definedName>
    <definedName name="_10613K_10_1_10" localSheetId="3">#REF!</definedName>
    <definedName name="_10613K_10_1_10">#REF!</definedName>
    <definedName name="_10614K_10_1_11" localSheetId="3">#REF!</definedName>
    <definedName name="_10614K_10_1_11">#REF!</definedName>
    <definedName name="_10615K_10_1_12" localSheetId="3">#REF!</definedName>
    <definedName name="_10615K_10_1_12">#REF!</definedName>
    <definedName name="_10616K_10_1_13" localSheetId="3">#REF!</definedName>
    <definedName name="_10616K_10_1_13">#REF!</definedName>
    <definedName name="_10617K_10_1_2" localSheetId="3">#REF!</definedName>
    <definedName name="_10617K_10_1_2">#REF!</definedName>
    <definedName name="_10618K_10_1_3" localSheetId="3">#REF!</definedName>
    <definedName name="_10618K_10_1_3">#REF!</definedName>
    <definedName name="_10619K_10_1_4" localSheetId="3">#REF!</definedName>
    <definedName name="_10619K_10_1_4">#REF!</definedName>
    <definedName name="_1062_s_17_1" localSheetId="3">#REF!</definedName>
    <definedName name="_1062_s_17_1">#REF!</definedName>
    <definedName name="_10620K_10_1_5" localSheetId="3">#REF!</definedName>
    <definedName name="_10620K_10_1_5">#REF!</definedName>
    <definedName name="_10621K_10_1_6" localSheetId="3">#REF!</definedName>
    <definedName name="_10621K_10_1_6">#REF!</definedName>
    <definedName name="_10622K_10_1_7" localSheetId="3">#REF!</definedName>
    <definedName name="_10622K_10_1_7">#REF!</definedName>
    <definedName name="_10623K_10_1_8" localSheetId="3">#REF!</definedName>
    <definedName name="_10623K_10_1_8">#REF!</definedName>
    <definedName name="_10624K_10_1_9" localSheetId="3">#REF!</definedName>
    <definedName name="_10624K_10_1_9">#REF!</definedName>
    <definedName name="_10625K_10_10_1" localSheetId="3">#REF!</definedName>
    <definedName name="_10625K_10_10_1">#REF!</definedName>
    <definedName name="_10626K_10_10_10" localSheetId="3">#REF!</definedName>
    <definedName name="_10626K_10_10_10">#REF!</definedName>
    <definedName name="_10627K_10_10_11" localSheetId="3">#REF!</definedName>
    <definedName name="_10627K_10_10_11">#REF!</definedName>
    <definedName name="_10628K_10_10_12" localSheetId="3">#REF!</definedName>
    <definedName name="_10628K_10_10_12">#REF!</definedName>
    <definedName name="_10629K_10_10_13" localSheetId="3">#REF!</definedName>
    <definedName name="_10629K_10_10_13">#REF!</definedName>
    <definedName name="_1063_s_17_10" localSheetId="3">#REF!</definedName>
    <definedName name="_1063_s_17_10">#REF!</definedName>
    <definedName name="_10630K_10_10_2" localSheetId="3">#REF!</definedName>
    <definedName name="_10630K_10_10_2">#REF!</definedName>
    <definedName name="_10631K_10_10_3" localSheetId="3">#REF!</definedName>
    <definedName name="_10631K_10_10_3">#REF!</definedName>
    <definedName name="_10632K_10_10_4" localSheetId="3">#REF!</definedName>
    <definedName name="_10632K_10_10_4">#REF!</definedName>
    <definedName name="_10633K_10_10_5" localSheetId="3">#REF!</definedName>
    <definedName name="_10633K_10_10_5">#REF!</definedName>
    <definedName name="_10634K_10_10_6" localSheetId="3">#REF!</definedName>
    <definedName name="_10634K_10_10_6">#REF!</definedName>
    <definedName name="_10635K_10_10_7" localSheetId="3">#REF!</definedName>
    <definedName name="_10635K_10_10_7">#REF!</definedName>
    <definedName name="_10636K_10_10_8" localSheetId="3">#REF!</definedName>
    <definedName name="_10636K_10_10_8">#REF!</definedName>
    <definedName name="_10637K_10_10_9" localSheetId="3">#REF!</definedName>
    <definedName name="_10637K_10_10_9">#REF!</definedName>
    <definedName name="_10638K_10_11_1" localSheetId="3">#REF!</definedName>
    <definedName name="_10638K_10_11_1">#REF!</definedName>
    <definedName name="_10639K_10_11_10" localSheetId="3">#REF!</definedName>
    <definedName name="_10639K_10_11_10">#REF!</definedName>
    <definedName name="_1064_s_17_11" localSheetId="3">#REF!</definedName>
    <definedName name="_1064_s_17_11">#REF!</definedName>
    <definedName name="_10640K_10_11_11" localSheetId="3">#REF!</definedName>
    <definedName name="_10640K_10_11_11">#REF!</definedName>
    <definedName name="_10641K_10_11_12" localSheetId="3">#REF!</definedName>
    <definedName name="_10641K_10_11_12">#REF!</definedName>
    <definedName name="_10642K_10_11_13" localSheetId="3">#REF!</definedName>
    <definedName name="_10642K_10_11_13">#REF!</definedName>
    <definedName name="_10643K_10_11_2" localSheetId="3">#REF!</definedName>
    <definedName name="_10643K_10_11_2">#REF!</definedName>
    <definedName name="_10644K_10_11_3" localSheetId="3">#REF!</definedName>
    <definedName name="_10644K_10_11_3">#REF!</definedName>
    <definedName name="_10645K_10_11_4" localSheetId="3">#REF!</definedName>
    <definedName name="_10645K_10_11_4">#REF!</definedName>
    <definedName name="_10646K_10_11_5" localSheetId="3">#REF!</definedName>
    <definedName name="_10646K_10_11_5">#REF!</definedName>
    <definedName name="_10647K_10_11_6" localSheetId="3">#REF!</definedName>
    <definedName name="_10647K_10_11_6">#REF!</definedName>
    <definedName name="_10648K_10_11_7" localSheetId="3">#REF!</definedName>
    <definedName name="_10648K_10_11_7">#REF!</definedName>
    <definedName name="_10649K_10_11_8" localSheetId="3">#REF!</definedName>
    <definedName name="_10649K_10_11_8">#REF!</definedName>
    <definedName name="_1065_s_17_12" localSheetId="3">#REF!</definedName>
    <definedName name="_1065_s_17_12">#REF!</definedName>
    <definedName name="_10650K_10_11_9" localSheetId="3">#REF!</definedName>
    <definedName name="_10650K_10_11_9">#REF!</definedName>
    <definedName name="_10651K_10_17_1" localSheetId="3">#REF!</definedName>
    <definedName name="_10651K_10_17_1">#REF!</definedName>
    <definedName name="_10652K_10_17_10" localSheetId="3">#REF!</definedName>
    <definedName name="_10652K_10_17_10">#REF!</definedName>
    <definedName name="_10653K_10_17_11" localSheetId="3">#REF!</definedName>
    <definedName name="_10653K_10_17_11">#REF!</definedName>
    <definedName name="_10654K_10_17_12" localSheetId="3">#REF!</definedName>
    <definedName name="_10654K_10_17_12">#REF!</definedName>
    <definedName name="_10655K_10_17_13" localSheetId="3">#REF!</definedName>
    <definedName name="_10655K_10_17_13">#REF!</definedName>
    <definedName name="_10656K_10_17_2" localSheetId="3">#REF!</definedName>
    <definedName name="_10656K_10_17_2">#REF!</definedName>
    <definedName name="_10657K_10_17_3" localSheetId="3">#REF!</definedName>
    <definedName name="_10657K_10_17_3">#REF!</definedName>
    <definedName name="_10658K_10_17_4" localSheetId="3">#REF!</definedName>
    <definedName name="_10658K_10_17_4">#REF!</definedName>
    <definedName name="_10659K_10_17_5" localSheetId="3">#REF!</definedName>
    <definedName name="_10659K_10_17_5">#REF!</definedName>
    <definedName name="_1066_s_17_13" localSheetId="3">#REF!</definedName>
    <definedName name="_1066_s_17_13">#REF!</definedName>
    <definedName name="_10660K_10_17_6" localSheetId="3">#REF!</definedName>
    <definedName name="_10660K_10_17_6">#REF!</definedName>
    <definedName name="_10661K_10_17_7" localSheetId="3">#REF!</definedName>
    <definedName name="_10661K_10_17_7">#REF!</definedName>
    <definedName name="_10662K_10_17_8" localSheetId="3">#REF!</definedName>
    <definedName name="_10662K_10_17_8">#REF!</definedName>
    <definedName name="_10663K_10_17_9" localSheetId="3">#REF!</definedName>
    <definedName name="_10663K_10_17_9">#REF!</definedName>
    <definedName name="_10664K_11_1" localSheetId="3">#REF!</definedName>
    <definedName name="_10664K_11_1">#REF!</definedName>
    <definedName name="_10665K_11_10" localSheetId="3">#REF!</definedName>
    <definedName name="_10665K_11_10">#REF!</definedName>
    <definedName name="_10666K_11_11" localSheetId="3">#REF!</definedName>
    <definedName name="_10666K_11_11">#REF!</definedName>
    <definedName name="_10667K_11_12" localSheetId="3">#REF!</definedName>
    <definedName name="_10667K_11_12">#REF!</definedName>
    <definedName name="_10668K_11_13" localSheetId="3">#REF!</definedName>
    <definedName name="_10668K_11_13">#REF!</definedName>
    <definedName name="_10669K_11_2" localSheetId="3">#REF!</definedName>
    <definedName name="_10669K_11_2">#REF!</definedName>
    <definedName name="_1067_s_17_2" localSheetId="3">#REF!</definedName>
    <definedName name="_1067_s_17_2">#REF!</definedName>
    <definedName name="_10670K_11_3" localSheetId="3">#REF!</definedName>
    <definedName name="_10670K_11_3">#REF!</definedName>
    <definedName name="_10671K_11_4" localSheetId="3">#REF!</definedName>
    <definedName name="_10671K_11_4">#REF!</definedName>
    <definedName name="_10672K_11_5" localSheetId="3">#REF!</definedName>
    <definedName name="_10672K_11_5">#REF!</definedName>
    <definedName name="_10673K_11_6" localSheetId="3">#REF!</definedName>
    <definedName name="_10673K_11_6">#REF!</definedName>
    <definedName name="_10674K_11_7" localSheetId="3">#REF!</definedName>
    <definedName name="_10674K_11_7">#REF!</definedName>
    <definedName name="_10675K_11_8" localSheetId="3">#REF!</definedName>
    <definedName name="_10675K_11_8">#REF!</definedName>
    <definedName name="_10676K_11_9" localSheetId="3">#REF!</definedName>
    <definedName name="_10676K_11_9">#REF!</definedName>
    <definedName name="_10677K_11_1_1" localSheetId="3">#REF!</definedName>
    <definedName name="_10677K_11_1_1">#REF!</definedName>
    <definedName name="_10678K_11_1_10" localSheetId="3">#REF!</definedName>
    <definedName name="_10678K_11_1_10">#REF!</definedName>
    <definedName name="_10679K_11_1_11" localSheetId="3">#REF!</definedName>
    <definedName name="_10679K_11_1_11">#REF!</definedName>
    <definedName name="_1068_s_17_3" localSheetId="3">#REF!</definedName>
    <definedName name="_1068_s_17_3">#REF!</definedName>
    <definedName name="_10680K_11_1_12" localSheetId="3">#REF!</definedName>
    <definedName name="_10680K_11_1_12">#REF!</definedName>
    <definedName name="_10681K_11_1_13" localSheetId="3">#REF!</definedName>
    <definedName name="_10681K_11_1_13">#REF!</definedName>
    <definedName name="_10682K_11_1_2" localSheetId="3">#REF!</definedName>
    <definedName name="_10682K_11_1_2">#REF!</definedName>
    <definedName name="_10683K_11_1_3" localSheetId="3">#REF!</definedName>
    <definedName name="_10683K_11_1_3">#REF!</definedName>
    <definedName name="_10684K_11_1_4" localSheetId="3">#REF!</definedName>
    <definedName name="_10684K_11_1_4">#REF!</definedName>
    <definedName name="_10685K_11_1_5" localSheetId="3">#REF!</definedName>
    <definedName name="_10685K_11_1_5">#REF!</definedName>
    <definedName name="_10686K_11_1_6" localSheetId="3">#REF!</definedName>
    <definedName name="_10686K_11_1_6">#REF!</definedName>
    <definedName name="_10687K_11_1_7" localSheetId="3">#REF!</definedName>
    <definedName name="_10687K_11_1_7">#REF!</definedName>
    <definedName name="_10688K_11_1_8" localSheetId="3">#REF!</definedName>
    <definedName name="_10688K_11_1_8">#REF!</definedName>
    <definedName name="_10689K_11_1_9" localSheetId="3">#REF!</definedName>
    <definedName name="_10689K_11_1_9">#REF!</definedName>
    <definedName name="_1069_s_17_4" localSheetId="3">#REF!</definedName>
    <definedName name="_1069_s_17_4">#REF!</definedName>
    <definedName name="_10690K_11_10_1" localSheetId="3">#REF!</definedName>
    <definedName name="_10690K_11_10_1">#REF!</definedName>
    <definedName name="_10691K_11_10_10" localSheetId="3">#REF!</definedName>
    <definedName name="_10691K_11_10_10">#REF!</definedName>
    <definedName name="_10692K_11_10_11" localSheetId="3">#REF!</definedName>
    <definedName name="_10692K_11_10_11">#REF!</definedName>
    <definedName name="_10693K_11_10_12" localSheetId="3">#REF!</definedName>
    <definedName name="_10693K_11_10_12">#REF!</definedName>
    <definedName name="_10694K_11_10_13" localSheetId="3">#REF!</definedName>
    <definedName name="_10694K_11_10_13">#REF!</definedName>
    <definedName name="_10695K_11_10_2" localSheetId="3">#REF!</definedName>
    <definedName name="_10695K_11_10_2">#REF!</definedName>
    <definedName name="_10696K_11_10_3" localSheetId="3">#REF!</definedName>
    <definedName name="_10696K_11_10_3">#REF!</definedName>
    <definedName name="_10697K_11_10_4" localSheetId="3">#REF!</definedName>
    <definedName name="_10697K_11_10_4">#REF!</definedName>
    <definedName name="_10698K_11_10_5" localSheetId="3">#REF!</definedName>
    <definedName name="_10698K_11_10_5">#REF!</definedName>
    <definedName name="_10699K_11_10_6" localSheetId="3">#REF!</definedName>
    <definedName name="_10699K_11_10_6">#REF!</definedName>
    <definedName name="_107_31_12_10_11" localSheetId="3">#REF!</definedName>
    <definedName name="_107_31_12_10_11">#REF!</definedName>
    <definedName name="_1070_s_17_5" localSheetId="3">#REF!</definedName>
    <definedName name="_1070_s_17_5">#REF!</definedName>
    <definedName name="_10700K_11_10_7" localSheetId="3">#REF!</definedName>
    <definedName name="_10700K_11_10_7">#REF!</definedName>
    <definedName name="_10701K_11_10_8" localSheetId="3">#REF!</definedName>
    <definedName name="_10701K_11_10_8">#REF!</definedName>
    <definedName name="_10702K_11_10_9" localSheetId="3">#REF!</definedName>
    <definedName name="_10702K_11_10_9">#REF!</definedName>
    <definedName name="_10703K_11_11_1" localSheetId="3">#REF!</definedName>
    <definedName name="_10703K_11_11_1">#REF!</definedName>
    <definedName name="_10704K_11_11_10" localSheetId="3">#REF!</definedName>
    <definedName name="_10704K_11_11_10">#REF!</definedName>
    <definedName name="_10705K_11_11_11" localSheetId="3">#REF!</definedName>
    <definedName name="_10705K_11_11_11">#REF!</definedName>
    <definedName name="_10706K_11_11_12" localSheetId="3">#REF!</definedName>
    <definedName name="_10706K_11_11_12">#REF!</definedName>
    <definedName name="_10707K_11_11_13" localSheetId="3">#REF!</definedName>
    <definedName name="_10707K_11_11_13">#REF!</definedName>
    <definedName name="_10708K_11_11_2" localSheetId="3">#REF!</definedName>
    <definedName name="_10708K_11_11_2">#REF!</definedName>
    <definedName name="_10709K_11_11_3" localSheetId="3">#REF!</definedName>
    <definedName name="_10709K_11_11_3">#REF!</definedName>
    <definedName name="_1071_s_17_6" localSheetId="3">#REF!</definedName>
    <definedName name="_1071_s_17_6">#REF!</definedName>
    <definedName name="_10710K_11_11_4" localSheetId="3">#REF!</definedName>
    <definedName name="_10710K_11_11_4">#REF!</definedName>
    <definedName name="_10711K_11_11_5" localSheetId="3">#REF!</definedName>
    <definedName name="_10711K_11_11_5">#REF!</definedName>
    <definedName name="_10712K_11_11_6" localSheetId="3">#REF!</definedName>
    <definedName name="_10712K_11_11_6">#REF!</definedName>
    <definedName name="_10713K_11_11_7" localSheetId="3">#REF!</definedName>
    <definedName name="_10713K_11_11_7">#REF!</definedName>
    <definedName name="_10714K_11_11_8" localSheetId="3">#REF!</definedName>
    <definedName name="_10714K_11_11_8">#REF!</definedName>
    <definedName name="_10715K_11_11_9" localSheetId="3">#REF!</definedName>
    <definedName name="_10715K_11_11_9">#REF!</definedName>
    <definedName name="_10716K_11_17_1" localSheetId="3">#REF!</definedName>
    <definedName name="_10716K_11_17_1">#REF!</definedName>
    <definedName name="_10717K_11_17_10" localSheetId="3">#REF!</definedName>
    <definedName name="_10717K_11_17_10">#REF!</definedName>
    <definedName name="_10718K_11_17_11" localSheetId="3">#REF!</definedName>
    <definedName name="_10718K_11_17_11">#REF!</definedName>
    <definedName name="_10719K_11_17_12" localSheetId="3">#REF!</definedName>
    <definedName name="_10719K_11_17_12">#REF!</definedName>
    <definedName name="_1072_s_17_7" localSheetId="3">#REF!</definedName>
    <definedName name="_1072_s_17_7">#REF!</definedName>
    <definedName name="_10720K_11_17_13" localSheetId="3">#REF!</definedName>
    <definedName name="_10720K_11_17_13">#REF!</definedName>
    <definedName name="_10721K_11_17_2" localSheetId="3">#REF!</definedName>
    <definedName name="_10721K_11_17_2">#REF!</definedName>
    <definedName name="_10722K_11_17_3" localSheetId="3">#REF!</definedName>
    <definedName name="_10722K_11_17_3">#REF!</definedName>
    <definedName name="_10723K_11_17_4" localSheetId="3">#REF!</definedName>
    <definedName name="_10723K_11_17_4">#REF!</definedName>
    <definedName name="_10724K_11_17_5" localSheetId="3">#REF!</definedName>
    <definedName name="_10724K_11_17_5">#REF!</definedName>
    <definedName name="_10725K_11_17_6" localSheetId="3">#REF!</definedName>
    <definedName name="_10725K_11_17_6">#REF!</definedName>
    <definedName name="_10726K_11_17_7" localSheetId="3">#REF!</definedName>
    <definedName name="_10726K_11_17_7">#REF!</definedName>
    <definedName name="_10727K_11_17_8" localSheetId="3">#REF!</definedName>
    <definedName name="_10727K_11_17_8">#REF!</definedName>
    <definedName name="_10728K_11_17_9" localSheetId="3">#REF!</definedName>
    <definedName name="_10728K_11_17_9">#REF!</definedName>
    <definedName name="_10729K_12_1" localSheetId="3">#REF!</definedName>
    <definedName name="_10729K_12_1">#REF!</definedName>
    <definedName name="_1073_s_17_8" localSheetId="3">#REF!</definedName>
    <definedName name="_1073_s_17_8">#REF!</definedName>
    <definedName name="_10730K_12_10" localSheetId="3">#REF!</definedName>
    <definedName name="_10730K_12_10">#REF!</definedName>
    <definedName name="_10731K_12_11" localSheetId="3">#REF!</definedName>
    <definedName name="_10731K_12_11">#REF!</definedName>
    <definedName name="_10732K_12_12" localSheetId="3">#REF!</definedName>
    <definedName name="_10732K_12_12">#REF!</definedName>
    <definedName name="_10733K_12_13" localSheetId="3">#REF!</definedName>
    <definedName name="_10733K_12_13">#REF!</definedName>
    <definedName name="_10734K_12_2" localSheetId="3">#REF!</definedName>
    <definedName name="_10734K_12_2">#REF!</definedName>
    <definedName name="_10735K_12_3" localSheetId="3">#REF!</definedName>
    <definedName name="_10735K_12_3">#REF!</definedName>
    <definedName name="_10736K_12_4" localSheetId="3">#REF!</definedName>
    <definedName name="_10736K_12_4">#REF!</definedName>
    <definedName name="_10737K_12_5" localSheetId="3">#REF!</definedName>
    <definedName name="_10737K_12_5">#REF!</definedName>
    <definedName name="_10738K_12_6" localSheetId="3">#REF!</definedName>
    <definedName name="_10738K_12_6">#REF!</definedName>
    <definedName name="_10739K_12_7" localSheetId="3">#REF!</definedName>
    <definedName name="_10739K_12_7">#REF!</definedName>
    <definedName name="_1074_s_17_9" localSheetId="3">#REF!</definedName>
    <definedName name="_1074_s_17_9">#REF!</definedName>
    <definedName name="_10740K_12_8" localSheetId="3">#REF!</definedName>
    <definedName name="_10740K_12_8">#REF!</definedName>
    <definedName name="_10741K_12_9" localSheetId="3">#REF!</definedName>
    <definedName name="_10741K_12_9">#REF!</definedName>
    <definedName name="_10742K_12_17_1" localSheetId="3">#REF!</definedName>
    <definedName name="_10742K_12_17_1">#REF!</definedName>
    <definedName name="_10743K_12_17_10" localSheetId="3">#REF!</definedName>
    <definedName name="_10743K_12_17_10">#REF!</definedName>
    <definedName name="_10744K_12_17_11" localSheetId="3">#REF!</definedName>
    <definedName name="_10744K_12_17_11">#REF!</definedName>
    <definedName name="_10745K_12_17_12" localSheetId="3">#REF!</definedName>
    <definedName name="_10745K_12_17_12">#REF!</definedName>
    <definedName name="_10746K_12_17_13" localSheetId="3">#REF!</definedName>
    <definedName name="_10746K_12_17_13">#REF!</definedName>
    <definedName name="_10747K_12_17_2" localSheetId="3">#REF!</definedName>
    <definedName name="_10747K_12_17_2">#REF!</definedName>
    <definedName name="_10748K_12_17_3" localSheetId="3">#REF!</definedName>
    <definedName name="_10748K_12_17_3">#REF!</definedName>
    <definedName name="_10749K_12_17_4" localSheetId="3">#REF!</definedName>
    <definedName name="_10749K_12_17_4">#REF!</definedName>
    <definedName name="_1075_s_17_1_1" localSheetId="3">#REF!</definedName>
    <definedName name="_1075_s_17_1_1">#REF!</definedName>
    <definedName name="_10750K_12_17_5" localSheetId="3">#REF!</definedName>
    <definedName name="_10750K_12_17_5">#REF!</definedName>
    <definedName name="_10751K_12_17_6" localSheetId="3">#REF!</definedName>
    <definedName name="_10751K_12_17_6">#REF!</definedName>
    <definedName name="_10752K_12_17_7" localSheetId="3">#REF!</definedName>
    <definedName name="_10752K_12_17_7">#REF!</definedName>
    <definedName name="_10753K_12_17_8" localSheetId="3">#REF!</definedName>
    <definedName name="_10753K_12_17_8">#REF!</definedName>
    <definedName name="_10754K_12_17_9" localSheetId="3">#REF!</definedName>
    <definedName name="_10754K_12_17_9">#REF!</definedName>
    <definedName name="_10755K_13_1" localSheetId="3">#REF!</definedName>
    <definedName name="_10755K_13_1">#REF!</definedName>
    <definedName name="_10756K_13_10" localSheetId="3">#REF!</definedName>
    <definedName name="_10756K_13_10">#REF!</definedName>
    <definedName name="_10757K_13_11" localSheetId="3">#REF!</definedName>
    <definedName name="_10757K_13_11">#REF!</definedName>
    <definedName name="_10758K_13_12" localSheetId="3">#REF!</definedName>
    <definedName name="_10758K_13_12">#REF!</definedName>
    <definedName name="_10759K_13_13" localSheetId="3">#REF!</definedName>
    <definedName name="_10759K_13_13">#REF!</definedName>
    <definedName name="_1076_s_17_1_10" localSheetId="3">#REF!</definedName>
    <definedName name="_1076_s_17_1_10">#REF!</definedName>
    <definedName name="_10760K_13_2" localSheetId="3">#REF!</definedName>
    <definedName name="_10760K_13_2">#REF!</definedName>
    <definedName name="_10761K_13_3" localSheetId="3">#REF!</definedName>
    <definedName name="_10761K_13_3">#REF!</definedName>
    <definedName name="_10762K_13_4" localSheetId="3">#REF!</definedName>
    <definedName name="_10762K_13_4">#REF!</definedName>
    <definedName name="_10763K_13_5" localSheetId="3">#REF!</definedName>
    <definedName name="_10763K_13_5">#REF!</definedName>
    <definedName name="_10764K_13_6" localSheetId="3">#REF!</definedName>
    <definedName name="_10764K_13_6">#REF!</definedName>
    <definedName name="_10765K_13_7" localSheetId="3">#REF!</definedName>
    <definedName name="_10765K_13_7">#REF!</definedName>
    <definedName name="_10766K_13_8" localSheetId="3">#REF!</definedName>
    <definedName name="_10766K_13_8">#REF!</definedName>
    <definedName name="_10767K_13_9" localSheetId="3">#REF!</definedName>
    <definedName name="_10767K_13_9">#REF!</definedName>
    <definedName name="_10768K_13_17_1" localSheetId="3">#REF!</definedName>
    <definedName name="_10768K_13_17_1">#REF!</definedName>
    <definedName name="_10769K_13_17_10" localSheetId="3">#REF!</definedName>
    <definedName name="_10769K_13_17_10">#REF!</definedName>
    <definedName name="_1077_s_17_1_11" localSheetId="3">#REF!</definedName>
    <definedName name="_1077_s_17_1_11">#REF!</definedName>
    <definedName name="_10770K_13_17_11" localSheetId="3">#REF!</definedName>
    <definedName name="_10770K_13_17_11">#REF!</definedName>
    <definedName name="_10771K_13_17_12" localSheetId="3">#REF!</definedName>
    <definedName name="_10771K_13_17_12">#REF!</definedName>
    <definedName name="_10772K_13_17_13" localSheetId="3">#REF!</definedName>
    <definedName name="_10772K_13_17_13">#REF!</definedName>
    <definedName name="_10773K_13_17_2" localSheetId="3">#REF!</definedName>
    <definedName name="_10773K_13_17_2">#REF!</definedName>
    <definedName name="_10774K_13_17_3" localSheetId="3">#REF!</definedName>
    <definedName name="_10774K_13_17_3">#REF!</definedName>
    <definedName name="_10775K_13_17_4" localSheetId="3">#REF!</definedName>
    <definedName name="_10775K_13_17_4">#REF!</definedName>
    <definedName name="_10776K_13_17_5" localSheetId="3">#REF!</definedName>
    <definedName name="_10776K_13_17_5">#REF!</definedName>
    <definedName name="_10777K_13_17_6" localSheetId="3">#REF!</definedName>
    <definedName name="_10777K_13_17_6">#REF!</definedName>
    <definedName name="_10778K_13_17_7" localSheetId="3">#REF!</definedName>
    <definedName name="_10778K_13_17_7">#REF!</definedName>
    <definedName name="_10779K_13_17_8" localSheetId="3">#REF!</definedName>
    <definedName name="_10779K_13_17_8">#REF!</definedName>
    <definedName name="_1078_s_17_1_12" localSheetId="3">#REF!</definedName>
    <definedName name="_1078_s_17_1_12">#REF!</definedName>
    <definedName name="_10780K_13_17_9" localSheetId="3">#REF!</definedName>
    <definedName name="_10780K_13_17_9">#REF!</definedName>
    <definedName name="_10781K_14_1" localSheetId="3">#REF!</definedName>
    <definedName name="_10781K_14_1">#REF!</definedName>
    <definedName name="_10782K_14_10" localSheetId="3">#REF!</definedName>
    <definedName name="_10782K_14_10">#REF!</definedName>
    <definedName name="_10783K_14_11" localSheetId="3">#REF!</definedName>
    <definedName name="_10783K_14_11">#REF!</definedName>
    <definedName name="_10784K_14_12" localSheetId="3">#REF!</definedName>
    <definedName name="_10784K_14_12">#REF!</definedName>
    <definedName name="_10785K_14_13" localSheetId="3">#REF!</definedName>
    <definedName name="_10785K_14_13">#REF!</definedName>
    <definedName name="_10786K_14_2" localSheetId="3">#REF!</definedName>
    <definedName name="_10786K_14_2">#REF!</definedName>
    <definedName name="_10787K_14_3" localSheetId="3">#REF!</definedName>
    <definedName name="_10787K_14_3">#REF!</definedName>
    <definedName name="_10788K_14_4" localSheetId="3">#REF!</definedName>
    <definedName name="_10788K_14_4">#REF!</definedName>
    <definedName name="_10789K_14_5" localSheetId="3">#REF!</definedName>
    <definedName name="_10789K_14_5">#REF!</definedName>
    <definedName name="_1079_s_17_1_13" localSheetId="3">#REF!</definedName>
    <definedName name="_1079_s_17_1_13">#REF!</definedName>
    <definedName name="_10790K_14_6" localSheetId="3">#REF!</definedName>
    <definedName name="_10790K_14_6">#REF!</definedName>
    <definedName name="_10791K_14_7" localSheetId="3">#REF!</definedName>
    <definedName name="_10791K_14_7">#REF!</definedName>
    <definedName name="_10792K_14_8" localSheetId="3">#REF!</definedName>
    <definedName name="_10792K_14_8">#REF!</definedName>
    <definedName name="_10793K_14_9" localSheetId="3">#REF!</definedName>
    <definedName name="_10793K_14_9">#REF!</definedName>
    <definedName name="_10794K_14_17_1" localSheetId="3">#REF!</definedName>
    <definedName name="_10794K_14_17_1">#REF!</definedName>
    <definedName name="_10795K_14_17_10" localSheetId="3">#REF!</definedName>
    <definedName name="_10795K_14_17_10">#REF!</definedName>
    <definedName name="_10796K_14_17_11" localSheetId="3">#REF!</definedName>
    <definedName name="_10796K_14_17_11">#REF!</definedName>
    <definedName name="_10797K_14_17_12" localSheetId="3">#REF!</definedName>
    <definedName name="_10797K_14_17_12">#REF!</definedName>
    <definedName name="_10798K_14_17_13" localSheetId="3">#REF!</definedName>
    <definedName name="_10798K_14_17_13">#REF!</definedName>
    <definedName name="_10799K_14_17_2" localSheetId="3">#REF!</definedName>
    <definedName name="_10799K_14_17_2">#REF!</definedName>
    <definedName name="_108_31_12_10_12" localSheetId="3">#REF!</definedName>
    <definedName name="_108_31_12_10_12">#REF!</definedName>
    <definedName name="_1080_s_17_1_2" localSheetId="3">#REF!</definedName>
    <definedName name="_1080_s_17_1_2">#REF!</definedName>
    <definedName name="_10800K_14_17_3" localSheetId="3">#REF!</definedName>
    <definedName name="_10800K_14_17_3">#REF!</definedName>
    <definedName name="_10801K_14_17_4" localSheetId="3">#REF!</definedName>
    <definedName name="_10801K_14_17_4">#REF!</definedName>
    <definedName name="_10802K_14_17_5" localSheetId="3">#REF!</definedName>
    <definedName name="_10802K_14_17_5">#REF!</definedName>
    <definedName name="_10803K_14_17_6" localSheetId="3">#REF!</definedName>
    <definedName name="_10803K_14_17_6">#REF!</definedName>
    <definedName name="_10804K_14_17_7" localSheetId="3">#REF!</definedName>
    <definedName name="_10804K_14_17_7">#REF!</definedName>
    <definedName name="_10805K_14_17_8" localSheetId="3">#REF!</definedName>
    <definedName name="_10805K_14_17_8">#REF!</definedName>
    <definedName name="_10806K_14_17_9" localSheetId="3">#REF!</definedName>
    <definedName name="_10806K_14_17_9">#REF!</definedName>
    <definedName name="_10807K_17_1" localSheetId="3">#REF!</definedName>
    <definedName name="_10807K_17_1">#REF!</definedName>
    <definedName name="_10808K_17_10" localSheetId="3">#REF!</definedName>
    <definedName name="_10808K_17_10">#REF!</definedName>
    <definedName name="_10809K_17_11" localSheetId="3">#REF!</definedName>
    <definedName name="_10809K_17_11">#REF!</definedName>
    <definedName name="_1081_s_17_1_3" localSheetId="3">#REF!</definedName>
    <definedName name="_1081_s_17_1_3">#REF!</definedName>
    <definedName name="_10810K_17_12" localSheetId="3">#REF!</definedName>
    <definedName name="_10810K_17_12">#REF!</definedName>
    <definedName name="_10811K_17_13" localSheetId="3">#REF!</definedName>
    <definedName name="_10811K_17_13">#REF!</definedName>
    <definedName name="_10812K_17_2" localSheetId="3">#REF!</definedName>
    <definedName name="_10812K_17_2">#REF!</definedName>
    <definedName name="_10813K_17_3" localSheetId="3">#REF!</definedName>
    <definedName name="_10813K_17_3">#REF!</definedName>
    <definedName name="_10814K_17_4" localSheetId="3">#REF!</definedName>
    <definedName name="_10814K_17_4">#REF!</definedName>
    <definedName name="_10815K_17_5" localSheetId="3">#REF!</definedName>
    <definedName name="_10815K_17_5">#REF!</definedName>
    <definedName name="_10816K_17_6" localSheetId="3">#REF!</definedName>
    <definedName name="_10816K_17_6">#REF!</definedName>
    <definedName name="_10817K_17_7" localSheetId="3">#REF!</definedName>
    <definedName name="_10817K_17_7">#REF!</definedName>
    <definedName name="_10818K_17_8" localSheetId="3">#REF!</definedName>
    <definedName name="_10818K_17_8">#REF!</definedName>
    <definedName name="_10819K_17_9" localSheetId="3">#REF!</definedName>
    <definedName name="_10819K_17_9">#REF!</definedName>
    <definedName name="_1082_s_17_1_4" localSheetId="3">#REF!</definedName>
    <definedName name="_1082_s_17_1_4">#REF!</definedName>
    <definedName name="_10820K_2_1" localSheetId="3">#REF!</definedName>
    <definedName name="_10820K_2_1">#REF!</definedName>
    <definedName name="_10821K_2_10" localSheetId="3">#REF!</definedName>
    <definedName name="_10821K_2_10">#REF!</definedName>
    <definedName name="_10822K_2_11" localSheetId="3">#REF!</definedName>
    <definedName name="_10822K_2_11">#REF!</definedName>
    <definedName name="_10823K_2_12" localSheetId="3">#REF!</definedName>
    <definedName name="_10823K_2_12">#REF!</definedName>
    <definedName name="_10824K_2_13" localSheetId="3">#REF!</definedName>
    <definedName name="_10824K_2_13">#REF!</definedName>
    <definedName name="_10825K_2_2" localSheetId="3">#REF!</definedName>
    <definedName name="_10825K_2_2">#REF!</definedName>
    <definedName name="_10826K_2_3" localSheetId="3">#REF!</definedName>
    <definedName name="_10826K_2_3">#REF!</definedName>
    <definedName name="_10827K_2_4" localSheetId="3">#REF!</definedName>
    <definedName name="_10827K_2_4">#REF!</definedName>
    <definedName name="_10828K_2_5" localSheetId="3">#REF!</definedName>
    <definedName name="_10828K_2_5">#REF!</definedName>
    <definedName name="_10829K_2_6" localSheetId="3">#REF!</definedName>
    <definedName name="_10829K_2_6">#REF!</definedName>
    <definedName name="_1083_s_17_1_5" localSheetId="3">#REF!</definedName>
    <definedName name="_1083_s_17_1_5">#REF!</definedName>
    <definedName name="_10830K_2_7" localSheetId="3">#REF!</definedName>
    <definedName name="_10830K_2_7">#REF!</definedName>
    <definedName name="_10831K_2_8" localSheetId="3">#REF!</definedName>
    <definedName name="_10831K_2_8">#REF!</definedName>
    <definedName name="_10832K_2_9" localSheetId="3">#REF!</definedName>
    <definedName name="_10832K_2_9">#REF!</definedName>
    <definedName name="_10833K_2_1_1" localSheetId="3">#REF!</definedName>
    <definedName name="_10833K_2_1_1">#REF!</definedName>
    <definedName name="_10834K_2_1_10" localSheetId="3">#REF!</definedName>
    <definedName name="_10834K_2_1_10">#REF!</definedName>
    <definedName name="_10835K_2_1_11" localSheetId="3">#REF!</definedName>
    <definedName name="_10835K_2_1_11">#REF!</definedName>
    <definedName name="_10836K_2_1_12" localSheetId="3">#REF!</definedName>
    <definedName name="_10836K_2_1_12">#REF!</definedName>
    <definedName name="_10837K_2_1_13" localSheetId="3">#REF!</definedName>
    <definedName name="_10837K_2_1_13">#REF!</definedName>
    <definedName name="_10838K_2_1_2" localSheetId="3">#REF!</definedName>
    <definedName name="_10838K_2_1_2">#REF!</definedName>
    <definedName name="_10839K_2_1_3" localSheetId="3">#REF!</definedName>
    <definedName name="_10839K_2_1_3">#REF!</definedName>
    <definedName name="_1084_s_17_1_6" localSheetId="3">#REF!</definedName>
    <definedName name="_1084_s_17_1_6">#REF!</definedName>
    <definedName name="_10840K_2_1_4" localSheetId="3">#REF!</definedName>
    <definedName name="_10840K_2_1_4">#REF!</definedName>
    <definedName name="_10841K_2_1_5" localSheetId="3">#REF!</definedName>
    <definedName name="_10841K_2_1_5">#REF!</definedName>
    <definedName name="_10842K_2_1_6" localSheetId="3">#REF!</definedName>
    <definedName name="_10842K_2_1_6">#REF!</definedName>
    <definedName name="_10843K_2_1_7" localSheetId="3">#REF!</definedName>
    <definedName name="_10843K_2_1_7">#REF!</definedName>
    <definedName name="_10844K_2_1_8" localSheetId="3">#REF!</definedName>
    <definedName name="_10844K_2_1_8">#REF!</definedName>
    <definedName name="_10845K_2_1_9" localSheetId="3">#REF!</definedName>
    <definedName name="_10845K_2_1_9">#REF!</definedName>
    <definedName name="_10846K_2_1_17_1" localSheetId="3">#REF!</definedName>
    <definedName name="_10846K_2_1_17_1">#REF!</definedName>
    <definedName name="_10847K_2_1_17_10" localSheetId="3">#REF!</definedName>
    <definedName name="_10847K_2_1_17_10">#REF!</definedName>
    <definedName name="_10848K_2_1_17_11" localSheetId="3">#REF!</definedName>
    <definedName name="_10848K_2_1_17_11">#REF!</definedName>
    <definedName name="_10849K_2_1_17_12" localSheetId="3">#REF!</definedName>
    <definedName name="_10849K_2_1_17_12">#REF!</definedName>
    <definedName name="_1085_s_17_1_7" localSheetId="3">#REF!</definedName>
    <definedName name="_1085_s_17_1_7">#REF!</definedName>
    <definedName name="_10850K_2_1_17_13" localSheetId="3">#REF!</definedName>
    <definedName name="_10850K_2_1_17_13">#REF!</definedName>
    <definedName name="_10851K_2_1_17_2" localSheetId="3">#REF!</definedName>
    <definedName name="_10851K_2_1_17_2">#REF!</definedName>
    <definedName name="_10852K_2_1_17_3" localSheetId="3">#REF!</definedName>
    <definedName name="_10852K_2_1_17_3">#REF!</definedName>
    <definedName name="_10853K_2_1_17_4" localSheetId="3">#REF!</definedName>
    <definedName name="_10853K_2_1_17_4">#REF!</definedName>
    <definedName name="_10854K_2_1_17_5" localSheetId="3">#REF!</definedName>
    <definedName name="_10854K_2_1_17_5">#REF!</definedName>
    <definedName name="_10855K_2_1_17_6" localSheetId="3">#REF!</definedName>
    <definedName name="_10855K_2_1_17_6">#REF!</definedName>
    <definedName name="_10856K_2_1_17_7" localSheetId="3">#REF!</definedName>
    <definedName name="_10856K_2_1_17_7">#REF!</definedName>
    <definedName name="_10857K_2_1_17_8" localSheetId="3">#REF!</definedName>
    <definedName name="_10857K_2_1_17_8">#REF!</definedName>
    <definedName name="_10858K_2_1_17_9" localSheetId="3">#REF!</definedName>
    <definedName name="_10858K_2_1_17_9">#REF!</definedName>
    <definedName name="_10859K_2_10_1" localSheetId="3">#REF!</definedName>
    <definedName name="_10859K_2_10_1">#REF!</definedName>
    <definedName name="_1086_s_17_1_8" localSheetId="3">#REF!</definedName>
    <definedName name="_1086_s_17_1_8">#REF!</definedName>
    <definedName name="_10860K_2_10_10" localSheetId="3">#REF!</definedName>
    <definedName name="_10860K_2_10_10">#REF!</definedName>
    <definedName name="_10861K_2_10_11" localSheetId="3">#REF!</definedName>
    <definedName name="_10861K_2_10_11">#REF!</definedName>
    <definedName name="_10862K_2_10_12" localSheetId="3">#REF!</definedName>
    <definedName name="_10862K_2_10_12">#REF!</definedName>
    <definedName name="_10863K_2_10_13" localSheetId="3">#REF!</definedName>
    <definedName name="_10863K_2_10_13">#REF!</definedName>
    <definedName name="_10864K_2_10_2" localSheetId="3">#REF!</definedName>
    <definedName name="_10864K_2_10_2">#REF!</definedName>
    <definedName name="_10865K_2_10_3" localSheetId="3">#REF!</definedName>
    <definedName name="_10865K_2_10_3">#REF!</definedName>
    <definedName name="_10866K_2_10_4" localSheetId="3">#REF!</definedName>
    <definedName name="_10866K_2_10_4">#REF!</definedName>
    <definedName name="_10867K_2_10_5" localSheetId="3">#REF!</definedName>
    <definedName name="_10867K_2_10_5">#REF!</definedName>
    <definedName name="_10868K_2_10_6" localSheetId="3">#REF!</definedName>
    <definedName name="_10868K_2_10_6">#REF!</definedName>
    <definedName name="_10869K_2_10_7" localSheetId="3">#REF!</definedName>
    <definedName name="_10869K_2_10_7">#REF!</definedName>
    <definedName name="_1087_s_17_1_9" localSheetId="3">#REF!</definedName>
    <definedName name="_1087_s_17_1_9">#REF!</definedName>
    <definedName name="_10870K_2_10_8" localSheetId="3">#REF!</definedName>
    <definedName name="_10870K_2_10_8">#REF!</definedName>
    <definedName name="_10871K_2_10_9" localSheetId="3">#REF!</definedName>
    <definedName name="_10871K_2_10_9">#REF!</definedName>
    <definedName name="_10872K_2_11_1" localSheetId="3">#REF!</definedName>
    <definedName name="_10872K_2_11_1">#REF!</definedName>
    <definedName name="_10873K_2_11_10" localSheetId="3">#REF!</definedName>
    <definedName name="_10873K_2_11_10">#REF!</definedName>
    <definedName name="_10874K_2_11_11" localSheetId="3">#REF!</definedName>
    <definedName name="_10874K_2_11_11">#REF!</definedName>
    <definedName name="_10875K_2_11_12" localSheetId="3">#REF!</definedName>
    <definedName name="_10875K_2_11_12">#REF!</definedName>
    <definedName name="_10876K_2_11_13" localSheetId="3">#REF!</definedName>
    <definedName name="_10876K_2_11_13">#REF!</definedName>
    <definedName name="_10877K_2_11_2" localSheetId="3">#REF!</definedName>
    <definedName name="_10877K_2_11_2">#REF!</definedName>
    <definedName name="_10878K_2_11_3" localSheetId="3">#REF!</definedName>
    <definedName name="_10878K_2_11_3">#REF!</definedName>
    <definedName name="_10879K_2_11_4" localSheetId="3">#REF!</definedName>
    <definedName name="_10879K_2_11_4">#REF!</definedName>
    <definedName name="_1088_s_2_1_1" localSheetId="3">#REF!</definedName>
    <definedName name="_1088_s_2_1_1">#REF!</definedName>
    <definedName name="_10880K_2_11_5" localSheetId="3">#REF!</definedName>
    <definedName name="_10880K_2_11_5">#REF!</definedName>
    <definedName name="_10881K_2_11_6" localSheetId="3">#REF!</definedName>
    <definedName name="_10881K_2_11_6">#REF!</definedName>
    <definedName name="_10882K_2_11_7" localSheetId="3">#REF!</definedName>
    <definedName name="_10882K_2_11_7">#REF!</definedName>
    <definedName name="_10883K_2_11_8" localSheetId="3">#REF!</definedName>
    <definedName name="_10883K_2_11_8">#REF!</definedName>
    <definedName name="_10884K_2_11_9" localSheetId="3">#REF!</definedName>
    <definedName name="_10884K_2_11_9">#REF!</definedName>
    <definedName name="_10885K_2_17_1" localSheetId="3">#REF!</definedName>
    <definedName name="_10885K_2_17_1">#REF!</definedName>
    <definedName name="_10886K_2_17_10" localSheetId="3">#REF!</definedName>
    <definedName name="_10886K_2_17_10">#REF!</definedName>
    <definedName name="_10887K_2_17_11" localSheetId="3">#REF!</definedName>
    <definedName name="_10887K_2_17_11">#REF!</definedName>
    <definedName name="_10888K_2_17_12" localSheetId="3">#REF!</definedName>
    <definedName name="_10888K_2_17_12">#REF!</definedName>
    <definedName name="_10889K_2_17_13" localSheetId="3">#REF!</definedName>
    <definedName name="_10889K_2_17_13">#REF!</definedName>
    <definedName name="_1089_s_2_1_10" localSheetId="3">#REF!</definedName>
    <definedName name="_1089_s_2_1_10">#REF!</definedName>
    <definedName name="_10890K_2_17_2" localSheetId="3">#REF!</definedName>
    <definedName name="_10890K_2_17_2">#REF!</definedName>
    <definedName name="_10891K_2_17_3" localSheetId="3">#REF!</definedName>
    <definedName name="_10891K_2_17_3">#REF!</definedName>
    <definedName name="_10892K_2_17_4" localSheetId="3">#REF!</definedName>
    <definedName name="_10892K_2_17_4">#REF!</definedName>
    <definedName name="_10893K_2_17_5" localSheetId="3">#REF!</definedName>
    <definedName name="_10893K_2_17_5">#REF!</definedName>
    <definedName name="_10894K_2_17_6" localSheetId="3">#REF!</definedName>
    <definedName name="_10894K_2_17_6">#REF!</definedName>
    <definedName name="_10895K_2_17_7" localSheetId="3">#REF!</definedName>
    <definedName name="_10895K_2_17_7">#REF!</definedName>
    <definedName name="_10896K_2_17_8" localSheetId="3">#REF!</definedName>
    <definedName name="_10896K_2_17_8">#REF!</definedName>
    <definedName name="_10897K_2_17_9" localSheetId="3">#REF!</definedName>
    <definedName name="_10897K_2_17_9">#REF!</definedName>
    <definedName name="_10898K_3_1" localSheetId="3">#REF!</definedName>
    <definedName name="_10898K_3_1">#REF!</definedName>
    <definedName name="_10899K_3_10" localSheetId="3">#REF!</definedName>
    <definedName name="_10899K_3_10">#REF!</definedName>
    <definedName name="_109_31_12_10_13" localSheetId="3">#REF!</definedName>
    <definedName name="_109_31_12_10_13">#REF!</definedName>
    <definedName name="_1090_s_2_1_11" localSheetId="3">#REF!</definedName>
    <definedName name="_1090_s_2_1_11">#REF!</definedName>
    <definedName name="_10900K_3_11" localSheetId="3">#REF!</definedName>
    <definedName name="_10900K_3_11">#REF!</definedName>
    <definedName name="_10901K_3_12" localSheetId="3">#REF!</definedName>
    <definedName name="_10901K_3_12">#REF!</definedName>
    <definedName name="_10902K_3_13" localSheetId="3">#REF!</definedName>
    <definedName name="_10902K_3_13">#REF!</definedName>
    <definedName name="_10903K_3_2" localSheetId="3">#REF!</definedName>
    <definedName name="_10903K_3_2">#REF!</definedName>
    <definedName name="_10904K_3_3" localSheetId="3">#REF!</definedName>
    <definedName name="_10904K_3_3">#REF!</definedName>
    <definedName name="_10905K_3_4" localSheetId="3">#REF!</definedName>
    <definedName name="_10905K_3_4">#REF!</definedName>
    <definedName name="_10906K_3_5" localSheetId="3">#REF!</definedName>
    <definedName name="_10906K_3_5">#REF!</definedName>
    <definedName name="_10907K_3_6" localSheetId="3">#REF!</definedName>
    <definedName name="_10907K_3_6">#REF!</definedName>
    <definedName name="_10908K_3_7" localSheetId="3">#REF!</definedName>
    <definedName name="_10908K_3_7">#REF!</definedName>
    <definedName name="_10909K_3_8" localSheetId="3">#REF!</definedName>
    <definedName name="_10909K_3_8">#REF!</definedName>
    <definedName name="_1091_s_2_1_12" localSheetId="3">#REF!</definedName>
    <definedName name="_1091_s_2_1_12">#REF!</definedName>
    <definedName name="_10910K_3_9" localSheetId="3">#REF!</definedName>
    <definedName name="_10910K_3_9">#REF!</definedName>
    <definedName name="_10911K_3_10_1" localSheetId="3">#REF!</definedName>
    <definedName name="_10911K_3_10_1">#REF!</definedName>
    <definedName name="_10912K_3_10_10" localSheetId="3">#REF!</definedName>
    <definedName name="_10912K_3_10_10">#REF!</definedName>
    <definedName name="_10913K_3_10_11" localSheetId="3">#REF!</definedName>
    <definedName name="_10913K_3_10_11">#REF!</definedName>
    <definedName name="_10914K_3_10_12" localSheetId="3">#REF!</definedName>
    <definedName name="_10914K_3_10_12">#REF!</definedName>
    <definedName name="_10915K_3_10_13" localSheetId="3">#REF!</definedName>
    <definedName name="_10915K_3_10_13">#REF!</definedName>
    <definedName name="_10916K_3_10_2" localSheetId="3">#REF!</definedName>
    <definedName name="_10916K_3_10_2">#REF!</definedName>
    <definedName name="_10917K_3_10_3" localSheetId="3">#REF!</definedName>
    <definedName name="_10917K_3_10_3">#REF!</definedName>
    <definedName name="_10918K_3_10_4" localSheetId="3">#REF!</definedName>
    <definedName name="_10918K_3_10_4">#REF!</definedName>
    <definedName name="_10919K_3_10_5" localSheetId="3">#REF!</definedName>
    <definedName name="_10919K_3_10_5">#REF!</definedName>
    <definedName name="_1092_s_2_1_13" localSheetId="3">#REF!</definedName>
    <definedName name="_1092_s_2_1_13">#REF!</definedName>
    <definedName name="_10920K_3_10_6" localSheetId="3">#REF!</definedName>
    <definedName name="_10920K_3_10_6">#REF!</definedName>
    <definedName name="_10921K_3_10_7" localSheetId="3">#REF!</definedName>
    <definedName name="_10921K_3_10_7">#REF!</definedName>
    <definedName name="_10922K_3_10_8" localSheetId="3">#REF!</definedName>
    <definedName name="_10922K_3_10_8">#REF!</definedName>
    <definedName name="_10923K_3_10_9" localSheetId="3">#REF!</definedName>
    <definedName name="_10923K_3_10_9">#REF!</definedName>
    <definedName name="_10924K_3_11_1" localSheetId="3">#REF!</definedName>
    <definedName name="_10924K_3_11_1">#REF!</definedName>
    <definedName name="_10925K_3_11_10" localSheetId="3">#REF!</definedName>
    <definedName name="_10925K_3_11_10">#REF!</definedName>
    <definedName name="_10926K_3_11_11" localSheetId="3">#REF!</definedName>
    <definedName name="_10926K_3_11_11">#REF!</definedName>
    <definedName name="_10927K_3_11_12" localSheetId="3">#REF!</definedName>
    <definedName name="_10927K_3_11_12">#REF!</definedName>
    <definedName name="_10928K_3_11_13" localSheetId="3">#REF!</definedName>
    <definedName name="_10928K_3_11_13">#REF!</definedName>
    <definedName name="_10929K_3_11_2" localSheetId="3">#REF!</definedName>
    <definedName name="_10929K_3_11_2">#REF!</definedName>
    <definedName name="_1093_s_2_1_2" localSheetId="3">#REF!</definedName>
    <definedName name="_1093_s_2_1_2">#REF!</definedName>
    <definedName name="_10930K_3_11_3" localSheetId="3">#REF!</definedName>
    <definedName name="_10930K_3_11_3">#REF!</definedName>
    <definedName name="_10931K_3_11_4" localSheetId="3">#REF!</definedName>
    <definedName name="_10931K_3_11_4">#REF!</definedName>
    <definedName name="_10932K_3_11_5" localSheetId="3">#REF!</definedName>
    <definedName name="_10932K_3_11_5">#REF!</definedName>
    <definedName name="_10933K_3_11_6" localSheetId="3">#REF!</definedName>
    <definedName name="_10933K_3_11_6">#REF!</definedName>
    <definedName name="_10934K_3_11_7" localSheetId="3">#REF!</definedName>
    <definedName name="_10934K_3_11_7">#REF!</definedName>
    <definedName name="_10935K_3_11_8" localSheetId="3">#REF!</definedName>
    <definedName name="_10935K_3_11_8">#REF!</definedName>
    <definedName name="_10936K_3_11_9" localSheetId="3">#REF!</definedName>
    <definedName name="_10936K_3_11_9">#REF!</definedName>
    <definedName name="_10937K_3_17_1" localSheetId="3">#REF!</definedName>
    <definedName name="_10937K_3_17_1">#REF!</definedName>
    <definedName name="_10938K_3_17_10" localSheetId="3">#REF!</definedName>
    <definedName name="_10938K_3_17_10">#REF!</definedName>
    <definedName name="_10939K_3_17_11" localSheetId="3">#REF!</definedName>
    <definedName name="_10939K_3_17_11">#REF!</definedName>
    <definedName name="_1094_s_2_1_3" localSheetId="3">#REF!</definedName>
    <definedName name="_1094_s_2_1_3">#REF!</definedName>
    <definedName name="_10940K_3_17_12" localSheetId="3">#REF!</definedName>
    <definedName name="_10940K_3_17_12">#REF!</definedName>
    <definedName name="_10941K_3_17_13" localSheetId="3">#REF!</definedName>
    <definedName name="_10941K_3_17_13">#REF!</definedName>
    <definedName name="_10942K_3_17_2" localSheetId="3">#REF!</definedName>
    <definedName name="_10942K_3_17_2">#REF!</definedName>
    <definedName name="_10943K_3_17_3" localSheetId="3">#REF!</definedName>
    <definedName name="_10943K_3_17_3">#REF!</definedName>
    <definedName name="_10944K_3_17_4" localSheetId="3">#REF!</definedName>
    <definedName name="_10944K_3_17_4">#REF!</definedName>
    <definedName name="_10945K_3_17_5" localSheetId="3">#REF!</definedName>
    <definedName name="_10945K_3_17_5">#REF!</definedName>
    <definedName name="_10946K_3_17_6" localSheetId="3">#REF!</definedName>
    <definedName name="_10946K_3_17_6">#REF!</definedName>
    <definedName name="_10947K_3_17_7" localSheetId="3">#REF!</definedName>
    <definedName name="_10947K_3_17_7">#REF!</definedName>
    <definedName name="_10948K_3_17_8" localSheetId="3">#REF!</definedName>
    <definedName name="_10948K_3_17_8">#REF!</definedName>
    <definedName name="_10949K_3_17_9" localSheetId="3">#REF!</definedName>
    <definedName name="_10949K_3_17_9">#REF!</definedName>
    <definedName name="_1095_s_2_1_4" localSheetId="3">#REF!</definedName>
    <definedName name="_1095_s_2_1_4">#REF!</definedName>
    <definedName name="_10950K_4_1" localSheetId="3">#REF!</definedName>
    <definedName name="_10950K_4_1">#REF!</definedName>
    <definedName name="_10951K_4_10" localSheetId="3">#REF!</definedName>
    <definedName name="_10951K_4_10">#REF!</definedName>
    <definedName name="_10952K_4_11" localSheetId="3">#REF!</definedName>
    <definedName name="_10952K_4_11">#REF!</definedName>
    <definedName name="_10953K_4_12" localSheetId="3">#REF!</definedName>
    <definedName name="_10953K_4_12">#REF!</definedName>
    <definedName name="_10954K_4_13" localSheetId="3">#REF!</definedName>
    <definedName name="_10954K_4_13">#REF!</definedName>
    <definedName name="_10955K_4_2" localSheetId="3">#REF!</definedName>
    <definedName name="_10955K_4_2">#REF!</definedName>
    <definedName name="_10956K_4_3" localSheetId="3">#REF!</definedName>
    <definedName name="_10956K_4_3">#REF!</definedName>
    <definedName name="_10957K_4_4" localSheetId="3">#REF!</definedName>
    <definedName name="_10957K_4_4">#REF!</definedName>
    <definedName name="_10958K_4_5" localSheetId="3">#REF!</definedName>
    <definedName name="_10958K_4_5">#REF!</definedName>
    <definedName name="_10959K_4_6" localSheetId="3">#REF!</definedName>
    <definedName name="_10959K_4_6">#REF!</definedName>
    <definedName name="_1096_s_2_1_5" localSheetId="3">#REF!</definedName>
    <definedName name="_1096_s_2_1_5">#REF!</definedName>
    <definedName name="_10960K_4_7" localSheetId="3">#REF!</definedName>
    <definedName name="_10960K_4_7">#REF!</definedName>
    <definedName name="_10961K_4_8" localSheetId="3">#REF!</definedName>
    <definedName name="_10961K_4_8">#REF!</definedName>
    <definedName name="_10962K_4_9" localSheetId="3">#REF!</definedName>
    <definedName name="_10962K_4_9">#REF!</definedName>
    <definedName name="_10963K_4_10_1" localSheetId="3">#REF!</definedName>
    <definedName name="_10963K_4_10_1">#REF!</definedName>
    <definedName name="_10964K_4_10_10" localSheetId="3">#REF!</definedName>
    <definedName name="_10964K_4_10_10">#REF!</definedName>
    <definedName name="_10965K_4_10_11" localSheetId="3">#REF!</definedName>
    <definedName name="_10965K_4_10_11">#REF!</definedName>
    <definedName name="_10966K_4_10_12" localSheetId="3">#REF!</definedName>
    <definedName name="_10966K_4_10_12">#REF!</definedName>
    <definedName name="_10967K_4_10_13" localSheetId="3">#REF!</definedName>
    <definedName name="_10967K_4_10_13">#REF!</definedName>
    <definedName name="_10968K_4_10_2" localSheetId="3">#REF!</definedName>
    <definedName name="_10968K_4_10_2">#REF!</definedName>
    <definedName name="_10969K_4_10_3" localSheetId="3">#REF!</definedName>
    <definedName name="_10969K_4_10_3">#REF!</definedName>
    <definedName name="_1097_s_2_1_6" localSheetId="3">#REF!</definedName>
    <definedName name="_1097_s_2_1_6">#REF!</definedName>
    <definedName name="_10970K_4_10_4" localSheetId="3">#REF!</definedName>
    <definedName name="_10970K_4_10_4">#REF!</definedName>
    <definedName name="_10971K_4_10_5" localSheetId="3">#REF!</definedName>
    <definedName name="_10971K_4_10_5">#REF!</definedName>
    <definedName name="_10972K_4_10_6" localSheetId="3">#REF!</definedName>
    <definedName name="_10972K_4_10_6">#REF!</definedName>
    <definedName name="_10973K_4_10_7" localSheetId="3">#REF!</definedName>
    <definedName name="_10973K_4_10_7">#REF!</definedName>
    <definedName name="_10974K_4_10_8" localSheetId="3">#REF!</definedName>
    <definedName name="_10974K_4_10_8">#REF!</definedName>
    <definedName name="_10975K_4_10_9" localSheetId="3">#REF!</definedName>
    <definedName name="_10975K_4_10_9">#REF!</definedName>
    <definedName name="_10976K_4_11_1" localSheetId="3">#REF!</definedName>
    <definedName name="_10976K_4_11_1">#REF!</definedName>
    <definedName name="_10977K_4_11_10" localSheetId="3">#REF!</definedName>
    <definedName name="_10977K_4_11_10">#REF!</definedName>
    <definedName name="_10978K_4_11_11" localSheetId="3">#REF!</definedName>
    <definedName name="_10978K_4_11_11">#REF!</definedName>
    <definedName name="_10979K_4_11_12" localSheetId="3">#REF!</definedName>
    <definedName name="_10979K_4_11_12">#REF!</definedName>
    <definedName name="_1098_s_2_1_7" localSheetId="3">#REF!</definedName>
    <definedName name="_1098_s_2_1_7">#REF!</definedName>
    <definedName name="_10980K_4_11_13" localSheetId="3">#REF!</definedName>
    <definedName name="_10980K_4_11_13">#REF!</definedName>
    <definedName name="_10981K_4_11_2" localSheetId="3">#REF!</definedName>
    <definedName name="_10981K_4_11_2">#REF!</definedName>
    <definedName name="_10982K_4_11_3" localSheetId="3">#REF!</definedName>
    <definedName name="_10982K_4_11_3">#REF!</definedName>
    <definedName name="_10983K_4_11_4" localSheetId="3">#REF!</definedName>
    <definedName name="_10983K_4_11_4">#REF!</definedName>
    <definedName name="_10984K_4_11_5" localSheetId="3">#REF!</definedName>
    <definedName name="_10984K_4_11_5">#REF!</definedName>
    <definedName name="_10985K_4_11_6" localSheetId="3">#REF!</definedName>
    <definedName name="_10985K_4_11_6">#REF!</definedName>
    <definedName name="_10986K_4_11_7" localSheetId="3">#REF!</definedName>
    <definedName name="_10986K_4_11_7">#REF!</definedName>
    <definedName name="_10987K_4_11_8" localSheetId="3">#REF!</definedName>
    <definedName name="_10987K_4_11_8">#REF!</definedName>
    <definedName name="_10988K_4_11_9" localSheetId="3">#REF!</definedName>
    <definedName name="_10988K_4_11_9">#REF!</definedName>
    <definedName name="_10989K_4_17_1" localSheetId="3">#REF!</definedName>
    <definedName name="_10989K_4_17_1">#REF!</definedName>
    <definedName name="_1099_s_2_1_8" localSheetId="3">#REF!</definedName>
    <definedName name="_1099_s_2_1_8">#REF!</definedName>
    <definedName name="_10990K_4_17_10" localSheetId="3">#REF!</definedName>
    <definedName name="_10990K_4_17_10">#REF!</definedName>
    <definedName name="_10991K_4_17_11" localSheetId="3">#REF!</definedName>
    <definedName name="_10991K_4_17_11">#REF!</definedName>
    <definedName name="_10992K_4_17_12" localSheetId="3">#REF!</definedName>
    <definedName name="_10992K_4_17_12">#REF!</definedName>
    <definedName name="_10993K_4_17_13" localSheetId="3">#REF!</definedName>
    <definedName name="_10993K_4_17_13">#REF!</definedName>
    <definedName name="_10994K_4_17_2" localSheetId="3">#REF!</definedName>
    <definedName name="_10994K_4_17_2">#REF!</definedName>
    <definedName name="_10995K_4_17_3" localSheetId="3">#REF!</definedName>
    <definedName name="_10995K_4_17_3">#REF!</definedName>
    <definedName name="_10996K_4_17_4" localSheetId="3">#REF!</definedName>
    <definedName name="_10996K_4_17_4">#REF!</definedName>
    <definedName name="_10997K_4_17_5" localSheetId="3">#REF!</definedName>
    <definedName name="_10997K_4_17_5">#REF!</definedName>
    <definedName name="_10998K_4_17_6" localSheetId="3">#REF!</definedName>
    <definedName name="_10998K_4_17_6">#REF!</definedName>
    <definedName name="_10999K_4_17_7" localSheetId="3">#REF!</definedName>
    <definedName name="_10999K_4_17_7">#REF!</definedName>
    <definedName name="_11" localSheetId="3">#REF!</definedName>
    <definedName name="_11">#REF!</definedName>
    <definedName name="_11___xlnm.Print_Area_1_7" localSheetId="3">#REF!</definedName>
    <definedName name="_11___xlnm.Print_Area_1_7">#REF!</definedName>
    <definedName name="_110_31_12_10_2" localSheetId="3">#REF!</definedName>
    <definedName name="_110_31_12_10_2">#REF!</definedName>
    <definedName name="_1100_s_2_1_9" localSheetId="3">#REF!</definedName>
    <definedName name="_1100_s_2_1_9">#REF!</definedName>
    <definedName name="_11000K_4_17_8" localSheetId="3">#REF!</definedName>
    <definedName name="_11000K_4_17_8">#REF!</definedName>
    <definedName name="_11001K_4_17_9" localSheetId="3">#REF!</definedName>
    <definedName name="_11001K_4_17_9">#REF!</definedName>
    <definedName name="_11002K_5_1" localSheetId="3">#REF!</definedName>
    <definedName name="_11002K_5_1">#REF!</definedName>
    <definedName name="_11003K_5_10" localSheetId="3">#REF!</definedName>
    <definedName name="_11003K_5_10">#REF!</definedName>
    <definedName name="_11004K_5_11" localSheetId="3">#REF!</definedName>
    <definedName name="_11004K_5_11">#REF!</definedName>
    <definedName name="_11005K_5_12" localSheetId="3">#REF!</definedName>
    <definedName name="_11005K_5_12">#REF!</definedName>
    <definedName name="_11006K_5_13" localSheetId="3">#REF!</definedName>
    <definedName name="_11006K_5_13">#REF!</definedName>
    <definedName name="_11007K_5_2" localSheetId="3">#REF!</definedName>
    <definedName name="_11007K_5_2">#REF!</definedName>
    <definedName name="_11008K_5_3" localSheetId="3">#REF!</definedName>
    <definedName name="_11008K_5_3">#REF!</definedName>
    <definedName name="_11009K_5_4" localSheetId="3">#REF!</definedName>
    <definedName name="_11009K_5_4">#REF!</definedName>
    <definedName name="_1101_s_2_10_1" localSheetId="3">#REF!</definedName>
    <definedName name="_1101_s_2_10_1">#REF!</definedName>
    <definedName name="_11010K_5_5" localSheetId="3">#REF!</definedName>
    <definedName name="_11010K_5_5">#REF!</definedName>
    <definedName name="_11011K_5_6" localSheetId="3">#REF!</definedName>
    <definedName name="_11011K_5_6">#REF!</definedName>
    <definedName name="_11012K_5_7" localSheetId="3">#REF!</definedName>
    <definedName name="_11012K_5_7">#REF!</definedName>
    <definedName name="_11013K_5_8" localSheetId="3">#REF!</definedName>
    <definedName name="_11013K_5_8">#REF!</definedName>
    <definedName name="_11014K_5_9" localSheetId="3">#REF!</definedName>
    <definedName name="_11014K_5_9">#REF!</definedName>
    <definedName name="_11015K_5_10_1" localSheetId="3">#REF!</definedName>
    <definedName name="_11015K_5_10_1">#REF!</definedName>
    <definedName name="_11016K_5_10_10" localSheetId="3">#REF!</definedName>
    <definedName name="_11016K_5_10_10">#REF!</definedName>
    <definedName name="_11017K_5_10_11" localSheetId="3">#REF!</definedName>
    <definedName name="_11017K_5_10_11">#REF!</definedName>
    <definedName name="_11018K_5_10_12" localSheetId="3">#REF!</definedName>
    <definedName name="_11018K_5_10_12">#REF!</definedName>
    <definedName name="_11019K_5_10_13" localSheetId="3">#REF!</definedName>
    <definedName name="_11019K_5_10_13">#REF!</definedName>
    <definedName name="_1102_s_2_10_10" localSheetId="3">#REF!</definedName>
    <definedName name="_1102_s_2_10_10">#REF!</definedName>
    <definedName name="_11020K_5_10_2" localSheetId="3">#REF!</definedName>
    <definedName name="_11020K_5_10_2">#REF!</definedName>
    <definedName name="_11021K_5_10_3" localSheetId="3">#REF!</definedName>
    <definedName name="_11021K_5_10_3">#REF!</definedName>
    <definedName name="_11022K_5_10_4" localSheetId="3">#REF!</definedName>
    <definedName name="_11022K_5_10_4">#REF!</definedName>
    <definedName name="_11023K_5_10_5" localSheetId="3">#REF!</definedName>
    <definedName name="_11023K_5_10_5">#REF!</definedName>
    <definedName name="_11024K_5_10_6" localSheetId="3">#REF!</definedName>
    <definedName name="_11024K_5_10_6">#REF!</definedName>
    <definedName name="_11025K_5_10_7" localSheetId="3">#REF!</definedName>
    <definedName name="_11025K_5_10_7">#REF!</definedName>
    <definedName name="_11026K_5_10_8" localSheetId="3">#REF!</definedName>
    <definedName name="_11026K_5_10_8">#REF!</definedName>
    <definedName name="_11027K_5_10_9" localSheetId="3">#REF!</definedName>
    <definedName name="_11027K_5_10_9">#REF!</definedName>
    <definedName name="_11028K_5_11_1" localSheetId="3">#REF!</definedName>
    <definedName name="_11028K_5_11_1">#REF!</definedName>
    <definedName name="_11029K_5_11_10" localSheetId="3">#REF!</definedName>
    <definedName name="_11029K_5_11_10">#REF!</definedName>
    <definedName name="_1103_s_2_10_11" localSheetId="3">#REF!</definedName>
    <definedName name="_1103_s_2_10_11">#REF!</definedName>
    <definedName name="_11030K_5_11_11" localSheetId="3">#REF!</definedName>
    <definedName name="_11030K_5_11_11">#REF!</definedName>
    <definedName name="_11031K_5_11_12" localSheetId="3">#REF!</definedName>
    <definedName name="_11031K_5_11_12">#REF!</definedName>
    <definedName name="_11032K_5_11_13" localSheetId="3">#REF!</definedName>
    <definedName name="_11032K_5_11_13">#REF!</definedName>
    <definedName name="_11033K_5_11_2" localSheetId="3">#REF!</definedName>
    <definedName name="_11033K_5_11_2">#REF!</definedName>
    <definedName name="_11034K_5_11_3" localSheetId="3">#REF!</definedName>
    <definedName name="_11034K_5_11_3">#REF!</definedName>
    <definedName name="_11035K_5_11_4" localSheetId="3">#REF!</definedName>
    <definedName name="_11035K_5_11_4">#REF!</definedName>
    <definedName name="_11036K_5_11_5" localSheetId="3">#REF!</definedName>
    <definedName name="_11036K_5_11_5">#REF!</definedName>
    <definedName name="_11037K_5_11_6" localSheetId="3">#REF!</definedName>
    <definedName name="_11037K_5_11_6">#REF!</definedName>
    <definedName name="_11038K_5_11_7" localSheetId="3">#REF!</definedName>
    <definedName name="_11038K_5_11_7">#REF!</definedName>
    <definedName name="_11039K_5_11_8" localSheetId="3">#REF!</definedName>
    <definedName name="_11039K_5_11_8">#REF!</definedName>
    <definedName name="_1104_s_2_10_12" localSheetId="3">#REF!</definedName>
    <definedName name="_1104_s_2_10_12">#REF!</definedName>
    <definedName name="_11040K_5_11_9" localSheetId="3">#REF!</definedName>
    <definedName name="_11040K_5_11_9">#REF!</definedName>
    <definedName name="_11041K_5_17_1" localSheetId="3">#REF!</definedName>
    <definedName name="_11041K_5_17_1">#REF!</definedName>
    <definedName name="_11042K_5_17_10" localSheetId="3">#REF!</definedName>
    <definedName name="_11042K_5_17_10">#REF!</definedName>
    <definedName name="_11043K_5_17_11" localSheetId="3">#REF!</definedName>
    <definedName name="_11043K_5_17_11">#REF!</definedName>
    <definedName name="_11044K_5_17_12" localSheetId="3">#REF!</definedName>
    <definedName name="_11044K_5_17_12">#REF!</definedName>
    <definedName name="_11045K_5_17_13" localSheetId="3">#REF!</definedName>
    <definedName name="_11045K_5_17_13">#REF!</definedName>
    <definedName name="_11046K_5_17_2" localSheetId="3">#REF!</definedName>
    <definedName name="_11046K_5_17_2">#REF!</definedName>
    <definedName name="_11047K_5_17_3" localSheetId="3">#REF!</definedName>
    <definedName name="_11047K_5_17_3">#REF!</definedName>
    <definedName name="_11048K_5_17_4" localSheetId="3">#REF!</definedName>
    <definedName name="_11048K_5_17_4">#REF!</definedName>
    <definedName name="_11049K_5_17_5" localSheetId="3">#REF!</definedName>
    <definedName name="_11049K_5_17_5">#REF!</definedName>
    <definedName name="_1105_s_2_10_13" localSheetId="3">#REF!</definedName>
    <definedName name="_1105_s_2_10_13">#REF!</definedName>
    <definedName name="_11050K_5_17_6" localSheetId="3">#REF!</definedName>
    <definedName name="_11050K_5_17_6">#REF!</definedName>
    <definedName name="_11051K_5_17_7" localSheetId="3">#REF!</definedName>
    <definedName name="_11051K_5_17_7">#REF!</definedName>
    <definedName name="_11052K_5_17_8" localSheetId="3">#REF!</definedName>
    <definedName name="_11052K_5_17_8">#REF!</definedName>
    <definedName name="_11053K_5_17_9" localSheetId="3">#REF!</definedName>
    <definedName name="_11053K_5_17_9">#REF!</definedName>
    <definedName name="_11054K_6_1" localSheetId="3">#REF!</definedName>
    <definedName name="_11054K_6_1">#REF!</definedName>
    <definedName name="_11055K_6_10" localSheetId="3">#REF!</definedName>
    <definedName name="_11055K_6_10">#REF!</definedName>
    <definedName name="_11056K_6_11" localSheetId="3">#REF!</definedName>
    <definedName name="_11056K_6_11">#REF!</definedName>
    <definedName name="_11057K_6_12" localSheetId="3">#REF!</definedName>
    <definedName name="_11057K_6_12">#REF!</definedName>
    <definedName name="_11058K_6_13" localSheetId="3">#REF!</definedName>
    <definedName name="_11058K_6_13">#REF!</definedName>
    <definedName name="_11059K_6_2" localSheetId="3">#REF!</definedName>
    <definedName name="_11059K_6_2">#REF!</definedName>
    <definedName name="_1106_s_2_10_2" localSheetId="3">#REF!</definedName>
    <definedName name="_1106_s_2_10_2">#REF!</definedName>
    <definedName name="_11060K_6_3" localSheetId="3">#REF!</definedName>
    <definedName name="_11060K_6_3">#REF!</definedName>
    <definedName name="_11061K_6_4" localSheetId="3">#REF!</definedName>
    <definedName name="_11061K_6_4">#REF!</definedName>
    <definedName name="_11062K_6_5" localSheetId="3">#REF!</definedName>
    <definedName name="_11062K_6_5">#REF!</definedName>
    <definedName name="_11063K_6_6" localSheetId="3">#REF!</definedName>
    <definedName name="_11063K_6_6">#REF!</definedName>
    <definedName name="_11064K_6_7" localSheetId="3">#REF!</definedName>
    <definedName name="_11064K_6_7">#REF!</definedName>
    <definedName name="_11065K_6_8" localSheetId="3">#REF!</definedName>
    <definedName name="_11065K_6_8">#REF!</definedName>
    <definedName name="_11066K_6_9" localSheetId="3">#REF!</definedName>
    <definedName name="_11066K_6_9">#REF!</definedName>
    <definedName name="_11067K_6_10_1" localSheetId="3">#REF!</definedName>
    <definedName name="_11067K_6_10_1">#REF!</definedName>
    <definedName name="_11068K_6_10_10" localSheetId="3">#REF!</definedName>
    <definedName name="_11068K_6_10_10">#REF!</definedName>
    <definedName name="_11069K_6_10_11" localSheetId="3">#REF!</definedName>
    <definedName name="_11069K_6_10_11">#REF!</definedName>
    <definedName name="_1107_s_2_10_3" localSheetId="3">#REF!</definedName>
    <definedName name="_1107_s_2_10_3">#REF!</definedName>
    <definedName name="_11070K_6_10_12" localSheetId="3">#REF!</definedName>
    <definedName name="_11070K_6_10_12">#REF!</definedName>
    <definedName name="_11071K_6_10_13" localSheetId="3">#REF!</definedName>
    <definedName name="_11071K_6_10_13">#REF!</definedName>
    <definedName name="_11072K_6_10_2" localSheetId="3">#REF!</definedName>
    <definedName name="_11072K_6_10_2">#REF!</definedName>
    <definedName name="_11073K_6_10_3" localSheetId="3">#REF!</definedName>
    <definedName name="_11073K_6_10_3">#REF!</definedName>
    <definedName name="_11074K_6_10_4" localSheetId="3">#REF!</definedName>
    <definedName name="_11074K_6_10_4">#REF!</definedName>
    <definedName name="_11075K_6_10_5" localSheetId="3">#REF!</definedName>
    <definedName name="_11075K_6_10_5">#REF!</definedName>
    <definedName name="_11076K_6_10_6" localSheetId="3">#REF!</definedName>
    <definedName name="_11076K_6_10_6">#REF!</definedName>
    <definedName name="_11077K_6_10_7" localSheetId="3">#REF!</definedName>
    <definedName name="_11077K_6_10_7">#REF!</definedName>
    <definedName name="_11078K_6_10_8" localSheetId="3">#REF!</definedName>
    <definedName name="_11078K_6_10_8">#REF!</definedName>
    <definedName name="_11079K_6_10_9" localSheetId="3">#REF!</definedName>
    <definedName name="_11079K_6_10_9">#REF!</definedName>
    <definedName name="_1108_s_2_10_4" localSheetId="3">#REF!</definedName>
    <definedName name="_1108_s_2_10_4">#REF!</definedName>
    <definedName name="_11080K_6_11_1" localSheetId="3">#REF!</definedName>
    <definedName name="_11080K_6_11_1">#REF!</definedName>
    <definedName name="_11081K_6_11_10" localSheetId="3">#REF!</definedName>
    <definedName name="_11081K_6_11_10">#REF!</definedName>
    <definedName name="_11082K_6_11_11" localSheetId="3">#REF!</definedName>
    <definedName name="_11082K_6_11_11">#REF!</definedName>
    <definedName name="_11083K_6_11_12" localSheetId="3">#REF!</definedName>
    <definedName name="_11083K_6_11_12">#REF!</definedName>
    <definedName name="_11084K_6_11_13" localSheetId="3">#REF!</definedName>
    <definedName name="_11084K_6_11_13">#REF!</definedName>
    <definedName name="_11085K_6_11_2" localSheetId="3">#REF!</definedName>
    <definedName name="_11085K_6_11_2">#REF!</definedName>
    <definedName name="_11086K_6_11_3" localSheetId="3">#REF!</definedName>
    <definedName name="_11086K_6_11_3">#REF!</definedName>
    <definedName name="_11087K_6_11_4" localSheetId="3">#REF!</definedName>
    <definedName name="_11087K_6_11_4">#REF!</definedName>
    <definedName name="_11088K_6_11_5" localSheetId="3">#REF!</definedName>
    <definedName name="_11088K_6_11_5">#REF!</definedName>
    <definedName name="_11089K_6_11_6" localSheetId="3">#REF!</definedName>
    <definedName name="_11089K_6_11_6">#REF!</definedName>
    <definedName name="_1109_s_2_10_5" localSheetId="3">#REF!</definedName>
    <definedName name="_1109_s_2_10_5">#REF!</definedName>
    <definedName name="_11090K_6_11_7" localSheetId="3">#REF!</definedName>
    <definedName name="_11090K_6_11_7">#REF!</definedName>
    <definedName name="_11091K_6_11_8" localSheetId="3">#REF!</definedName>
    <definedName name="_11091K_6_11_8">#REF!</definedName>
    <definedName name="_11092K_6_11_9" localSheetId="3">#REF!</definedName>
    <definedName name="_11092K_6_11_9">#REF!</definedName>
    <definedName name="_11093K_6_17_1" localSheetId="3">#REF!</definedName>
    <definedName name="_11093K_6_17_1">#REF!</definedName>
    <definedName name="_11094K_6_17_10" localSheetId="3">#REF!</definedName>
    <definedName name="_11094K_6_17_10">#REF!</definedName>
    <definedName name="_11095K_6_17_11" localSheetId="3">#REF!</definedName>
    <definedName name="_11095K_6_17_11">#REF!</definedName>
    <definedName name="_11096K_6_17_12" localSheetId="3">#REF!</definedName>
    <definedName name="_11096K_6_17_12">#REF!</definedName>
    <definedName name="_11097K_6_17_13" localSheetId="3">#REF!</definedName>
    <definedName name="_11097K_6_17_13">#REF!</definedName>
    <definedName name="_11098K_6_17_2" localSheetId="3">#REF!</definedName>
    <definedName name="_11098K_6_17_2">#REF!</definedName>
    <definedName name="_11099K_6_17_3" localSheetId="3">#REF!</definedName>
    <definedName name="_11099K_6_17_3">#REF!</definedName>
    <definedName name="_111_31_12_10_3" localSheetId="3">#REF!</definedName>
    <definedName name="_111_31_12_10_3">#REF!</definedName>
    <definedName name="_1110_s_2_10_6" localSheetId="3">#REF!</definedName>
    <definedName name="_1110_s_2_10_6">#REF!</definedName>
    <definedName name="_11100K_6_17_4" localSheetId="3">#REF!</definedName>
    <definedName name="_11100K_6_17_4">#REF!</definedName>
    <definedName name="_11101K_6_17_5" localSheetId="3">#REF!</definedName>
    <definedName name="_11101K_6_17_5">#REF!</definedName>
    <definedName name="_11102K_6_17_6" localSheetId="3">#REF!</definedName>
    <definedName name="_11102K_6_17_6">#REF!</definedName>
    <definedName name="_11103K_6_17_7" localSheetId="3">#REF!</definedName>
    <definedName name="_11103K_6_17_7">#REF!</definedName>
    <definedName name="_11104K_6_17_8" localSheetId="3">#REF!</definedName>
    <definedName name="_11104K_6_17_8">#REF!</definedName>
    <definedName name="_11105K_6_17_9" localSheetId="3">#REF!</definedName>
    <definedName name="_11105K_6_17_9">#REF!</definedName>
    <definedName name="_11106K_7_1" localSheetId="3">#REF!</definedName>
    <definedName name="_11106K_7_1">#REF!</definedName>
    <definedName name="_11107K_7_10" localSheetId="3">#REF!</definedName>
    <definedName name="_11107K_7_10">#REF!</definedName>
    <definedName name="_11108K_7_11" localSheetId="3">#REF!</definedName>
    <definedName name="_11108K_7_11">#REF!</definedName>
    <definedName name="_11109K_7_12" localSheetId="3">#REF!</definedName>
    <definedName name="_11109K_7_12">#REF!</definedName>
    <definedName name="_1111_s_2_10_7" localSheetId="3">#REF!</definedName>
    <definedName name="_1111_s_2_10_7">#REF!</definedName>
    <definedName name="_11110K_7_13" localSheetId="3">#REF!</definedName>
    <definedName name="_11110K_7_13">#REF!</definedName>
    <definedName name="_11111K_7_2" localSheetId="3">#REF!</definedName>
    <definedName name="_11111K_7_2">#REF!</definedName>
    <definedName name="_11112K_7_3" localSheetId="3">#REF!</definedName>
    <definedName name="_11112K_7_3">#REF!</definedName>
    <definedName name="_11113K_7_4" localSheetId="3">#REF!</definedName>
    <definedName name="_11113K_7_4">#REF!</definedName>
    <definedName name="_11114K_7_5" localSheetId="3">#REF!</definedName>
    <definedName name="_11114K_7_5">#REF!</definedName>
    <definedName name="_11115K_7_6" localSheetId="3">#REF!</definedName>
    <definedName name="_11115K_7_6">#REF!</definedName>
    <definedName name="_11116K_7_7" localSheetId="3">#REF!</definedName>
    <definedName name="_11116K_7_7">#REF!</definedName>
    <definedName name="_11117K_7_8" localSheetId="3">#REF!</definedName>
    <definedName name="_11117K_7_8">#REF!</definedName>
    <definedName name="_11118K_7_9" localSheetId="3">#REF!</definedName>
    <definedName name="_11118K_7_9">#REF!</definedName>
    <definedName name="_11119K_7_10_1" localSheetId="3">#REF!</definedName>
    <definedName name="_11119K_7_10_1">#REF!</definedName>
    <definedName name="_1112_s_2_10_8" localSheetId="3">#REF!</definedName>
    <definedName name="_1112_s_2_10_8">#REF!</definedName>
    <definedName name="_11120K_7_10_10" localSheetId="3">#REF!</definedName>
    <definedName name="_11120K_7_10_10">#REF!</definedName>
    <definedName name="_11121K_7_10_11" localSheetId="3">#REF!</definedName>
    <definedName name="_11121K_7_10_11">#REF!</definedName>
    <definedName name="_11122K_7_10_12" localSheetId="3">#REF!</definedName>
    <definedName name="_11122K_7_10_12">#REF!</definedName>
    <definedName name="_11123K_7_10_13" localSheetId="3">#REF!</definedName>
    <definedName name="_11123K_7_10_13">#REF!</definedName>
    <definedName name="_11124K_7_10_2" localSheetId="3">#REF!</definedName>
    <definedName name="_11124K_7_10_2">#REF!</definedName>
    <definedName name="_11125K_7_10_3" localSheetId="3">#REF!</definedName>
    <definedName name="_11125K_7_10_3">#REF!</definedName>
    <definedName name="_11126K_7_10_4" localSheetId="3">#REF!</definedName>
    <definedName name="_11126K_7_10_4">#REF!</definedName>
    <definedName name="_11127K_7_10_5" localSheetId="3">#REF!</definedName>
    <definedName name="_11127K_7_10_5">#REF!</definedName>
    <definedName name="_11128K_7_10_6" localSheetId="3">#REF!</definedName>
    <definedName name="_11128K_7_10_6">#REF!</definedName>
    <definedName name="_11129K_7_10_7" localSheetId="3">#REF!</definedName>
    <definedName name="_11129K_7_10_7">#REF!</definedName>
    <definedName name="_1113_s_2_10_9" localSheetId="3">#REF!</definedName>
    <definedName name="_1113_s_2_10_9">#REF!</definedName>
    <definedName name="_11130K_7_10_8" localSheetId="3">#REF!</definedName>
    <definedName name="_11130K_7_10_8">#REF!</definedName>
    <definedName name="_11131K_7_10_9" localSheetId="3">#REF!</definedName>
    <definedName name="_11131K_7_10_9">#REF!</definedName>
    <definedName name="_11132K_7_11_1" localSheetId="3">#REF!</definedName>
    <definedName name="_11132K_7_11_1">#REF!</definedName>
    <definedName name="_11133K_7_11_10" localSheetId="3">#REF!</definedName>
    <definedName name="_11133K_7_11_10">#REF!</definedName>
    <definedName name="_11134K_7_11_11" localSheetId="3">#REF!</definedName>
    <definedName name="_11134K_7_11_11">#REF!</definedName>
    <definedName name="_11135K_7_11_12" localSheetId="3">#REF!</definedName>
    <definedName name="_11135K_7_11_12">#REF!</definedName>
    <definedName name="_11136K_7_11_13" localSheetId="3">#REF!</definedName>
    <definedName name="_11136K_7_11_13">#REF!</definedName>
    <definedName name="_11137K_7_11_2" localSheetId="3">#REF!</definedName>
    <definedName name="_11137K_7_11_2">#REF!</definedName>
    <definedName name="_11138K_7_11_3" localSheetId="3">#REF!</definedName>
    <definedName name="_11138K_7_11_3">#REF!</definedName>
    <definedName name="_11139K_7_11_4" localSheetId="3">#REF!</definedName>
    <definedName name="_11139K_7_11_4">#REF!</definedName>
    <definedName name="_1114_s_2_11_1" localSheetId="3">#REF!</definedName>
    <definedName name="_1114_s_2_11_1">#REF!</definedName>
    <definedName name="_11140K_7_11_5" localSheetId="3">#REF!</definedName>
    <definedName name="_11140K_7_11_5">#REF!</definedName>
    <definedName name="_11141K_7_11_6" localSheetId="3">#REF!</definedName>
    <definedName name="_11141K_7_11_6">#REF!</definedName>
    <definedName name="_11142K_7_11_7" localSheetId="3">#REF!</definedName>
    <definedName name="_11142K_7_11_7">#REF!</definedName>
    <definedName name="_11143K_7_11_8" localSheetId="3">#REF!</definedName>
    <definedName name="_11143K_7_11_8">#REF!</definedName>
    <definedName name="_11144K_7_11_9" localSheetId="3">#REF!</definedName>
    <definedName name="_11144K_7_11_9">#REF!</definedName>
    <definedName name="_11145K_7_17_1" localSheetId="3">#REF!</definedName>
    <definedName name="_11145K_7_17_1">#REF!</definedName>
    <definedName name="_11146K_7_17_10" localSheetId="3">#REF!</definedName>
    <definedName name="_11146K_7_17_10">#REF!</definedName>
    <definedName name="_11147K_7_17_11" localSheetId="3">#REF!</definedName>
    <definedName name="_11147K_7_17_11">#REF!</definedName>
    <definedName name="_11148K_7_17_12" localSheetId="3">#REF!</definedName>
    <definedName name="_11148K_7_17_12">#REF!</definedName>
    <definedName name="_11149K_7_17_13" localSheetId="3">#REF!</definedName>
    <definedName name="_11149K_7_17_13">#REF!</definedName>
    <definedName name="_1115_s_2_11_10" localSheetId="3">#REF!</definedName>
    <definedName name="_1115_s_2_11_10">#REF!</definedName>
    <definedName name="_11150K_7_17_2" localSheetId="3">#REF!</definedName>
    <definedName name="_11150K_7_17_2">#REF!</definedName>
    <definedName name="_11151K_7_17_3" localSheetId="3">#REF!</definedName>
    <definedName name="_11151K_7_17_3">#REF!</definedName>
    <definedName name="_11152K_7_17_4" localSheetId="3">#REF!</definedName>
    <definedName name="_11152K_7_17_4">#REF!</definedName>
    <definedName name="_11153K_7_17_5" localSheetId="3">#REF!</definedName>
    <definedName name="_11153K_7_17_5">#REF!</definedName>
    <definedName name="_11154K_7_17_6" localSheetId="3">#REF!</definedName>
    <definedName name="_11154K_7_17_6">#REF!</definedName>
    <definedName name="_11155K_7_17_7" localSheetId="3">#REF!</definedName>
    <definedName name="_11155K_7_17_7">#REF!</definedName>
    <definedName name="_11156K_7_17_8" localSheetId="3">#REF!</definedName>
    <definedName name="_11156K_7_17_8">#REF!</definedName>
    <definedName name="_11157K_7_17_9" localSheetId="3">#REF!</definedName>
    <definedName name="_11157K_7_17_9">#REF!</definedName>
    <definedName name="_11158K_8_1" localSheetId="3">#REF!</definedName>
    <definedName name="_11158K_8_1">#REF!</definedName>
    <definedName name="_11159K_8_10" localSheetId="3">#REF!</definedName>
    <definedName name="_11159K_8_10">#REF!</definedName>
    <definedName name="_1116_s_2_11_11" localSheetId="3">#REF!</definedName>
    <definedName name="_1116_s_2_11_11">#REF!</definedName>
    <definedName name="_11160K_8_11" localSheetId="3">#REF!</definedName>
    <definedName name="_11160K_8_11">#REF!</definedName>
    <definedName name="_11161K_8_12" localSheetId="3">#REF!</definedName>
    <definedName name="_11161K_8_12">#REF!</definedName>
    <definedName name="_11162K_8_13" localSheetId="3">#REF!</definedName>
    <definedName name="_11162K_8_13">#REF!</definedName>
    <definedName name="_11163K_8_2" localSheetId="3">#REF!</definedName>
    <definedName name="_11163K_8_2">#REF!</definedName>
    <definedName name="_11164K_8_3" localSheetId="3">#REF!</definedName>
    <definedName name="_11164K_8_3">#REF!</definedName>
    <definedName name="_11165K_8_4" localSheetId="3">#REF!</definedName>
    <definedName name="_11165K_8_4">#REF!</definedName>
    <definedName name="_11166K_8_5" localSheetId="3">#REF!</definedName>
    <definedName name="_11166K_8_5">#REF!</definedName>
    <definedName name="_11167K_8_6" localSheetId="3">#REF!</definedName>
    <definedName name="_11167K_8_6">#REF!</definedName>
    <definedName name="_11168K_8_7" localSheetId="3">#REF!</definedName>
    <definedName name="_11168K_8_7">#REF!</definedName>
    <definedName name="_11169K_8_8" localSheetId="3">#REF!</definedName>
    <definedName name="_11169K_8_8">#REF!</definedName>
    <definedName name="_1117_s_2_11_12" localSheetId="3">#REF!</definedName>
    <definedName name="_1117_s_2_11_12">#REF!</definedName>
    <definedName name="_11170K_8_9" localSheetId="3">#REF!</definedName>
    <definedName name="_11170K_8_9">#REF!</definedName>
    <definedName name="_11171K_8_10_1" localSheetId="3">#REF!</definedName>
    <definedName name="_11171K_8_10_1">#REF!</definedName>
    <definedName name="_11172K_8_10_10" localSheetId="3">#REF!</definedName>
    <definedName name="_11172K_8_10_10">#REF!</definedName>
    <definedName name="_11173K_8_10_11" localSheetId="3">#REF!</definedName>
    <definedName name="_11173K_8_10_11">#REF!</definedName>
    <definedName name="_11174K_8_10_12" localSheetId="3">#REF!</definedName>
    <definedName name="_11174K_8_10_12">#REF!</definedName>
    <definedName name="_11175K_8_10_13" localSheetId="3">#REF!</definedName>
    <definedName name="_11175K_8_10_13">#REF!</definedName>
    <definedName name="_11176K_8_10_2" localSheetId="3">#REF!</definedName>
    <definedName name="_11176K_8_10_2">#REF!</definedName>
    <definedName name="_11177K_8_10_3" localSheetId="3">#REF!</definedName>
    <definedName name="_11177K_8_10_3">#REF!</definedName>
    <definedName name="_11178K_8_10_4" localSheetId="3">#REF!</definedName>
    <definedName name="_11178K_8_10_4">#REF!</definedName>
    <definedName name="_11179K_8_10_5" localSheetId="3">#REF!</definedName>
    <definedName name="_11179K_8_10_5">#REF!</definedName>
    <definedName name="_1118_s_2_11_13" localSheetId="3">#REF!</definedName>
    <definedName name="_1118_s_2_11_13">#REF!</definedName>
    <definedName name="_11180K_8_10_6" localSheetId="3">#REF!</definedName>
    <definedName name="_11180K_8_10_6">#REF!</definedName>
    <definedName name="_11181K_8_10_7" localSheetId="3">#REF!</definedName>
    <definedName name="_11181K_8_10_7">#REF!</definedName>
    <definedName name="_11182K_8_10_8" localSheetId="3">#REF!</definedName>
    <definedName name="_11182K_8_10_8">#REF!</definedName>
    <definedName name="_11183K_8_10_9" localSheetId="3">#REF!</definedName>
    <definedName name="_11183K_8_10_9">#REF!</definedName>
    <definedName name="_11184K_8_11_1" localSheetId="3">#REF!</definedName>
    <definedName name="_11184K_8_11_1">#REF!</definedName>
    <definedName name="_11185K_8_11_10" localSheetId="3">#REF!</definedName>
    <definedName name="_11185K_8_11_10">#REF!</definedName>
    <definedName name="_11186K_8_11_11" localSheetId="3">#REF!</definedName>
    <definedName name="_11186K_8_11_11">#REF!</definedName>
    <definedName name="_11187K_8_11_12" localSheetId="3">#REF!</definedName>
    <definedName name="_11187K_8_11_12">#REF!</definedName>
    <definedName name="_11188K_8_11_13" localSheetId="3">#REF!</definedName>
    <definedName name="_11188K_8_11_13">#REF!</definedName>
    <definedName name="_11189K_8_11_2" localSheetId="3">#REF!</definedName>
    <definedName name="_11189K_8_11_2">#REF!</definedName>
    <definedName name="_1119_s_2_11_2" localSheetId="3">#REF!</definedName>
    <definedName name="_1119_s_2_11_2">#REF!</definedName>
    <definedName name="_11190K_8_11_3" localSheetId="3">#REF!</definedName>
    <definedName name="_11190K_8_11_3">#REF!</definedName>
    <definedName name="_11191K_8_11_4" localSheetId="3">#REF!</definedName>
    <definedName name="_11191K_8_11_4">#REF!</definedName>
    <definedName name="_11192K_8_11_5" localSheetId="3">#REF!</definedName>
    <definedName name="_11192K_8_11_5">#REF!</definedName>
    <definedName name="_11193K_8_11_6" localSheetId="3">#REF!</definedName>
    <definedName name="_11193K_8_11_6">#REF!</definedName>
    <definedName name="_11194K_8_11_7" localSheetId="3">#REF!</definedName>
    <definedName name="_11194K_8_11_7">#REF!</definedName>
    <definedName name="_11195K_8_11_8" localSheetId="3">#REF!</definedName>
    <definedName name="_11195K_8_11_8">#REF!</definedName>
    <definedName name="_11196K_8_11_9" localSheetId="3">#REF!</definedName>
    <definedName name="_11196K_8_11_9">#REF!</definedName>
    <definedName name="_11197K_8_17_1" localSheetId="3">#REF!</definedName>
    <definedName name="_11197K_8_17_1">#REF!</definedName>
    <definedName name="_11198K_8_17_10" localSheetId="3">#REF!</definedName>
    <definedName name="_11198K_8_17_10">#REF!</definedName>
    <definedName name="_11199K_8_17_11" localSheetId="3">#REF!</definedName>
    <definedName name="_11199K_8_17_11">#REF!</definedName>
    <definedName name="_112_31_12_10_4" localSheetId="3">#REF!</definedName>
    <definedName name="_112_31_12_10_4">#REF!</definedName>
    <definedName name="_1120_s_2_11_3" localSheetId="3">#REF!</definedName>
    <definedName name="_1120_s_2_11_3">#REF!</definedName>
    <definedName name="_11200K_8_17_12" localSheetId="3">#REF!</definedName>
    <definedName name="_11200K_8_17_12">#REF!</definedName>
    <definedName name="_11201K_8_17_13" localSheetId="3">#REF!</definedName>
    <definedName name="_11201K_8_17_13">#REF!</definedName>
    <definedName name="_11202K_8_17_2" localSheetId="3">#REF!</definedName>
    <definedName name="_11202K_8_17_2">#REF!</definedName>
    <definedName name="_11203K_8_17_3" localSheetId="3">#REF!</definedName>
    <definedName name="_11203K_8_17_3">#REF!</definedName>
    <definedName name="_11204K_8_17_4" localSheetId="3">#REF!</definedName>
    <definedName name="_11204K_8_17_4">#REF!</definedName>
    <definedName name="_11205K_8_17_5" localSheetId="3">#REF!</definedName>
    <definedName name="_11205K_8_17_5">#REF!</definedName>
    <definedName name="_11206K_8_17_6" localSheetId="3">#REF!</definedName>
    <definedName name="_11206K_8_17_6">#REF!</definedName>
    <definedName name="_11207K_8_17_7" localSheetId="3">#REF!</definedName>
    <definedName name="_11207K_8_17_7">#REF!</definedName>
    <definedName name="_11208K_8_17_8" localSheetId="3">#REF!</definedName>
    <definedName name="_11208K_8_17_8">#REF!</definedName>
    <definedName name="_11209K_8_17_9" localSheetId="3">#REF!</definedName>
    <definedName name="_11209K_8_17_9">#REF!</definedName>
    <definedName name="_1121_s_2_11_4" localSheetId="3">#REF!</definedName>
    <definedName name="_1121_s_2_11_4">#REF!</definedName>
    <definedName name="_11210K_9_1" localSheetId="3">#REF!</definedName>
    <definedName name="_11210K_9_1">#REF!</definedName>
    <definedName name="_11211K_9_10" localSheetId="3">#REF!</definedName>
    <definedName name="_11211K_9_10">#REF!</definedName>
    <definedName name="_11212K_9_11" localSheetId="3">#REF!</definedName>
    <definedName name="_11212K_9_11">#REF!</definedName>
    <definedName name="_11213K_9_12" localSheetId="3">#REF!</definedName>
    <definedName name="_11213K_9_12">#REF!</definedName>
    <definedName name="_11214K_9_13" localSheetId="3">#REF!</definedName>
    <definedName name="_11214K_9_13">#REF!</definedName>
    <definedName name="_11215K_9_2" localSheetId="3">#REF!</definedName>
    <definedName name="_11215K_9_2">#REF!</definedName>
    <definedName name="_11216K_9_3" localSheetId="3">#REF!</definedName>
    <definedName name="_11216K_9_3">#REF!</definedName>
    <definedName name="_11217K_9_4" localSheetId="3">#REF!</definedName>
    <definedName name="_11217K_9_4">#REF!</definedName>
    <definedName name="_11218K_9_5" localSheetId="3">#REF!</definedName>
    <definedName name="_11218K_9_5">#REF!</definedName>
    <definedName name="_11219K_9_6" localSheetId="3">#REF!</definedName>
    <definedName name="_11219K_9_6">#REF!</definedName>
    <definedName name="_1122_s_2_11_5" localSheetId="3">#REF!</definedName>
    <definedName name="_1122_s_2_11_5">#REF!</definedName>
    <definedName name="_11220K_9_7" localSheetId="3">#REF!</definedName>
    <definedName name="_11220K_9_7">#REF!</definedName>
    <definedName name="_11221K_9_8" localSheetId="3">#REF!</definedName>
    <definedName name="_11221K_9_8">#REF!</definedName>
    <definedName name="_11222K_9_9" localSheetId="3">#REF!</definedName>
    <definedName name="_11222K_9_9">#REF!</definedName>
    <definedName name="_11223K_9_10_1" localSheetId="3">#REF!</definedName>
    <definedName name="_11223K_9_10_1">#REF!</definedName>
    <definedName name="_11224K_9_10_10" localSheetId="3">#REF!</definedName>
    <definedName name="_11224K_9_10_10">#REF!</definedName>
    <definedName name="_11225K_9_10_11" localSheetId="3">#REF!</definedName>
    <definedName name="_11225K_9_10_11">#REF!</definedName>
    <definedName name="_11226K_9_10_12" localSheetId="3">#REF!</definedName>
    <definedName name="_11226K_9_10_12">#REF!</definedName>
    <definedName name="_11227K_9_10_13" localSheetId="3">#REF!</definedName>
    <definedName name="_11227K_9_10_13">#REF!</definedName>
    <definedName name="_11228K_9_10_2" localSheetId="3">#REF!</definedName>
    <definedName name="_11228K_9_10_2">#REF!</definedName>
    <definedName name="_11229K_9_10_3" localSheetId="3">#REF!</definedName>
    <definedName name="_11229K_9_10_3">#REF!</definedName>
    <definedName name="_1123_s_2_11_6" localSheetId="3">#REF!</definedName>
    <definedName name="_1123_s_2_11_6">#REF!</definedName>
    <definedName name="_11230K_9_10_4" localSheetId="3">#REF!</definedName>
    <definedName name="_11230K_9_10_4">#REF!</definedName>
    <definedName name="_11231K_9_10_5" localSheetId="3">#REF!</definedName>
    <definedName name="_11231K_9_10_5">#REF!</definedName>
    <definedName name="_11232K_9_10_6" localSheetId="3">#REF!</definedName>
    <definedName name="_11232K_9_10_6">#REF!</definedName>
    <definedName name="_11233K_9_10_7" localSheetId="3">#REF!</definedName>
    <definedName name="_11233K_9_10_7">#REF!</definedName>
    <definedName name="_11234K_9_10_8" localSheetId="3">#REF!</definedName>
    <definedName name="_11234K_9_10_8">#REF!</definedName>
    <definedName name="_11235K_9_10_9" localSheetId="3">#REF!</definedName>
    <definedName name="_11235K_9_10_9">#REF!</definedName>
    <definedName name="_11236K_9_11_1" localSheetId="3">#REF!</definedName>
    <definedName name="_11236K_9_11_1">#REF!</definedName>
    <definedName name="_11237K_9_11_10" localSheetId="3">#REF!</definedName>
    <definedName name="_11237K_9_11_10">#REF!</definedName>
    <definedName name="_11238K_9_11_11" localSheetId="3">#REF!</definedName>
    <definedName name="_11238K_9_11_11">#REF!</definedName>
    <definedName name="_11239K_9_11_12" localSheetId="3">#REF!</definedName>
    <definedName name="_11239K_9_11_12">#REF!</definedName>
    <definedName name="_1124_s_2_11_7" localSheetId="3">#REF!</definedName>
    <definedName name="_1124_s_2_11_7">#REF!</definedName>
    <definedName name="_11240K_9_11_13" localSheetId="3">#REF!</definedName>
    <definedName name="_11240K_9_11_13">#REF!</definedName>
    <definedName name="_11241K_9_11_2" localSheetId="3">#REF!</definedName>
    <definedName name="_11241K_9_11_2">#REF!</definedName>
    <definedName name="_11242K_9_11_3" localSheetId="3">#REF!</definedName>
    <definedName name="_11242K_9_11_3">#REF!</definedName>
    <definedName name="_11243K_9_11_4" localSheetId="3">#REF!</definedName>
    <definedName name="_11243K_9_11_4">#REF!</definedName>
    <definedName name="_11244K_9_11_5" localSheetId="3">#REF!</definedName>
    <definedName name="_11244K_9_11_5">#REF!</definedName>
    <definedName name="_11245K_9_11_6" localSheetId="3">#REF!</definedName>
    <definedName name="_11245K_9_11_6">#REF!</definedName>
    <definedName name="_11246K_9_11_7" localSheetId="3">#REF!</definedName>
    <definedName name="_11246K_9_11_7">#REF!</definedName>
    <definedName name="_11247K_9_11_8" localSheetId="3">#REF!</definedName>
    <definedName name="_11247K_9_11_8">#REF!</definedName>
    <definedName name="_11248K_9_11_9" localSheetId="3">#REF!</definedName>
    <definedName name="_11248K_9_11_9">#REF!</definedName>
    <definedName name="_11249K_9_17_1" localSheetId="3">#REF!</definedName>
    <definedName name="_11249K_9_17_1">#REF!</definedName>
    <definedName name="_1125_s_2_11_8" localSheetId="3">#REF!</definedName>
    <definedName name="_1125_s_2_11_8">#REF!</definedName>
    <definedName name="_11250K_9_17_10" localSheetId="3">#REF!</definedName>
    <definedName name="_11250K_9_17_10">#REF!</definedName>
    <definedName name="_11251K_9_17_11" localSheetId="3">#REF!</definedName>
    <definedName name="_11251K_9_17_11">#REF!</definedName>
    <definedName name="_11252K_9_17_12" localSheetId="3">#REF!</definedName>
    <definedName name="_11252K_9_17_12">#REF!</definedName>
    <definedName name="_11253K_9_17_13" localSheetId="3">#REF!</definedName>
    <definedName name="_11253K_9_17_13">#REF!</definedName>
    <definedName name="_11254K_9_17_2" localSheetId="3">#REF!</definedName>
    <definedName name="_11254K_9_17_2">#REF!</definedName>
    <definedName name="_11255K_9_17_3" localSheetId="3">#REF!</definedName>
    <definedName name="_11255K_9_17_3">#REF!</definedName>
    <definedName name="_11256K_9_17_4" localSheetId="3">#REF!</definedName>
    <definedName name="_11256K_9_17_4">#REF!</definedName>
    <definedName name="_11257K_9_17_5" localSheetId="3">#REF!</definedName>
    <definedName name="_11257K_9_17_5">#REF!</definedName>
    <definedName name="_11258K_9_17_6" localSheetId="3">#REF!</definedName>
    <definedName name="_11258K_9_17_6">#REF!</definedName>
    <definedName name="_11259K_9_17_7" localSheetId="3">#REF!</definedName>
    <definedName name="_11259K_9_17_7">#REF!</definedName>
    <definedName name="_1126_s_2_11_9" localSheetId="3">#REF!</definedName>
    <definedName name="_1126_s_2_11_9">#REF!</definedName>
    <definedName name="_11260K_9_17_8" localSheetId="3">#REF!</definedName>
    <definedName name="_11260K_9_17_8">#REF!</definedName>
    <definedName name="_11261K_9_17_9" localSheetId="3">#REF!</definedName>
    <definedName name="_11261K_9_17_9">#REF!</definedName>
    <definedName name="_11262KODE_11_1" localSheetId="3">[20]ASLI!#REF!</definedName>
    <definedName name="_11262KODE_11_1">[20]ASLI!#REF!</definedName>
    <definedName name="_11263KODE_11_10" localSheetId="3">[20]ASLI!#REF!</definedName>
    <definedName name="_11263KODE_11_10">[20]ASLI!#REF!</definedName>
    <definedName name="_11264KODE_11_11" localSheetId="3">[20]ASLI!#REF!</definedName>
    <definedName name="_11264KODE_11_11">[20]ASLI!#REF!</definedName>
    <definedName name="_11265KODE_11_12" localSheetId="3">[20]ASLI!#REF!</definedName>
    <definedName name="_11265KODE_11_12">[20]ASLI!#REF!</definedName>
    <definedName name="_11266KODE_11_13">[20]ASLI!#REF!</definedName>
    <definedName name="_11267KODE_11_2">[20]ASLI!#REF!</definedName>
    <definedName name="_11268KODE_11_3">[20]ASLI!#REF!</definedName>
    <definedName name="_11269KODE_11_4">[20]ASLI!#REF!</definedName>
    <definedName name="_1127_s_2_17_1" localSheetId="3">#REF!</definedName>
    <definedName name="_1127_s_2_17_1">#REF!</definedName>
    <definedName name="_11270KODE_11_5">[20]ASLI!#REF!</definedName>
    <definedName name="_11271KODE_11_6">[20]ASLI!#REF!</definedName>
    <definedName name="_11272KODE_11_7">[20]ASLI!#REF!</definedName>
    <definedName name="_11273KODE_11_8">[20]ASLI!#REF!</definedName>
    <definedName name="_11274KODE_11_9">[20]ASLI!#REF!</definedName>
    <definedName name="_11275KODE_4_1">[20]ASLI!#REF!</definedName>
    <definedName name="_11276KODE_4_10">[20]ASLI!#REF!</definedName>
    <definedName name="_11277KODE_4_11">[20]ASLI!#REF!</definedName>
    <definedName name="_11278KODE_4_12">[20]ASLI!#REF!</definedName>
    <definedName name="_11279KODE_4_13">[20]ASLI!#REF!</definedName>
    <definedName name="_1128_s_2_17_10" localSheetId="3">#REF!</definedName>
    <definedName name="_1128_s_2_17_10">#REF!</definedName>
    <definedName name="_11280KODE_4_2">[20]ASLI!#REF!</definedName>
    <definedName name="_11281KODE_4_3">[20]ASLI!#REF!</definedName>
    <definedName name="_11282KODE_4_4">[20]ASLI!#REF!</definedName>
    <definedName name="_11283KODE_4_5">[20]ASLI!#REF!</definedName>
    <definedName name="_11284KODE_4_6">[20]ASLI!#REF!</definedName>
    <definedName name="_11285KODE_4_7">[20]ASLI!#REF!</definedName>
    <definedName name="_11286KODE_4_8">[20]ASLI!#REF!</definedName>
    <definedName name="_11287KODE_4_9">[20]ASLI!#REF!</definedName>
    <definedName name="_11288KTPR_1" localSheetId="3">#REF!</definedName>
    <definedName name="_11288KTPR_1">#REF!</definedName>
    <definedName name="_11289KTPR_10" localSheetId="3">#REF!</definedName>
    <definedName name="_11289KTPR_10">#REF!</definedName>
    <definedName name="_1129_s_2_17_11" localSheetId="3">#REF!</definedName>
    <definedName name="_1129_s_2_17_11">#REF!</definedName>
    <definedName name="_11290KTPR_11" localSheetId="3">#REF!</definedName>
    <definedName name="_11290KTPR_11">#REF!</definedName>
    <definedName name="_11291KTPR_12" localSheetId="3">#REF!</definedName>
    <definedName name="_11291KTPR_12">#REF!</definedName>
    <definedName name="_11292KTPR_13" localSheetId="3">#REF!</definedName>
    <definedName name="_11292KTPR_13">#REF!</definedName>
    <definedName name="_11293KTPR_2" localSheetId="3">#REF!</definedName>
    <definedName name="_11293KTPR_2">#REF!</definedName>
    <definedName name="_11294KTPR_3" localSheetId="3">#REF!</definedName>
    <definedName name="_11294KTPR_3">#REF!</definedName>
    <definedName name="_11295KTPR_4" localSheetId="3">#REF!</definedName>
    <definedName name="_11295KTPR_4">#REF!</definedName>
    <definedName name="_11296KTPR_5" localSheetId="3">#REF!</definedName>
    <definedName name="_11296KTPR_5">#REF!</definedName>
    <definedName name="_11297KTPR_6" localSheetId="3">#REF!</definedName>
    <definedName name="_11297KTPR_6">#REF!</definedName>
    <definedName name="_11298KTPR_7" localSheetId="3">#REF!</definedName>
    <definedName name="_11298KTPR_7">#REF!</definedName>
    <definedName name="_11299KTPR_8" localSheetId="3">#REF!</definedName>
    <definedName name="_11299KTPR_8">#REF!</definedName>
    <definedName name="_113_31_12_10_5" localSheetId="3">#REF!</definedName>
    <definedName name="_113_31_12_10_5">#REF!</definedName>
    <definedName name="_1130_s_2_17_12" localSheetId="3">#REF!</definedName>
    <definedName name="_1130_s_2_17_12">#REF!</definedName>
    <definedName name="_11300KTPR_9" localSheetId="3">#REF!</definedName>
    <definedName name="_11300KTPR_9">#REF!</definedName>
    <definedName name="_11301L_1" localSheetId="3">#REF!</definedName>
    <definedName name="_11301L_1">#REF!</definedName>
    <definedName name="_11302L_10" localSheetId="3">#REF!</definedName>
    <definedName name="_11302L_10">#REF!</definedName>
    <definedName name="_11303L_11" localSheetId="3">#REF!</definedName>
    <definedName name="_11303L_11">#REF!</definedName>
    <definedName name="_11304L_12" localSheetId="3">#REF!</definedName>
    <definedName name="_11304L_12">#REF!</definedName>
    <definedName name="_11305L_13" localSheetId="3">#REF!</definedName>
    <definedName name="_11305L_13">#REF!</definedName>
    <definedName name="_11306L_2" localSheetId="3">#REF!</definedName>
    <definedName name="_11306L_2">#REF!</definedName>
    <definedName name="_11307L_3" localSheetId="3">#REF!</definedName>
    <definedName name="_11307L_3">#REF!</definedName>
    <definedName name="_11308L_4" localSheetId="3">#REF!</definedName>
    <definedName name="_11308L_4">#REF!</definedName>
    <definedName name="_11309L_5" localSheetId="3">#REF!</definedName>
    <definedName name="_11309L_5">#REF!</definedName>
    <definedName name="_1131_s_2_17_13" localSheetId="3">#REF!</definedName>
    <definedName name="_1131_s_2_17_13">#REF!</definedName>
    <definedName name="_11310L_6" localSheetId="3">#REF!</definedName>
    <definedName name="_11310L_6">#REF!</definedName>
    <definedName name="_11311L_7" localSheetId="3">#REF!</definedName>
    <definedName name="_11311L_7">#REF!</definedName>
    <definedName name="_11312L_8" localSheetId="3">#REF!</definedName>
    <definedName name="_11312L_8">#REF!</definedName>
    <definedName name="_11313L_9" localSheetId="3">#REF!</definedName>
    <definedName name="_11313L_9">#REF!</definedName>
    <definedName name="_11314L_1_1" localSheetId="3">#REF!</definedName>
    <definedName name="_11314L_1_1">#REF!</definedName>
    <definedName name="_11315L_1_10" localSheetId="3">#REF!</definedName>
    <definedName name="_11315L_1_10">#REF!</definedName>
    <definedName name="_11316L_1_11" localSheetId="3">#REF!</definedName>
    <definedName name="_11316L_1_11">#REF!</definedName>
    <definedName name="_11317L_1_12" localSheetId="3">#REF!</definedName>
    <definedName name="_11317L_1_12">#REF!</definedName>
    <definedName name="_11318L_1_13" localSheetId="3">#REF!</definedName>
    <definedName name="_11318L_1_13">#REF!</definedName>
    <definedName name="_11319L_1_2" localSheetId="3">#REF!</definedName>
    <definedName name="_11319L_1_2">#REF!</definedName>
    <definedName name="_1132_s_2_17_2" localSheetId="3">#REF!</definedName>
    <definedName name="_1132_s_2_17_2">#REF!</definedName>
    <definedName name="_11320L_1_3" localSheetId="3">#REF!</definedName>
    <definedName name="_11320L_1_3">#REF!</definedName>
    <definedName name="_11321L_1_4" localSheetId="3">#REF!</definedName>
    <definedName name="_11321L_1_4">#REF!</definedName>
    <definedName name="_11322L_1_5" localSheetId="3">#REF!</definedName>
    <definedName name="_11322L_1_5">#REF!</definedName>
    <definedName name="_11323L_1_6" localSheetId="3">#REF!</definedName>
    <definedName name="_11323L_1_6">#REF!</definedName>
    <definedName name="_11324L_1_7" localSheetId="3">#REF!</definedName>
    <definedName name="_11324L_1_7">#REF!</definedName>
    <definedName name="_11325L_1_8" localSheetId="3">#REF!</definedName>
    <definedName name="_11325L_1_8">#REF!</definedName>
    <definedName name="_11326L_1_9" localSheetId="3">#REF!</definedName>
    <definedName name="_11326L_1_9">#REF!</definedName>
    <definedName name="_11327L_1_10_1" localSheetId="3">#REF!</definedName>
    <definedName name="_11327L_1_10_1">#REF!</definedName>
    <definedName name="_11328L_1_10_10" localSheetId="3">#REF!</definedName>
    <definedName name="_11328L_1_10_10">#REF!</definedName>
    <definedName name="_11329L_1_10_11" localSheetId="3">#REF!</definedName>
    <definedName name="_11329L_1_10_11">#REF!</definedName>
    <definedName name="_1133_s_2_17_3" localSheetId="3">#REF!</definedName>
    <definedName name="_1133_s_2_17_3">#REF!</definedName>
    <definedName name="_11330L_1_10_12" localSheetId="3">#REF!</definedName>
    <definedName name="_11330L_1_10_12">#REF!</definedName>
    <definedName name="_11331L_1_10_13" localSheetId="3">#REF!</definedName>
    <definedName name="_11331L_1_10_13">#REF!</definedName>
    <definedName name="_11332L_1_10_2" localSheetId="3">#REF!</definedName>
    <definedName name="_11332L_1_10_2">#REF!</definedName>
    <definedName name="_11333L_1_10_3" localSheetId="3">#REF!</definedName>
    <definedName name="_11333L_1_10_3">#REF!</definedName>
    <definedName name="_11334L_1_10_4" localSheetId="3">#REF!</definedName>
    <definedName name="_11334L_1_10_4">#REF!</definedName>
    <definedName name="_11335L_1_10_5" localSheetId="3">#REF!</definedName>
    <definedName name="_11335L_1_10_5">#REF!</definedName>
    <definedName name="_11336L_1_10_6" localSheetId="3">#REF!</definedName>
    <definedName name="_11336L_1_10_6">#REF!</definedName>
    <definedName name="_11337L_1_10_7" localSheetId="3">#REF!</definedName>
    <definedName name="_11337L_1_10_7">#REF!</definedName>
    <definedName name="_11338L_1_10_8" localSheetId="3">#REF!</definedName>
    <definedName name="_11338L_1_10_8">#REF!</definedName>
    <definedName name="_11339L_1_10_9" localSheetId="3">#REF!</definedName>
    <definedName name="_11339L_1_10_9">#REF!</definedName>
    <definedName name="_1134_s_2_17_4" localSheetId="3">#REF!</definedName>
    <definedName name="_1134_s_2_17_4">#REF!</definedName>
    <definedName name="_11340L_1_11_1" localSheetId="3">#REF!</definedName>
    <definedName name="_11340L_1_11_1">#REF!</definedName>
    <definedName name="_11341L_1_11_10" localSheetId="3">#REF!</definedName>
    <definedName name="_11341L_1_11_10">#REF!</definedName>
    <definedName name="_11342L_1_11_11" localSheetId="3">#REF!</definedName>
    <definedName name="_11342L_1_11_11">#REF!</definedName>
    <definedName name="_11343L_1_11_12" localSheetId="3">#REF!</definedName>
    <definedName name="_11343L_1_11_12">#REF!</definedName>
    <definedName name="_11344L_1_11_13" localSheetId="3">#REF!</definedName>
    <definedName name="_11344L_1_11_13">#REF!</definedName>
    <definedName name="_11345L_1_11_2" localSheetId="3">#REF!</definedName>
    <definedName name="_11345L_1_11_2">#REF!</definedName>
    <definedName name="_11346L_1_11_3" localSheetId="3">#REF!</definedName>
    <definedName name="_11346L_1_11_3">#REF!</definedName>
    <definedName name="_11347L_1_11_4" localSheetId="3">#REF!</definedName>
    <definedName name="_11347L_1_11_4">#REF!</definedName>
    <definedName name="_11348L_1_11_5" localSheetId="3">#REF!</definedName>
    <definedName name="_11348L_1_11_5">#REF!</definedName>
    <definedName name="_11349L_1_11_6" localSheetId="3">#REF!</definedName>
    <definedName name="_11349L_1_11_6">#REF!</definedName>
    <definedName name="_1135_s_2_17_5" localSheetId="3">#REF!</definedName>
    <definedName name="_1135_s_2_17_5">#REF!</definedName>
    <definedName name="_11350L_1_11_7" localSheetId="3">#REF!</definedName>
    <definedName name="_11350L_1_11_7">#REF!</definedName>
    <definedName name="_11351L_1_11_8" localSheetId="3">#REF!</definedName>
    <definedName name="_11351L_1_11_8">#REF!</definedName>
    <definedName name="_11352L_1_11_9" localSheetId="3">#REF!</definedName>
    <definedName name="_11352L_1_11_9">#REF!</definedName>
    <definedName name="_11353L_1_17_1" localSheetId="3">#REF!</definedName>
    <definedName name="_11353L_1_17_1">#REF!</definedName>
    <definedName name="_11354L_1_17_10" localSheetId="3">#REF!</definedName>
    <definedName name="_11354L_1_17_10">#REF!</definedName>
    <definedName name="_11355L_1_17_11" localSheetId="3">#REF!</definedName>
    <definedName name="_11355L_1_17_11">#REF!</definedName>
    <definedName name="_11356L_1_17_12" localSheetId="3">#REF!</definedName>
    <definedName name="_11356L_1_17_12">#REF!</definedName>
    <definedName name="_11357L_1_17_13" localSheetId="3">#REF!</definedName>
    <definedName name="_11357L_1_17_13">#REF!</definedName>
    <definedName name="_11358L_1_17_2" localSheetId="3">#REF!</definedName>
    <definedName name="_11358L_1_17_2">#REF!</definedName>
    <definedName name="_11359L_1_17_3" localSheetId="3">#REF!</definedName>
    <definedName name="_11359L_1_17_3">#REF!</definedName>
    <definedName name="_1136_s_2_17_6" localSheetId="3">#REF!</definedName>
    <definedName name="_1136_s_2_17_6">#REF!</definedName>
    <definedName name="_11360L_1_17_4" localSheetId="3">#REF!</definedName>
    <definedName name="_11360L_1_17_4">#REF!</definedName>
    <definedName name="_11361L_1_17_5" localSheetId="3">#REF!</definedName>
    <definedName name="_11361L_1_17_5">#REF!</definedName>
    <definedName name="_11362L_1_17_6" localSheetId="3">#REF!</definedName>
    <definedName name="_11362L_1_17_6">#REF!</definedName>
    <definedName name="_11363L_1_17_7" localSheetId="3">#REF!</definedName>
    <definedName name="_11363L_1_17_7">#REF!</definedName>
    <definedName name="_11364L_1_17_8" localSheetId="3">#REF!</definedName>
    <definedName name="_11364L_1_17_8">#REF!</definedName>
    <definedName name="_11365L_1_17_9" localSheetId="3">#REF!</definedName>
    <definedName name="_11365L_1_17_9">#REF!</definedName>
    <definedName name="_11366L_10_1" localSheetId="3">#REF!</definedName>
    <definedName name="_11366L_10_1">#REF!</definedName>
    <definedName name="_11367L_10_10" localSheetId="3">#REF!</definedName>
    <definedName name="_11367L_10_10">#REF!</definedName>
    <definedName name="_11368L_10_11" localSheetId="3">#REF!</definedName>
    <definedName name="_11368L_10_11">#REF!</definedName>
    <definedName name="_11369L_10_12" localSheetId="3">#REF!</definedName>
    <definedName name="_11369L_10_12">#REF!</definedName>
    <definedName name="_1137_s_2_17_7" localSheetId="3">#REF!</definedName>
    <definedName name="_1137_s_2_17_7">#REF!</definedName>
    <definedName name="_11370L_10_13" localSheetId="3">#REF!</definedName>
    <definedName name="_11370L_10_13">#REF!</definedName>
    <definedName name="_11371L_10_2" localSheetId="3">#REF!</definedName>
    <definedName name="_11371L_10_2">#REF!</definedName>
    <definedName name="_11372L_10_3" localSheetId="3">#REF!</definedName>
    <definedName name="_11372L_10_3">#REF!</definedName>
    <definedName name="_11373L_10_4" localSheetId="3">#REF!</definedName>
    <definedName name="_11373L_10_4">#REF!</definedName>
    <definedName name="_11374L_10_5" localSheetId="3">#REF!</definedName>
    <definedName name="_11374L_10_5">#REF!</definedName>
    <definedName name="_11375L_10_6" localSheetId="3">#REF!</definedName>
    <definedName name="_11375L_10_6">#REF!</definedName>
    <definedName name="_11376L_10_7" localSheetId="3">#REF!</definedName>
    <definedName name="_11376L_10_7">#REF!</definedName>
    <definedName name="_11377L_10_8" localSheetId="3">#REF!</definedName>
    <definedName name="_11377L_10_8">#REF!</definedName>
    <definedName name="_11378L_10_9" localSheetId="3">#REF!</definedName>
    <definedName name="_11378L_10_9">#REF!</definedName>
    <definedName name="_11379L_10_17_1" localSheetId="3">#REF!</definedName>
    <definedName name="_11379L_10_17_1">#REF!</definedName>
    <definedName name="_1138_s_2_17_8" localSheetId="3">#REF!</definedName>
    <definedName name="_1138_s_2_17_8">#REF!</definedName>
    <definedName name="_11380L_10_17_10" localSheetId="3">#REF!</definedName>
    <definedName name="_11380L_10_17_10">#REF!</definedName>
    <definedName name="_11381L_10_17_11" localSheetId="3">#REF!</definedName>
    <definedName name="_11381L_10_17_11">#REF!</definedName>
    <definedName name="_11382L_10_17_12" localSheetId="3">#REF!</definedName>
    <definedName name="_11382L_10_17_12">#REF!</definedName>
    <definedName name="_11383L_10_17_13" localSheetId="3">#REF!</definedName>
    <definedName name="_11383L_10_17_13">#REF!</definedName>
    <definedName name="_11384L_10_17_2" localSheetId="3">#REF!</definedName>
    <definedName name="_11384L_10_17_2">#REF!</definedName>
    <definedName name="_11385L_10_17_3" localSheetId="3">#REF!</definedName>
    <definedName name="_11385L_10_17_3">#REF!</definedName>
    <definedName name="_11386L_10_17_4" localSheetId="3">#REF!</definedName>
    <definedName name="_11386L_10_17_4">#REF!</definedName>
    <definedName name="_11387L_10_17_5" localSheetId="3">#REF!</definedName>
    <definedName name="_11387L_10_17_5">#REF!</definedName>
    <definedName name="_11388L_10_17_6" localSheetId="3">#REF!</definedName>
    <definedName name="_11388L_10_17_6">#REF!</definedName>
    <definedName name="_11389L_10_17_7" localSheetId="3">#REF!</definedName>
    <definedName name="_11389L_10_17_7">#REF!</definedName>
    <definedName name="_1139_s_2_17_9" localSheetId="3">#REF!</definedName>
    <definedName name="_1139_s_2_17_9">#REF!</definedName>
    <definedName name="_11390L_10_17_8" localSheetId="3">#REF!</definedName>
    <definedName name="_11390L_10_17_8">#REF!</definedName>
    <definedName name="_11391L_10_17_9" localSheetId="3">#REF!</definedName>
    <definedName name="_11391L_10_17_9">#REF!</definedName>
    <definedName name="_11392L_11_1" localSheetId="3">#REF!</definedName>
    <definedName name="_11392L_11_1">#REF!</definedName>
    <definedName name="_11393L_11_10" localSheetId="3">#REF!</definedName>
    <definedName name="_11393L_11_10">#REF!</definedName>
    <definedName name="_11394L_11_11" localSheetId="3">#REF!</definedName>
    <definedName name="_11394L_11_11">#REF!</definedName>
    <definedName name="_11395L_11_12" localSheetId="3">#REF!</definedName>
    <definedName name="_11395L_11_12">#REF!</definedName>
    <definedName name="_11396L_11_13" localSheetId="3">#REF!</definedName>
    <definedName name="_11396L_11_13">#REF!</definedName>
    <definedName name="_11397L_11_2" localSheetId="3">#REF!</definedName>
    <definedName name="_11397L_11_2">#REF!</definedName>
    <definedName name="_11398L_11_3" localSheetId="3">#REF!</definedName>
    <definedName name="_11398L_11_3">#REF!</definedName>
    <definedName name="_11399L_11_4" localSheetId="3">#REF!</definedName>
    <definedName name="_11399L_11_4">#REF!</definedName>
    <definedName name="_114_31_12_10_6" localSheetId="3">#REF!</definedName>
    <definedName name="_114_31_12_10_6">#REF!</definedName>
    <definedName name="_1140_s_3_1" localSheetId="3">#REF!</definedName>
    <definedName name="_1140_s_3_1">#REF!</definedName>
    <definedName name="_11400L_11_5" localSheetId="3">#REF!</definedName>
    <definedName name="_11400L_11_5">#REF!</definedName>
    <definedName name="_11401L_11_6" localSheetId="3">#REF!</definedName>
    <definedName name="_11401L_11_6">#REF!</definedName>
    <definedName name="_11402L_11_7" localSheetId="3">#REF!</definedName>
    <definedName name="_11402L_11_7">#REF!</definedName>
    <definedName name="_11403L_11_8" localSheetId="3">#REF!</definedName>
    <definedName name="_11403L_11_8">#REF!</definedName>
    <definedName name="_11404L_11_9" localSheetId="3">#REF!</definedName>
    <definedName name="_11404L_11_9">#REF!</definedName>
    <definedName name="_11405L_11_17_1" localSheetId="3">#REF!</definedName>
    <definedName name="_11405L_11_17_1">#REF!</definedName>
    <definedName name="_11406L_11_17_10" localSheetId="3">#REF!</definedName>
    <definedName name="_11406L_11_17_10">#REF!</definedName>
    <definedName name="_11407L_11_17_11" localSheetId="3">#REF!</definedName>
    <definedName name="_11407L_11_17_11">#REF!</definedName>
    <definedName name="_11408L_11_17_12" localSheetId="3">#REF!</definedName>
    <definedName name="_11408L_11_17_12">#REF!</definedName>
    <definedName name="_11409L_11_17_13" localSheetId="3">#REF!</definedName>
    <definedName name="_11409L_11_17_13">#REF!</definedName>
    <definedName name="_1141_s_3_10" localSheetId="3">#REF!</definedName>
    <definedName name="_1141_s_3_10">#REF!</definedName>
    <definedName name="_11410L_11_17_2" localSheetId="3">#REF!</definedName>
    <definedName name="_11410L_11_17_2">#REF!</definedName>
    <definedName name="_11411L_11_17_3" localSheetId="3">#REF!</definedName>
    <definedName name="_11411L_11_17_3">#REF!</definedName>
    <definedName name="_11412L_11_17_4" localSheetId="3">#REF!</definedName>
    <definedName name="_11412L_11_17_4">#REF!</definedName>
    <definedName name="_11413L_11_17_5" localSheetId="3">#REF!</definedName>
    <definedName name="_11413L_11_17_5">#REF!</definedName>
    <definedName name="_11414L_11_17_6" localSheetId="3">#REF!</definedName>
    <definedName name="_11414L_11_17_6">#REF!</definedName>
    <definedName name="_11415L_11_17_7" localSheetId="3">#REF!</definedName>
    <definedName name="_11415L_11_17_7">#REF!</definedName>
    <definedName name="_11416L_11_17_8" localSheetId="3">#REF!</definedName>
    <definedName name="_11416L_11_17_8">#REF!</definedName>
    <definedName name="_11417L_11_17_9" localSheetId="3">#REF!</definedName>
    <definedName name="_11417L_11_17_9">#REF!</definedName>
    <definedName name="_11418L_12_1" localSheetId="3">#REF!</definedName>
    <definedName name="_11418L_12_1">#REF!</definedName>
    <definedName name="_11419L_12_10" localSheetId="3">#REF!</definedName>
    <definedName name="_11419L_12_10">#REF!</definedName>
    <definedName name="_1142_s_3_11" localSheetId="3">#REF!</definedName>
    <definedName name="_1142_s_3_11">#REF!</definedName>
    <definedName name="_11420L_12_11" localSheetId="3">#REF!</definedName>
    <definedName name="_11420L_12_11">#REF!</definedName>
    <definedName name="_11421L_12_12" localSheetId="3">#REF!</definedName>
    <definedName name="_11421L_12_12">#REF!</definedName>
    <definedName name="_11422L_12_13" localSheetId="3">#REF!</definedName>
    <definedName name="_11422L_12_13">#REF!</definedName>
    <definedName name="_11423L_12_2" localSheetId="3">#REF!</definedName>
    <definedName name="_11423L_12_2">#REF!</definedName>
    <definedName name="_11424L_12_3" localSheetId="3">#REF!</definedName>
    <definedName name="_11424L_12_3">#REF!</definedName>
    <definedName name="_11425L_12_4" localSheetId="3">#REF!</definedName>
    <definedName name="_11425L_12_4">#REF!</definedName>
    <definedName name="_11426L_12_5" localSheetId="3">#REF!</definedName>
    <definedName name="_11426L_12_5">#REF!</definedName>
    <definedName name="_11427L_12_6" localSheetId="3">#REF!</definedName>
    <definedName name="_11427L_12_6">#REF!</definedName>
    <definedName name="_11428L_12_7" localSheetId="3">#REF!</definedName>
    <definedName name="_11428L_12_7">#REF!</definedName>
    <definedName name="_11429L_12_8" localSheetId="3">#REF!</definedName>
    <definedName name="_11429L_12_8">#REF!</definedName>
    <definedName name="_1143_s_3_12" localSheetId="3">#REF!</definedName>
    <definedName name="_1143_s_3_12">#REF!</definedName>
    <definedName name="_11430L_12_9" localSheetId="3">#REF!</definedName>
    <definedName name="_11430L_12_9">#REF!</definedName>
    <definedName name="_11431L_12_10_1" localSheetId="3">#REF!</definedName>
    <definedName name="_11431L_12_10_1">#REF!</definedName>
    <definedName name="_11432L_12_10_10" localSheetId="3">#REF!</definedName>
    <definedName name="_11432L_12_10_10">#REF!</definedName>
    <definedName name="_11433L_12_10_11" localSheetId="3">#REF!</definedName>
    <definedName name="_11433L_12_10_11">#REF!</definedName>
    <definedName name="_11434L_12_10_12" localSheetId="3">#REF!</definedName>
    <definedName name="_11434L_12_10_12">#REF!</definedName>
    <definedName name="_11435L_12_10_13" localSheetId="3">#REF!</definedName>
    <definedName name="_11435L_12_10_13">#REF!</definedName>
    <definedName name="_11436L_12_10_2" localSheetId="3">#REF!</definedName>
    <definedName name="_11436L_12_10_2">#REF!</definedName>
    <definedName name="_11437L_12_10_3" localSheetId="3">#REF!</definedName>
    <definedName name="_11437L_12_10_3">#REF!</definedName>
    <definedName name="_11438L_12_10_4" localSheetId="3">#REF!</definedName>
    <definedName name="_11438L_12_10_4">#REF!</definedName>
    <definedName name="_11439L_12_10_5" localSheetId="3">#REF!</definedName>
    <definedName name="_11439L_12_10_5">#REF!</definedName>
    <definedName name="_1144_s_3_13" localSheetId="3">#REF!</definedName>
    <definedName name="_1144_s_3_13">#REF!</definedName>
    <definedName name="_11440L_12_10_6" localSheetId="3">#REF!</definedName>
    <definedName name="_11440L_12_10_6">#REF!</definedName>
    <definedName name="_11441L_12_10_7" localSheetId="3">#REF!</definedName>
    <definedName name="_11441L_12_10_7">#REF!</definedName>
    <definedName name="_11442L_12_10_8" localSheetId="3">#REF!</definedName>
    <definedName name="_11442L_12_10_8">#REF!</definedName>
    <definedName name="_11443L_12_10_9" localSheetId="3">#REF!</definedName>
    <definedName name="_11443L_12_10_9">#REF!</definedName>
    <definedName name="_11444L_12_11_1" localSheetId="3">#REF!</definedName>
    <definedName name="_11444L_12_11_1">#REF!</definedName>
    <definedName name="_11445L_12_11_10" localSheetId="3">#REF!</definedName>
    <definedName name="_11445L_12_11_10">#REF!</definedName>
    <definedName name="_11446L_12_11_11" localSheetId="3">#REF!</definedName>
    <definedName name="_11446L_12_11_11">#REF!</definedName>
    <definedName name="_11447L_12_11_12" localSheetId="3">#REF!</definedName>
    <definedName name="_11447L_12_11_12">#REF!</definedName>
    <definedName name="_11448L_12_11_13" localSheetId="3">#REF!</definedName>
    <definedName name="_11448L_12_11_13">#REF!</definedName>
    <definedName name="_11449L_12_11_2" localSheetId="3">#REF!</definedName>
    <definedName name="_11449L_12_11_2">#REF!</definedName>
    <definedName name="_1145_s_3_2" localSheetId="3">#REF!</definedName>
    <definedName name="_1145_s_3_2">#REF!</definedName>
    <definedName name="_11450L_12_11_3" localSheetId="3">#REF!</definedName>
    <definedName name="_11450L_12_11_3">#REF!</definedName>
    <definedName name="_11451L_12_11_4" localSheetId="3">#REF!</definedName>
    <definedName name="_11451L_12_11_4">#REF!</definedName>
    <definedName name="_11452L_12_11_5" localSheetId="3">#REF!</definedName>
    <definedName name="_11452L_12_11_5">#REF!</definedName>
    <definedName name="_11453L_12_11_6" localSheetId="3">#REF!</definedName>
    <definedName name="_11453L_12_11_6">#REF!</definedName>
    <definedName name="_11454L_12_11_7" localSheetId="3">#REF!</definedName>
    <definedName name="_11454L_12_11_7">#REF!</definedName>
    <definedName name="_11455L_12_11_8" localSheetId="3">#REF!</definedName>
    <definedName name="_11455L_12_11_8">#REF!</definedName>
    <definedName name="_11456L_12_11_9" localSheetId="3">#REF!</definedName>
    <definedName name="_11456L_12_11_9">#REF!</definedName>
    <definedName name="_11457L_12_17_1" localSheetId="3">#REF!</definedName>
    <definedName name="_11457L_12_17_1">#REF!</definedName>
    <definedName name="_11458L_12_17_10" localSheetId="3">#REF!</definedName>
    <definedName name="_11458L_12_17_10">#REF!</definedName>
    <definedName name="_11459L_12_17_11" localSheetId="3">#REF!</definedName>
    <definedName name="_11459L_12_17_11">#REF!</definedName>
    <definedName name="_1146_s_3_3" localSheetId="3">#REF!</definedName>
    <definedName name="_1146_s_3_3">#REF!</definedName>
    <definedName name="_11460L_12_17_12" localSheetId="3">#REF!</definedName>
    <definedName name="_11460L_12_17_12">#REF!</definedName>
    <definedName name="_11461L_12_17_13" localSheetId="3">#REF!</definedName>
    <definedName name="_11461L_12_17_13">#REF!</definedName>
    <definedName name="_11462L_12_17_2" localSheetId="3">#REF!</definedName>
    <definedName name="_11462L_12_17_2">#REF!</definedName>
    <definedName name="_11463L_12_17_3" localSheetId="3">#REF!</definedName>
    <definedName name="_11463L_12_17_3">#REF!</definedName>
    <definedName name="_11464L_12_17_4" localSheetId="3">#REF!</definedName>
    <definedName name="_11464L_12_17_4">#REF!</definedName>
    <definedName name="_11465L_12_17_5" localSheetId="3">#REF!</definedName>
    <definedName name="_11465L_12_17_5">#REF!</definedName>
    <definedName name="_11466L_12_17_6" localSheetId="3">#REF!</definedName>
    <definedName name="_11466L_12_17_6">#REF!</definedName>
    <definedName name="_11467L_12_17_7" localSheetId="3">#REF!</definedName>
    <definedName name="_11467L_12_17_7">#REF!</definedName>
    <definedName name="_11468L_12_17_8" localSheetId="3">#REF!</definedName>
    <definedName name="_11468L_12_17_8">#REF!</definedName>
    <definedName name="_11469L_12_17_9" localSheetId="3">#REF!</definedName>
    <definedName name="_11469L_12_17_9">#REF!</definedName>
    <definedName name="_1147_s_3_4" localSheetId="3">#REF!</definedName>
    <definedName name="_1147_s_3_4">#REF!</definedName>
    <definedName name="_11470L_13_1" localSheetId="3">#REF!</definedName>
    <definedName name="_11470L_13_1">#REF!</definedName>
    <definedName name="_11471L_13_10" localSheetId="3">#REF!</definedName>
    <definedName name="_11471L_13_10">#REF!</definedName>
    <definedName name="_11472L_13_11" localSheetId="3">#REF!</definedName>
    <definedName name="_11472L_13_11">#REF!</definedName>
    <definedName name="_11473L_13_12" localSheetId="3">#REF!</definedName>
    <definedName name="_11473L_13_12">#REF!</definedName>
    <definedName name="_11474L_13_13" localSheetId="3">#REF!</definedName>
    <definedName name="_11474L_13_13">#REF!</definedName>
    <definedName name="_11475L_13_2" localSheetId="3">#REF!</definedName>
    <definedName name="_11475L_13_2">#REF!</definedName>
    <definedName name="_11476L_13_3" localSheetId="3">#REF!</definedName>
    <definedName name="_11476L_13_3">#REF!</definedName>
    <definedName name="_11477L_13_4" localSheetId="3">#REF!</definedName>
    <definedName name="_11477L_13_4">#REF!</definedName>
    <definedName name="_11478L_13_5" localSheetId="3">#REF!</definedName>
    <definedName name="_11478L_13_5">#REF!</definedName>
    <definedName name="_11479L_13_6" localSheetId="3">#REF!</definedName>
    <definedName name="_11479L_13_6">#REF!</definedName>
    <definedName name="_1148_s_3_5" localSheetId="3">#REF!</definedName>
    <definedName name="_1148_s_3_5">#REF!</definedName>
    <definedName name="_11480L_13_7" localSheetId="3">#REF!</definedName>
    <definedName name="_11480L_13_7">#REF!</definedName>
    <definedName name="_11481L_13_8" localSheetId="3">#REF!</definedName>
    <definedName name="_11481L_13_8">#REF!</definedName>
    <definedName name="_11482L_13_9" localSheetId="3">#REF!</definedName>
    <definedName name="_11482L_13_9">#REF!</definedName>
    <definedName name="_11483L_13_17_1" localSheetId="3">#REF!</definedName>
    <definedName name="_11483L_13_17_1">#REF!</definedName>
    <definedName name="_11484L_13_17_10" localSheetId="3">#REF!</definedName>
    <definedName name="_11484L_13_17_10">#REF!</definedName>
    <definedName name="_11485L_13_17_11" localSheetId="3">#REF!</definedName>
    <definedName name="_11485L_13_17_11">#REF!</definedName>
    <definedName name="_11486L_13_17_12" localSheetId="3">#REF!</definedName>
    <definedName name="_11486L_13_17_12">#REF!</definedName>
    <definedName name="_11487L_13_17_13" localSheetId="3">#REF!</definedName>
    <definedName name="_11487L_13_17_13">#REF!</definedName>
    <definedName name="_11488L_13_17_2" localSheetId="3">#REF!</definedName>
    <definedName name="_11488L_13_17_2">#REF!</definedName>
    <definedName name="_11489L_13_17_3" localSheetId="3">#REF!</definedName>
    <definedName name="_11489L_13_17_3">#REF!</definedName>
    <definedName name="_1149_s_3_6" localSheetId="3">#REF!</definedName>
    <definedName name="_1149_s_3_6">#REF!</definedName>
    <definedName name="_11490L_13_17_4" localSheetId="3">#REF!</definedName>
    <definedName name="_11490L_13_17_4">#REF!</definedName>
    <definedName name="_11491L_13_17_5" localSheetId="3">#REF!</definedName>
    <definedName name="_11491L_13_17_5">#REF!</definedName>
    <definedName name="_11492L_13_17_6" localSheetId="3">#REF!</definedName>
    <definedName name="_11492L_13_17_6">#REF!</definedName>
    <definedName name="_11493L_13_17_7" localSheetId="3">#REF!</definedName>
    <definedName name="_11493L_13_17_7">#REF!</definedName>
    <definedName name="_11494L_13_17_8" localSheetId="3">#REF!</definedName>
    <definedName name="_11494L_13_17_8">#REF!</definedName>
    <definedName name="_11495L_13_17_9" localSheetId="3">#REF!</definedName>
    <definedName name="_11495L_13_17_9">#REF!</definedName>
    <definedName name="_11496L_14_1" localSheetId="3">#REF!</definedName>
    <definedName name="_11496L_14_1">#REF!</definedName>
    <definedName name="_11497L_14_10" localSheetId="3">#REF!</definedName>
    <definedName name="_11497L_14_10">#REF!</definedName>
    <definedName name="_11498L_14_11" localSheetId="3">#REF!</definedName>
    <definedName name="_11498L_14_11">#REF!</definedName>
    <definedName name="_11499L_14_12" localSheetId="3">#REF!</definedName>
    <definedName name="_11499L_14_12">#REF!</definedName>
    <definedName name="_115_31_12_10_7" localSheetId="3">#REF!</definedName>
    <definedName name="_115_31_12_10_7">#REF!</definedName>
    <definedName name="_1150_s_3_7" localSheetId="3">#REF!</definedName>
    <definedName name="_1150_s_3_7">#REF!</definedName>
    <definedName name="_11500L_14_13" localSheetId="3">#REF!</definedName>
    <definedName name="_11500L_14_13">#REF!</definedName>
    <definedName name="_11501L_14_2" localSheetId="3">#REF!</definedName>
    <definedName name="_11501L_14_2">#REF!</definedName>
    <definedName name="_11502L_14_3" localSheetId="3">#REF!</definedName>
    <definedName name="_11502L_14_3">#REF!</definedName>
    <definedName name="_11503L_14_4" localSheetId="3">#REF!</definedName>
    <definedName name="_11503L_14_4">#REF!</definedName>
    <definedName name="_11504L_14_5" localSheetId="3">#REF!</definedName>
    <definedName name="_11504L_14_5">#REF!</definedName>
    <definedName name="_11505L_14_6" localSheetId="3">#REF!</definedName>
    <definedName name="_11505L_14_6">#REF!</definedName>
    <definedName name="_11506L_14_7" localSheetId="3">#REF!</definedName>
    <definedName name="_11506L_14_7">#REF!</definedName>
    <definedName name="_11507L_14_8" localSheetId="3">#REF!</definedName>
    <definedName name="_11507L_14_8">#REF!</definedName>
    <definedName name="_11508L_14_9" localSheetId="3">#REF!</definedName>
    <definedName name="_11508L_14_9">#REF!</definedName>
    <definedName name="_11509L_14_17_1" localSheetId="3">#REF!</definedName>
    <definedName name="_11509L_14_17_1">#REF!</definedName>
    <definedName name="_1151_s_3_8" localSheetId="3">#REF!</definedName>
    <definedName name="_1151_s_3_8">#REF!</definedName>
    <definedName name="_11510L_14_17_10" localSheetId="3">#REF!</definedName>
    <definedName name="_11510L_14_17_10">#REF!</definedName>
    <definedName name="_11511L_14_17_11" localSheetId="3">#REF!</definedName>
    <definedName name="_11511L_14_17_11">#REF!</definedName>
    <definedName name="_11512L_14_17_12" localSheetId="3">#REF!</definedName>
    <definedName name="_11512L_14_17_12">#REF!</definedName>
    <definedName name="_11513L_14_17_13" localSheetId="3">#REF!</definedName>
    <definedName name="_11513L_14_17_13">#REF!</definedName>
    <definedName name="_11514L_14_17_2" localSheetId="3">#REF!</definedName>
    <definedName name="_11514L_14_17_2">#REF!</definedName>
    <definedName name="_11515L_14_17_3" localSheetId="3">#REF!</definedName>
    <definedName name="_11515L_14_17_3">#REF!</definedName>
    <definedName name="_11516L_14_17_4" localSheetId="3">#REF!</definedName>
    <definedName name="_11516L_14_17_4">#REF!</definedName>
    <definedName name="_11517L_14_17_5" localSheetId="3">#REF!</definedName>
    <definedName name="_11517L_14_17_5">#REF!</definedName>
    <definedName name="_11518L_14_17_6" localSheetId="3">#REF!</definedName>
    <definedName name="_11518L_14_17_6">#REF!</definedName>
    <definedName name="_11519L_14_17_7" localSheetId="3">#REF!</definedName>
    <definedName name="_11519L_14_17_7">#REF!</definedName>
    <definedName name="_1152_s_3_9" localSheetId="3">#REF!</definedName>
    <definedName name="_1152_s_3_9">#REF!</definedName>
    <definedName name="_11520L_14_17_8" localSheetId="3">#REF!</definedName>
    <definedName name="_11520L_14_17_8">#REF!</definedName>
    <definedName name="_11521L_14_17_9" localSheetId="3">#REF!</definedName>
    <definedName name="_11521L_14_17_9">#REF!</definedName>
    <definedName name="_11522L_17_1" localSheetId="3">#REF!</definedName>
    <definedName name="_11522L_17_1">#REF!</definedName>
    <definedName name="_11523L_17_10" localSheetId="3">#REF!</definedName>
    <definedName name="_11523L_17_10">#REF!</definedName>
    <definedName name="_11524L_17_11" localSheetId="3">#REF!</definedName>
    <definedName name="_11524L_17_11">#REF!</definedName>
    <definedName name="_11525L_17_12" localSheetId="3">#REF!</definedName>
    <definedName name="_11525L_17_12">#REF!</definedName>
    <definedName name="_11526L_17_13" localSheetId="3">#REF!</definedName>
    <definedName name="_11526L_17_13">#REF!</definedName>
    <definedName name="_11527L_17_2" localSheetId="3">#REF!</definedName>
    <definedName name="_11527L_17_2">#REF!</definedName>
    <definedName name="_11528L_17_3" localSheetId="3">#REF!</definedName>
    <definedName name="_11528L_17_3">#REF!</definedName>
    <definedName name="_11529L_17_4" localSheetId="3">#REF!</definedName>
    <definedName name="_11529L_17_4">#REF!</definedName>
    <definedName name="_1153_s_3_10_1" localSheetId="3">#REF!</definedName>
    <definedName name="_1153_s_3_10_1">#REF!</definedName>
    <definedName name="_11530L_17_5" localSheetId="3">#REF!</definedName>
    <definedName name="_11530L_17_5">#REF!</definedName>
    <definedName name="_11531L_17_6" localSheetId="3">#REF!</definedName>
    <definedName name="_11531L_17_6">#REF!</definedName>
    <definedName name="_11532L_17_7" localSheetId="3">#REF!</definedName>
    <definedName name="_11532L_17_7">#REF!</definedName>
    <definedName name="_11533L_17_8" localSheetId="3">#REF!</definedName>
    <definedName name="_11533L_17_8">#REF!</definedName>
    <definedName name="_11534L_17_9" localSheetId="3">#REF!</definedName>
    <definedName name="_11534L_17_9">#REF!</definedName>
    <definedName name="_11535L_2_1" localSheetId="3">#REF!</definedName>
    <definedName name="_11535L_2_1">#REF!</definedName>
    <definedName name="_11536L_2_10" localSheetId="3">#REF!</definedName>
    <definedName name="_11536L_2_10">#REF!</definedName>
    <definedName name="_11537L_2_11" localSheetId="3">#REF!</definedName>
    <definedName name="_11537L_2_11">#REF!</definedName>
    <definedName name="_11538L_2_12" localSheetId="3">#REF!</definedName>
    <definedName name="_11538L_2_12">#REF!</definedName>
    <definedName name="_11539L_2_13" localSheetId="3">#REF!</definedName>
    <definedName name="_11539L_2_13">#REF!</definedName>
    <definedName name="_1154_s_3_10_10" localSheetId="3">#REF!</definedName>
    <definedName name="_1154_s_3_10_10">#REF!</definedName>
    <definedName name="_11540L_2_2" localSheetId="3">#REF!</definedName>
    <definedName name="_11540L_2_2">#REF!</definedName>
    <definedName name="_11541L_2_3" localSheetId="3">#REF!</definedName>
    <definedName name="_11541L_2_3">#REF!</definedName>
    <definedName name="_11542L_2_4" localSheetId="3">#REF!</definedName>
    <definedName name="_11542L_2_4">#REF!</definedName>
    <definedName name="_11543L_2_5" localSheetId="3">#REF!</definedName>
    <definedName name="_11543L_2_5">#REF!</definedName>
    <definedName name="_11544L_2_6" localSheetId="3">#REF!</definedName>
    <definedName name="_11544L_2_6">#REF!</definedName>
    <definedName name="_11545L_2_7" localSheetId="3">#REF!</definedName>
    <definedName name="_11545L_2_7">#REF!</definedName>
    <definedName name="_11546L_2_8" localSheetId="3">#REF!</definedName>
    <definedName name="_11546L_2_8">#REF!</definedName>
    <definedName name="_11547L_2_9" localSheetId="3">#REF!</definedName>
    <definedName name="_11547L_2_9">#REF!</definedName>
    <definedName name="_11548L_2_1_1" localSheetId="3">#REF!</definedName>
    <definedName name="_11548L_2_1_1">#REF!</definedName>
    <definedName name="_11549L_2_1_10" localSheetId="3">#REF!</definedName>
    <definedName name="_11549L_2_1_10">#REF!</definedName>
    <definedName name="_1155_s_3_10_11" localSheetId="3">#REF!</definedName>
    <definedName name="_1155_s_3_10_11">#REF!</definedName>
    <definedName name="_11550L_2_1_11" localSheetId="3">#REF!</definedName>
    <definedName name="_11550L_2_1_11">#REF!</definedName>
    <definedName name="_11551L_2_1_12" localSheetId="3">#REF!</definedName>
    <definedName name="_11551L_2_1_12">#REF!</definedName>
    <definedName name="_11552L_2_1_13" localSheetId="3">#REF!</definedName>
    <definedName name="_11552L_2_1_13">#REF!</definedName>
    <definedName name="_11553L_2_1_2" localSheetId="3">#REF!</definedName>
    <definedName name="_11553L_2_1_2">#REF!</definedName>
    <definedName name="_11554L_2_1_3" localSheetId="3">#REF!</definedName>
    <definedName name="_11554L_2_1_3">#REF!</definedName>
    <definedName name="_11555L_2_1_4" localSheetId="3">#REF!</definedName>
    <definedName name="_11555L_2_1_4">#REF!</definedName>
    <definedName name="_11556L_2_1_5" localSheetId="3">#REF!</definedName>
    <definedName name="_11556L_2_1_5">#REF!</definedName>
    <definedName name="_11557L_2_1_6" localSheetId="3">#REF!</definedName>
    <definedName name="_11557L_2_1_6">#REF!</definedName>
    <definedName name="_11558L_2_1_7" localSheetId="3">#REF!</definedName>
    <definedName name="_11558L_2_1_7">#REF!</definedName>
    <definedName name="_11559L_2_1_8" localSheetId="3">#REF!</definedName>
    <definedName name="_11559L_2_1_8">#REF!</definedName>
    <definedName name="_1156_s_3_10_12" localSheetId="3">#REF!</definedName>
    <definedName name="_1156_s_3_10_12">#REF!</definedName>
    <definedName name="_11560L_2_1_9" localSheetId="3">#REF!</definedName>
    <definedName name="_11560L_2_1_9">#REF!</definedName>
    <definedName name="_11561L_2_1_10_1" localSheetId="3">#REF!</definedName>
    <definedName name="_11561L_2_1_10_1">#REF!</definedName>
    <definedName name="_11562L_2_1_10_10" localSheetId="3">#REF!</definedName>
    <definedName name="_11562L_2_1_10_10">#REF!</definedName>
    <definedName name="_11563L_2_1_10_11" localSheetId="3">#REF!</definedName>
    <definedName name="_11563L_2_1_10_11">#REF!</definedName>
    <definedName name="_11564L_2_1_10_12" localSheetId="3">#REF!</definedName>
    <definedName name="_11564L_2_1_10_12">#REF!</definedName>
    <definedName name="_11565L_2_1_10_13" localSheetId="3">#REF!</definedName>
    <definedName name="_11565L_2_1_10_13">#REF!</definedName>
    <definedName name="_11566L_2_1_10_2" localSheetId="3">#REF!</definedName>
    <definedName name="_11566L_2_1_10_2">#REF!</definedName>
    <definedName name="_11567L_2_1_10_3" localSheetId="3">#REF!</definedName>
    <definedName name="_11567L_2_1_10_3">#REF!</definedName>
    <definedName name="_11568L_2_1_10_4" localSheetId="3">#REF!</definedName>
    <definedName name="_11568L_2_1_10_4">#REF!</definedName>
    <definedName name="_11569L_2_1_10_5" localSheetId="3">#REF!</definedName>
    <definedName name="_11569L_2_1_10_5">#REF!</definedName>
    <definedName name="_1157_s_3_10_13" localSheetId="3">#REF!</definedName>
    <definedName name="_1157_s_3_10_13">#REF!</definedName>
    <definedName name="_11570L_2_1_10_6" localSheetId="3">#REF!</definedName>
    <definedName name="_11570L_2_1_10_6">#REF!</definedName>
    <definedName name="_11571L_2_1_10_7" localSheetId="3">#REF!</definedName>
    <definedName name="_11571L_2_1_10_7">#REF!</definedName>
    <definedName name="_11572L_2_1_10_8" localSheetId="3">#REF!</definedName>
    <definedName name="_11572L_2_1_10_8">#REF!</definedName>
    <definedName name="_11573L_2_1_10_9" localSheetId="3">#REF!</definedName>
    <definedName name="_11573L_2_1_10_9">#REF!</definedName>
    <definedName name="_11574L_2_1_11_1" localSheetId="3">#REF!</definedName>
    <definedName name="_11574L_2_1_11_1">#REF!</definedName>
    <definedName name="_11575L_2_1_11_10" localSheetId="3">#REF!</definedName>
    <definedName name="_11575L_2_1_11_10">#REF!</definedName>
    <definedName name="_11576L_2_1_11_11" localSheetId="3">#REF!</definedName>
    <definedName name="_11576L_2_1_11_11">#REF!</definedName>
    <definedName name="_11577L_2_1_11_12" localSheetId="3">#REF!</definedName>
    <definedName name="_11577L_2_1_11_12">#REF!</definedName>
    <definedName name="_11578L_2_1_11_13" localSheetId="3">#REF!</definedName>
    <definedName name="_11578L_2_1_11_13">#REF!</definedName>
    <definedName name="_11579L_2_1_11_2" localSheetId="3">#REF!</definedName>
    <definedName name="_11579L_2_1_11_2">#REF!</definedName>
    <definedName name="_1158_s_3_10_2" localSheetId="3">#REF!</definedName>
    <definedName name="_1158_s_3_10_2">#REF!</definedName>
    <definedName name="_11580L_2_1_11_3" localSheetId="3">#REF!</definedName>
    <definedName name="_11580L_2_1_11_3">#REF!</definedName>
    <definedName name="_11581L_2_1_11_4" localSheetId="3">#REF!</definedName>
    <definedName name="_11581L_2_1_11_4">#REF!</definedName>
    <definedName name="_11582L_2_1_11_5" localSheetId="3">#REF!</definedName>
    <definedName name="_11582L_2_1_11_5">#REF!</definedName>
    <definedName name="_11583L_2_1_11_6" localSheetId="3">#REF!</definedName>
    <definedName name="_11583L_2_1_11_6">#REF!</definedName>
    <definedName name="_11584L_2_1_11_7" localSheetId="3">#REF!</definedName>
    <definedName name="_11584L_2_1_11_7">#REF!</definedName>
    <definedName name="_11585L_2_1_11_8" localSheetId="3">#REF!</definedName>
    <definedName name="_11585L_2_1_11_8">#REF!</definedName>
    <definedName name="_11586L_2_1_11_9" localSheetId="3">#REF!</definedName>
    <definedName name="_11586L_2_1_11_9">#REF!</definedName>
    <definedName name="_11587L_2_1_17_1" localSheetId="3">#REF!</definedName>
    <definedName name="_11587L_2_1_17_1">#REF!</definedName>
    <definedName name="_11588L_2_1_17_10" localSheetId="3">#REF!</definedName>
    <definedName name="_11588L_2_1_17_10">#REF!</definedName>
    <definedName name="_11589L_2_1_17_11" localSheetId="3">#REF!</definedName>
    <definedName name="_11589L_2_1_17_11">#REF!</definedName>
    <definedName name="_1159_s_3_10_3" localSheetId="3">#REF!</definedName>
    <definedName name="_1159_s_3_10_3">#REF!</definedName>
    <definedName name="_11590L_2_1_17_12" localSheetId="3">#REF!</definedName>
    <definedName name="_11590L_2_1_17_12">#REF!</definedName>
    <definedName name="_11591L_2_1_17_13" localSheetId="3">#REF!</definedName>
    <definedName name="_11591L_2_1_17_13">#REF!</definedName>
    <definedName name="_11592L_2_1_17_2" localSheetId="3">#REF!</definedName>
    <definedName name="_11592L_2_1_17_2">#REF!</definedName>
    <definedName name="_11593L_2_1_17_3" localSheetId="3">#REF!</definedName>
    <definedName name="_11593L_2_1_17_3">#REF!</definedName>
    <definedName name="_11594L_2_1_17_4" localSheetId="3">#REF!</definedName>
    <definedName name="_11594L_2_1_17_4">#REF!</definedName>
    <definedName name="_11595L_2_1_17_5" localSheetId="3">#REF!</definedName>
    <definedName name="_11595L_2_1_17_5">#REF!</definedName>
    <definedName name="_11596L_2_1_17_6" localSheetId="3">#REF!</definedName>
    <definedName name="_11596L_2_1_17_6">#REF!</definedName>
    <definedName name="_11597L_2_1_17_7" localSheetId="3">#REF!</definedName>
    <definedName name="_11597L_2_1_17_7">#REF!</definedName>
    <definedName name="_11598L_2_1_17_8" localSheetId="3">#REF!</definedName>
    <definedName name="_11598L_2_1_17_8">#REF!</definedName>
    <definedName name="_11599L_2_1_17_9" localSheetId="3">#REF!</definedName>
    <definedName name="_11599L_2_1_17_9">#REF!</definedName>
    <definedName name="_116_31_12_10_8" localSheetId="3">#REF!</definedName>
    <definedName name="_116_31_12_10_8">#REF!</definedName>
    <definedName name="_1160_s_3_10_4" localSheetId="3">#REF!</definedName>
    <definedName name="_1160_s_3_10_4">#REF!</definedName>
    <definedName name="_11600L_2_17_1" localSheetId="3">#REF!</definedName>
    <definedName name="_11600L_2_17_1">#REF!</definedName>
    <definedName name="_11601L_2_17_10" localSheetId="3">#REF!</definedName>
    <definedName name="_11601L_2_17_10">#REF!</definedName>
    <definedName name="_11602L_2_17_11" localSheetId="3">#REF!</definedName>
    <definedName name="_11602L_2_17_11">#REF!</definedName>
    <definedName name="_11603L_2_17_12" localSheetId="3">#REF!</definedName>
    <definedName name="_11603L_2_17_12">#REF!</definedName>
    <definedName name="_11604L_2_17_13" localSheetId="3">#REF!</definedName>
    <definedName name="_11604L_2_17_13">#REF!</definedName>
    <definedName name="_11605L_2_17_2" localSheetId="3">#REF!</definedName>
    <definedName name="_11605L_2_17_2">#REF!</definedName>
    <definedName name="_11606L_2_17_3" localSheetId="3">#REF!</definedName>
    <definedName name="_11606L_2_17_3">#REF!</definedName>
    <definedName name="_11607L_2_17_4" localSheetId="3">#REF!</definedName>
    <definedName name="_11607L_2_17_4">#REF!</definedName>
    <definedName name="_11608L_2_17_5" localSheetId="3">#REF!</definedName>
    <definedName name="_11608L_2_17_5">#REF!</definedName>
    <definedName name="_11609L_2_17_6" localSheetId="3">#REF!</definedName>
    <definedName name="_11609L_2_17_6">#REF!</definedName>
    <definedName name="_1161_s_3_10_5" localSheetId="3">#REF!</definedName>
    <definedName name="_1161_s_3_10_5">#REF!</definedName>
    <definedName name="_11610L_2_17_7" localSheetId="3">#REF!</definedName>
    <definedName name="_11610L_2_17_7">#REF!</definedName>
    <definedName name="_11611L_2_17_8" localSheetId="3">#REF!</definedName>
    <definedName name="_11611L_2_17_8">#REF!</definedName>
    <definedName name="_11612L_2_17_9" localSheetId="3">#REF!</definedName>
    <definedName name="_11612L_2_17_9">#REF!</definedName>
    <definedName name="_11613L_3_1" localSheetId="3">#REF!</definedName>
    <definedName name="_11613L_3_1">#REF!</definedName>
    <definedName name="_11614L_3_10" localSheetId="3">#REF!</definedName>
    <definedName name="_11614L_3_10">#REF!</definedName>
    <definedName name="_11615L_3_11" localSheetId="3">#REF!</definedName>
    <definedName name="_11615L_3_11">#REF!</definedName>
    <definedName name="_11616L_3_12" localSheetId="3">#REF!</definedName>
    <definedName name="_11616L_3_12">#REF!</definedName>
    <definedName name="_11617L_3_13" localSheetId="3">#REF!</definedName>
    <definedName name="_11617L_3_13">#REF!</definedName>
    <definedName name="_11618L_3_2" localSheetId="3">#REF!</definedName>
    <definedName name="_11618L_3_2">#REF!</definedName>
    <definedName name="_11619L_3_3" localSheetId="3">#REF!</definedName>
    <definedName name="_11619L_3_3">#REF!</definedName>
    <definedName name="_1162_s_3_10_6" localSheetId="3">#REF!</definedName>
    <definedName name="_1162_s_3_10_6">#REF!</definedName>
    <definedName name="_11620L_3_4" localSheetId="3">#REF!</definedName>
    <definedName name="_11620L_3_4">#REF!</definedName>
    <definedName name="_11621L_3_5" localSheetId="3">#REF!</definedName>
    <definedName name="_11621L_3_5">#REF!</definedName>
    <definedName name="_11622L_3_6" localSheetId="3">#REF!</definedName>
    <definedName name="_11622L_3_6">#REF!</definedName>
    <definedName name="_11623L_3_7" localSheetId="3">#REF!</definedName>
    <definedName name="_11623L_3_7">#REF!</definedName>
    <definedName name="_11624L_3_8" localSheetId="3">#REF!</definedName>
    <definedName name="_11624L_3_8">#REF!</definedName>
    <definedName name="_11625L_3_9" localSheetId="3">#REF!</definedName>
    <definedName name="_11625L_3_9">#REF!</definedName>
    <definedName name="_11626L_3_17_1" localSheetId="3">#REF!</definedName>
    <definedName name="_11626L_3_17_1">#REF!</definedName>
    <definedName name="_11627L_3_17_10" localSheetId="3">#REF!</definedName>
    <definedName name="_11627L_3_17_10">#REF!</definedName>
    <definedName name="_11628L_3_17_11" localSheetId="3">#REF!</definedName>
    <definedName name="_11628L_3_17_11">#REF!</definedName>
    <definedName name="_11629L_3_17_12" localSheetId="3">#REF!</definedName>
    <definedName name="_11629L_3_17_12">#REF!</definedName>
    <definedName name="_1163_s_3_10_7" localSheetId="3">#REF!</definedName>
    <definedName name="_1163_s_3_10_7">#REF!</definedName>
    <definedName name="_11630L_3_17_13" localSheetId="3">#REF!</definedName>
    <definedName name="_11630L_3_17_13">#REF!</definedName>
    <definedName name="_11631L_3_17_2" localSheetId="3">#REF!</definedName>
    <definedName name="_11631L_3_17_2">#REF!</definedName>
    <definedName name="_11632L_3_17_3" localSheetId="3">#REF!</definedName>
    <definedName name="_11632L_3_17_3">#REF!</definedName>
    <definedName name="_11633L_3_17_4" localSheetId="3">#REF!</definedName>
    <definedName name="_11633L_3_17_4">#REF!</definedName>
    <definedName name="_11634L_3_17_5" localSheetId="3">#REF!</definedName>
    <definedName name="_11634L_3_17_5">#REF!</definedName>
    <definedName name="_11635L_3_17_6" localSheetId="3">#REF!</definedName>
    <definedName name="_11635L_3_17_6">#REF!</definedName>
    <definedName name="_11636L_3_17_7" localSheetId="3">#REF!</definedName>
    <definedName name="_11636L_3_17_7">#REF!</definedName>
    <definedName name="_11637L_3_17_8" localSheetId="3">#REF!</definedName>
    <definedName name="_11637L_3_17_8">#REF!</definedName>
    <definedName name="_11638L_3_17_9" localSheetId="3">#REF!</definedName>
    <definedName name="_11638L_3_17_9">#REF!</definedName>
    <definedName name="_11639L_4_1" localSheetId="3">#REF!</definedName>
    <definedName name="_11639L_4_1">#REF!</definedName>
    <definedName name="_1164_s_3_10_8" localSheetId="3">#REF!</definedName>
    <definedName name="_1164_s_3_10_8">#REF!</definedName>
    <definedName name="_11640L_4_10" localSheetId="3">#REF!</definedName>
    <definedName name="_11640L_4_10">#REF!</definedName>
    <definedName name="_11641L_4_11" localSheetId="3">#REF!</definedName>
    <definedName name="_11641L_4_11">#REF!</definedName>
    <definedName name="_11642L_4_12" localSheetId="3">#REF!</definedName>
    <definedName name="_11642L_4_12">#REF!</definedName>
    <definedName name="_11643L_4_13" localSheetId="3">#REF!</definedName>
    <definedName name="_11643L_4_13">#REF!</definedName>
    <definedName name="_11644L_4_2" localSheetId="3">#REF!</definedName>
    <definedName name="_11644L_4_2">#REF!</definedName>
    <definedName name="_11645L_4_3" localSheetId="3">#REF!</definedName>
    <definedName name="_11645L_4_3">#REF!</definedName>
    <definedName name="_11646L_4_4" localSheetId="3">#REF!</definedName>
    <definedName name="_11646L_4_4">#REF!</definedName>
    <definedName name="_11647L_4_5" localSheetId="3">#REF!</definedName>
    <definedName name="_11647L_4_5">#REF!</definedName>
    <definedName name="_11648L_4_6" localSheetId="3">#REF!</definedName>
    <definedName name="_11648L_4_6">#REF!</definedName>
    <definedName name="_11649L_4_7" localSheetId="3">#REF!</definedName>
    <definedName name="_11649L_4_7">#REF!</definedName>
    <definedName name="_1165_s_3_10_9" localSheetId="3">#REF!</definedName>
    <definedName name="_1165_s_3_10_9">#REF!</definedName>
    <definedName name="_11650L_4_8" localSheetId="3">#REF!</definedName>
    <definedName name="_11650L_4_8">#REF!</definedName>
    <definedName name="_11651L_4_9" localSheetId="3">#REF!</definedName>
    <definedName name="_11651L_4_9">#REF!</definedName>
    <definedName name="_11652L_4_17_1" localSheetId="3">#REF!</definedName>
    <definedName name="_11652L_4_17_1">#REF!</definedName>
    <definedName name="_11653L_4_17_10" localSheetId="3">#REF!</definedName>
    <definedName name="_11653L_4_17_10">#REF!</definedName>
    <definedName name="_11654L_4_17_11" localSheetId="3">#REF!</definedName>
    <definedName name="_11654L_4_17_11">#REF!</definedName>
    <definedName name="_11655L_4_17_12" localSheetId="3">#REF!</definedName>
    <definedName name="_11655L_4_17_12">#REF!</definedName>
    <definedName name="_11656L_4_17_13" localSheetId="3">#REF!</definedName>
    <definedName name="_11656L_4_17_13">#REF!</definedName>
    <definedName name="_11657L_4_17_2" localSheetId="3">#REF!</definedName>
    <definedName name="_11657L_4_17_2">#REF!</definedName>
    <definedName name="_11658L_4_17_3" localSheetId="3">#REF!</definedName>
    <definedName name="_11658L_4_17_3">#REF!</definedName>
    <definedName name="_11659L_4_17_4" localSheetId="3">#REF!</definedName>
    <definedName name="_11659L_4_17_4">#REF!</definedName>
    <definedName name="_1166_s_3_11_1" localSheetId="3">#REF!</definedName>
    <definedName name="_1166_s_3_11_1">#REF!</definedName>
    <definedName name="_11660L_4_17_5" localSheetId="3">#REF!</definedName>
    <definedName name="_11660L_4_17_5">#REF!</definedName>
    <definedName name="_11661L_4_17_6" localSheetId="3">#REF!</definedName>
    <definedName name="_11661L_4_17_6">#REF!</definedName>
    <definedName name="_11662L_4_17_7" localSheetId="3">#REF!</definedName>
    <definedName name="_11662L_4_17_7">#REF!</definedName>
    <definedName name="_11663L_4_17_8" localSheetId="3">#REF!</definedName>
    <definedName name="_11663L_4_17_8">#REF!</definedName>
    <definedName name="_11664L_4_17_9" localSheetId="3">#REF!</definedName>
    <definedName name="_11664L_4_17_9">#REF!</definedName>
    <definedName name="_11665L_5_1" localSheetId="3">#REF!</definedName>
    <definedName name="_11665L_5_1">#REF!</definedName>
    <definedName name="_11666L_5_10" localSheetId="3">#REF!</definedName>
    <definedName name="_11666L_5_10">#REF!</definedName>
    <definedName name="_11667L_5_11" localSheetId="3">#REF!</definedName>
    <definedName name="_11667L_5_11">#REF!</definedName>
    <definedName name="_11668L_5_12" localSheetId="3">#REF!</definedName>
    <definedName name="_11668L_5_12">#REF!</definedName>
    <definedName name="_11669L_5_13" localSheetId="3">#REF!</definedName>
    <definedName name="_11669L_5_13">#REF!</definedName>
    <definedName name="_1167_s_3_11_10" localSheetId="3">#REF!</definedName>
    <definedName name="_1167_s_3_11_10">#REF!</definedName>
    <definedName name="_11670L_5_2" localSheetId="3">#REF!</definedName>
    <definedName name="_11670L_5_2">#REF!</definedName>
    <definedName name="_11671L_5_3" localSheetId="3">#REF!</definedName>
    <definedName name="_11671L_5_3">#REF!</definedName>
    <definedName name="_11672L_5_4" localSheetId="3">#REF!</definedName>
    <definedName name="_11672L_5_4">#REF!</definedName>
    <definedName name="_11673L_5_5" localSheetId="3">#REF!</definedName>
    <definedName name="_11673L_5_5">#REF!</definedName>
    <definedName name="_11674L_5_6" localSheetId="3">#REF!</definedName>
    <definedName name="_11674L_5_6">#REF!</definedName>
    <definedName name="_11675L_5_7" localSheetId="3">#REF!</definedName>
    <definedName name="_11675L_5_7">#REF!</definedName>
    <definedName name="_11676L_5_8" localSheetId="3">#REF!</definedName>
    <definedName name="_11676L_5_8">#REF!</definedName>
    <definedName name="_11677L_5_9" localSheetId="3">#REF!</definedName>
    <definedName name="_11677L_5_9">#REF!</definedName>
    <definedName name="_11678L_5_17_1" localSheetId="3">#REF!</definedName>
    <definedName name="_11678L_5_17_1">#REF!</definedName>
    <definedName name="_11679L_5_17_10" localSheetId="3">#REF!</definedName>
    <definedName name="_11679L_5_17_10">#REF!</definedName>
    <definedName name="_1168_s_3_11_11" localSheetId="3">#REF!</definedName>
    <definedName name="_1168_s_3_11_11">#REF!</definedName>
    <definedName name="_11680L_5_17_11" localSheetId="3">#REF!</definedName>
    <definedName name="_11680L_5_17_11">#REF!</definedName>
    <definedName name="_11681L_5_17_12" localSheetId="3">#REF!</definedName>
    <definedName name="_11681L_5_17_12">#REF!</definedName>
    <definedName name="_11682L_5_17_13" localSheetId="3">#REF!</definedName>
    <definedName name="_11682L_5_17_13">#REF!</definedName>
    <definedName name="_11683L_5_17_2" localSheetId="3">#REF!</definedName>
    <definedName name="_11683L_5_17_2">#REF!</definedName>
    <definedName name="_11684L_5_17_3" localSheetId="3">#REF!</definedName>
    <definedName name="_11684L_5_17_3">#REF!</definedName>
    <definedName name="_11685L_5_17_4" localSheetId="3">#REF!</definedName>
    <definedName name="_11685L_5_17_4">#REF!</definedName>
    <definedName name="_11686L_5_17_5" localSheetId="3">#REF!</definedName>
    <definedName name="_11686L_5_17_5">#REF!</definedName>
    <definedName name="_11687L_5_17_6" localSheetId="3">#REF!</definedName>
    <definedName name="_11687L_5_17_6">#REF!</definedName>
    <definedName name="_11688L_5_17_7" localSheetId="3">#REF!</definedName>
    <definedName name="_11688L_5_17_7">#REF!</definedName>
    <definedName name="_11689L_5_17_8" localSheetId="3">#REF!</definedName>
    <definedName name="_11689L_5_17_8">#REF!</definedName>
    <definedName name="_1169_s_3_11_12" localSheetId="3">#REF!</definedName>
    <definedName name="_1169_s_3_11_12">#REF!</definedName>
    <definedName name="_11690L_5_17_9" localSheetId="3">#REF!</definedName>
    <definedName name="_11690L_5_17_9">#REF!</definedName>
    <definedName name="_11691L_6_1" localSheetId="3">#REF!</definedName>
    <definedName name="_11691L_6_1">#REF!</definedName>
    <definedName name="_11692L_6_10" localSheetId="3">#REF!</definedName>
    <definedName name="_11692L_6_10">#REF!</definedName>
    <definedName name="_11693L_6_11" localSheetId="3">#REF!</definedName>
    <definedName name="_11693L_6_11">#REF!</definedName>
    <definedName name="_11694L_6_12" localSheetId="3">#REF!</definedName>
    <definedName name="_11694L_6_12">#REF!</definedName>
    <definedName name="_11695L_6_13" localSheetId="3">#REF!</definedName>
    <definedName name="_11695L_6_13">#REF!</definedName>
    <definedName name="_11696L_6_2" localSheetId="3">#REF!</definedName>
    <definedName name="_11696L_6_2">#REF!</definedName>
    <definedName name="_11697L_6_3" localSheetId="3">#REF!</definedName>
    <definedName name="_11697L_6_3">#REF!</definedName>
    <definedName name="_11698L_6_4" localSheetId="3">#REF!</definedName>
    <definedName name="_11698L_6_4">#REF!</definedName>
    <definedName name="_11699L_6_5" localSheetId="3">#REF!</definedName>
    <definedName name="_11699L_6_5">#REF!</definedName>
    <definedName name="_117_31_12_10_9" localSheetId="3">#REF!</definedName>
    <definedName name="_117_31_12_10_9">#REF!</definedName>
    <definedName name="_1170_s_3_11_13" localSheetId="3">#REF!</definedName>
    <definedName name="_1170_s_3_11_13">#REF!</definedName>
    <definedName name="_11700L_6_6" localSheetId="3">#REF!</definedName>
    <definedName name="_11700L_6_6">#REF!</definedName>
    <definedName name="_11701L_6_7" localSheetId="3">#REF!</definedName>
    <definedName name="_11701L_6_7">#REF!</definedName>
    <definedName name="_11702L_6_8" localSheetId="3">#REF!</definedName>
    <definedName name="_11702L_6_8">#REF!</definedName>
    <definedName name="_11703L_6_9" localSheetId="3">#REF!</definedName>
    <definedName name="_11703L_6_9">#REF!</definedName>
    <definedName name="_11704L_6_17_1" localSheetId="3">#REF!</definedName>
    <definedName name="_11704L_6_17_1">#REF!</definedName>
    <definedName name="_11705L_6_17_10" localSheetId="3">#REF!</definedName>
    <definedName name="_11705L_6_17_10">#REF!</definedName>
    <definedName name="_11706L_6_17_11" localSheetId="3">#REF!</definedName>
    <definedName name="_11706L_6_17_11">#REF!</definedName>
    <definedName name="_11707L_6_17_12" localSheetId="3">#REF!</definedName>
    <definedName name="_11707L_6_17_12">#REF!</definedName>
    <definedName name="_11708L_6_17_13" localSheetId="3">#REF!</definedName>
    <definedName name="_11708L_6_17_13">#REF!</definedName>
    <definedName name="_11709L_6_17_2" localSheetId="3">#REF!</definedName>
    <definedName name="_11709L_6_17_2">#REF!</definedName>
    <definedName name="_1171_s_3_11_2" localSheetId="3">#REF!</definedName>
    <definedName name="_1171_s_3_11_2">#REF!</definedName>
    <definedName name="_11710L_6_17_3" localSheetId="3">#REF!</definedName>
    <definedName name="_11710L_6_17_3">#REF!</definedName>
    <definedName name="_11711L_6_17_4" localSheetId="3">#REF!</definedName>
    <definedName name="_11711L_6_17_4">#REF!</definedName>
    <definedName name="_11712L_6_17_5" localSheetId="3">#REF!</definedName>
    <definedName name="_11712L_6_17_5">#REF!</definedName>
    <definedName name="_11713L_6_17_6" localSheetId="3">#REF!</definedName>
    <definedName name="_11713L_6_17_6">#REF!</definedName>
    <definedName name="_11714L_6_17_7" localSheetId="3">#REF!</definedName>
    <definedName name="_11714L_6_17_7">#REF!</definedName>
    <definedName name="_11715L_6_17_8" localSheetId="3">#REF!</definedName>
    <definedName name="_11715L_6_17_8">#REF!</definedName>
    <definedName name="_11716L_6_17_9" localSheetId="3">#REF!</definedName>
    <definedName name="_11716L_6_17_9">#REF!</definedName>
    <definedName name="_11717L_7_1" localSheetId="3">#REF!</definedName>
    <definedName name="_11717L_7_1">#REF!</definedName>
    <definedName name="_11718L_7_10" localSheetId="3">#REF!</definedName>
    <definedName name="_11718L_7_10">#REF!</definedName>
    <definedName name="_11719L_7_11" localSheetId="3">#REF!</definedName>
    <definedName name="_11719L_7_11">#REF!</definedName>
    <definedName name="_1172_s_3_11_3" localSheetId="3">#REF!</definedName>
    <definedName name="_1172_s_3_11_3">#REF!</definedName>
    <definedName name="_11720L_7_12" localSheetId="3">#REF!</definedName>
    <definedName name="_11720L_7_12">#REF!</definedName>
    <definedName name="_11721L_7_13" localSheetId="3">#REF!</definedName>
    <definedName name="_11721L_7_13">#REF!</definedName>
    <definedName name="_11722L_7_2" localSheetId="3">#REF!</definedName>
    <definedName name="_11722L_7_2">#REF!</definedName>
    <definedName name="_11723L_7_3" localSheetId="3">#REF!</definedName>
    <definedName name="_11723L_7_3">#REF!</definedName>
    <definedName name="_11724L_7_4" localSheetId="3">#REF!</definedName>
    <definedName name="_11724L_7_4">#REF!</definedName>
    <definedName name="_11725L_7_5" localSheetId="3">#REF!</definedName>
    <definedName name="_11725L_7_5">#REF!</definedName>
    <definedName name="_11726L_7_6" localSheetId="3">#REF!</definedName>
    <definedName name="_11726L_7_6">#REF!</definedName>
    <definedName name="_11727L_7_7" localSheetId="3">#REF!</definedName>
    <definedName name="_11727L_7_7">#REF!</definedName>
    <definedName name="_11728L_7_8" localSheetId="3">#REF!</definedName>
    <definedName name="_11728L_7_8">#REF!</definedName>
    <definedName name="_11729L_7_9" localSheetId="3">#REF!</definedName>
    <definedName name="_11729L_7_9">#REF!</definedName>
    <definedName name="_1173_s_3_11_4" localSheetId="3">#REF!</definedName>
    <definedName name="_1173_s_3_11_4">#REF!</definedName>
    <definedName name="_11730L_7_17_1" localSheetId="3">#REF!</definedName>
    <definedName name="_11730L_7_17_1">#REF!</definedName>
    <definedName name="_11731L_7_17_10" localSheetId="3">#REF!</definedName>
    <definedName name="_11731L_7_17_10">#REF!</definedName>
    <definedName name="_11732L_7_17_11" localSheetId="3">#REF!</definedName>
    <definedName name="_11732L_7_17_11">#REF!</definedName>
    <definedName name="_11733L_7_17_12" localSheetId="3">#REF!</definedName>
    <definedName name="_11733L_7_17_12">#REF!</definedName>
    <definedName name="_11734L_7_17_13" localSheetId="3">#REF!</definedName>
    <definedName name="_11734L_7_17_13">#REF!</definedName>
    <definedName name="_11735L_7_17_2" localSheetId="3">#REF!</definedName>
    <definedName name="_11735L_7_17_2">#REF!</definedName>
    <definedName name="_11736L_7_17_3" localSheetId="3">#REF!</definedName>
    <definedName name="_11736L_7_17_3">#REF!</definedName>
    <definedName name="_11737L_7_17_4" localSheetId="3">#REF!</definedName>
    <definedName name="_11737L_7_17_4">#REF!</definedName>
    <definedName name="_11738L_7_17_5" localSheetId="3">#REF!</definedName>
    <definedName name="_11738L_7_17_5">#REF!</definedName>
    <definedName name="_11739L_7_17_6" localSheetId="3">#REF!</definedName>
    <definedName name="_11739L_7_17_6">#REF!</definedName>
    <definedName name="_1174_s_3_11_5" localSheetId="3">#REF!</definedName>
    <definedName name="_1174_s_3_11_5">#REF!</definedName>
    <definedName name="_11740L_7_17_7" localSheetId="3">#REF!</definedName>
    <definedName name="_11740L_7_17_7">#REF!</definedName>
    <definedName name="_11741L_7_17_8" localSheetId="3">#REF!</definedName>
    <definedName name="_11741L_7_17_8">#REF!</definedName>
    <definedName name="_11742L_7_17_9" localSheetId="3">#REF!</definedName>
    <definedName name="_11742L_7_17_9">#REF!</definedName>
    <definedName name="_11743L_8_1" localSheetId="3">#REF!</definedName>
    <definedName name="_11743L_8_1">#REF!</definedName>
    <definedName name="_11744L_8_10" localSheetId="3">#REF!</definedName>
    <definedName name="_11744L_8_10">#REF!</definedName>
    <definedName name="_11745L_8_11" localSheetId="3">#REF!</definedName>
    <definedName name="_11745L_8_11">#REF!</definedName>
    <definedName name="_11746L_8_12" localSheetId="3">#REF!</definedName>
    <definedName name="_11746L_8_12">#REF!</definedName>
    <definedName name="_11747L_8_13" localSheetId="3">#REF!</definedName>
    <definedName name="_11747L_8_13">#REF!</definedName>
    <definedName name="_11748L_8_2" localSheetId="3">#REF!</definedName>
    <definedName name="_11748L_8_2">#REF!</definedName>
    <definedName name="_11749L_8_3" localSheetId="3">#REF!</definedName>
    <definedName name="_11749L_8_3">#REF!</definedName>
    <definedName name="_1175_s_3_11_6" localSheetId="3">#REF!</definedName>
    <definedName name="_1175_s_3_11_6">#REF!</definedName>
    <definedName name="_11750L_8_4" localSheetId="3">#REF!</definedName>
    <definedName name="_11750L_8_4">#REF!</definedName>
    <definedName name="_11751L_8_5" localSheetId="3">#REF!</definedName>
    <definedName name="_11751L_8_5">#REF!</definedName>
    <definedName name="_11752L_8_6" localSheetId="3">#REF!</definedName>
    <definedName name="_11752L_8_6">#REF!</definedName>
    <definedName name="_11753L_8_7" localSheetId="3">#REF!</definedName>
    <definedName name="_11753L_8_7">#REF!</definedName>
    <definedName name="_11754L_8_8" localSheetId="3">#REF!</definedName>
    <definedName name="_11754L_8_8">#REF!</definedName>
    <definedName name="_11755L_8_9" localSheetId="3">#REF!</definedName>
    <definedName name="_11755L_8_9">#REF!</definedName>
    <definedName name="_11756L_8_17_1" localSheetId="3">#REF!</definedName>
    <definedName name="_11756L_8_17_1">#REF!</definedName>
    <definedName name="_11757L_8_17_10" localSheetId="3">#REF!</definedName>
    <definedName name="_11757L_8_17_10">#REF!</definedName>
    <definedName name="_11758L_8_17_11" localSheetId="3">#REF!</definedName>
    <definedName name="_11758L_8_17_11">#REF!</definedName>
    <definedName name="_11759L_8_17_12" localSheetId="3">#REF!</definedName>
    <definedName name="_11759L_8_17_12">#REF!</definedName>
    <definedName name="_1176_s_3_11_7" localSheetId="3">#REF!</definedName>
    <definedName name="_1176_s_3_11_7">#REF!</definedName>
    <definedName name="_11760L_8_17_13" localSheetId="3">#REF!</definedName>
    <definedName name="_11760L_8_17_13">#REF!</definedName>
    <definedName name="_11761L_8_17_2" localSheetId="3">#REF!</definedName>
    <definedName name="_11761L_8_17_2">#REF!</definedName>
    <definedName name="_11762L_8_17_3" localSheetId="3">#REF!</definedName>
    <definedName name="_11762L_8_17_3">#REF!</definedName>
    <definedName name="_11763L_8_17_4" localSheetId="3">#REF!</definedName>
    <definedName name="_11763L_8_17_4">#REF!</definedName>
    <definedName name="_11764L_8_17_5" localSheetId="3">#REF!</definedName>
    <definedName name="_11764L_8_17_5">#REF!</definedName>
    <definedName name="_11765L_8_17_6" localSheetId="3">#REF!</definedName>
    <definedName name="_11765L_8_17_6">#REF!</definedName>
    <definedName name="_11766L_8_17_7" localSheetId="3">#REF!</definedName>
    <definedName name="_11766L_8_17_7">#REF!</definedName>
    <definedName name="_11767L_8_17_8" localSheetId="3">#REF!</definedName>
    <definedName name="_11767L_8_17_8">#REF!</definedName>
    <definedName name="_11768L_8_17_9" localSheetId="3">#REF!</definedName>
    <definedName name="_11768L_8_17_9">#REF!</definedName>
    <definedName name="_11769L_9_1" localSheetId="3">#REF!</definedName>
    <definedName name="_11769L_9_1">#REF!</definedName>
    <definedName name="_1177_s_3_11_8" localSheetId="3">#REF!</definedName>
    <definedName name="_1177_s_3_11_8">#REF!</definedName>
    <definedName name="_11770L_9_10" localSheetId="3">#REF!</definedName>
    <definedName name="_11770L_9_10">#REF!</definedName>
    <definedName name="_11771L_9_11" localSheetId="3">#REF!</definedName>
    <definedName name="_11771L_9_11">#REF!</definedName>
    <definedName name="_11772L_9_12" localSheetId="3">#REF!</definedName>
    <definedName name="_11772L_9_12">#REF!</definedName>
    <definedName name="_11773L_9_13" localSheetId="3">#REF!</definedName>
    <definedName name="_11773L_9_13">#REF!</definedName>
    <definedName name="_11774L_9_2" localSheetId="3">#REF!</definedName>
    <definedName name="_11774L_9_2">#REF!</definedName>
    <definedName name="_11775L_9_3" localSheetId="3">#REF!</definedName>
    <definedName name="_11775L_9_3">#REF!</definedName>
    <definedName name="_11776L_9_4" localSheetId="3">#REF!</definedName>
    <definedName name="_11776L_9_4">#REF!</definedName>
    <definedName name="_11777L_9_5" localSheetId="3">#REF!</definedName>
    <definedName name="_11777L_9_5">#REF!</definedName>
    <definedName name="_11778L_9_6" localSheetId="3">#REF!</definedName>
    <definedName name="_11778L_9_6">#REF!</definedName>
    <definedName name="_11779L_9_7" localSheetId="3">#REF!</definedName>
    <definedName name="_11779L_9_7">#REF!</definedName>
    <definedName name="_1178_s_3_11_9" localSheetId="3">#REF!</definedName>
    <definedName name="_1178_s_3_11_9">#REF!</definedName>
    <definedName name="_11780L_9_8" localSheetId="3">#REF!</definedName>
    <definedName name="_11780L_9_8">#REF!</definedName>
    <definedName name="_11781L_9_9" localSheetId="3">#REF!</definedName>
    <definedName name="_11781L_9_9">#REF!</definedName>
    <definedName name="_11782L_9_17_1" localSheetId="3">#REF!</definedName>
    <definedName name="_11782L_9_17_1">#REF!</definedName>
    <definedName name="_11783L_9_17_10" localSheetId="3">#REF!</definedName>
    <definedName name="_11783L_9_17_10">#REF!</definedName>
    <definedName name="_11784L_9_17_11" localSheetId="3">#REF!</definedName>
    <definedName name="_11784L_9_17_11">#REF!</definedName>
    <definedName name="_11785L_9_17_12" localSheetId="3">#REF!</definedName>
    <definedName name="_11785L_9_17_12">#REF!</definedName>
    <definedName name="_11786L_9_17_13" localSheetId="3">#REF!</definedName>
    <definedName name="_11786L_9_17_13">#REF!</definedName>
    <definedName name="_11787L_9_17_2" localSheetId="3">#REF!</definedName>
    <definedName name="_11787L_9_17_2">#REF!</definedName>
    <definedName name="_11788L_9_17_3" localSheetId="3">#REF!</definedName>
    <definedName name="_11788L_9_17_3">#REF!</definedName>
    <definedName name="_11789L_9_17_4" localSheetId="3">#REF!</definedName>
    <definedName name="_11789L_9_17_4">#REF!</definedName>
    <definedName name="_1179_s_3_17_1" localSheetId="3">#REF!</definedName>
    <definedName name="_1179_s_3_17_1">#REF!</definedName>
    <definedName name="_11790L_9_17_5" localSheetId="3">#REF!</definedName>
    <definedName name="_11790L_9_17_5">#REF!</definedName>
    <definedName name="_11791L_9_17_6" localSheetId="3">#REF!</definedName>
    <definedName name="_11791L_9_17_6">#REF!</definedName>
    <definedName name="_11792L_9_17_7" localSheetId="3">#REF!</definedName>
    <definedName name="_11792L_9_17_7">#REF!</definedName>
    <definedName name="_11793L_9_17_8" localSheetId="3">#REF!</definedName>
    <definedName name="_11793L_9_17_8">#REF!</definedName>
    <definedName name="_11794L_9_17_9" localSheetId="3">#REF!</definedName>
    <definedName name="_11794L_9_17_9">#REF!</definedName>
    <definedName name="_11795LISENSI_1" localSheetId="3">#REF!</definedName>
    <definedName name="_11795LISENSI_1">#REF!</definedName>
    <definedName name="_11796LISENSI_10" localSheetId="3">#REF!</definedName>
    <definedName name="_11796LISENSI_10">#REF!</definedName>
    <definedName name="_11797LISENSI_11" localSheetId="3">#REF!</definedName>
    <definedName name="_11797LISENSI_11">#REF!</definedName>
    <definedName name="_11798LISENSI_12" localSheetId="3">#REF!</definedName>
    <definedName name="_11798LISENSI_12">#REF!</definedName>
    <definedName name="_11799LISENSI_13" localSheetId="3">#REF!</definedName>
    <definedName name="_11799LISENSI_13">#REF!</definedName>
    <definedName name="_118_31_12_11_1" localSheetId="3">#REF!</definedName>
    <definedName name="_118_31_12_11_1">#REF!</definedName>
    <definedName name="_1180_s_3_17_10" localSheetId="3">#REF!</definedName>
    <definedName name="_1180_s_3_17_10">#REF!</definedName>
    <definedName name="_11800LISENSI_2" localSheetId="3">#REF!</definedName>
    <definedName name="_11800LISENSI_2">#REF!</definedName>
    <definedName name="_11801LISENSI_3" localSheetId="3">#REF!</definedName>
    <definedName name="_11801LISENSI_3">#REF!</definedName>
    <definedName name="_11802LISENSI_4" localSheetId="3">#REF!</definedName>
    <definedName name="_11802LISENSI_4">#REF!</definedName>
    <definedName name="_11803LISENSI_5" localSheetId="3">#REF!</definedName>
    <definedName name="_11803LISENSI_5">#REF!</definedName>
    <definedName name="_11804LISENSI_6" localSheetId="3">#REF!</definedName>
    <definedName name="_11804LISENSI_6">#REF!</definedName>
    <definedName name="_11805LISENSI_7" localSheetId="3">#REF!</definedName>
    <definedName name="_11805LISENSI_7">#REF!</definedName>
    <definedName name="_11806LISENSI_8" localSheetId="3">#REF!</definedName>
    <definedName name="_11806LISENSI_8">#REF!</definedName>
    <definedName name="_11807LISENSI_9" localSheetId="3">#REF!</definedName>
    <definedName name="_11807LISENSI_9">#REF!</definedName>
    <definedName name="_11808LISENSI_1_1" localSheetId="3">#REF!</definedName>
    <definedName name="_11808LISENSI_1_1">#REF!</definedName>
    <definedName name="_11809LISENSI_1_10" localSheetId="3">#REF!</definedName>
    <definedName name="_11809LISENSI_1_10">#REF!</definedName>
    <definedName name="_1181_s_3_17_11" localSheetId="3">#REF!</definedName>
    <definedName name="_1181_s_3_17_11">#REF!</definedName>
    <definedName name="_11810LISENSI_1_11" localSheetId="3">#REF!</definedName>
    <definedName name="_11810LISENSI_1_11">#REF!</definedName>
    <definedName name="_11811LISENSI_1_12" localSheetId="3">#REF!</definedName>
    <definedName name="_11811LISENSI_1_12">#REF!</definedName>
    <definedName name="_11812LISENSI_1_13" localSheetId="3">#REF!</definedName>
    <definedName name="_11812LISENSI_1_13">#REF!</definedName>
    <definedName name="_11813LISENSI_1_2" localSheetId="3">#REF!</definedName>
    <definedName name="_11813LISENSI_1_2">#REF!</definedName>
    <definedName name="_11814LISENSI_1_3" localSheetId="3">#REF!</definedName>
    <definedName name="_11814LISENSI_1_3">#REF!</definedName>
    <definedName name="_11815LISENSI_1_4" localSheetId="3">#REF!</definedName>
    <definedName name="_11815LISENSI_1_4">#REF!</definedName>
    <definedName name="_11816LISENSI_1_5" localSheetId="3">#REF!</definedName>
    <definedName name="_11816LISENSI_1_5">#REF!</definedName>
    <definedName name="_11817LISENSI_1_6" localSheetId="3">#REF!</definedName>
    <definedName name="_11817LISENSI_1_6">#REF!</definedName>
    <definedName name="_11818LISENSI_1_7" localSheetId="3">#REF!</definedName>
    <definedName name="_11818LISENSI_1_7">#REF!</definedName>
    <definedName name="_11819LISENSI_1_8" localSheetId="3">#REF!</definedName>
    <definedName name="_11819LISENSI_1_8">#REF!</definedName>
    <definedName name="_1182_s_3_17_12" localSheetId="3">#REF!</definedName>
    <definedName name="_1182_s_3_17_12">#REF!</definedName>
    <definedName name="_11820LISENSI_1_9" localSheetId="3">#REF!</definedName>
    <definedName name="_11820LISENSI_1_9">#REF!</definedName>
    <definedName name="_11821LISENSI_1_10_1" localSheetId="3">#REF!</definedName>
    <definedName name="_11821LISENSI_1_10_1">#REF!</definedName>
    <definedName name="_11822LISENSI_1_10_10" localSheetId="3">#REF!</definedName>
    <definedName name="_11822LISENSI_1_10_10">#REF!</definedName>
    <definedName name="_11823LISENSI_1_10_11" localSheetId="3">#REF!</definedName>
    <definedName name="_11823LISENSI_1_10_11">#REF!</definedName>
    <definedName name="_11824LISENSI_1_10_12" localSheetId="3">#REF!</definedName>
    <definedName name="_11824LISENSI_1_10_12">#REF!</definedName>
    <definedName name="_11825LISENSI_1_10_13" localSheetId="3">#REF!</definedName>
    <definedName name="_11825LISENSI_1_10_13">#REF!</definedName>
    <definedName name="_11826LISENSI_1_10_2" localSheetId="3">#REF!</definedName>
    <definedName name="_11826LISENSI_1_10_2">#REF!</definedName>
    <definedName name="_11827LISENSI_1_10_3" localSheetId="3">#REF!</definedName>
    <definedName name="_11827LISENSI_1_10_3">#REF!</definedName>
    <definedName name="_11828LISENSI_1_10_4" localSheetId="3">#REF!</definedName>
    <definedName name="_11828LISENSI_1_10_4">#REF!</definedName>
    <definedName name="_11829LISENSI_1_10_5" localSheetId="3">#REF!</definedName>
    <definedName name="_11829LISENSI_1_10_5">#REF!</definedName>
    <definedName name="_1183_s_3_17_13" localSheetId="3">#REF!</definedName>
    <definedName name="_1183_s_3_17_13">#REF!</definedName>
    <definedName name="_11830LISENSI_1_10_6" localSheetId="3">#REF!</definedName>
    <definedName name="_11830LISENSI_1_10_6">#REF!</definedName>
    <definedName name="_11831LISENSI_1_10_7" localSheetId="3">#REF!</definedName>
    <definedName name="_11831LISENSI_1_10_7">#REF!</definedName>
    <definedName name="_11832LISENSI_1_10_8" localSheetId="3">#REF!</definedName>
    <definedName name="_11832LISENSI_1_10_8">#REF!</definedName>
    <definedName name="_11833LISENSI_1_10_9" localSheetId="3">#REF!</definedName>
    <definedName name="_11833LISENSI_1_10_9">#REF!</definedName>
    <definedName name="_11834LISENSI_1_11_1" localSheetId="3">#REF!</definedName>
    <definedName name="_11834LISENSI_1_11_1">#REF!</definedName>
    <definedName name="_11835LISENSI_1_11_10" localSheetId="3">#REF!</definedName>
    <definedName name="_11835LISENSI_1_11_10">#REF!</definedName>
    <definedName name="_11836LISENSI_1_11_11" localSheetId="3">#REF!</definedName>
    <definedName name="_11836LISENSI_1_11_11">#REF!</definedName>
    <definedName name="_11837LISENSI_1_11_12" localSheetId="3">#REF!</definedName>
    <definedName name="_11837LISENSI_1_11_12">#REF!</definedName>
    <definedName name="_11838LISENSI_1_11_13" localSheetId="3">#REF!</definedName>
    <definedName name="_11838LISENSI_1_11_13">#REF!</definedName>
    <definedName name="_11839LISENSI_1_11_2" localSheetId="3">#REF!</definedName>
    <definedName name="_11839LISENSI_1_11_2">#REF!</definedName>
    <definedName name="_1184_s_3_17_2" localSheetId="3">#REF!</definedName>
    <definedName name="_1184_s_3_17_2">#REF!</definedName>
    <definedName name="_11840LISENSI_1_11_3" localSheetId="3">#REF!</definedName>
    <definedName name="_11840LISENSI_1_11_3">#REF!</definedName>
    <definedName name="_11841LISENSI_1_11_4" localSheetId="3">#REF!</definedName>
    <definedName name="_11841LISENSI_1_11_4">#REF!</definedName>
    <definedName name="_11842LISENSI_1_11_5" localSheetId="3">#REF!</definedName>
    <definedName name="_11842LISENSI_1_11_5">#REF!</definedName>
    <definedName name="_11843LISENSI_1_11_6" localSheetId="3">#REF!</definedName>
    <definedName name="_11843LISENSI_1_11_6">#REF!</definedName>
    <definedName name="_11844LISENSI_1_11_7" localSheetId="3">#REF!</definedName>
    <definedName name="_11844LISENSI_1_11_7">#REF!</definedName>
    <definedName name="_11845LISENSI_1_11_8" localSheetId="3">#REF!</definedName>
    <definedName name="_11845LISENSI_1_11_8">#REF!</definedName>
    <definedName name="_11846LISENSI_1_11_9" localSheetId="3">#REF!</definedName>
    <definedName name="_11846LISENSI_1_11_9">#REF!</definedName>
    <definedName name="_11847LISENSI_1_17_1" localSheetId="3">#REF!</definedName>
    <definedName name="_11847LISENSI_1_17_1">#REF!</definedName>
    <definedName name="_11848LISENSI_1_17_10" localSheetId="3">#REF!</definedName>
    <definedName name="_11848LISENSI_1_17_10">#REF!</definedName>
    <definedName name="_11849LISENSI_1_17_11" localSheetId="3">#REF!</definedName>
    <definedName name="_11849LISENSI_1_17_11">#REF!</definedName>
    <definedName name="_1185_s_3_17_3" localSheetId="3">#REF!</definedName>
    <definedName name="_1185_s_3_17_3">#REF!</definedName>
    <definedName name="_11850LISENSI_1_17_12" localSheetId="3">#REF!</definedName>
    <definedName name="_11850LISENSI_1_17_12">#REF!</definedName>
    <definedName name="_11851LISENSI_1_17_13" localSheetId="3">#REF!</definedName>
    <definedName name="_11851LISENSI_1_17_13">#REF!</definedName>
    <definedName name="_11852LISENSI_1_17_2" localSheetId="3">#REF!</definedName>
    <definedName name="_11852LISENSI_1_17_2">#REF!</definedName>
    <definedName name="_11853LISENSI_1_17_3" localSheetId="3">#REF!</definedName>
    <definedName name="_11853LISENSI_1_17_3">#REF!</definedName>
    <definedName name="_11854LISENSI_1_17_4" localSheetId="3">#REF!</definedName>
    <definedName name="_11854LISENSI_1_17_4">#REF!</definedName>
    <definedName name="_11855LISENSI_1_17_5" localSheetId="3">#REF!</definedName>
    <definedName name="_11855LISENSI_1_17_5">#REF!</definedName>
    <definedName name="_11856LISENSI_1_17_6" localSheetId="3">#REF!</definedName>
    <definedName name="_11856LISENSI_1_17_6">#REF!</definedName>
    <definedName name="_11857LISENSI_1_17_7" localSheetId="3">#REF!</definedName>
    <definedName name="_11857LISENSI_1_17_7">#REF!</definedName>
    <definedName name="_11858LISENSI_1_17_8" localSheetId="3">#REF!</definedName>
    <definedName name="_11858LISENSI_1_17_8">#REF!</definedName>
    <definedName name="_11859LISENSI_1_17_9" localSheetId="3">#REF!</definedName>
    <definedName name="_11859LISENSI_1_17_9">#REF!</definedName>
    <definedName name="_1186_s_3_17_4" localSheetId="3">#REF!</definedName>
    <definedName name="_1186_s_3_17_4">#REF!</definedName>
    <definedName name="_11860LISENSI_10_1" localSheetId="3">#REF!</definedName>
    <definedName name="_11860LISENSI_10_1">#REF!</definedName>
    <definedName name="_11861LISENSI_10_10" localSheetId="3">#REF!</definedName>
    <definedName name="_11861LISENSI_10_10">#REF!</definedName>
    <definedName name="_11862LISENSI_10_11" localSheetId="3">#REF!</definedName>
    <definedName name="_11862LISENSI_10_11">#REF!</definedName>
    <definedName name="_11863LISENSI_10_12" localSheetId="3">#REF!</definedName>
    <definedName name="_11863LISENSI_10_12">#REF!</definedName>
    <definedName name="_11864LISENSI_10_13" localSheetId="3">#REF!</definedName>
    <definedName name="_11864LISENSI_10_13">#REF!</definedName>
    <definedName name="_11865LISENSI_10_2" localSheetId="3">#REF!</definedName>
    <definedName name="_11865LISENSI_10_2">#REF!</definedName>
    <definedName name="_11866LISENSI_10_3" localSheetId="3">#REF!</definedName>
    <definedName name="_11866LISENSI_10_3">#REF!</definedName>
    <definedName name="_11867LISENSI_10_4" localSheetId="3">#REF!</definedName>
    <definedName name="_11867LISENSI_10_4">#REF!</definedName>
    <definedName name="_11868LISENSI_10_5" localSheetId="3">#REF!</definedName>
    <definedName name="_11868LISENSI_10_5">#REF!</definedName>
    <definedName name="_11869LISENSI_10_6" localSheetId="3">#REF!</definedName>
    <definedName name="_11869LISENSI_10_6">#REF!</definedName>
    <definedName name="_1187_s_3_17_5" localSheetId="3">#REF!</definedName>
    <definedName name="_1187_s_3_17_5">#REF!</definedName>
    <definedName name="_11870LISENSI_10_7" localSheetId="3">#REF!</definedName>
    <definedName name="_11870LISENSI_10_7">#REF!</definedName>
    <definedName name="_11871LISENSI_10_8" localSheetId="3">#REF!</definedName>
    <definedName name="_11871LISENSI_10_8">#REF!</definedName>
    <definedName name="_11872LISENSI_10_9" localSheetId="3">#REF!</definedName>
    <definedName name="_11872LISENSI_10_9">#REF!</definedName>
    <definedName name="_11873LISENSI_10_1_1" localSheetId="3">#REF!</definedName>
    <definedName name="_11873LISENSI_10_1_1">#REF!</definedName>
    <definedName name="_11874LISENSI_10_1_10" localSheetId="3">#REF!</definedName>
    <definedName name="_11874LISENSI_10_1_10">#REF!</definedName>
    <definedName name="_11875LISENSI_10_1_11" localSheetId="3">#REF!</definedName>
    <definedName name="_11875LISENSI_10_1_11">#REF!</definedName>
    <definedName name="_11876LISENSI_10_1_12" localSheetId="3">#REF!</definedName>
    <definedName name="_11876LISENSI_10_1_12">#REF!</definedName>
    <definedName name="_11877LISENSI_10_1_13" localSheetId="3">#REF!</definedName>
    <definedName name="_11877LISENSI_10_1_13">#REF!</definedName>
    <definedName name="_11878LISENSI_10_1_2" localSheetId="3">#REF!</definedName>
    <definedName name="_11878LISENSI_10_1_2">#REF!</definedName>
    <definedName name="_11879LISENSI_10_1_3" localSheetId="3">#REF!</definedName>
    <definedName name="_11879LISENSI_10_1_3">#REF!</definedName>
    <definedName name="_1188_s_3_17_6" localSheetId="3">#REF!</definedName>
    <definedName name="_1188_s_3_17_6">#REF!</definedName>
    <definedName name="_11880LISENSI_10_1_4" localSheetId="3">#REF!</definedName>
    <definedName name="_11880LISENSI_10_1_4">#REF!</definedName>
    <definedName name="_11881LISENSI_10_1_5" localSheetId="3">#REF!</definedName>
    <definedName name="_11881LISENSI_10_1_5">#REF!</definedName>
    <definedName name="_11882LISENSI_10_1_6" localSheetId="3">#REF!</definedName>
    <definedName name="_11882LISENSI_10_1_6">#REF!</definedName>
    <definedName name="_11883LISENSI_10_1_7" localSheetId="3">#REF!</definedName>
    <definedName name="_11883LISENSI_10_1_7">#REF!</definedName>
    <definedName name="_11884LISENSI_10_1_8" localSheetId="3">#REF!</definedName>
    <definedName name="_11884LISENSI_10_1_8">#REF!</definedName>
    <definedName name="_11885LISENSI_10_1_9" localSheetId="3">#REF!</definedName>
    <definedName name="_11885LISENSI_10_1_9">#REF!</definedName>
    <definedName name="_11886LISENSI_10_10_1" localSheetId="3">#REF!</definedName>
    <definedName name="_11886LISENSI_10_10_1">#REF!</definedName>
    <definedName name="_11887LISENSI_10_10_10" localSheetId="3">#REF!</definedName>
    <definedName name="_11887LISENSI_10_10_10">#REF!</definedName>
    <definedName name="_11888LISENSI_10_10_11" localSheetId="3">#REF!</definedName>
    <definedName name="_11888LISENSI_10_10_11">#REF!</definedName>
    <definedName name="_11889LISENSI_10_10_12" localSheetId="3">#REF!</definedName>
    <definedName name="_11889LISENSI_10_10_12">#REF!</definedName>
    <definedName name="_1189_s_3_17_7" localSheetId="3">#REF!</definedName>
    <definedName name="_1189_s_3_17_7">#REF!</definedName>
    <definedName name="_11890LISENSI_10_10_13" localSheetId="3">#REF!</definedName>
    <definedName name="_11890LISENSI_10_10_13">#REF!</definedName>
    <definedName name="_11891LISENSI_10_10_2" localSheetId="3">#REF!</definedName>
    <definedName name="_11891LISENSI_10_10_2">#REF!</definedName>
    <definedName name="_11892LISENSI_10_10_3" localSheetId="3">#REF!</definedName>
    <definedName name="_11892LISENSI_10_10_3">#REF!</definedName>
    <definedName name="_11893LISENSI_10_10_4" localSheetId="3">#REF!</definedName>
    <definedName name="_11893LISENSI_10_10_4">#REF!</definedName>
    <definedName name="_11894LISENSI_10_10_5" localSheetId="3">#REF!</definedName>
    <definedName name="_11894LISENSI_10_10_5">#REF!</definedName>
    <definedName name="_11895LISENSI_10_10_6" localSheetId="3">#REF!</definedName>
    <definedName name="_11895LISENSI_10_10_6">#REF!</definedName>
    <definedName name="_11896LISENSI_10_10_7" localSheetId="3">#REF!</definedName>
    <definedName name="_11896LISENSI_10_10_7">#REF!</definedName>
    <definedName name="_11897LISENSI_10_10_8" localSheetId="3">#REF!</definedName>
    <definedName name="_11897LISENSI_10_10_8">#REF!</definedName>
    <definedName name="_11898LISENSI_10_10_9" localSheetId="3">#REF!</definedName>
    <definedName name="_11898LISENSI_10_10_9">#REF!</definedName>
    <definedName name="_11899LISENSI_10_11_1" localSheetId="3">#REF!</definedName>
    <definedName name="_11899LISENSI_10_11_1">#REF!</definedName>
    <definedName name="_119_31_12_11_10" localSheetId="3">#REF!</definedName>
    <definedName name="_119_31_12_11_10">#REF!</definedName>
    <definedName name="_1190_s_3_17_8" localSheetId="3">#REF!</definedName>
    <definedName name="_1190_s_3_17_8">#REF!</definedName>
    <definedName name="_11900LISENSI_10_11_10" localSheetId="3">#REF!</definedName>
    <definedName name="_11900LISENSI_10_11_10">#REF!</definedName>
    <definedName name="_11901LISENSI_10_11_11" localSheetId="3">#REF!</definedName>
    <definedName name="_11901LISENSI_10_11_11">#REF!</definedName>
    <definedName name="_11902LISENSI_10_11_12" localSheetId="3">#REF!</definedName>
    <definedName name="_11902LISENSI_10_11_12">#REF!</definedName>
    <definedName name="_11903LISENSI_10_11_13" localSheetId="3">#REF!</definedName>
    <definedName name="_11903LISENSI_10_11_13">#REF!</definedName>
    <definedName name="_11904LISENSI_10_11_2" localSheetId="3">#REF!</definedName>
    <definedName name="_11904LISENSI_10_11_2">#REF!</definedName>
    <definedName name="_11905LISENSI_10_11_3" localSheetId="3">#REF!</definedName>
    <definedName name="_11905LISENSI_10_11_3">#REF!</definedName>
    <definedName name="_11906LISENSI_10_11_4" localSheetId="3">#REF!</definedName>
    <definedName name="_11906LISENSI_10_11_4">#REF!</definedName>
    <definedName name="_11907LISENSI_10_11_5" localSheetId="3">#REF!</definedName>
    <definedName name="_11907LISENSI_10_11_5">#REF!</definedName>
    <definedName name="_11908LISENSI_10_11_6" localSheetId="3">#REF!</definedName>
    <definedName name="_11908LISENSI_10_11_6">#REF!</definedName>
    <definedName name="_11909LISENSI_10_11_7" localSheetId="3">#REF!</definedName>
    <definedName name="_11909LISENSI_10_11_7">#REF!</definedName>
    <definedName name="_1191_s_3_17_9" localSheetId="3">#REF!</definedName>
    <definedName name="_1191_s_3_17_9">#REF!</definedName>
    <definedName name="_11910LISENSI_10_11_8" localSheetId="3">#REF!</definedName>
    <definedName name="_11910LISENSI_10_11_8">#REF!</definedName>
    <definedName name="_11911LISENSI_10_11_9" localSheetId="3">#REF!</definedName>
    <definedName name="_11911LISENSI_10_11_9">#REF!</definedName>
    <definedName name="_11912LISENSI_10_17_1" localSheetId="3">#REF!</definedName>
    <definedName name="_11912LISENSI_10_17_1">#REF!</definedName>
    <definedName name="_11913LISENSI_10_17_10" localSheetId="3">#REF!</definedName>
    <definedName name="_11913LISENSI_10_17_10">#REF!</definedName>
    <definedName name="_11914LISENSI_10_17_11" localSheetId="3">#REF!</definedName>
    <definedName name="_11914LISENSI_10_17_11">#REF!</definedName>
    <definedName name="_11915LISENSI_10_17_12" localSheetId="3">#REF!</definedName>
    <definedName name="_11915LISENSI_10_17_12">#REF!</definedName>
    <definedName name="_11916LISENSI_10_17_13" localSheetId="3">#REF!</definedName>
    <definedName name="_11916LISENSI_10_17_13">#REF!</definedName>
    <definedName name="_11917LISENSI_10_17_2" localSheetId="3">#REF!</definedName>
    <definedName name="_11917LISENSI_10_17_2">#REF!</definedName>
    <definedName name="_11918LISENSI_10_17_3" localSheetId="3">#REF!</definedName>
    <definedName name="_11918LISENSI_10_17_3">#REF!</definedName>
    <definedName name="_11919LISENSI_10_17_4" localSheetId="3">#REF!</definedName>
    <definedName name="_11919LISENSI_10_17_4">#REF!</definedName>
    <definedName name="_1192_s_4_1" localSheetId="3">#REF!</definedName>
    <definedName name="_1192_s_4_1">#REF!</definedName>
    <definedName name="_11920LISENSI_10_17_5" localSheetId="3">#REF!</definedName>
    <definedName name="_11920LISENSI_10_17_5">#REF!</definedName>
    <definedName name="_11921LISENSI_10_17_6" localSheetId="3">#REF!</definedName>
    <definedName name="_11921LISENSI_10_17_6">#REF!</definedName>
    <definedName name="_11922LISENSI_10_17_7" localSheetId="3">#REF!</definedName>
    <definedName name="_11922LISENSI_10_17_7">#REF!</definedName>
    <definedName name="_11923LISENSI_10_17_8" localSheetId="3">#REF!</definedName>
    <definedName name="_11923LISENSI_10_17_8">#REF!</definedName>
    <definedName name="_11924LISENSI_10_17_9" localSheetId="3">#REF!</definedName>
    <definedName name="_11924LISENSI_10_17_9">#REF!</definedName>
    <definedName name="_11925LISENSI_11_1" localSheetId="3">#REF!</definedName>
    <definedName name="_11925LISENSI_11_1">#REF!</definedName>
    <definedName name="_11926LISENSI_11_10" localSheetId="3">#REF!</definedName>
    <definedName name="_11926LISENSI_11_10">#REF!</definedName>
    <definedName name="_11927LISENSI_11_11" localSheetId="3">#REF!</definedName>
    <definedName name="_11927LISENSI_11_11">#REF!</definedName>
    <definedName name="_11928LISENSI_11_12" localSheetId="3">#REF!</definedName>
    <definedName name="_11928LISENSI_11_12">#REF!</definedName>
    <definedName name="_11929LISENSI_11_13" localSheetId="3">#REF!</definedName>
    <definedName name="_11929LISENSI_11_13">#REF!</definedName>
    <definedName name="_1193_s_4_10" localSheetId="3">#REF!</definedName>
    <definedName name="_1193_s_4_10">#REF!</definedName>
    <definedName name="_11930LISENSI_11_2" localSheetId="3">#REF!</definedName>
    <definedName name="_11930LISENSI_11_2">#REF!</definedName>
    <definedName name="_11931LISENSI_11_3" localSheetId="3">#REF!</definedName>
    <definedName name="_11931LISENSI_11_3">#REF!</definedName>
    <definedName name="_11932LISENSI_11_4" localSheetId="3">#REF!</definedName>
    <definedName name="_11932LISENSI_11_4">#REF!</definedName>
    <definedName name="_11933LISENSI_11_5" localSheetId="3">#REF!</definedName>
    <definedName name="_11933LISENSI_11_5">#REF!</definedName>
    <definedName name="_11934LISENSI_11_6" localSheetId="3">#REF!</definedName>
    <definedName name="_11934LISENSI_11_6">#REF!</definedName>
    <definedName name="_11935LISENSI_11_7" localSheetId="3">#REF!</definedName>
    <definedName name="_11935LISENSI_11_7">#REF!</definedName>
    <definedName name="_11936LISENSI_11_8" localSheetId="3">#REF!</definedName>
    <definedName name="_11936LISENSI_11_8">#REF!</definedName>
    <definedName name="_11937LISENSI_11_9" localSheetId="3">#REF!</definedName>
    <definedName name="_11937LISENSI_11_9">#REF!</definedName>
    <definedName name="_11938LISENSI_11_1_1" localSheetId="3">#REF!</definedName>
    <definedName name="_11938LISENSI_11_1_1">#REF!</definedName>
    <definedName name="_11939LISENSI_11_1_10" localSheetId="3">#REF!</definedName>
    <definedName name="_11939LISENSI_11_1_10">#REF!</definedName>
    <definedName name="_1194_s_4_11" localSheetId="3">#REF!</definedName>
    <definedName name="_1194_s_4_11">#REF!</definedName>
    <definedName name="_11940LISENSI_11_1_11" localSheetId="3">#REF!</definedName>
    <definedName name="_11940LISENSI_11_1_11">#REF!</definedName>
    <definedName name="_11941LISENSI_11_1_12" localSheetId="3">#REF!</definedName>
    <definedName name="_11941LISENSI_11_1_12">#REF!</definedName>
    <definedName name="_11942LISENSI_11_1_13" localSheetId="3">#REF!</definedName>
    <definedName name="_11942LISENSI_11_1_13">#REF!</definedName>
    <definedName name="_11943LISENSI_11_1_2" localSheetId="3">#REF!</definedName>
    <definedName name="_11943LISENSI_11_1_2">#REF!</definedName>
    <definedName name="_11944LISENSI_11_1_3" localSheetId="3">#REF!</definedName>
    <definedName name="_11944LISENSI_11_1_3">#REF!</definedName>
    <definedName name="_11945LISENSI_11_1_4" localSheetId="3">#REF!</definedName>
    <definedName name="_11945LISENSI_11_1_4">#REF!</definedName>
    <definedName name="_11946LISENSI_11_1_5" localSheetId="3">#REF!</definedName>
    <definedName name="_11946LISENSI_11_1_5">#REF!</definedName>
    <definedName name="_11947LISENSI_11_1_6" localSheetId="3">#REF!</definedName>
    <definedName name="_11947LISENSI_11_1_6">#REF!</definedName>
    <definedName name="_11948LISENSI_11_1_7" localSheetId="3">#REF!</definedName>
    <definedName name="_11948LISENSI_11_1_7">#REF!</definedName>
    <definedName name="_11949LISENSI_11_1_8" localSheetId="3">#REF!</definedName>
    <definedName name="_11949LISENSI_11_1_8">#REF!</definedName>
    <definedName name="_1195_s_4_12" localSheetId="3">#REF!</definedName>
    <definedName name="_1195_s_4_12">#REF!</definedName>
    <definedName name="_11950LISENSI_11_1_9" localSheetId="3">#REF!</definedName>
    <definedName name="_11950LISENSI_11_1_9">#REF!</definedName>
    <definedName name="_11951LISENSI_11_10_1" localSheetId="3">#REF!</definedName>
    <definedName name="_11951LISENSI_11_10_1">#REF!</definedName>
    <definedName name="_11952LISENSI_11_10_10" localSheetId="3">#REF!</definedName>
    <definedName name="_11952LISENSI_11_10_10">#REF!</definedName>
    <definedName name="_11953LISENSI_11_10_11" localSheetId="3">#REF!</definedName>
    <definedName name="_11953LISENSI_11_10_11">#REF!</definedName>
    <definedName name="_11954LISENSI_11_10_12" localSheetId="3">#REF!</definedName>
    <definedName name="_11954LISENSI_11_10_12">#REF!</definedName>
    <definedName name="_11955LISENSI_11_10_13" localSheetId="3">#REF!</definedName>
    <definedName name="_11955LISENSI_11_10_13">#REF!</definedName>
    <definedName name="_11956LISENSI_11_10_2" localSheetId="3">#REF!</definedName>
    <definedName name="_11956LISENSI_11_10_2">#REF!</definedName>
    <definedName name="_11957LISENSI_11_10_3" localSheetId="3">#REF!</definedName>
    <definedName name="_11957LISENSI_11_10_3">#REF!</definedName>
    <definedName name="_11958LISENSI_11_10_4" localSheetId="3">#REF!</definedName>
    <definedName name="_11958LISENSI_11_10_4">#REF!</definedName>
    <definedName name="_11959LISENSI_11_10_5" localSheetId="3">#REF!</definedName>
    <definedName name="_11959LISENSI_11_10_5">#REF!</definedName>
    <definedName name="_1196_s_4_13" localSheetId="3">#REF!</definedName>
    <definedName name="_1196_s_4_13">#REF!</definedName>
    <definedName name="_11960LISENSI_11_10_6" localSheetId="3">#REF!</definedName>
    <definedName name="_11960LISENSI_11_10_6">#REF!</definedName>
    <definedName name="_11961LISENSI_11_10_7" localSheetId="3">#REF!</definedName>
    <definedName name="_11961LISENSI_11_10_7">#REF!</definedName>
    <definedName name="_11962LISENSI_11_10_8" localSheetId="3">#REF!</definedName>
    <definedName name="_11962LISENSI_11_10_8">#REF!</definedName>
    <definedName name="_11963LISENSI_11_10_9" localSheetId="3">#REF!</definedName>
    <definedName name="_11963LISENSI_11_10_9">#REF!</definedName>
    <definedName name="_11964LISENSI_11_11_1" localSheetId="3">#REF!</definedName>
    <definedName name="_11964LISENSI_11_11_1">#REF!</definedName>
    <definedName name="_11965LISENSI_11_11_10" localSheetId="3">#REF!</definedName>
    <definedName name="_11965LISENSI_11_11_10">#REF!</definedName>
    <definedName name="_11966LISENSI_11_11_11" localSheetId="3">#REF!</definedName>
    <definedName name="_11966LISENSI_11_11_11">#REF!</definedName>
    <definedName name="_11967LISENSI_11_11_12" localSheetId="3">#REF!</definedName>
    <definedName name="_11967LISENSI_11_11_12">#REF!</definedName>
    <definedName name="_11968LISENSI_11_11_13" localSheetId="3">#REF!</definedName>
    <definedName name="_11968LISENSI_11_11_13">#REF!</definedName>
    <definedName name="_11969LISENSI_11_11_2" localSheetId="3">#REF!</definedName>
    <definedName name="_11969LISENSI_11_11_2">#REF!</definedName>
    <definedName name="_1197_s_4_2" localSheetId="3">#REF!</definedName>
    <definedName name="_1197_s_4_2">#REF!</definedName>
    <definedName name="_11970LISENSI_11_11_3" localSheetId="3">#REF!</definedName>
    <definedName name="_11970LISENSI_11_11_3">#REF!</definedName>
    <definedName name="_11971LISENSI_11_11_4" localSheetId="3">#REF!</definedName>
    <definedName name="_11971LISENSI_11_11_4">#REF!</definedName>
    <definedName name="_11972LISENSI_11_11_5" localSheetId="3">#REF!</definedName>
    <definedName name="_11972LISENSI_11_11_5">#REF!</definedName>
    <definedName name="_11973LISENSI_11_11_6" localSheetId="3">#REF!</definedName>
    <definedName name="_11973LISENSI_11_11_6">#REF!</definedName>
    <definedName name="_11974LISENSI_11_11_7" localSheetId="3">#REF!</definedName>
    <definedName name="_11974LISENSI_11_11_7">#REF!</definedName>
    <definedName name="_11975LISENSI_11_11_8" localSheetId="3">#REF!</definedName>
    <definedName name="_11975LISENSI_11_11_8">#REF!</definedName>
    <definedName name="_11976LISENSI_11_11_9" localSheetId="3">#REF!</definedName>
    <definedName name="_11976LISENSI_11_11_9">#REF!</definedName>
    <definedName name="_11977LISENSI_11_17_1" localSheetId="3">#REF!</definedName>
    <definedName name="_11977LISENSI_11_17_1">#REF!</definedName>
    <definedName name="_11978LISENSI_11_17_10" localSheetId="3">#REF!</definedName>
    <definedName name="_11978LISENSI_11_17_10">#REF!</definedName>
    <definedName name="_11979LISENSI_11_17_11" localSheetId="3">#REF!</definedName>
    <definedName name="_11979LISENSI_11_17_11">#REF!</definedName>
    <definedName name="_1198_s_4_3" localSheetId="3">#REF!</definedName>
    <definedName name="_1198_s_4_3">#REF!</definedName>
    <definedName name="_11980LISENSI_11_17_12" localSheetId="3">#REF!</definedName>
    <definedName name="_11980LISENSI_11_17_12">#REF!</definedName>
    <definedName name="_11981LISENSI_11_17_13" localSheetId="3">#REF!</definedName>
    <definedName name="_11981LISENSI_11_17_13">#REF!</definedName>
    <definedName name="_11982LISENSI_11_17_2" localSheetId="3">#REF!</definedName>
    <definedName name="_11982LISENSI_11_17_2">#REF!</definedName>
    <definedName name="_11983LISENSI_11_17_3" localSheetId="3">#REF!</definedName>
    <definedName name="_11983LISENSI_11_17_3">#REF!</definedName>
    <definedName name="_11984LISENSI_11_17_4" localSheetId="3">#REF!</definedName>
    <definedName name="_11984LISENSI_11_17_4">#REF!</definedName>
    <definedName name="_11985LISENSI_11_17_5" localSheetId="3">#REF!</definedName>
    <definedName name="_11985LISENSI_11_17_5">#REF!</definedName>
    <definedName name="_11986LISENSI_11_17_6" localSheetId="3">#REF!</definedName>
    <definedName name="_11986LISENSI_11_17_6">#REF!</definedName>
    <definedName name="_11987LISENSI_11_17_7" localSheetId="3">#REF!</definedName>
    <definedName name="_11987LISENSI_11_17_7">#REF!</definedName>
    <definedName name="_11988LISENSI_11_17_8" localSheetId="3">#REF!</definedName>
    <definedName name="_11988LISENSI_11_17_8">#REF!</definedName>
    <definedName name="_11989LISENSI_11_17_9" localSheetId="3">#REF!</definedName>
    <definedName name="_11989LISENSI_11_17_9">#REF!</definedName>
    <definedName name="_1199_s_4_4" localSheetId="3">#REF!</definedName>
    <definedName name="_1199_s_4_4">#REF!</definedName>
    <definedName name="_11990LISENSI_12_1" localSheetId="3">#REF!</definedName>
    <definedName name="_11990LISENSI_12_1">#REF!</definedName>
    <definedName name="_11991LISENSI_12_10" localSheetId="3">#REF!</definedName>
    <definedName name="_11991LISENSI_12_10">#REF!</definedName>
    <definedName name="_11992LISENSI_12_11" localSheetId="3">#REF!</definedName>
    <definedName name="_11992LISENSI_12_11">#REF!</definedName>
    <definedName name="_11993LISENSI_12_12" localSheetId="3">#REF!</definedName>
    <definedName name="_11993LISENSI_12_12">#REF!</definedName>
    <definedName name="_11994LISENSI_12_13" localSheetId="3">#REF!</definedName>
    <definedName name="_11994LISENSI_12_13">#REF!</definedName>
    <definedName name="_11995LISENSI_12_2" localSheetId="3">#REF!</definedName>
    <definedName name="_11995LISENSI_12_2">#REF!</definedName>
    <definedName name="_11996LISENSI_12_3" localSheetId="3">#REF!</definedName>
    <definedName name="_11996LISENSI_12_3">#REF!</definedName>
    <definedName name="_11997LISENSI_12_4" localSheetId="3">#REF!</definedName>
    <definedName name="_11997LISENSI_12_4">#REF!</definedName>
    <definedName name="_11998LISENSI_12_5" localSheetId="3">#REF!</definedName>
    <definedName name="_11998LISENSI_12_5">#REF!</definedName>
    <definedName name="_11999LISENSI_12_6" localSheetId="3">#REF!</definedName>
    <definedName name="_11999LISENSI_12_6">#REF!</definedName>
    <definedName name="_12" localSheetId="3">#REF!</definedName>
    <definedName name="_12">#REF!</definedName>
    <definedName name="_12___xlnm.Print_Area_1_8" localSheetId="3">#REF!</definedName>
    <definedName name="_12___xlnm.Print_Area_1_8">#REF!</definedName>
    <definedName name="_120_31_12_11_11" localSheetId="3">#REF!</definedName>
    <definedName name="_120_31_12_11_11">#REF!</definedName>
    <definedName name="_1200_s_4_5" localSheetId="3">#REF!</definedName>
    <definedName name="_1200_s_4_5">#REF!</definedName>
    <definedName name="_12000LISENSI_12_7" localSheetId="3">#REF!</definedName>
    <definedName name="_12000LISENSI_12_7">#REF!</definedName>
    <definedName name="_12001LISENSI_12_8" localSheetId="3">#REF!</definedName>
    <definedName name="_12001LISENSI_12_8">#REF!</definedName>
    <definedName name="_12002LISENSI_12_9" localSheetId="3">#REF!</definedName>
    <definedName name="_12002LISENSI_12_9">#REF!</definedName>
    <definedName name="_12003LISENSI_12_10_1" localSheetId="3">#REF!</definedName>
    <definedName name="_12003LISENSI_12_10_1">#REF!</definedName>
    <definedName name="_12004LISENSI_12_10_10" localSheetId="3">#REF!</definedName>
    <definedName name="_12004LISENSI_12_10_10">#REF!</definedName>
    <definedName name="_12005LISENSI_12_10_11" localSheetId="3">#REF!</definedName>
    <definedName name="_12005LISENSI_12_10_11">#REF!</definedName>
    <definedName name="_12006LISENSI_12_10_12" localSheetId="3">#REF!</definedName>
    <definedName name="_12006LISENSI_12_10_12">#REF!</definedName>
    <definedName name="_12007LISENSI_12_10_13" localSheetId="3">#REF!</definedName>
    <definedName name="_12007LISENSI_12_10_13">#REF!</definedName>
    <definedName name="_12008LISENSI_12_10_2" localSheetId="3">#REF!</definedName>
    <definedName name="_12008LISENSI_12_10_2">#REF!</definedName>
    <definedName name="_12009LISENSI_12_10_3" localSheetId="3">#REF!</definedName>
    <definedName name="_12009LISENSI_12_10_3">#REF!</definedName>
    <definedName name="_1201_s_4_6" localSheetId="3">#REF!</definedName>
    <definedName name="_1201_s_4_6">#REF!</definedName>
    <definedName name="_12010LISENSI_12_10_4" localSheetId="3">#REF!</definedName>
    <definedName name="_12010LISENSI_12_10_4">#REF!</definedName>
    <definedName name="_12011LISENSI_12_10_5" localSheetId="3">#REF!</definedName>
    <definedName name="_12011LISENSI_12_10_5">#REF!</definedName>
    <definedName name="_12012LISENSI_12_10_6" localSheetId="3">#REF!</definedName>
    <definedName name="_12012LISENSI_12_10_6">#REF!</definedName>
    <definedName name="_12013LISENSI_12_10_7" localSheetId="3">#REF!</definedName>
    <definedName name="_12013LISENSI_12_10_7">#REF!</definedName>
    <definedName name="_12014LISENSI_12_10_8" localSheetId="3">#REF!</definedName>
    <definedName name="_12014LISENSI_12_10_8">#REF!</definedName>
    <definedName name="_12015LISENSI_12_10_9" localSheetId="3">#REF!</definedName>
    <definedName name="_12015LISENSI_12_10_9">#REF!</definedName>
    <definedName name="_12016LISENSI_12_11_1" localSheetId="3">#REF!</definedName>
    <definedName name="_12016LISENSI_12_11_1">#REF!</definedName>
    <definedName name="_12017LISENSI_12_11_10" localSheetId="3">#REF!</definedName>
    <definedName name="_12017LISENSI_12_11_10">#REF!</definedName>
    <definedName name="_12018LISENSI_12_11_11" localSheetId="3">#REF!</definedName>
    <definedName name="_12018LISENSI_12_11_11">#REF!</definedName>
    <definedName name="_12019LISENSI_12_11_12" localSheetId="3">#REF!</definedName>
    <definedName name="_12019LISENSI_12_11_12">#REF!</definedName>
    <definedName name="_1202_s_4_7" localSheetId="3">#REF!</definedName>
    <definedName name="_1202_s_4_7">#REF!</definedName>
    <definedName name="_12020LISENSI_12_11_13" localSheetId="3">#REF!</definedName>
    <definedName name="_12020LISENSI_12_11_13">#REF!</definedName>
    <definedName name="_12021LISENSI_12_11_2" localSheetId="3">#REF!</definedName>
    <definedName name="_12021LISENSI_12_11_2">#REF!</definedName>
    <definedName name="_12022LISENSI_12_11_3" localSheetId="3">#REF!</definedName>
    <definedName name="_12022LISENSI_12_11_3">#REF!</definedName>
    <definedName name="_12023LISENSI_12_11_4" localSheetId="3">#REF!</definedName>
    <definedName name="_12023LISENSI_12_11_4">#REF!</definedName>
    <definedName name="_12024LISENSI_12_11_5" localSheetId="3">#REF!</definedName>
    <definedName name="_12024LISENSI_12_11_5">#REF!</definedName>
    <definedName name="_12025LISENSI_12_11_6" localSheetId="3">#REF!</definedName>
    <definedName name="_12025LISENSI_12_11_6">#REF!</definedName>
    <definedName name="_12026LISENSI_12_11_7" localSheetId="3">#REF!</definedName>
    <definedName name="_12026LISENSI_12_11_7">#REF!</definedName>
    <definedName name="_12027LISENSI_12_11_8" localSheetId="3">#REF!</definedName>
    <definedName name="_12027LISENSI_12_11_8">#REF!</definedName>
    <definedName name="_12028LISENSI_12_11_9" localSheetId="3">#REF!</definedName>
    <definedName name="_12028LISENSI_12_11_9">#REF!</definedName>
    <definedName name="_12029LISENSI_12_17_1" localSheetId="3">#REF!</definedName>
    <definedName name="_12029LISENSI_12_17_1">#REF!</definedName>
    <definedName name="_1203_s_4_8" localSheetId="3">#REF!</definedName>
    <definedName name="_1203_s_4_8">#REF!</definedName>
    <definedName name="_12030LISENSI_12_17_10" localSheetId="3">#REF!</definedName>
    <definedName name="_12030LISENSI_12_17_10">#REF!</definedName>
    <definedName name="_12031LISENSI_12_17_11" localSheetId="3">#REF!</definedName>
    <definedName name="_12031LISENSI_12_17_11">#REF!</definedName>
    <definedName name="_12032LISENSI_12_17_12" localSheetId="3">#REF!</definedName>
    <definedName name="_12032LISENSI_12_17_12">#REF!</definedName>
    <definedName name="_12033LISENSI_12_17_13" localSheetId="3">#REF!</definedName>
    <definedName name="_12033LISENSI_12_17_13">#REF!</definedName>
    <definedName name="_12034LISENSI_12_17_2" localSheetId="3">#REF!</definedName>
    <definedName name="_12034LISENSI_12_17_2">#REF!</definedName>
    <definedName name="_12035LISENSI_12_17_3" localSheetId="3">#REF!</definedName>
    <definedName name="_12035LISENSI_12_17_3">#REF!</definedName>
    <definedName name="_12036LISENSI_12_17_4" localSheetId="3">#REF!</definedName>
    <definedName name="_12036LISENSI_12_17_4">#REF!</definedName>
    <definedName name="_12037LISENSI_12_17_5" localSheetId="3">#REF!</definedName>
    <definedName name="_12037LISENSI_12_17_5">#REF!</definedName>
    <definedName name="_12038LISENSI_12_17_6" localSheetId="3">#REF!</definedName>
    <definedName name="_12038LISENSI_12_17_6">#REF!</definedName>
    <definedName name="_12039LISENSI_12_17_7" localSheetId="3">#REF!</definedName>
    <definedName name="_12039LISENSI_12_17_7">#REF!</definedName>
    <definedName name="_1204_s_4_9" localSheetId="3">#REF!</definedName>
    <definedName name="_1204_s_4_9">#REF!</definedName>
    <definedName name="_12040LISENSI_12_17_8" localSheetId="3">#REF!</definedName>
    <definedName name="_12040LISENSI_12_17_8">#REF!</definedName>
    <definedName name="_12041LISENSI_12_17_9" localSheetId="3">#REF!</definedName>
    <definedName name="_12041LISENSI_12_17_9">#REF!</definedName>
    <definedName name="_12042LISENSI_13_1" localSheetId="3">#REF!</definedName>
    <definedName name="_12042LISENSI_13_1">#REF!</definedName>
    <definedName name="_12043LISENSI_13_10" localSheetId="3">#REF!</definedName>
    <definedName name="_12043LISENSI_13_10">#REF!</definedName>
    <definedName name="_12044LISENSI_13_11" localSheetId="3">#REF!</definedName>
    <definedName name="_12044LISENSI_13_11">#REF!</definedName>
    <definedName name="_12045LISENSI_13_12" localSheetId="3">#REF!</definedName>
    <definedName name="_12045LISENSI_13_12">#REF!</definedName>
    <definedName name="_12046LISENSI_13_13" localSheetId="3">#REF!</definedName>
    <definedName name="_12046LISENSI_13_13">#REF!</definedName>
    <definedName name="_12047LISENSI_13_2" localSheetId="3">#REF!</definedName>
    <definedName name="_12047LISENSI_13_2">#REF!</definedName>
    <definedName name="_12048LISENSI_13_3" localSheetId="3">#REF!</definedName>
    <definedName name="_12048LISENSI_13_3">#REF!</definedName>
    <definedName name="_12049LISENSI_13_4" localSheetId="3">#REF!</definedName>
    <definedName name="_12049LISENSI_13_4">#REF!</definedName>
    <definedName name="_1205_s_4_1_1" localSheetId="3">#REF!</definedName>
    <definedName name="_1205_s_4_1_1">#REF!</definedName>
    <definedName name="_12050LISENSI_13_5" localSheetId="3">#REF!</definedName>
    <definedName name="_12050LISENSI_13_5">#REF!</definedName>
    <definedName name="_12051LISENSI_13_6" localSheetId="3">#REF!</definedName>
    <definedName name="_12051LISENSI_13_6">#REF!</definedName>
    <definedName name="_12052LISENSI_13_7" localSheetId="3">#REF!</definedName>
    <definedName name="_12052LISENSI_13_7">#REF!</definedName>
    <definedName name="_12053LISENSI_13_8" localSheetId="3">#REF!</definedName>
    <definedName name="_12053LISENSI_13_8">#REF!</definedName>
    <definedName name="_12054LISENSI_13_9" localSheetId="3">#REF!</definedName>
    <definedName name="_12054LISENSI_13_9">#REF!</definedName>
    <definedName name="_12055LISENSI_13_10_1" localSheetId="3">#REF!</definedName>
    <definedName name="_12055LISENSI_13_10_1">#REF!</definedName>
    <definedName name="_12056LISENSI_13_10_10" localSheetId="3">#REF!</definedName>
    <definedName name="_12056LISENSI_13_10_10">#REF!</definedName>
    <definedName name="_12057LISENSI_13_10_11" localSheetId="3">#REF!</definedName>
    <definedName name="_12057LISENSI_13_10_11">#REF!</definedName>
    <definedName name="_12058LISENSI_13_10_12" localSheetId="3">#REF!</definedName>
    <definedName name="_12058LISENSI_13_10_12">#REF!</definedName>
    <definedName name="_12059LISENSI_13_10_13" localSheetId="3">#REF!</definedName>
    <definedName name="_12059LISENSI_13_10_13">#REF!</definedName>
    <definedName name="_1206_s_4_1_10" localSheetId="3">#REF!</definedName>
    <definedName name="_1206_s_4_1_10">#REF!</definedName>
    <definedName name="_12060LISENSI_13_10_2" localSheetId="3">#REF!</definedName>
    <definedName name="_12060LISENSI_13_10_2">#REF!</definedName>
    <definedName name="_12061LISENSI_13_10_3" localSheetId="3">#REF!</definedName>
    <definedName name="_12061LISENSI_13_10_3">#REF!</definedName>
    <definedName name="_12062LISENSI_13_10_4" localSheetId="3">#REF!</definedName>
    <definedName name="_12062LISENSI_13_10_4">#REF!</definedName>
    <definedName name="_12063LISENSI_13_10_5" localSheetId="3">#REF!</definedName>
    <definedName name="_12063LISENSI_13_10_5">#REF!</definedName>
    <definedName name="_12064LISENSI_13_10_6" localSheetId="3">#REF!</definedName>
    <definedName name="_12064LISENSI_13_10_6">#REF!</definedName>
    <definedName name="_12065LISENSI_13_10_7" localSheetId="3">#REF!</definedName>
    <definedName name="_12065LISENSI_13_10_7">#REF!</definedName>
    <definedName name="_12066LISENSI_13_10_8" localSheetId="3">#REF!</definedName>
    <definedName name="_12066LISENSI_13_10_8">#REF!</definedName>
    <definedName name="_12067LISENSI_13_10_9" localSheetId="3">#REF!</definedName>
    <definedName name="_12067LISENSI_13_10_9">#REF!</definedName>
    <definedName name="_12068LISENSI_13_11_1" localSheetId="3">#REF!</definedName>
    <definedName name="_12068LISENSI_13_11_1">#REF!</definedName>
    <definedName name="_12069LISENSI_13_11_10" localSheetId="3">#REF!</definedName>
    <definedName name="_12069LISENSI_13_11_10">#REF!</definedName>
    <definedName name="_1207_s_4_1_11" localSheetId="3">#REF!</definedName>
    <definedName name="_1207_s_4_1_11">#REF!</definedName>
    <definedName name="_12070LISENSI_13_11_11" localSheetId="3">#REF!</definedName>
    <definedName name="_12070LISENSI_13_11_11">#REF!</definedName>
    <definedName name="_12071LISENSI_13_11_12" localSheetId="3">#REF!</definedName>
    <definedName name="_12071LISENSI_13_11_12">#REF!</definedName>
    <definedName name="_12072LISENSI_13_11_13" localSheetId="3">#REF!</definedName>
    <definedName name="_12072LISENSI_13_11_13">#REF!</definedName>
    <definedName name="_12073LISENSI_13_11_2" localSheetId="3">#REF!</definedName>
    <definedName name="_12073LISENSI_13_11_2">#REF!</definedName>
    <definedName name="_12074LISENSI_13_11_3" localSheetId="3">#REF!</definedName>
    <definedName name="_12074LISENSI_13_11_3">#REF!</definedName>
    <definedName name="_12075LISENSI_13_11_4" localSheetId="3">#REF!</definedName>
    <definedName name="_12075LISENSI_13_11_4">#REF!</definedName>
    <definedName name="_12076LISENSI_13_11_5" localSheetId="3">#REF!</definedName>
    <definedName name="_12076LISENSI_13_11_5">#REF!</definedName>
    <definedName name="_12077LISENSI_13_11_6" localSheetId="3">#REF!</definedName>
    <definedName name="_12077LISENSI_13_11_6">#REF!</definedName>
    <definedName name="_12078LISENSI_13_11_7" localSheetId="3">#REF!</definedName>
    <definedName name="_12078LISENSI_13_11_7">#REF!</definedName>
    <definedName name="_12079LISENSI_13_11_8" localSheetId="3">#REF!</definedName>
    <definedName name="_12079LISENSI_13_11_8">#REF!</definedName>
    <definedName name="_1208_s_4_1_12" localSheetId="3">#REF!</definedName>
    <definedName name="_1208_s_4_1_12">#REF!</definedName>
    <definedName name="_12080LISENSI_13_11_9" localSheetId="3">#REF!</definedName>
    <definedName name="_12080LISENSI_13_11_9">#REF!</definedName>
    <definedName name="_12081LISENSI_13_17_1" localSheetId="3">#REF!</definedName>
    <definedName name="_12081LISENSI_13_17_1">#REF!</definedName>
    <definedName name="_12082LISENSI_13_17_10" localSheetId="3">#REF!</definedName>
    <definedName name="_12082LISENSI_13_17_10">#REF!</definedName>
    <definedName name="_12083LISENSI_13_17_11" localSheetId="3">#REF!</definedName>
    <definedName name="_12083LISENSI_13_17_11">#REF!</definedName>
    <definedName name="_12084LISENSI_13_17_12" localSheetId="3">#REF!</definedName>
    <definedName name="_12084LISENSI_13_17_12">#REF!</definedName>
    <definedName name="_12085LISENSI_13_17_13" localSheetId="3">#REF!</definedName>
    <definedName name="_12085LISENSI_13_17_13">#REF!</definedName>
    <definedName name="_12086LISENSI_13_17_2" localSheetId="3">#REF!</definedName>
    <definedName name="_12086LISENSI_13_17_2">#REF!</definedName>
    <definedName name="_12087LISENSI_13_17_3" localSheetId="3">#REF!</definedName>
    <definedName name="_12087LISENSI_13_17_3">#REF!</definedName>
    <definedName name="_12088LISENSI_13_17_4" localSheetId="3">#REF!</definedName>
    <definedName name="_12088LISENSI_13_17_4">#REF!</definedName>
    <definedName name="_12089LISENSI_13_17_5" localSheetId="3">#REF!</definedName>
    <definedName name="_12089LISENSI_13_17_5">#REF!</definedName>
    <definedName name="_1209_s_4_1_13" localSheetId="3">#REF!</definedName>
    <definedName name="_1209_s_4_1_13">#REF!</definedName>
    <definedName name="_12090LISENSI_13_17_6" localSheetId="3">#REF!</definedName>
    <definedName name="_12090LISENSI_13_17_6">#REF!</definedName>
    <definedName name="_12091LISENSI_13_17_7" localSheetId="3">#REF!</definedName>
    <definedName name="_12091LISENSI_13_17_7">#REF!</definedName>
    <definedName name="_12092LISENSI_13_17_8" localSheetId="3">#REF!</definedName>
    <definedName name="_12092LISENSI_13_17_8">#REF!</definedName>
    <definedName name="_12093LISENSI_13_17_9" localSheetId="3">#REF!</definedName>
    <definedName name="_12093LISENSI_13_17_9">#REF!</definedName>
    <definedName name="_12094LISENSI_14_1" localSheetId="3">#REF!</definedName>
    <definedName name="_12094LISENSI_14_1">#REF!</definedName>
    <definedName name="_12095LISENSI_14_10" localSheetId="3">#REF!</definedName>
    <definedName name="_12095LISENSI_14_10">#REF!</definedName>
    <definedName name="_12096LISENSI_14_11" localSheetId="3">#REF!</definedName>
    <definedName name="_12096LISENSI_14_11">#REF!</definedName>
    <definedName name="_12097LISENSI_14_12" localSheetId="3">#REF!</definedName>
    <definedName name="_12097LISENSI_14_12">#REF!</definedName>
    <definedName name="_12098LISENSI_14_13" localSheetId="3">#REF!</definedName>
    <definedName name="_12098LISENSI_14_13">#REF!</definedName>
    <definedName name="_12099LISENSI_14_2" localSheetId="3">#REF!</definedName>
    <definedName name="_12099LISENSI_14_2">#REF!</definedName>
    <definedName name="_121_31_12_11_12" localSheetId="3">#REF!</definedName>
    <definedName name="_121_31_12_11_12">#REF!</definedName>
    <definedName name="_1210_s_4_1_2" localSheetId="3">#REF!</definedName>
    <definedName name="_1210_s_4_1_2">#REF!</definedName>
    <definedName name="_12100LISENSI_14_3" localSheetId="3">#REF!</definedName>
    <definedName name="_12100LISENSI_14_3">#REF!</definedName>
    <definedName name="_12101LISENSI_14_4" localSheetId="3">#REF!</definedName>
    <definedName name="_12101LISENSI_14_4">#REF!</definedName>
    <definedName name="_12102LISENSI_14_5" localSheetId="3">#REF!</definedName>
    <definedName name="_12102LISENSI_14_5">#REF!</definedName>
    <definedName name="_12103LISENSI_14_6" localSheetId="3">#REF!</definedName>
    <definedName name="_12103LISENSI_14_6">#REF!</definedName>
    <definedName name="_12104LISENSI_14_7" localSheetId="3">#REF!</definedName>
    <definedName name="_12104LISENSI_14_7">#REF!</definedName>
    <definedName name="_12105LISENSI_14_8" localSheetId="3">#REF!</definedName>
    <definedName name="_12105LISENSI_14_8">#REF!</definedName>
    <definedName name="_12106LISENSI_14_9" localSheetId="3">#REF!</definedName>
    <definedName name="_12106LISENSI_14_9">#REF!</definedName>
    <definedName name="_12107LISENSI_14_10_1" localSheetId="3">#REF!</definedName>
    <definedName name="_12107LISENSI_14_10_1">#REF!</definedName>
    <definedName name="_12108LISENSI_14_10_10" localSheetId="3">#REF!</definedName>
    <definedName name="_12108LISENSI_14_10_10">#REF!</definedName>
    <definedName name="_12109LISENSI_14_10_11" localSheetId="3">#REF!</definedName>
    <definedName name="_12109LISENSI_14_10_11">#REF!</definedName>
    <definedName name="_1211_s_4_1_3" localSheetId="3">#REF!</definedName>
    <definedName name="_1211_s_4_1_3">#REF!</definedName>
    <definedName name="_12110LISENSI_14_10_12" localSheetId="3">#REF!</definedName>
    <definedName name="_12110LISENSI_14_10_12">#REF!</definedName>
    <definedName name="_12111LISENSI_14_10_13" localSheetId="3">#REF!</definedName>
    <definedName name="_12111LISENSI_14_10_13">#REF!</definedName>
    <definedName name="_12112LISENSI_14_10_2" localSheetId="3">#REF!</definedName>
    <definedName name="_12112LISENSI_14_10_2">#REF!</definedName>
    <definedName name="_12113LISENSI_14_10_3" localSheetId="3">#REF!</definedName>
    <definedName name="_12113LISENSI_14_10_3">#REF!</definedName>
    <definedName name="_12114LISENSI_14_10_4" localSheetId="3">#REF!</definedName>
    <definedName name="_12114LISENSI_14_10_4">#REF!</definedName>
    <definedName name="_12115LISENSI_14_10_5" localSheetId="3">#REF!</definedName>
    <definedName name="_12115LISENSI_14_10_5">#REF!</definedName>
    <definedName name="_12116LISENSI_14_10_6" localSheetId="3">#REF!</definedName>
    <definedName name="_12116LISENSI_14_10_6">#REF!</definedName>
    <definedName name="_12117LISENSI_14_10_7" localSheetId="3">#REF!</definedName>
    <definedName name="_12117LISENSI_14_10_7">#REF!</definedName>
    <definedName name="_12118LISENSI_14_10_8" localSheetId="3">#REF!</definedName>
    <definedName name="_12118LISENSI_14_10_8">#REF!</definedName>
    <definedName name="_12119LISENSI_14_10_9" localSheetId="3">#REF!</definedName>
    <definedName name="_12119LISENSI_14_10_9">#REF!</definedName>
    <definedName name="_1212_s_4_1_4" localSheetId="3">#REF!</definedName>
    <definedName name="_1212_s_4_1_4">#REF!</definedName>
    <definedName name="_12120LISENSI_14_11_1" localSheetId="3">#REF!</definedName>
    <definedName name="_12120LISENSI_14_11_1">#REF!</definedName>
    <definedName name="_12121LISENSI_14_11_10" localSheetId="3">#REF!</definedName>
    <definedName name="_12121LISENSI_14_11_10">#REF!</definedName>
    <definedName name="_12122LISENSI_14_11_11" localSheetId="3">#REF!</definedName>
    <definedName name="_12122LISENSI_14_11_11">#REF!</definedName>
    <definedName name="_12123LISENSI_14_11_12" localSheetId="3">#REF!</definedName>
    <definedName name="_12123LISENSI_14_11_12">#REF!</definedName>
    <definedName name="_12124LISENSI_14_11_13" localSheetId="3">#REF!</definedName>
    <definedName name="_12124LISENSI_14_11_13">#REF!</definedName>
    <definedName name="_12125LISENSI_14_11_2" localSheetId="3">#REF!</definedName>
    <definedName name="_12125LISENSI_14_11_2">#REF!</definedName>
    <definedName name="_12126LISENSI_14_11_3" localSheetId="3">#REF!</definedName>
    <definedName name="_12126LISENSI_14_11_3">#REF!</definedName>
    <definedName name="_12127LISENSI_14_11_4" localSheetId="3">#REF!</definedName>
    <definedName name="_12127LISENSI_14_11_4">#REF!</definedName>
    <definedName name="_12128LISENSI_14_11_5" localSheetId="3">#REF!</definedName>
    <definedName name="_12128LISENSI_14_11_5">#REF!</definedName>
    <definedName name="_12129LISENSI_14_11_6" localSheetId="3">#REF!</definedName>
    <definedName name="_12129LISENSI_14_11_6">#REF!</definedName>
    <definedName name="_1213_s_4_1_5" localSheetId="3">#REF!</definedName>
    <definedName name="_1213_s_4_1_5">#REF!</definedName>
    <definedName name="_12130LISENSI_14_11_7" localSheetId="3">#REF!</definedName>
    <definedName name="_12130LISENSI_14_11_7">#REF!</definedName>
    <definedName name="_12131LISENSI_14_11_8" localSheetId="3">#REF!</definedName>
    <definedName name="_12131LISENSI_14_11_8">#REF!</definedName>
    <definedName name="_12132LISENSI_14_11_9" localSheetId="3">#REF!</definedName>
    <definedName name="_12132LISENSI_14_11_9">#REF!</definedName>
    <definedName name="_12133LISENSI_14_17_1" localSheetId="3">#REF!</definedName>
    <definedName name="_12133LISENSI_14_17_1">#REF!</definedName>
    <definedName name="_12134LISENSI_14_17_10" localSheetId="3">#REF!</definedName>
    <definedName name="_12134LISENSI_14_17_10">#REF!</definedName>
    <definedName name="_12135LISENSI_14_17_11" localSheetId="3">#REF!</definedName>
    <definedName name="_12135LISENSI_14_17_11">#REF!</definedName>
    <definedName name="_12136LISENSI_14_17_12" localSheetId="3">#REF!</definedName>
    <definedName name="_12136LISENSI_14_17_12">#REF!</definedName>
    <definedName name="_12137LISENSI_14_17_13" localSheetId="3">#REF!</definedName>
    <definedName name="_12137LISENSI_14_17_13">#REF!</definedName>
    <definedName name="_12138LISENSI_14_17_2" localSheetId="3">#REF!</definedName>
    <definedName name="_12138LISENSI_14_17_2">#REF!</definedName>
    <definedName name="_12139LISENSI_14_17_3" localSheetId="3">#REF!</definedName>
    <definedName name="_12139LISENSI_14_17_3">#REF!</definedName>
    <definedName name="_1214_s_4_1_6" localSheetId="3">#REF!</definedName>
    <definedName name="_1214_s_4_1_6">#REF!</definedName>
    <definedName name="_12140LISENSI_14_17_4" localSheetId="3">#REF!</definedName>
    <definedName name="_12140LISENSI_14_17_4">#REF!</definedName>
    <definedName name="_12141LISENSI_14_17_5" localSheetId="3">#REF!</definedName>
    <definedName name="_12141LISENSI_14_17_5">#REF!</definedName>
    <definedName name="_12142LISENSI_14_17_6" localSheetId="3">#REF!</definedName>
    <definedName name="_12142LISENSI_14_17_6">#REF!</definedName>
    <definedName name="_12143LISENSI_14_17_7" localSheetId="3">#REF!</definedName>
    <definedName name="_12143LISENSI_14_17_7">#REF!</definedName>
    <definedName name="_12144LISENSI_14_17_8" localSheetId="3">#REF!</definedName>
    <definedName name="_12144LISENSI_14_17_8">#REF!</definedName>
    <definedName name="_12145LISENSI_14_17_9" localSheetId="3">#REF!</definedName>
    <definedName name="_12145LISENSI_14_17_9">#REF!</definedName>
    <definedName name="_12146LISENSI_17_1" localSheetId="3">#REF!</definedName>
    <definedName name="_12146LISENSI_17_1">#REF!</definedName>
    <definedName name="_12147LISENSI_17_10" localSheetId="3">#REF!</definedName>
    <definedName name="_12147LISENSI_17_10">#REF!</definedName>
    <definedName name="_12148LISENSI_17_11" localSheetId="3">#REF!</definedName>
    <definedName name="_12148LISENSI_17_11">#REF!</definedName>
    <definedName name="_12149LISENSI_17_12" localSheetId="3">#REF!</definedName>
    <definedName name="_12149LISENSI_17_12">#REF!</definedName>
    <definedName name="_1215_s_4_1_7" localSheetId="3">#REF!</definedName>
    <definedName name="_1215_s_4_1_7">#REF!</definedName>
    <definedName name="_12150LISENSI_17_13" localSheetId="3">#REF!</definedName>
    <definedName name="_12150LISENSI_17_13">#REF!</definedName>
    <definedName name="_12151LISENSI_17_2" localSheetId="3">#REF!</definedName>
    <definedName name="_12151LISENSI_17_2">#REF!</definedName>
    <definedName name="_12152LISENSI_17_3" localSheetId="3">#REF!</definedName>
    <definedName name="_12152LISENSI_17_3">#REF!</definedName>
    <definedName name="_12153LISENSI_17_4" localSheetId="3">#REF!</definedName>
    <definedName name="_12153LISENSI_17_4">#REF!</definedName>
    <definedName name="_12154LISENSI_17_5" localSheetId="3">#REF!</definedName>
    <definedName name="_12154LISENSI_17_5">#REF!</definedName>
    <definedName name="_12155LISENSI_17_6" localSheetId="3">#REF!</definedName>
    <definedName name="_12155LISENSI_17_6">#REF!</definedName>
    <definedName name="_12156LISENSI_17_7" localSheetId="3">#REF!</definedName>
    <definedName name="_12156LISENSI_17_7">#REF!</definedName>
    <definedName name="_12157LISENSI_17_8" localSheetId="3">#REF!</definedName>
    <definedName name="_12157LISENSI_17_8">#REF!</definedName>
    <definedName name="_12158LISENSI_17_9" localSheetId="3">#REF!</definedName>
    <definedName name="_12158LISENSI_17_9">#REF!</definedName>
    <definedName name="_12159LISENSI_2_1" localSheetId="3">#REF!</definedName>
    <definedName name="_12159LISENSI_2_1">#REF!</definedName>
    <definedName name="_1216_s_4_1_8" localSheetId="3">#REF!</definedName>
    <definedName name="_1216_s_4_1_8">#REF!</definedName>
    <definedName name="_12160LISENSI_2_10" localSheetId="3">#REF!</definedName>
    <definedName name="_12160LISENSI_2_10">#REF!</definedName>
    <definedName name="_12161LISENSI_2_11" localSheetId="3">#REF!</definedName>
    <definedName name="_12161LISENSI_2_11">#REF!</definedName>
    <definedName name="_12162LISENSI_2_12" localSheetId="3">#REF!</definedName>
    <definedName name="_12162LISENSI_2_12">#REF!</definedName>
    <definedName name="_12163LISENSI_2_13" localSheetId="3">#REF!</definedName>
    <definedName name="_12163LISENSI_2_13">#REF!</definedName>
    <definedName name="_12164LISENSI_2_2" localSheetId="3">#REF!</definedName>
    <definedName name="_12164LISENSI_2_2">#REF!</definedName>
    <definedName name="_12165LISENSI_2_3" localSheetId="3">#REF!</definedName>
    <definedName name="_12165LISENSI_2_3">#REF!</definedName>
    <definedName name="_12166LISENSI_2_4" localSheetId="3">#REF!</definedName>
    <definedName name="_12166LISENSI_2_4">#REF!</definedName>
    <definedName name="_12167LISENSI_2_5" localSheetId="3">#REF!</definedName>
    <definedName name="_12167LISENSI_2_5">#REF!</definedName>
    <definedName name="_12168LISENSI_2_6" localSheetId="3">#REF!</definedName>
    <definedName name="_12168LISENSI_2_6">#REF!</definedName>
    <definedName name="_12169LISENSI_2_7" localSheetId="3">#REF!</definedName>
    <definedName name="_12169LISENSI_2_7">#REF!</definedName>
    <definedName name="_1217_s_4_1_9" localSheetId="3">#REF!</definedName>
    <definedName name="_1217_s_4_1_9">#REF!</definedName>
    <definedName name="_12170LISENSI_2_8" localSheetId="3">#REF!</definedName>
    <definedName name="_12170LISENSI_2_8">#REF!</definedName>
    <definedName name="_12171LISENSI_2_9" localSheetId="3">#REF!</definedName>
    <definedName name="_12171LISENSI_2_9">#REF!</definedName>
    <definedName name="_12172LISENSI_2_10_1" localSheetId="3">#REF!</definedName>
    <definedName name="_12172LISENSI_2_10_1">#REF!</definedName>
    <definedName name="_12173LISENSI_2_10_10" localSheetId="3">#REF!</definedName>
    <definedName name="_12173LISENSI_2_10_10">#REF!</definedName>
    <definedName name="_12174LISENSI_2_10_11" localSheetId="3">#REF!</definedName>
    <definedName name="_12174LISENSI_2_10_11">#REF!</definedName>
    <definedName name="_12175LISENSI_2_10_12" localSheetId="3">#REF!</definedName>
    <definedName name="_12175LISENSI_2_10_12">#REF!</definedName>
    <definedName name="_12176LISENSI_2_10_13" localSheetId="3">#REF!</definedName>
    <definedName name="_12176LISENSI_2_10_13">#REF!</definedName>
    <definedName name="_12177LISENSI_2_10_2" localSheetId="3">#REF!</definedName>
    <definedName name="_12177LISENSI_2_10_2">#REF!</definedName>
    <definedName name="_12178LISENSI_2_10_3" localSheetId="3">#REF!</definedName>
    <definedName name="_12178LISENSI_2_10_3">#REF!</definedName>
    <definedName name="_12179LISENSI_2_10_4" localSheetId="3">#REF!</definedName>
    <definedName name="_12179LISENSI_2_10_4">#REF!</definedName>
    <definedName name="_1218_s_4_10_1" localSheetId="3">#REF!</definedName>
    <definedName name="_1218_s_4_10_1">#REF!</definedName>
    <definedName name="_12180LISENSI_2_10_5" localSheetId="3">#REF!</definedName>
    <definedName name="_12180LISENSI_2_10_5">#REF!</definedName>
    <definedName name="_12181LISENSI_2_10_6" localSheetId="3">#REF!</definedName>
    <definedName name="_12181LISENSI_2_10_6">#REF!</definedName>
    <definedName name="_12182LISENSI_2_10_7" localSheetId="3">#REF!</definedName>
    <definedName name="_12182LISENSI_2_10_7">#REF!</definedName>
    <definedName name="_12183LISENSI_2_10_8" localSheetId="3">#REF!</definedName>
    <definedName name="_12183LISENSI_2_10_8">#REF!</definedName>
    <definedName name="_12184LISENSI_2_10_9" localSheetId="3">#REF!</definedName>
    <definedName name="_12184LISENSI_2_10_9">#REF!</definedName>
    <definedName name="_12185LISENSI_2_11_1" localSheetId="3">#REF!</definedName>
    <definedName name="_12185LISENSI_2_11_1">#REF!</definedName>
    <definedName name="_12186LISENSI_2_11_10" localSheetId="3">#REF!</definedName>
    <definedName name="_12186LISENSI_2_11_10">#REF!</definedName>
    <definedName name="_12187LISENSI_2_11_11" localSheetId="3">#REF!</definedName>
    <definedName name="_12187LISENSI_2_11_11">#REF!</definedName>
    <definedName name="_12188LISENSI_2_11_12" localSheetId="3">#REF!</definedName>
    <definedName name="_12188LISENSI_2_11_12">#REF!</definedName>
    <definedName name="_12189LISENSI_2_11_13" localSheetId="3">#REF!</definedName>
    <definedName name="_12189LISENSI_2_11_13">#REF!</definedName>
    <definedName name="_1219_s_4_10_10" localSheetId="3">#REF!</definedName>
    <definedName name="_1219_s_4_10_10">#REF!</definedName>
    <definedName name="_12190LISENSI_2_11_2" localSheetId="3">#REF!</definedName>
    <definedName name="_12190LISENSI_2_11_2">#REF!</definedName>
    <definedName name="_12191LISENSI_2_11_3" localSheetId="3">#REF!</definedName>
    <definedName name="_12191LISENSI_2_11_3">#REF!</definedName>
    <definedName name="_12192LISENSI_2_11_4" localSheetId="3">#REF!</definedName>
    <definedName name="_12192LISENSI_2_11_4">#REF!</definedName>
    <definedName name="_12193LISENSI_2_11_5" localSheetId="3">#REF!</definedName>
    <definedName name="_12193LISENSI_2_11_5">#REF!</definedName>
    <definedName name="_12194LISENSI_2_11_6" localSheetId="3">#REF!</definedName>
    <definedName name="_12194LISENSI_2_11_6">#REF!</definedName>
    <definedName name="_12195LISENSI_2_11_7" localSheetId="3">#REF!</definedName>
    <definedName name="_12195LISENSI_2_11_7">#REF!</definedName>
    <definedName name="_12196LISENSI_2_11_8" localSheetId="3">#REF!</definedName>
    <definedName name="_12196LISENSI_2_11_8">#REF!</definedName>
    <definedName name="_12197LISENSI_2_11_9" localSheetId="3">#REF!</definedName>
    <definedName name="_12197LISENSI_2_11_9">#REF!</definedName>
    <definedName name="_12198LISENSI_2_17_1" localSheetId="3">#REF!</definedName>
    <definedName name="_12198LISENSI_2_17_1">#REF!</definedName>
    <definedName name="_12199LISENSI_2_17_10" localSheetId="3">#REF!</definedName>
    <definedName name="_12199LISENSI_2_17_10">#REF!</definedName>
    <definedName name="_122_31_12_11_13" localSheetId="3">#REF!</definedName>
    <definedName name="_122_31_12_11_13">#REF!</definedName>
    <definedName name="_1220_s_4_10_11" localSheetId="3">#REF!</definedName>
    <definedName name="_1220_s_4_10_11">#REF!</definedName>
    <definedName name="_12200LISENSI_2_17_11" localSheetId="3">#REF!</definedName>
    <definedName name="_12200LISENSI_2_17_11">#REF!</definedName>
    <definedName name="_12201LISENSI_2_17_12" localSheetId="3">#REF!</definedName>
    <definedName name="_12201LISENSI_2_17_12">#REF!</definedName>
    <definedName name="_12202LISENSI_2_17_13" localSheetId="3">#REF!</definedName>
    <definedName name="_12202LISENSI_2_17_13">#REF!</definedName>
    <definedName name="_12203LISENSI_2_17_2" localSheetId="3">#REF!</definedName>
    <definedName name="_12203LISENSI_2_17_2">#REF!</definedName>
    <definedName name="_12204LISENSI_2_17_3" localSheetId="3">#REF!</definedName>
    <definedName name="_12204LISENSI_2_17_3">#REF!</definedName>
    <definedName name="_12205LISENSI_2_17_4" localSheetId="3">#REF!</definedName>
    <definedName name="_12205LISENSI_2_17_4">#REF!</definedName>
    <definedName name="_12206LISENSI_2_17_5" localSheetId="3">#REF!</definedName>
    <definedName name="_12206LISENSI_2_17_5">#REF!</definedName>
    <definedName name="_12207LISENSI_2_17_6" localSheetId="3">#REF!</definedName>
    <definedName name="_12207LISENSI_2_17_6">#REF!</definedName>
    <definedName name="_12208LISENSI_2_17_7" localSheetId="3">#REF!</definedName>
    <definedName name="_12208LISENSI_2_17_7">#REF!</definedName>
    <definedName name="_12209LISENSI_2_17_8" localSheetId="3">#REF!</definedName>
    <definedName name="_12209LISENSI_2_17_8">#REF!</definedName>
    <definedName name="_1221_s_4_10_12" localSheetId="3">#REF!</definedName>
    <definedName name="_1221_s_4_10_12">#REF!</definedName>
    <definedName name="_12210LISENSI_2_17_9" localSheetId="3">#REF!</definedName>
    <definedName name="_12210LISENSI_2_17_9">#REF!</definedName>
    <definedName name="_12211LISENSI_3_1" localSheetId="3">#REF!</definedName>
    <definedName name="_12211LISENSI_3_1">#REF!</definedName>
    <definedName name="_12212LISENSI_3_10" localSheetId="3">#REF!</definedName>
    <definedName name="_12212LISENSI_3_10">#REF!</definedName>
    <definedName name="_12213LISENSI_3_11" localSheetId="3">#REF!</definedName>
    <definedName name="_12213LISENSI_3_11">#REF!</definedName>
    <definedName name="_12214LISENSI_3_12" localSheetId="3">#REF!</definedName>
    <definedName name="_12214LISENSI_3_12">#REF!</definedName>
    <definedName name="_12215LISENSI_3_13" localSheetId="3">#REF!</definedName>
    <definedName name="_12215LISENSI_3_13">#REF!</definedName>
    <definedName name="_12216LISENSI_3_2" localSheetId="3">#REF!</definedName>
    <definedName name="_12216LISENSI_3_2">#REF!</definedName>
    <definedName name="_12217LISENSI_3_3" localSheetId="3">#REF!</definedName>
    <definedName name="_12217LISENSI_3_3">#REF!</definedName>
    <definedName name="_12218LISENSI_3_4" localSheetId="3">#REF!</definedName>
    <definedName name="_12218LISENSI_3_4">#REF!</definedName>
    <definedName name="_12219LISENSI_3_5" localSheetId="3">#REF!</definedName>
    <definedName name="_12219LISENSI_3_5">#REF!</definedName>
    <definedName name="_1222_s_4_10_13" localSheetId="3">#REF!</definedName>
    <definedName name="_1222_s_4_10_13">#REF!</definedName>
    <definedName name="_12220LISENSI_3_6" localSheetId="3">#REF!</definedName>
    <definedName name="_12220LISENSI_3_6">#REF!</definedName>
    <definedName name="_12221LISENSI_3_7" localSheetId="3">#REF!</definedName>
    <definedName name="_12221LISENSI_3_7">#REF!</definedName>
    <definedName name="_12222LISENSI_3_8" localSheetId="3">#REF!</definedName>
    <definedName name="_12222LISENSI_3_8">#REF!</definedName>
    <definedName name="_12223LISENSI_3_9" localSheetId="3">#REF!</definedName>
    <definedName name="_12223LISENSI_3_9">#REF!</definedName>
    <definedName name="_12224LISENSI_3_10_1" localSheetId="3">#REF!</definedName>
    <definedName name="_12224LISENSI_3_10_1">#REF!</definedName>
    <definedName name="_12225LISENSI_3_10_10" localSheetId="3">#REF!</definedName>
    <definedName name="_12225LISENSI_3_10_10">#REF!</definedName>
    <definedName name="_12226LISENSI_3_10_11" localSheetId="3">#REF!</definedName>
    <definedName name="_12226LISENSI_3_10_11">#REF!</definedName>
    <definedName name="_12227LISENSI_3_10_12" localSheetId="3">#REF!</definedName>
    <definedName name="_12227LISENSI_3_10_12">#REF!</definedName>
    <definedName name="_12228LISENSI_3_10_13" localSheetId="3">#REF!</definedName>
    <definedName name="_12228LISENSI_3_10_13">#REF!</definedName>
    <definedName name="_12229LISENSI_3_10_2" localSheetId="3">#REF!</definedName>
    <definedName name="_12229LISENSI_3_10_2">#REF!</definedName>
    <definedName name="_1223_s_4_10_2" localSheetId="3">#REF!</definedName>
    <definedName name="_1223_s_4_10_2">#REF!</definedName>
    <definedName name="_12230LISENSI_3_10_3" localSheetId="3">#REF!</definedName>
    <definedName name="_12230LISENSI_3_10_3">#REF!</definedName>
    <definedName name="_12231LISENSI_3_10_4" localSheetId="3">#REF!</definedName>
    <definedName name="_12231LISENSI_3_10_4">#REF!</definedName>
    <definedName name="_12232LISENSI_3_10_5" localSheetId="3">#REF!</definedName>
    <definedName name="_12232LISENSI_3_10_5">#REF!</definedName>
    <definedName name="_12233LISENSI_3_10_6" localSheetId="3">#REF!</definedName>
    <definedName name="_12233LISENSI_3_10_6">#REF!</definedName>
    <definedName name="_12234LISENSI_3_10_7" localSheetId="3">#REF!</definedName>
    <definedName name="_12234LISENSI_3_10_7">#REF!</definedName>
    <definedName name="_12235LISENSI_3_10_8" localSheetId="3">#REF!</definedName>
    <definedName name="_12235LISENSI_3_10_8">#REF!</definedName>
    <definedName name="_12236LISENSI_3_10_9" localSheetId="3">#REF!</definedName>
    <definedName name="_12236LISENSI_3_10_9">#REF!</definedName>
    <definedName name="_12237LISENSI_3_11_1" localSheetId="3">#REF!</definedName>
    <definedName name="_12237LISENSI_3_11_1">#REF!</definedName>
    <definedName name="_12238LISENSI_3_11_10" localSheetId="3">#REF!</definedName>
    <definedName name="_12238LISENSI_3_11_10">#REF!</definedName>
    <definedName name="_12239LISENSI_3_11_11" localSheetId="3">#REF!</definedName>
    <definedName name="_12239LISENSI_3_11_11">#REF!</definedName>
    <definedName name="_1224_s_4_10_3" localSheetId="3">#REF!</definedName>
    <definedName name="_1224_s_4_10_3">#REF!</definedName>
    <definedName name="_12240LISENSI_3_11_12" localSheetId="3">#REF!</definedName>
    <definedName name="_12240LISENSI_3_11_12">#REF!</definedName>
    <definedName name="_12241LISENSI_3_11_13" localSheetId="3">#REF!</definedName>
    <definedName name="_12241LISENSI_3_11_13">#REF!</definedName>
    <definedName name="_12242LISENSI_3_11_2" localSheetId="3">#REF!</definedName>
    <definedName name="_12242LISENSI_3_11_2">#REF!</definedName>
    <definedName name="_12243LISENSI_3_11_3" localSheetId="3">#REF!</definedName>
    <definedName name="_12243LISENSI_3_11_3">#REF!</definedName>
    <definedName name="_12244LISENSI_3_11_4" localSheetId="3">#REF!</definedName>
    <definedName name="_12244LISENSI_3_11_4">#REF!</definedName>
    <definedName name="_12245LISENSI_3_11_5" localSheetId="3">#REF!</definedName>
    <definedName name="_12245LISENSI_3_11_5">#REF!</definedName>
    <definedName name="_12246LISENSI_3_11_6" localSheetId="3">#REF!</definedName>
    <definedName name="_12246LISENSI_3_11_6">#REF!</definedName>
    <definedName name="_12247LISENSI_3_11_7" localSheetId="3">#REF!</definedName>
    <definedName name="_12247LISENSI_3_11_7">#REF!</definedName>
    <definedName name="_12248LISENSI_3_11_8" localSheetId="3">#REF!</definedName>
    <definedName name="_12248LISENSI_3_11_8">#REF!</definedName>
    <definedName name="_12249LISENSI_3_11_9" localSheetId="3">#REF!</definedName>
    <definedName name="_12249LISENSI_3_11_9">#REF!</definedName>
    <definedName name="_1225_s_4_10_4" localSheetId="3">#REF!</definedName>
    <definedName name="_1225_s_4_10_4">#REF!</definedName>
    <definedName name="_12250LISENSI_3_17_1" localSheetId="3">#REF!</definedName>
    <definedName name="_12250LISENSI_3_17_1">#REF!</definedName>
    <definedName name="_12251LISENSI_3_17_10" localSheetId="3">#REF!</definedName>
    <definedName name="_12251LISENSI_3_17_10">#REF!</definedName>
    <definedName name="_12252LISENSI_3_17_11" localSheetId="3">#REF!</definedName>
    <definedName name="_12252LISENSI_3_17_11">#REF!</definedName>
    <definedName name="_12253LISENSI_3_17_12" localSheetId="3">#REF!</definedName>
    <definedName name="_12253LISENSI_3_17_12">#REF!</definedName>
    <definedName name="_12254LISENSI_3_17_13" localSheetId="3">#REF!</definedName>
    <definedName name="_12254LISENSI_3_17_13">#REF!</definedName>
    <definedName name="_12255LISENSI_3_17_2" localSheetId="3">#REF!</definedName>
    <definedName name="_12255LISENSI_3_17_2">#REF!</definedName>
    <definedName name="_12256LISENSI_3_17_3" localSheetId="3">#REF!</definedName>
    <definedName name="_12256LISENSI_3_17_3">#REF!</definedName>
    <definedName name="_12257LISENSI_3_17_4" localSheetId="3">#REF!</definedName>
    <definedName name="_12257LISENSI_3_17_4">#REF!</definedName>
    <definedName name="_12258LISENSI_3_17_5" localSheetId="3">#REF!</definedName>
    <definedName name="_12258LISENSI_3_17_5">#REF!</definedName>
    <definedName name="_12259LISENSI_3_17_6" localSheetId="3">#REF!</definedName>
    <definedName name="_12259LISENSI_3_17_6">#REF!</definedName>
    <definedName name="_1226_s_4_10_5" localSheetId="3">#REF!</definedName>
    <definedName name="_1226_s_4_10_5">#REF!</definedName>
    <definedName name="_12260LISENSI_3_17_7" localSheetId="3">#REF!</definedName>
    <definedName name="_12260LISENSI_3_17_7">#REF!</definedName>
    <definedName name="_12261LISENSI_3_17_8" localSheetId="3">#REF!</definedName>
    <definedName name="_12261LISENSI_3_17_8">#REF!</definedName>
    <definedName name="_12262LISENSI_3_17_9" localSheetId="3">#REF!</definedName>
    <definedName name="_12262LISENSI_3_17_9">#REF!</definedName>
    <definedName name="_12263LISENSI_4_1" localSheetId="3">#REF!</definedName>
    <definedName name="_12263LISENSI_4_1">#REF!</definedName>
    <definedName name="_12264LISENSI_4_10" localSheetId="3">#REF!</definedName>
    <definedName name="_12264LISENSI_4_10">#REF!</definedName>
    <definedName name="_12265LISENSI_4_11" localSheetId="3">#REF!</definedName>
    <definedName name="_12265LISENSI_4_11">#REF!</definedName>
    <definedName name="_12266LISENSI_4_12" localSheetId="3">#REF!</definedName>
    <definedName name="_12266LISENSI_4_12">#REF!</definedName>
    <definedName name="_12267LISENSI_4_13" localSheetId="3">#REF!</definedName>
    <definedName name="_12267LISENSI_4_13">#REF!</definedName>
    <definedName name="_12268LISENSI_4_2" localSheetId="3">#REF!</definedName>
    <definedName name="_12268LISENSI_4_2">#REF!</definedName>
    <definedName name="_12269LISENSI_4_3" localSheetId="3">#REF!</definedName>
    <definedName name="_12269LISENSI_4_3">#REF!</definedName>
    <definedName name="_1227_s_4_10_6" localSheetId="3">#REF!</definedName>
    <definedName name="_1227_s_4_10_6">#REF!</definedName>
    <definedName name="_12270LISENSI_4_4" localSheetId="3">#REF!</definedName>
    <definedName name="_12270LISENSI_4_4">#REF!</definedName>
    <definedName name="_12271LISENSI_4_5" localSheetId="3">#REF!</definedName>
    <definedName name="_12271LISENSI_4_5">#REF!</definedName>
    <definedName name="_12272LISENSI_4_6" localSheetId="3">#REF!</definedName>
    <definedName name="_12272LISENSI_4_6">#REF!</definedName>
    <definedName name="_12273LISENSI_4_7" localSheetId="3">#REF!</definedName>
    <definedName name="_12273LISENSI_4_7">#REF!</definedName>
    <definedName name="_12274LISENSI_4_8" localSheetId="3">#REF!</definedName>
    <definedName name="_12274LISENSI_4_8">#REF!</definedName>
    <definedName name="_12275LISENSI_4_9" localSheetId="3">#REF!</definedName>
    <definedName name="_12275LISENSI_4_9">#REF!</definedName>
    <definedName name="_12276LISENSI_4_10_1" localSheetId="3">#REF!</definedName>
    <definedName name="_12276LISENSI_4_10_1">#REF!</definedName>
    <definedName name="_12277LISENSI_4_10_10" localSheetId="3">#REF!</definedName>
    <definedName name="_12277LISENSI_4_10_10">#REF!</definedName>
    <definedName name="_12278LISENSI_4_10_11" localSheetId="3">#REF!</definedName>
    <definedName name="_12278LISENSI_4_10_11">#REF!</definedName>
    <definedName name="_12279LISENSI_4_10_12" localSheetId="3">#REF!</definedName>
    <definedName name="_12279LISENSI_4_10_12">#REF!</definedName>
    <definedName name="_1228_s_4_10_7" localSheetId="3">#REF!</definedName>
    <definedName name="_1228_s_4_10_7">#REF!</definedName>
    <definedName name="_12280LISENSI_4_10_13" localSheetId="3">#REF!</definedName>
    <definedName name="_12280LISENSI_4_10_13">#REF!</definedName>
    <definedName name="_12281LISENSI_4_10_2" localSheetId="3">#REF!</definedName>
    <definedName name="_12281LISENSI_4_10_2">#REF!</definedName>
    <definedName name="_12282LISENSI_4_10_3" localSheetId="3">#REF!</definedName>
    <definedName name="_12282LISENSI_4_10_3">#REF!</definedName>
    <definedName name="_12283LISENSI_4_10_4" localSheetId="3">#REF!</definedName>
    <definedName name="_12283LISENSI_4_10_4">#REF!</definedName>
    <definedName name="_12284LISENSI_4_10_5" localSheetId="3">#REF!</definedName>
    <definedName name="_12284LISENSI_4_10_5">#REF!</definedName>
    <definedName name="_12285LISENSI_4_10_6" localSheetId="3">#REF!</definedName>
    <definedName name="_12285LISENSI_4_10_6">#REF!</definedName>
    <definedName name="_12286LISENSI_4_10_7" localSheetId="3">#REF!</definedName>
    <definedName name="_12286LISENSI_4_10_7">#REF!</definedName>
    <definedName name="_12287LISENSI_4_10_8" localSheetId="3">#REF!</definedName>
    <definedName name="_12287LISENSI_4_10_8">#REF!</definedName>
    <definedName name="_12288LISENSI_4_10_9" localSheetId="3">#REF!</definedName>
    <definedName name="_12288LISENSI_4_10_9">#REF!</definedName>
    <definedName name="_12289LISENSI_4_11_1" localSheetId="3">#REF!</definedName>
    <definedName name="_12289LISENSI_4_11_1">#REF!</definedName>
    <definedName name="_1229_s_4_10_8" localSheetId="3">#REF!</definedName>
    <definedName name="_1229_s_4_10_8">#REF!</definedName>
    <definedName name="_12290LISENSI_4_11_10" localSheetId="3">#REF!</definedName>
    <definedName name="_12290LISENSI_4_11_10">#REF!</definedName>
    <definedName name="_12291LISENSI_4_11_11" localSheetId="3">#REF!</definedName>
    <definedName name="_12291LISENSI_4_11_11">#REF!</definedName>
    <definedName name="_12292LISENSI_4_11_12" localSheetId="3">#REF!</definedName>
    <definedName name="_12292LISENSI_4_11_12">#REF!</definedName>
    <definedName name="_12293LISENSI_4_11_13" localSheetId="3">#REF!</definedName>
    <definedName name="_12293LISENSI_4_11_13">#REF!</definedName>
    <definedName name="_12294LISENSI_4_11_2" localSheetId="3">#REF!</definedName>
    <definedName name="_12294LISENSI_4_11_2">#REF!</definedName>
    <definedName name="_12295LISENSI_4_11_3" localSheetId="3">#REF!</definedName>
    <definedName name="_12295LISENSI_4_11_3">#REF!</definedName>
    <definedName name="_12296LISENSI_4_11_4" localSheetId="3">#REF!</definedName>
    <definedName name="_12296LISENSI_4_11_4">#REF!</definedName>
    <definedName name="_12297LISENSI_4_11_5" localSheetId="3">#REF!</definedName>
    <definedName name="_12297LISENSI_4_11_5">#REF!</definedName>
    <definedName name="_12298LISENSI_4_11_6" localSheetId="3">#REF!</definedName>
    <definedName name="_12298LISENSI_4_11_6">#REF!</definedName>
    <definedName name="_12299LISENSI_4_11_7" localSheetId="3">#REF!</definedName>
    <definedName name="_12299LISENSI_4_11_7">#REF!</definedName>
    <definedName name="_123_31_12_11_2" localSheetId="3">#REF!</definedName>
    <definedName name="_123_31_12_11_2">#REF!</definedName>
    <definedName name="_1230_s_4_10_9" localSheetId="3">#REF!</definedName>
    <definedName name="_1230_s_4_10_9">#REF!</definedName>
    <definedName name="_12300LISENSI_4_11_8" localSheetId="3">#REF!</definedName>
    <definedName name="_12300LISENSI_4_11_8">#REF!</definedName>
    <definedName name="_12301LISENSI_4_11_9" localSheetId="3">#REF!</definedName>
    <definedName name="_12301LISENSI_4_11_9">#REF!</definedName>
    <definedName name="_12302LISENSI_4_17_1" localSheetId="3">#REF!</definedName>
    <definedName name="_12302LISENSI_4_17_1">#REF!</definedName>
    <definedName name="_12303LISENSI_4_17_10" localSheetId="3">#REF!</definedName>
    <definedName name="_12303LISENSI_4_17_10">#REF!</definedName>
    <definedName name="_12304LISENSI_4_17_11" localSheetId="3">#REF!</definedName>
    <definedName name="_12304LISENSI_4_17_11">#REF!</definedName>
    <definedName name="_12305LISENSI_4_17_12" localSheetId="3">#REF!</definedName>
    <definedName name="_12305LISENSI_4_17_12">#REF!</definedName>
    <definedName name="_12306LISENSI_4_17_13" localSheetId="3">#REF!</definedName>
    <definedName name="_12306LISENSI_4_17_13">#REF!</definedName>
    <definedName name="_12307LISENSI_4_17_2" localSheetId="3">#REF!</definedName>
    <definedName name="_12307LISENSI_4_17_2">#REF!</definedName>
    <definedName name="_12308LISENSI_4_17_3" localSheetId="3">#REF!</definedName>
    <definedName name="_12308LISENSI_4_17_3">#REF!</definedName>
    <definedName name="_12309LISENSI_4_17_4" localSheetId="3">#REF!</definedName>
    <definedName name="_12309LISENSI_4_17_4">#REF!</definedName>
    <definedName name="_1231_s_4_11_1" localSheetId="3">#REF!</definedName>
    <definedName name="_1231_s_4_11_1">#REF!</definedName>
    <definedName name="_12310LISENSI_4_17_5" localSheetId="3">#REF!</definedName>
    <definedName name="_12310LISENSI_4_17_5">#REF!</definedName>
    <definedName name="_12311LISENSI_4_17_6" localSheetId="3">#REF!</definedName>
    <definedName name="_12311LISENSI_4_17_6">#REF!</definedName>
    <definedName name="_12312LISENSI_4_17_7" localSheetId="3">#REF!</definedName>
    <definedName name="_12312LISENSI_4_17_7">#REF!</definedName>
    <definedName name="_12313LISENSI_4_17_8" localSheetId="3">#REF!</definedName>
    <definedName name="_12313LISENSI_4_17_8">#REF!</definedName>
    <definedName name="_12314LISENSI_4_17_9" localSheetId="3">#REF!</definedName>
    <definedName name="_12314LISENSI_4_17_9">#REF!</definedName>
    <definedName name="_12315LISENSI_5_1" localSheetId="3">#REF!</definedName>
    <definedName name="_12315LISENSI_5_1">#REF!</definedName>
    <definedName name="_12316LISENSI_5_10" localSheetId="3">#REF!</definedName>
    <definedName name="_12316LISENSI_5_10">#REF!</definedName>
    <definedName name="_12317LISENSI_5_11" localSheetId="3">#REF!</definedName>
    <definedName name="_12317LISENSI_5_11">#REF!</definedName>
    <definedName name="_12318LISENSI_5_12" localSheetId="3">#REF!</definedName>
    <definedName name="_12318LISENSI_5_12">#REF!</definedName>
    <definedName name="_12319LISENSI_5_13" localSheetId="3">#REF!</definedName>
    <definedName name="_12319LISENSI_5_13">#REF!</definedName>
    <definedName name="_1232_s_4_11_10" localSheetId="3">#REF!</definedName>
    <definedName name="_1232_s_4_11_10">#REF!</definedName>
    <definedName name="_12320LISENSI_5_2" localSheetId="3">#REF!</definedName>
    <definedName name="_12320LISENSI_5_2">#REF!</definedName>
    <definedName name="_12321LISENSI_5_3" localSheetId="3">#REF!</definedName>
    <definedName name="_12321LISENSI_5_3">#REF!</definedName>
    <definedName name="_12322LISENSI_5_4" localSheetId="3">#REF!</definedName>
    <definedName name="_12322LISENSI_5_4">#REF!</definedName>
    <definedName name="_12323LISENSI_5_5" localSheetId="3">#REF!</definedName>
    <definedName name="_12323LISENSI_5_5">#REF!</definedName>
    <definedName name="_12324LISENSI_5_6" localSheetId="3">#REF!</definedName>
    <definedName name="_12324LISENSI_5_6">#REF!</definedName>
    <definedName name="_12325LISENSI_5_7" localSheetId="3">#REF!</definedName>
    <definedName name="_12325LISENSI_5_7">#REF!</definedName>
    <definedName name="_12326LISENSI_5_8" localSheetId="3">#REF!</definedName>
    <definedName name="_12326LISENSI_5_8">#REF!</definedName>
    <definedName name="_12327LISENSI_5_9" localSheetId="3">#REF!</definedName>
    <definedName name="_12327LISENSI_5_9">#REF!</definedName>
    <definedName name="_12328LISENSI_5_10_1" localSheetId="3">#REF!</definedName>
    <definedName name="_12328LISENSI_5_10_1">#REF!</definedName>
    <definedName name="_12329LISENSI_5_10_10" localSheetId="3">#REF!</definedName>
    <definedName name="_12329LISENSI_5_10_10">#REF!</definedName>
    <definedName name="_1233_s_4_11_11" localSheetId="3">#REF!</definedName>
    <definedName name="_1233_s_4_11_11">#REF!</definedName>
    <definedName name="_12330LISENSI_5_10_11" localSheetId="3">#REF!</definedName>
    <definedName name="_12330LISENSI_5_10_11">#REF!</definedName>
    <definedName name="_12331LISENSI_5_10_12" localSheetId="3">#REF!</definedName>
    <definedName name="_12331LISENSI_5_10_12">#REF!</definedName>
    <definedName name="_12332LISENSI_5_10_13" localSheetId="3">#REF!</definedName>
    <definedName name="_12332LISENSI_5_10_13">#REF!</definedName>
    <definedName name="_12333LISENSI_5_10_2" localSheetId="3">#REF!</definedName>
    <definedName name="_12333LISENSI_5_10_2">#REF!</definedName>
    <definedName name="_12334LISENSI_5_10_3" localSheetId="3">#REF!</definedName>
    <definedName name="_12334LISENSI_5_10_3">#REF!</definedName>
    <definedName name="_12335LISENSI_5_10_4" localSheetId="3">#REF!</definedName>
    <definedName name="_12335LISENSI_5_10_4">#REF!</definedName>
    <definedName name="_12336LISENSI_5_10_5" localSheetId="3">#REF!</definedName>
    <definedName name="_12336LISENSI_5_10_5">#REF!</definedName>
    <definedName name="_12337LISENSI_5_10_6" localSheetId="3">#REF!</definedName>
    <definedName name="_12337LISENSI_5_10_6">#REF!</definedName>
    <definedName name="_12338LISENSI_5_10_7" localSheetId="3">#REF!</definedName>
    <definedName name="_12338LISENSI_5_10_7">#REF!</definedName>
    <definedName name="_12339LISENSI_5_10_8" localSheetId="3">#REF!</definedName>
    <definedName name="_12339LISENSI_5_10_8">#REF!</definedName>
    <definedName name="_1234_s_4_11_12" localSheetId="3">#REF!</definedName>
    <definedName name="_1234_s_4_11_12">#REF!</definedName>
    <definedName name="_12340LISENSI_5_10_9" localSheetId="3">#REF!</definedName>
    <definedName name="_12340LISENSI_5_10_9">#REF!</definedName>
    <definedName name="_12341LISENSI_5_11_1" localSheetId="3">#REF!</definedName>
    <definedName name="_12341LISENSI_5_11_1">#REF!</definedName>
    <definedName name="_12342LISENSI_5_11_10" localSheetId="3">#REF!</definedName>
    <definedName name="_12342LISENSI_5_11_10">#REF!</definedName>
    <definedName name="_12343LISENSI_5_11_11" localSheetId="3">#REF!</definedName>
    <definedName name="_12343LISENSI_5_11_11">#REF!</definedName>
    <definedName name="_12344LISENSI_5_11_12" localSheetId="3">#REF!</definedName>
    <definedName name="_12344LISENSI_5_11_12">#REF!</definedName>
    <definedName name="_12345LISENSI_5_11_13" localSheetId="3">#REF!</definedName>
    <definedName name="_12345LISENSI_5_11_13">#REF!</definedName>
    <definedName name="_12346LISENSI_5_11_2" localSheetId="3">#REF!</definedName>
    <definedName name="_12346LISENSI_5_11_2">#REF!</definedName>
    <definedName name="_12347LISENSI_5_11_3" localSheetId="3">#REF!</definedName>
    <definedName name="_12347LISENSI_5_11_3">#REF!</definedName>
    <definedName name="_12348LISENSI_5_11_4" localSheetId="3">#REF!</definedName>
    <definedName name="_12348LISENSI_5_11_4">#REF!</definedName>
    <definedName name="_12349LISENSI_5_11_5" localSheetId="3">#REF!</definedName>
    <definedName name="_12349LISENSI_5_11_5">#REF!</definedName>
    <definedName name="_1235_s_4_11_13" localSheetId="3">#REF!</definedName>
    <definedName name="_1235_s_4_11_13">#REF!</definedName>
    <definedName name="_12350LISENSI_5_11_6" localSheetId="3">#REF!</definedName>
    <definedName name="_12350LISENSI_5_11_6">#REF!</definedName>
    <definedName name="_12351LISENSI_5_11_7" localSheetId="3">#REF!</definedName>
    <definedName name="_12351LISENSI_5_11_7">#REF!</definedName>
    <definedName name="_12352LISENSI_5_11_8" localSheetId="3">#REF!</definedName>
    <definedName name="_12352LISENSI_5_11_8">#REF!</definedName>
    <definedName name="_12353LISENSI_5_11_9" localSheetId="3">#REF!</definedName>
    <definedName name="_12353LISENSI_5_11_9">#REF!</definedName>
    <definedName name="_12354LISENSI_5_17_1" localSheetId="3">#REF!</definedName>
    <definedName name="_12354LISENSI_5_17_1">#REF!</definedName>
    <definedName name="_12355LISENSI_5_17_10" localSheetId="3">#REF!</definedName>
    <definedName name="_12355LISENSI_5_17_10">#REF!</definedName>
    <definedName name="_12356LISENSI_5_17_11" localSheetId="3">#REF!</definedName>
    <definedName name="_12356LISENSI_5_17_11">#REF!</definedName>
    <definedName name="_12357LISENSI_5_17_12" localSheetId="3">#REF!</definedName>
    <definedName name="_12357LISENSI_5_17_12">#REF!</definedName>
    <definedName name="_12358LISENSI_5_17_13" localSheetId="3">#REF!</definedName>
    <definedName name="_12358LISENSI_5_17_13">#REF!</definedName>
    <definedName name="_12359LISENSI_5_17_2" localSheetId="3">#REF!</definedName>
    <definedName name="_12359LISENSI_5_17_2">#REF!</definedName>
    <definedName name="_1236_s_4_11_2" localSheetId="3">#REF!</definedName>
    <definedName name="_1236_s_4_11_2">#REF!</definedName>
    <definedName name="_12360LISENSI_5_17_3" localSheetId="3">#REF!</definedName>
    <definedName name="_12360LISENSI_5_17_3">#REF!</definedName>
    <definedName name="_12361LISENSI_5_17_4" localSheetId="3">#REF!</definedName>
    <definedName name="_12361LISENSI_5_17_4">#REF!</definedName>
    <definedName name="_12362LISENSI_5_17_5" localSheetId="3">#REF!</definedName>
    <definedName name="_12362LISENSI_5_17_5">#REF!</definedName>
    <definedName name="_12363LISENSI_5_17_6" localSheetId="3">#REF!</definedName>
    <definedName name="_12363LISENSI_5_17_6">#REF!</definedName>
    <definedName name="_12364LISENSI_5_17_7" localSheetId="3">#REF!</definedName>
    <definedName name="_12364LISENSI_5_17_7">#REF!</definedName>
    <definedName name="_12365LISENSI_5_17_8" localSheetId="3">#REF!</definedName>
    <definedName name="_12365LISENSI_5_17_8">#REF!</definedName>
    <definedName name="_12366LISENSI_5_17_9" localSheetId="3">#REF!</definedName>
    <definedName name="_12366LISENSI_5_17_9">#REF!</definedName>
    <definedName name="_12367LISENSI_6_1" localSheetId="3">#REF!</definedName>
    <definedName name="_12367LISENSI_6_1">#REF!</definedName>
    <definedName name="_12368LISENSI_6_10" localSheetId="3">#REF!</definedName>
    <definedName name="_12368LISENSI_6_10">#REF!</definedName>
    <definedName name="_12369LISENSI_6_11" localSheetId="3">#REF!</definedName>
    <definedName name="_12369LISENSI_6_11">#REF!</definedName>
    <definedName name="_1237_s_4_11_3" localSheetId="3">#REF!</definedName>
    <definedName name="_1237_s_4_11_3">#REF!</definedName>
    <definedName name="_12370LISENSI_6_12" localSheetId="3">#REF!</definedName>
    <definedName name="_12370LISENSI_6_12">#REF!</definedName>
    <definedName name="_12371LISENSI_6_13" localSheetId="3">#REF!</definedName>
    <definedName name="_12371LISENSI_6_13">#REF!</definedName>
    <definedName name="_12372LISENSI_6_2" localSheetId="3">#REF!</definedName>
    <definedName name="_12372LISENSI_6_2">#REF!</definedName>
    <definedName name="_12373LISENSI_6_3" localSheetId="3">#REF!</definedName>
    <definedName name="_12373LISENSI_6_3">#REF!</definedName>
    <definedName name="_12374LISENSI_6_4" localSheetId="3">#REF!</definedName>
    <definedName name="_12374LISENSI_6_4">#REF!</definedName>
    <definedName name="_12375LISENSI_6_5" localSheetId="3">#REF!</definedName>
    <definedName name="_12375LISENSI_6_5">#REF!</definedName>
    <definedName name="_12376LISENSI_6_6" localSheetId="3">#REF!</definedName>
    <definedName name="_12376LISENSI_6_6">#REF!</definedName>
    <definedName name="_12377LISENSI_6_7" localSheetId="3">#REF!</definedName>
    <definedName name="_12377LISENSI_6_7">#REF!</definedName>
    <definedName name="_12378LISENSI_6_8" localSheetId="3">#REF!</definedName>
    <definedName name="_12378LISENSI_6_8">#REF!</definedName>
    <definedName name="_12379LISENSI_6_9" localSheetId="3">#REF!</definedName>
    <definedName name="_12379LISENSI_6_9">#REF!</definedName>
    <definedName name="_1238_s_4_11_4" localSheetId="3">#REF!</definedName>
    <definedName name="_1238_s_4_11_4">#REF!</definedName>
    <definedName name="_12380LISENSI_6_10_1" localSheetId="3">#REF!</definedName>
    <definedName name="_12380LISENSI_6_10_1">#REF!</definedName>
    <definedName name="_12381LISENSI_6_10_10" localSheetId="3">#REF!</definedName>
    <definedName name="_12381LISENSI_6_10_10">#REF!</definedName>
    <definedName name="_12382LISENSI_6_10_11" localSheetId="3">#REF!</definedName>
    <definedName name="_12382LISENSI_6_10_11">#REF!</definedName>
    <definedName name="_12383LISENSI_6_10_12" localSheetId="3">#REF!</definedName>
    <definedName name="_12383LISENSI_6_10_12">#REF!</definedName>
    <definedName name="_12384LISENSI_6_10_13" localSheetId="3">#REF!</definedName>
    <definedName name="_12384LISENSI_6_10_13">#REF!</definedName>
    <definedName name="_12385LISENSI_6_10_2" localSheetId="3">#REF!</definedName>
    <definedName name="_12385LISENSI_6_10_2">#REF!</definedName>
    <definedName name="_12386LISENSI_6_10_3" localSheetId="3">#REF!</definedName>
    <definedName name="_12386LISENSI_6_10_3">#REF!</definedName>
    <definedName name="_12387LISENSI_6_10_4" localSheetId="3">#REF!</definedName>
    <definedName name="_12387LISENSI_6_10_4">#REF!</definedName>
    <definedName name="_12388LISENSI_6_10_5" localSheetId="3">#REF!</definedName>
    <definedName name="_12388LISENSI_6_10_5">#REF!</definedName>
    <definedName name="_12389LISENSI_6_10_6" localSheetId="3">#REF!</definedName>
    <definedName name="_12389LISENSI_6_10_6">#REF!</definedName>
    <definedName name="_1239_s_4_11_5" localSheetId="3">#REF!</definedName>
    <definedName name="_1239_s_4_11_5">#REF!</definedName>
    <definedName name="_12390LISENSI_6_10_7" localSheetId="3">#REF!</definedName>
    <definedName name="_12390LISENSI_6_10_7">#REF!</definedName>
    <definedName name="_12391LISENSI_6_10_8" localSheetId="3">#REF!</definedName>
    <definedName name="_12391LISENSI_6_10_8">#REF!</definedName>
    <definedName name="_12392LISENSI_6_10_9" localSheetId="3">#REF!</definedName>
    <definedName name="_12392LISENSI_6_10_9">#REF!</definedName>
    <definedName name="_12393LISENSI_6_11_1" localSheetId="3">#REF!</definedName>
    <definedName name="_12393LISENSI_6_11_1">#REF!</definedName>
    <definedName name="_12394LISENSI_6_11_10" localSheetId="3">#REF!</definedName>
    <definedName name="_12394LISENSI_6_11_10">#REF!</definedName>
    <definedName name="_12395LISENSI_6_11_11" localSheetId="3">#REF!</definedName>
    <definedName name="_12395LISENSI_6_11_11">#REF!</definedName>
    <definedName name="_12396LISENSI_6_11_12" localSheetId="3">#REF!</definedName>
    <definedName name="_12396LISENSI_6_11_12">#REF!</definedName>
    <definedName name="_12397LISENSI_6_11_13" localSheetId="3">#REF!</definedName>
    <definedName name="_12397LISENSI_6_11_13">#REF!</definedName>
    <definedName name="_12398LISENSI_6_11_2" localSheetId="3">#REF!</definedName>
    <definedName name="_12398LISENSI_6_11_2">#REF!</definedName>
    <definedName name="_12399LISENSI_6_11_3" localSheetId="3">#REF!</definedName>
    <definedName name="_12399LISENSI_6_11_3">#REF!</definedName>
    <definedName name="_124_31_12_11_3" localSheetId="3">#REF!</definedName>
    <definedName name="_124_31_12_11_3">#REF!</definedName>
    <definedName name="_1240_s_4_11_6" localSheetId="3">#REF!</definedName>
    <definedName name="_1240_s_4_11_6">#REF!</definedName>
    <definedName name="_12400LISENSI_6_11_4" localSheetId="3">#REF!</definedName>
    <definedName name="_12400LISENSI_6_11_4">#REF!</definedName>
    <definedName name="_12401LISENSI_6_11_5" localSheetId="3">#REF!</definedName>
    <definedName name="_12401LISENSI_6_11_5">#REF!</definedName>
    <definedName name="_12402LISENSI_6_11_6" localSheetId="3">#REF!</definedName>
    <definedName name="_12402LISENSI_6_11_6">#REF!</definedName>
    <definedName name="_12403LISENSI_6_11_7" localSheetId="3">#REF!</definedName>
    <definedName name="_12403LISENSI_6_11_7">#REF!</definedName>
    <definedName name="_12404LISENSI_6_11_8" localSheetId="3">#REF!</definedName>
    <definedName name="_12404LISENSI_6_11_8">#REF!</definedName>
    <definedName name="_12405LISENSI_6_11_9" localSheetId="3">#REF!</definedName>
    <definedName name="_12405LISENSI_6_11_9">#REF!</definedName>
    <definedName name="_12406LISENSI_6_17_1" localSheetId="3">#REF!</definedName>
    <definedName name="_12406LISENSI_6_17_1">#REF!</definedName>
    <definedName name="_12407LISENSI_6_17_10" localSheetId="3">#REF!</definedName>
    <definedName name="_12407LISENSI_6_17_10">#REF!</definedName>
    <definedName name="_12408LISENSI_6_17_11" localSheetId="3">#REF!</definedName>
    <definedName name="_12408LISENSI_6_17_11">#REF!</definedName>
    <definedName name="_12409LISENSI_6_17_12" localSheetId="3">#REF!</definedName>
    <definedName name="_12409LISENSI_6_17_12">#REF!</definedName>
    <definedName name="_1241_s_4_11_7" localSheetId="3">#REF!</definedName>
    <definedName name="_1241_s_4_11_7">#REF!</definedName>
    <definedName name="_12410LISENSI_6_17_13" localSheetId="3">#REF!</definedName>
    <definedName name="_12410LISENSI_6_17_13">#REF!</definedName>
    <definedName name="_12411LISENSI_6_17_2" localSheetId="3">#REF!</definedName>
    <definedName name="_12411LISENSI_6_17_2">#REF!</definedName>
    <definedName name="_12412LISENSI_6_17_3" localSheetId="3">#REF!</definedName>
    <definedName name="_12412LISENSI_6_17_3">#REF!</definedName>
    <definedName name="_12413LISENSI_6_17_4" localSheetId="3">#REF!</definedName>
    <definedName name="_12413LISENSI_6_17_4">#REF!</definedName>
    <definedName name="_12414LISENSI_6_17_5" localSheetId="3">#REF!</definedName>
    <definedName name="_12414LISENSI_6_17_5">#REF!</definedName>
    <definedName name="_12415LISENSI_6_17_6" localSheetId="3">#REF!</definedName>
    <definedName name="_12415LISENSI_6_17_6">#REF!</definedName>
    <definedName name="_12416LISENSI_6_17_7" localSheetId="3">#REF!</definedName>
    <definedName name="_12416LISENSI_6_17_7">#REF!</definedName>
    <definedName name="_12417LISENSI_6_17_8" localSheetId="3">#REF!</definedName>
    <definedName name="_12417LISENSI_6_17_8">#REF!</definedName>
    <definedName name="_12418LISENSI_6_17_9" localSheetId="3">#REF!</definedName>
    <definedName name="_12418LISENSI_6_17_9">#REF!</definedName>
    <definedName name="_12419LISENSI_7_1" localSheetId="3">#REF!</definedName>
    <definedName name="_12419LISENSI_7_1">#REF!</definedName>
    <definedName name="_1242_s_4_11_8" localSheetId="3">#REF!</definedName>
    <definedName name="_1242_s_4_11_8">#REF!</definedName>
    <definedName name="_12420LISENSI_7_10" localSheetId="3">#REF!</definedName>
    <definedName name="_12420LISENSI_7_10">#REF!</definedName>
    <definedName name="_12421LISENSI_7_11" localSheetId="3">#REF!</definedName>
    <definedName name="_12421LISENSI_7_11">#REF!</definedName>
    <definedName name="_12422LISENSI_7_12" localSheetId="3">#REF!</definedName>
    <definedName name="_12422LISENSI_7_12">#REF!</definedName>
    <definedName name="_12423LISENSI_7_13" localSheetId="3">#REF!</definedName>
    <definedName name="_12423LISENSI_7_13">#REF!</definedName>
    <definedName name="_12424LISENSI_7_2" localSheetId="3">#REF!</definedName>
    <definedName name="_12424LISENSI_7_2">#REF!</definedName>
    <definedName name="_12425LISENSI_7_3" localSheetId="3">#REF!</definedName>
    <definedName name="_12425LISENSI_7_3">#REF!</definedName>
    <definedName name="_12426LISENSI_7_4" localSheetId="3">#REF!</definedName>
    <definedName name="_12426LISENSI_7_4">#REF!</definedName>
    <definedName name="_12427LISENSI_7_5" localSheetId="3">#REF!</definedName>
    <definedName name="_12427LISENSI_7_5">#REF!</definedName>
    <definedName name="_12428LISENSI_7_6" localSheetId="3">#REF!</definedName>
    <definedName name="_12428LISENSI_7_6">#REF!</definedName>
    <definedName name="_12429LISENSI_7_7" localSheetId="3">#REF!</definedName>
    <definedName name="_12429LISENSI_7_7">#REF!</definedName>
    <definedName name="_1243_s_4_11_9" localSheetId="3">#REF!</definedName>
    <definedName name="_1243_s_4_11_9">#REF!</definedName>
    <definedName name="_12430LISENSI_7_8" localSheetId="3">#REF!</definedName>
    <definedName name="_12430LISENSI_7_8">#REF!</definedName>
    <definedName name="_12431LISENSI_7_9" localSheetId="3">#REF!</definedName>
    <definedName name="_12431LISENSI_7_9">#REF!</definedName>
    <definedName name="_12432LISENSI_7_10_1" localSheetId="3">#REF!</definedName>
    <definedName name="_12432LISENSI_7_10_1">#REF!</definedName>
    <definedName name="_12433LISENSI_7_10_10" localSheetId="3">#REF!</definedName>
    <definedName name="_12433LISENSI_7_10_10">#REF!</definedName>
    <definedName name="_12434LISENSI_7_10_11" localSheetId="3">#REF!</definedName>
    <definedName name="_12434LISENSI_7_10_11">#REF!</definedName>
    <definedName name="_12435LISENSI_7_10_12" localSheetId="3">#REF!</definedName>
    <definedName name="_12435LISENSI_7_10_12">#REF!</definedName>
    <definedName name="_12436LISENSI_7_10_13" localSheetId="3">#REF!</definedName>
    <definedName name="_12436LISENSI_7_10_13">#REF!</definedName>
    <definedName name="_12437LISENSI_7_10_2" localSheetId="3">#REF!</definedName>
    <definedName name="_12437LISENSI_7_10_2">#REF!</definedName>
    <definedName name="_12438LISENSI_7_10_3" localSheetId="3">#REF!</definedName>
    <definedName name="_12438LISENSI_7_10_3">#REF!</definedName>
    <definedName name="_12439LISENSI_7_10_4" localSheetId="3">#REF!</definedName>
    <definedName name="_12439LISENSI_7_10_4">#REF!</definedName>
    <definedName name="_1244_s_4_17_1" localSheetId="3">#REF!</definedName>
    <definedName name="_1244_s_4_17_1">#REF!</definedName>
    <definedName name="_12440LISENSI_7_10_5" localSheetId="3">#REF!</definedName>
    <definedName name="_12440LISENSI_7_10_5">#REF!</definedName>
    <definedName name="_12441LISENSI_7_10_6" localSheetId="3">#REF!</definedName>
    <definedName name="_12441LISENSI_7_10_6">#REF!</definedName>
    <definedName name="_12442LISENSI_7_10_7" localSheetId="3">#REF!</definedName>
    <definedName name="_12442LISENSI_7_10_7">#REF!</definedName>
    <definedName name="_12443LISENSI_7_10_8" localSheetId="3">#REF!</definedName>
    <definedName name="_12443LISENSI_7_10_8">#REF!</definedName>
    <definedName name="_12444LISENSI_7_10_9" localSheetId="3">#REF!</definedName>
    <definedName name="_12444LISENSI_7_10_9">#REF!</definedName>
    <definedName name="_12445LISENSI_7_11_1" localSheetId="3">#REF!</definedName>
    <definedName name="_12445LISENSI_7_11_1">#REF!</definedName>
    <definedName name="_12446LISENSI_7_11_10" localSheetId="3">#REF!</definedName>
    <definedName name="_12446LISENSI_7_11_10">#REF!</definedName>
    <definedName name="_12447LISENSI_7_11_11" localSheetId="3">#REF!</definedName>
    <definedName name="_12447LISENSI_7_11_11">#REF!</definedName>
    <definedName name="_12448LISENSI_7_11_12" localSheetId="3">#REF!</definedName>
    <definedName name="_12448LISENSI_7_11_12">#REF!</definedName>
    <definedName name="_12449LISENSI_7_11_13" localSheetId="3">#REF!</definedName>
    <definedName name="_12449LISENSI_7_11_13">#REF!</definedName>
    <definedName name="_1245_s_4_17_10" localSheetId="3">#REF!</definedName>
    <definedName name="_1245_s_4_17_10">#REF!</definedName>
    <definedName name="_12450LISENSI_7_11_2" localSheetId="3">#REF!</definedName>
    <definedName name="_12450LISENSI_7_11_2">#REF!</definedName>
    <definedName name="_12451LISENSI_7_11_3" localSheetId="3">#REF!</definedName>
    <definedName name="_12451LISENSI_7_11_3">#REF!</definedName>
    <definedName name="_12452LISENSI_7_11_4" localSheetId="3">#REF!</definedName>
    <definedName name="_12452LISENSI_7_11_4">#REF!</definedName>
    <definedName name="_12453LISENSI_7_11_5" localSheetId="3">#REF!</definedName>
    <definedName name="_12453LISENSI_7_11_5">#REF!</definedName>
    <definedName name="_12454LISENSI_7_11_6" localSheetId="3">#REF!</definedName>
    <definedName name="_12454LISENSI_7_11_6">#REF!</definedName>
    <definedName name="_12455LISENSI_7_11_7" localSheetId="3">#REF!</definedName>
    <definedName name="_12455LISENSI_7_11_7">#REF!</definedName>
    <definedName name="_12456LISENSI_7_11_8" localSheetId="3">#REF!</definedName>
    <definedName name="_12456LISENSI_7_11_8">#REF!</definedName>
    <definedName name="_12457LISENSI_7_11_9" localSheetId="3">#REF!</definedName>
    <definedName name="_12457LISENSI_7_11_9">#REF!</definedName>
    <definedName name="_12458LISENSI_7_17_1" localSheetId="3">#REF!</definedName>
    <definedName name="_12458LISENSI_7_17_1">#REF!</definedName>
    <definedName name="_12459LISENSI_7_17_10" localSheetId="3">#REF!</definedName>
    <definedName name="_12459LISENSI_7_17_10">#REF!</definedName>
    <definedName name="_1246_s_4_17_11" localSheetId="3">#REF!</definedName>
    <definedName name="_1246_s_4_17_11">#REF!</definedName>
    <definedName name="_12460LISENSI_7_17_11" localSheetId="3">#REF!</definedName>
    <definedName name="_12460LISENSI_7_17_11">#REF!</definedName>
    <definedName name="_12461LISENSI_7_17_12" localSheetId="3">#REF!</definedName>
    <definedName name="_12461LISENSI_7_17_12">#REF!</definedName>
    <definedName name="_12462LISENSI_7_17_13" localSheetId="3">#REF!</definedName>
    <definedName name="_12462LISENSI_7_17_13">#REF!</definedName>
    <definedName name="_12463LISENSI_7_17_2" localSheetId="3">#REF!</definedName>
    <definedName name="_12463LISENSI_7_17_2">#REF!</definedName>
    <definedName name="_12464LISENSI_7_17_3" localSheetId="3">#REF!</definedName>
    <definedName name="_12464LISENSI_7_17_3">#REF!</definedName>
    <definedName name="_12465LISENSI_7_17_4" localSheetId="3">#REF!</definedName>
    <definedName name="_12465LISENSI_7_17_4">#REF!</definedName>
    <definedName name="_12466LISENSI_7_17_5" localSheetId="3">#REF!</definedName>
    <definedName name="_12466LISENSI_7_17_5">#REF!</definedName>
    <definedName name="_12467LISENSI_7_17_6" localSheetId="3">#REF!</definedName>
    <definedName name="_12467LISENSI_7_17_6">#REF!</definedName>
    <definedName name="_12468LISENSI_7_17_7" localSheetId="3">#REF!</definedName>
    <definedName name="_12468LISENSI_7_17_7">#REF!</definedName>
    <definedName name="_12469LISENSI_7_17_8" localSheetId="3">#REF!</definedName>
    <definedName name="_12469LISENSI_7_17_8">#REF!</definedName>
    <definedName name="_1247_s_4_17_12" localSheetId="3">#REF!</definedName>
    <definedName name="_1247_s_4_17_12">#REF!</definedName>
    <definedName name="_12470LISENSI_7_17_9" localSheetId="3">#REF!</definedName>
    <definedName name="_12470LISENSI_7_17_9">#REF!</definedName>
    <definedName name="_12471LISENSI_8_1" localSheetId="3">#REF!</definedName>
    <definedName name="_12471LISENSI_8_1">#REF!</definedName>
    <definedName name="_12472LISENSI_8_10" localSheetId="3">#REF!</definedName>
    <definedName name="_12472LISENSI_8_10">#REF!</definedName>
    <definedName name="_12473LISENSI_8_11" localSheetId="3">#REF!</definedName>
    <definedName name="_12473LISENSI_8_11">#REF!</definedName>
    <definedName name="_12474LISENSI_8_12" localSheetId="3">#REF!</definedName>
    <definedName name="_12474LISENSI_8_12">#REF!</definedName>
    <definedName name="_12475LISENSI_8_13" localSheetId="3">#REF!</definedName>
    <definedName name="_12475LISENSI_8_13">#REF!</definedName>
    <definedName name="_12476LISENSI_8_2" localSheetId="3">#REF!</definedName>
    <definedName name="_12476LISENSI_8_2">#REF!</definedName>
    <definedName name="_12477LISENSI_8_3" localSheetId="3">#REF!</definedName>
    <definedName name="_12477LISENSI_8_3">#REF!</definedName>
    <definedName name="_12478LISENSI_8_4" localSheetId="3">#REF!</definedName>
    <definedName name="_12478LISENSI_8_4">#REF!</definedName>
    <definedName name="_12479LISENSI_8_5" localSheetId="3">#REF!</definedName>
    <definedName name="_12479LISENSI_8_5">#REF!</definedName>
    <definedName name="_1248_s_4_17_13" localSheetId="3">#REF!</definedName>
    <definedName name="_1248_s_4_17_13">#REF!</definedName>
    <definedName name="_12480LISENSI_8_6" localSheetId="3">#REF!</definedName>
    <definedName name="_12480LISENSI_8_6">#REF!</definedName>
    <definedName name="_12481LISENSI_8_7" localSheetId="3">#REF!</definedName>
    <definedName name="_12481LISENSI_8_7">#REF!</definedName>
    <definedName name="_12482LISENSI_8_8" localSheetId="3">#REF!</definedName>
    <definedName name="_12482LISENSI_8_8">#REF!</definedName>
    <definedName name="_12483LISENSI_8_9" localSheetId="3">#REF!</definedName>
    <definedName name="_12483LISENSI_8_9">#REF!</definedName>
    <definedName name="_12484LISENSI_8_10_1" localSheetId="3">#REF!</definedName>
    <definedName name="_12484LISENSI_8_10_1">#REF!</definedName>
    <definedName name="_12485LISENSI_8_10_10" localSheetId="3">#REF!</definedName>
    <definedName name="_12485LISENSI_8_10_10">#REF!</definedName>
    <definedName name="_12486LISENSI_8_10_11" localSheetId="3">#REF!</definedName>
    <definedName name="_12486LISENSI_8_10_11">#REF!</definedName>
    <definedName name="_12487LISENSI_8_10_12" localSheetId="3">#REF!</definedName>
    <definedName name="_12487LISENSI_8_10_12">#REF!</definedName>
    <definedName name="_12488LISENSI_8_10_13" localSheetId="3">#REF!</definedName>
    <definedName name="_12488LISENSI_8_10_13">#REF!</definedName>
    <definedName name="_12489LISENSI_8_10_2" localSheetId="3">#REF!</definedName>
    <definedName name="_12489LISENSI_8_10_2">#REF!</definedName>
    <definedName name="_1249_s_4_17_2" localSheetId="3">#REF!</definedName>
    <definedName name="_1249_s_4_17_2">#REF!</definedName>
    <definedName name="_12490LISENSI_8_10_3" localSheetId="3">#REF!</definedName>
    <definedName name="_12490LISENSI_8_10_3">#REF!</definedName>
    <definedName name="_12491LISENSI_8_10_4" localSheetId="3">#REF!</definedName>
    <definedName name="_12491LISENSI_8_10_4">#REF!</definedName>
    <definedName name="_12492LISENSI_8_10_5" localSheetId="3">#REF!</definedName>
    <definedName name="_12492LISENSI_8_10_5">#REF!</definedName>
    <definedName name="_12493LISENSI_8_10_6" localSheetId="3">#REF!</definedName>
    <definedName name="_12493LISENSI_8_10_6">#REF!</definedName>
    <definedName name="_12494LISENSI_8_10_7" localSheetId="3">#REF!</definedName>
    <definedName name="_12494LISENSI_8_10_7">#REF!</definedName>
    <definedName name="_12495LISENSI_8_10_8" localSheetId="3">#REF!</definedName>
    <definedName name="_12495LISENSI_8_10_8">#REF!</definedName>
    <definedName name="_12496LISENSI_8_10_9" localSheetId="3">#REF!</definedName>
    <definedName name="_12496LISENSI_8_10_9">#REF!</definedName>
    <definedName name="_12497LISENSI_8_11_1" localSheetId="3">#REF!</definedName>
    <definedName name="_12497LISENSI_8_11_1">#REF!</definedName>
    <definedName name="_12498LISENSI_8_11_10" localSheetId="3">#REF!</definedName>
    <definedName name="_12498LISENSI_8_11_10">#REF!</definedName>
    <definedName name="_12499LISENSI_8_11_11" localSheetId="3">#REF!</definedName>
    <definedName name="_12499LISENSI_8_11_11">#REF!</definedName>
    <definedName name="_125_31_12_11_4" localSheetId="3">#REF!</definedName>
    <definedName name="_125_31_12_11_4">#REF!</definedName>
    <definedName name="_1250_s_4_17_3" localSheetId="3">#REF!</definedName>
    <definedName name="_1250_s_4_17_3">#REF!</definedName>
    <definedName name="_12500LISENSI_8_11_12" localSheetId="3">#REF!</definedName>
    <definedName name="_12500LISENSI_8_11_12">#REF!</definedName>
    <definedName name="_12501LISENSI_8_11_13" localSheetId="3">#REF!</definedName>
    <definedName name="_12501LISENSI_8_11_13">#REF!</definedName>
    <definedName name="_12502LISENSI_8_11_2" localSheetId="3">#REF!</definedName>
    <definedName name="_12502LISENSI_8_11_2">#REF!</definedName>
    <definedName name="_12503LISENSI_8_11_3" localSheetId="3">#REF!</definedName>
    <definedName name="_12503LISENSI_8_11_3">#REF!</definedName>
    <definedName name="_12504LISENSI_8_11_4" localSheetId="3">#REF!</definedName>
    <definedName name="_12504LISENSI_8_11_4">#REF!</definedName>
    <definedName name="_12505LISENSI_8_11_5" localSheetId="3">#REF!</definedName>
    <definedName name="_12505LISENSI_8_11_5">#REF!</definedName>
    <definedName name="_12506LISENSI_8_11_6" localSheetId="3">#REF!</definedName>
    <definedName name="_12506LISENSI_8_11_6">#REF!</definedName>
    <definedName name="_12507LISENSI_8_11_7" localSheetId="3">#REF!</definedName>
    <definedName name="_12507LISENSI_8_11_7">#REF!</definedName>
    <definedName name="_12508LISENSI_8_11_8" localSheetId="3">#REF!</definedName>
    <definedName name="_12508LISENSI_8_11_8">#REF!</definedName>
    <definedName name="_12509LISENSI_8_11_9" localSheetId="3">#REF!</definedName>
    <definedName name="_12509LISENSI_8_11_9">#REF!</definedName>
    <definedName name="_1251_s_4_17_4" localSheetId="3">#REF!</definedName>
    <definedName name="_1251_s_4_17_4">#REF!</definedName>
    <definedName name="_12510LISENSI_8_17_1" localSheetId="3">#REF!</definedName>
    <definedName name="_12510LISENSI_8_17_1">#REF!</definedName>
    <definedName name="_12511LISENSI_8_17_10" localSheetId="3">#REF!</definedName>
    <definedName name="_12511LISENSI_8_17_10">#REF!</definedName>
    <definedName name="_12512LISENSI_8_17_11" localSheetId="3">#REF!</definedName>
    <definedName name="_12512LISENSI_8_17_11">#REF!</definedName>
    <definedName name="_12513LISENSI_8_17_12" localSheetId="3">#REF!</definedName>
    <definedName name="_12513LISENSI_8_17_12">#REF!</definedName>
    <definedName name="_12514LISENSI_8_17_13" localSheetId="3">#REF!</definedName>
    <definedName name="_12514LISENSI_8_17_13">#REF!</definedName>
    <definedName name="_12515LISENSI_8_17_2" localSheetId="3">#REF!</definedName>
    <definedName name="_12515LISENSI_8_17_2">#REF!</definedName>
    <definedName name="_12516LISENSI_8_17_3" localSheetId="3">#REF!</definedName>
    <definedName name="_12516LISENSI_8_17_3">#REF!</definedName>
    <definedName name="_12517LISENSI_8_17_4" localSheetId="3">#REF!</definedName>
    <definedName name="_12517LISENSI_8_17_4">#REF!</definedName>
    <definedName name="_12518LISENSI_8_17_5" localSheetId="3">#REF!</definedName>
    <definedName name="_12518LISENSI_8_17_5">#REF!</definedName>
    <definedName name="_12519LISENSI_8_17_6" localSheetId="3">#REF!</definedName>
    <definedName name="_12519LISENSI_8_17_6">#REF!</definedName>
    <definedName name="_1252_s_4_17_5" localSheetId="3">#REF!</definedName>
    <definedName name="_1252_s_4_17_5">#REF!</definedName>
    <definedName name="_12520LISENSI_8_17_7" localSheetId="3">#REF!</definedName>
    <definedName name="_12520LISENSI_8_17_7">#REF!</definedName>
    <definedName name="_12521LISENSI_8_17_8" localSheetId="3">#REF!</definedName>
    <definedName name="_12521LISENSI_8_17_8">#REF!</definedName>
    <definedName name="_12522LISENSI_8_17_9" localSheetId="3">#REF!</definedName>
    <definedName name="_12522LISENSI_8_17_9">#REF!</definedName>
    <definedName name="_12523LISENSI_9_1" localSheetId="3">#REF!</definedName>
    <definedName name="_12523LISENSI_9_1">#REF!</definedName>
    <definedName name="_12524LISENSI_9_10" localSheetId="3">#REF!</definedName>
    <definedName name="_12524LISENSI_9_10">#REF!</definedName>
    <definedName name="_12525LISENSI_9_11" localSheetId="3">#REF!</definedName>
    <definedName name="_12525LISENSI_9_11">#REF!</definedName>
    <definedName name="_12526LISENSI_9_12" localSheetId="3">#REF!</definedName>
    <definedName name="_12526LISENSI_9_12">#REF!</definedName>
    <definedName name="_12527LISENSI_9_13" localSheetId="3">#REF!</definedName>
    <definedName name="_12527LISENSI_9_13">#REF!</definedName>
    <definedName name="_12528LISENSI_9_2" localSheetId="3">#REF!</definedName>
    <definedName name="_12528LISENSI_9_2">#REF!</definedName>
    <definedName name="_12529LISENSI_9_3" localSheetId="3">#REF!</definedName>
    <definedName name="_12529LISENSI_9_3">#REF!</definedName>
    <definedName name="_1253_s_4_17_6" localSheetId="3">#REF!</definedName>
    <definedName name="_1253_s_4_17_6">#REF!</definedName>
    <definedName name="_12530LISENSI_9_4" localSheetId="3">#REF!</definedName>
    <definedName name="_12530LISENSI_9_4">#REF!</definedName>
    <definedName name="_12531LISENSI_9_5" localSheetId="3">#REF!</definedName>
    <definedName name="_12531LISENSI_9_5">#REF!</definedName>
    <definedName name="_12532LISENSI_9_6" localSheetId="3">#REF!</definedName>
    <definedName name="_12532LISENSI_9_6">#REF!</definedName>
    <definedName name="_12533LISENSI_9_7" localSheetId="3">#REF!</definedName>
    <definedName name="_12533LISENSI_9_7">#REF!</definedName>
    <definedName name="_12534LISENSI_9_8" localSheetId="3">#REF!</definedName>
    <definedName name="_12534LISENSI_9_8">#REF!</definedName>
    <definedName name="_12535LISENSI_9_9" localSheetId="3">#REF!</definedName>
    <definedName name="_12535LISENSI_9_9">#REF!</definedName>
    <definedName name="_12536LISENSI_9_10_1" localSheetId="3">#REF!</definedName>
    <definedName name="_12536LISENSI_9_10_1">#REF!</definedName>
    <definedName name="_12537LISENSI_9_10_10" localSheetId="3">#REF!</definedName>
    <definedName name="_12537LISENSI_9_10_10">#REF!</definedName>
    <definedName name="_12538LISENSI_9_10_11" localSheetId="3">#REF!</definedName>
    <definedName name="_12538LISENSI_9_10_11">#REF!</definedName>
    <definedName name="_12539LISENSI_9_10_12" localSheetId="3">#REF!</definedName>
    <definedName name="_12539LISENSI_9_10_12">#REF!</definedName>
    <definedName name="_1254_s_4_17_7" localSheetId="3">#REF!</definedName>
    <definedName name="_1254_s_4_17_7">#REF!</definedName>
    <definedName name="_12540LISENSI_9_10_13" localSheetId="3">#REF!</definedName>
    <definedName name="_12540LISENSI_9_10_13">#REF!</definedName>
    <definedName name="_12541LISENSI_9_10_2" localSheetId="3">#REF!</definedName>
    <definedName name="_12541LISENSI_9_10_2">#REF!</definedName>
    <definedName name="_12542LISENSI_9_10_3" localSheetId="3">#REF!</definedName>
    <definedName name="_12542LISENSI_9_10_3">#REF!</definedName>
    <definedName name="_12543LISENSI_9_10_4" localSheetId="3">#REF!</definedName>
    <definedName name="_12543LISENSI_9_10_4">#REF!</definedName>
    <definedName name="_12544LISENSI_9_10_5" localSheetId="3">#REF!</definedName>
    <definedName name="_12544LISENSI_9_10_5">#REF!</definedName>
    <definedName name="_12545LISENSI_9_10_6" localSheetId="3">#REF!</definedName>
    <definedName name="_12545LISENSI_9_10_6">#REF!</definedName>
    <definedName name="_12546LISENSI_9_10_7" localSheetId="3">#REF!</definedName>
    <definedName name="_12546LISENSI_9_10_7">#REF!</definedName>
    <definedName name="_12547LISENSI_9_10_8" localSheetId="3">#REF!</definedName>
    <definedName name="_12547LISENSI_9_10_8">#REF!</definedName>
    <definedName name="_12548LISENSI_9_10_9" localSheetId="3">#REF!</definedName>
    <definedName name="_12548LISENSI_9_10_9">#REF!</definedName>
    <definedName name="_12549LISENSI_9_11_1" localSheetId="3">#REF!</definedName>
    <definedName name="_12549LISENSI_9_11_1">#REF!</definedName>
    <definedName name="_1255_s_4_17_8" localSheetId="3">#REF!</definedName>
    <definedName name="_1255_s_4_17_8">#REF!</definedName>
    <definedName name="_12550LISENSI_9_11_10" localSheetId="3">#REF!</definedName>
    <definedName name="_12550LISENSI_9_11_10">#REF!</definedName>
    <definedName name="_12551LISENSI_9_11_11" localSheetId="3">#REF!</definedName>
    <definedName name="_12551LISENSI_9_11_11">#REF!</definedName>
    <definedName name="_12552LISENSI_9_11_12" localSheetId="3">#REF!</definedName>
    <definedName name="_12552LISENSI_9_11_12">#REF!</definedName>
    <definedName name="_12553LISENSI_9_11_13" localSheetId="3">#REF!</definedName>
    <definedName name="_12553LISENSI_9_11_13">#REF!</definedName>
    <definedName name="_12554LISENSI_9_11_2" localSheetId="3">#REF!</definedName>
    <definedName name="_12554LISENSI_9_11_2">#REF!</definedName>
    <definedName name="_12555LISENSI_9_11_3" localSheetId="3">#REF!</definedName>
    <definedName name="_12555LISENSI_9_11_3">#REF!</definedName>
    <definedName name="_12556LISENSI_9_11_4" localSheetId="3">#REF!</definedName>
    <definedName name="_12556LISENSI_9_11_4">#REF!</definedName>
    <definedName name="_12557LISENSI_9_11_5" localSheetId="3">#REF!</definedName>
    <definedName name="_12557LISENSI_9_11_5">#REF!</definedName>
    <definedName name="_12558LISENSI_9_11_6" localSheetId="3">#REF!</definedName>
    <definedName name="_12558LISENSI_9_11_6">#REF!</definedName>
    <definedName name="_12559LISENSI_9_11_7" localSheetId="3">#REF!</definedName>
    <definedName name="_12559LISENSI_9_11_7">#REF!</definedName>
    <definedName name="_1256_s_4_17_9" localSheetId="3">#REF!</definedName>
    <definedName name="_1256_s_4_17_9">#REF!</definedName>
    <definedName name="_12560LISENSI_9_11_8" localSheetId="3">#REF!</definedName>
    <definedName name="_12560LISENSI_9_11_8">#REF!</definedName>
    <definedName name="_12561LISENSI_9_11_9" localSheetId="3">#REF!</definedName>
    <definedName name="_12561LISENSI_9_11_9">#REF!</definedName>
    <definedName name="_12562LISENSI_9_17_1" localSheetId="3">#REF!</definedName>
    <definedName name="_12562LISENSI_9_17_1">#REF!</definedName>
    <definedName name="_12563LISENSI_9_17_10" localSheetId="3">#REF!</definedName>
    <definedName name="_12563LISENSI_9_17_10">#REF!</definedName>
    <definedName name="_12564LISENSI_9_17_11" localSheetId="3">#REF!</definedName>
    <definedName name="_12564LISENSI_9_17_11">#REF!</definedName>
    <definedName name="_12565LISENSI_9_17_12" localSheetId="3">#REF!</definedName>
    <definedName name="_12565LISENSI_9_17_12">#REF!</definedName>
    <definedName name="_12566LISENSI_9_17_13" localSheetId="3">#REF!</definedName>
    <definedName name="_12566LISENSI_9_17_13">#REF!</definedName>
    <definedName name="_12567LISENSI_9_17_2" localSheetId="3">#REF!</definedName>
    <definedName name="_12567LISENSI_9_17_2">#REF!</definedName>
    <definedName name="_12568LISENSI_9_17_3" localSheetId="3">#REF!</definedName>
    <definedName name="_12568LISENSI_9_17_3">#REF!</definedName>
    <definedName name="_12569LISENSI_9_17_4" localSheetId="3">#REF!</definedName>
    <definedName name="_12569LISENSI_9_17_4">#REF!</definedName>
    <definedName name="_1257_s_5_1" localSheetId="3">#REF!</definedName>
    <definedName name="_1257_s_5_1">#REF!</definedName>
    <definedName name="_12570LISENSI_9_17_5" localSheetId="3">#REF!</definedName>
    <definedName name="_12570LISENSI_9_17_5">#REF!</definedName>
    <definedName name="_12571LISENSI_9_17_6" localSheetId="3">#REF!</definedName>
    <definedName name="_12571LISENSI_9_17_6">#REF!</definedName>
    <definedName name="_12572LISENSI_9_17_7" localSheetId="3">#REF!</definedName>
    <definedName name="_12572LISENSI_9_17_7">#REF!</definedName>
    <definedName name="_12573LISENSI_9_17_8" localSheetId="3">#REF!</definedName>
    <definedName name="_12573LISENSI_9_17_8">#REF!</definedName>
    <definedName name="_12574LISENSI_9_17_9" localSheetId="3">#REF!</definedName>
    <definedName name="_12574LISENSI_9_17_9">#REF!</definedName>
    <definedName name="_12575master_1" localSheetId="3">#REF!</definedName>
    <definedName name="_12575master_1">#REF!</definedName>
    <definedName name="_12576master_10" localSheetId="3">#REF!</definedName>
    <definedName name="_12576master_10">#REF!</definedName>
    <definedName name="_12577master_11" localSheetId="3">#REF!</definedName>
    <definedName name="_12577master_11">#REF!</definedName>
    <definedName name="_12578master_12" localSheetId="3">#REF!</definedName>
    <definedName name="_12578master_12">#REF!</definedName>
    <definedName name="_12579master_13" localSheetId="3">#REF!</definedName>
    <definedName name="_12579master_13">#REF!</definedName>
    <definedName name="_1258_s_5_10" localSheetId="3">#REF!</definedName>
    <definedName name="_1258_s_5_10">#REF!</definedName>
    <definedName name="_12580master_2" localSheetId="3">#REF!</definedName>
    <definedName name="_12580master_2">#REF!</definedName>
    <definedName name="_12581master_3" localSheetId="3">#REF!</definedName>
    <definedName name="_12581master_3">#REF!</definedName>
    <definedName name="_12582master_4" localSheetId="3">#REF!</definedName>
    <definedName name="_12582master_4">#REF!</definedName>
    <definedName name="_12583master_5" localSheetId="3">#REF!</definedName>
    <definedName name="_12583master_5">#REF!</definedName>
    <definedName name="_12584master_6" localSheetId="3">#REF!</definedName>
    <definedName name="_12584master_6">#REF!</definedName>
    <definedName name="_12585master_7" localSheetId="3">#REF!</definedName>
    <definedName name="_12585master_7">#REF!</definedName>
    <definedName name="_12586master_8" localSheetId="3">#REF!</definedName>
    <definedName name="_12586master_8">#REF!</definedName>
    <definedName name="_12587master_9" localSheetId="3">#REF!</definedName>
    <definedName name="_12587master_9">#REF!</definedName>
    <definedName name="_12588MIJ_1" localSheetId="3">#REF!</definedName>
    <definedName name="_12588MIJ_1">#REF!</definedName>
    <definedName name="_12589MIJ_10" localSheetId="3">#REF!</definedName>
    <definedName name="_12589MIJ_10">#REF!</definedName>
    <definedName name="_1259_s_5_11" localSheetId="3">#REF!</definedName>
    <definedName name="_1259_s_5_11">#REF!</definedName>
    <definedName name="_12590MIJ_11" localSheetId="3">#REF!</definedName>
    <definedName name="_12590MIJ_11">#REF!</definedName>
    <definedName name="_12591MIJ_12" localSheetId="3">#REF!</definedName>
    <definedName name="_12591MIJ_12">#REF!</definedName>
    <definedName name="_12592MIJ_13" localSheetId="3">#REF!</definedName>
    <definedName name="_12592MIJ_13">#REF!</definedName>
    <definedName name="_12593MIJ_2" localSheetId="3">#REF!</definedName>
    <definedName name="_12593MIJ_2">#REF!</definedName>
    <definedName name="_12594MIJ_3" localSheetId="3">#REF!</definedName>
    <definedName name="_12594MIJ_3">#REF!</definedName>
    <definedName name="_12595MIJ_4" localSheetId="3">#REF!</definedName>
    <definedName name="_12595MIJ_4">#REF!</definedName>
    <definedName name="_12596MIJ_5" localSheetId="3">#REF!</definedName>
    <definedName name="_12596MIJ_5">#REF!</definedName>
    <definedName name="_12597MIJ_6" localSheetId="3">#REF!</definedName>
    <definedName name="_12597MIJ_6">#REF!</definedName>
    <definedName name="_12598MIJ_7" localSheetId="3">#REF!</definedName>
    <definedName name="_12598MIJ_7">#REF!</definedName>
    <definedName name="_12599MIJ_8" localSheetId="3">#REF!</definedName>
    <definedName name="_12599MIJ_8">#REF!</definedName>
    <definedName name="_126_31_12_11_5" localSheetId="3">#REF!</definedName>
    <definedName name="_126_31_12_11_5">#REF!</definedName>
    <definedName name="_1260_s_5_12" localSheetId="3">#REF!</definedName>
    <definedName name="_1260_s_5_12">#REF!</definedName>
    <definedName name="_12600MIJ_9" localSheetId="3">#REF!</definedName>
    <definedName name="_12600MIJ_9">#REF!</definedName>
    <definedName name="_12601MIJ_1_1" localSheetId="3">#REF!</definedName>
    <definedName name="_12601MIJ_1_1">#REF!</definedName>
    <definedName name="_12602MIJ_1_10" localSheetId="3">#REF!</definedName>
    <definedName name="_12602MIJ_1_10">#REF!</definedName>
    <definedName name="_12603MIJ_1_11" localSheetId="3">#REF!</definedName>
    <definedName name="_12603MIJ_1_11">#REF!</definedName>
    <definedName name="_12604MIJ_1_12" localSheetId="3">#REF!</definedName>
    <definedName name="_12604MIJ_1_12">#REF!</definedName>
    <definedName name="_12605MIJ_1_13" localSheetId="3">#REF!</definedName>
    <definedName name="_12605MIJ_1_13">#REF!</definedName>
    <definedName name="_12606MIJ_1_2" localSheetId="3">#REF!</definedName>
    <definedName name="_12606MIJ_1_2">#REF!</definedName>
    <definedName name="_12607MIJ_1_3" localSheetId="3">#REF!</definedName>
    <definedName name="_12607MIJ_1_3">#REF!</definedName>
    <definedName name="_12608MIJ_1_4" localSheetId="3">#REF!</definedName>
    <definedName name="_12608MIJ_1_4">#REF!</definedName>
    <definedName name="_12609MIJ_1_5" localSheetId="3">#REF!</definedName>
    <definedName name="_12609MIJ_1_5">#REF!</definedName>
    <definedName name="_1261_s_5_13" localSheetId="3">#REF!</definedName>
    <definedName name="_1261_s_5_13">#REF!</definedName>
    <definedName name="_12610MIJ_1_6" localSheetId="3">#REF!</definedName>
    <definedName name="_12610MIJ_1_6">#REF!</definedName>
    <definedName name="_12611MIJ_1_7" localSheetId="3">#REF!</definedName>
    <definedName name="_12611MIJ_1_7">#REF!</definedName>
    <definedName name="_12612MIJ_1_8" localSheetId="3">#REF!</definedName>
    <definedName name="_12612MIJ_1_8">#REF!</definedName>
    <definedName name="_12613MIJ_1_9" localSheetId="3">#REF!</definedName>
    <definedName name="_12613MIJ_1_9">#REF!</definedName>
    <definedName name="_12614MIJ_1_17_1" localSheetId="3">#REF!</definedName>
    <definedName name="_12614MIJ_1_17_1">#REF!</definedName>
    <definedName name="_12615MIJ_1_17_10" localSheetId="3">#REF!</definedName>
    <definedName name="_12615MIJ_1_17_10">#REF!</definedName>
    <definedName name="_12616MIJ_1_17_11" localSheetId="3">#REF!</definedName>
    <definedName name="_12616MIJ_1_17_11">#REF!</definedName>
    <definedName name="_12617MIJ_1_17_12" localSheetId="3">#REF!</definedName>
    <definedName name="_12617MIJ_1_17_12">#REF!</definedName>
    <definedName name="_12618MIJ_1_17_13" localSheetId="3">#REF!</definedName>
    <definedName name="_12618MIJ_1_17_13">#REF!</definedName>
    <definedName name="_12619MIJ_1_17_2" localSheetId="3">#REF!</definedName>
    <definedName name="_12619MIJ_1_17_2">#REF!</definedName>
    <definedName name="_1262_s_5_2" localSheetId="3">#REF!</definedName>
    <definedName name="_1262_s_5_2">#REF!</definedName>
    <definedName name="_12620MIJ_1_17_3" localSheetId="3">#REF!</definedName>
    <definedName name="_12620MIJ_1_17_3">#REF!</definedName>
    <definedName name="_12621MIJ_1_17_4" localSheetId="3">#REF!</definedName>
    <definedName name="_12621MIJ_1_17_4">#REF!</definedName>
    <definedName name="_12622MIJ_1_17_5" localSheetId="3">#REF!</definedName>
    <definedName name="_12622MIJ_1_17_5">#REF!</definedName>
    <definedName name="_12623MIJ_1_17_6" localSheetId="3">#REF!</definedName>
    <definedName name="_12623MIJ_1_17_6">#REF!</definedName>
    <definedName name="_12624MIJ_1_17_7" localSheetId="3">#REF!</definedName>
    <definedName name="_12624MIJ_1_17_7">#REF!</definedName>
    <definedName name="_12625MIJ_1_17_8" localSheetId="3">#REF!</definedName>
    <definedName name="_12625MIJ_1_17_8">#REF!</definedName>
    <definedName name="_12626MIJ_1_17_9" localSheetId="3">#REF!</definedName>
    <definedName name="_12626MIJ_1_17_9">#REF!</definedName>
    <definedName name="_12627MIJ_12_1" localSheetId="3">#REF!</definedName>
    <definedName name="_12627MIJ_12_1">#REF!</definedName>
    <definedName name="_12628MIJ_12_10" localSheetId="3">#REF!</definedName>
    <definedName name="_12628MIJ_12_10">#REF!</definedName>
    <definedName name="_12629MIJ_12_11" localSheetId="3">#REF!</definedName>
    <definedName name="_12629MIJ_12_11">#REF!</definedName>
    <definedName name="_1263_s_5_3" localSheetId="3">#REF!</definedName>
    <definedName name="_1263_s_5_3">#REF!</definedName>
    <definedName name="_12630MIJ_12_12" localSheetId="3">#REF!</definedName>
    <definedName name="_12630MIJ_12_12">#REF!</definedName>
    <definedName name="_12631MIJ_12_13" localSheetId="3">#REF!</definedName>
    <definedName name="_12631MIJ_12_13">#REF!</definedName>
    <definedName name="_12632MIJ_12_2" localSheetId="3">#REF!</definedName>
    <definedName name="_12632MIJ_12_2">#REF!</definedName>
    <definedName name="_12633MIJ_12_3" localSheetId="3">#REF!</definedName>
    <definedName name="_12633MIJ_12_3">#REF!</definedName>
    <definedName name="_12634MIJ_12_4" localSheetId="3">#REF!</definedName>
    <definedName name="_12634MIJ_12_4">#REF!</definedName>
    <definedName name="_12635MIJ_12_5" localSheetId="3">#REF!</definedName>
    <definedName name="_12635MIJ_12_5">#REF!</definedName>
    <definedName name="_12636MIJ_12_6" localSheetId="3">#REF!</definedName>
    <definedName name="_12636MIJ_12_6">#REF!</definedName>
    <definedName name="_12637MIJ_12_7" localSheetId="3">#REF!</definedName>
    <definedName name="_12637MIJ_12_7">#REF!</definedName>
    <definedName name="_12638MIJ_12_8" localSheetId="3">#REF!</definedName>
    <definedName name="_12638MIJ_12_8">#REF!</definedName>
    <definedName name="_12639MIJ_12_9" localSheetId="3">#REF!</definedName>
    <definedName name="_12639MIJ_12_9">#REF!</definedName>
    <definedName name="_1264_s_5_4" localSheetId="3">#REF!</definedName>
    <definedName name="_1264_s_5_4">#REF!</definedName>
    <definedName name="_12640MIJ_12_17_1" localSheetId="3">#REF!</definedName>
    <definedName name="_12640MIJ_12_17_1">#REF!</definedName>
    <definedName name="_12641MIJ_12_17_10" localSheetId="3">#REF!</definedName>
    <definedName name="_12641MIJ_12_17_10">#REF!</definedName>
    <definedName name="_12642MIJ_12_17_11" localSheetId="3">#REF!</definedName>
    <definedName name="_12642MIJ_12_17_11">#REF!</definedName>
    <definedName name="_12643MIJ_12_17_12" localSheetId="3">#REF!</definedName>
    <definedName name="_12643MIJ_12_17_12">#REF!</definedName>
    <definedName name="_12644MIJ_12_17_13" localSheetId="3">#REF!</definedName>
    <definedName name="_12644MIJ_12_17_13">#REF!</definedName>
    <definedName name="_12645MIJ_12_17_2" localSheetId="3">#REF!</definedName>
    <definedName name="_12645MIJ_12_17_2">#REF!</definedName>
    <definedName name="_12646MIJ_12_17_3" localSheetId="3">#REF!</definedName>
    <definedName name="_12646MIJ_12_17_3">#REF!</definedName>
    <definedName name="_12647MIJ_12_17_4" localSheetId="3">#REF!</definedName>
    <definedName name="_12647MIJ_12_17_4">#REF!</definedName>
    <definedName name="_12648MIJ_12_17_5" localSheetId="3">#REF!</definedName>
    <definedName name="_12648MIJ_12_17_5">#REF!</definedName>
    <definedName name="_12649MIJ_12_17_6" localSheetId="3">#REF!</definedName>
    <definedName name="_12649MIJ_12_17_6">#REF!</definedName>
    <definedName name="_1265_s_5_5" localSheetId="3">#REF!</definedName>
    <definedName name="_1265_s_5_5">#REF!</definedName>
    <definedName name="_12650MIJ_12_17_7" localSheetId="3">#REF!</definedName>
    <definedName name="_12650MIJ_12_17_7">#REF!</definedName>
    <definedName name="_12651MIJ_12_17_8" localSheetId="3">#REF!</definedName>
    <definedName name="_12651MIJ_12_17_8">#REF!</definedName>
    <definedName name="_12652MIJ_12_17_9" localSheetId="3">#REF!</definedName>
    <definedName name="_12652MIJ_12_17_9">#REF!</definedName>
    <definedName name="_12653MIJ_13_1" localSheetId="3">#REF!</definedName>
    <definedName name="_12653MIJ_13_1">#REF!</definedName>
    <definedName name="_12654MIJ_13_10" localSheetId="3">#REF!</definedName>
    <definedName name="_12654MIJ_13_10">#REF!</definedName>
    <definedName name="_12655MIJ_13_11" localSheetId="3">#REF!</definedName>
    <definedName name="_12655MIJ_13_11">#REF!</definedName>
    <definedName name="_12656MIJ_13_12" localSheetId="3">#REF!</definedName>
    <definedName name="_12656MIJ_13_12">#REF!</definedName>
    <definedName name="_12657MIJ_13_13" localSheetId="3">#REF!</definedName>
    <definedName name="_12657MIJ_13_13">#REF!</definedName>
    <definedName name="_12658MIJ_13_2" localSheetId="3">#REF!</definedName>
    <definedName name="_12658MIJ_13_2">#REF!</definedName>
    <definedName name="_12659MIJ_13_3" localSheetId="3">#REF!</definedName>
    <definedName name="_12659MIJ_13_3">#REF!</definedName>
    <definedName name="_1266_s_5_6" localSheetId="3">#REF!</definedName>
    <definedName name="_1266_s_5_6">#REF!</definedName>
    <definedName name="_12660MIJ_13_4" localSheetId="3">#REF!</definedName>
    <definedName name="_12660MIJ_13_4">#REF!</definedName>
    <definedName name="_12661MIJ_13_5" localSheetId="3">#REF!</definedName>
    <definedName name="_12661MIJ_13_5">#REF!</definedName>
    <definedName name="_12662MIJ_13_6" localSheetId="3">#REF!</definedName>
    <definedName name="_12662MIJ_13_6">#REF!</definedName>
    <definedName name="_12663MIJ_13_7" localSheetId="3">#REF!</definedName>
    <definedName name="_12663MIJ_13_7">#REF!</definedName>
    <definedName name="_12664MIJ_13_8" localSheetId="3">#REF!</definedName>
    <definedName name="_12664MIJ_13_8">#REF!</definedName>
    <definedName name="_12665MIJ_13_9" localSheetId="3">#REF!</definedName>
    <definedName name="_12665MIJ_13_9">#REF!</definedName>
    <definedName name="_12666MIJ_13_17_1" localSheetId="3">#REF!</definedName>
    <definedName name="_12666MIJ_13_17_1">#REF!</definedName>
    <definedName name="_12667MIJ_13_17_10" localSheetId="3">#REF!</definedName>
    <definedName name="_12667MIJ_13_17_10">#REF!</definedName>
    <definedName name="_12668MIJ_13_17_11" localSheetId="3">#REF!</definedName>
    <definedName name="_12668MIJ_13_17_11">#REF!</definedName>
    <definedName name="_12669MIJ_13_17_12" localSheetId="3">#REF!</definedName>
    <definedName name="_12669MIJ_13_17_12">#REF!</definedName>
    <definedName name="_1267_s_5_7" localSheetId="3">#REF!</definedName>
    <definedName name="_1267_s_5_7">#REF!</definedName>
    <definedName name="_12670MIJ_13_17_13" localSheetId="3">#REF!</definedName>
    <definedName name="_12670MIJ_13_17_13">#REF!</definedName>
    <definedName name="_12671MIJ_13_17_2" localSheetId="3">#REF!</definedName>
    <definedName name="_12671MIJ_13_17_2">#REF!</definedName>
    <definedName name="_12672MIJ_13_17_3" localSheetId="3">#REF!</definedName>
    <definedName name="_12672MIJ_13_17_3">#REF!</definedName>
    <definedName name="_12673MIJ_13_17_4" localSheetId="3">#REF!</definedName>
    <definedName name="_12673MIJ_13_17_4">#REF!</definedName>
    <definedName name="_12674MIJ_13_17_5" localSheetId="3">#REF!</definedName>
    <definedName name="_12674MIJ_13_17_5">#REF!</definedName>
    <definedName name="_12675MIJ_13_17_6" localSheetId="3">#REF!</definedName>
    <definedName name="_12675MIJ_13_17_6">#REF!</definedName>
    <definedName name="_12676MIJ_13_17_7" localSheetId="3">#REF!</definedName>
    <definedName name="_12676MIJ_13_17_7">#REF!</definedName>
    <definedName name="_12677MIJ_13_17_8" localSheetId="3">#REF!</definedName>
    <definedName name="_12677MIJ_13_17_8">#REF!</definedName>
    <definedName name="_12678MIJ_13_17_9" localSheetId="3">#REF!</definedName>
    <definedName name="_12678MIJ_13_17_9">#REF!</definedName>
    <definedName name="_12679MIJ_14_1" localSheetId="3">#REF!</definedName>
    <definedName name="_12679MIJ_14_1">#REF!</definedName>
    <definedName name="_1268_s_5_8" localSheetId="3">#REF!</definedName>
    <definedName name="_1268_s_5_8">#REF!</definedName>
    <definedName name="_12680MIJ_14_10" localSheetId="3">#REF!</definedName>
    <definedName name="_12680MIJ_14_10">#REF!</definedName>
    <definedName name="_12681MIJ_14_11" localSheetId="3">#REF!</definedName>
    <definedName name="_12681MIJ_14_11">#REF!</definedName>
    <definedName name="_12682MIJ_14_12" localSheetId="3">#REF!</definedName>
    <definedName name="_12682MIJ_14_12">#REF!</definedName>
    <definedName name="_12683MIJ_14_13" localSheetId="3">#REF!</definedName>
    <definedName name="_12683MIJ_14_13">#REF!</definedName>
    <definedName name="_12684MIJ_14_2" localSheetId="3">#REF!</definedName>
    <definedName name="_12684MIJ_14_2">#REF!</definedName>
    <definedName name="_12685MIJ_14_3" localSheetId="3">#REF!</definedName>
    <definedName name="_12685MIJ_14_3">#REF!</definedName>
    <definedName name="_12686MIJ_14_4" localSheetId="3">#REF!</definedName>
    <definedName name="_12686MIJ_14_4">#REF!</definedName>
    <definedName name="_12687MIJ_14_5" localSheetId="3">#REF!</definedName>
    <definedName name="_12687MIJ_14_5">#REF!</definedName>
    <definedName name="_12688MIJ_14_6" localSheetId="3">#REF!</definedName>
    <definedName name="_12688MIJ_14_6">#REF!</definedName>
    <definedName name="_12689MIJ_14_7" localSheetId="3">#REF!</definedName>
    <definedName name="_12689MIJ_14_7">#REF!</definedName>
    <definedName name="_1269_s_5_9" localSheetId="3">#REF!</definedName>
    <definedName name="_1269_s_5_9">#REF!</definedName>
    <definedName name="_12690MIJ_14_8" localSheetId="3">#REF!</definedName>
    <definedName name="_12690MIJ_14_8">#REF!</definedName>
    <definedName name="_12691MIJ_14_9" localSheetId="3">#REF!</definedName>
    <definedName name="_12691MIJ_14_9">#REF!</definedName>
    <definedName name="_12692MIJ_14_17_1" localSheetId="3">#REF!</definedName>
    <definedName name="_12692MIJ_14_17_1">#REF!</definedName>
    <definedName name="_12693MIJ_14_17_10" localSheetId="3">#REF!</definedName>
    <definedName name="_12693MIJ_14_17_10">#REF!</definedName>
    <definedName name="_12694MIJ_14_17_11" localSheetId="3">#REF!</definedName>
    <definedName name="_12694MIJ_14_17_11">#REF!</definedName>
    <definedName name="_12695MIJ_14_17_12" localSheetId="3">#REF!</definedName>
    <definedName name="_12695MIJ_14_17_12">#REF!</definedName>
    <definedName name="_12696MIJ_14_17_13" localSheetId="3">#REF!</definedName>
    <definedName name="_12696MIJ_14_17_13">#REF!</definedName>
    <definedName name="_12697MIJ_14_17_2" localSheetId="3">#REF!</definedName>
    <definedName name="_12697MIJ_14_17_2">#REF!</definedName>
    <definedName name="_12698MIJ_14_17_3" localSheetId="3">#REF!</definedName>
    <definedName name="_12698MIJ_14_17_3">#REF!</definedName>
    <definedName name="_12699MIJ_14_17_4" localSheetId="3">#REF!</definedName>
    <definedName name="_12699MIJ_14_17_4">#REF!</definedName>
    <definedName name="_127_31_12_11_6" localSheetId="3">#REF!</definedName>
    <definedName name="_127_31_12_11_6">#REF!</definedName>
    <definedName name="_1270_s_5_10_1" localSheetId="3">#REF!</definedName>
    <definedName name="_1270_s_5_10_1">#REF!</definedName>
    <definedName name="_12700MIJ_14_17_5" localSheetId="3">#REF!</definedName>
    <definedName name="_12700MIJ_14_17_5">#REF!</definedName>
    <definedName name="_12701MIJ_14_17_6" localSheetId="3">#REF!</definedName>
    <definedName name="_12701MIJ_14_17_6">#REF!</definedName>
    <definedName name="_12702MIJ_14_17_7" localSheetId="3">#REF!</definedName>
    <definedName name="_12702MIJ_14_17_7">#REF!</definedName>
    <definedName name="_12703MIJ_14_17_8" localSheetId="3">#REF!</definedName>
    <definedName name="_12703MIJ_14_17_8">#REF!</definedName>
    <definedName name="_12704MIJ_14_17_9" localSheetId="3">#REF!</definedName>
    <definedName name="_12704MIJ_14_17_9">#REF!</definedName>
    <definedName name="_12705MIJ_17_1" localSheetId="3">#REF!</definedName>
    <definedName name="_12705MIJ_17_1">#REF!</definedName>
    <definedName name="_12706MIJ_17_10" localSheetId="3">#REF!</definedName>
    <definedName name="_12706MIJ_17_10">#REF!</definedName>
    <definedName name="_12707MIJ_17_11" localSheetId="3">#REF!</definedName>
    <definedName name="_12707MIJ_17_11">#REF!</definedName>
    <definedName name="_12708MIJ_17_12" localSheetId="3">#REF!</definedName>
    <definedName name="_12708MIJ_17_12">#REF!</definedName>
    <definedName name="_12709MIJ_17_13" localSheetId="3">#REF!</definedName>
    <definedName name="_12709MIJ_17_13">#REF!</definedName>
    <definedName name="_1271_s_5_10_10" localSheetId="3">#REF!</definedName>
    <definedName name="_1271_s_5_10_10">#REF!</definedName>
    <definedName name="_12710MIJ_17_2" localSheetId="3">#REF!</definedName>
    <definedName name="_12710MIJ_17_2">#REF!</definedName>
    <definedName name="_12711MIJ_17_3" localSheetId="3">#REF!</definedName>
    <definedName name="_12711MIJ_17_3">#REF!</definedName>
    <definedName name="_12712MIJ_17_4" localSheetId="3">#REF!</definedName>
    <definedName name="_12712MIJ_17_4">#REF!</definedName>
    <definedName name="_12713MIJ_17_5" localSheetId="3">#REF!</definedName>
    <definedName name="_12713MIJ_17_5">#REF!</definedName>
    <definedName name="_12714MIJ_17_6" localSheetId="3">#REF!</definedName>
    <definedName name="_12714MIJ_17_6">#REF!</definedName>
    <definedName name="_12715MIJ_17_7" localSheetId="3">#REF!</definedName>
    <definedName name="_12715MIJ_17_7">#REF!</definedName>
    <definedName name="_12716MIJ_17_8" localSheetId="3">#REF!</definedName>
    <definedName name="_12716MIJ_17_8">#REF!</definedName>
    <definedName name="_12717MIJ_17_9" localSheetId="3">#REF!</definedName>
    <definedName name="_12717MIJ_17_9">#REF!</definedName>
    <definedName name="_12718MIJ_2_1" localSheetId="3">#REF!</definedName>
    <definedName name="_12718MIJ_2_1">#REF!</definedName>
    <definedName name="_12719MIJ_2_10" localSheetId="3">#REF!</definedName>
    <definedName name="_12719MIJ_2_10">#REF!</definedName>
    <definedName name="_1272_s_5_10_11" localSheetId="3">#REF!</definedName>
    <definedName name="_1272_s_5_10_11">#REF!</definedName>
    <definedName name="_12720MIJ_2_11" localSheetId="3">#REF!</definedName>
    <definedName name="_12720MIJ_2_11">#REF!</definedName>
    <definedName name="_12721MIJ_2_12" localSheetId="3">#REF!</definedName>
    <definedName name="_12721MIJ_2_12">#REF!</definedName>
    <definedName name="_12722MIJ_2_13" localSheetId="3">#REF!</definedName>
    <definedName name="_12722MIJ_2_13">#REF!</definedName>
    <definedName name="_12723MIJ_2_2" localSheetId="3">#REF!</definedName>
    <definedName name="_12723MIJ_2_2">#REF!</definedName>
    <definedName name="_12724MIJ_2_3" localSheetId="3">#REF!</definedName>
    <definedName name="_12724MIJ_2_3">#REF!</definedName>
    <definedName name="_12725MIJ_2_4" localSheetId="3">#REF!</definedName>
    <definedName name="_12725MIJ_2_4">#REF!</definedName>
    <definedName name="_12726MIJ_2_5" localSheetId="3">#REF!</definedName>
    <definedName name="_12726MIJ_2_5">#REF!</definedName>
    <definedName name="_12727MIJ_2_6" localSheetId="3">#REF!</definedName>
    <definedName name="_12727MIJ_2_6">#REF!</definedName>
    <definedName name="_12728MIJ_2_7" localSheetId="3">#REF!</definedName>
    <definedName name="_12728MIJ_2_7">#REF!</definedName>
    <definedName name="_12729MIJ_2_8" localSheetId="3">#REF!</definedName>
    <definedName name="_12729MIJ_2_8">#REF!</definedName>
    <definedName name="_1273_s_5_10_12" localSheetId="3">#REF!</definedName>
    <definedName name="_1273_s_5_10_12">#REF!</definedName>
    <definedName name="_12730MIJ_2_9" localSheetId="3">#REF!</definedName>
    <definedName name="_12730MIJ_2_9">#REF!</definedName>
    <definedName name="_12731MIJ_2_17_1" localSheetId="3">#REF!</definedName>
    <definedName name="_12731MIJ_2_17_1">#REF!</definedName>
    <definedName name="_12732MIJ_2_17_10" localSheetId="3">#REF!</definedName>
    <definedName name="_12732MIJ_2_17_10">#REF!</definedName>
    <definedName name="_12733MIJ_2_17_11" localSheetId="3">#REF!</definedName>
    <definedName name="_12733MIJ_2_17_11">#REF!</definedName>
    <definedName name="_12734MIJ_2_17_12" localSheetId="3">#REF!</definedName>
    <definedName name="_12734MIJ_2_17_12">#REF!</definedName>
    <definedName name="_12735MIJ_2_17_13" localSheetId="3">#REF!</definedName>
    <definedName name="_12735MIJ_2_17_13">#REF!</definedName>
    <definedName name="_12736MIJ_2_17_2" localSheetId="3">#REF!</definedName>
    <definedName name="_12736MIJ_2_17_2">#REF!</definedName>
    <definedName name="_12737MIJ_2_17_3" localSheetId="3">#REF!</definedName>
    <definedName name="_12737MIJ_2_17_3">#REF!</definedName>
    <definedName name="_12738MIJ_2_17_4" localSheetId="3">#REF!</definedName>
    <definedName name="_12738MIJ_2_17_4">#REF!</definedName>
    <definedName name="_12739MIJ_2_17_5" localSheetId="3">#REF!</definedName>
    <definedName name="_12739MIJ_2_17_5">#REF!</definedName>
    <definedName name="_1274_s_5_10_13" localSheetId="3">#REF!</definedName>
    <definedName name="_1274_s_5_10_13">#REF!</definedName>
    <definedName name="_12740MIJ_2_17_6" localSheetId="3">#REF!</definedName>
    <definedName name="_12740MIJ_2_17_6">#REF!</definedName>
    <definedName name="_12741MIJ_2_17_7" localSheetId="3">#REF!</definedName>
    <definedName name="_12741MIJ_2_17_7">#REF!</definedName>
    <definedName name="_12742MIJ_2_17_8" localSheetId="3">#REF!</definedName>
    <definedName name="_12742MIJ_2_17_8">#REF!</definedName>
    <definedName name="_12743MIJ_2_17_9" localSheetId="3">#REF!</definedName>
    <definedName name="_12743MIJ_2_17_9">#REF!</definedName>
    <definedName name="_12744MIJ_3_1" localSheetId="3">#REF!</definedName>
    <definedName name="_12744MIJ_3_1">#REF!</definedName>
    <definedName name="_12745MIJ_3_10" localSheetId="3">#REF!</definedName>
    <definedName name="_12745MIJ_3_10">#REF!</definedName>
    <definedName name="_12746MIJ_3_11" localSheetId="3">#REF!</definedName>
    <definedName name="_12746MIJ_3_11">#REF!</definedName>
    <definedName name="_12747MIJ_3_12" localSheetId="3">#REF!</definedName>
    <definedName name="_12747MIJ_3_12">#REF!</definedName>
    <definedName name="_12748MIJ_3_13" localSheetId="3">#REF!</definedName>
    <definedName name="_12748MIJ_3_13">#REF!</definedName>
    <definedName name="_12749MIJ_3_2" localSheetId="3">#REF!</definedName>
    <definedName name="_12749MIJ_3_2">#REF!</definedName>
    <definedName name="_1275_s_5_10_2" localSheetId="3">#REF!</definedName>
    <definedName name="_1275_s_5_10_2">#REF!</definedName>
    <definedName name="_12750MIJ_3_3" localSheetId="3">#REF!</definedName>
    <definedName name="_12750MIJ_3_3">#REF!</definedName>
    <definedName name="_12751MIJ_3_4" localSheetId="3">#REF!</definedName>
    <definedName name="_12751MIJ_3_4">#REF!</definedName>
    <definedName name="_12752MIJ_3_5" localSheetId="3">#REF!</definedName>
    <definedName name="_12752MIJ_3_5">#REF!</definedName>
    <definedName name="_12753MIJ_3_6" localSheetId="3">#REF!</definedName>
    <definedName name="_12753MIJ_3_6">#REF!</definedName>
    <definedName name="_12754MIJ_3_7" localSheetId="3">#REF!</definedName>
    <definedName name="_12754MIJ_3_7">#REF!</definedName>
    <definedName name="_12755MIJ_3_8" localSheetId="3">#REF!</definedName>
    <definedName name="_12755MIJ_3_8">#REF!</definedName>
    <definedName name="_12756MIJ_3_9" localSheetId="3">#REF!</definedName>
    <definedName name="_12756MIJ_3_9">#REF!</definedName>
    <definedName name="_12757MIJ_3_17_1" localSheetId="3">#REF!</definedName>
    <definedName name="_12757MIJ_3_17_1">#REF!</definedName>
    <definedName name="_12758MIJ_3_17_10" localSheetId="3">#REF!</definedName>
    <definedName name="_12758MIJ_3_17_10">#REF!</definedName>
    <definedName name="_12759MIJ_3_17_11" localSheetId="3">#REF!</definedName>
    <definedName name="_12759MIJ_3_17_11">#REF!</definedName>
    <definedName name="_1276_s_5_10_3" localSheetId="3">#REF!</definedName>
    <definedName name="_1276_s_5_10_3">#REF!</definedName>
    <definedName name="_12760MIJ_3_17_12" localSheetId="3">#REF!</definedName>
    <definedName name="_12760MIJ_3_17_12">#REF!</definedName>
    <definedName name="_12761MIJ_3_17_13" localSheetId="3">#REF!</definedName>
    <definedName name="_12761MIJ_3_17_13">#REF!</definedName>
    <definedName name="_12762MIJ_3_17_2" localSheetId="3">#REF!</definedName>
    <definedName name="_12762MIJ_3_17_2">#REF!</definedName>
    <definedName name="_12763MIJ_3_17_3" localSheetId="3">#REF!</definedName>
    <definedName name="_12763MIJ_3_17_3">#REF!</definedName>
    <definedName name="_12764MIJ_3_17_4" localSheetId="3">#REF!</definedName>
    <definedName name="_12764MIJ_3_17_4">#REF!</definedName>
    <definedName name="_12765MIJ_3_17_5" localSheetId="3">#REF!</definedName>
    <definedName name="_12765MIJ_3_17_5">#REF!</definedName>
    <definedName name="_12766MIJ_3_17_6" localSheetId="3">#REF!</definedName>
    <definedName name="_12766MIJ_3_17_6">#REF!</definedName>
    <definedName name="_12767MIJ_3_17_7" localSheetId="3">#REF!</definedName>
    <definedName name="_12767MIJ_3_17_7">#REF!</definedName>
    <definedName name="_12768MIJ_3_17_8" localSheetId="3">#REF!</definedName>
    <definedName name="_12768MIJ_3_17_8">#REF!</definedName>
    <definedName name="_12769MIJ_3_17_9" localSheetId="3">#REF!</definedName>
    <definedName name="_12769MIJ_3_17_9">#REF!</definedName>
    <definedName name="_1277_s_5_10_4" localSheetId="3">#REF!</definedName>
    <definedName name="_1277_s_5_10_4">#REF!</definedName>
    <definedName name="_12770MIJ_4_1" localSheetId="3">#REF!</definedName>
    <definedName name="_12770MIJ_4_1">#REF!</definedName>
    <definedName name="_12771MIJ_4_10" localSheetId="3">#REF!</definedName>
    <definedName name="_12771MIJ_4_10">#REF!</definedName>
    <definedName name="_12772MIJ_4_11" localSheetId="3">#REF!</definedName>
    <definedName name="_12772MIJ_4_11">#REF!</definedName>
    <definedName name="_12773MIJ_4_12" localSheetId="3">#REF!</definedName>
    <definedName name="_12773MIJ_4_12">#REF!</definedName>
    <definedName name="_12774MIJ_4_13" localSheetId="3">#REF!</definedName>
    <definedName name="_12774MIJ_4_13">#REF!</definedName>
    <definedName name="_12775MIJ_4_2" localSheetId="3">#REF!</definedName>
    <definedName name="_12775MIJ_4_2">#REF!</definedName>
    <definedName name="_12776MIJ_4_3" localSheetId="3">#REF!</definedName>
    <definedName name="_12776MIJ_4_3">#REF!</definedName>
    <definedName name="_12777MIJ_4_4" localSheetId="3">#REF!</definedName>
    <definedName name="_12777MIJ_4_4">#REF!</definedName>
    <definedName name="_12778MIJ_4_5" localSheetId="3">#REF!</definedName>
    <definedName name="_12778MIJ_4_5">#REF!</definedName>
    <definedName name="_12779MIJ_4_6" localSheetId="3">#REF!</definedName>
    <definedName name="_12779MIJ_4_6">#REF!</definedName>
    <definedName name="_1278_s_5_10_5" localSheetId="3">#REF!</definedName>
    <definedName name="_1278_s_5_10_5">#REF!</definedName>
    <definedName name="_12780MIJ_4_7" localSheetId="3">#REF!</definedName>
    <definedName name="_12780MIJ_4_7">#REF!</definedName>
    <definedName name="_12781MIJ_4_8" localSheetId="3">#REF!</definedName>
    <definedName name="_12781MIJ_4_8">#REF!</definedName>
    <definedName name="_12782MIJ_4_9" localSheetId="3">#REF!</definedName>
    <definedName name="_12782MIJ_4_9">#REF!</definedName>
    <definedName name="_12783MIJ_4_17_1" localSheetId="3">#REF!</definedName>
    <definedName name="_12783MIJ_4_17_1">#REF!</definedName>
    <definedName name="_12784MIJ_4_17_10" localSheetId="3">#REF!</definedName>
    <definedName name="_12784MIJ_4_17_10">#REF!</definedName>
    <definedName name="_12785MIJ_4_17_11" localSheetId="3">#REF!</definedName>
    <definedName name="_12785MIJ_4_17_11">#REF!</definedName>
    <definedName name="_12786MIJ_4_17_12" localSheetId="3">#REF!</definedName>
    <definedName name="_12786MIJ_4_17_12">#REF!</definedName>
    <definedName name="_12787MIJ_4_17_13" localSheetId="3">#REF!</definedName>
    <definedName name="_12787MIJ_4_17_13">#REF!</definedName>
    <definedName name="_12788MIJ_4_17_2" localSheetId="3">#REF!</definedName>
    <definedName name="_12788MIJ_4_17_2">#REF!</definedName>
    <definedName name="_12789MIJ_4_17_3" localSheetId="3">#REF!</definedName>
    <definedName name="_12789MIJ_4_17_3">#REF!</definedName>
    <definedName name="_1279_s_5_10_6" localSheetId="3">#REF!</definedName>
    <definedName name="_1279_s_5_10_6">#REF!</definedName>
    <definedName name="_12790MIJ_4_17_4" localSheetId="3">#REF!</definedName>
    <definedName name="_12790MIJ_4_17_4">#REF!</definedName>
    <definedName name="_12791MIJ_4_17_5" localSheetId="3">#REF!</definedName>
    <definedName name="_12791MIJ_4_17_5">#REF!</definedName>
    <definedName name="_12792MIJ_4_17_6" localSheetId="3">#REF!</definedName>
    <definedName name="_12792MIJ_4_17_6">#REF!</definedName>
    <definedName name="_12793MIJ_4_17_7" localSheetId="3">#REF!</definedName>
    <definedName name="_12793MIJ_4_17_7">#REF!</definedName>
    <definedName name="_12794MIJ_4_17_8" localSheetId="3">#REF!</definedName>
    <definedName name="_12794MIJ_4_17_8">#REF!</definedName>
    <definedName name="_12795MIJ_4_17_9" localSheetId="3">#REF!</definedName>
    <definedName name="_12795MIJ_4_17_9">#REF!</definedName>
    <definedName name="_12796MIJ_6_1" localSheetId="3">#REF!</definedName>
    <definedName name="_12796MIJ_6_1">#REF!</definedName>
    <definedName name="_12797MIJ_6_10" localSheetId="3">#REF!</definedName>
    <definedName name="_12797MIJ_6_10">#REF!</definedName>
    <definedName name="_12798MIJ_6_11" localSheetId="3">#REF!</definedName>
    <definedName name="_12798MIJ_6_11">#REF!</definedName>
    <definedName name="_12799MIJ_6_12" localSheetId="3">#REF!</definedName>
    <definedName name="_12799MIJ_6_12">#REF!</definedName>
    <definedName name="_128_31_12_11_7" localSheetId="3">#REF!</definedName>
    <definedName name="_128_31_12_11_7">#REF!</definedName>
    <definedName name="_1280_s_5_10_7" localSheetId="3">#REF!</definedName>
    <definedName name="_1280_s_5_10_7">#REF!</definedName>
    <definedName name="_12800MIJ_6_13" localSheetId="3">#REF!</definedName>
    <definedName name="_12800MIJ_6_13">#REF!</definedName>
    <definedName name="_12801MIJ_6_2" localSheetId="3">#REF!</definedName>
    <definedName name="_12801MIJ_6_2">#REF!</definedName>
    <definedName name="_12802MIJ_6_3" localSheetId="3">#REF!</definedName>
    <definedName name="_12802MIJ_6_3">#REF!</definedName>
    <definedName name="_12803MIJ_6_4" localSheetId="3">#REF!</definedName>
    <definedName name="_12803MIJ_6_4">#REF!</definedName>
    <definedName name="_12804MIJ_6_5" localSheetId="3">#REF!</definedName>
    <definedName name="_12804MIJ_6_5">#REF!</definedName>
    <definedName name="_12805MIJ_6_6" localSheetId="3">#REF!</definedName>
    <definedName name="_12805MIJ_6_6">#REF!</definedName>
    <definedName name="_12806MIJ_6_7" localSheetId="3">#REF!</definedName>
    <definedName name="_12806MIJ_6_7">#REF!</definedName>
    <definedName name="_12807MIJ_6_8" localSheetId="3">#REF!</definedName>
    <definedName name="_12807MIJ_6_8">#REF!</definedName>
    <definedName name="_12808MIJ_6_9" localSheetId="3">#REF!</definedName>
    <definedName name="_12808MIJ_6_9">#REF!</definedName>
    <definedName name="_12809MIJ_6_17_1" localSheetId="3">#REF!</definedName>
    <definedName name="_12809MIJ_6_17_1">#REF!</definedName>
    <definedName name="_1281_s_5_10_8" localSheetId="3">#REF!</definedName>
    <definedName name="_1281_s_5_10_8">#REF!</definedName>
    <definedName name="_12810MIJ_6_17_10" localSheetId="3">#REF!</definedName>
    <definedName name="_12810MIJ_6_17_10">#REF!</definedName>
    <definedName name="_12811MIJ_6_17_11" localSheetId="3">#REF!</definedName>
    <definedName name="_12811MIJ_6_17_11">#REF!</definedName>
    <definedName name="_12812MIJ_6_17_12" localSheetId="3">#REF!</definedName>
    <definedName name="_12812MIJ_6_17_12">#REF!</definedName>
    <definedName name="_12813MIJ_6_17_13" localSheetId="3">#REF!</definedName>
    <definedName name="_12813MIJ_6_17_13">#REF!</definedName>
    <definedName name="_12814MIJ_6_17_2" localSheetId="3">#REF!</definedName>
    <definedName name="_12814MIJ_6_17_2">#REF!</definedName>
    <definedName name="_12815MIJ_6_17_3" localSheetId="3">#REF!</definedName>
    <definedName name="_12815MIJ_6_17_3">#REF!</definedName>
    <definedName name="_12816MIJ_6_17_4" localSheetId="3">#REF!</definedName>
    <definedName name="_12816MIJ_6_17_4">#REF!</definedName>
    <definedName name="_12817MIJ_6_17_5" localSheetId="3">#REF!</definedName>
    <definedName name="_12817MIJ_6_17_5">#REF!</definedName>
    <definedName name="_12818MIJ_6_17_6" localSheetId="3">#REF!</definedName>
    <definedName name="_12818MIJ_6_17_6">#REF!</definedName>
    <definedName name="_12819MIJ_6_17_7" localSheetId="3">#REF!</definedName>
    <definedName name="_12819MIJ_6_17_7">#REF!</definedName>
    <definedName name="_1282_s_5_10_9" localSheetId="3">#REF!</definedName>
    <definedName name="_1282_s_5_10_9">#REF!</definedName>
    <definedName name="_12820MIJ_6_17_8" localSheetId="3">#REF!</definedName>
    <definedName name="_12820MIJ_6_17_8">#REF!</definedName>
    <definedName name="_12821MIJ_6_17_9" localSheetId="3">#REF!</definedName>
    <definedName name="_12821MIJ_6_17_9">#REF!</definedName>
    <definedName name="_12822PIJ_1" localSheetId="3">#REF!</definedName>
    <definedName name="_12822PIJ_1">#REF!</definedName>
    <definedName name="_12823PIJ_10" localSheetId="3">#REF!</definedName>
    <definedName name="_12823PIJ_10">#REF!</definedName>
    <definedName name="_12824PIJ_11" localSheetId="3">#REF!</definedName>
    <definedName name="_12824PIJ_11">#REF!</definedName>
    <definedName name="_12825PIJ_12" localSheetId="3">#REF!</definedName>
    <definedName name="_12825PIJ_12">#REF!</definedName>
    <definedName name="_12826PIJ_13" localSheetId="3">#REF!</definedName>
    <definedName name="_12826PIJ_13">#REF!</definedName>
    <definedName name="_12827PIJ_2" localSheetId="3">#REF!</definedName>
    <definedName name="_12827PIJ_2">#REF!</definedName>
    <definedName name="_12828PIJ_3" localSheetId="3">#REF!</definedName>
    <definedName name="_12828PIJ_3">#REF!</definedName>
    <definedName name="_12829PIJ_4" localSheetId="3">#REF!</definedName>
    <definedName name="_12829PIJ_4">#REF!</definedName>
    <definedName name="_1283_s_5_11_1" localSheetId="3">#REF!</definedName>
    <definedName name="_1283_s_5_11_1">#REF!</definedName>
    <definedName name="_12830PIJ_5" localSheetId="3">#REF!</definedName>
    <definedName name="_12830PIJ_5">#REF!</definedName>
    <definedName name="_12831PIJ_6" localSheetId="3">#REF!</definedName>
    <definedName name="_12831PIJ_6">#REF!</definedName>
    <definedName name="_12832PIJ_7" localSheetId="3">#REF!</definedName>
    <definedName name="_12832PIJ_7">#REF!</definedName>
    <definedName name="_12833PIJ_8" localSheetId="3">#REF!</definedName>
    <definedName name="_12833PIJ_8">#REF!</definedName>
    <definedName name="_12834PIJ_9" localSheetId="3">#REF!</definedName>
    <definedName name="_12834PIJ_9">#REF!</definedName>
    <definedName name="_12835PIJ_1_1" localSheetId="3">#REF!</definedName>
    <definedName name="_12835PIJ_1_1">#REF!</definedName>
    <definedName name="_12836PIJ_1_10" localSheetId="3">#REF!</definedName>
    <definedName name="_12836PIJ_1_10">#REF!</definedName>
    <definedName name="_12837PIJ_1_11" localSheetId="3">#REF!</definedName>
    <definedName name="_12837PIJ_1_11">#REF!</definedName>
    <definedName name="_12838PIJ_1_12" localSheetId="3">#REF!</definedName>
    <definedName name="_12838PIJ_1_12">#REF!</definedName>
    <definedName name="_12839PIJ_1_13" localSheetId="3">#REF!</definedName>
    <definedName name="_12839PIJ_1_13">#REF!</definedName>
    <definedName name="_1284_s_5_11_10" localSheetId="3">#REF!</definedName>
    <definedName name="_1284_s_5_11_10">#REF!</definedName>
    <definedName name="_12840PIJ_1_2" localSheetId="3">#REF!</definedName>
    <definedName name="_12840PIJ_1_2">#REF!</definedName>
    <definedName name="_12841PIJ_1_3" localSheetId="3">#REF!</definedName>
    <definedName name="_12841PIJ_1_3">#REF!</definedName>
    <definedName name="_12842PIJ_1_4" localSheetId="3">#REF!</definedName>
    <definedName name="_12842PIJ_1_4">#REF!</definedName>
    <definedName name="_12843PIJ_1_5" localSheetId="3">#REF!</definedName>
    <definedName name="_12843PIJ_1_5">#REF!</definedName>
    <definedName name="_12844PIJ_1_6" localSheetId="3">#REF!</definedName>
    <definedName name="_12844PIJ_1_6">#REF!</definedName>
    <definedName name="_12845PIJ_1_7" localSheetId="3">#REF!</definedName>
    <definedName name="_12845PIJ_1_7">#REF!</definedName>
    <definedName name="_12846PIJ_1_8" localSheetId="3">#REF!</definedName>
    <definedName name="_12846PIJ_1_8">#REF!</definedName>
    <definedName name="_12847PIJ_1_9" localSheetId="3">#REF!</definedName>
    <definedName name="_12847PIJ_1_9">#REF!</definedName>
    <definedName name="_12848PIJ_1_17_1" localSheetId="3">#REF!</definedName>
    <definedName name="_12848PIJ_1_17_1">#REF!</definedName>
    <definedName name="_12849PIJ_1_17_10" localSheetId="3">#REF!</definedName>
    <definedName name="_12849PIJ_1_17_10">#REF!</definedName>
    <definedName name="_1285_s_5_11_11" localSheetId="3">#REF!</definedName>
    <definedName name="_1285_s_5_11_11">#REF!</definedName>
    <definedName name="_12850PIJ_1_17_11" localSheetId="3">#REF!</definedName>
    <definedName name="_12850PIJ_1_17_11">#REF!</definedName>
    <definedName name="_12851PIJ_1_17_12" localSheetId="3">#REF!</definedName>
    <definedName name="_12851PIJ_1_17_12">#REF!</definedName>
    <definedName name="_12852PIJ_1_17_13" localSheetId="3">#REF!</definedName>
    <definedName name="_12852PIJ_1_17_13">#REF!</definedName>
    <definedName name="_12853PIJ_1_17_2" localSheetId="3">#REF!</definedName>
    <definedName name="_12853PIJ_1_17_2">#REF!</definedName>
    <definedName name="_12854PIJ_1_17_3" localSheetId="3">#REF!</definedName>
    <definedName name="_12854PIJ_1_17_3">#REF!</definedName>
    <definedName name="_12855PIJ_1_17_4" localSheetId="3">#REF!</definedName>
    <definedName name="_12855PIJ_1_17_4">#REF!</definedName>
    <definedName name="_12856PIJ_1_17_5" localSheetId="3">#REF!</definedName>
    <definedName name="_12856PIJ_1_17_5">#REF!</definedName>
    <definedName name="_12857PIJ_1_17_6" localSheetId="3">#REF!</definedName>
    <definedName name="_12857PIJ_1_17_6">#REF!</definedName>
    <definedName name="_12858PIJ_1_17_7" localSheetId="3">#REF!</definedName>
    <definedName name="_12858PIJ_1_17_7">#REF!</definedName>
    <definedName name="_12859PIJ_1_17_8" localSheetId="3">#REF!</definedName>
    <definedName name="_12859PIJ_1_17_8">#REF!</definedName>
    <definedName name="_1286_s_5_11_12" localSheetId="3">#REF!</definedName>
    <definedName name="_1286_s_5_11_12">#REF!</definedName>
    <definedName name="_12860PIJ_1_17_9" localSheetId="3">#REF!</definedName>
    <definedName name="_12860PIJ_1_17_9">#REF!</definedName>
    <definedName name="_12861PIJ_12_1" localSheetId="3">#REF!</definedName>
    <definedName name="_12861PIJ_12_1">#REF!</definedName>
    <definedName name="_12862PIJ_12_10" localSheetId="3">#REF!</definedName>
    <definedName name="_12862PIJ_12_10">#REF!</definedName>
    <definedName name="_12863PIJ_12_11" localSheetId="3">#REF!</definedName>
    <definedName name="_12863PIJ_12_11">#REF!</definedName>
    <definedName name="_12864PIJ_12_12" localSheetId="3">#REF!</definedName>
    <definedName name="_12864PIJ_12_12">#REF!</definedName>
    <definedName name="_12865PIJ_12_13" localSheetId="3">#REF!</definedName>
    <definedName name="_12865PIJ_12_13">#REF!</definedName>
    <definedName name="_12866PIJ_12_2" localSheetId="3">#REF!</definedName>
    <definedName name="_12866PIJ_12_2">#REF!</definedName>
    <definedName name="_12867PIJ_12_3" localSheetId="3">#REF!</definedName>
    <definedName name="_12867PIJ_12_3">#REF!</definedName>
    <definedName name="_12868PIJ_12_4" localSheetId="3">#REF!</definedName>
    <definedName name="_12868PIJ_12_4">#REF!</definedName>
    <definedName name="_12869PIJ_12_5" localSheetId="3">#REF!</definedName>
    <definedName name="_12869PIJ_12_5">#REF!</definedName>
    <definedName name="_1287_s_5_11_13" localSheetId="3">#REF!</definedName>
    <definedName name="_1287_s_5_11_13">#REF!</definedName>
    <definedName name="_12870PIJ_12_6" localSheetId="3">#REF!</definedName>
    <definedName name="_12870PIJ_12_6">#REF!</definedName>
    <definedName name="_12871PIJ_12_7" localSheetId="3">#REF!</definedName>
    <definedName name="_12871PIJ_12_7">#REF!</definedName>
    <definedName name="_12872PIJ_12_8" localSheetId="3">#REF!</definedName>
    <definedName name="_12872PIJ_12_8">#REF!</definedName>
    <definedName name="_12873PIJ_12_9" localSheetId="3">#REF!</definedName>
    <definedName name="_12873PIJ_12_9">#REF!</definedName>
    <definedName name="_12874PIJ_12_17_1" localSheetId="3">#REF!</definedName>
    <definedName name="_12874PIJ_12_17_1">#REF!</definedName>
    <definedName name="_12875PIJ_12_17_10" localSheetId="3">#REF!</definedName>
    <definedName name="_12875PIJ_12_17_10">#REF!</definedName>
    <definedName name="_12876PIJ_12_17_11" localSheetId="3">#REF!</definedName>
    <definedName name="_12876PIJ_12_17_11">#REF!</definedName>
    <definedName name="_12877PIJ_12_17_12" localSheetId="3">#REF!</definedName>
    <definedName name="_12877PIJ_12_17_12">#REF!</definedName>
    <definedName name="_12878PIJ_12_17_13" localSheetId="3">#REF!</definedName>
    <definedName name="_12878PIJ_12_17_13">#REF!</definedName>
    <definedName name="_12879PIJ_12_17_2" localSheetId="3">#REF!</definedName>
    <definedName name="_12879PIJ_12_17_2">#REF!</definedName>
    <definedName name="_1288_s_5_11_2" localSheetId="3">#REF!</definedName>
    <definedName name="_1288_s_5_11_2">#REF!</definedName>
    <definedName name="_12880PIJ_12_17_3" localSheetId="3">#REF!</definedName>
    <definedName name="_12880PIJ_12_17_3">#REF!</definedName>
    <definedName name="_12881PIJ_12_17_4" localSheetId="3">#REF!</definedName>
    <definedName name="_12881PIJ_12_17_4">#REF!</definedName>
    <definedName name="_12882PIJ_12_17_5" localSheetId="3">#REF!</definedName>
    <definedName name="_12882PIJ_12_17_5">#REF!</definedName>
    <definedName name="_12883PIJ_12_17_6" localSheetId="3">#REF!</definedName>
    <definedName name="_12883PIJ_12_17_6">#REF!</definedName>
    <definedName name="_12884PIJ_12_17_7" localSheetId="3">#REF!</definedName>
    <definedName name="_12884PIJ_12_17_7">#REF!</definedName>
    <definedName name="_12885PIJ_12_17_8" localSheetId="3">#REF!</definedName>
    <definedName name="_12885PIJ_12_17_8">#REF!</definedName>
    <definedName name="_12886PIJ_12_17_9" localSheetId="3">#REF!</definedName>
    <definedName name="_12886PIJ_12_17_9">#REF!</definedName>
    <definedName name="_12887PIJ_13_1" localSheetId="3">#REF!</definedName>
    <definedName name="_12887PIJ_13_1">#REF!</definedName>
    <definedName name="_12888PIJ_13_10" localSheetId="3">#REF!</definedName>
    <definedName name="_12888PIJ_13_10">#REF!</definedName>
    <definedName name="_12889PIJ_13_11" localSheetId="3">#REF!</definedName>
    <definedName name="_12889PIJ_13_11">#REF!</definedName>
    <definedName name="_1289_s_5_11_3" localSheetId="3">#REF!</definedName>
    <definedName name="_1289_s_5_11_3">#REF!</definedName>
    <definedName name="_12890PIJ_13_12" localSheetId="3">#REF!</definedName>
    <definedName name="_12890PIJ_13_12">#REF!</definedName>
    <definedName name="_12891PIJ_13_13" localSheetId="3">#REF!</definedName>
    <definedName name="_12891PIJ_13_13">#REF!</definedName>
    <definedName name="_12892PIJ_13_2" localSheetId="3">#REF!</definedName>
    <definedName name="_12892PIJ_13_2">#REF!</definedName>
    <definedName name="_12893PIJ_13_3" localSheetId="3">#REF!</definedName>
    <definedName name="_12893PIJ_13_3">#REF!</definedName>
    <definedName name="_12894PIJ_13_4" localSheetId="3">#REF!</definedName>
    <definedName name="_12894PIJ_13_4">#REF!</definedName>
    <definedName name="_12895PIJ_13_5" localSheetId="3">#REF!</definedName>
    <definedName name="_12895PIJ_13_5">#REF!</definedName>
    <definedName name="_12896PIJ_13_6" localSheetId="3">#REF!</definedName>
    <definedName name="_12896PIJ_13_6">#REF!</definedName>
    <definedName name="_12897PIJ_13_7" localSheetId="3">#REF!</definedName>
    <definedName name="_12897PIJ_13_7">#REF!</definedName>
    <definedName name="_12898PIJ_13_8" localSheetId="3">#REF!</definedName>
    <definedName name="_12898PIJ_13_8">#REF!</definedName>
    <definedName name="_12899PIJ_13_9" localSheetId="3">#REF!</definedName>
    <definedName name="_12899PIJ_13_9">#REF!</definedName>
    <definedName name="_129_31_12_11_8" localSheetId="3">#REF!</definedName>
    <definedName name="_129_31_12_11_8">#REF!</definedName>
    <definedName name="_1290_s_5_11_4" localSheetId="3">#REF!</definedName>
    <definedName name="_1290_s_5_11_4">#REF!</definedName>
    <definedName name="_12900PIJ_13_17_1" localSheetId="3">#REF!</definedName>
    <definedName name="_12900PIJ_13_17_1">#REF!</definedName>
    <definedName name="_12901PIJ_13_17_10" localSheetId="3">#REF!</definedName>
    <definedName name="_12901PIJ_13_17_10">#REF!</definedName>
    <definedName name="_12902PIJ_13_17_11" localSheetId="3">#REF!</definedName>
    <definedName name="_12902PIJ_13_17_11">#REF!</definedName>
    <definedName name="_12903PIJ_13_17_12" localSheetId="3">#REF!</definedName>
    <definedName name="_12903PIJ_13_17_12">#REF!</definedName>
    <definedName name="_12904PIJ_13_17_13" localSheetId="3">#REF!</definedName>
    <definedName name="_12904PIJ_13_17_13">#REF!</definedName>
    <definedName name="_12905PIJ_13_17_2" localSheetId="3">#REF!</definedName>
    <definedName name="_12905PIJ_13_17_2">#REF!</definedName>
    <definedName name="_12906PIJ_13_17_3" localSheetId="3">#REF!</definedName>
    <definedName name="_12906PIJ_13_17_3">#REF!</definedName>
    <definedName name="_12907PIJ_13_17_4" localSheetId="3">#REF!</definedName>
    <definedName name="_12907PIJ_13_17_4">#REF!</definedName>
    <definedName name="_12908PIJ_13_17_5" localSheetId="3">#REF!</definedName>
    <definedName name="_12908PIJ_13_17_5">#REF!</definedName>
    <definedName name="_12909PIJ_13_17_6" localSheetId="3">#REF!</definedName>
    <definedName name="_12909PIJ_13_17_6">#REF!</definedName>
    <definedName name="_1291_s_5_11_5" localSheetId="3">#REF!</definedName>
    <definedName name="_1291_s_5_11_5">#REF!</definedName>
    <definedName name="_12910PIJ_13_17_7" localSheetId="3">#REF!</definedName>
    <definedName name="_12910PIJ_13_17_7">#REF!</definedName>
    <definedName name="_12911PIJ_13_17_8" localSheetId="3">#REF!</definedName>
    <definedName name="_12911PIJ_13_17_8">#REF!</definedName>
    <definedName name="_12912PIJ_13_17_9" localSheetId="3">#REF!</definedName>
    <definedName name="_12912PIJ_13_17_9">#REF!</definedName>
    <definedName name="_12913PIJ_14_1" localSheetId="3">#REF!</definedName>
    <definedName name="_12913PIJ_14_1">#REF!</definedName>
    <definedName name="_12914PIJ_14_10" localSheetId="3">#REF!</definedName>
    <definedName name="_12914PIJ_14_10">#REF!</definedName>
    <definedName name="_12915PIJ_14_11" localSheetId="3">#REF!</definedName>
    <definedName name="_12915PIJ_14_11">#REF!</definedName>
    <definedName name="_12916PIJ_14_12" localSheetId="3">#REF!</definedName>
    <definedName name="_12916PIJ_14_12">#REF!</definedName>
    <definedName name="_12917PIJ_14_13" localSheetId="3">#REF!</definedName>
    <definedName name="_12917PIJ_14_13">#REF!</definedName>
    <definedName name="_12918PIJ_14_2" localSheetId="3">#REF!</definedName>
    <definedName name="_12918PIJ_14_2">#REF!</definedName>
    <definedName name="_12919PIJ_14_3" localSheetId="3">#REF!</definedName>
    <definedName name="_12919PIJ_14_3">#REF!</definedName>
    <definedName name="_1292_s_5_11_6" localSheetId="3">#REF!</definedName>
    <definedName name="_1292_s_5_11_6">#REF!</definedName>
    <definedName name="_12920PIJ_14_4" localSheetId="3">#REF!</definedName>
    <definedName name="_12920PIJ_14_4">#REF!</definedName>
    <definedName name="_12921PIJ_14_5" localSheetId="3">#REF!</definedName>
    <definedName name="_12921PIJ_14_5">#REF!</definedName>
    <definedName name="_12922PIJ_14_6" localSheetId="3">#REF!</definedName>
    <definedName name="_12922PIJ_14_6">#REF!</definedName>
    <definedName name="_12923PIJ_14_7" localSheetId="3">#REF!</definedName>
    <definedName name="_12923PIJ_14_7">#REF!</definedName>
    <definedName name="_12924PIJ_14_8" localSheetId="3">#REF!</definedName>
    <definedName name="_12924PIJ_14_8">#REF!</definedName>
    <definedName name="_12925PIJ_14_9" localSheetId="3">#REF!</definedName>
    <definedName name="_12925PIJ_14_9">#REF!</definedName>
    <definedName name="_12926PIJ_14_17_1" localSheetId="3">#REF!</definedName>
    <definedName name="_12926PIJ_14_17_1">#REF!</definedName>
    <definedName name="_12927PIJ_14_17_10" localSheetId="3">#REF!</definedName>
    <definedName name="_12927PIJ_14_17_10">#REF!</definedName>
    <definedName name="_12928PIJ_14_17_11" localSheetId="3">#REF!</definedName>
    <definedName name="_12928PIJ_14_17_11">#REF!</definedName>
    <definedName name="_12929PIJ_14_17_12" localSheetId="3">#REF!</definedName>
    <definedName name="_12929PIJ_14_17_12">#REF!</definedName>
    <definedName name="_1293_s_5_11_7" localSheetId="3">#REF!</definedName>
    <definedName name="_1293_s_5_11_7">#REF!</definedName>
    <definedName name="_12930PIJ_14_17_13" localSheetId="3">#REF!</definedName>
    <definedName name="_12930PIJ_14_17_13">#REF!</definedName>
    <definedName name="_12931PIJ_14_17_2" localSheetId="3">#REF!</definedName>
    <definedName name="_12931PIJ_14_17_2">#REF!</definedName>
    <definedName name="_12932PIJ_14_17_3" localSheetId="3">#REF!</definedName>
    <definedName name="_12932PIJ_14_17_3">#REF!</definedName>
    <definedName name="_12933PIJ_14_17_4" localSheetId="3">#REF!</definedName>
    <definedName name="_12933PIJ_14_17_4">#REF!</definedName>
    <definedName name="_12934PIJ_14_17_5" localSheetId="3">#REF!</definedName>
    <definedName name="_12934PIJ_14_17_5">#REF!</definedName>
    <definedName name="_12935PIJ_14_17_6" localSheetId="3">#REF!</definedName>
    <definedName name="_12935PIJ_14_17_6">#REF!</definedName>
    <definedName name="_12936PIJ_14_17_7" localSheetId="3">#REF!</definedName>
    <definedName name="_12936PIJ_14_17_7">#REF!</definedName>
    <definedName name="_12937PIJ_14_17_8" localSheetId="3">#REF!</definedName>
    <definedName name="_12937PIJ_14_17_8">#REF!</definedName>
    <definedName name="_12938PIJ_14_17_9" localSheetId="3">#REF!</definedName>
    <definedName name="_12938PIJ_14_17_9">#REF!</definedName>
    <definedName name="_12939PIJ_17_1" localSheetId="3">#REF!</definedName>
    <definedName name="_12939PIJ_17_1">#REF!</definedName>
    <definedName name="_1294_s_5_11_8" localSheetId="3">#REF!</definedName>
    <definedName name="_1294_s_5_11_8">#REF!</definedName>
    <definedName name="_12940PIJ_17_10" localSheetId="3">#REF!</definedName>
    <definedName name="_12940PIJ_17_10">#REF!</definedName>
    <definedName name="_12941PIJ_17_11" localSheetId="3">#REF!</definedName>
    <definedName name="_12941PIJ_17_11">#REF!</definedName>
    <definedName name="_12942PIJ_17_12" localSheetId="3">#REF!</definedName>
    <definedName name="_12942PIJ_17_12">#REF!</definedName>
    <definedName name="_12943PIJ_17_13" localSheetId="3">#REF!</definedName>
    <definedName name="_12943PIJ_17_13">#REF!</definedName>
    <definedName name="_12944PIJ_17_2" localSheetId="3">#REF!</definedName>
    <definedName name="_12944PIJ_17_2">#REF!</definedName>
    <definedName name="_12945PIJ_17_3" localSheetId="3">#REF!</definedName>
    <definedName name="_12945PIJ_17_3">#REF!</definedName>
    <definedName name="_12946PIJ_17_4" localSheetId="3">#REF!</definedName>
    <definedName name="_12946PIJ_17_4">#REF!</definedName>
    <definedName name="_12947PIJ_17_5" localSheetId="3">#REF!</definedName>
    <definedName name="_12947PIJ_17_5">#REF!</definedName>
    <definedName name="_12948PIJ_17_6" localSheetId="3">#REF!</definedName>
    <definedName name="_12948PIJ_17_6">#REF!</definedName>
    <definedName name="_12949PIJ_17_7" localSheetId="3">#REF!</definedName>
    <definedName name="_12949PIJ_17_7">#REF!</definedName>
    <definedName name="_1295_s_5_11_9" localSheetId="3">#REF!</definedName>
    <definedName name="_1295_s_5_11_9">#REF!</definedName>
    <definedName name="_12950PIJ_17_8" localSheetId="3">#REF!</definedName>
    <definedName name="_12950PIJ_17_8">#REF!</definedName>
    <definedName name="_12951PIJ_17_9" localSheetId="3">#REF!</definedName>
    <definedName name="_12951PIJ_17_9">#REF!</definedName>
    <definedName name="_12952PIJ_2_1" localSheetId="3">#REF!</definedName>
    <definedName name="_12952PIJ_2_1">#REF!</definedName>
    <definedName name="_12953PIJ_2_10" localSheetId="3">#REF!</definedName>
    <definedName name="_12953PIJ_2_10">#REF!</definedName>
    <definedName name="_12954PIJ_2_11" localSheetId="3">#REF!</definedName>
    <definedName name="_12954PIJ_2_11">#REF!</definedName>
    <definedName name="_12955PIJ_2_12" localSheetId="3">#REF!</definedName>
    <definedName name="_12955PIJ_2_12">#REF!</definedName>
    <definedName name="_12956PIJ_2_13" localSheetId="3">#REF!</definedName>
    <definedName name="_12956PIJ_2_13">#REF!</definedName>
    <definedName name="_12957PIJ_2_2" localSheetId="3">#REF!</definedName>
    <definedName name="_12957PIJ_2_2">#REF!</definedName>
    <definedName name="_12958PIJ_2_3" localSheetId="3">#REF!</definedName>
    <definedName name="_12958PIJ_2_3">#REF!</definedName>
    <definedName name="_12959PIJ_2_4" localSheetId="3">#REF!</definedName>
    <definedName name="_12959PIJ_2_4">#REF!</definedName>
    <definedName name="_1296_s_5_17_1" localSheetId="3">#REF!</definedName>
    <definedName name="_1296_s_5_17_1">#REF!</definedName>
    <definedName name="_12960PIJ_2_5" localSheetId="3">#REF!</definedName>
    <definedName name="_12960PIJ_2_5">#REF!</definedName>
    <definedName name="_12961PIJ_2_6" localSheetId="3">#REF!</definedName>
    <definedName name="_12961PIJ_2_6">#REF!</definedName>
    <definedName name="_12962PIJ_2_7" localSheetId="3">#REF!</definedName>
    <definedName name="_12962PIJ_2_7">#REF!</definedName>
    <definedName name="_12963PIJ_2_8" localSheetId="3">#REF!</definedName>
    <definedName name="_12963PIJ_2_8">#REF!</definedName>
    <definedName name="_12964PIJ_2_9" localSheetId="3">#REF!</definedName>
    <definedName name="_12964PIJ_2_9">#REF!</definedName>
    <definedName name="_12965PIJ_2_17_1" localSheetId="3">#REF!</definedName>
    <definedName name="_12965PIJ_2_17_1">#REF!</definedName>
    <definedName name="_12966PIJ_2_17_10" localSheetId="3">#REF!</definedName>
    <definedName name="_12966PIJ_2_17_10">#REF!</definedName>
    <definedName name="_12967PIJ_2_17_11" localSheetId="3">#REF!</definedName>
    <definedName name="_12967PIJ_2_17_11">#REF!</definedName>
    <definedName name="_12968PIJ_2_17_12" localSheetId="3">#REF!</definedName>
    <definedName name="_12968PIJ_2_17_12">#REF!</definedName>
    <definedName name="_12969PIJ_2_17_13" localSheetId="3">#REF!</definedName>
    <definedName name="_12969PIJ_2_17_13">#REF!</definedName>
    <definedName name="_1297_s_5_17_10" localSheetId="3">#REF!</definedName>
    <definedName name="_1297_s_5_17_10">#REF!</definedName>
    <definedName name="_12970PIJ_2_17_2" localSheetId="3">#REF!</definedName>
    <definedName name="_12970PIJ_2_17_2">#REF!</definedName>
    <definedName name="_12971PIJ_2_17_3" localSheetId="3">#REF!</definedName>
    <definedName name="_12971PIJ_2_17_3">#REF!</definedName>
    <definedName name="_12972PIJ_2_17_4" localSheetId="3">#REF!</definedName>
    <definedName name="_12972PIJ_2_17_4">#REF!</definedName>
    <definedName name="_12973PIJ_2_17_5" localSheetId="3">#REF!</definedName>
    <definedName name="_12973PIJ_2_17_5">#REF!</definedName>
    <definedName name="_12974PIJ_2_17_6" localSheetId="3">#REF!</definedName>
    <definedName name="_12974PIJ_2_17_6">#REF!</definedName>
    <definedName name="_12975PIJ_2_17_7" localSheetId="3">#REF!</definedName>
    <definedName name="_12975PIJ_2_17_7">#REF!</definedName>
    <definedName name="_12976PIJ_2_17_8" localSheetId="3">#REF!</definedName>
    <definedName name="_12976PIJ_2_17_8">#REF!</definedName>
    <definedName name="_12977PIJ_2_17_9" localSheetId="3">#REF!</definedName>
    <definedName name="_12977PIJ_2_17_9">#REF!</definedName>
    <definedName name="_12978PIJ_3_1" localSheetId="3">#REF!</definedName>
    <definedName name="_12978PIJ_3_1">#REF!</definedName>
    <definedName name="_12979PIJ_3_10" localSheetId="3">#REF!</definedName>
    <definedName name="_12979PIJ_3_10">#REF!</definedName>
    <definedName name="_1298_s_5_17_11" localSheetId="3">#REF!</definedName>
    <definedName name="_1298_s_5_17_11">#REF!</definedName>
    <definedName name="_12980PIJ_3_11" localSheetId="3">#REF!</definedName>
    <definedName name="_12980PIJ_3_11">#REF!</definedName>
    <definedName name="_12981PIJ_3_12" localSheetId="3">#REF!</definedName>
    <definedName name="_12981PIJ_3_12">#REF!</definedName>
    <definedName name="_12982PIJ_3_13" localSheetId="3">#REF!</definedName>
    <definedName name="_12982PIJ_3_13">#REF!</definedName>
    <definedName name="_12983PIJ_3_2" localSheetId="3">#REF!</definedName>
    <definedName name="_12983PIJ_3_2">#REF!</definedName>
    <definedName name="_12984PIJ_3_3" localSheetId="3">#REF!</definedName>
    <definedName name="_12984PIJ_3_3">#REF!</definedName>
    <definedName name="_12985PIJ_3_4" localSheetId="3">#REF!</definedName>
    <definedName name="_12985PIJ_3_4">#REF!</definedName>
    <definedName name="_12986PIJ_3_5" localSheetId="3">#REF!</definedName>
    <definedName name="_12986PIJ_3_5">#REF!</definedName>
    <definedName name="_12987PIJ_3_6" localSheetId="3">#REF!</definedName>
    <definedName name="_12987PIJ_3_6">#REF!</definedName>
    <definedName name="_12988PIJ_3_7" localSheetId="3">#REF!</definedName>
    <definedName name="_12988PIJ_3_7">#REF!</definedName>
    <definedName name="_12989PIJ_3_8" localSheetId="3">#REF!</definedName>
    <definedName name="_12989PIJ_3_8">#REF!</definedName>
    <definedName name="_1299_s_5_17_12" localSheetId="3">#REF!</definedName>
    <definedName name="_1299_s_5_17_12">#REF!</definedName>
    <definedName name="_12990PIJ_3_9" localSheetId="3">#REF!</definedName>
    <definedName name="_12990PIJ_3_9">#REF!</definedName>
    <definedName name="_12991PIJ_3_17_1" localSheetId="3">#REF!</definedName>
    <definedName name="_12991PIJ_3_17_1">#REF!</definedName>
    <definedName name="_12992PIJ_3_17_10" localSheetId="3">#REF!</definedName>
    <definedName name="_12992PIJ_3_17_10">#REF!</definedName>
    <definedName name="_12993PIJ_3_17_11" localSheetId="3">#REF!</definedName>
    <definedName name="_12993PIJ_3_17_11">#REF!</definedName>
    <definedName name="_12994PIJ_3_17_12" localSheetId="3">#REF!</definedName>
    <definedName name="_12994PIJ_3_17_12">#REF!</definedName>
    <definedName name="_12995PIJ_3_17_13" localSheetId="3">#REF!</definedName>
    <definedName name="_12995PIJ_3_17_13">#REF!</definedName>
    <definedName name="_12996PIJ_3_17_2" localSheetId="3">#REF!</definedName>
    <definedName name="_12996PIJ_3_17_2">#REF!</definedName>
    <definedName name="_12997PIJ_3_17_3" localSheetId="3">#REF!</definedName>
    <definedName name="_12997PIJ_3_17_3">#REF!</definedName>
    <definedName name="_12998PIJ_3_17_4" localSheetId="3">#REF!</definedName>
    <definedName name="_12998PIJ_3_17_4">#REF!</definedName>
    <definedName name="_12999PIJ_3_17_5" localSheetId="3">#REF!</definedName>
    <definedName name="_12999PIJ_3_17_5">#REF!</definedName>
    <definedName name="_13___xlnm.Print_Area_1_9" localSheetId="3">#REF!</definedName>
    <definedName name="_13___xlnm.Print_Area_1_9">#REF!</definedName>
    <definedName name="_130_31_12_11_9" localSheetId="3">#REF!</definedName>
    <definedName name="_130_31_12_11_9">#REF!</definedName>
    <definedName name="_1300_s_5_17_13" localSheetId="3">#REF!</definedName>
    <definedName name="_1300_s_5_17_13">#REF!</definedName>
    <definedName name="_13000PIJ_3_17_6" localSheetId="3">#REF!</definedName>
    <definedName name="_13000PIJ_3_17_6">#REF!</definedName>
    <definedName name="_13001PIJ_3_17_7" localSheetId="3">#REF!</definedName>
    <definedName name="_13001PIJ_3_17_7">#REF!</definedName>
    <definedName name="_13002PIJ_3_17_8" localSheetId="3">#REF!</definedName>
    <definedName name="_13002PIJ_3_17_8">#REF!</definedName>
    <definedName name="_13003PIJ_3_17_9" localSheetId="3">#REF!</definedName>
    <definedName name="_13003PIJ_3_17_9">#REF!</definedName>
    <definedName name="_13004PIJ_4_1" localSheetId="3">#REF!</definedName>
    <definedName name="_13004PIJ_4_1">#REF!</definedName>
    <definedName name="_13005PIJ_4_10" localSheetId="3">#REF!</definedName>
    <definedName name="_13005PIJ_4_10">#REF!</definedName>
    <definedName name="_13006PIJ_4_11" localSheetId="3">#REF!</definedName>
    <definedName name="_13006PIJ_4_11">#REF!</definedName>
    <definedName name="_13007PIJ_4_12" localSheetId="3">#REF!</definedName>
    <definedName name="_13007PIJ_4_12">#REF!</definedName>
    <definedName name="_13008PIJ_4_13" localSheetId="3">#REF!</definedName>
    <definedName name="_13008PIJ_4_13">#REF!</definedName>
    <definedName name="_13009PIJ_4_2" localSheetId="3">#REF!</definedName>
    <definedName name="_13009PIJ_4_2">#REF!</definedName>
    <definedName name="_1301_s_5_17_2" localSheetId="3">#REF!</definedName>
    <definedName name="_1301_s_5_17_2">#REF!</definedName>
    <definedName name="_13010PIJ_4_3" localSheetId="3">#REF!</definedName>
    <definedName name="_13010PIJ_4_3">#REF!</definedName>
    <definedName name="_13011PIJ_4_4" localSheetId="3">#REF!</definedName>
    <definedName name="_13011PIJ_4_4">#REF!</definedName>
    <definedName name="_13012PIJ_4_5" localSheetId="3">#REF!</definedName>
    <definedName name="_13012PIJ_4_5">#REF!</definedName>
    <definedName name="_13013PIJ_4_6" localSheetId="3">#REF!</definedName>
    <definedName name="_13013PIJ_4_6">#REF!</definedName>
    <definedName name="_13014PIJ_4_7" localSheetId="3">#REF!</definedName>
    <definedName name="_13014PIJ_4_7">#REF!</definedName>
    <definedName name="_13015PIJ_4_8" localSheetId="3">#REF!</definedName>
    <definedName name="_13015PIJ_4_8">#REF!</definedName>
    <definedName name="_13016PIJ_4_9" localSheetId="3">#REF!</definedName>
    <definedName name="_13016PIJ_4_9">#REF!</definedName>
    <definedName name="_13017PIJ_4_17_1" localSheetId="3">#REF!</definedName>
    <definedName name="_13017PIJ_4_17_1">#REF!</definedName>
    <definedName name="_13018PIJ_4_17_10" localSheetId="3">#REF!</definedName>
    <definedName name="_13018PIJ_4_17_10">#REF!</definedName>
    <definedName name="_13019PIJ_4_17_11" localSheetId="3">#REF!</definedName>
    <definedName name="_13019PIJ_4_17_11">#REF!</definedName>
    <definedName name="_1302_s_5_17_3" localSheetId="3">#REF!</definedName>
    <definedName name="_1302_s_5_17_3">#REF!</definedName>
    <definedName name="_13020PIJ_4_17_12" localSheetId="3">#REF!</definedName>
    <definedName name="_13020PIJ_4_17_12">#REF!</definedName>
    <definedName name="_13021PIJ_4_17_13" localSheetId="3">#REF!</definedName>
    <definedName name="_13021PIJ_4_17_13">#REF!</definedName>
    <definedName name="_13022PIJ_4_17_2" localSheetId="3">#REF!</definedName>
    <definedName name="_13022PIJ_4_17_2">#REF!</definedName>
    <definedName name="_13023PIJ_4_17_3" localSheetId="3">#REF!</definedName>
    <definedName name="_13023PIJ_4_17_3">#REF!</definedName>
    <definedName name="_13024PIJ_4_17_4" localSheetId="3">#REF!</definedName>
    <definedName name="_13024PIJ_4_17_4">#REF!</definedName>
    <definedName name="_13025PIJ_4_17_5" localSheetId="3">#REF!</definedName>
    <definedName name="_13025PIJ_4_17_5">#REF!</definedName>
    <definedName name="_13026PIJ_4_17_6" localSheetId="3">#REF!</definedName>
    <definedName name="_13026PIJ_4_17_6">#REF!</definedName>
    <definedName name="_13027PIJ_4_17_7" localSheetId="3">#REF!</definedName>
    <definedName name="_13027PIJ_4_17_7">#REF!</definedName>
    <definedName name="_13028PIJ_4_17_8" localSheetId="3">#REF!</definedName>
    <definedName name="_13028PIJ_4_17_8">#REF!</definedName>
    <definedName name="_13029PIJ_4_17_9" localSheetId="3">#REF!</definedName>
    <definedName name="_13029PIJ_4_17_9">#REF!</definedName>
    <definedName name="_1303_s_5_17_4" localSheetId="3">#REF!</definedName>
    <definedName name="_1303_s_5_17_4">#REF!</definedName>
    <definedName name="_13030PIJ_6_1" localSheetId="3">#REF!</definedName>
    <definedName name="_13030PIJ_6_1">#REF!</definedName>
    <definedName name="_13031PIJ_6_10" localSheetId="3">#REF!</definedName>
    <definedName name="_13031PIJ_6_10">#REF!</definedName>
    <definedName name="_13032PIJ_6_11" localSheetId="3">#REF!</definedName>
    <definedName name="_13032PIJ_6_11">#REF!</definedName>
    <definedName name="_13033PIJ_6_12" localSheetId="3">#REF!</definedName>
    <definedName name="_13033PIJ_6_12">#REF!</definedName>
    <definedName name="_13034PIJ_6_13" localSheetId="3">#REF!</definedName>
    <definedName name="_13034PIJ_6_13">#REF!</definedName>
    <definedName name="_13035PIJ_6_2" localSheetId="3">#REF!</definedName>
    <definedName name="_13035PIJ_6_2">#REF!</definedName>
    <definedName name="_13036PIJ_6_3" localSheetId="3">#REF!</definedName>
    <definedName name="_13036PIJ_6_3">#REF!</definedName>
    <definedName name="_13037PIJ_6_4" localSheetId="3">#REF!</definedName>
    <definedName name="_13037PIJ_6_4">#REF!</definedName>
    <definedName name="_13038PIJ_6_5" localSheetId="3">#REF!</definedName>
    <definedName name="_13038PIJ_6_5">#REF!</definedName>
    <definedName name="_13039PIJ_6_6" localSheetId="3">#REF!</definedName>
    <definedName name="_13039PIJ_6_6">#REF!</definedName>
    <definedName name="_1304_s_5_17_5" localSheetId="3">#REF!</definedName>
    <definedName name="_1304_s_5_17_5">#REF!</definedName>
    <definedName name="_13040PIJ_6_7" localSheetId="3">#REF!</definedName>
    <definedName name="_13040PIJ_6_7">#REF!</definedName>
    <definedName name="_13041PIJ_6_8" localSheetId="3">#REF!</definedName>
    <definedName name="_13041PIJ_6_8">#REF!</definedName>
    <definedName name="_13042PIJ_6_9" localSheetId="3">#REF!</definedName>
    <definedName name="_13042PIJ_6_9">#REF!</definedName>
    <definedName name="_13043PIJ_6_17_1" localSheetId="3">#REF!</definedName>
    <definedName name="_13043PIJ_6_17_1">#REF!</definedName>
    <definedName name="_13044PIJ_6_17_10" localSheetId="3">#REF!</definedName>
    <definedName name="_13044PIJ_6_17_10">#REF!</definedName>
    <definedName name="_13045PIJ_6_17_11" localSheetId="3">#REF!</definedName>
    <definedName name="_13045PIJ_6_17_11">#REF!</definedName>
    <definedName name="_13046PIJ_6_17_12" localSheetId="3">#REF!</definedName>
    <definedName name="_13046PIJ_6_17_12">#REF!</definedName>
    <definedName name="_13047PIJ_6_17_13" localSheetId="3">#REF!</definedName>
    <definedName name="_13047PIJ_6_17_13">#REF!</definedName>
    <definedName name="_13048PIJ_6_17_2" localSheetId="3">#REF!</definedName>
    <definedName name="_13048PIJ_6_17_2">#REF!</definedName>
    <definedName name="_13049PIJ_6_17_3" localSheetId="3">#REF!</definedName>
    <definedName name="_13049PIJ_6_17_3">#REF!</definedName>
    <definedName name="_1305_s_5_17_6" localSheetId="3">#REF!</definedName>
    <definedName name="_1305_s_5_17_6">#REF!</definedName>
    <definedName name="_13050PIJ_6_17_4" localSheetId="3">#REF!</definedName>
    <definedName name="_13050PIJ_6_17_4">#REF!</definedName>
    <definedName name="_13051PIJ_6_17_5" localSheetId="3">#REF!</definedName>
    <definedName name="_13051PIJ_6_17_5">#REF!</definedName>
    <definedName name="_13052PIJ_6_17_6" localSheetId="3">#REF!</definedName>
    <definedName name="_13052PIJ_6_17_6">#REF!</definedName>
    <definedName name="_13053PIJ_6_17_7" localSheetId="3">#REF!</definedName>
    <definedName name="_13053PIJ_6_17_7">#REF!</definedName>
    <definedName name="_13054PIJ_6_17_8" localSheetId="3">#REF!</definedName>
    <definedName name="_13054PIJ_6_17_8">#REF!</definedName>
    <definedName name="_13055PIJ_6_17_9" localSheetId="3">#REF!</definedName>
    <definedName name="_13055PIJ_6_17_9">#REF!</definedName>
    <definedName name="_13056POS_1" localSheetId="3">#REF!</definedName>
    <definedName name="_13056POS_1">#REF!</definedName>
    <definedName name="_13057POS_10" localSheetId="3">#REF!</definedName>
    <definedName name="_13057POS_10">#REF!</definedName>
    <definedName name="_13058POS_11" localSheetId="3">#REF!</definedName>
    <definedName name="_13058POS_11">#REF!</definedName>
    <definedName name="_13059POS_12" localSheetId="3">#REF!</definedName>
    <definedName name="_13059POS_12">#REF!</definedName>
    <definedName name="_1306_s_5_17_7" localSheetId="3">#REF!</definedName>
    <definedName name="_1306_s_5_17_7">#REF!</definedName>
    <definedName name="_13060POS_13" localSheetId="3">#REF!</definedName>
    <definedName name="_13060POS_13">#REF!</definedName>
    <definedName name="_13061POS_2" localSheetId="3">#REF!</definedName>
    <definedName name="_13061POS_2">#REF!</definedName>
    <definedName name="_13062POS_3" localSheetId="3">#REF!</definedName>
    <definedName name="_13062POS_3">#REF!</definedName>
    <definedName name="_13063POS_4" localSheetId="3">#REF!</definedName>
    <definedName name="_13063POS_4">#REF!</definedName>
    <definedName name="_13064POS_5" localSheetId="3">#REF!</definedName>
    <definedName name="_13064POS_5">#REF!</definedName>
    <definedName name="_13065POS_6" localSheetId="3">#REF!</definedName>
    <definedName name="_13065POS_6">#REF!</definedName>
    <definedName name="_13066POS_7" localSheetId="3">#REF!</definedName>
    <definedName name="_13066POS_7">#REF!</definedName>
    <definedName name="_13067POS_8" localSheetId="3">#REF!</definedName>
    <definedName name="_13067POS_8">#REF!</definedName>
    <definedName name="_13068POS_9" localSheetId="3">#REF!</definedName>
    <definedName name="_13068POS_9">#REF!</definedName>
    <definedName name="_13069POS_10_1" localSheetId="3">#REF!</definedName>
    <definedName name="_13069POS_10_1">#REF!</definedName>
    <definedName name="_1307_s_5_17_8" localSheetId="3">#REF!</definedName>
    <definedName name="_1307_s_5_17_8">#REF!</definedName>
    <definedName name="_13070POS_10_10" localSheetId="3">#REF!</definedName>
    <definedName name="_13070POS_10_10">#REF!</definedName>
    <definedName name="_13071POS_10_11" localSheetId="3">#REF!</definedName>
    <definedName name="_13071POS_10_11">#REF!</definedName>
    <definedName name="_13072POS_10_12" localSheetId="3">#REF!</definedName>
    <definedName name="_13072POS_10_12">#REF!</definedName>
    <definedName name="_13073POS_10_13" localSheetId="3">#REF!</definedName>
    <definedName name="_13073POS_10_13">#REF!</definedName>
    <definedName name="_13074POS_10_2" localSheetId="3">#REF!</definedName>
    <definedName name="_13074POS_10_2">#REF!</definedName>
    <definedName name="_13075POS_10_3" localSheetId="3">#REF!</definedName>
    <definedName name="_13075POS_10_3">#REF!</definedName>
    <definedName name="_13076POS_10_4" localSheetId="3">#REF!</definedName>
    <definedName name="_13076POS_10_4">#REF!</definedName>
    <definedName name="_13077POS_10_5" localSheetId="3">#REF!</definedName>
    <definedName name="_13077POS_10_5">#REF!</definedName>
    <definedName name="_13078POS_10_6" localSheetId="3">#REF!</definedName>
    <definedName name="_13078POS_10_6">#REF!</definedName>
    <definedName name="_13079POS_10_7" localSheetId="3">#REF!</definedName>
    <definedName name="_13079POS_10_7">#REF!</definedName>
    <definedName name="_1308_s_5_17_9" localSheetId="3">#REF!</definedName>
    <definedName name="_1308_s_5_17_9">#REF!</definedName>
    <definedName name="_13080POS_10_8" localSheetId="3">#REF!</definedName>
    <definedName name="_13080POS_10_8">#REF!</definedName>
    <definedName name="_13081POS_10_9" localSheetId="3">#REF!</definedName>
    <definedName name="_13081POS_10_9">#REF!</definedName>
    <definedName name="_13082POS_11_1" localSheetId="3">#REF!</definedName>
    <definedName name="_13082POS_11_1">#REF!</definedName>
    <definedName name="_13083POS_11_10" localSheetId="3">#REF!</definedName>
    <definedName name="_13083POS_11_10">#REF!</definedName>
    <definedName name="_13084POS_11_11" localSheetId="3">#REF!</definedName>
    <definedName name="_13084POS_11_11">#REF!</definedName>
    <definedName name="_13085POS_11_12" localSheetId="3">#REF!</definedName>
    <definedName name="_13085POS_11_12">#REF!</definedName>
    <definedName name="_13086POS_11_13" localSheetId="3">#REF!</definedName>
    <definedName name="_13086POS_11_13">#REF!</definedName>
    <definedName name="_13087POS_11_2" localSheetId="3">#REF!</definedName>
    <definedName name="_13087POS_11_2">#REF!</definedName>
    <definedName name="_13088POS_11_3" localSheetId="3">#REF!</definedName>
    <definedName name="_13088POS_11_3">#REF!</definedName>
    <definedName name="_13089POS_11_4" localSheetId="3">#REF!</definedName>
    <definedName name="_13089POS_11_4">#REF!</definedName>
    <definedName name="_1309_s_6_1" localSheetId="3">#REF!</definedName>
    <definedName name="_1309_s_6_1">#REF!</definedName>
    <definedName name="_13090POS_11_5" localSheetId="3">#REF!</definedName>
    <definedName name="_13090POS_11_5">#REF!</definedName>
    <definedName name="_13091POS_11_6" localSheetId="3">#REF!</definedName>
    <definedName name="_13091POS_11_6">#REF!</definedName>
    <definedName name="_13092POS_11_7" localSheetId="3">#REF!</definedName>
    <definedName name="_13092POS_11_7">#REF!</definedName>
    <definedName name="_13093POS_11_8" localSheetId="3">#REF!</definedName>
    <definedName name="_13093POS_11_8">#REF!</definedName>
    <definedName name="_13094POS_11_9" localSheetId="3">#REF!</definedName>
    <definedName name="_13094POS_11_9">#REF!</definedName>
    <definedName name="_13095POS_12_1_1" localSheetId="3">#REF!</definedName>
    <definedName name="_13095POS_12_1_1">#REF!</definedName>
    <definedName name="_13096POS_12_1_10" localSheetId="3">#REF!</definedName>
    <definedName name="_13096POS_12_1_10">#REF!</definedName>
    <definedName name="_13097POS_12_1_11" localSheetId="3">#REF!</definedName>
    <definedName name="_13097POS_12_1_11">#REF!</definedName>
    <definedName name="_13098POS_12_1_12" localSheetId="3">#REF!</definedName>
    <definedName name="_13098POS_12_1_12">#REF!</definedName>
    <definedName name="_13099POS_12_1_13" localSheetId="3">#REF!</definedName>
    <definedName name="_13099POS_12_1_13">#REF!</definedName>
    <definedName name="_131_31_12_17_1" localSheetId="3">#REF!</definedName>
    <definedName name="_131_31_12_17_1">#REF!</definedName>
    <definedName name="_1310_s_6_10" localSheetId="3">#REF!</definedName>
    <definedName name="_1310_s_6_10">#REF!</definedName>
    <definedName name="_13100POS_12_1_2" localSheetId="3">#REF!</definedName>
    <definedName name="_13100POS_12_1_2">#REF!</definedName>
    <definedName name="_13101POS_12_1_3" localSheetId="3">#REF!</definedName>
    <definedName name="_13101POS_12_1_3">#REF!</definedName>
    <definedName name="_13102POS_12_1_4" localSheetId="3">#REF!</definedName>
    <definedName name="_13102POS_12_1_4">#REF!</definedName>
    <definedName name="_13103POS_12_1_5" localSheetId="3">#REF!</definedName>
    <definedName name="_13103POS_12_1_5">#REF!</definedName>
    <definedName name="_13104POS_12_1_6" localSheetId="3">#REF!</definedName>
    <definedName name="_13104POS_12_1_6">#REF!</definedName>
    <definedName name="_13105POS_12_1_7" localSheetId="3">#REF!</definedName>
    <definedName name="_13105POS_12_1_7">#REF!</definedName>
    <definedName name="_13106POS_12_1_8" localSheetId="3">#REF!</definedName>
    <definedName name="_13106POS_12_1_8">#REF!</definedName>
    <definedName name="_13107POS_12_1_9" localSheetId="3">#REF!</definedName>
    <definedName name="_13107POS_12_1_9">#REF!</definedName>
    <definedName name="_13108POS_12_10_1" localSheetId="3">#REF!</definedName>
    <definedName name="_13108POS_12_10_1">#REF!</definedName>
    <definedName name="_13109POS_12_10_10" localSheetId="3">#REF!</definedName>
    <definedName name="_13109POS_12_10_10">#REF!</definedName>
    <definedName name="_1311_s_6_11" localSheetId="3">#REF!</definedName>
    <definedName name="_1311_s_6_11">#REF!</definedName>
    <definedName name="_13110POS_12_10_11" localSheetId="3">#REF!</definedName>
    <definedName name="_13110POS_12_10_11">#REF!</definedName>
    <definedName name="_13111POS_12_10_12" localSheetId="3">#REF!</definedName>
    <definedName name="_13111POS_12_10_12">#REF!</definedName>
    <definedName name="_13112POS_12_10_13" localSheetId="3">#REF!</definedName>
    <definedName name="_13112POS_12_10_13">#REF!</definedName>
    <definedName name="_13113POS_12_10_2" localSheetId="3">#REF!</definedName>
    <definedName name="_13113POS_12_10_2">#REF!</definedName>
    <definedName name="_13114POS_12_10_3" localSheetId="3">#REF!</definedName>
    <definedName name="_13114POS_12_10_3">#REF!</definedName>
    <definedName name="_13115POS_12_10_4" localSheetId="3">#REF!</definedName>
    <definedName name="_13115POS_12_10_4">#REF!</definedName>
    <definedName name="_13116POS_12_10_5" localSheetId="3">#REF!</definedName>
    <definedName name="_13116POS_12_10_5">#REF!</definedName>
    <definedName name="_13117POS_12_10_6" localSheetId="3">#REF!</definedName>
    <definedName name="_13117POS_12_10_6">#REF!</definedName>
    <definedName name="_13118POS_12_10_7" localSheetId="3">#REF!</definedName>
    <definedName name="_13118POS_12_10_7">#REF!</definedName>
    <definedName name="_13119POS_12_10_8" localSheetId="3">#REF!</definedName>
    <definedName name="_13119POS_12_10_8">#REF!</definedName>
    <definedName name="_1312_s_6_12" localSheetId="3">#REF!</definedName>
    <definedName name="_1312_s_6_12">#REF!</definedName>
    <definedName name="_13120POS_12_10_9" localSheetId="3">#REF!</definedName>
    <definedName name="_13120POS_12_10_9">#REF!</definedName>
    <definedName name="_13121POS_12_11_1" localSheetId="3">#REF!</definedName>
    <definedName name="_13121POS_12_11_1">#REF!</definedName>
    <definedName name="_13122POS_12_11_10" localSheetId="3">#REF!</definedName>
    <definedName name="_13122POS_12_11_10">#REF!</definedName>
    <definedName name="_13123POS_12_11_11" localSheetId="3">#REF!</definedName>
    <definedName name="_13123POS_12_11_11">#REF!</definedName>
    <definedName name="_13124POS_12_11_12" localSheetId="3">#REF!</definedName>
    <definedName name="_13124POS_12_11_12">#REF!</definedName>
    <definedName name="_13125POS_12_11_13" localSheetId="3">#REF!</definedName>
    <definedName name="_13125POS_12_11_13">#REF!</definedName>
    <definedName name="_13126POS_12_11_2" localSheetId="3">#REF!</definedName>
    <definedName name="_13126POS_12_11_2">#REF!</definedName>
    <definedName name="_13127POS_12_11_3" localSheetId="3">#REF!</definedName>
    <definedName name="_13127POS_12_11_3">#REF!</definedName>
    <definedName name="_13128POS_12_11_4" localSheetId="3">#REF!</definedName>
    <definedName name="_13128POS_12_11_4">#REF!</definedName>
    <definedName name="_13129POS_12_11_5" localSheetId="3">#REF!</definedName>
    <definedName name="_13129POS_12_11_5">#REF!</definedName>
    <definedName name="_1313_s_6_13" localSheetId="3">#REF!</definedName>
    <definedName name="_1313_s_6_13">#REF!</definedName>
    <definedName name="_13130POS_12_11_6" localSheetId="3">#REF!</definedName>
    <definedName name="_13130POS_12_11_6">#REF!</definedName>
    <definedName name="_13131POS_12_11_7" localSheetId="3">#REF!</definedName>
    <definedName name="_13131POS_12_11_7">#REF!</definedName>
    <definedName name="_13132POS_12_11_8" localSheetId="3">#REF!</definedName>
    <definedName name="_13132POS_12_11_8">#REF!</definedName>
    <definedName name="_13133POS_12_11_9" localSheetId="3">#REF!</definedName>
    <definedName name="_13133POS_12_11_9">#REF!</definedName>
    <definedName name="_13134POS_12_17_1" localSheetId="3">#REF!</definedName>
    <definedName name="_13134POS_12_17_1">#REF!</definedName>
    <definedName name="_13135POS_12_17_10" localSheetId="3">#REF!</definedName>
    <definedName name="_13135POS_12_17_10">#REF!</definedName>
    <definedName name="_13136POS_12_17_11" localSheetId="3">#REF!</definedName>
    <definedName name="_13136POS_12_17_11">#REF!</definedName>
    <definedName name="_13137POS_12_17_12" localSheetId="3">#REF!</definedName>
    <definedName name="_13137POS_12_17_12">#REF!</definedName>
    <definedName name="_13138POS_12_17_13" localSheetId="3">#REF!</definedName>
    <definedName name="_13138POS_12_17_13">#REF!</definedName>
    <definedName name="_13139POS_12_17_2" localSheetId="3">#REF!</definedName>
    <definedName name="_13139POS_12_17_2">#REF!</definedName>
    <definedName name="_1314_s_6_2" localSheetId="3">#REF!</definedName>
    <definedName name="_1314_s_6_2">#REF!</definedName>
    <definedName name="_13140POS_12_17_3" localSheetId="3">#REF!</definedName>
    <definedName name="_13140POS_12_17_3">#REF!</definedName>
    <definedName name="_13141POS_12_17_4" localSheetId="3">#REF!</definedName>
    <definedName name="_13141POS_12_17_4">#REF!</definedName>
    <definedName name="_13142POS_12_17_5" localSheetId="3">#REF!</definedName>
    <definedName name="_13142POS_12_17_5">#REF!</definedName>
    <definedName name="_13143POS_12_17_6" localSheetId="3">#REF!</definedName>
    <definedName name="_13143POS_12_17_6">#REF!</definedName>
    <definedName name="_13144POS_12_17_7" localSheetId="3">#REF!</definedName>
    <definedName name="_13144POS_12_17_7">#REF!</definedName>
    <definedName name="_13145POS_12_17_8" localSheetId="3">#REF!</definedName>
    <definedName name="_13145POS_12_17_8">#REF!</definedName>
    <definedName name="_13146POS_12_17_9" localSheetId="3">#REF!</definedName>
    <definedName name="_13146POS_12_17_9">#REF!</definedName>
    <definedName name="_13147POS_17_1" localSheetId="3">#REF!</definedName>
    <definedName name="_13147POS_17_1">#REF!</definedName>
    <definedName name="_13148POS_17_10" localSheetId="3">#REF!</definedName>
    <definedName name="_13148POS_17_10">#REF!</definedName>
    <definedName name="_13149POS_17_11" localSheetId="3">#REF!</definedName>
    <definedName name="_13149POS_17_11">#REF!</definedName>
    <definedName name="_1315_s_6_3" localSheetId="3">#REF!</definedName>
    <definedName name="_1315_s_6_3">#REF!</definedName>
    <definedName name="_13150POS_17_12" localSheetId="3">#REF!</definedName>
    <definedName name="_13150POS_17_12">#REF!</definedName>
    <definedName name="_13151POS_17_13" localSheetId="3">#REF!</definedName>
    <definedName name="_13151POS_17_13">#REF!</definedName>
    <definedName name="_13152POS_17_2" localSheetId="3">#REF!</definedName>
    <definedName name="_13152POS_17_2">#REF!</definedName>
    <definedName name="_13153POS_17_3" localSheetId="3">#REF!</definedName>
    <definedName name="_13153POS_17_3">#REF!</definedName>
    <definedName name="_13154POS_17_4" localSheetId="3">#REF!</definedName>
    <definedName name="_13154POS_17_4">#REF!</definedName>
    <definedName name="_13155POS_17_5" localSheetId="3">#REF!</definedName>
    <definedName name="_13155POS_17_5">#REF!</definedName>
    <definedName name="_13156POS_17_6" localSheetId="3">#REF!</definedName>
    <definedName name="_13156POS_17_6">#REF!</definedName>
    <definedName name="_13157POS_17_7" localSheetId="3">#REF!</definedName>
    <definedName name="_13157POS_17_7">#REF!</definedName>
    <definedName name="_13158POS_17_8" localSheetId="3">#REF!</definedName>
    <definedName name="_13158POS_17_8">#REF!</definedName>
    <definedName name="_13159POS_17_9" localSheetId="3">#REF!</definedName>
    <definedName name="_13159POS_17_9">#REF!</definedName>
    <definedName name="_1316_s_6_4" localSheetId="3">#REF!</definedName>
    <definedName name="_1316_s_6_4">#REF!</definedName>
    <definedName name="_13160Print_Area_MI_1" localSheetId="3">#REF!</definedName>
    <definedName name="_13160Print_Area_MI_1">#REF!</definedName>
    <definedName name="_13161Print_Area_MI_10" localSheetId="3">#REF!</definedName>
    <definedName name="_13161Print_Area_MI_10">#REF!</definedName>
    <definedName name="_13162Print_Area_MI_11" localSheetId="3">#REF!</definedName>
    <definedName name="_13162Print_Area_MI_11">#REF!</definedName>
    <definedName name="_13163Print_Area_MI_12" localSheetId="3">#REF!</definedName>
    <definedName name="_13163Print_Area_MI_12">#REF!</definedName>
    <definedName name="_13164Print_Area_MI_13" localSheetId="3">#REF!</definedName>
    <definedName name="_13164Print_Area_MI_13">#REF!</definedName>
    <definedName name="_13165Print_Area_MI_2" localSheetId="3">'[21]L-7-RINCIAN_PENYERAHAN'!#REF!</definedName>
    <definedName name="_13165Print_Area_MI_2">'[21]L-7-RINCIAN_PENYERAHAN'!#REF!</definedName>
    <definedName name="_13166Print_Area_MI_3" localSheetId="3">#REF!</definedName>
    <definedName name="_13166Print_Area_MI_3">#REF!</definedName>
    <definedName name="_13167Print_Area_MI_4" localSheetId="3">#REF!</definedName>
    <definedName name="_13167Print_Area_MI_4">#REF!</definedName>
    <definedName name="_13168Print_Area_MI_5" localSheetId="3">#REF!</definedName>
    <definedName name="_13168Print_Area_MI_5">#REF!</definedName>
    <definedName name="_13169Print_Area_MI_6" localSheetId="3">#REF!</definedName>
    <definedName name="_13169Print_Area_MI_6">#REF!</definedName>
    <definedName name="_1317_s_6_5" localSheetId="3">#REF!</definedName>
    <definedName name="_1317_s_6_5">#REF!</definedName>
    <definedName name="_13170Print_Area_MI_7" localSheetId="3">#REF!</definedName>
    <definedName name="_13170Print_Area_MI_7">#REF!</definedName>
    <definedName name="_13171Print_Area_MI_8" localSheetId="3">#REF!</definedName>
    <definedName name="_13171Print_Area_MI_8">#REF!</definedName>
    <definedName name="_13172Print_Area_MI_9" localSheetId="3">#REF!</definedName>
    <definedName name="_13172Print_Area_MI_9">#REF!</definedName>
    <definedName name="_13173Print_Area_MI_1_1" localSheetId="3">#REF!</definedName>
    <definedName name="_13173Print_Area_MI_1_1">#REF!</definedName>
    <definedName name="_13174Print_Area_MI_1_10" localSheetId="3">#REF!</definedName>
    <definedName name="_13174Print_Area_MI_1_10">#REF!</definedName>
    <definedName name="_13175Print_Area_MI_1_11" localSheetId="3">#REF!</definedName>
    <definedName name="_13175Print_Area_MI_1_11">#REF!</definedName>
    <definedName name="_13176Print_Area_MI_1_12" localSheetId="3">#REF!</definedName>
    <definedName name="_13176Print_Area_MI_1_12">#REF!</definedName>
    <definedName name="_13177Print_Area_MI_1_13" localSheetId="3">#REF!</definedName>
    <definedName name="_13177Print_Area_MI_1_13">#REF!</definedName>
    <definedName name="_13178Print_Area_MI_1_2" localSheetId="3">#REF!</definedName>
    <definedName name="_13178Print_Area_MI_1_2">#REF!</definedName>
    <definedName name="_13179Print_Area_MI_1_3" localSheetId="3">#REF!</definedName>
    <definedName name="_13179Print_Area_MI_1_3">#REF!</definedName>
    <definedName name="_1318_s_6_6" localSheetId="3">#REF!</definedName>
    <definedName name="_1318_s_6_6">#REF!</definedName>
    <definedName name="_13180Print_Area_MI_1_4" localSheetId="3">#REF!</definedName>
    <definedName name="_13180Print_Area_MI_1_4">#REF!</definedName>
    <definedName name="_13181Print_Area_MI_1_5" localSheetId="3">#REF!</definedName>
    <definedName name="_13181Print_Area_MI_1_5">#REF!</definedName>
    <definedName name="_13182Print_Area_MI_1_6" localSheetId="3">#REF!</definedName>
    <definedName name="_13182Print_Area_MI_1_6">#REF!</definedName>
    <definedName name="_13183Print_Area_MI_1_7" localSheetId="3">#REF!</definedName>
    <definedName name="_13183Print_Area_MI_1_7">#REF!</definedName>
    <definedName name="_13184Print_Area_MI_1_8" localSheetId="3">#REF!</definedName>
    <definedName name="_13184Print_Area_MI_1_8">#REF!</definedName>
    <definedName name="_13185Print_Area_MI_1_9" localSheetId="3">#REF!</definedName>
    <definedName name="_13185Print_Area_MI_1_9">#REF!</definedName>
    <definedName name="_13186PRINT_AREA_MI_1_1_1" localSheetId="3">#REF!</definedName>
    <definedName name="_13186PRINT_AREA_MI_1_1_1">#REF!</definedName>
    <definedName name="_13187PRINT_AREA_MI_1_1_10" localSheetId="3">#REF!</definedName>
    <definedName name="_13187PRINT_AREA_MI_1_1_10">#REF!</definedName>
    <definedName name="_13188PRINT_AREA_MI_1_1_11" localSheetId="3">#REF!</definedName>
    <definedName name="_13188PRINT_AREA_MI_1_1_11">#REF!</definedName>
    <definedName name="_13189PRINT_AREA_MI_1_1_12" localSheetId="3">#REF!</definedName>
    <definedName name="_13189PRINT_AREA_MI_1_1_12">#REF!</definedName>
    <definedName name="_1319_s_6_7" localSheetId="3">#REF!</definedName>
    <definedName name="_1319_s_6_7">#REF!</definedName>
    <definedName name="_13190PRINT_AREA_MI_1_1_13" localSheetId="3">#REF!</definedName>
    <definedName name="_13190PRINT_AREA_MI_1_1_13">#REF!</definedName>
    <definedName name="_13191PRINT_AREA_MI_1_1_2" localSheetId="3">#REF!</definedName>
    <definedName name="_13191PRINT_AREA_MI_1_1_2">#REF!</definedName>
    <definedName name="_13192PRINT_AREA_MI_1_1_3" localSheetId="3">#REF!</definedName>
    <definedName name="_13192PRINT_AREA_MI_1_1_3">#REF!</definedName>
    <definedName name="_13193PRINT_AREA_MI_1_1_4" localSheetId="3">#REF!</definedName>
    <definedName name="_13193PRINT_AREA_MI_1_1_4">#REF!</definedName>
    <definedName name="_13194PRINT_AREA_MI_1_1_5" localSheetId="3">#REF!</definedName>
    <definedName name="_13194PRINT_AREA_MI_1_1_5">#REF!</definedName>
    <definedName name="_13195PRINT_AREA_MI_1_1_6" localSheetId="3">#REF!</definedName>
    <definedName name="_13195PRINT_AREA_MI_1_1_6">#REF!</definedName>
    <definedName name="_13196PRINT_AREA_MI_1_1_7" localSheetId="3">#REF!</definedName>
    <definedName name="_13196PRINT_AREA_MI_1_1_7">#REF!</definedName>
    <definedName name="_13197PRINT_AREA_MI_1_1_8" localSheetId="3">#REF!</definedName>
    <definedName name="_13197PRINT_AREA_MI_1_1_8">#REF!</definedName>
    <definedName name="_13198PRINT_AREA_MI_1_1_9" localSheetId="3">#REF!</definedName>
    <definedName name="_13198PRINT_AREA_MI_1_1_9">#REF!</definedName>
    <definedName name="_13199PRINT_AREA_MI_1_1_17_1" localSheetId="3">#REF!</definedName>
    <definedName name="_13199PRINT_AREA_MI_1_1_17_1">#REF!</definedName>
    <definedName name="_132_31_12_17_10" localSheetId="3">#REF!</definedName>
    <definedName name="_132_31_12_17_10">#REF!</definedName>
    <definedName name="_1320_s_6_8" localSheetId="3">#REF!</definedName>
    <definedName name="_1320_s_6_8">#REF!</definedName>
    <definedName name="_13200PRINT_AREA_MI_1_1_17_10" localSheetId="3">#REF!</definedName>
    <definedName name="_13200PRINT_AREA_MI_1_1_17_10">#REF!</definedName>
    <definedName name="_13201PRINT_AREA_MI_1_1_17_11" localSheetId="3">#REF!</definedName>
    <definedName name="_13201PRINT_AREA_MI_1_1_17_11">#REF!</definedName>
    <definedName name="_13202PRINT_AREA_MI_1_1_17_12" localSheetId="3">#REF!</definedName>
    <definedName name="_13202PRINT_AREA_MI_1_1_17_12">#REF!</definedName>
    <definedName name="_13203PRINT_AREA_MI_1_1_17_13" localSheetId="3">#REF!</definedName>
    <definedName name="_13203PRINT_AREA_MI_1_1_17_13">#REF!</definedName>
    <definedName name="_13204PRINT_AREA_MI_1_1_17_2" localSheetId="3">#REF!</definedName>
    <definedName name="_13204PRINT_AREA_MI_1_1_17_2">#REF!</definedName>
    <definedName name="_13205PRINT_AREA_MI_1_1_17_3" localSheetId="3">#REF!</definedName>
    <definedName name="_13205PRINT_AREA_MI_1_1_17_3">#REF!</definedName>
    <definedName name="_13206PRINT_AREA_MI_1_1_17_4" localSheetId="3">#REF!</definedName>
    <definedName name="_13206PRINT_AREA_MI_1_1_17_4">#REF!</definedName>
    <definedName name="_13207PRINT_AREA_MI_1_1_17_5" localSheetId="3">#REF!</definedName>
    <definedName name="_13207PRINT_AREA_MI_1_1_17_5">#REF!</definedName>
    <definedName name="_13208PRINT_AREA_MI_1_1_17_6" localSheetId="3">#REF!</definedName>
    <definedName name="_13208PRINT_AREA_MI_1_1_17_6">#REF!</definedName>
    <definedName name="_13209PRINT_AREA_MI_1_1_17_7" localSheetId="3">#REF!</definedName>
    <definedName name="_13209PRINT_AREA_MI_1_1_17_7">#REF!</definedName>
    <definedName name="_1321_s_6_9" localSheetId="3">#REF!</definedName>
    <definedName name="_1321_s_6_9">#REF!</definedName>
    <definedName name="_13210PRINT_AREA_MI_1_1_17_8" localSheetId="3">#REF!</definedName>
    <definedName name="_13210PRINT_AREA_MI_1_1_17_8">#REF!</definedName>
    <definedName name="_13211PRINT_AREA_MI_1_1_17_9" localSheetId="3">#REF!</definedName>
    <definedName name="_13211PRINT_AREA_MI_1_1_17_9">#REF!</definedName>
    <definedName name="_13212PRINT_AREA_MI_1_17_1" localSheetId="3">#REF!</definedName>
    <definedName name="_13212PRINT_AREA_MI_1_17_1">#REF!</definedName>
    <definedName name="_13213PRINT_AREA_MI_1_17_10" localSheetId="3">#REF!</definedName>
    <definedName name="_13213PRINT_AREA_MI_1_17_10">#REF!</definedName>
    <definedName name="_13214PRINT_AREA_MI_1_17_11" localSheetId="3">#REF!</definedName>
    <definedName name="_13214PRINT_AREA_MI_1_17_11">#REF!</definedName>
    <definedName name="_13215PRINT_AREA_MI_1_17_12" localSheetId="3">#REF!</definedName>
    <definedName name="_13215PRINT_AREA_MI_1_17_12">#REF!</definedName>
    <definedName name="_13216PRINT_AREA_MI_1_17_13" localSheetId="3">#REF!</definedName>
    <definedName name="_13216PRINT_AREA_MI_1_17_13">#REF!</definedName>
    <definedName name="_13217PRINT_AREA_MI_1_17_2" localSheetId="3">#REF!</definedName>
    <definedName name="_13217PRINT_AREA_MI_1_17_2">#REF!</definedName>
    <definedName name="_13218PRINT_AREA_MI_1_17_3" localSheetId="3">#REF!</definedName>
    <definedName name="_13218PRINT_AREA_MI_1_17_3">#REF!</definedName>
    <definedName name="_13219PRINT_AREA_MI_1_17_4" localSheetId="3">#REF!</definedName>
    <definedName name="_13219PRINT_AREA_MI_1_17_4">#REF!</definedName>
    <definedName name="_1322_s_6_10_1" localSheetId="3">#REF!</definedName>
    <definedName name="_1322_s_6_10_1">#REF!</definedName>
    <definedName name="_13220PRINT_AREA_MI_1_17_5" localSheetId="3">#REF!</definedName>
    <definedName name="_13220PRINT_AREA_MI_1_17_5">#REF!</definedName>
    <definedName name="_13221PRINT_AREA_MI_1_17_6" localSheetId="3">#REF!</definedName>
    <definedName name="_13221PRINT_AREA_MI_1_17_6">#REF!</definedName>
    <definedName name="_13222PRINT_AREA_MI_1_17_7" localSheetId="3">#REF!</definedName>
    <definedName name="_13222PRINT_AREA_MI_1_17_7">#REF!</definedName>
    <definedName name="_13223PRINT_AREA_MI_1_17_8" localSheetId="3">#REF!</definedName>
    <definedName name="_13223PRINT_AREA_MI_1_17_8">#REF!</definedName>
    <definedName name="_13224PRINT_AREA_MI_1_17_9" localSheetId="3">#REF!</definedName>
    <definedName name="_13224PRINT_AREA_MI_1_17_9">#REF!</definedName>
    <definedName name="_13225Print_Area_MI_10_1" localSheetId="3">#REF!</definedName>
    <definedName name="_13225Print_Area_MI_10_1">#REF!</definedName>
    <definedName name="_13226Print_Area_MI_10_10" localSheetId="3">#REF!</definedName>
    <definedName name="_13226Print_Area_MI_10_10">#REF!</definedName>
    <definedName name="_13227Print_Area_MI_10_11" localSheetId="3">#REF!</definedName>
    <definedName name="_13227Print_Area_MI_10_11">#REF!</definedName>
    <definedName name="_13228Print_Area_MI_10_12" localSheetId="3">#REF!</definedName>
    <definedName name="_13228Print_Area_MI_10_12">#REF!</definedName>
    <definedName name="_13229Print_Area_MI_10_13" localSheetId="3">'[22]L-8.RINC_PENYERAHAN'!#REF!</definedName>
    <definedName name="_13229Print_Area_MI_10_13">'[22]L-8.RINC_PENYERAHAN'!#REF!</definedName>
    <definedName name="_1323_s_6_10_10" localSheetId="3">#REF!</definedName>
    <definedName name="_1323_s_6_10_10">#REF!</definedName>
    <definedName name="_13230Print_Area_MI_10_2" localSheetId="3">#REF!</definedName>
    <definedName name="_13230Print_Area_MI_10_2">#REF!</definedName>
    <definedName name="_13231Print_Area_MI_10_3" localSheetId="3">#REF!</definedName>
    <definedName name="_13231Print_Area_MI_10_3">#REF!</definedName>
    <definedName name="_13232Print_Area_MI_10_4" localSheetId="3">#REF!</definedName>
    <definedName name="_13232Print_Area_MI_10_4">#REF!</definedName>
    <definedName name="_13233Print_Area_MI_10_5" localSheetId="3">#REF!</definedName>
    <definedName name="_13233Print_Area_MI_10_5">#REF!</definedName>
    <definedName name="_13234Print_Area_MI_10_6" localSheetId="3">#REF!</definedName>
    <definedName name="_13234Print_Area_MI_10_6">#REF!</definedName>
    <definedName name="_13235Print_Area_MI_10_7" localSheetId="3">'[23]L-8.RINC_PENYERAHAN'!#REF!</definedName>
    <definedName name="_13235Print_Area_MI_10_7">'[23]L-8.RINC_PENYERAHAN'!#REF!</definedName>
    <definedName name="_13236Print_Area_MI_10_8" localSheetId="3">#REF!</definedName>
    <definedName name="_13236Print_Area_MI_10_8">#REF!</definedName>
    <definedName name="_13237Print_Area_MI_10_9" localSheetId="3">#REF!</definedName>
    <definedName name="_13237Print_Area_MI_10_9">#REF!</definedName>
    <definedName name="_13238Print_Area_MI_10_1_1" localSheetId="3">#REF!</definedName>
    <definedName name="_13238Print_Area_MI_10_1_1">#REF!</definedName>
    <definedName name="_13239Print_Area_MI_10_1_10" localSheetId="3">#REF!</definedName>
    <definedName name="_13239Print_Area_MI_10_1_10">#REF!</definedName>
    <definedName name="_1324_s_6_10_11" localSheetId="3">#REF!</definedName>
    <definedName name="_1324_s_6_10_11">#REF!</definedName>
    <definedName name="_13240Print_Area_MI_10_1_11" localSheetId="3">#REF!</definedName>
    <definedName name="_13240Print_Area_MI_10_1_11">#REF!</definedName>
    <definedName name="_13241Print_Area_MI_10_1_12" localSheetId="3">#REF!</definedName>
    <definedName name="_13241Print_Area_MI_10_1_12">#REF!</definedName>
    <definedName name="_13242Print_Area_MI_10_1_13" localSheetId="3">#REF!</definedName>
    <definedName name="_13242Print_Area_MI_10_1_13">#REF!</definedName>
    <definedName name="_13243Print_Area_MI_10_1_2" localSheetId="3">#REF!</definedName>
    <definedName name="_13243Print_Area_MI_10_1_2">#REF!</definedName>
    <definedName name="_13244Print_Area_MI_10_1_3" localSheetId="3">#REF!</definedName>
    <definedName name="_13244Print_Area_MI_10_1_3">#REF!</definedName>
    <definedName name="_13245Print_Area_MI_10_1_4" localSheetId="3">#REF!</definedName>
    <definedName name="_13245Print_Area_MI_10_1_4">#REF!</definedName>
    <definedName name="_13246Print_Area_MI_10_1_5" localSheetId="3">#REF!</definedName>
    <definedName name="_13246Print_Area_MI_10_1_5">#REF!</definedName>
    <definedName name="_13247Print_Area_MI_10_1_6" localSheetId="3">#REF!</definedName>
    <definedName name="_13247Print_Area_MI_10_1_6">#REF!</definedName>
    <definedName name="_13248Print_Area_MI_10_1_7" localSheetId="3">#REF!</definedName>
    <definedName name="_13248Print_Area_MI_10_1_7">#REF!</definedName>
    <definedName name="_13249Print_Area_MI_10_1_8" localSheetId="3">#REF!</definedName>
    <definedName name="_13249Print_Area_MI_10_1_8">#REF!</definedName>
    <definedName name="_1325_s_6_10_12" localSheetId="3">#REF!</definedName>
    <definedName name="_1325_s_6_10_12">#REF!</definedName>
    <definedName name="_13250Print_Area_MI_10_1_9" localSheetId="3">#REF!</definedName>
    <definedName name="_13250Print_Area_MI_10_1_9">#REF!</definedName>
    <definedName name="_13251Print_Area_MI_10_17_1" localSheetId="3">#REF!</definedName>
    <definedName name="_13251Print_Area_MI_10_17_1">#REF!</definedName>
    <definedName name="_13252Print_Area_MI_10_17_10" localSheetId="3">#REF!</definedName>
    <definedName name="_13252Print_Area_MI_10_17_10">#REF!</definedName>
    <definedName name="_13253Print_Area_MI_10_17_11" localSheetId="3">#REF!</definedName>
    <definedName name="_13253Print_Area_MI_10_17_11">#REF!</definedName>
    <definedName name="_13254Print_Area_MI_10_17_12" localSheetId="3">#REF!</definedName>
    <definedName name="_13254Print_Area_MI_10_17_12">#REF!</definedName>
    <definedName name="_13255Print_Area_MI_10_17_13" localSheetId="3">#REF!</definedName>
    <definedName name="_13255Print_Area_MI_10_17_13">#REF!</definedName>
    <definedName name="_13256Print_Area_MI_10_17_2" localSheetId="3">#REF!</definedName>
    <definedName name="_13256Print_Area_MI_10_17_2">#REF!</definedName>
    <definedName name="_13257Print_Area_MI_10_17_3" localSheetId="3">#REF!</definedName>
    <definedName name="_13257Print_Area_MI_10_17_3">#REF!</definedName>
    <definedName name="_13258Print_Area_MI_10_17_4" localSheetId="3">#REF!</definedName>
    <definedName name="_13258Print_Area_MI_10_17_4">#REF!</definedName>
    <definedName name="_13259Print_Area_MI_10_17_5" localSheetId="3">#REF!</definedName>
    <definedName name="_13259Print_Area_MI_10_17_5">#REF!</definedName>
    <definedName name="_1326_s_6_10_13" localSheetId="3">#REF!</definedName>
    <definedName name="_1326_s_6_10_13">#REF!</definedName>
    <definedName name="_13260Print_Area_MI_10_17_6" localSheetId="3">#REF!</definedName>
    <definedName name="_13260Print_Area_MI_10_17_6">#REF!</definedName>
    <definedName name="_13261Print_Area_MI_10_17_7" localSheetId="3">#REF!</definedName>
    <definedName name="_13261Print_Area_MI_10_17_7">#REF!</definedName>
    <definedName name="_13262Print_Area_MI_10_17_8" localSheetId="3">#REF!</definedName>
    <definedName name="_13262Print_Area_MI_10_17_8">#REF!</definedName>
    <definedName name="_13263Print_Area_MI_10_17_9" localSheetId="3">#REF!</definedName>
    <definedName name="_13263Print_Area_MI_10_17_9">#REF!</definedName>
    <definedName name="_13264Print_Area_MI_11_1" localSheetId="3">'[24]L-9.PROD_MAKLOON'!#REF!</definedName>
    <definedName name="_13264Print_Area_MI_11_1">'[24]L-9.PROD_MAKLOON'!#REF!</definedName>
    <definedName name="_13265Print_Area_MI_11_10" localSheetId="3">'[24]L-9.PROD_MAKLOON'!#REF!</definedName>
    <definedName name="_13265Print_Area_MI_11_10">'[24]L-9.PROD_MAKLOON'!#REF!</definedName>
    <definedName name="_13266Print_Area_MI_11_11" localSheetId="3">'[24]L-9.PROD_MAKLOON'!#REF!</definedName>
    <definedName name="_13266Print_Area_MI_11_11">'[24]L-9.PROD_MAKLOON'!#REF!</definedName>
    <definedName name="_13267Print_Area_MI_11_12" localSheetId="3">'[24]L-9.PROD_MAKLOON'!#REF!</definedName>
    <definedName name="_13267Print_Area_MI_11_12">'[24]L-9.PROD_MAKLOON'!#REF!</definedName>
    <definedName name="_13268Print_Area_MI_11_13">'[22]L-9.PROD_MAKLOON'!#REF!</definedName>
    <definedName name="_13269Print_Area_MI_11_2">'[24]L-9.PROD_MAKLOON'!#REF!</definedName>
    <definedName name="_1327_s_6_10_2" localSheetId="3">#REF!</definedName>
    <definedName name="_1327_s_6_10_2">#REF!</definedName>
    <definedName name="_13270Print_Area_MI_11_3">'[24]L-9.PROD_MAKLOON'!#REF!</definedName>
    <definedName name="_13271Print_Area_MI_11_4">'[24]L-9.PROD_MAKLOON'!#REF!</definedName>
    <definedName name="_13272Print_Area_MI_11_5">'[24]L-9.PROD_MAKLOON'!#REF!</definedName>
    <definedName name="_13273Print_Area_MI_11_6">'[24]L-9.PROD_MAKLOON'!#REF!</definedName>
    <definedName name="_13274Print_Area_MI_11_7">'[23]L-9.PROD_MAKLOON'!#REF!</definedName>
    <definedName name="_13275Print_Area_MI_11_8">'[24]L-9.PROD_MAKLOON'!#REF!</definedName>
    <definedName name="_13276Print_Area_MI_11_9">'[24]L-9.PROD_MAKLOON'!#REF!</definedName>
    <definedName name="_13277PRINT_AREA_MI_11_1_1" localSheetId="3">#REF!</definedName>
    <definedName name="_13277PRINT_AREA_MI_11_1_1">#REF!</definedName>
    <definedName name="_13278PRINT_AREA_MI_11_1_10" localSheetId="3">#REF!</definedName>
    <definedName name="_13278PRINT_AREA_MI_11_1_10">#REF!</definedName>
    <definedName name="_13279PRINT_AREA_MI_11_1_11" localSheetId="3">#REF!</definedName>
    <definedName name="_13279PRINT_AREA_MI_11_1_11">#REF!</definedName>
    <definedName name="_1328_s_6_10_3" localSheetId="3">#REF!</definedName>
    <definedName name="_1328_s_6_10_3">#REF!</definedName>
    <definedName name="_13280PRINT_AREA_MI_11_1_12" localSheetId="3">#REF!</definedName>
    <definedName name="_13280PRINT_AREA_MI_11_1_12">#REF!</definedName>
    <definedName name="_13281PRINT_AREA_MI_11_1_13" localSheetId="3">#REF!</definedName>
    <definedName name="_13281PRINT_AREA_MI_11_1_13">#REF!</definedName>
    <definedName name="_13282PRINT_AREA_MI_11_1_2" localSheetId="3">#REF!</definedName>
    <definedName name="_13282PRINT_AREA_MI_11_1_2">#REF!</definedName>
    <definedName name="_13283PRINT_AREA_MI_11_1_3" localSheetId="3">#REF!</definedName>
    <definedName name="_13283PRINT_AREA_MI_11_1_3">#REF!</definedName>
    <definedName name="_13284PRINT_AREA_MI_11_1_4" localSheetId="3">#REF!</definedName>
    <definedName name="_13284PRINT_AREA_MI_11_1_4">#REF!</definedName>
    <definedName name="_13285PRINT_AREA_MI_11_1_5" localSheetId="3">#REF!</definedName>
    <definedName name="_13285PRINT_AREA_MI_11_1_5">#REF!</definedName>
    <definedName name="_13286PRINT_AREA_MI_11_1_6" localSheetId="3">#REF!</definedName>
    <definedName name="_13286PRINT_AREA_MI_11_1_6">#REF!</definedName>
    <definedName name="_13287PRINT_AREA_MI_11_1_7" localSheetId="3">#REF!</definedName>
    <definedName name="_13287PRINT_AREA_MI_11_1_7">#REF!</definedName>
    <definedName name="_13288PRINT_AREA_MI_11_1_8" localSheetId="3">#REF!</definedName>
    <definedName name="_13288PRINT_AREA_MI_11_1_8">#REF!</definedName>
    <definedName name="_13289PRINT_AREA_MI_11_1_9" localSheetId="3">#REF!</definedName>
    <definedName name="_13289PRINT_AREA_MI_11_1_9">#REF!</definedName>
    <definedName name="_1329_s_6_10_4" localSheetId="3">#REF!</definedName>
    <definedName name="_1329_s_6_10_4">#REF!</definedName>
    <definedName name="_13290PRINT_AREA_MI_11_17_1" localSheetId="3">#REF!</definedName>
    <definedName name="_13290PRINT_AREA_MI_11_17_1">#REF!</definedName>
    <definedName name="_13291PRINT_AREA_MI_11_17_10" localSheetId="3">#REF!</definedName>
    <definedName name="_13291PRINT_AREA_MI_11_17_10">#REF!</definedName>
    <definedName name="_13292PRINT_AREA_MI_11_17_11" localSheetId="3">#REF!</definedName>
    <definedName name="_13292PRINT_AREA_MI_11_17_11">#REF!</definedName>
    <definedName name="_13293PRINT_AREA_MI_11_17_12" localSheetId="3">#REF!</definedName>
    <definedName name="_13293PRINT_AREA_MI_11_17_12">#REF!</definedName>
    <definedName name="_13294PRINT_AREA_MI_11_17_13" localSheetId="3">#REF!</definedName>
    <definedName name="_13294PRINT_AREA_MI_11_17_13">#REF!</definedName>
    <definedName name="_13295PRINT_AREA_MI_11_17_2" localSheetId="3">#REF!</definedName>
    <definedName name="_13295PRINT_AREA_MI_11_17_2">#REF!</definedName>
    <definedName name="_13296PRINT_AREA_MI_11_17_3" localSheetId="3">#REF!</definedName>
    <definedName name="_13296PRINT_AREA_MI_11_17_3">#REF!</definedName>
    <definedName name="_13297PRINT_AREA_MI_11_17_4" localSheetId="3">#REF!</definedName>
    <definedName name="_13297PRINT_AREA_MI_11_17_4">#REF!</definedName>
    <definedName name="_13298PRINT_AREA_MI_11_17_5" localSheetId="3">#REF!</definedName>
    <definedName name="_13298PRINT_AREA_MI_11_17_5">#REF!</definedName>
    <definedName name="_13299PRINT_AREA_MI_11_17_6" localSheetId="3">#REF!</definedName>
    <definedName name="_13299PRINT_AREA_MI_11_17_6">#REF!</definedName>
    <definedName name="_133_31_12_17_11" localSheetId="3">#REF!</definedName>
    <definedName name="_133_31_12_17_11">#REF!</definedName>
    <definedName name="_1330_s_6_10_5" localSheetId="3">#REF!</definedName>
    <definedName name="_1330_s_6_10_5">#REF!</definedName>
    <definedName name="_13300PRINT_AREA_MI_11_17_7" localSheetId="3">#REF!</definedName>
    <definedName name="_13300PRINT_AREA_MI_11_17_7">#REF!</definedName>
    <definedName name="_13301PRINT_AREA_MI_11_17_8" localSheetId="3">#REF!</definedName>
    <definedName name="_13301PRINT_AREA_MI_11_17_8">#REF!</definedName>
    <definedName name="_13302PRINT_AREA_MI_11_17_9" localSheetId="3">#REF!</definedName>
    <definedName name="_13302PRINT_AREA_MI_11_17_9">#REF!</definedName>
    <definedName name="_13303Print_Area_MI_12_1" localSheetId="3">#REF!</definedName>
    <definedName name="_13303Print_Area_MI_12_1">#REF!</definedName>
    <definedName name="_13304Print_Area_MI_12_10" localSheetId="3">#REF!</definedName>
    <definedName name="_13304Print_Area_MI_12_10">#REF!</definedName>
    <definedName name="_13305Print_Area_MI_12_11" localSheetId="3">#REF!</definedName>
    <definedName name="_13305Print_Area_MI_12_11">#REF!</definedName>
    <definedName name="_13306Print_Area_MI_12_12" localSheetId="3">#REF!</definedName>
    <definedName name="_13306Print_Area_MI_12_12">#REF!</definedName>
    <definedName name="_13307Print_Area_MI_12_13" localSheetId="3">#REF!</definedName>
    <definedName name="_13307Print_Area_MI_12_13">#REF!</definedName>
    <definedName name="_13308Print_Area_MI_12_2" localSheetId="3">#REF!</definedName>
    <definedName name="_13308Print_Area_MI_12_2">#REF!</definedName>
    <definedName name="_13309Print_Area_MI_12_3" localSheetId="3">#REF!</definedName>
    <definedName name="_13309Print_Area_MI_12_3">#REF!</definedName>
    <definedName name="_1331_s_6_10_6" localSheetId="3">#REF!</definedName>
    <definedName name="_1331_s_6_10_6">#REF!</definedName>
    <definedName name="_13310Print_Area_MI_12_4" localSheetId="3">#REF!</definedName>
    <definedName name="_13310Print_Area_MI_12_4">#REF!</definedName>
    <definedName name="_13311Print_Area_MI_12_5" localSheetId="3">#REF!</definedName>
    <definedName name="_13311Print_Area_MI_12_5">#REF!</definedName>
    <definedName name="_13312Print_Area_MI_12_6" localSheetId="3">#REF!</definedName>
    <definedName name="_13312Print_Area_MI_12_6">#REF!</definedName>
    <definedName name="_13313Print_Area_MI_12_7" localSheetId="3">#REF!</definedName>
    <definedName name="_13313Print_Area_MI_12_7">#REF!</definedName>
    <definedName name="_13314Print_Area_MI_12_8" localSheetId="3">#REF!</definedName>
    <definedName name="_13314Print_Area_MI_12_8">#REF!</definedName>
    <definedName name="_13315Print_Area_MI_12_9" localSheetId="3">#REF!</definedName>
    <definedName name="_13315Print_Area_MI_12_9">#REF!</definedName>
    <definedName name="_13316Print_Area_MI_12_1_1" localSheetId="3">#REF!</definedName>
    <definedName name="_13316Print_Area_MI_12_1_1">#REF!</definedName>
    <definedName name="_13317Print_Area_MI_12_1_10" localSheetId="3">#REF!</definedName>
    <definedName name="_13317Print_Area_MI_12_1_10">#REF!</definedName>
    <definedName name="_13318Print_Area_MI_12_1_11" localSheetId="3">#REF!</definedName>
    <definedName name="_13318Print_Area_MI_12_1_11">#REF!</definedName>
    <definedName name="_13319Print_Area_MI_12_1_12" localSheetId="3">#REF!</definedName>
    <definedName name="_13319Print_Area_MI_12_1_12">#REF!</definedName>
    <definedName name="_1332_s_6_10_7" localSheetId="3">#REF!</definedName>
    <definedName name="_1332_s_6_10_7">#REF!</definedName>
    <definedName name="_13320Print_Area_MI_12_1_13" localSheetId="3">#REF!</definedName>
    <definedName name="_13320Print_Area_MI_12_1_13">#REF!</definedName>
    <definedName name="_13321Print_Area_MI_12_1_2" localSheetId="3">#REF!</definedName>
    <definedName name="_13321Print_Area_MI_12_1_2">#REF!</definedName>
    <definedName name="_13322Print_Area_MI_12_1_3" localSheetId="3">#REF!</definedName>
    <definedName name="_13322Print_Area_MI_12_1_3">#REF!</definedName>
    <definedName name="_13323Print_Area_MI_12_1_4" localSheetId="3">#REF!</definedName>
    <definedName name="_13323Print_Area_MI_12_1_4">#REF!</definedName>
    <definedName name="_13324Print_Area_MI_12_1_5" localSheetId="3">#REF!</definedName>
    <definedName name="_13324Print_Area_MI_12_1_5">#REF!</definedName>
    <definedName name="_13325Print_Area_MI_12_1_6" localSheetId="3">#REF!</definedName>
    <definedName name="_13325Print_Area_MI_12_1_6">#REF!</definedName>
    <definedName name="_13326Print_Area_MI_12_1_7" localSheetId="3">#REF!</definedName>
    <definedName name="_13326Print_Area_MI_12_1_7">#REF!</definedName>
    <definedName name="_13327Print_Area_MI_12_1_8" localSheetId="3">#REF!</definedName>
    <definedName name="_13327Print_Area_MI_12_1_8">#REF!</definedName>
    <definedName name="_13328Print_Area_MI_12_1_9" localSheetId="3">#REF!</definedName>
    <definedName name="_13328Print_Area_MI_12_1_9">#REF!</definedName>
    <definedName name="_13329Print_Area_MI_12_17_1" localSheetId="3">#REF!</definedName>
    <definedName name="_13329Print_Area_MI_12_17_1">#REF!</definedName>
    <definedName name="_1333_s_6_10_8" localSheetId="3">#REF!</definedName>
    <definedName name="_1333_s_6_10_8">#REF!</definedName>
    <definedName name="_13330Print_Area_MI_12_17_10" localSheetId="3">#REF!</definedName>
    <definedName name="_13330Print_Area_MI_12_17_10">#REF!</definedName>
    <definedName name="_13331Print_Area_MI_12_17_11" localSheetId="3">#REF!</definedName>
    <definedName name="_13331Print_Area_MI_12_17_11">#REF!</definedName>
    <definedName name="_13332Print_Area_MI_12_17_12" localSheetId="3">#REF!</definedName>
    <definedName name="_13332Print_Area_MI_12_17_12">#REF!</definedName>
    <definedName name="_13333Print_Area_MI_12_17_13" localSheetId="3">#REF!</definedName>
    <definedName name="_13333Print_Area_MI_12_17_13">#REF!</definedName>
    <definedName name="_13334Print_Area_MI_12_17_2" localSheetId="3">#REF!</definedName>
    <definedName name="_13334Print_Area_MI_12_17_2">#REF!</definedName>
    <definedName name="_13335Print_Area_MI_12_17_3" localSheetId="3">#REF!</definedName>
    <definedName name="_13335Print_Area_MI_12_17_3">#REF!</definedName>
    <definedName name="_13336Print_Area_MI_12_17_4" localSheetId="3">#REF!</definedName>
    <definedName name="_13336Print_Area_MI_12_17_4">#REF!</definedName>
    <definedName name="_13337Print_Area_MI_12_17_5" localSheetId="3">#REF!</definedName>
    <definedName name="_13337Print_Area_MI_12_17_5">#REF!</definedName>
    <definedName name="_13338Print_Area_MI_12_17_6" localSheetId="3">#REF!</definedName>
    <definedName name="_13338Print_Area_MI_12_17_6">#REF!</definedName>
    <definedName name="_13339Print_Area_MI_12_17_7" localSheetId="3">#REF!</definedName>
    <definedName name="_13339Print_Area_MI_12_17_7">#REF!</definedName>
    <definedName name="_1334_s_6_10_9" localSheetId="3">#REF!</definedName>
    <definedName name="_1334_s_6_10_9">#REF!</definedName>
    <definedName name="_13340Print_Area_MI_12_17_8" localSheetId="3">#REF!</definedName>
    <definedName name="_13340Print_Area_MI_12_17_8">#REF!</definedName>
    <definedName name="_13341Print_Area_MI_12_17_9" localSheetId="3">#REF!</definedName>
    <definedName name="_13341Print_Area_MI_12_17_9">#REF!</definedName>
    <definedName name="_13342Print_Area_MI_13_1" localSheetId="3">#REF!</definedName>
    <definedName name="_13342Print_Area_MI_13_1">#REF!</definedName>
    <definedName name="_13343Print_Area_MI_13_10" localSheetId="3">#REF!</definedName>
    <definedName name="_13343Print_Area_MI_13_10">#REF!</definedName>
    <definedName name="_13344Print_Area_MI_13_11" localSheetId="3">#REF!</definedName>
    <definedName name="_13344Print_Area_MI_13_11">#REF!</definedName>
    <definedName name="_13345Print_Area_MI_13_12" localSheetId="3">#REF!</definedName>
    <definedName name="_13345Print_Area_MI_13_12">#REF!</definedName>
    <definedName name="_13346Print_Area_MI_13_13" localSheetId="3">#REF!</definedName>
    <definedName name="_13346Print_Area_MI_13_13">#REF!</definedName>
    <definedName name="_13347Print_Area_MI_13_2" localSheetId="3">#REF!</definedName>
    <definedName name="_13347Print_Area_MI_13_2">#REF!</definedName>
    <definedName name="_13348Print_Area_MI_13_3" localSheetId="3">#REF!</definedName>
    <definedName name="_13348Print_Area_MI_13_3">#REF!</definedName>
    <definedName name="_13349Print_Area_MI_13_4" localSheetId="3">#REF!</definedName>
    <definedName name="_13349Print_Area_MI_13_4">#REF!</definedName>
    <definedName name="_1335_s_6_11_1" localSheetId="3">#REF!</definedName>
    <definedName name="_1335_s_6_11_1">#REF!</definedName>
    <definedName name="_13350Print_Area_MI_13_5" localSheetId="3">#REF!</definedName>
    <definedName name="_13350Print_Area_MI_13_5">#REF!</definedName>
    <definedName name="_13351Print_Area_MI_13_6" localSheetId="3">#REF!</definedName>
    <definedName name="_13351Print_Area_MI_13_6">#REF!</definedName>
    <definedName name="_13352Print_Area_MI_13_7" localSheetId="3">#REF!</definedName>
    <definedName name="_13352Print_Area_MI_13_7">#REF!</definedName>
    <definedName name="_13353Print_Area_MI_13_8" localSheetId="3">#REF!</definedName>
    <definedName name="_13353Print_Area_MI_13_8">#REF!</definedName>
    <definedName name="_13354Print_Area_MI_13_9" localSheetId="3">#REF!</definedName>
    <definedName name="_13354Print_Area_MI_13_9">#REF!</definedName>
    <definedName name="_13355Print_Area_MI_13_17_1" localSheetId="3">#REF!</definedName>
    <definedName name="_13355Print_Area_MI_13_17_1">#REF!</definedName>
    <definedName name="_13356Print_Area_MI_13_17_10" localSheetId="3">#REF!</definedName>
    <definedName name="_13356Print_Area_MI_13_17_10">#REF!</definedName>
    <definedName name="_13357Print_Area_MI_13_17_11" localSheetId="3">#REF!</definedName>
    <definedName name="_13357Print_Area_MI_13_17_11">#REF!</definedName>
    <definedName name="_13358Print_Area_MI_13_17_12" localSheetId="3">#REF!</definedName>
    <definedName name="_13358Print_Area_MI_13_17_12">#REF!</definedName>
    <definedName name="_13359Print_Area_MI_13_17_13" localSheetId="3">#REF!</definedName>
    <definedName name="_13359Print_Area_MI_13_17_13">#REF!</definedName>
    <definedName name="_1336_s_6_11_10" localSheetId="3">#REF!</definedName>
    <definedName name="_1336_s_6_11_10">#REF!</definedName>
    <definedName name="_13360Print_Area_MI_13_17_2" localSheetId="3">#REF!</definedName>
    <definedName name="_13360Print_Area_MI_13_17_2">#REF!</definedName>
    <definedName name="_13361Print_Area_MI_13_17_3" localSheetId="3">#REF!</definedName>
    <definedName name="_13361Print_Area_MI_13_17_3">#REF!</definedName>
    <definedName name="_13362Print_Area_MI_13_17_4" localSheetId="3">#REF!</definedName>
    <definedName name="_13362Print_Area_MI_13_17_4">#REF!</definedName>
    <definedName name="_13363Print_Area_MI_13_17_5" localSheetId="3">#REF!</definedName>
    <definedName name="_13363Print_Area_MI_13_17_5">#REF!</definedName>
    <definedName name="_13364Print_Area_MI_13_17_6" localSheetId="3">#REF!</definedName>
    <definedName name="_13364Print_Area_MI_13_17_6">#REF!</definedName>
    <definedName name="_13365Print_Area_MI_13_17_7" localSheetId="3">#REF!</definedName>
    <definedName name="_13365Print_Area_MI_13_17_7">#REF!</definedName>
    <definedName name="_13366Print_Area_MI_13_17_8" localSheetId="3">#REF!</definedName>
    <definedName name="_13366Print_Area_MI_13_17_8">#REF!</definedName>
    <definedName name="_13367Print_Area_MI_13_17_9" localSheetId="3">#REF!</definedName>
    <definedName name="_13367Print_Area_MI_13_17_9">#REF!</definedName>
    <definedName name="_13368Print_Area_MI_14_1" localSheetId="3">#REF!</definedName>
    <definedName name="_13368Print_Area_MI_14_1">#REF!</definedName>
    <definedName name="_13369Print_Area_MI_14_10" localSheetId="3">#REF!</definedName>
    <definedName name="_13369Print_Area_MI_14_10">#REF!</definedName>
    <definedName name="_1337_s_6_11_11" localSheetId="3">#REF!</definedName>
    <definedName name="_1337_s_6_11_11">#REF!</definedName>
    <definedName name="_13370Print_Area_MI_14_11" localSheetId="3">#REF!</definedName>
    <definedName name="_13370Print_Area_MI_14_11">#REF!</definedName>
    <definedName name="_13371Print_Area_MI_14_12" localSheetId="3">#REF!</definedName>
    <definedName name="_13371Print_Area_MI_14_12">#REF!</definedName>
    <definedName name="_13372Print_Area_MI_14_13" localSheetId="3">#REF!</definedName>
    <definedName name="_13372Print_Area_MI_14_13">#REF!</definedName>
    <definedName name="_13373Print_Area_MI_14_2" localSheetId="3">#REF!</definedName>
    <definedName name="_13373Print_Area_MI_14_2">#REF!</definedName>
    <definedName name="_13374Print_Area_MI_14_3" localSheetId="3">#REF!</definedName>
    <definedName name="_13374Print_Area_MI_14_3">#REF!</definedName>
    <definedName name="_13375Print_Area_MI_14_4" localSheetId="3">#REF!</definedName>
    <definedName name="_13375Print_Area_MI_14_4">#REF!</definedName>
    <definedName name="_13376Print_Area_MI_14_5" localSheetId="3">#REF!</definedName>
    <definedName name="_13376Print_Area_MI_14_5">#REF!</definedName>
    <definedName name="_13377Print_Area_MI_14_6" localSheetId="3">#REF!</definedName>
    <definedName name="_13377Print_Area_MI_14_6">#REF!</definedName>
    <definedName name="_13378Print_Area_MI_14_7" localSheetId="3">#REF!</definedName>
    <definedName name="_13378Print_Area_MI_14_7">#REF!</definedName>
    <definedName name="_13379Print_Area_MI_14_8" localSheetId="3">#REF!</definedName>
    <definedName name="_13379Print_Area_MI_14_8">#REF!</definedName>
    <definedName name="_1338_s_6_11_12" localSheetId="3">#REF!</definedName>
    <definedName name="_1338_s_6_11_12">#REF!</definedName>
    <definedName name="_13380Print_Area_MI_14_9" localSheetId="3">#REF!</definedName>
    <definedName name="_13380Print_Area_MI_14_9">#REF!</definedName>
    <definedName name="_13381Print_Area_MI_14_17_1" localSheetId="3">#REF!</definedName>
    <definedName name="_13381Print_Area_MI_14_17_1">#REF!</definedName>
    <definedName name="_13382Print_Area_MI_14_17_10" localSheetId="3">#REF!</definedName>
    <definedName name="_13382Print_Area_MI_14_17_10">#REF!</definedName>
    <definedName name="_13383Print_Area_MI_14_17_11" localSheetId="3">#REF!</definedName>
    <definedName name="_13383Print_Area_MI_14_17_11">#REF!</definedName>
    <definedName name="_13384Print_Area_MI_14_17_12" localSheetId="3">#REF!</definedName>
    <definedName name="_13384Print_Area_MI_14_17_12">#REF!</definedName>
    <definedName name="_13385Print_Area_MI_14_17_13" localSheetId="3">#REF!</definedName>
    <definedName name="_13385Print_Area_MI_14_17_13">#REF!</definedName>
    <definedName name="_13386Print_Area_MI_14_17_2" localSheetId="3">#REF!</definedName>
    <definedName name="_13386Print_Area_MI_14_17_2">#REF!</definedName>
    <definedName name="_13387Print_Area_MI_14_17_3" localSheetId="3">#REF!</definedName>
    <definedName name="_13387Print_Area_MI_14_17_3">#REF!</definedName>
    <definedName name="_13388Print_Area_MI_14_17_4" localSheetId="3">#REF!</definedName>
    <definedName name="_13388Print_Area_MI_14_17_4">#REF!</definedName>
    <definedName name="_13389Print_Area_MI_14_17_5" localSheetId="3">#REF!</definedName>
    <definedName name="_13389Print_Area_MI_14_17_5">#REF!</definedName>
    <definedName name="_1339_s_6_11_13" localSheetId="3">#REF!</definedName>
    <definedName name="_1339_s_6_11_13">#REF!</definedName>
    <definedName name="_13390Print_Area_MI_14_17_6" localSheetId="3">#REF!</definedName>
    <definedName name="_13390Print_Area_MI_14_17_6">#REF!</definedName>
    <definedName name="_13391Print_Area_MI_14_17_7" localSheetId="3">#REF!</definedName>
    <definedName name="_13391Print_Area_MI_14_17_7">#REF!</definedName>
    <definedName name="_13392Print_Area_MI_14_17_8" localSheetId="3">#REF!</definedName>
    <definedName name="_13392Print_Area_MI_14_17_8">#REF!</definedName>
    <definedName name="_13393Print_Area_MI_14_17_9" localSheetId="3">#REF!</definedName>
    <definedName name="_13393Print_Area_MI_14_17_9">#REF!</definedName>
    <definedName name="_13394Print_Area_MI_15_1" localSheetId="3">#REF!</definedName>
    <definedName name="_13394Print_Area_MI_15_1">#REF!</definedName>
    <definedName name="_13395Print_Area_MI_15_10" localSheetId="3">#REF!</definedName>
    <definedName name="_13395Print_Area_MI_15_10">#REF!</definedName>
    <definedName name="_13396Print_Area_MI_15_11" localSheetId="3">#REF!</definedName>
    <definedName name="_13396Print_Area_MI_15_11">#REF!</definedName>
    <definedName name="_13397Print_Area_MI_15_12" localSheetId="3">#REF!</definedName>
    <definedName name="_13397Print_Area_MI_15_12">#REF!</definedName>
    <definedName name="_13398Print_Area_MI_15_13" localSheetId="3">#REF!</definedName>
    <definedName name="_13398Print_Area_MI_15_13">#REF!</definedName>
    <definedName name="_13399Print_Area_MI_15_2" localSheetId="3">#REF!</definedName>
    <definedName name="_13399Print_Area_MI_15_2">#REF!</definedName>
    <definedName name="_134_31_12_17_12" localSheetId="3">#REF!</definedName>
    <definedName name="_134_31_12_17_12">#REF!</definedName>
    <definedName name="_1340_s_6_11_2" localSheetId="3">#REF!</definedName>
    <definedName name="_1340_s_6_11_2">#REF!</definedName>
    <definedName name="_13400Print_Area_MI_15_3" localSheetId="3">#REF!</definedName>
    <definedName name="_13400Print_Area_MI_15_3">#REF!</definedName>
    <definedName name="_13401Print_Area_MI_15_4" localSheetId="3">#REF!</definedName>
    <definedName name="_13401Print_Area_MI_15_4">#REF!</definedName>
    <definedName name="_13402Print_Area_MI_15_5" localSheetId="3">#REF!</definedName>
    <definedName name="_13402Print_Area_MI_15_5">#REF!</definedName>
    <definedName name="_13403Print_Area_MI_15_6" localSheetId="3">#REF!</definedName>
    <definedName name="_13403Print_Area_MI_15_6">#REF!</definedName>
    <definedName name="_13404Print_Area_MI_15_7" localSheetId="3">#REF!</definedName>
    <definedName name="_13404Print_Area_MI_15_7">#REF!</definedName>
    <definedName name="_13405Print_Area_MI_15_8" localSheetId="3">#REF!</definedName>
    <definedName name="_13405Print_Area_MI_15_8">#REF!</definedName>
    <definedName name="_13406Print_Area_MI_15_9" localSheetId="3">#REF!</definedName>
    <definedName name="_13406Print_Area_MI_15_9">#REF!</definedName>
    <definedName name="_13407Print_Area_MI_15_17_1" localSheetId="3">#REF!</definedName>
    <definedName name="_13407Print_Area_MI_15_17_1">#REF!</definedName>
    <definedName name="_13408Print_Area_MI_15_17_10" localSheetId="3">#REF!</definedName>
    <definedName name="_13408Print_Area_MI_15_17_10">#REF!</definedName>
    <definedName name="_13409Print_Area_MI_15_17_11" localSheetId="3">#REF!</definedName>
    <definedName name="_13409Print_Area_MI_15_17_11">#REF!</definedName>
    <definedName name="_1341_s_6_11_3" localSheetId="3">#REF!</definedName>
    <definedName name="_1341_s_6_11_3">#REF!</definedName>
    <definedName name="_13410Print_Area_MI_15_17_12" localSheetId="3">#REF!</definedName>
    <definedName name="_13410Print_Area_MI_15_17_12">#REF!</definedName>
    <definedName name="_13411Print_Area_MI_15_17_13" localSheetId="3">#REF!</definedName>
    <definedName name="_13411Print_Area_MI_15_17_13">#REF!</definedName>
    <definedName name="_13412Print_Area_MI_15_17_2" localSheetId="3">#REF!</definedName>
    <definedName name="_13412Print_Area_MI_15_17_2">#REF!</definedName>
    <definedName name="_13413Print_Area_MI_15_17_3" localSheetId="3">#REF!</definedName>
    <definedName name="_13413Print_Area_MI_15_17_3">#REF!</definedName>
    <definedName name="_13414Print_Area_MI_15_17_4" localSheetId="3">#REF!</definedName>
    <definedName name="_13414Print_Area_MI_15_17_4">#REF!</definedName>
    <definedName name="_13415Print_Area_MI_15_17_5" localSheetId="3">#REF!</definedName>
    <definedName name="_13415Print_Area_MI_15_17_5">#REF!</definedName>
    <definedName name="_13416Print_Area_MI_15_17_6" localSheetId="3">#REF!</definedName>
    <definedName name="_13416Print_Area_MI_15_17_6">#REF!</definedName>
    <definedName name="_13417Print_Area_MI_15_17_7" localSheetId="3">#REF!</definedName>
    <definedName name="_13417Print_Area_MI_15_17_7">#REF!</definedName>
    <definedName name="_13418Print_Area_MI_15_17_8" localSheetId="3">#REF!</definedName>
    <definedName name="_13418Print_Area_MI_15_17_8">#REF!</definedName>
    <definedName name="_13419Print_Area_MI_15_17_9" localSheetId="3">#REF!</definedName>
    <definedName name="_13419Print_Area_MI_15_17_9">#REF!</definedName>
    <definedName name="_1342_s_6_11_4" localSheetId="3">#REF!</definedName>
    <definedName name="_1342_s_6_11_4">#REF!</definedName>
    <definedName name="_13420Print_Area_MI_17_1" localSheetId="3">#REF!</definedName>
    <definedName name="_13420Print_Area_MI_17_1">#REF!</definedName>
    <definedName name="_13421Print_Area_MI_17_10" localSheetId="3">#REF!</definedName>
    <definedName name="_13421Print_Area_MI_17_10">#REF!</definedName>
    <definedName name="_13422Print_Area_MI_17_11" localSheetId="3">#REF!</definedName>
    <definedName name="_13422Print_Area_MI_17_11">#REF!</definedName>
    <definedName name="_13423Print_Area_MI_17_12" localSheetId="3">#REF!</definedName>
    <definedName name="_13423Print_Area_MI_17_12">#REF!</definedName>
    <definedName name="_13424Print_Area_MI_17_13" localSheetId="3">#REF!</definedName>
    <definedName name="_13424Print_Area_MI_17_13">#REF!</definedName>
    <definedName name="_13425Print_Area_MI_17_2" localSheetId="3">#REF!</definedName>
    <definedName name="_13425Print_Area_MI_17_2">#REF!</definedName>
    <definedName name="_13426Print_Area_MI_17_3" localSheetId="3">#REF!</definedName>
    <definedName name="_13426Print_Area_MI_17_3">#REF!</definedName>
    <definedName name="_13427Print_Area_MI_17_4" localSheetId="3">#REF!</definedName>
    <definedName name="_13427Print_Area_MI_17_4">#REF!</definedName>
    <definedName name="_13428Print_Area_MI_17_5" localSheetId="3">#REF!</definedName>
    <definedName name="_13428Print_Area_MI_17_5">#REF!</definedName>
    <definedName name="_13429Print_Area_MI_17_6" localSheetId="3">#REF!</definedName>
    <definedName name="_13429Print_Area_MI_17_6">#REF!</definedName>
    <definedName name="_1343_s_6_11_5" localSheetId="3">#REF!</definedName>
    <definedName name="_1343_s_6_11_5">#REF!</definedName>
    <definedName name="_13430Print_Area_MI_17_7" localSheetId="3">#REF!</definedName>
    <definedName name="_13430Print_Area_MI_17_7">#REF!</definedName>
    <definedName name="_13431Print_Area_MI_17_8" localSheetId="3">#REF!</definedName>
    <definedName name="_13431Print_Area_MI_17_8">#REF!</definedName>
    <definedName name="_13432Print_Area_MI_17_9" localSheetId="3">#REF!</definedName>
    <definedName name="_13432Print_Area_MI_17_9">#REF!</definedName>
    <definedName name="_13433Print_Area_MI_2_1" localSheetId="3">#REF!</definedName>
    <definedName name="_13433Print_Area_MI_2_1">#REF!</definedName>
    <definedName name="_13434Print_Area_MI_2_10" localSheetId="3">#REF!</definedName>
    <definedName name="_13434Print_Area_MI_2_10">#REF!</definedName>
    <definedName name="_13435Print_Area_MI_2_11" localSheetId="3">#REF!</definedName>
    <definedName name="_13435Print_Area_MI_2_11">#REF!</definedName>
    <definedName name="_13436Print_Area_MI_2_12" localSheetId="3">#REF!</definedName>
    <definedName name="_13436Print_Area_MI_2_12">#REF!</definedName>
    <definedName name="_13437Print_Area_MI_2_13" localSheetId="3">#REF!</definedName>
    <definedName name="_13437Print_Area_MI_2_13">#REF!</definedName>
    <definedName name="_13438Print_Area_MI_2_2" localSheetId="3">#REF!</definedName>
    <definedName name="_13438Print_Area_MI_2_2">#REF!</definedName>
    <definedName name="_13439Print_Area_MI_2_3" localSheetId="3">#REF!</definedName>
    <definedName name="_13439Print_Area_MI_2_3">#REF!</definedName>
    <definedName name="_1344_s_6_11_6" localSheetId="3">#REF!</definedName>
    <definedName name="_1344_s_6_11_6">#REF!</definedName>
    <definedName name="_13440Print_Area_MI_2_4" localSheetId="3">#REF!</definedName>
    <definedName name="_13440Print_Area_MI_2_4">#REF!</definedName>
    <definedName name="_13441Print_Area_MI_2_5" localSheetId="3">#REF!</definedName>
    <definedName name="_13441Print_Area_MI_2_5">#REF!</definedName>
    <definedName name="_13442Print_Area_MI_2_6" localSheetId="3">#REF!</definedName>
    <definedName name="_13442Print_Area_MI_2_6">#REF!</definedName>
    <definedName name="_13443Print_Area_MI_2_7" localSheetId="3">#REF!</definedName>
    <definedName name="_13443Print_Area_MI_2_7">#REF!</definedName>
    <definedName name="_13444Print_Area_MI_2_8" localSheetId="3">#REF!</definedName>
    <definedName name="_13444Print_Area_MI_2_8">#REF!</definedName>
    <definedName name="_13445Print_Area_MI_2_9" localSheetId="3">#REF!</definedName>
    <definedName name="_13445Print_Area_MI_2_9">#REF!</definedName>
    <definedName name="_13446PRINT_AREA_MI_2_1_1" localSheetId="3">#REF!</definedName>
    <definedName name="_13446PRINT_AREA_MI_2_1_1">#REF!</definedName>
    <definedName name="_13447PRINT_AREA_MI_2_1_10" localSheetId="3">#REF!</definedName>
    <definedName name="_13447PRINT_AREA_MI_2_1_10">#REF!</definedName>
    <definedName name="_13448PRINT_AREA_MI_2_1_11" localSheetId="3">#REF!</definedName>
    <definedName name="_13448PRINT_AREA_MI_2_1_11">#REF!</definedName>
    <definedName name="_13449PRINT_AREA_MI_2_1_12" localSheetId="3">#REF!</definedName>
    <definedName name="_13449PRINT_AREA_MI_2_1_12">#REF!</definedName>
    <definedName name="_1345_s_6_11_7" localSheetId="3">#REF!</definedName>
    <definedName name="_1345_s_6_11_7">#REF!</definedName>
    <definedName name="_13450PRINT_AREA_MI_2_1_13" localSheetId="3">#REF!</definedName>
    <definedName name="_13450PRINT_AREA_MI_2_1_13">#REF!</definedName>
    <definedName name="_13451PRINT_AREA_MI_2_1_2" localSheetId="3">#REF!</definedName>
    <definedName name="_13451PRINT_AREA_MI_2_1_2">#REF!</definedName>
    <definedName name="_13452PRINT_AREA_MI_2_1_3" localSheetId="3">#REF!</definedName>
    <definedName name="_13452PRINT_AREA_MI_2_1_3">#REF!</definedName>
    <definedName name="_13453PRINT_AREA_MI_2_1_4" localSheetId="3">#REF!</definedName>
    <definedName name="_13453PRINT_AREA_MI_2_1_4">#REF!</definedName>
    <definedName name="_13454PRINT_AREA_MI_2_1_5" localSheetId="3">#REF!</definedName>
    <definedName name="_13454PRINT_AREA_MI_2_1_5">#REF!</definedName>
    <definedName name="_13455PRINT_AREA_MI_2_1_6" localSheetId="3">#REF!</definedName>
    <definedName name="_13455PRINT_AREA_MI_2_1_6">#REF!</definedName>
    <definedName name="_13456PRINT_AREA_MI_2_1_7" localSheetId="3">#REF!</definedName>
    <definedName name="_13456PRINT_AREA_MI_2_1_7">#REF!</definedName>
    <definedName name="_13457PRINT_AREA_MI_2_1_8" localSheetId="3">#REF!</definedName>
    <definedName name="_13457PRINT_AREA_MI_2_1_8">#REF!</definedName>
    <definedName name="_13458PRINT_AREA_MI_2_1_9" localSheetId="3">#REF!</definedName>
    <definedName name="_13458PRINT_AREA_MI_2_1_9">#REF!</definedName>
    <definedName name="_13459PRINT_AREA_MI_2_1_17_1" localSheetId="3">#REF!</definedName>
    <definedName name="_13459PRINT_AREA_MI_2_1_17_1">#REF!</definedName>
    <definedName name="_1346_s_6_11_8" localSheetId="3">#REF!</definedName>
    <definedName name="_1346_s_6_11_8">#REF!</definedName>
    <definedName name="_13460PRINT_AREA_MI_2_1_17_10" localSheetId="3">#REF!</definedName>
    <definedName name="_13460PRINT_AREA_MI_2_1_17_10">#REF!</definedName>
    <definedName name="_13461PRINT_AREA_MI_2_1_17_11" localSheetId="3">#REF!</definedName>
    <definedName name="_13461PRINT_AREA_MI_2_1_17_11">#REF!</definedName>
    <definedName name="_13462PRINT_AREA_MI_2_1_17_12" localSheetId="3">#REF!</definedName>
    <definedName name="_13462PRINT_AREA_MI_2_1_17_12">#REF!</definedName>
    <definedName name="_13463PRINT_AREA_MI_2_1_17_13" localSheetId="3">#REF!</definedName>
    <definedName name="_13463PRINT_AREA_MI_2_1_17_13">#REF!</definedName>
    <definedName name="_13464PRINT_AREA_MI_2_1_17_2" localSheetId="3">#REF!</definedName>
    <definedName name="_13464PRINT_AREA_MI_2_1_17_2">#REF!</definedName>
    <definedName name="_13465PRINT_AREA_MI_2_1_17_3" localSheetId="3">#REF!</definedName>
    <definedName name="_13465PRINT_AREA_MI_2_1_17_3">#REF!</definedName>
    <definedName name="_13466PRINT_AREA_MI_2_1_17_4" localSheetId="3">#REF!</definedName>
    <definedName name="_13466PRINT_AREA_MI_2_1_17_4">#REF!</definedName>
    <definedName name="_13467PRINT_AREA_MI_2_1_17_5" localSheetId="3">#REF!</definedName>
    <definedName name="_13467PRINT_AREA_MI_2_1_17_5">#REF!</definedName>
    <definedName name="_13468PRINT_AREA_MI_2_1_17_6" localSheetId="3">#REF!</definedName>
    <definedName name="_13468PRINT_AREA_MI_2_1_17_6">#REF!</definedName>
    <definedName name="_13469PRINT_AREA_MI_2_1_17_7" localSheetId="3">#REF!</definedName>
    <definedName name="_13469PRINT_AREA_MI_2_1_17_7">#REF!</definedName>
    <definedName name="_1347_s_6_11_9" localSheetId="3">#REF!</definedName>
    <definedName name="_1347_s_6_11_9">#REF!</definedName>
    <definedName name="_13470PRINT_AREA_MI_2_1_17_8" localSheetId="3">#REF!</definedName>
    <definedName name="_13470PRINT_AREA_MI_2_1_17_8">#REF!</definedName>
    <definedName name="_13471PRINT_AREA_MI_2_1_17_9" localSheetId="3">#REF!</definedName>
    <definedName name="_13471PRINT_AREA_MI_2_1_17_9">#REF!</definedName>
    <definedName name="_13472PRINT_AREA_MI_2_17_1" localSheetId="3">#REF!</definedName>
    <definedName name="_13472PRINT_AREA_MI_2_17_1">#REF!</definedName>
    <definedName name="_13473PRINT_AREA_MI_2_17_10" localSheetId="3">#REF!</definedName>
    <definedName name="_13473PRINT_AREA_MI_2_17_10">#REF!</definedName>
    <definedName name="_13474PRINT_AREA_MI_2_17_11" localSheetId="3">#REF!</definedName>
    <definedName name="_13474PRINT_AREA_MI_2_17_11">#REF!</definedName>
    <definedName name="_13475PRINT_AREA_MI_2_17_12" localSheetId="3">#REF!</definedName>
    <definedName name="_13475PRINT_AREA_MI_2_17_12">#REF!</definedName>
    <definedName name="_13476PRINT_AREA_MI_2_17_13" localSheetId="3">#REF!</definedName>
    <definedName name="_13476PRINT_AREA_MI_2_17_13">#REF!</definedName>
    <definedName name="_13477PRINT_AREA_MI_2_17_2" localSheetId="3">#REF!</definedName>
    <definedName name="_13477PRINT_AREA_MI_2_17_2">#REF!</definedName>
    <definedName name="_13478PRINT_AREA_MI_2_17_3" localSheetId="3">#REF!</definedName>
    <definedName name="_13478PRINT_AREA_MI_2_17_3">#REF!</definedName>
    <definedName name="_13479PRINT_AREA_MI_2_17_4" localSheetId="3">#REF!</definedName>
    <definedName name="_13479PRINT_AREA_MI_2_17_4">#REF!</definedName>
    <definedName name="_1348_s_6_17_1" localSheetId="3">#REF!</definedName>
    <definedName name="_1348_s_6_17_1">#REF!</definedName>
    <definedName name="_13480PRINT_AREA_MI_2_17_5" localSheetId="3">#REF!</definedName>
    <definedName name="_13480PRINT_AREA_MI_2_17_5">#REF!</definedName>
    <definedName name="_13481PRINT_AREA_MI_2_17_6" localSheetId="3">#REF!</definedName>
    <definedName name="_13481PRINT_AREA_MI_2_17_6">#REF!</definedName>
    <definedName name="_13482PRINT_AREA_MI_2_17_7" localSheetId="3">#REF!</definedName>
    <definedName name="_13482PRINT_AREA_MI_2_17_7">#REF!</definedName>
    <definedName name="_13483PRINT_AREA_MI_2_17_8" localSheetId="3">#REF!</definedName>
    <definedName name="_13483PRINT_AREA_MI_2_17_8">#REF!</definedName>
    <definedName name="_13484PRINT_AREA_MI_2_17_9" localSheetId="3">#REF!</definedName>
    <definedName name="_13484PRINT_AREA_MI_2_17_9">#REF!</definedName>
    <definedName name="_13485Print_Area_MI_3_1" localSheetId="3">#REF!</definedName>
    <definedName name="_13485Print_Area_MI_3_1">#REF!</definedName>
    <definedName name="_13486Print_Area_MI_3_10" localSheetId="3">#REF!</definedName>
    <definedName name="_13486Print_Area_MI_3_10">#REF!</definedName>
    <definedName name="_13487Print_Area_MI_3_11" localSheetId="3">#REF!</definedName>
    <definedName name="_13487Print_Area_MI_3_11">#REF!</definedName>
    <definedName name="_13488Print_Area_MI_3_12" localSheetId="3">#REF!</definedName>
    <definedName name="_13488Print_Area_MI_3_12">#REF!</definedName>
    <definedName name="_13489Print_Area_MI_3_13" localSheetId="3">#REF!</definedName>
    <definedName name="_13489Print_Area_MI_3_13">#REF!</definedName>
    <definedName name="_1349_s_6_17_10" localSheetId="3">#REF!</definedName>
    <definedName name="_1349_s_6_17_10">#REF!</definedName>
    <definedName name="_13490Print_Area_MI_3_2" localSheetId="3">#REF!</definedName>
    <definedName name="_13490Print_Area_MI_3_2">#REF!</definedName>
    <definedName name="_13491Print_Area_MI_3_3" localSheetId="3">#REF!</definedName>
    <definedName name="_13491Print_Area_MI_3_3">#REF!</definedName>
    <definedName name="_13492Print_Area_MI_3_4" localSheetId="3">#REF!</definedName>
    <definedName name="_13492Print_Area_MI_3_4">#REF!</definedName>
    <definedName name="_13493Print_Area_MI_3_5" localSheetId="3">#REF!</definedName>
    <definedName name="_13493Print_Area_MI_3_5">#REF!</definedName>
    <definedName name="_13494Print_Area_MI_3_6" localSheetId="3">#REF!</definedName>
    <definedName name="_13494Print_Area_MI_3_6">#REF!</definedName>
    <definedName name="_13495Print_Area_MI_3_7" localSheetId="3">#REF!</definedName>
    <definedName name="_13495Print_Area_MI_3_7">#REF!</definedName>
    <definedName name="_13496Print_Area_MI_3_8" localSheetId="3">#REF!</definedName>
    <definedName name="_13496Print_Area_MI_3_8">#REF!</definedName>
    <definedName name="_13497Print_Area_MI_3_9" localSheetId="3">#REF!</definedName>
    <definedName name="_13497Print_Area_MI_3_9">#REF!</definedName>
    <definedName name="_13498Print_Area_MI_3_17_1" localSheetId="3">#REF!</definedName>
    <definedName name="_13498Print_Area_MI_3_17_1">#REF!</definedName>
    <definedName name="_13499Print_Area_MI_3_17_10" localSheetId="3">#REF!</definedName>
    <definedName name="_13499Print_Area_MI_3_17_10">#REF!</definedName>
    <definedName name="_135_31_12_17_13" localSheetId="3">#REF!</definedName>
    <definedName name="_135_31_12_17_13">#REF!</definedName>
    <definedName name="_1350_s_6_17_11" localSheetId="3">#REF!</definedName>
    <definedName name="_1350_s_6_17_11">#REF!</definedName>
    <definedName name="_13500Print_Area_MI_3_17_11" localSheetId="3">#REF!</definedName>
    <definedName name="_13500Print_Area_MI_3_17_11">#REF!</definedName>
    <definedName name="_13501Print_Area_MI_3_17_12" localSheetId="3">#REF!</definedName>
    <definedName name="_13501Print_Area_MI_3_17_12">#REF!</definedName>
    <definedName name="_13502Print_Area_MI_3_17_13" localSheetId="3">#REF!</definedName>
    <definedName name="_13502Print_Area_MI_3_17_13">#REF!</definedName>
    <definedName name="_13503Print_Area_MI_3_17_2" localSheetId="3">#REF!</definedName>
    <definedName name="_13503Print_Area_MI_3_17_2">#REF!</definedName>
    <definedName name="_13504Print_Area_MI_3_17_3" localSheetId="3">#REF!</definedName>
    <definedName name="_13504Print_Area_MI_3_17_3">#REF!</definedName>
    <definedName name="_13505Print_Area_MI_3_17_4" localSheetId="3">#REF!</definedName>
    <definedName name="_13505Print_Area_MI_3_17_4">#REF!</definedName>
    <definedName name="_13506Print_Area_MI_3_17_5" localSheetId="3">#REF!</definedName>
    <definedName name="_13506Print_Area_MI_3_17_5">#REF!</definedName>
    <definedName name="_13507Print_Area_MI_3_17_6" localSheetId="3">#REF!</definedName>
    <definedName name="_13507Print_Area_MI_3_17_6">#REF!</definedName>
    <definedName name="_13508Print_Area_MI_3_17_7" localSheetId="3">#REF!</definedName>
    <definedName name="_13508Print_Area_MI_3_17_7">#REF!</definedName>
    <definedName name="_13509Print_Area_MI_3_17_8" localSheetId="3">#REF!</definedName>
    <definedName name="_13509Print_Area_MI_3_17_8">#REF!</definedName>
    <definedName name="_1351_s_6_17_12" localSheetId="3">#REF!</definedName>
    <definedName name="_1351_s_6_17_12">#REF!</definedName>
    <definedName name="_13510Print_Area_MI_3_17_9" localSheetId="3">#REF!</definedName>
    <definedName name="_13510Print_Area_MI_3_17_9">#REF!</definedName>
    <definedName name="_13511Print_Area_MI_4_1" localSheetId="3">#REF!</definedName>
    <definedName name="_13511Print_Area_MI_4_1">#REF!</definedName>
    <definedName name="_13512Print_Area_MI_4_10" localSheetId="3">#REF!</definedName>
    <definedName name="_13512Print_Area_MI_4_10">#REF!</definedName>
    <definedName name="_13513Print_Area_MI_4_11" localSheetId="3">#REF!</definedName>
    <definedName name="_13513Print_Area_MI_4_11">#REF!</definedName>
    <definedName name="_13514Print_Area_MI_4_12" localSheetId="3">#REF!</definedName>
    <definedName name="_13514Print_Area_MI_4_12">#REF!</definedName>
    <definedName name="_13515Print_Area_MI_4_13" localSheetId="3">#REF!</definedName>
    <definedName name="_13515Print_Area_MI_4_13">#REF!</definedName>
    <definedName name="_13516Print_Area_MI_4_2" localSheetId="3">#REF!</definedName>
    <definedName name="_13516Print_Area_MI_4_2">#REF!</definedName>
    <definedName name="_13517Print_Area_MI_4_3" localSheetId="3">#REF!</definedName>
    <definedName name="_13517Print_Area_MI_4_3">#REF!</definedName>
    <definedName name="_13518Print_Area_MI_4_4" localSheetId="3">#REF!</definedName>
    <definedName name="_13518Print_Area_MI_4_4">#REF!</definedName>
    <definedName name="_13519Print_Area_MI_4_5" localSheetId="3">#REF!</definedName>
    <definedName name="_13519Print_Area_MI_4_5">#REF!</definedName>
    <definedName name="_1352_s_6_17_13" localSheetId="3">#REF!</definedName>
    <definedName name="_1352_s_6_17_13">#REF!</definedName>
    <definedName name="_13520Print_Area_MI_4_6" localSheetId="3">#REF!</definedName>
    <definedName name="_13520Print_Area_MI_4_6">#REF!</definedName>
    <definedName name="_13521Print_Area_MI_4_7" localSheetId="3">#REF!</definedName>
    <definedName name="_13521Print_Area_MI_4_7">#REF!</definedName>
    <definedName name="_13522Print_Area_MI_4_8" localSheetId="3">#REF!</definedName>
    <definedName name="_13522Print_Area_MI_4_8">#REF!</definedName>
    <definedName name="_13523Print_Area_MI_4_9" localSheetId="3">#REF!</definedName>
    <definedName name="_13523Print_Area_MI_4_9">#REF!</definedName>
    <definedName name="_13524Print_Area_MI_4_17_1" localSheetId="3">#REF!</definedName>
    <definedName name="_13524Print_Area_MI_4_17_1">#REF!</definedName>
    <definedName name="_13525Print_Area_MI_4_17_10" localSheetId="3">#REF!</definedName>
    <definedName name="_13525Print_Area_MI_4_17_10">#REF!</definedName>
    <definedName name="_13526Print_Area_MI_4_17_11" localSheetId="3">#REF!</definedName>
    <definedName name="_13526Print_Area_MI_4_17_11">#REF!</definedName>
    <definedName name="_13527Print_Area_MI_4_17_12" localSheetId="3">#REF!</definedName>
    <definedName name="_13527Print_Area_MI_4_17_12">#REF!</definedName>
    <definedName name="_13528Print_Area_MI_4_17_13" localSheetId="3">#REF!</definedName>
    <definedName name="_13528Print_Area_MI_4_17_13">#REF!</definedName>
    <definedName name="_13529Print_Area_MI_4_17_2" localSheetId="3">#REF!</definedName>
    <definedName name="_13529Print_Area_MI_4_17_2">#REF!</definedName>
    <definedName name="_1353_s_6_17_2" localSheetId="3">#REF!</definedName>
    <definedName name="_1353_s_6_17_2">#REF!</definedName>
    <definedName name="_13530Print_Area_MI_4_17_3" localSheetId="3">#REF!</definedName>
    <definedName name="_13530Print_Area_MI_4_17_3">#REF!</definedName>
    <definedName name="_13531Print_Area_MI_4_17_4" localSheetId="3">#REF!</definedName>
    <definedName name="_13531Print_Area_MI_4_17_4">#REF!</definedName>
    <definedName name="_13532Print_Area_MI_4_17_5" localSheetId="3">#REF!</definedName>
    <definedName name="_13532Print_Area_MI_4_17_5">#REF!</definedName>
    <definedName name="_13533Print_Area_MI_4_17_6" localSheetId="3">#REF!</definedName>
    <definedName name="_13533Print_Area_MI_4_17_6">#REF!</definedName>
    <definedName name="_13534Print_Area_MI_4_17_7" localSheetId="3">#REF!</definedName>
    <definedName name="_13534Print_Area_MI_4_17_7">#REF!</definedName>
    <definedName name="_13535Print_Area_MI_4_17_8" localSheetId="3">#REF!</definedName>
    <definedName name="_13535Print_Area_MI_4_17_8">#REF!</definedName>
    <definedName name="_13536Print_Area_MI_4_17_9" localSheetId="3">#REF!</definedName>
    <definedName name="_13536Print_Area_MI_4_17_9">#REF!</definedName>
    <definedName name="_13537Print_Area_MI_5_1" localSheetId="3">#REF!</definedName>
    <definedName name="_13537Print_Area_MI_5_1">#REF!</definedName>
    <definedName name="_13538Print_Area_MI_5_10" localSheetId="3">#REF!</definedName>
    <definedName name="_13538Print_Area_MI_5_10">#REF!</definedName>
    <definedName name="_13539Print_Area_MI_5_11" localSheetId="3">#REF!</definedName>
    <definedName name="_13539Print_Area_MI_5_11">#REF!</definedName>
    <definedName name="_1354_s_6_17_3" localSheetId="3">#REF!</definedName>
    <definedName name="_1354_s_6_17_3">#REF!</definedName>
    <definedName name="_13540Print_Area_MI_5_12" localSheetId="3">#REF!</definedName>
    <definedName name="_13540Print_Area_MI_5_12">#REF!</definedName>
    <definedName name="_13541Print_Area_MI_5_13" localSheetId="3">#REF!</definedName>
    <definedName name="_13541Print_Area_MI_5_13">#REF!</definedName>
    <definedName name="_13542Print_Area_MI_5_2" localSheetId="3">#REF!</definedName>
    <definedName name="_13542Print_Area_MI_5_2">#REF!</definedName>
    <definedName name="_13543Print_Area_MI_5_3" localSheetId="3">#REF!</definedName>
    <definedName name="_13543Print_Area_MI_5_3">#REF!</definedName>
    <definedName name="_13544Print_Area_MI_5_4" localSheetId="3">#REF!</definedName>
    <definedName name="_13544Print_Area_MI_5_4">#REF!</definedName>
    <definedName name="_13545Print_Area_MI_5_5" localSheetId="3">#REF!</definedName>
    <definedName name="_13545Print_Area_MI_5_5">#REF!</definedName>
    <definedName name="_13546Print_Area_MI_5_6" localSheetId="3">#REF!</definedName>
    <definedName name="_13546Print_Area_MI_5_6">#REF!</definedName>
    <definedName name="_13547Print_Area_MI_5_7" localSheetId="3">#REF!</definedName>
    <definedName name="_13547Print_Area_MI_5_7">#REF!</definedName>
    <definedName name="_13548Print_Area_MI_5_8" localSheetId="3">#REF!</definedName>
    <definedName name="_13548Print_Area_MI_5_8">#REF!</definedName>
    <definedName name="_13549Print_Area_MI_5_9" localSheetId="3">#REF!</definedName>
    <definedName name="_13549Print_Area_MI_5_9">#REF!</definedName>
    <definedName name="_1355_s_6_17_4" localSheetId="3">#REF!</definedName>
    <definedName name="_1355_s_6_17_4">#REF!</definedName>
    <definedName name="_13550Print_Area_MI_5_17_1" localSheetId="3">#REF!</definedName>
    <definedName name="_13550Print_Area_MI_5_17_1">#REF!</definedName>
    <definedName name="_13551Print_Area_MI_5_17_10" localSheetId="3">#REF!</definedName>
    <definedName name="_13551Print_Area_MI_5_17_10">#REF!</definedName>
    <definedName name="_13552Print_Area_MI_5_17_11" localSheetId="3">#REF!</definedName>
    <definedName name="_13552Print_Area_MI_5_17_11">#REF!</definedName>
    <definedName name="_13553Print_Area_MI_5_17_12" localSheetId="3">#REF!</definedName>
    <definedName name="_13553Print_Area_MI_5_17_12">#REF!</definedName>
    <definedName name="_13554Print_Area_MI_5_17_13" localSheetId="3">#REF!</definedName>
    <definedName name="_13554Print_Area_MI_5_17_13">#REF!</definedName>
    <definedName name="_13555Print_Area_MI_5_17_2" localSheetId="3">#REF!</definedName>
    <definedName name="_13555Print_Area_MI_5_17_2">#REF!</definedName>
    <definedName name="_13556Print_Area_MI_5_17_3" localSheetId="3">#REF!</definedName>
    <definedName name="_13556Print_Area_MI_5_17_3">#REF!</definedName>
    <definedName name="_13557Print_Area_MI_5_17_4" localSheetId="3">#REF!</definedName>
    <definedName name="_13557Print_Area_MI_5_17_4">#REF!</definedName>
    <definedName name="_13558Print_Area_MI_5_17_5" localSheetId="3">#REF!</definedName>
    <definedName name="_13558Print_Area_MI_5_17_5">#REF!</definedName>
    <definedName name="_13559Print_Area_MI_5_17_6" localSheetId="3">#REF!</definedName>
    <definedName name="_13559Print_Area_MI_5_17_6">#REF!</definedName>
    <definedName name="_1356_s_6_17_5" localSheetId="3">#REF!</definedName>
    <definedName name="_1356_s_6_17_5">#REF!</definedName>
    <definedName name="_13560Print_Area_MI_5_17_7" localSheetId="3">#REF!</definedName>
    <definedName name="_13560Print_Area_MI_5_17_7">#REF!</definedName>
    <definedName name="_13561Print_Area_MI_5_17_8" localSheetId="3">#REF!</definedName>
    <definedName name="_13561Print_Area_MI_5_17_8">#REF!</definedName>
    <definedName name="_13562Print_Area_MI_5_17_9" localSheetId="3">#REF!</definedName>
    <definedName name="_13562Print_Area_MI_5_17_9">#REF!</definedName>
    <definedName name="_13563Print_Area_MI_6_1" localSheetId="3">#REF!</definedName>
    <definedName name="_13563Print_Area_MI_6_1">#REF!</definedName>
    <definedName name="_13564Print_Area_MI_6_10" localSheetId="3">#REF!</definedName>
    <definedName name="_13564Print_Area_MI_6_10">#REF!</definedName>
    <definedName name="_13565Print_Area_MI_6_11" localSheetId="3">#REF!</definedName>
    <definedName name="_13565Print_Area_MI_6_11">#REF!</definedName>
    <definedName name="_13566Print_Area_MI_6_12" localSheetId="3">#REF!</definedName>
    <definedName name="_13566Print_Area_MI_6_12">#REF!</definedName>
    <definedName name="_13567Print_Area_MI_6_13" localSheetId="3">#REF!</definedName>
    <definedName name="_13567Print_Area_MI_6_13">#REF!</definedName>
    <definedName name="_13568Print_Area_MI_6_2" localSheetId="3">#REF!</definedName>
    <definedName name="_13568Print_Area_MI_6_2">#REF!</definedName>
    <definedName name="_13569Print_Area_MI_6_3" localSheetId="3">#REF!</definedName>
    <definedName name="_13569Print_Area_MI_6_3">#REF!</definedName>
    <definedName name="_1357_s_6_17_6" localSheetId="3">#REF!</definedName>
    <definedName name="_1357_s_6_17_6">#REF!</definedName>
    <definedName name="_13570Print_Area_MI_6_4" localSheetId="3">#REF!</definedName>
    <definedName name="_13570Print_Area_MI_6_4">#REF!</definedName>
    <definedName name="_13571Print_Area_MI_6_5" localSheetId="3">#REF!</definedName>
    <definedName name="_13571Print_Area_MI_6_5">#REF!</definedName>
    <definedName name="_13572Print_Area_MI_6_6" localSheetId="3">#REF!</definedName>
    <definedName name="_13572Print_Area_MI_6_6">#REF!</definedName>
    <definedName name="_13573Print_Area_MI_6_7" localSheetId="3">#REF!</definedName>
    <definedName name="_13573Print_Area_MI_6_7">#REF!</definedName>
    <definedName name="_13574Print_Area_MI_6_8" localSheetId="3">#REF!</definedName>
    <definedName name="_13574Print_Area_MI_6_8">#REF!</definedName>
    <definedName name="_13575Print_Area_MI_6_9" localSheetId="3">#REF!</definedName>
    <definedName name="_13575Print_Area_MI_6_9">#REF!</definedName>
    <definedName name="_13576Print_Area_MI_6_17_1" localSheetId="3">#REF!</definedName>
    <definedName name="_13576Print_Area_MI_6_17_1">#REF!</definedName>
    <definedName name="_13577Print_Area_MI_6_17_10" localSheetId="3">#REF!</definedName>
    <definedName name="_13577Print_Area_MI_6_17_10">#REF!</definedName>
    <definedName name="_13578Print_Area_MI_6_17_11" localSheetId="3">#REF!</definedName>
    <definedName name="_13578Print_Area_MI_6_17_11">#REF!</definedName>
    <definedName name="_13579Print_Area_MI_6_17_12" localSheetId="3">#REF!</definedName>
    <definedName name="_13579Print_Area_MI_6_17_12">#REF!</definedName>
    <definedName name="_1358_s_6_17_7" localSheetId="3">#REF!</definedName>
    <definedName name="_1358_s_6_17_7">#REF!</definedName>
    <definedName name="_13580Print_Area_MI_6_17_13" localSheetId="3">#REF!</definedName>
    <definedName name="_13580Print_Area_MI_6_17_13">#REF!</definedName>
    <definedName name="_13581Print_Area_MI_6_17_2" localSheetId="3">#REF!</definedName>
    <definedName name="_13581Print_Area_MI_6_17_2">#REF!</definedName>
    <definedName name="_13582Print_Area_MI_6_17_3" localSheetId="3">#REF!</definedName>
    <definedName name="_13582Print_Area_MI_6_17_3">#REF!</definedName>
    <definedName name="_13583Print_Area_MI_6_17_4" localSheetId="3">#REF!</definedName>
    <definedName name="_13583Print_Area_MI_6_17_4">#REF!</definedName>
    <definedName name="_13584Print_Area_MI_6_17_5" localSheetId="3">#REF!</definedName>
    <definedName name="_13584Print_Area_MI_6_17_5">#REF!</definedName>
    <definedName name="_13585Print_Area_MI_6_17_6" localSheetId="3">#REF!</definedName>
    <definedName name="_13585Print_Area_MI_6_17_6">#REF!</definedName>
    <definedName name="_13586Print_Area_MI_6_17_7" localSheetId="3">#REF!</definedName>
    <definedName name="_13586Print_Area_MI_6_17_7">#REF!</definedName>
    <definedName name="_13587Print_Area_MI_6_17_8" localSheetId="3">#REF!</definedName>
    <definedName name="_13587Print_Area_MI_6_17_8">#REF!</definedName>
    <definedName name="_13588Print_Area_MI_6_17_9" localSheetId="3">#REF!</definedName>
    <definedName name="_13588Print_Area_MI_6_17_9">#REF!</definedName>
    <definedName name="_13589Print_Area_MI_7_1" localSheetId="3">#REF!</definedName>
    <definedName name="_13589Print_Area_MI_7_1">#REF!</definedName>
    <definedName name="_1359_s_6_17_8" localSheetId="3">#REF!</definedName>
    <definedName name="_1359_s_6_17_8">#REF!</definedName>
    <definedName name="_13590Print_Area_MI_7_10" localSheetId="3">#REF!</definedName>
    <definedName name="_13590Print_Area_MI_7_10">#REF!</definedName>
    <definedName name="_13591Print_Area_MI_7_11" localSheetId="3">#REF!</definedName>
    <definedName name="_13591Print_Area_MI_7_11">#REF!</definedName>
    <definedName name="_13592Print_Area_MI_7_12" localSheetId="3">#REF!</definedName>
    <definedName name="_13592Print_Area_MI_7_12">#REF!</definedName>
    <definedName name="_13593Print_Area_MI_7_13" localSheetId="3">#REF!</definedName>
    <definedName name="_13593Print_Area_MI_7_13">#REF!</definedName>
    <definedName name="_13594Print_Area_MI_7_2" localSheetId="3">#REF!</definedName>
    <definedName name="_13594Print_Area_MI_7_2">#REF!</definedName>
    <definedName name="_13595Print_Area_MI_7_3" localSheetId="3">#REF!</definedName>
    <definedName name="_13595Print_Area_MI_7_3">#REF!</definedName>
    <definedName name="_13596Print_Area_MI_7_4" localSheetId="3">#REF!</definedName>
    <definedName name="_13596Print_Area_MI_7_4">#REF!</definedName>
    <definedName name="_13597Print_Area_MI_7_5" localSheetId="3">#REF!</definedName>
    <definedName name="_13597Print_Area_MI_7_5">#REF!</definedName>
    <definedName name="_13598Print_Area_MI_7_6" localSheetId="3">#REF!</definedName>
    <definedName name="_13598Print_Area_MI_7_6">#REF!</definedName>
    <definedName name="_13599Print_Area_MI_7_7" localSheetId="3">#REF!</definedName>
    <definedName name="_13599Print_Area_MI_7_7">#REF!</definedName>
    <definedName name="_136_31_12_17_2" localSheetId="3">#REF!</definedName>
    <definedName name="_136_31_12_17_2">#REF!</definedName>
    <definedName name="_1360_s_6_17_9" localSheetId="3">#REF!</definedName>
    <definedName name="_1360_s_6_17_9">#REF!</definedName>
    <definedName name="_13600Print_Area_MI_7_8" localSheetId="3">#REF!</definedName>
    <definedName name="_13600Print_Area_MI_7_8">#REF!</definedName>
    <definedName name="_13601Print_Area_MI_7_9" localSheetId="3">#REF!</definedName>
    <definedName name="_13601Print_Area_MI_7_9">#REF!</definedName>
    <definedName name="_13602Print_Area_MI_7_17_1" localSheetId="3">#REF!</definedName>
    <definedName name="_13602Print_Area_MI_7_17_1">#REF!</definedName>
    <definedName name="_13603Print_Area_MI_7_17_10" localSheetId="3">#REF!</definedName>
    <definedName name="_13603Print_Area_MI_7_17_10">#REF!</definedName>
    <definedName name="_13604Print_Area_MI_7_17_11" localSheetId="3">#REF!</definedName>
    <definedName name="_13604Print_Area_MI_7_17_11">#REF!</definedName>
    <definedName name="_13605Print_Area_MI_7_17_12" localSheetId="3">#REF!</definedName>
    <definedName name="_13605Print_Area_MI_7_17_12">#REF!</definedName>
    <definedName name="_13606Print_Area_MI_7_17_13" localSheetId="3">#REF!</definedName>
    <definedName name="_13606Print_Area_MI_7_17_13">#REF!</definedName>
    <definedName name="_13607Print_Area_MI_7_17_2" localSheetId="3">#REF!</definedName>
    <definedName name="_13607Print_Area_MI_7_17_2">#REF!</definedName>
    <definedName name="_13608Print_Area_MI_7_17_3" localSheetId="3">#REF!</definedName>
    <definedName name="_13608Print_Area_MI_7_17_3">#REF!</definedName>
    <definedName name="_13609Print_Area_MI_7_17_4" localSheetId="3">#REF!</definedName>
    <definedName name="_13609Print_Area_MI_7_17_4">#REF!</definedName>
    <definedName name="_1361_s_7_1" localSheetId="3">#REF!</definedName>
    <definedName name="_1361_s_7_1">#REF!</definedName>
    <definedName name="_13610Print_Area_MI_7_17_5" localSheetId="3">#REF!</definedName>
    <definedName name="_13610Print_Area_MI_7_17_5">#REF!</definedName>
    <definedName name="_13611Print_Area_MI_7_17_6" localSheetId="3">#REF!</definedName>
    <definedName name="_13611Print_Area_MI_7_17_6">#REF!</definedName>
    <definedName name="_13612Print_Area_MI_7_17_7" localSheetId="3">#REF!</definedName>
    <definedName name="_13612Print_Area_MI_7_17_7">#REF!</definedName>
    <definedName name="_13613Print_Area_MI_7_17_8" localSheetId="3">#REF!</definedName>
    <definedName name="_13613Print_Area_MI_7_17_8">#REF!</definedName>
    <definedName name="_13614Print_Area_MI_7_17_9" localSheetId="3">#REF!</definedName>
    <definedName name="_13614Print_Area_MI_7_17_9">#REF!</definedName>
    <definedName name="_13615Print_Area_MI_8_1" localSheetId="3">#REF!</definedName>
    <definedName name="_13615Print_Area_MI_8_1">#REF!</definedName>
    <definedName name="_13616Print_Area_MI_8_10" localSheetId="3">#REF!</definedName>
    <definedName name="_13616Print_Area_MI_8_10">#REF!</definedName>
    <definedName name="_13617Print_Area_MI_8_11" localSheetId="3">#REF!</definedName>
    <definedName name="_13617Print_Area_MI_8_11">#REF!</definedName>
    <definedName name="_13618Print_Area_MI_8_12" localSheetId="3">#REF!</definedName>
    <definedName name="_13618Print_Area_MI_8_12">#REF!</definedName>
    <definedName name="_13619Print_Area_MI_8_13" localSheetId="3">#REF!</definedName>
    <definedName name="_13619Print_Area_MI_8_13">#REF!</definedName>
    <definedName name="_1362_s_7_10" localSheetId="3">#REF!</definedName>
    <definedName name="_1362_s_7_10">#REF!</definedName>
    <definedName name="_13620Print_Area_MI_8_2" localSheetId="3">#REF!</definedName>
    <definedName name="_13620Print_Area_MI_8_2">#REF!</definedName>
    <definedName name="_13621Print_Area_MI_8_3" localSheetId="3">#REF!</definedName>
    <definedName name="_13621Print_Area_MI_8_3">#REF!</definedName>
    <definedName name="_13622Print_Area_MI_8_4" localSheetId="3">#REF!</definedName>
    <definedName name="_13622Print_Area_MI_8_4">#REF!</definedName>
    <definedName name="_13623Print_Area_MI_8_5" localSheetId="3">#REF!</definedName>
    <definedName name="_13623Print_Area_MI_8_5">#REF!</definedName>
    <definedName name="_13624Print_Area_MI_8_6" localSheetId="3">#REF!</definedName>
    <definedName name="_13624Print_Area_MI_8_6">#REF!</definedName>
    <definedName name="_13625Print_Area_MI_8_7" localSheetId="3">#REF!</definedName>
    <definedName name="_13625Print_Area_MI_8_7">#REF!</definedName>
    <definedName name="_13626Print_Area_MI_8_8" localSheetId="3">#REF!</definedName>
    <definedName name="_13626Print_Area_MI_8_8">#REF!</definedName>
    <definedName name="_13627Print_Area_MI_8_9" localSheetId="3">#REF!</definedName>
    <definedName name="_13627Print_Area_MI_8_9">#REF!</definedName>
    <definedName name="_13628Print_Area_MI_8_17_1" localSheetId="3">#REF!</definedName>
    <definedName name="_13628Print_Area_MI_8_17_1">#REF!</definedName>
    <definedName name="_13629Print_Area_MI_8_17_10" localSheetId="3">#REF!</definedName>
    <definedName name="_13629Print_Area_MI_8_17_10">#REF!</definedName>
    <definedName name="_1363_s_7_11" localSheetId="3">#REF!</definedName>
    <definedName name="_1363_s_7_11">#REF!</definedName>
    <definedName name="_13630Print_Area_MI_8_17_11" localSheetId="3">#REF!</definedName>
    <definedName name="_13630Print_Area_MI_8_17_11">#REF!</definedName>
    <definedName name="_13631Print_Area_MI_8_17_12" localSheetId="3">#REF!</definedName>
    <definedName name="_13631Print_Area_MI_8_17_12">#REF!</definedName>
    <definedName name="_13632Print_Area_MI_8_17_13" localSheetId="3">#REF!</definedName>
    <definedName name="_13632Print_Area_MI_8_17_13">#REF!</definedName>
    <definedName name="_13633Print_Area_MI_8_17_2" localSheetId="3">#REF!</definedName>
    <definedName name="_13633Print_Area_MI_8_17_2">#REF!</definedName>
    <definedName name="_13634Print_Area_MI_8_17_3" localSheetId="3">#REF!</definedName>
    <definedName name="_13634Print_Area_MI_8_17_3">#REF!</definedName>
    <definedName name="_13635Print_Area_MI_8_17_4" localSheetId="3">#REF!</definedName>
    <definedName name="_13635Print_Area_MI_8_17_4">#REF!</definedName>
    <definedName name="_13636Print_Area_MI_8_17_5" localSheetId="3">#REF!</definedName>
    <definedName name="_13636Print_Area_MI_8_17_5">#REF!</definedName>
    <definedName name="_13637Print_Area_MI_8_17_6" localSheetId="3">#REF!</definedName>
    <definedName name="_13637Print_Area_MI_8_17_6">#REF!</definedName>
    <definedName name="_13638Print_Area_MI_8_17_7" localSheetId="3">#REF!</definedName>
    <definedName name="_13638Print_Area_MI_8_17_7">#REF!</definedName>
    <definedName name="_13639Print_Area_MI_8_17_8" localSheetId="3">#REF!</definedName>
    <definedName name="_13639Print_Area_MI_8_17_8">#REF!</definedName>
    <definedName name="_1364_s_7_12" localSheetId="3">#REF!</definedName>
    <definedName name="_1364_s_7_12">#REF!</definedName>
    <definedName name="_13640Print_Area_MI_8_17_9" localSheetId="3">#REF!</definedName>
    <definedName name="_13640Print_Area_MI_8_17_9">#REF!</definedName>
    <definedName name="_13641Print_Area_MI_9_1" localSheetId="3">'[24]L-7.RINC_PENYERAHAN'!#REF!</definedName>
    <definedName name="_13641Print_Area_MI_9_1">'[24]L-7.RINC_PENYERAHAN'!#REF!</definedName>
    <definedName name="_13642Print_Area_MI_9_10" localSheetId="3">'[24]L-7.RINC_PENYERAHAN'!#REF!</definedName>
    <definedName name="_13642Print_Area_MI_9_10">'[24]L-7.RINC_PENYERAHAN'!#REF!</definedName>
    <definedName name="_13643Print_Area_MI_9_11" localSheetId="3">'[24]L-7.RINC_PENYERAHAN'!#REF!</definedName>
    <definedName name="_13643Print_Area_MI_9_11">'[24]L-7.RINC_PENYERAHAN'!#REF!</definedName>
    <definedName name="_13644Print_Area_MI_9_12" localSheetId="3">'[24]L-7.RINC_PENYERAHAN'!#REF!</definedName>
    <definedName name="_13644Print_Area_MI_9_12">'[24]L-7.RINC_PENYERAHAN'!#REF!</definedName>
    <definedName name="_13645Print_Area_MI_9_13">'[22]L-7.RINC_PENYERAHAN'!#REF!</definedName>
    <definedName name="_13646Print_Area_MI_9_2">'[24]L-7.RINC_PENYERAHAN'!#REF!</definedName>
    <definedName name="_13647Print_Area_MI_9_3">'[24]L-7.RINC_PENYERAHAN'!#REF!</definedName>
    <definedName name="_13648Print_Area_MI_9_4">'[24]L-7.RINC_PENYERAHAN'!#REF!</definedName>
    <definedName name="_13649Print_Area_MI_9_5">'[24]L-7.RINC_PENYERAHAN'!#REF!</definedName>
    <definedName name="_1365_s_7_13" localSheetId="3">#REF!</definedName>
    <definedName name="_1365_s_7_13">#REF!</definedName>
    <definedName name="_13650Print_Area_MI_9_6">'[24]L-7.RINC_PENYERAHAN'!#REF!</definedName>
    <definedName name="_13651Print_Area_MI_9_7">'[23]L-7.RINC_PENYERAHAN'!#REF!</definedName>
    <definedName name="_13652Print_Area_MI_9_8">'[24]L-7.RINC_PENYERAHAN'!#REF!</definedName>
    <definedName name="_13653Print_Area_MI_9_9">'[24]L-7.RINC_PENYERAHAN'!#REF!</definedName>
    <definedName name="_13654Print_Area_MI_9_1_1" localSheetId="3">#REF!</definedName>
    <definedName name="_13654Print_Area_MI_9_1_1">#REF!</definedName>
    <definedName name="_13655Print_Area_MI_9_1_10" localSheetId="3">#REF!</definedName>
    <definedName name="_13655Print_Area_MI_9_1_10">#REF!</definedName>
    <definedName name="_13656Print_Area_MI_9_1_11" localSheetId="3">#REF!</definedName>
    <definedName name="_13656Print_Area_MI_9_1_11">#REF!</definedName>
    <definedName name="_13657Print_Area_MI_9_1_12" localSheetId="3">#REF!</definedName>
    <definedName name="_13657Print_Area_MI_9_1_12">#REF!</definedName>
    <definedName name="_13658Print_Area_MI_9_1_13" localSheetId="3">#REF!</definedName>
    <definedName name="_13658Print_Area_MI_9_1_13">#REF!</definedName>
    <definedName name="_13659Print_Area_MI_9_1_2" localSheetId="3">#REF!</definedName>
    <definedName name="_13659Print_Area_MI_9_1_2">#REF!</definedName>
    <definedName name="_1366_s_7_2" localSheetId="3">#REF!</definedName>
    <definedName name="_1366_s_7_2">#REF!</definedName>
    <definedName name="_13660Print_Area_MI_9_1_3" localSheetId="3">#REF!</definedName>
    <definedName name="_13660Print_Area_MI_9_1_3">#REF!</definedName>
    <definedName name="_13661Print_Area_MI_9_1_4" localSheetId="3">#REF!</definedName>
    <definedName name="_13661Print_Area_MI_9_1_4">#REF!</definedName>
    <definedName name="_13662Print_Area_MI_9_1_5" localSheetId="3">#REF!</definedName>
    <definedName name="_13662Print_Area_MI_9_1_5">#REF!</definedName>
    <definedName name="_13663Print_Area_MI_9_1_6" localSheetId="3">#REF!</definedName>
    <definedName name="_13663Print_Area_MI_9_1_6">#REF!</definedName>
    <definedName name="_13664Print_Area_MI_9_1_7" localSheetId="3">#REF!</definedName>
    <definedName name="_13664Print_Area_MI_9_1_7">#REF!</definedName>
    <definedName name="_13665Print_Area_MI_9_1_8" localSheetId="3">#REF!</definedName>
    <definedName name="_13665Print_Area_MI_9_1_8">#REF!</definedName>
    <definedName name="_13666Print_Area_MI_9_1_9" localSheetId="3">#REF!</definedName>
    <definedName name="_13666Print_Area_MI_9_1_9">#REF!</definedName>
    <definedName name="_13667Print_Area_MI_9_17_1" localSheetId="3">#REF!</definedName>
    <definedName name="_13667Print_Area_MI_9_17_1">#REF!</definedName>
    <definedName name="_13668Print_Area_MI_9_17_10" localSheetId="3">#REF!</definedName>
    <definedName name="_13668Print_Area_MI_9_17_10">#REF!</definedName>
    <definedName name="_13669Print_Area_MI_9_17_11" localSheetId="3">#REF!</definedName>
    <definedName name="_13669Print_Area_MI_9_17_11">#REF!</definedName>
    <definedName name="_1367_s_7_3" localSheetId="3">#REF!</definedName>
    <definedName name="_1367_s_7_3">#REF!</definedName>
    <definedName name="_13670Print_Area_MI_9_17_12" localSheetId="3">#REF!</definedName>
    <definedName name="_13670Print_Area_MI_9_17_12">#REF!</definedName>
    <definedName name="_13671Print_Area_MI_9_17_13" localSheetId="3">#REF!</definedName>
    <definedName name="_13671Print_Area_MI_9_17_13">#REF!</definedName>
    <definedName name="_13672Print_Area_MI_9_17_2" localSheetId="3">#REF!</definedName>
    <definedName name="_13672Print_Area_MI_9_17_2">#REF!</definedName>
    <definedName name="_13673Print_Area_MI_9_17_3" localSheetId="3">#REF!</definedName>
    <definedName name="_13673Print_Area_MI_9_17_3">#REF!</definedName>
    <definedName name="_13674Print_Area_MI_9_17_4" localSheetId="3">#REF!</definedName>
    <definedName name="_13674Print_Area_MI_9_17_4">#REF!</definedName>
    <definedName name="_13675Print_Area_MI_9_17_5" localSheetId="3">#REF!</definedName>
    <definedName name="_13675Print_Area_MI_9_17_5">#REF!</definedName>
    <definedName name="_13676Print_Area_MI_9_17_6" localSheetId="3">#REF!</definedName>
    <definedName name="_13676Print_Area_MI_9_17_6">#REF!</definedName>
    <definedName name="_13677Print_Area_MI_9_17_7" localSheetId="3">#REF!</definedName>
    <definedName name="_13677Print_Area_MI_9_17_7">#REF!</definedName>
    <definedName name="_13678Print_Area_MI_9_17_8" localSheetId="3">#REF!</definedName>
    <definedName name="_13678Print_Area_MI_9_17_8">#REF!</definedName>
    <definedName name="_13679Print_Area_MI_9_17_9" localSheetId="3">#REF!</definedName>
    <definedName name="_13679Print_Area_MI_9_17_9">#REF!</definedName>
    <definedName name="_1368_s_7_4" localSheetId="3">#REF!</definedName>
    <definedName name="_1368_s_7_4">#REF!</definedName>
    <definedName name="_13680PRINT_TITLES_MI_1" localSheetId="3">#REF!</definedName>
    <definedName name="_13680PRINT_TITLES_MI_1">#REF!</definedName>
    <definedName name="_13681PRINT_TITLES_MI_10" localSheetId="3">#REF!</definedName>
    <definedName name="_13681PRINT_TITLES_MI_10">#REF!</definedName>
    <definedName name="_13682PRINT_TITLES_MI_11" localSheetId="3">#REF!</definedName>
    <definedName name="_13682PRINT_TITLES_MI_11">#REF!</definedName>
    <definedName name="_13683PRINT_TITLES_MI_12" localSheetId="3">#REF!</definedName>
    <definedName name="_13683PRINT_TITLES_MI_12">#REF!</definedName>
    <definedName name="_13684PRINT_TITLES_MI_13" localSheetId="3">#REF!</definedName>
    <definedName name="_13684PRINT_TITLES_MI_13">#REF!</definedName>
    <definedName name="_13685PRINT_TITLES_MI_3" localSheetId="3">#REF!</definedName>
    <definedName name="_13685PRINT_TITLES_MI_3">#REF!</definedName>
    <definedName name="_13686PRINT_TITLES_MI_4" localSheetId="3">#REF!</definedName>
    <definedName name="_13686PRINT_TITLES_MI_4">#REF!</definedName>
    <definedName name="_13687PRINT_TITLES_MI_5" localSheetId="3">#REF!</definedName>
    <definedName name="_13687PRINT_TITLES_MI_5">#REF!</definedName>
    <definedName name="_13688PRINT_TITLES_MI_6" localSheetId="3">#REF!</definedName>
    <definedName name="_13688PRINT_TITLES_MI_6">#REF!</definedName>
    <definedName name="_13689PRINT_TITLES_MI_7" localSheetId="3">#REF!</definedName>
    <definedName name="_13689PRINT_TITLES_MI_7">#REF!</definedName>
    <definedName name="_1369_s_7_5" localSheetId="3">#REF!</definedName>
    <definedName name="_1369_s_7_5">#REF!</definedName>
    <definedName name="_13690PRINT_TITLES_MI_8" localSheetId="3">#REF!</definedName>
    <definedName name="_13690PRINT_TITLES_MI_8">#REF!</definedName>
    <definedName name="_13691PRINT_TITLES_MI_9" localSheetId="3">#REF!</definedName>
    <definedName name="_13691PRINT_TITLES_MI_9">#REF!</definedName>
    <definedName name="_13692PRINT_TITLES_MI_1_1" localSheetId="3">#REF!</definedName>
    <definedName name="_13692PRINT_TITLES_MI_1_1">#REF!</definedName>
    <definedName name="_13693PRINT_TITLES_MI_1_10" localSheetId="3">#REF!</definedName>
    <definedName name="_13693PRINT_TITLES_MI_1_10">#REF!</definedName>
    <definedName name="_13694PRINT_TITLES_MI_1_11" localSheetId="3">#REF!</definedName>
    <definedName name="_13694PRINT_TITLES_MI_1_11">#REF!</definedName>
    <definedName name="_13695PRINT_TITLES_MI_1_12" localSheetId="3">#REF!</definedName>
    <definedName name="_13695PRINT_TITLES_MI_1_12">#REF!</definedName>
    <definedName name="_13696PRINT_TITLES_MI_1_13" localSheetId="3">#REF!</definedName>
    <definedName name="_13696PRINT_TITLES_MI_1_13">#REF!</definedName>
    <definedName name="_13697PRINT_TITLES_MI_1_2" localSheetId="3">#REF!</definedName>
    <definedName name="_13697PRINT_TITLES_MI_1_2">#REF!</definedName>
    <definedName name="_13698PRINT_TITLES_MI_1_3" localSheetId="3">#REF!</definedName>
    <definedName name="_13698PRINT_TITLES_MI_1_3">#REF!</definedName>
    <definedName name="_13699PRINT_TITLES_MI_1_4" localSheetId="3">#REF!</definedName>
    <definedName name="_13699PRINT_TITLES_MI_1_4">#REF!</definedName>
    <definedName name="_137_31_12_17_3" localSheetId="3">#REF!</definedName>
    <definedName name="_137_31_12_17_3">#REF!</definedName>
    <definedName name="_1370_s_7_6" localSheetId="3">#REF!</definedName>
    <definedName name="_1370_s_7_6">#REF!</definedName>
    <definedName name="_13700PRINT_TITLES_MI_1_5" localSheetId="3">#REF!</definedName>
    <definedName name="_13700PRINT_TITLES_MI_1_5">#REF!</definedName>
    <definedName name="_13701PRINT_TITLES_MI_1_6" localSheetId="3">#REF!</definedName>
    <definedName name="_13701PRINT_TITLES_MI_1_6">#REF!</definedName>
    <definedName name="_13702PRINT_TITLES_MI_1_7" localSheetId="3">#REF!</definedName>
    <definedName name="_13702PRINT_TITLES_MI_1_7">#REF!</definedName>
    <definedName name="_13703PRINT_TITLES_MI_1_8" localSheetId="3">#REF!</definedName>
    <definedName name="_13703PRINT_TITLES_MI_1_8">#REF!</definedName>
    <definedName name="_13704PRINT_TITLES_MI_1_9" localSheetId="3">#REF!</definedName>
    <definedName name="_13704PRINT_TITLES_MI_1_9">#REF!</definedName>
    <definedName name="_13705PRINT_TITLES_MI_1_17_1" localSheetId="3">#REF!</definedName>
    <definedName name="_13705PRINT_TITLES_MI_1_17_1">#REF!</definedName>
    <definedName name="_13706PRINT_TITLES_MI_1_17_10" localSheetId="3">#REF!</definedName>
    <definedName name="_13706PRINT_TITLES_MI_1_17_10">#REF!</definedName>
    <definedName name="_13707PRINT_TITLES_MI_1_17_11" localSheetId="3">#REF!</definedName>
    <definedName name="_13707PRINT_TITLES_MI_1_17_11">#REF!</definedName>
    <definedName name="_13708PRINT_TITLES_MI_1_17_12" localSheetId="3">#REF!</definedName>
    <definedName name="_13708PRINT_TITLES_MI_1_17_12">#REF!</definedName>
    <definedName name="_13709PRINT_TITLES_MI_1_17_13" localSheetId="3">#REF!</definedName>
    <definedName name="_13709PRINT_TITLES_MI_1_17_13">#REF!</definedName>
    <definedName name="_1371_s_7_7" localSheetId="3">#REF!</definedName>
    <definedName name="_1371_s_7_7">#REF!</definedName>
    <definedName name="_13710PRINT_TITLES_MI_1_17_2" localSheetId="3">#REF!</definedName>
    <definedName name="_13710PRINT_TITLES_MI_1_17_2">#REF!</definedName>
    <definedName name="_13711PRINT_TITLES_MI_1_17_3" localSheetId="3">#REF!</definedName>
    <definedName name="_13711PRINT_TITLES_MI_1_17_3">#REF!</definedName>
    <definedName name="_13712PRINT_TITLES_MI_1_17_4" localSheetId="3">#REF!</definedName>
    <definedName name="_13712PRINT_TITLES_MI_1_17_4">#REF!</definedName>
    <definedName name="_13713PRINT_TITLES_MI_1_17_5" localSheetId="3">#REF!</definedName>
    <definedName name="_13713PRINT_TITLES_MI_1_17_5">#REF!</definedName>
    <definedName name="_13714PRINT_TITLES_MI_1_17_6" localSheetId="3">#REF!</definedName>
    <definedName name="_13714PRINT_TITLES_MI_1_17_6">#REF!</definedName>
    <definedName name="_13715PRINT_TITLES_MI_1_17_7" localSheetId="3">#REF!</definedName>
    <definedName name="_13715PRINT_TITLES_MI_1_17_7">#REF!</definedName>
    <definedName name="_13716PRINT_TITLES_MI_1_17_8" localSheetId="3">#REF!</definedName>
    <definedName name="_13716PRINT_TITLES_MI_1_17_8">#REF!</definedName>
    <definedName name="_13717PRINT_TITLES_MI_1_17_9" localSheetId="3">#REF!</definedName>
    <definedName name="_13717PRINT_TITLES_MI_1_17_9">#REF!</definedName>
    <definedName name="_13718Print_Titles_MI_10_1_1" localSheetId="3">#REF!</definedName>
    <definedName name="_13718Print_Titles_MI_10_1_1">#REF!</definedName>
    <definedName name="_13719Print_Titles_MI_10_1_10" localSheetId="3">#REF!</definedName>
    <definedName name="_13719Print_Titles_MI_10_1_10">#REF!</definedName>
    <definedName name="_1372_s_7_8" localSheetId="3">#REF!</definedName>
    <definedName name="_1372_s_7_8">#REF!</definedName>
    <definedName name="_13720Print_Titles_MI_10_1_11" localSheetId="3">#REF!</definedName>
    <definedName name="_13720Print_Titles_MI_10_1_11">#REF!</definedName>
    <definedName name="_13721Print_Titles_MI_10_1_12" localSheetId="3">#REF!</definedName>
    <definedName name="_13721Print_Titles_MI_10_1_12">#REF!</definedName>
    <definedName name="_13722Print_Titles_MI_10_1_13" localSheetId="3">#REF!</definedName>
    <definedName name="_13722Print_Titles_MI_10_1_13">#REF!</definedName>
    <definedName name="_13723Print_Titles_MI_10_1_2" localSheetId="3">#REF!</definedName>
    <definedName name="_13723Print_Titles_MI_10_1_2">#REF!</definedName>
    <definedName name="_13724Print_Titles_MI_10_1_3" localSheetId="3">#REF!</definedName>
    <definedName name="_13724Print_Titles_MI_10_1_3">#REF!</definedName>
    <definedName name="_13725Print_Titles_MI_10_1_4" localSheetId="3">#REF!</definedName>
    <definedName name="_13725Print_Titles_MI_10_1_4">#REF!</definedName>
    <definedName name="_13726Print_Titles_MI_10_1_5" localSheetId="3">#REF!</definedName>
    <definedName name="_13726Print_Titles_MI_10_1_5">#REF!</definedName>
    <definedName name="_13727Print_Titles_MI_10_1_6" localSheetId="3">#REF!</definedName>
    <definedName name="_13727Print_Titles_MI_10_1_6">#REF!</definedName>
    <definedName name="_13728Print_Titles_MI_10_1_7" localSheetId="3">#REF!</definedName>
    <definedName name="_13728Print_Titles_MI_10_1_7">#REF!</definedName>
    <definedName name="_13729Print_Titles_MI_10_1_8" localSheetId="3">#REF!</definedName>
    <definedName name="_13729Print_Titles_MI_10_1_8">#REF!</definedName>
    <definedName name="_1373_s_7_9" localSheetId="3">#REF!</definedName>
    <definedName name="_1373_s_7_9">#REF!</definedName>
    <definedName name="_13730Print_Titles_MI_10_1_9" localSheetId="3">#REF!</definedName>
    <definedName name="_13730Print_Titles_MI_10_1_9">#REF!</definedName>
    <definedName name="_13731Print_Titles_MI_10_17_1" localSheetId="3">#REF!</definedName>
    <definedName name="_13731Print_Titles_MI_10_17_1">#REF!</definedName>
    <definedName name="_13732Print_Titles_MI_10_17_10" localSheetId="3">#REF!</definedName>
    <definedName name="_13732Print_Titles_MI_10_17_10">#REF!</definedName>
    <definedName name="_13733Print_Titles_MI_10_17_11" localSheetId="3">#REF!</definedName>
    <definedName name="_13733Print_Titles_MI_10_17_11">#REF!</definedName>
    <definedName name="_13734Print_Titles_MI_10_17_12" localSheetId="3">#REF!</definedName>
    <definedName name="_13734Print_Titles_MI_10_17_12">#REF!</definedName>
    <definedName name="_13735Print_Titles_MI_10_17_13" localSheetId="3">#REF!</definedName>
    <definedName name="_13735Print_Titles_MI_10_17_13">#REF!</definedName>
    <definedName name="_13736Print_Titles_MI_10_17_2" localSheetId="3">#REF!</definedName>
    <definedName name="_13736Print_Titles_MI_10_17_2">#REF!</definedName>
    <definedName name="_13737Print_Titles_MI_10_17_3" localSheetId="3">#REF!</definedName>
    <definedName name="_13737Print_Titles_MI_10_17_3">#REF!</definedName>
    <definedName name="_13738Print_Titles_MI_10_17_4" localSheetId="3">#REF!</definedName>
    <definedName name="_13738Print_Titles_MI_10_17_4">#REF!</definedName>
    <definedName name="_13739Print_Titles_MI_10_17_5" localSheetId="3">#REF!</definedName>
    <definedName name="_13739Print_Titles_MI_10_17_5">#REF!</definedName>
    <definedName name="_1374_s_7_10_1" localSheetId="3">#REF!</definedName>
    <definedName name="_1374_s_7_10_1">#REF!</definedName>
    <definedName name="_13740Print_Titles_MI_10_17_6" localSheetId="3">#REF!</definedName>
    <definedName name="_13740Print_Titles_MI_10_17_6">#REF!</definedName>
    <definedName name="_13741Print_Titles_MI_10_17_7" localSheetId="3">#REF!</definedName>
    <definedName name="_13741Print_Titles_MI_10_17_7">#REF!</definedName>
    <definedName name="_13742Print_Titles_MI_10_17_8" localSheetId="3">#REF!</definedName>
    <definedName name="_13742Print_Titles_MI_10_17_8">#REF!</definedName>
    <definedName name="_13743Print_Titles_MI_10_17_9" localSheetId="3">#REF!</definedName>
    <definedName name="_13743Print_Titles_MI_10_17_9">#REF!</definedName>
    <definedName name="_13744PRINT_TITLES_MI_11_1_1" localSheetId="3">#REF!</definedName>
    <definedName name="_13744PRINT_TITLES_MI_11_1_1">#REF!</definedName>
    <definedName name="_13745PRINT_TITLES_MI_11_1_10" localSheetId="3">#REF!</definedName>
    <definedName name="_13745PRINT_TITLES_MI_11_1_10">#REF!</definedName>
    <definedName name="_13746PRINT_TITLES_MI_11_1_11" localSheetId="3">#REF!</definedName>
    <definedName name="_13746PRINT_TITLES_MI_11_1_11">#REF!</definedName>
    <definedName name="_13747PRINT_TITLES_MI_11_1_12" localSheetId="3">#REF!</definedName>
    <definedName name="_13747PRINT_TITLES_MI_11_1_12">#REF!</definedName>
    <definedName name="_13748PRINT_TITLES_MI_11_1_13" localSheetId="3">#REF!</definedName>
    <definedName name="_13748PRINT_TITLES_MI_11_1_13">#REF!</definedName>
    <definedName name="_13749PRINT_TITLES_MI_11_1_2" localSheetId="3">#REF!</definedName>
    <definedName name="_13749PRINT_TITLES_MI_11_1_2">#REF!</definedName>
    <definedName name="_1375_s_7_10_10" localSheetId="3">#REF!</definedName>
    <definedName name="_1375_s_7_10_10">#REF!</definedName>
    <definedName name="_13750PRINT_TITLES_MI_11_1_3" localSheetId="3">#REF!</definedName>
    <definedName name="_13750PRINT_TITLES_MI_11_1_3">#REF!</definedName>
    <definedName name="_13751PRINT_TITLES_MI_11_1_4" localSheetId="3">#REF!</definedName>
    <definedName name="_13751PRINT_TITLES_MI_11_1_4">#REF!</definedName>
    <definedName name="_13752PRINT_TITLES_MI_11_1_5" localSheetId="3">#REF!</definedName>
    <definedName name="_13752PRINT_TITLES_MI_11_1_5">#REF!</definedName>
    <definedName name="_13753PRINT_TITLES_MI_11_1_6" localSheetId="3">#REF!</definedName>
    <definedName name="_13753PRINT_TITLES_MI_11_1_6">#REF!</definedName>
    <definedName name="_13754PRINT_TITLES_MI_11_1_7" localSheetId="3">#REF!</definedName>
    <definedName name="_13754PRINT_TITLES_MI_11_1_7">#REF!</definedName>
    <definedName name="_13755PRINT_TITLES_MI_11_1_8" localSheetId="3">#REF!</definedName>
    <definedName name="_13755PRINT_TITLES_MI_11_1_8">#REF!</definedName>
    <definedName name="_13756PRINT_TITLES_MI_11_1_9" localSheetId="3">#REF!</definedName>
    <definedName name="_13756PRINT_TITLES_MI_11_1_9">#REF!</definedName>
    <definedName name="_13757PRINT_TITLES_MI_11_17_1" localSheetId="3">#REF!</definedName>
    <definedName name="_13757PRINT_TITLES_MI_11_17_1">#REF!</definedName>
    <definedName name="_13758PRINT_TITLES_MI_11_17_10" localSheetId="3">#REF!</definedName>
    <definedName name="_13758PRINT_TITLES_MI_11_17_10">#REF!</definedName>
    <definedName name="_13759PRINT_TITLES_MI_11_17_11" localSheetId="3">#REF!</definedName>
    <definedName name="_13759PRINT_TITLES_MI_11_17_11">#REF!</definedName>
    <definedName name="_1376_s_7_10_11" localSheetId="3">#REF!</definedName>
    <definedName name="_1376_s_7_10_11">#REF!</definedName>
    <definedName name="_13760PRINT_TITLES_MI_11_17_12" localSheetId="3">#REF!</definedName>
    <definedName name="_13760PRINT_TITLES_MI_11_17_12">#REF!</definedName>
    <definedName name="_13761PRINT_TITLES_MI_11_17_13" localSheetId="3">#REF!</definedName>
    <definedName name="_13761PRINT_TITLES_MI_11_17_13">#REF!</definedName>
    <definedName name="_13762PRINT_TITLES_MI_11_17_2" localSheetId="3">#REF!</definedName>
    <definedName name="_13762PRINT_TITLES_MI_11_17_2">#REF!</definedName>
    <definedName name="_13763PRINT_TITLES_MI_11_17_3" localSheetId="3">#REF!</definedName>
    <definedName name="_13763PRINT_TITLES_MI_11_17_3">#REF!</definedName>
    <definedName name="_13764PRINT_TITLES_MI_11_17_4" localSheetId="3">#REF!</definedName>
    <definedName name="_13764PRINT_TITLES_MI_11_17_4">#REF!</definedName>
    <definedName name="_13765PRINT_TITLES_MI_11_17_5" localSheetId="3">#REF!</definedName>
    <definedName name="_13765PRINT_TITLES_MI_11_17_5">#REF!</definedName>
    <definedName name="_13766PRINT_TITLES_MI_11_17_6" localSheetId="3">#REF!</definedName>
    <definedName name="_13766PRINT_TITLES_MI_11_17_6">#REF!</definedName>
    <definedName name="_13767PRINT_TITLES_MI_11_17_7" localSheetId="3">#REF!</definedName>
    <definedName name="_13767PRINT_TITLES_MI_11_17_7">#REF!</definedName>
    <definedName name="_13768PRINT_TITLES_MI_11_17_8" localSheetId="3">#REF!</definedName>
    <definedName name="_13768PRINT_TITLES_MI_11_17_8">#REF!</definedName>
    <definedName name="_13769PRINT_TITLES_MI_11_17_9" localSheetId="3">#REF!</definedName>
    <definedName name="_13769PRINT_TITLES_MI_11_17_9">#REF!</definedName>
    <definedName name="_1377_s_7_10_12" localSheetId="3">#REF!</definedName>
    <definedName name="_1377_s_7_10_12">#REF!</definedName>
    <definedName name="_13770PRINT_TITLES_MI_12_1" localSheetId="3">#REF!</definedName>
    <definedName name="_13770PRINT_TITLES_MI_12_1">#REF!</definedName>
    <definedName name="_13771PRINT_TITLES_MI_12_10" localSheetId="3">#REF!</definedName>
    <definedName name="_13771PRINT_TITLES_MI_12_10">#REF!</definedName>
    <definedName name="_13772PRINT_TITLES_MI_12_11" localSheetId="3">#REF!</definedName>
    <definedName name="_13772PRINT_TITLES_MI_12_11">#REF!</definedName>
    <definedName name="_13773PRINT_TITLES_MI_12_12" localSheetId="3">#REF!</definedName>
    <definedName name="_13773PRINT_TITLES_MI_12_12">#REF!</definedName>
    <definedName name="_13774PRINT_TITLES_MI_12_13" localSheetId="3">#REF!</definedName>
    <definedName name="_13774PRINT_TITLES_MI_12_13">#REF!</definedName>
    <definedName name="_13775PRINT_TITLES_MI_12_2" localSheetId="3">#REF!</definedName>
    <definedName name="_13775PRINT_TITLES_MI_12_2">#REF!</definedName>
    <definedName name="_13776PRINT_TITLES_MI_12_3" localSheetId="3">#REF!</definedName>
    <definedName name="_13776PRINT_TITLES_MI_12_3">#REF!</definedName>
    <definedName name="_13777PRINT_TITLES_MI_12_4" localSheetId="3">#REF!</definedName>
    <definedName name="_13777PRINT_TITLES_MI_12_4">#REF!</definedName>
    <definedName name="_13778PRINT_TITLES_MI_12_5" localSheetId="3">#REF!</definedName>
    <definedName name="_13778PRINT_TITLES_MI_12_5">#REF!</definedName>
    <definedName name="_13779PRINT_TITLES_MI_12_6" localSheetId="3">#REF!</definedName>
    <definedName name="_13779PRINT_TITLES_MI_12_6">#REF!</definedName>
    <definedName name="_1378_s_7_10_13" localSheetId="3">#REF!</definedName>
    <definedName name="_1378_s_7_10_13">#REF!</definedName>
    <definedName name="_13780PRINT_TITLES_MI_12_7" localSheetId="3">#REF!</definedName>
    <definedName name="_13780PRINT_TITLES_MI_12_7">#REF!</definedName>
    <definedName name="_13781PRINT_TITLES_MI_12_8" localSheetId="3">#REF!</definedName>
    <definedName name="_13781PRINT_TITLES_MI_12_8">#REF!</definedName>
    <definedName name="_13782PRINT_TITLES_MI_12_9" localSheetId="3">#REF!</definedName>
    <definedName name="_13782PRINT_TITLES_MI_12_9">#REF!</definedName>
    <definedName name="_13783Print_Titles_MI_12_1_1" localSheetId="3">#REF!</definedName>
    <definedName name="_13783Print_Titles_MI_12_1_1">#REF!</definedName>
    <definedName name="_13784Print_Titles_MI_12_1_10" localSheetId="3">#REF!</definedName>
    <definedName name="_13784Print_Titles_MI_12_1_10">#REF!</definedName>
    <definedName name="_13785Print_Titles_MI_12_1_11" localSheetId="3">#REF!</definedName>
    <definedName name="_13785Print_Titles_MI_12_1_11">#REF!</definedName>
    <definedName name="_13786Print_Titles_MI_12_1_12" localSheetId="3">#REF!</definedName>
    <definedName name="_13786Print_Titles_MI_12_1_12">#REF!</definedName>
    <definedName name="_13787Print_Titles_MI_12_1_13" localSheetId="3">#REF!</definedName>
    <definedName name="_13787Print_Titles_MI_12_1_13">#REF!</definedName>
    <definedName name="_13788Print_Titles_MI_12_1_2" localSheetId="3">#REF!</definedName>
    <definedName name="_13788Print_Titles_MI_12_1_2">#REF!</definedName>
    <definedName name="_13789Print_Titles_MI_12_1_3" localSheetId="3">#REF!</definedName>
    <definedName name="_13789Print_Titles_MI_12_1_3">#REF!</definedName>
    <definedName name="_1379_s_7_10_2" localSheetId="3">#REF!</definedName>
    <definedName name="_1379_s_7_10_2">#REF!</definedName>
    <definedName name="_13790Print_Titles_MI_12_1_4" localSheetId="3">#REF!</definedName>
    <definedName name="_13790Print_Titles_MI_12_1_4">#REF!</definedName>
    <definedName name="_13791Print_Titles_MI_12_1_5" localSheetId="3">#REF!</definedName>
    <definedName name="_13791Print_Titles_MI_12_1_5">#REF!</definedName>
    <definedName name="_13792Print_Titles_MI_12_1_6" localSheetId="3">#REF!</definedName>
    <definedName name="_13792Print_Titles_MI_12_1_6">#REF!</definedName>
    <definedName name="_13793Print_Titles_MI_12_1_7" localSheetId="3">#REF!</definedName>
    <definedName name="_13793Print_Titles_MI_12_1_7">#REF!</definedName>
    <definedName name="_13794Print_Titles_MI_12_1_8" localSheetId="3">#REF!</definedName>
    <definedName name="_13794Print_Titles_MI_12_1_8">#REF!</definedName>
    <definedName name="_13795Print_Titles_MI_12_1_9" localSheetId="3">#REF!</definedName>
    <definedName name="_13795Print_Titles_MI_12_1_9">#REF!</definedName>
    <definedName name="_13796PRINT_TITLES_MI_12_17_1" localSheetId="3">#REF!</definedName>
    <definedName name="_13796PRINT_TITLES_MI_12_17_1">#REF!</definedName>
    <definedName name="_13797PRINT_TITLES_MI_12_17_10" localSheetId="3">#REF!</definedName>
    <definedName name="_13797PRINT_TITLES_MI_12_17_10">#REF!</definedName>
    <definedName name="_13798PRINT_TITLES_MI_12_17_11" localSheetId="3">#REF!</definedName>
    <definedName name="_13798PRINT_TITLES_MI_12_17_11">#REF!</definedName>
    <definedName name="_13799PRINT_TITLES_MI_12_17_12" localSheetId="3">#REF!</definedName>
    <definedName name="_13799PRINT_TITLES_MI_12_17_12">#REF!</definedName>
    <definedName name="_138_31_12_17_4" localSheetId="3">#REF!</definedName>
    <definedName name="_138_31_12_17_4">#REF!</definedName>
    <definedName name="_1380_s_7_10_3" localSheetId="3">#REF!</definedName>
    <definedName name="_1380_s_7_10_3">#REF!</definedName>
    <definedName name="_13800PRINT_TITLES_MI_12_17_13" localSheetId="3">#REF!</definedName>
    <definedName name="_13800PRINT_TITLES_MI_12_17_13">#REF!</definedName>
    <definedName name="_13801PRINT_TITLES_MI_12_17_2" localSheetId="3">#REF!</definedName>
    <definedName name="_13801PRINT_TITLES_MI_12_17_2">#REF!</definedName>
    <definedName name="_13802PRINT_TITLES_MI_12_17_3" localSheetId="3">#REF!</definedName>
    <definedName name="_13802PRINT_TITLES_MI_12_17_3">#REF!</definedName>
    <definedName name="_13803PRINT_TITLES_MI_12_17_4" localSheetId="3">#REF!</definedName>
    <definedName name="_13803PRINT_TITLES_MI_12_17_4">#REF!</definedName>
    <definedName name="_13804PRINT_TITLES_MI_12_17_5" localSheetId="3">#REF!</definedName>
    <definedName name="_13804PRINT_TITLES_MI_12_17_5">#REF!</definedName>
    <definedName name="_13805PRINT_TITLES_MI_12_17_6" localSheetId="3">#REF!</definedName>
    <definedName name="_13805PRINT_TITLES_MI_12_17_6">#REF!</definedName>
    <definedName name="_13806PRINT_TITLES_MI_12_17_7" localSheetId="3">#REF!</definedName>
    <definedName name="_13806PRINT_TITLES_MI_12_17_7">#REF!</definedName>
    <definedName name="_13807PRINT_TITLES_MI_12_17_8" localSheetId="3">#REF!</definedName>
    <definedName name="_13807PRINT_TITLES_MI_12_17_8">#REF!</definedName>
    <definedName name="_13808PRINT_TITLES_MI_12_17_9" localSheetId="3">#REF!</definedName>
    <definedName name="_13808PRINT_TITLES_MI_12_17_9">#REF!</definedName>
    <definedName name="_13809PRINT_TITLES_MI_13_1_1" localSheetId="3">#REF!</definedName>
    <definedName name="_13809PRINT_TITLES_MI_13_1_1">#REF!</definedName>
    <definedName name="_1381_s_7_10_4" localSheetId="3">#REF!</definedName>
    <definedName name="_1381_s_7_10_4">#REF!</definedName>
    <definedName name="_13810PRINT_TITLES_MI_13_1_10" localSheetId="3">#REF!</definedName>
    <definedName name="_13810PRINT_TITLES_MI_13_1_10">#REF!</definedName>
    <definedName name="_13811PRINT_TITLES_MI_13_1_11" localSheetId="3">#REF!</definedName>
    <definedName name="_13811PRINT_TITLES_MI_13_1_11">#REF!</definedName>
    <definedName name="_13812PRINT_TITLES_MI_13_1_12" localSheetId="3">#REF!</definedName>
    <definedName name="_13812PRINT_TITLES_MI_13_1_12">#REF!</definedName>
    <definedName name="_13813PRINT_TITLES_MI_13_1_13" localSheetId="3">#REF!</definedName>
    <definedName name="_13813PRINT_TITLES_MI_13_1_13">#REF!</definedName>
    <definedName name="_13814PRINT_TITLES_MI_13_1_2" localSheetId="3">#REF!</definedName>
    <definedName name="_13814PRINT_TITLES_MI_13_1_2">#REF!</definedName>
    <definedName name="_13815PRINT_TITLES_MI_13_1_3" localSheetId="3">#REF!</definedName>
    <definedName name="_13815PRINT_TITLES_MI_13_1_3">#REF!</definedName>
    <definedName name="_13816PRINT_TITLES_MI_13_1_4" localSheetId="3">#REF!</definedName>
    <definedName name="_13816PRINT_TITLES_MI_13_1_4">#REF!</definedName>
    <definedName name="_13817PRINT_TITLES_MI_13_1_5" localSheetId="3">#REF!</definedName>
    <definedName name="_13817PRINT_TITLES_MI_13_1_5">#REF!</definedName>
    <definedName name="_13818PRINT_TITLES_MI_13_1_6" localSheetId="3">#REF!</definedName>
    <definedName name="_13818PRINT_TITLES_MI_13_1_6">#REF!</definedName>
    <definedName name="_13819PRINT_TITLES_MI_13_1_7" localSheetId="3">#REF!</definedName>
    <definedName name="_13819PRINT_TITLES_MI_13_1_7">#REF!</definedName>
    <definedName name="_1382_s_7_10_5" localSheetId="3">#REF!</definedName>
    <definedName name="_1382_s_7_10_5">#REF!</definedName>
    <definedName name="_13820PRINT_TITLES_MI_13_1_8" localSheetId="3">#REF!</definedName>
    <definedName name="_13820PRINT_TITLES_MI_13_1_8">#REF!</definedName>
    <definedName name="_13821PRINT_TITLES_MI_13_1_9" localSheetId="3">#REF!</definedName>
    <definedName name="_13821PRINT_TITLES_MI_13_1_9">#REF!</definedName>
    <definedName name="_13822PRINT_TITLES_MI_13_17_1" localSheetId="3">#REF!</definedName>
    <definedName name="_13822PRINT_TITLES_MI_13_17_1">#REF!</definedName>
    <definedName name="_13823PRINT_TITLES_MI_13_17_10" localSheetId="3">#REF!</definedName>
    <definedName name="_13823PRINT_TITLES_MI_13_17_10">#REF!</definedName>
    <definedName name="_13824PRINT_TITLES_MI_13_17_11" localSheetId="3">#REF!</definedName>
    <definedName name="_13824PRINT_TITLES_MI_13_17_11">#REF!</definedName>
    <definedName name="_13825PRINT_TITLES_MI_13_17_12" localSheetId="3">#REF!</definedName>
    <definedName name="_13825PRINT_TITLES_MI_13_17_12">#REF!</definedName>
    <definedName name="_13826PRINT_TITLES_MI_13_17_13" localSheetId="3">#REF!</definedName>
    <definedName name="_13826PRINT_TITLES_MI_13_17_13">#REF!</definedName>
    <definedName name="_13827PRINT_TITLES_MI_13_17_2" localSheetId="3">#REF!</definedName>
    <definedName name="_13827PRINT_TITLES_MI_13_17_2">#REF!</definedName>
    <definedName name="_13828PRINT_TITLES_MI_13_17_3" localSheetId="3">#REF!</definedName>
    <definedName name="_13828PRINT_TITLES_MI_13_17_3">#REF!</definedName>
    <definedName name="_13829PRINT_TITLES_MI_13_17_4" localSheetId="3">#REF!</definedName>
    <definedName name="_13829PRINT_TITLES_MI_13_17_4">#REF!</definedName>
    <definedName name="_1383_s_7_10_6" localSheetId="3">#REF!</definedName>
    <definedName name="_1383_s_7_10_6">#REF!</definedName>
    <definedName name="_13830PRINT_TITLES_MI_13_17_5" localSheetId="3">#REF!</definedName>
    <definedName name="_13830PRINT_TITLES_MI_13_17_5">#REF!</definedName>
    <definedName name="_13831PRINT_TITLES_MI_13_17_6" localSheetId="3">#REF!</definedName>
    <definedName name="_13831PRINT_TITLES_MI_13_17_6">#REF!</definedName>
    <definedName name="_13832PRINT_TITLES_MI_13_17_7" localSheetId="3">#REF!</definedName>
    <definedName name="_13832PRINT_TITLES_MI_13_17_7">#REF!</definedName>
    <definedName name="_13833PRINT_TITLES_MI_13_17_8" localSheetId="3">#REF!</definedName>
    <definedName name="_13833PRINT_TITLES_MI_13_17_8">#REF!</definedName>
    <definedName name="_13834PRINT_TITLES_MI_13_17_9" localSheetId="3">#REF!</definedName>
    <definedName name="_13834PRINT_TITLES_MI_13_17_9">#REF!</definedName>
    <definedName name="_13835PRINT_TITLES_MI_14_1" localSheetId="3">#REF!</definedName>
    <definedName name="_13835PRINT_TITLES_MI_14_1">#REF!</definedName>
    <definedName name="_13836PRINT_TITLES_MI_14_10" localSheetId="3">#REF!</definedName>
    <definedName name="_13836PRINT_TITLES_MI_14_10">#REF!</definedName>
    <definedName name="_13837PRINT_TITLES_MI_14_11" localSheetId="3">#REF!</definedName>
    <definedName name="_13837PRINT_TITLES_MI_14_11">#REF!</definedName>
    <definedName name="_13838PRINT_TITLES_MI_14_12" localSheetId="3">#REF!</definedName>
    <definedName name="_13838PRINT_TITLES_MI_14_12">#REF!</definedName>
    <definedName name="_13839PRINT_TITLES_MI_14_13" localSheetId="3">#REF!</definedName>
    <definedName name="_13839PRINT_TITLES_MI_14_13">#REF!</definedName>
    <definedName name="_1384_s_7_10_7" localSheetId="3">#REF!</definedName>
    <definedName name="_1384_s_7_10_7">#REF!</definedName>
    <definedName name="_13840PRINT_TITLES_MI_14_2" localSheetId="3">#REF!</definedName>
    <definedName name="_13840PRINT_TITLES_MI_14_2">#REF!</definedName>
    <definedName name="_13841PRINT_TITLES_MI_14_3" localSheetId="3">#REF!</definedName>
    <definedName name="_13841PRINT_TITLES_MI_14_3">#REF!</definedName>
    <definedName name="_13842PRINT_TITLES_MI_14_4" localSheetId="3">#REF!</definedName>
    <definedName name="_13842PRINT_TITLES_MI_14_4">#REF!</definedName>
    <definedName name="_13843PRINT_TITLES_MI_14_5" localSheetId="3">#REF!</definedName>
    <definedName name="_13843PRINT_TITLES_MI_14_5">#REF!</definedName>
    <definedName name="_13844PRINT_TITLES_MI_14_6" localSheetId="3">#REF!</definedName>
    <definedName name="_13844PRINT_TITLES_MI_14_6">#REF!</definedName>
    <definedName name="_13845PRINT_TITLES_MI_14_7" localSheetId="3">#REF!</definedName>
    <definedName name="_13845PRINT_TITLES_MI_14_7">#REF!</definedName>
    <definedName name="_13846PRINT_TITLES_MI_14_8" localSheetId="3">#REF!</definedName>
    <definedName name="_13846PRINT_TITLES_MI_14_8">#REF!</definedName>
    <definedName name="_13847PRINT_TITLES_MI_14_9" localSheetId="3">#REF!</definedName>
    <definedName name="_13847PRINT_TITLES_MI_14_9">#REF!</definedName>
    <definedName name="_13848PRINT_TITLES_MI_14_17_1" localSheetId="3">#REF!</definedName>
    <definedName name="_13848PRINT_TITLES_MI_14_17_1">#REF!</definedName>
    <definedName name="_13849PRINT_TITLES_MI_14_17_10" localSheetId="3">#REF!</definedName>
    <definedName name="_13849PRINT_TITLES_MI_14_17_10">#REF!</definedName>
    <definedName name="_1385_s_7_10_8" localSheetId="3">#REF!</definedName>
    <definedName name="_1385_s_7_10_8">#REF!</definedName>
    <definedName name="_13850PRINT_TITLES_MI_14_17_11" localSheetId="3">#REF!</definedName>
    <definedName name="_13850PRINT_TITLES_MI_14_17_11">#REF!</definedName>
    <definedName name="_13851PRINT_TITLES_MI_14_17_12" localSheetId="3">#REF!</definedName>
    <definedName name="_13851PRINT_TITLES_MI_14_17_12">#REF!</definedName>
    <definedName name="_13852PRINT_TITLES_MI_14_17_13" localSheetId="3">#REF!</definedName>
    <definedName name="_13852PRINT_TITLES_MI_14_17_13">#REF!</definedName>
    <definedName name="_13853PRINT_TITLES_MI_14_17_2" localSheetId="3">#REF!</definedName>
    <definedName name="_13853PRINT_TITLES_MI_14_17_2">#REF!</definedName>
    <definedName name="_13854PRINT_TITLES_MI_14_17_3" localSheetId="3">#REF!</definedName>
    <definedName name="_13854PRINT_TITLES_MI_14_17_3">#REF!</definedName>
    <definedName name="_13855PRINT_TITLES_MI_14_17_4" localSheetId="3">#REF!</definedName>
    <definedName name="_13855PRINT_TITLES_MI_14_17_4">#REF!</definedName>
    <definedName name="_13856PRINT_TITLES_MI_14_17_5" localSheetId="3">#REF!</definedName>
    <definedName name="_13856PRINT_TITLES_MI_14_17_5">#REF!</definedName>
    <definedName name="_13857PRINT_TITLES_MI_14_17_6" localSheetId="3">#REF!</definedName>
    <definedName name="_13857PRINT_TITLES_MI_14_17_6">#REF!</definedName>
    <definedName name="_13858PRINT_TITLES_MI_14_17_7" localSheetId="3">#REF!</definedName>
    <definedName name="_13858PRINT_TITLES_MI_14_17_7">#REF!</definedName>
    <definedName name="_13859PRINT_TITLES_MI_14_17_8" localSheetId="3">#REF!</definedName>
    <definedName name="_13859PRINT_TITLES_MI_14_17_8">#REF!</definedName>
    <definedName name="_1386_s_7_10_9" localSheetId="3">#REF!</definedName>
    <definedName name="_1386_s_7_10_9">#REF!</definedName>
    <definedName name="_13860PRINT_TITLES_MI_14_17_9" localSheetId="3">#REF!</definedName>
    <definedName name="_13860PRINT_TITLES_MI_14_17_9">#REF!</definedName>
    <definedName name="_13861PRINT_TITLES_MI_15_1" localSheetId="3">#REF!</definedName>
    <definedName name="_13861PRINT_TITLES_MI_15_1">#REF!</definedName>
    <definedName name="_13862PRINT_TITLES_MI_15_10" localSheetId="3">#REF!</definedName>
    <definedName name="_13862PRINT_TITLES_MI_15_10">#REF!</definedName>
    <definedName name="_13863PRINT_TITLES_MI_15_11" localSheetId="3">#REF!</definedName>
    <definedName name="_13863PRINT_TITLES_MI_15_11">#REF!</definedName>
    <definedName name="_13864PRINT_TITLES_MI_15_12" localSheetId="3">#REF!</definedName>
    <definedName name="_13864PRINT_TITLES_MI_15_12">#REF!</definedName>
    <definedName name="_13865PRINT_TITLES_MI_15_13" localSheetId="3">#REF!</definedName>
    <definedName name="_13865PRINT_TITLES_MI_15_13">#REF!</definedName>
    <definedName name="_13866PRINT_TITLES_MI_15_2" localSheetId="3">#REF!</definedName>
    <definedName name="_13866PRINT_TITLES_MI_15_2">#REF!</definedName>
    <definedName name="_13867PRINT_TITLES_MI_15_3" localSheetId="3">#REF!</definedName>
    <definedName name="_13867PRINT_TITLES_MI_15_3">#REF!</definedName>
    <definedName name="_13868PRINT_TITLES_MI_15_4" localSheetId="3">#REF!</definedName>
    <definedName name="_13868PRINT_TITLES_MI_15_4">#REF!</definedName>
    <definedName name="_13869PRINT_TITLES_MI_15_5" localSheetId="3">#REF!</definedName>
    <definedName name="_13869PRINT_TITLES_MI_15_5">#REF!</definedName>
    <definedName name="_1387_s_7_11_1" localSheetId="3">#REF!</definedName>
    <definedName name="_1387_s_7_11_1">#REF!</definedName>
    <definedName name="_13870PRINT_TITLES_MI_15_6" localSheetId="3">#REF!</definedName>
    <definedName name="_13870PRINT_TITLES_MI_15_6">#REF!</definedName>
    <definedName name="_13871PRINT_TITLES_MI_15_7" localSheetId="3">#REF!</definedName>
    <definedName name="_13871PRINT_TITLES_MI_15_7">#REF!</definedName>
    <definedName name="_13872PRINT_TITLES_MI_15_8" localSheetId="3">#REF!</definedName>
    <definedName name="_13872PRINT_TITLES_MI_15_8">#REF!</definedName>
    <definedName name="_13873PRINT_TITLES_MI_15_9" localSheetId="3">#REF!</definedName>
    <definedName name="_13873PRINT_TITLES_MI_15_9">#REF!</definedName>
    <definedName name="_13874PRINT_TITLES_MI_15_17_1" localSheetId="3">#REF!</definedName>
    <definedName name="_13874PRINT_TITLES_MI_15_17_1">#REF!</definedName>
    <definedName name="_13875PRINT_TITLES_MI_15_17_10" localSheetId="3">#REF!</definedName>
    <definedName name="_13875PRINT_TITLES_MI_15_17_10">#REF!</definedName>
    <definedName name="_13876PRINT_TITLES_MI_15_17_11" localSheetId="3">#REF!</definedName>
    <definedName name="_13876PRINT_TITLES_MI_15_17_11">#REF!</definedName>
    <definedName name="_13877PRINT_TITLES_MI_15_17_12" localSheetId="3">#REF!</definedName>
    <definedName name="_13877PRINT_TITLES_MI_15_17_12">#REF!</definedName>
    <definedName name="_13878PRINT_TITLES_MI_15_17_13" localSheetId="3">#REF!</definedName>
    <definedName name="_13878PRINT_TITLES_MI_15_17_13">#REF!</definedName>
    <definedName name="_13879PRINT_TITLES_MI_15_17_2" localSheetId="3">#REF!</definedName>
    <definedName name="_13879PRINT_TITLES_MI_15_17_2">#REF!</definedName>
    <definedName name="_1388_s_7_11_10" localSheetId="3">#REF!</definedName>
    <definedName name="_1388_s_7_11_10">#REF!</definedName>
    <definedName name="_13880PRINT_TITLES_MI_15_17_3" localSheetId="3">#REF!</definedName>
    <definedName name="_13880PRINT_TITLES_MI_15_17_3">#REF!</definedName>
    <definedName name="_13881PRINT_TITLES_MI_15_17_4" localSheetId="3">#REF!</definedName>
    <definedName name="_13881PRINT_TITLES_MI_15_17_4">#REF!</definedName>
    <definedName name="_13882PRINT_TITLES_MI_15_17_5" localSheetId="3">#REF!</definedName>
    <definedName name="_13882PRINT_TITLES_MI_15_17_5">#REF!</definedName>
    <definedName name="_13883PRINT_TITLES_MI_15_17_6" localSheetId="3">#REF!</definedName>
    <definedName name="_13883PRINT_TITLES_MI_15_17_6">#REF!</definedName>
    <definedName name="_13884PRINT_TITLES_MI_15_17_7" localSheetId="3">#REF!</definedName>
    <definedName name="_13884PRINT_TITLES_MI_15_17_7">#REF!</definedName>
    <definedName name="_13885PRINT_TITLES_MI_15_17_8" localSheetId="3">#REF!</definedName>
    <definedName name="_13885PRINT_TITLES_MI_15_17_8">#REF!</definedName>
    <definedName name="_13886PRINT_TITLES_MI_15_17_9" localSheetId="3">#REF!</definedName>
    <definedName name="_13886PRINT_TITLES_MI_15_17_9">#REF!</definedName>
    <definedName name="_13887Print_Titles_MI_17_1" localSheetId="3">#REF!</definedName>
    <definedName name="_13887Print_Titles_MI_17_1">#REF!</definedName>
    <definedName name="_13888Print_Titles_MI_17_10" localSheetId="3">#REF!</definedName>
    <definedName name="_13888Print_Titles_MI_17_10">#REF!</definedName>
    <definedName name="_13889Print_Titles_MI_17_11" localSheetId="3">#REF!</definedName>
    <definedName name="_13889Print_Titles_MI_17_11">#REF!</definedName>
    <definedName name="_1389_s_7_11_11" localSheetId="3">#REF!</definedName>
    <definedName name="_1389_s_7_11_11">#REF!</definedName>
    <definedName name="_13890Print_Titles_MI_17_12" localSheetId="3">#REF!</definedName>
    <definedName name="_13890Print_Titles_MI_17_12">#REF!</definedName>
    <definedName name="_13891Print_Titles_MI_17_13" localSheetId="3">#REF!</definedName>
    <definedName name="_13891Print_Titles_MI_17_13">#REF!</definedName>
    <definedName name="_13892Print_Titles_MI_17_2" localSheetId="3">#REF!</definedName>
    <definedName name="_13892Print_Titles_MI_17_2">#REF!</definedName>
    <definedName name="_13893Print_Titles_MI_17_3" localSheetId="3">#REF!</definedName>
    <definedName name="_13893Print_Titles_MI_17_3">#REF!</definedName>
    <definedName name="_13894Print_Titles_MI_17_4" localSheetId="3">#REF!</definedName>
    <definedName name="_13894Print_Titles_MI_17_4">#REF!</definedName>
    <definedName name="_13895Print_Titles_MI_17_5" localSheetId="3">#REF!</definedName>
    <definedName name="_13895Print_Titles_MI_17_5">#REF!</definedName>
    <definedName name="_13896Print_Titles_MI_17_6" localSheetId="3">#REF!</definedName>
    <definedName name="_13896Print_Titles_MI_17_6">#REF!</definedName>
    <definedName name="_13897Print_Titles_MI_17_7" localSheetId="3">#REF!</definedName>
    <definedName name="_13897Print_Titles_MI_17_7">#REF!</definedName>
    <definedName name="_13898Print_Titles_MI_17_8" localSheetId="3">#REF!</definedName>
    <definedName name="_13898Print_Titles_MI_17_8">#REF!</definedName>
    <definedName name="_13899Print_Titles_MI_17_9" localSheetId="3">#REF!</definedName>
    <definedName name="_13899Print_Titles_MI_17_9">#REF!</definedName>
    <definedName name="_139_31_12_17_5" localSheetId="3">#REF!</definedName>
    <definedName name="_139_31_12_17_5">#REF!</definedName>
    <definedName name="_1390_s_7_11_12" localSheetId="3">#REF!</definedName>
    <definedName name="_1390_s_7_11_12">#REF!</definedName>
    <definedName name="_13900PRINT_TITLES_MI_2_1" localSheetId="3">#REF!</definedName>
    <definedName name="_13900PRINT_TITLES_MI_2_1">#REF!</definedName>
    <definedName name="_13901PRINT_TITLES_MI_2_10" localSheetId="3">#REF!</definedName>
    <definedName name="_13901PRINT_TITLES_MI_2_10">#REF!</definedName>
    <definedName name="_13902PRINT_TITLES_MI_2_11" localSheetId="3">#REF!</definedName>
    <definedName name="_13902PRINT_TITLES_MI_2_11">#REF!</definedName>
    <definedName name="_13903PRINT_TITLES_MI_2_12" localSheetId="3">#REF!</definedName>
    <definedName name="_13903PRINT_TITLES_MI_2_12">#REF!</definedName>
    <definedName name="_13904PRINT_TITLES_MI_2_13" localSheetId="3">#REF!</definedName>
    <definedName name="_13904PRINT_TITLES_MI_2_13">#REF!</definedName>
    <definedName name="_13905PRINT_TITLES_MI_2_2" localSheetId="3">#REF!</definedName>
    <definedName name="_13905PRINT_TITLES_MI_2_2">#REF!</definedName>
    <definedName name="_13906PRINT_TITLES_MI_2_3" localSheetId="3">#REF!</definedName>
    <definedName name="_13906PRINT_TITLES_MI_2_3">#REF!</definedName>
    <definedName name="_13907PRINT_TITLES_MI_2_4" localSheetId="3">#REF!</definedName>
    <definedName name="_13907PRINT_TITLES_MI_2_4">#REF!</definedName>
    <definedName name="_13908PRINT_TITLES_MI_2_5" localSheetId="3">#REF!</definedName>
    <definedName name="_13908PRINT_TITLES_MI_2_5">#REF!</definedName>
    <definedName name="_13909PRINT_TITLES_MI_2_6" localSheetId="3">#REF!</definedName>
    <definedName name="_13909PRINT_TITLES_MI_2_6">#REF!</definedName>
    <definedName name="_1391_s_7_11_13" localSheetId="3">#REF!</definedName>
    <definedName name="_1391_s_7_11_13">#REF!</definedName>
    <definedName name="_13910PRINT_TITLES_MI_2_7" localSheetId="3">#REF!</definedName>
    <definedName name="_13910PRINT_TITLES_MI_2_7">#REF!</definedName>
    <definedName name="_13911PRINT_TITLES_MI_2_8" localSheetId="3">#REF!</definedName>
    <definedName name="_13911PRINT_TITLES_MI_2_8">#REF!</definedName>
    <definedName name="_13912PRINT_TITLES_MI_2_9" localSheetId="3">#REF!</definedName>
    <definedName name="_13912PRINT_TITLES_MI_2_9">#REF!</definedName>
    <definedName name="_13913PRINT_TITLES_MI_2_1_1" localSheetId="3">#REF!</definedName>
    <definedName name="_13913PRINT_TITLES_MI_2_1_1">#REF!</definedName>
    <definedName name="_13914PRINT_TITLES_MI_2_1_10" localSheetId="3">#REF!</definedName>
    <definedName name="_13914PRINT_TITLES_MI_2_1_10">#REF!</definedName>
    <definedName name="_13915PRINT_TITLES_MI_2_1_11" localSheetId="3">#REF!</definedName>
    <definedName name="_13915PRINT_TITLES_MI_2_1_11">#REF!</definedName>
    <definedName name="_13916PRINT_TITLES_MI_2_1_12" localSheetId="3">#REF!</definedName>
    <definedName name="_13916PRINT_TITLES_MI_2_1_12">#REF!</definedName>
    <definedName name="_13917PRINT_TITLES_MI_2_1_13" localSheetId="3">#REF!</definedName>
    <definedName name="_13917PRINT_TITLES_MI_2_1_13">#REF!</definedName>
    <definedName name="_13918PRINT_TITLES_MI_2_1_2" localSheetId="3">#REF!</definedName>
    <definedName name="_13918PRINT_TITLES_MI_2_1_2">#REF!</definedName>
    <definedName name="_13919PRINT_TITLES_MI_2_1_3" localSheetId="3">#REF!</definedName>
    <definedName name="_13919PRINT_TITLES_MI_2_1_3">#REF!</definedName>
    <definedName name="_1392_s_7_11_2" localSheetId="3">#REF!</definedName>
    <definedName name="_1392_s_7_11_2">#REF!</definedName>
    <definedName name="_13920PRINT_TITLES_MI_2_1_4" localSheetId="3">#REF!</definedName>
    <definedName name="_13920PRINT_TITLES_MI_2_1_4">#REF!</definedName>
    <definedName name="_13921PRINT_TITLES_MI_2_1_5" localSheetId="3">#REF!</definedName>
    <definedName name="_13921PRINT_TITLES_MI_2_1_5">#REF!</definedName>
    <definedName name="_13922PRINT_TITLES_MI_2_1_6" localSheetId="3">#REF!</definedName>
    <definedName name="_13922PRINT_TITLES_MI_2_1_6">#REF!</definedName>
    <definedName name="_13923PRINT_TITLES_MI_2_1_7" localSheetId="3">#REF!</definedName>
    <definedName name="_13923PRINT_TITLES_MI_2_1_7">#REF!</definedName>
    <definedName name="_13924PRINT_TITLES_MI_2_1_8" localSheetId="3">#REF!</definedName>
    <definedName name="_13924PRINT_TITLES_MI_2_1_8">#REF!</definedName>
    <definedName name="_13925PRINT_TITLES_MI_2_1_9" localSheetId="3">#REF!</definedName>
    <definedName name="_13925PRINT_TITLES_MI_2_1_9">#REF!</definedName>
    <definedName name="_13926PRINT_TITLES_MI_2_1_17_1" localSheetId="3">#REF!</definedName>
    <definedName name="_13926PRINT_TITLES_MI_2_1_17_1">#REF!</definedName>
    <definedName name="_13927PRINT_TITLES_MI_2_1_17_10" localSheetId="3">#REF!</definedName>
    <definedName name="_13927PRINT_TITLES_MI_2_1_17_10">#REF!</definedName>
    <definedName name="_13928PRINT_TITLES_MI_2_1_17_11" localSheetId="3">#REF!</definedName>
    <definedName name="_13928PRINT_TITLES_MI_2_1_17_11">#REF!</definedName>
    <definedName name="_13929PRINT_TITLES_MI_2_1_17_12" localSheetId="3">#REF!</definedName>
    <definedName name="_13929PRINT_TITLES_MI_2_1_17_12">#REF!</definedName>
    <definedName name="_1393_s_7_11_3" localSheetId="3">#REF!</definedName>
    <definedName name="_1393_s_7_11_3">#REF!</definedName>
    <definedName name="_13930PRINT_TITLES_MI_2_1_17_13" localSheetId="3">#REF!</definedName>
    <definedName name="_13930PRINT_TITLES_MI_2_1_17_13">#REF!</definedName>
    <definedName name="_13931PRINT_TITLES_MI_2_1_17_2" localSheetId="3">#REF!</definedName>
    <definedName name="_13931PRINT_TITLES_MI_2_1_17_2">#REF!</definedName>
    <definedName name="_13932PRINT_TITLES_MI_2_1_17_3" localSheetId="3">#REF!</definedName>
    <definedName name="_13932PRINT_TITLES_MI_2_1_17_3">#REF!</definedName>
    <definedName name="_13933PRINT_TITLES_MI_2_1_17_4" localSheetId="3">#REF!</definedName>
    <definedName name="_13933PRINT_TITLES_MI_2_1_17_4">#REF!</definedName>
    <definedName name="_13934PRINT_TITLES_MI_2_1_17_5" localSheetId="3">#REF!</definedName>
    <definedName name="_13934PRINT_TITLES_MI_2_1_17_5">#REF!</definedName>
    <definedName name="_13935PRINT_TITLES_MI_2_1_17_6" localSheetId="3">#REF!</definedName>
    <definedName name="_13935PRINT_TITLES_MI_2_1_17_6">#REF!</definedName>
    <definedName name="_13936PRINT_TITLES_MI_2_1_17_7" localSheetId="3">#REF!</definedName>
    <definedName name="_13936PRINT_TITLES_MI_2_1_17_7">#REF!</definedName>
    <definedName name="_13937PRINT_TITLES_MI_2_1_17_8" localSheetId="3">#REF!</definedName>
    <definedName name="_13937PRINT_TITLES_MI_2_1_17_8">#REF!</definedName>
    <definedName name="_13938PRINT_TITLES_MI_2_1_17_9" localSheetId="3">#REF!</definedName>
    <definedName name="_13938PRINT_TITLES_MI_2_1_17_9">#REF!</definedName>
    <definedName name="_13939PRINT_TITLES_MI_2_17_1" localSheetId="3">#REF!</definedName>
    <definedName name="_13939PRINT_TITLES_MI_2_17_1">#REF!</definedName>
    <definedName name="_1394_s_7_11_4" localSheetId="3">#REF!</definedName>
    <definedName name="_1394_s_7_11_4">#REF!</definedName>
    <definedName name="_13940PRINT_TITLES_MI_2_17_10" localSheetId="3">#REF!</definedName>
    <definedName name="_13940PRINT_TITLES_MI_2_17_10">#REF!</definedName>
    <definedName name="_13941PRINT_TITLES_MI_2_17_11" localSheetId="3">#REF!</definedName>
    <definedName name="_13941PRINT_TITLES_MI_2_17_11">#REF!</definedName>
    <definedName name="_13942PRINT_TITLES_MI_2_17_12" localSheetId="3">#REF!</definedName>
    <definedName name="_13942PRINT_TITLES_MI_2_17_12">#REF!</definedName>
    <definedName name="_13943PRINT_TITLES_MI_2_17_13" localSheetId="3">#REF!</definedName>
    <definedName name="_13943PRINT_TITLES_MI_2_17_13">#REF!</definedName>
    <definedName name="_13944PRINT_TITLES_MI_2_17_2" localSheetId="3">#REF!</definedName>
    <definedName name="_13944PRINT_TITLES_MI_2_17_2">#REF!</definedName>
    <definedName name="_13945PRINT_TITLES_MI_2_17_3" localSheetId="3">#REF!</definedName>
    <definedName name="_13945PRINT_TITLES_MI_2_17_3">#REF!</definedName>
    <definedName name="_13946PRINT_TITLES_MI_2_17_4" localSheetId="3">#REF!</definedName>
    <definedName name="_13946PRINT_TITLES_MI_2_17_4">#REF!</definedName>
    <definedName name="_13947PRINT_TITLES_MI_2_17_5" localSheetId="3">#REF!</definedName>
    <definedName name="_13947PRINT_TITLES_MI_2_17_5">#REF!</definedName>
    <definedName name="_13948PRINT_TITLES_MI_2_17_6" localSheetId="3">#REF!</definedName>
    <definedName name="_13948PRINT_TITLES_MI_2_17_6">#REF!</definedName>
    <definedName name="_13949PRINT_TITLES_MI_2_17_7" localSheetId="3">#REF!</definedName>
    <definedName name="_13949PRINT_TITLES_MI_2_17_7">#REF!</definedName>
    <definedName name="_1395_s_7_11_5" localSheetId="3">#REF!</definedName>
    <definedName name="_1395_s_7_11_5">#REF!</definedName>
    <definedName name="_13950PRINT_TITLES_MI_2_17_8" localSheetId="3">#REF!</definedName>
    <definedName name="_13950PRINT_TITLES_MI_2_17_8">#REF!</definedName>
    <definedName name="_13951PRINT_TITLES_MI_2_17_9" localSheetId="3">#REF!</definedName>
    <definedName name="_13951PRINT_TITLES_MI_2_17_9">#REF!</definedName>
    <definedName name="_13952PRINT_TITLES_MI_3_1" localSheetId="3">#REF!</definedName>
    <definedName name="_13952PRINT_TITLES_MI_3_1">#REF!</definedName>
    <definedName name="_13953PRINT_TITLES_MI_3_10" localSheetId="3">#REF!</definedName>
    <definedName name="_13953PRINT_TITLES_MI_3_10">#REF!</definedName>
    <definedName name="_13954PRINT_TITLES_MI_3_11" localSheetId="3">#REF!</definedName>
    <definedName name="_13954PRINT_TITLES_MI_3_11">#REF!</definedName>
    <definedName name="_13955PRINT_TITLES_MI_3_12" localSheetId="3">#REF!</definedName>
    <definedName name="_13955PRINT_TITLES_MI_3_12">#REF!</definedName>
    <definedName name="_13956PRINT_TITLES_MI_3_13" localSheetId="3">#REF!</definedName>
    <definedName name="_13956PRINT_TITLES_MI_3_13">#REF!</definedName>
    <definedName name="_13957PRINT_TITLES_MI_3_2" localSheetId="3">#REF!</definedName>
    <definedName name="_13957PRINT_TITLES_MI_3_2">#REF!</definedName>
    <definedName name="_13958PRINT_TITLES_MI_3_3" localSheetId="3">#REF!</definedName>
    <definedName name="_13958PRINT_TITLES_MI_3_3">#REF!</definedName>
    <definedName name="_13959PRINT_TITLES_MI_3_4" localSheetId="3">#REF!</definedName>
    <definedName name="_13959PRINT_TITLES_MI_3_4">#REF!</definedName>
    <definedName name="_1396_s_7_11_6" localSheetId="3">#REF!</definedName>
    <definedName name="_1396_s_7_11_6">#REF!</definedName>
    <definedName name="_13960PRINT_TITLES_MI_3_5" localSheetId="3">#REF!</definedName>
    <definedName name="_13960PRINT_TITLES_MI_3_5">#REF!</definedName>
    <definedName name="_13961PRINT_TITLES_MI_3_6" localSheetId="3">#REF!</definedName>
    <definedName name="_13961PRINT_TITLES_MI_3_6">#REF!</definedName>
    <definedName name="_13962PRINT_TITLES_MI_3_7" localSheetId="3">#REF!</definedName>
    <definedName name="_13962PRINT_TITLES_MI_3_7">#REF!</definedName>
    <definedName name="_13963PRINT_TITLES_MI_3_8" localSheetId="3">#REF!</definedName>
    <definedName name="_13963PRINT_TITLES_MI_3_8">#REF!</definedName>
    <definedName name="_13964PRINT_TITLES_MI_3_9" localSheetId="3">#REF!</definedName>
    <definedName name="_13964PRINT_TITLES_MI_3_9">#REF!</definedName>
    <definedName name="_13965PRINT_TITLES_MI_3_17_1" localSheetId="3">#REF!</definedName>
    <definedName name="_13965PRINT_TITLES_MI_3_17_1">#REF!</definedName>
    <definedName name="_13966PRINT_TITLES_MI_3_17_10" localSheetId="3">#REF!</definedName>
    <definedName name="_13966PRINT_TITLES_MI_3_17_10">#REF!</definedName>
    <definedName name="_13967PRINT_TITLES_MI_3_17_11" localSheetId="3">#REF!</definedName>
    <definedName name="_13967PRINT_TITLES_MI_3_17_11">#REF!</definedName>
    <definedName name="_13968PRINT_TITLES_MI_3_17_12" localSheetId="3">#REF!</definedName>
    <definedName name="_13968PRINT_TITLES_MI_3_17_12">#REF!</definedName>
    <definedName name="_13969PRINT_TITLES_MI_3_17_13" localSheetId="3">#REF!</definedName>
    <definedName name="_13969PRINT_TITLES_MI_3_17_13">#REF!</definedName>
    <definedName name="_1397_s_7_11_7" localSheetId="3">#REF!</definedName>
    <definedName name="_1397_s_7_11_7">#REF!</definedName>
    <definedName name="_13970PRINT_TITLES_MI_3_17_2" localSheetId="3">#REF!</definedName>
    <definedName name="_13970PRINT_TITLES_MI_3_17_2">#REF!</definedName>
    <definedName name="_13971PRINT_TITLES_MI_3_17_3" localSheetId="3">#REF!</definedName>
    <definedName name="_13971PRINT_TITLES_MI_3_17_3">#REF!</definedName>
    <definedName name="_13972PRINT_TITLES_MI_3_17_4" localSheetId="3">#REF!</definedName>
    <definedName name="_13972PRINT_TITLES_MI_3_17_4">#REF!</definedName>
    <definedName name="_13973PRINT_TITLES_MI_3_17_5" localSheetId="3">#REF!</definedName>
    <definedName name="_13973PRINT_TITLES_MI_3_17_5">#REF!</definedName>
    <definedName name="_13974PRINT_TITLES_MI_3_17_6" localSheetId="3">#REF!</definedName>
    <definedName name="_13974PRINT_TITLES_MI_3_17_6">#REF!</definedName>
    <definedName name="_13975PRINT_TITLES_MI_3_17_7" localSheetId="3">#REF!</definedName>
    <definedName name="_13975PRINT_TITLES_MI_3_17_7">#REF!</definedName>
    <definedName name="_13976PRINT_TITLES_MI_3_17_8" localSheetId="3">#REF!</definedName>
    <definedName name="_13976PRINT_TITLES_MI_3_17_8">#REF!</definedName>
    <definedName name="_13977PRINT_TITLES_MI_3_17_9" localSheetId="3">#REF!</definedName>
    <definedName name="_13977PRINT_TITLES_MI_3_17_9">#REF!</definedName>
    <definedName name="_13978Print_Titles_MI_4_1" localSheetId="3">#REF!</definedName>
    <definedName name="_13978Print_Titles_MI_4_1">#REF!</definedName>
    <definedName name="_13979Print_Titles_MI_4_10" localSheetId="3">#REF!</definedName>
    <definedName name="_13979Print_Titles_MI_4_10">#REF!</definedName>
    <definedName name="_1398_s_7_11_8" localSheetId="3">#REF!</definedName>
    <definedName name="_1398_s_7_11_8">#REF!</definedName>
    <definedName name="_13980Print_Titles_MI_4_11" localSheetId="3">#REF!</definedName>
    <definedName name="_13980Print_Titles_MI_4_11">#REF!</definedName>
    <definedName name="_13981Print_Titles_MI_4_12" localSheetId="3">#REF!</definedName>
    <definedName name="_13981Print_Titles_MI_4_12">#REF!</definedName>
    <definedName name="_13982Print_Titles_MI_4_13" localSheetId="3">#REF!</definedName>
    <definedName name="_13982Print_Titles_MI_4_13">#REF!</definedName>
    <definedName name="_13983Print_Titles_MI_4_2" localSheetId="3">#REF!</definedName>
    <definedName name="_13983Print_Titles_MI_4_2">#REF!</definedName>
    <definedName name="_13984Print_Titles_MI_4_3" localSheetId="3">#REF!</definedName>
    <definedName name="_13984Print_Titles_MI_4_3">#REF!</definedName>
    <definedName name="_13985Print_Titles_MI_4_4" localSheetId="3">#REF!</definedName>
    <definedName name="_13985Print_Titles_MI_4_4">#REF!</definedName>
    <definedName name="_13986Print_Titles_MI_4_5" localSheetId="3">#REF!</definedName>
    <definedName name="_13986Print_Titles_MI_4_5">#REF!</definedName>
    <definedName name="_13987Print_Titles_MI_4_6" localSheetId="3">#REF!</definedName>
    <definedName name="_13987Print_Titles_MI_4_6">#REF!</definedName>
    <definedName name="_13988Print_Titles_MI_4_7" localSheetId="3">#REF!</definedName>
    <definedName name="_13988Print_Titles_MI_4_7">#REF!</definedName>
    <definedName name="_13989Print_Titles_MI_4_8" localSheetId="3">#REF!</definedName>
    <definedName name="_13989Print_Titles_MI_4_8">#REF!</definedName>
    <definedName name="_1399_s_7_11_9" localSheetId="3">#REF!</definedName>
    <definedName name="_1399_s_7_11_9">#REF!</definedName>
    <definedName name="_13990Print_Titles_MI_4_9" localSheetId="3">#REF!</definedName>
    <definedName name="_13990Print_Titles_MI_4_9">#REF!</definedName>
    <definedName name="_13991PRINT_TITLES_MI_4_17_1" localSheetId="3">#REF!</definedName>
    <definedName name="_13991PRINT_TITLES_MI_4_17_1">#REF!</definedName>
    <definedName name="_13992PRINT_TITLES_MI_4_17_10" localSheetId="3">#REF!</definedName>
    <definedName name="_13992PRINT_TITLES_MI_4_17_10">#REF!</definedName>
    <definedName name="_13993PRINT_TITLES_MI_4_17_11" localSheetId="3">#REF!</definedName>
    <definedName name="_13993PRINT_TITLES_MI_4_17_11">#REF!</definedName>
    <definedName name="_13994PRINT_TITLES_MI_4_17_12" localSheetId="3">#REF!</definedName>
    <definedName name="_13994PRINT_TITLES_MI_4_17_12">#REF!</definedName>
    <definedName name="_13995PRINT_TITLES_MI_4_17_13" localSheetId="3">#REF!</definedName>
    <definedName name="_13995PRINT_TITLES_MI_4_17_13">#REF!</definedName>
    <definedName name="_13996PRINT_TITLES_MI_4_17_2" localSheetId="3">#REF!</definedName>
    <definedName name="_13996PRINT_TITLES_MI_4_17_2">#REF!</definedName>
    <definedName name="_13997PRINT_TITLES_MI_4_17_3" localSheetId="3">#REF!</definedName>
    <definedName name="_13997PRINT_TITLES_MI_4_17_3">#REF!</definedName>
    <definedName name="_13998PRINT_TITLES_MI_4_17_4" localSheetId="3">#REF!</definedName>
    <definedName name="_13998PRINT_TITLES_MI_4_17_4">#REF!</definedName>
    <definedName name="_13999PRINT_TITLES_MI_4_17_5" localSheetId="3">#REF!</definedName>
    <definedName name="_13999PRINT_TITLES_MI_4_17_5">#REF!</definedName>
    <definedName name="_14___xlnm.Print_Area_2_1" localSheetId="3">#REF!</definedName>
    <definedName name="_14___xlnm.Print_Area_2_1">#REF!</definedName>
    <definedName name="_140_31_12_17_6" localSheetId="3">#REF!</definedName>
    <definedName name="_140_31_12_17_6">#REF!</definedName>
    <definedName name="_1400_s_7_17_1" localSheetId="3">#REF!</definedName>
    <definedName name="_1400_s_7_17_1">#REF!</definedName>
    <definedName name="_14000PRINT_TITLES_MI_4_17_6" localSheetId="3">#REF!</definedName>
    <definedName name="_14000PRINT_TITLES_MI_4_17_6">#REF!</definedName>
    <definedName name="_14001PRINT_TITLES_MI_4_17_7" localSheetId="3">#REF!</definedName>
    <definedName name="_14001PRINT_TITLES_MI_4_17_7">#REF!</definedName>
    <definedName name="_14002PRINT_TITLES_MI_4_17_8" localSheetId="3">#REF!</definedName>
    <definedName name="_14002PRINT_TITLES_MI_4_17_8">#REF!</definedName>
    <definedName name="_14003PRINT_TITLES_MI_4_17_9" localSheetId="3">#REF!</definedName>
    <definedName name="_14003PRINT_TITLES_MI_4_17_9">#REF!</definedName>
    <definedName name="_14004Print_Titles_MI_5_1" localSheetId="3">#REF!</definedName>
    <definedName name="_14004Print_Titles_MI_5_1">#REF!</definedName>
    <definedName name="_14005Print_Titles_MI_5_10" localSheetId="3">#REF!</definedName>
    <definedName name="_14005Print_Titles_MI_5_10">#REF!</definedName>
    <definedName name="_14006Print_Titles_MI_5_11" localSheetId="3">#REF!</definedName>
    <definedName name="_14006Print_Titles_MI_5_11">#REF!</definedName>
    <definedName name="_14007Print_Titles_MI_5_12" localSheetId="3">#REF!</definedName>
    <definedName name="_14007Print_Titles_MI_5_12">#REF!</definedName>
    <definedName name="_14008Print_Titles_MI_5_13" localSheetId="3">#REF!</definedName>
    <definedName name="_14008Print_Titles_MI_5_13">#REF!</definedName>
    <definedName name="_14009Print_Titles_MI_5_2" localSheetId="3">#REF!</definedName>
    <definedName name="_14009Print_Titles_MI_5_2">#REF!</definedName>
    <definedName name="_1401_s_7_17_10" localSheetId="3">#REF!</definedName>
    <definedName name="_1401_s_7_17_10">#REF!</definedName>
    <definedName name="_14010Print_Titles_MI_5_3" localSheetId="3">#REF!</definedName>
    <definedName name="_14010Print_Titles_MI_5_3">#REF!</definedName>
    <definedName name="_14011Print_Titles_MI_5_4" localSheetId="3">#REF!</definedName>
    <definedName name="_14011Print_Titles_MI_5_4">#REF!</definedName>
    <definedName name="_14012Print_Titles_MI_5_5" localSheetId="3">#REF!</definedName>
    <definedName name="_14012Print_Titles_MI_5_5">#REF!</definedName>
    <definedName name="_14013Print_Titles_MI_5_6" localSheetId="3">#REF!</definedName>
    <definedName name="_14013Print_Titles_MI_5_6">#REF!</definedName>
    <definedName name="_14014Print_Titles_MI_5_7" localSheetId="3">#REF!</definedName>
    <definedName name="_14014Print_Titles_MI_5_7">#REF!</definedName>
    <definedName name="_14015Print_Titles_MI_5_8" localSheetId="3">#REF!</definedName>
    <definedName name="_14015Print_Titles_MI_5_8">#REF!</definedName>
    <definedName name="_14016Print_Titles_MI_5_9" localSheetId="3">#REF!</definedName>
    <definedName name="_14016Print_Titles_MI_5_9">#REF!</definedName>
    <definedName name="_14017Print_Titles_MI_5_17_1" localSheetId="3">#REF!</definedName>
    <definedName name="_14017Print_Titles_MI_5_17_1">#REF!</definedName>
    <definedName name="_14018Print_Titles_MI_5_17_10" localSheetId="3">#REF!</definedName>
    <definedName name="_14018Print_Titles_MI_5_17_10">#REF!</definedName>
    <definedName name="_14019Print_Titles_MI_5_17_11" localSheetId="3">#REF!</definedName>
    <definedName name="_14019Print_Titles_MI_5_17_11">#REF!</definedName>
    <definedName name="_1402_s_7_17_11" localSheetId="3">#REF!</definedName>
    <definedName name="_1402_s_7_17_11">#REF!</definedName>
    <definedName name="_14020Print_Titles_MI_5_17_12" localSheetId="3">#REF!</definedName>
    <definedName name="_14020Print_Titles_MI_5_17_12">#REF!</definedName>
    <definedName name="_14021Print_Titles_MI_5_17_13" localSheetId="3">#REF!</definedName>
    <definedName name="_14021Print_Titles_MI_5_17_13">#REF!</definedName>
    <definedName name="_14022Print_Titles_MI_5_17_2" localSheetId="3">#REF!</definedName>
    <definedName name="_14022Print_Titles_MI_5_17_2">#REF!</definedName>
    <definedName name="_14023Print_Titles_MI_5_17_3" localSheetId="3">#REF!</definedName>
    <definedName name="_14023Print_Titles_MI_5_17_3">#REF!</definedName>
    <definedName name="_14024Print_Titles_MI_5_17_4" localSheetId="3">#REF!</definedName>
    <definedName name="_14024Print_Titles_MI_5_17_4">#REF!</definedName>
    <definedName name="_14025Print_Titles_MI_5_17_5" localSheetId="3">#REF!</definedName>
    <definedName name="_14025Print_Titles_MI_5_17_5">#REF!</definedName>
    <definedName name="_14026Print_Titles_MI_5_17_6" localSheetId="3">#REF!</definedName>
    <definedName name="_14026Print_Titles_MI_5_17_6">#REF!</definedName>
    <definedName name="_14027Print_Titles_MI_5_17_7" localSheetId="3">#REF!</definedName>
    <definedName name="_14027Print_Titles_MI_5_17_7">#REF!</definedName>
    <definedName name="_14028Print_Titles_MI_5_17_8" localSheetId="3">#REF!</definedName>
    <definedName name="_14028Print_Titles_MI_5_17_8">#REF!</definedName>
    <definedName name="_14029Print_Titles_MI_5_17_9" localSheetId="3">#REF!</definedName>
    <definedName name="_14029Print_Titles_MI_5_17_9">#REF!</definedName>
    <definedName name="_1403_s_7_17_12" localSheetId="3">#REF!</definedName>
    <definedName name="_1403_s_7_17_12">#REF!</definedName>
    <definedName name="_14030Print_Titles_MI_6_1" localSheetId="3">#REF!</definedName>
    <definedName name="_14030Print_Titles_MI_6_1">#REF!</definedName>
    <definedName name="_14031Print_Titles_MI_6_10" localSheetId="3">#REF!</definedName>
    <definedName name="_14031Print_Titles_MI_6_10">#REF!</definedName>
    <definedName name="_14032Print_Titles_MI_6_11" localSheetId="3">#REF!</definedName>
    <definedName name="_14032Print_Titles_MI_6_11">#REF!</definedName>
    <definedName name="_14033Print_Titles_MI_6_12" localSheetId="3">#REF!</definedName>
    <definedName name="_14033Print_Titles_MI_6_12">#REF!</definedName>
    <definedName name="_14034Print_Titles_MI_6_13" localSheetId="3">#REF!</definedName>
    <definedName name="_14034Print_Titles_MI_6_13">#REF!</definedName>
    <definedName name="_14035Print_Titles_MI_6_2" localSheetId="3">#REF!</definedName>
    <definedName name="_14035Print_Titles_MI_6_2">#REF!</definedName>
    <definedName name="_14036Print_Titles_MI_6_3" localSheetId="3">#REF!</definedName>
    <definedName name="_14036Print_Titles_MI_6_3">#REF!</definedName>
    <definedName name="_14037Print_Titles_MI_6_4" localSheetId="3">#REF!</definedName>
    <definedName name="_14037Print_Titles_MI_6_4">#REF!</definedName>
    <definedName name="_14038Print_Titles_MI_6_5" localSheetId="3">#REF!</definedName>
    <definedName name="_14038Print_Titles_MI_6_5">#REF!</definedName>
    <definedName name="_14039Print_Titles_MI_6_6" localSheetId="3">#REF!</definedName>
    <definedName name="_14039Print_Titles_MI_6_6">#REF!</definedName>
    <definedName name="_1404_s_7_17_13" localSheetId="3">#REF!</definedName>
    <definedName name="_1404_s_7_17_13">#REF!</definedName>
    <definedName name="_14040Print_Titles_MI_6_7" localSheetId="3">#REF!</definedName>
    <definedName name="_14040Print_Titles_MI_6_7">#REF!</definedName>
    <definedName name="_14041Print_Titles_MI_6_8" localSheetId="3">#REF!</definedName>
    <definedName name="_14041Print_Titles_MI_6_8">#REF!</definedName>
    <definedName name="_14042Print_Titles_MI_6_9" localSheetId="3">#REF!</definedName>
    <definedName name="_14042Print_Titles_MI_6_9">#REF!</definedName>
    <definedName name="_14043Print_Titles_MI_6_17_1" localSheetId="3">#REF!</definedName>
    <definedName name="_14043Print_Titles_MI_6_17_1">#REF!</definedName>
    <definedName name="_14044Print_Titles_MI_6_17_10" localSheetId="3">#REF!</definedName>
    <definedName name="_14044Print_Titles_MI_6_17_10">#REF!</definedName>
    <definedName name="_14045Print_Titles_MI_6_17_11" localSheetId="3">#REF!</definedName>
    <definedName name="_14045Print_Titles_MI_6_17_11">#REF!</definedName>
    <definedName name="_14046Print_Titles_MI_6_17_12" localSheetId="3">#REF!</definedName>
    <definedName name="_14046Print_Titles_MI_6_17_12">#REF!</definedName>
    <definedName name="_14047Print_Titles_MI_6_17_13" localSheetId="3">#REF!</definedName>
    <definedName name="_14047Print_Titles_MI_6_17_13">#REF!</definedName>
    <definedName name="_14048Print_Titles_MI_6_17_2" localSheetId="3">#REF!</definedName>
    <definedName name="_14048Print_Titles_MI_6_17_2">#REF!</definedName>
    <definedName name="_14049Print_Titles_MI_6_17_3" localSheetId="3">#REF!</definedName>
    <definedName name="_14049Print_Titles_MI_6_17_3">#REF!</definedName>
    <definedName name="_1405_s_7_17_2" localSheetId="3">#REF!</definedName>
    <definedName name="_1405_s_7_17_2">#REF!</definedName>
    <definedName name="_14050Print_Titles_MI_6_17_4" localSheetId="3">#REF!</definedName>
    <definedName name="_14050Print_Titles_MI_6_17_4">#REF!</definedName>
    <definedName name="_14051Print_Titles_MI_6_17_5" localSheetId="3">#REF!</definedName>
    <definedName name="_14051Print_Titles_MI_6_17_5">#REF!</definedName>
    <definedName name="_14052Print_Titles_MI_6_17_6" localSheetId="3">#REF!</definedName>
    <definedName name="_14052Print_Titles_MI_6_17_6">#REF!</definedName>
    <definedName name="_14053Print_Titles_MI_6_17_7" localSheetId="3">#REF!</definedName>
    <definedName name="_14053Print_Titles_MI_6_17_7">#REF!</definedName>
    <definedName name="_14054Print_Titles_MI_6_17_8" localSheetId="3">#REF!</definedName>
    <definedName name="_14054Print_Titles_MI_6_17_8">#REF!</definedName>
    <definedName name="_14055Print_Titles_MI_6_17_9" localSheetId="3">#REF!</definedName>
    <definedName name="_14055Print_Titles_MI_6_17_9">#REF!</definedName>
    <definedName name="_14056Print_Titles_MI_7_1" localSheetId="3">#REF!</definedName>
    <definedName name="_14056Print_Titles_MI_7_1">#REF!</definedName>
    <definedName name="_14057Print_Titles_MI_7_10" localSheetId="3">#REF!</definedName>
    <definedName name="_14057Print_Titles_MI_7_10">#REF!</definedName>
    <definedName name="_14058Print_Titles_MI_7_11" localSheetId="3">#REF!</definedName>
    <definedName name="_14058Print_Titles_MI_7_11">#REF!</definedName>
    <definedName name="_14059Print_Titles_MI_7_12" localSheetId="3">#REF!</definedName>
    <definedName name="_14059Print_Titles_MI_7_12">#REF!</definedName>
    <definedName name="_1406_s_7_17_3" localSheetId="3">#REF!</definedName>
    <definedName name="_1406_s_7_17_3">#REF!</definedName>
    <definedName name="_14060Print_Titles_MI_7_13" localSheetId="3">#REF!</definedName>
    <definedName name="_14060Print_Titles_MI_7_13">#REF!</definedName>
    <definedName name="_14061Print_Titles_MI_7_2" localSheetId="3">#REF!</definedName>
    <definedName name="_14061Print_Titles_MI_7_2">#REF!</definedName>
    <definedName name="_14062Print_Titles_MI_7_3" localSheetId="3">#REF!</definedName>
    <definedName name="_14062Print_Titles_MI_7_3">#REF!</definedName>
    <definedName name="_14063Print_Titles_MI_7_4" localSheetId="3">#REF!</definedName>
    <definedName name="_14063Print_Titles_MI_7_4">#REF!</definedName>
    <definedName name="_14064Print_Titles_MI_7_5" localSheetId="3">#REF!</definedName>
    <definedName name="_14064Print_Titles_MI_7_5">#REF!</definedName>
    <definedName name="_14065Print_Titles_MI_7_6" localSheetId="3">#REF!</definedName>
    <definedName name="_14065Print_Titles_MI_7_6">#REF!</definedName>
    <definedName name="_14066Print_Titles_MI_7_7" localSheetId="3">#REF!</definedName>
    <definedName name="_14066Print_Titles_MI_7_7">#REF!</definedName>
    <definedName name="_14067Print_Titles_MI_7_8" localSheetId="3">#REF!</definedName>
    <definedName name="_14067Print_Titles_MI_7_8">#REF!</definedName>
    <definedName name="_14068Print_Titles_MI_7_9" localSheetId="3">#REF!</definedName>
    <definedName name="_14068Print_Titles_MI_7_9">#REF!</definedName>
    <definedName name="_14069Print_Titles_MI_7_17_1" localSheetId="3">#REF!</definedName>
    <definedName name="_14069Print_Titles_MI_7_17_1">#REF!</definedName>
    <definedName name="_1407_s_7_17_4" localSheetId="3">#REF!</definedName>
    <definedName name="_1407_s_7_17_4">#REF!</definedName>
    <definedName name="_14070Print_Titles_MI_7_17_10" localSheetId="3">#REF!</definedName>
    <definedName name="_14070Print_Titles_MI_7_17_10">#REF!</definedName>
    <definedName name="_14071Print_Titles_MI_7_17_11" localSheetId="3">#REF!</definedName>
    <definedName name="_14071Print_Titles_MI_7_17_11">#REF!</definedName>
    <definedName name="_14072Print_Titles_MI_7_17_12" localSheetId="3">#REF!</definedName>
    <definedName name="_14072Print_Titles_MI_7_17_12">#REF!</definedName>
    <definedName name="_14073Print_Titles_MI_7_17_13" localSheetId="3">#REF!</definedName>
    <definedName name="_14073Print_Titles_MI_7_17_13">#REF!</definedName>
    <definedName name="_14074Print_Titles_MI_7_17_2" localSheetId="3">#REF!</definedName>
    <definedName name="_14074Print_Titles_MI_7_17_2">#REF!</definedName>
    <definedName name="_14075Print_Titles_MI_7_17_3" localSheetId="3">#REF!</definedName>
    <definedName name="_14075Print_Titles_MI_7_17_3">#REF!</definedName>
    <definedName name="_14076Print_Titles_MI_7_17_4" localSheetId="3">#REF!</definedName>
    <definedName name="_14076Print_Titles_MI_7_17_4">#REF!</definedName>
    <definedName name="_14077Print_Titles_MI_7_17_5" localSheetId="3">#REF!</definedName>
    <definedName name="_14077Print_Titles_MI_7_17_5">#REF!</definedName>
    <definedName name="_14078Print_Titles_MI_7_17_6" localSheetId="3">#REF!</definedName>
    <definedName name="_14078Print_Titles_MI_7_17_6">#REF!</definedName>
    <definedName name="_14079Print_Titles_MI_7_17_7" localSheetId="3">#REF!</definedName>
    <definedName name="_14079Print_Titles_MI_7_17_7">#REF!</definedName>
    <definedName name="_1408_s_7_17_5" localSheetId="3">#REF!</definedName>
    <definedName name="_1408_s_7_17_5">#REF!</definedName>
    <definedName name="_14080Print_Titles_MI_7_17_8" localSheetId="3">#REF!</definedName>
    <definedName name="_14080Print_Titles_MI_7_17_8">#REF!</definedName>
    <definedName name="_14081Print_Titles_MI_7_17_9" localSheetId="3">#REF!</definedName>
    <definedName name="_14081Print_Titles_MI_7_17_9">#REF!</definedName>
    <definedName name="_14082Print_Titles_MI_8_1" localSheetId="3">#REF!</definedName>
    <definedName name="_14082Print_Titles_MI_8_1">#REF!</definedName>
    <definedName name="_14083Print_Titles_MI_8_10" localSheetId="3">#REF!</definedName>
    <definedName name="_14083Print_Titles_MI_8_10">#REF!</definedName>
    <definedName name="_14084Print_Titles_MI_8_11" localSheetId="3">#REF!</definedName>
    <definedName name="_14084Print_Titles_MI_8_11">#REF!</definedName>
    <definedName name="_14085Print_Titles_MI_8_12" localSheetId="3">#REF!</definedName>
    <definedName name="_14085Print_Titles_MI_8_12">#REF!</definedName>
    <definedName name="_14086Print_Titles_MI_8_13" localSheetId="3">#REF!</definedName>
    <definedName name="_14086Print_Titles_MI_8_13">#REF!</definedName>
    <definedName name="_14087Print_Titles_MI_8_2" localSheetId="3">#REF!</definedName>
    <definedName name="_14087Print_Titles_MI_8_2">#REF!</definedName>
    <definedName name="_14088Print_Titles_MI_8_3" localSheetId="3">#REF!</definedName>
    <definedName name="_14088Print_Titles_MI_8_3">#REF!</definedName>
    <definedName name="_14089Print_Titles_MI_8_4" localSheetId="3">#REF!</definedName>
    <definedName name="_14089Print_Titles_MI_8_4">#REF!</definedName>
    <definedName name="_1409_s_7_17_6" localSheetId="3">#REF!</definedName>
    <definedName name="_1409_s_7_17_6">#REF!</definedName>
    <definedName name="_14090Print_Titles_MI_8_5" localSheetId="3">#REF!</definedName>
    <definedName name="_14090Print_Titles_MI_8_5">#REF!</definedName>
    <definedName name="_14091Print_Titles_MI_8_6" localSheetId="3">#REF!</definedName>
    <definedName name="_14091Print_Titles_MI_8_6">#REF!</definedName>
    <definedName name="_14092Print_Titles_MI_8_7" localSheetId="3">#REF!</definedName>
    <definedName name="_14092Print_Titles_MI_8_7">#REF!</definedName>
    <definedName name="_14093Print_Titles_MI_8_8" localSheetId="3">#REF!</definedName>
    <definedName name="_14093Print_Titles_MI_8_8">#REF!</definedName>
    <definedName name="_14094Print_Titles_MI_8_9" localSheetId="3">#REF!</definedName>
    <definedName name="_14094Print_Titles_MI_8_9">#REF!</definedName>
    <definedName name="_14095Print_Titles_MI_8_17_1" localSheetId="3">#REF!</definedName>
    <definedName name="_14095Print_Titles_MI_8_17_1">#REF!</definedName>
    <definedName name="_14096Print_Titles_MI_8_17_10" localSheetId="3">#REF!</definedName>
    <definedName name="_14096Print_Titles_MI_8_17_10">#REF!</definedName>
    <definedName name="_14097Print_Titles_MI_8_17_11" localSheetId="3">#REF!</definedName>
    <definedName name="_14097Print_Titles_MI_8_17_11">#REF!</definedName>
    <definedName name="_14098Print_Titles_MI_8_17_12" localSheetId="3">#REF!</definedName>
    <definedName name="_14098Print_Titles_MI_8_17_12">#REF!</definedName>
    <definedName name="_14099Print_Titles_MI_8_17_13" localSheetId="3">#REF!</definedName>
    <definedName name="_14099Print_Titles_MI_8_17_13">#REF!</definedName>
    <definedName name="_141_31_12_17_7" localSheetId="3">#REF!</definedName>
    <definedName name="_141_31_12_17_7">#REF!</definedName>
    <definedName name="_1410_s_7_17_7" localSheetId="3">#REF!</definedName>
    <definedName name="_1410_s_7_17_7">#REF!</definedName>
    <definedName name="_14100Print_Titles_MI_8_17_2" localSheetId="3">#REF!</definedName>
    <definedName name="_14100Print_Titles_MI_8_17_2">#REF!</definedName>
    <definedName name="_14101Print_Titles_MI_8_17_3" localSheetId="3">#REF!</definedName>
    <definedName name="_14101Print_Titles_MI_8_17_3">#REF!</definedName>
    <definedName name="_14102Print_Titles_MI_8_17_4" localSheetId="3">#REF!</definedName>
    <definedName name="_14102Print_Titles_MI_8_17_4">#REF!</definedName>
    <definedName name="_14103Print_Titles_MI_8_17_5" localSheetId="3">#REF!</definedName>
    <definedName name="_14103Print_Titles_MI_8_17_5">#REF!</definedName>
    <definedName name="_14104Print_Titles_MI_8_17_6" localSheetId="3">#REF!</definedName>
    <definedName name="_14104Print_Titles_MI_8_17_6">#REF!</definedName>
    <definedName name="_14105Print_Titles_MI_8_17_7" localSheetId="3">#REF!</definedName>
    <definedName name="_14105Print_Titles_MI_8_17_7">#REF!</definedName>
    <definedName name="_14106Print_Titles_MI_8_17_8" localSheetId="3">#REF!</definedName>
    <definedName name="_14106Print_Titles_MI_8_17_8">#REF!</definedName>
    <definedName name="_14107Print_Titles_MI_8_17_9" localSheetId="3">#REF!</definedName>
    <definedName name="_14107Print_Titles_MI_8_17_9">#REF!</definedName>
    <definedName name="_14108Print_Titles_MI_9_1_1" localSheetId="3">#REF!</definedName>
    <definedName name="_14108Print_Titles_MI_9_1_1">#REF!</definedName>
    <definedName name="_14109Print_Titles_MI_9_1_10" localSheetId="3">#REF!</definedName>
    <definedName name="_14109Print_Titles_MI_9_1_10">#REF!</definedName>
    <definedName name="_1411_s_7_17_8" localSheetId="3">#REF!</definedName>
    <definedName name="_1411_s_7_17_8">#REF!</definedName>
    <definedName name="_14110Print_Titles_MI_9_1_11" localSheetId="3">#REF!</definedName>
    <definedName name="_14110Print_Titles_MI_9_1_11">#REF!</definedName>
    <definedName name="_14111Print_Titles_MI_9_1_12" localSheetId="3">#REF!</definedName>
    <definedName name="_14111Print_Titles_MI_9_1_12">#REF!</definedName>
    <definedName name="_14112Print_Titles_MI_9_1_13" localSheetId="3">#REF!</definedName>
    <definedName name="_14112Print_Titles_MI_9_1_13">#REF!</definedName>
    <definedName name="_14113Print_Titles_MI_9_1_2" localSheetId="3">#REF!</definedName>
    <definedName name="_14113Print_Titles_MI_9_1_2">#REF!</definedName>
    <definedName name="_14114Print_Titles_MI_9_1_3" localSheetId="3">#REF!</definedName>
    <definedName name="_14114Print_Titles_MI_9_1_3">#REF!</definedName>
    <definedName name="_14115Print_Titles_MI_9_1_4" localSheetId="3">#REF!</definedName>
    <definedName name="_14115Print_Titles_MI_9_1_4">#REF!</definedName>
    <definedName name="_14116Print_Titles_MI_9_1_5" localSheetId="3">#REF!</definedName>
    <definedName name="_14116Print_Titles_MI_9_1_5">#REF!</definedName>
    <definedName name="_14117Print_Titles_MI_9_1_6" localSheetId="3">#REF!</definedName>
    <definedName name="_14117Print_Titles_MI_9_1_6">#REF!</definedName>
    <definedName name="_14118Print_Titles_MI_9_1_7" localSheetId="3">#REF!</definedName>
    <definedName name="_14118Print_Titles_MI_9_1_7">#REF!</definedName>
    <definedName name="_14119Print_Titles_MI_9_1_8" localSheetId="3">#REF!</definedName>
    <definedName name="_14119Print_Titles_MI_9_1_8">#REF!</definedName>
    <definedName name="_1412_s_7_17_9" localSheetId="3">#REF!</definedName>
    <definedName name="_1412_s_7_17_9">#REF!</definedName>
    <definedName name="_14120Print_Titles_MI_9_1_9" localSheetId="3">#REF!</definedName>
    <definedName name="_14120Print_Titles_MI_9_1_9">#REF!</definedName>
    <definedName name="_14121Print_Titles_MI_9_17_1" localSheetId="3">#REF!</definedName>
    <definedName name="_14121Print_Titles_MI_9_17_1">#REF!</definedName>
    <definedName name="_14122Print_Titles_MI_9_17_10" localSheetId="3">#REF!</definedName>
    <definedName name="_14122Print_Titles_MI_9_17_10">#REF!</definedName>
    <definedName name="_14123Print_Titles_MI_9_17_11" localSheetId="3">#REF!</definedName>
    <definedName name="_14123Print_Titles_MI_9_17_11">#REF!</definedName>
    <definedName name="_14124Print_Titles_MI_9_17_12" localSheetId="3">#REF!</definedName>
    <definedName name="_14124Print_Titles_MI_9_17_12">#REF!</definedName>
    <definedName name="_14125Print_Titles_MI_9_17_13" localSheetId="3">#REF!</definedName>
    <definedName name="_14125Print_Titles_MI_9_17_13">#REF!</definedName>
    <definedName name="_14126Print_Titles_MI_9_17_2" localSheetId="3">#REF!</definedName>
    <definedName name="_14126Print_Titles_MI_9_17_2">#REF!</definedName>
    <definedName name="_14127Print_Titles_MI_9_17_3" localSheetId="3">#REF!</definedName>
    <definedName name="_14127Print_Titles_MI_9_17_3">#REF!</definedName>
    <definedName name="_14128Print_Titles_MI_9_17_4" localSheetId="3">#REF!</definedName>
    <definedName name="_14128Print_Titles_MI_9_17_4">#REF!</definedName>
    <definedName name="_14129Print_Titles_MI_9_17_5" localSheetId="3">#REF!</definedName>
    <definedName name="_14129Print_Titles_MI_9_17_5">#REF!</definedName>
    <definedName name="_1413_s_8_1" localSheetId="3">#REF!</definedName>
    <definedName name="_1413_s_8_1">#REF!</definedName>
    <definedName name="_14130Print_Titles_MI_9_17_6" localSheetId="3">#REF!</definedName>
    <definedName name="_14130Print_Titles_MI_9_17_6">#REF!</definedName>
    <definedName name="_14131Print_Titles_MI_9_17_7" localSheetId="3">#REF!</definedName>
    <definedName name="_14131Print_Titles_MI_9_17_7">#REF!</definedName>
    <definedName name="_14132Print_Titles_MI_9_17_8" localSheetId="3">#REF!</definedName>
    <definedName name="_14132Print_Titles_MI_9_17_8">#REF!</definedName>
    <definedName name="_14133Print_Titles_MI_9_17_9" localSheetId="3">#REF!</definedName>
    <definedName name="_14133Print_Titles_MI_9_17_9">#REF!</definedName>
    <definedName name="_14134PT_1" localSheetId="3">#REF!</definedName>
    <definedName name="_14134PT_1">#REF!</definedName>
    <definedName name="_14135PT_10" localSheetId="3">#REF!</definedName>
    <definedName name="_14135PT_10">#REF!</definedName>
    <definedName name="_14136PT_11" localSheetId="3">#REF!</definedName>
    <definedName name="_14136PT_11">#REF!</definedName>
    <definedName name="_14137PT_12" localSheetId="3">#REF!</definedName>
    <definedName name="_14137PT_12">#REF!</definedName>
    <definedName name="_14138PT_13" localSheetId="3">#REF!</definedName>
    <definedName name="_14138PT_13">#REF!</definedName>
    <definedName name="_14139PT_2" localSheetId="3">#REF!</definedName>
    <definedName name="_14139PT_2">#REF!</definedName>
    <definedName name="_1414_s_8_10" localSheetId="3">#REF!</definedName>
    <definedName name="_1414_s_8_10">#REF!</definedName>
    <definedName name="_14140PT_3" localSheetId="3">#REF!</definedName>
    <definedName name="_14140PT_3">#REF!</definedName>
    <definedName name="_14141PT_4" localSheetId="3">#REF!</definedName>
    <definedName name="_14141PT_4">#REF!</definedName>
    <definedName name="_14142PT_5" localSheetId="3">#REF!</definedName>
    <definedName name="_14142PT_5">#REF!</definedName>
    <definedName name="_14143PT_6" localSheetId="3">#REF!</definedName>
    <definedName name="_14143PT_6">#REF!</definedName>
    <definedName name="_14144PT_7" localSheetId="3">#REF!</definedName>
    <definedName name="_14144PT_7">#REF!</definedName>
    <definedName name="_14145PT_8" localSheetId="3">#REF!</definedName>
    <definedName name="_14145PT_8">#REF!</definedName>
    <definedName name="_14146PT_9" localSheetId="3">#REF!</definedName>
    <definedName name="_14146PT_9">#REF!</definedName>
    <definedName name="_14147PT_1_1" localSheetId="3">#REF!</definedName>
    <definedName name="_14147PT_1_1">#REF!</definedName>
    <definedName name="_14148PT_1_10" localSheetId="3">#REF!</definedName>
    <definedName name="_14148PT_1_10">#REF!</definedName>
    <definedName name="_14149PT_1_11" localSheetId="3">#REF!</definedName>
    <definedName name="_14149PT_1_11">#REF!</definedName>
    <definedName name="_1415_s_8_11" localSheetId="3">#REF!</definedName>
    <definedName name="_1415_s_8_11">#REF!</definedName>
    <definedName name="_14150PT_1_12" localSheetId="3">#REF!</definedName>
    <definedName name="_14150PT_1_12">#REF!</definedName>
    <definedName name="_14151PT_1_13" localSheetId="3">#REF!</definedName>
    <definedName name="_14151PT_1_13">#REF!</definedName>
    <definedName name="_14152PT_1_2" localSheetId="3">#REF!</definedName>
    <definedName name="_14152PT_1_2">#REF!</definedName>
    <definedName name="_14153PT_1_3" localSheetId="3">#REF!</definedName>
    <definedName name="_14153PT_1_3">#REF!</definedName>
    <definedName name="_14154PT_1_4" localSheetId="3">#REF!</definedName>
    <definedName name="_14154PT_1_4">#REF!</definedName>
    <definedName name="_14155PT_1_5" localSheetId="3">#REF!</definedName>
    <definedName name="_14155PT_1_5">#REF!</definedName>
    <definedName name="_14156PT_1_6" localSheetId="3">#REF!</definedName>
    <definedName name="_14156PT_1_6">#REF!</definedName>
    <definedName name="_14157PT_1_7" localSheetId="3">#REF!</definedName>
    <definedName name="_14157PT_1_7">#REF!</definedName>
    <definedName name="_14158PT_1_8" localSheetId="3">#REF!</definedName>
    <definedName name="_14158PT_1_8">#REF!</definedName>
    <definedName name="_14159PT_1_9" localSheetId="3">#REF!</definedName>
    <definedName name="_14159PT_1_9">#REF!</definedName>
    <definedName name="_1416_s_8_12" localSheetId="3">#REF!</definedName>
    <definedName name="_1416_s_8_12">#REF!</definedName>
    <definedName name="_14160PT_1_17_1" localSheetId="3">#REF!</definedName>
    <definedName name="_14160PT_1_17_1">#REF!</definedName>
    <definedName name="_14161PT_1_17_10" localSheetId="3">#REF!</definedName>
    <definedName name="_14161PT_1_17_10">#REF!</definedName>
    <definedName name="_14162PT_1_17_11" localSheetId="3">#REF!</definedName>
    <definedName name="_14162PT_1_17_11">#REF!</definedName>
    <definedName name="_14163PT_1_17_12" localSheetId="3">#REF!</definedName>
    <definedName name="_14163PT_1_17_12">#REF!</definedName>
    <definedName name="_14164PT_1_17_13" localSheetId="3">#REF!</definedName>
    <definedName name="_14164PT_1_17_13">#REF!</definedName>
    <definedName name="_14165PT_1_17_2" localSheetId="3">#REF!</definedName>
    <definedName name="_14165PT_1_17_2">#REF!</definedName>
    <definedName name="_14166PT_1_17_3" localSheetId="3">#REF!</definedName>
    <definedName name="_14166PT_1_17_3">#REF!</definedName>
    <definedName name="_14167PT_1_17_4" localSheetId="3">#REF!</definedName>
    <definedName name="_14167PT_1_17_4">#REF!</definedName>
    <definedName name="_14168PT_1_17_5" localSheetId="3">#REF!</definedName>
    <definedName name="_14168PT_1_17_5">#REF!</definedName>
    <definedName name="_14169PT_1_17_6" localSheetId="3">#REF!</definedName>
    <definedName name="_14169PT_1_17_6">#REF!</definedName>
    <definedName name="_1417_s_8_13" localSheetId="3">#REF!</definedName>
    <definedName name="_1417_s_8_13">#REF!</definedName>
    <definedName name="_14170PT_1_17_7" localSheetId="3">#REF!</definedName>
    <definedName name="_14170PT_1_17_7">#REF!</definedName>
    <definedName name="_14171PT_1_17_8" localSheetId="3">#REF!</definedName>
    <definedName name="_14171PT_1_17_8">#REF!</definedName>
    <definedName name="_14172PT_1_17_9" localSheetId="3">#REF!</definedName>
    <definedName name="_14172PT_1_17_9">#REF!</definedName>
    <definedName name="_14173PT_10_1" localSheetId="3">#REF!</definedName>
    <definedName name="_14173PT_10_1">#REF!</definedName>
    <definedName name="_14174PT_10_10" localSheetId="3">#REF!</definedName>
    <definedName name="_14174PT_10_10">#REF!</definedName>
    <definedName name="_14175PT_10_11" localSheetId="3">#REF!</definedName>
    <definedName name="_14175PT_10_11">#REF!</definedName>
    <definedName name="_14176PT_10_12" localSheetId="3">#REF!</definedName>
    <definedName name="_14176PT_10_12">#REF!</definedName>
    <definedName name="_14177PT_10_13" localSheetId="3">#REF!</definedName>
    <definedName name="_14177PT_10_13">#REF!</definedName>
    <definedName name="_14178PT_10_2" localSheetId="3">#REF!</definedName>
    <definedName name="_14178PT_10_2">#REF!</definedName>
    <definedName name="_14179PT_10_3" localSheetId="3">#REF!</definedName>
    <definedName name="_14179PT_10_3">#REF!</definedName>
    <definedName name="_1418_s_8_2" localSheetId="3">#REF!</definedName>
    <definedName name="_1418_s_8_2">#REF!</definedName>
    <definedName name="_14180PT_10_4" localSheetId="3">#REF!</definedName>
    <definedName name="_14180PT_10_4">#REF!</definedName>
    <definedName name="_14181PT_10_5" localSheetId="3">#REF!</definedName>
    <definedName name="_14181PT_10_5">#REF!</definedName>
    <definedName name="_14182PT_10_6" localSheetId="3">#REF!</definedName>
    <definedName name="_14182PT_10_6">#REF!</definedName>
    <definedName name="_14183PT_10_7" localSheetId="3">#REF!</definedName>
    <definedName name="_14183PT_10_7">#REF!</definedName>
    <definedName name="_14184PT_10_8" localSheetId="3">#REF!</definedName>
    <definedName name="_14184PT_10_8">#REF!</definedName>
    <definedName name="_14185PT_10_9" localSheetId="3">#REF!</definedName>
    <definedName name="_14185PT_10_9">#REF!</definedName>
    <definedName name="_14186PT_10_17_1" localSheetId="3">#REF!</definedName>
    <definedName name="_14186PT_10_17_1">#REF!</definedName>
    <definedName name="_14187PT_10_17_10" localSheetId="3">#REF!</definedName>
    <definedName name="_14187PT_10_17_10">#REF!</definedName>
    <definedName name="_14188PT_10_17_11" localSheetId="3">#REF!</definedName>
    <definedName name="_14188PT_10_17_11">#REF!</definedName>
    <definedName name="_14189PT_10_17_12" localSheetId="3">#REF!</definedName>
    <definedName name="_14189PT_10_17_12">#REF!</definedName>
    <definedName name="_1419_s_8_3" localSheetId="3">#REF!</definedName>
    <definedName name="_1419_s_8_3">#REF!</definedName>
    <definedName name="_14190PT_10_17_13" localSheetId="3">#REF!</definedName>
    <definedName name="_14190PT_10_17_13">#REF!</definedName>
    <definedName name="_14191PT_10_17_2" localSheetId="3">#REF!</definedName>
    <definedName name="_14191PT_10_17_2">#REF!</definedName>
    <definedName name="_14192PT_10_17_3" localSheetId="3">#REF!</definedName>
    <definedName name="_14192PT_10_17_3">#REF!</definedName>
    <definedName name="_14193PT_10_17_4" localSheetId="3">#REF!</definedName>
    <definedName name="_14193PT_10_17_4">#REF!</definedName>
    <definedName name="_14194PT_10_17_5" localSheetId="3">#REF!</definedName>
    <definedName name="_14194PT_10_17_5">#REF!</definedName>
    <definedName name="_14195PT_10_17_6" localSheetId="3">#REF!</definedName>
    <definedName name="_14195PT_10_17_6">#REF!</definedName>
    <definedName name="_14196PT_10_17_7" localSheetId="3">#REF!</definedName>
    <definedName name="_14196PT_10_17_7">#REF!</definedName>
    <definedName name="_14197PT_10_17_8" localSheetId="3">#REF!</definedName>
    <definedName name="_14197PT_10_17_8">#REF!</definedName>
    <definedName name="_14198PT_10_17_9" localSheetId="3">#REF!</definedName>
    <definedName name="_14198PT_10_17_9">#REF!</definedName>
    <definedName name="_14199PT_11_1" localSheetId="3">#REF!</definedName>
    <definedName name="_14199PT_11_1">#REF!</definedName>
    <definedName name="_142_31_12_17_8" localSheetId="3">#REF!</definedName>
    <definedName name="_142_31_12_17_8">#REF!</definedName>
    <definedName name="_1420_s_8_4" localSheetId="3">#REF!</definedName>
    <definedName name="_1420_s_8_4">#REF!</definedName>
    <definedName name="_14200PT_11_10" localSheetId="3">#REF!</definedName>
    <definedName name="_14200PT_11_10">#REF!</definedName>
    <definedName name="_14201PT_11_11" localSheetId="3">#REF!</definedName>
    <definedName name="_14201PT_11_11">#REF!</definedName>
    <definedName name="_14202PT_11_12" localSheetId="3">#REF!</definedName>
    <definedName name="_14202PT_11_12">#REF!</definedName>
    <definedName name="_14203PT_11_13" localSheetId="3">#REF!</definedName>
    <definedName name="_14203PT_11_13">#REF!</definedName>
    <definedName name="_14204PT_11_2" localSheetId="3">#REF!</definedName>
    <definedName name="_14204PT_11_2">#REF!</definedName>
    <definedName name="_14205PT_11_3" localSheetId="3">#REF!</definedName>
    <definedName name="_14205PT_11_3">#REF!</definedName>
    <definedName name="_14206PT_11_4" localSheetId="3">#REF!</definedName>
    <definedName name="_14206PT_11_4">#REF!</definedName>
    <definedName name="_14207PT_11_5" localSheetId="3">#REF!</definedName>
    <definedName name="_14207PT_11_5">#REF!</definedName>
    <definedName name="_14208PT_11_6" localSheetId="3">#REF!</definedName>
    <definedName name="_14208PT_11_6">#REF!</definedName>
    <definedName name="_14209PT_11_7" localSheetId="3">#REF!</definedName>
    <definedName name="_14209PT_11_7">#REF!</definedName>
    <definedName name="_1421_s_8_5" localSheetId="3">#REF!</definedName>
    <definedName name="_1421_s_8_5">#REF!</definedName>
    <definedName name="_14210PT_11_8" localSheetId="3">#REF!</definedName>
    <definedName name="_14210PT_11_8">#REF!</definedName>
    <definedName name="_14211PT_11_9" localSheetId="3">#REF!</definedName>
    <definedName name="_14211PT_11_9">#REF!</definedName>
    <definedName name="_14212PT_11_17_1" localSheetId="3">#REF!</definedName>
    <definedName name="_14212PT_11_17_1">#REF!</definedName>
    <definedName name="_14213PT_11_17_10" localSheetId="3">#REF!</definedName>
    <definedName name="_14213PT_11_17_10">#REF!</definedName>
    <definedName name="_14214PT_11_17_11" localSheetId="3">#REF!</definedName>
    <definedName name="_14214PT_11_17_11">#REF!</definedName>
    <definedName name="_14215PT_11_17_12" localSheetId="3">#REF!</definedName>
    <definedName name="_14215PT_11_17_12">#REF!</definedName>
    <definedName name="_14216PT_11_17_13" localSheetId="3">#REF!</definedName>
    <definedName name="_14216PT_11_17_13">#REF!</definedName>
    <definedName name="_14217PT_11_17_2" localSheetId="3">#REF!</definedName>
    <definedName name="_14217PT_11_17_2">#REF!</definedName>
    <definedName name="_14218PT_11_17_3" localSheetId="3">#REF!</definedName>
    <definedName name="_14218PT_11_17_3">#REF!</definedName>
    <definedName name="_14219PT_11_17_4" localSheetId="3">#REF!</definedName>
    <definedName name="_14219PT_11_17_4">#REF!</definedName>
    <definedName name="_1422_s_8_6" localSheetId="3">#REF!</definedName>
    <definedName name="_1422_s_8_6">#REF!</definedName>
    <definedName name="_14220PT_11_17_5" localSheetId="3">#REF!</definedName>
    <definedName name="_14220PT_11_17_5">#REF!</definedName>
    <definedName name="_14221PT_11_17_6" localSheetId="3">#REF!</definedName>
    <definedName name="_14221PT_11_17_6">#REF!</definedName>
    <definedName name="_14222PT_11_17_7" localSheetId="3">#REF!</definedName>
    <definedName name="_14222PT_11_17_7">#REF!</definedName>
    <definedName name="_14223PT_11_17_8" localSheetId="3">#REF!</definedName>
    <definedName name="_14223PT_11_17_8">#REF!</definedName>
    <definedName name="_14224PT_11_17_9" localSheetId="3">#REF!</definedName>
    <definedName name="_14224PT_11_17_9">#REF!</definedName>
    <definedName name="_14225PT_12_1" localSheetId="3">#REF!</definedName>
    <definedName name="_14225PT_12_1">#REF!</definedName>
    <definedName name="_14226PT_12_10" localSheetId="3">#REF!</definedName>
    <definedName name="_14226PT_12_10">#REF!</definedName>
    <definedName name="_14227PT_12_11" localSheetId="3">#REF!</definedName>
    <definedName name="_14227PT_12_11">#REF!</definedName>
    <definedName name="_14228PT_12_12" localSheetId="3">#REF!</definedName>
    <definedName name="_14228PT_12_12">#REF!</definedName>
    <definedName name="_14229PT_12_13" localSheetId="3">#REF!</definedName>
    <definedName name="_14229PT_12_13">#REF!</definedName>
    <definedName name="_1423_s_8_7" localSheetId="3">#REF!</definedName>
    <definedName name="_1423_s_8_7">#REF!</definedName>
    <definedName name="_14230PT_12_2" localSheetId="3">#REF!</definedName>
    <definedName name="_14230PT_12_2">#REF!</definedName>
    <definedName name="_14231PT_12_3" localSheetId="3">#REF!</definedName>
    <definedName name="_14231PT_12_3">#REF!</definedName>
    <definedName name="_14232PT_12_4" localSheetId="3">#REF!</definedName>
    <definedName name="_14232PT_12_4">#REF!</definedName>
    <definedName name="_14233PT_12_5" localSheetId="3">#REF!</definedName>
    <definedName name="_14233PT_12_5">#REF!</definedName>
    <definedName name="_14234PT_12_6" localSheetId="3">#REF!</definedName>
    <definedName name="_14234PT_12_6">#REF!</definedName>
    <definedName name="_14235PT_12_7" localSheetId="3">#REF!</definedName>
    <definedName name="_14235PT_12_7">#REF!</definedName>
    <definedName name="_14236PT_12_8" localSheetId="3">#REF!</definedName>
    <definedName name="_14236PT_12_8">#REF!</definedName>
    <definedName name="_14237PT_12_9" localSheetId="3">#REF!</definedName>
    <definedName name="_14237PT_12_9">#REF!</definedName>
    <definedName name="_14238PT_12_1_1" localSheetId="3">#REF!</definedName>
    <definedName name="_14238PT_12_1_1">#REF!</definedName>
    <definedName name="_14239PT_12_1_10" localSheetId="3">#REF!</definedName>
    <definedName name="_14239PT_12_1_10">#REF!</definedName>
    <definedName name="_1424_s_8_8" localSheetId="3">#REF!</definedName>
    <definedName name="_1424_s_8_8">#REF!</definedName>
    <definedName name="_14240PT_12_1_11" localSheetId="3">#REF!</definedName>
    <definedName name="_14240PT_12_1_11">#REF!</definedName>
    <definedName name="_14241PT_12_1_12" localSheetId="3">#REF!</definedName>
    <definedName name="_14241PT_12_1_12">#REF!</definedName>
    <definedName name="_14242PT_12_1_13" localSheetId="3">#REF!</definedName>
    <definedName name="_14242PT_12_1_13">#REF!</definedName>
    <definedName name="_14243PT_12_1_2" localSheetId="3">#REF!</definedName>
    <definedName name="_14243PT_12_1_2">#REF!</definedName>
    <definedName name="_14244PT_12_1_3" localSheetId="3">#REF!</definedName>
    <definedName name="_14244PT_12_1_3">#REF!</definedName>
    <definedName name="_14245PT_12_1_4" localSheetId="3">#REF!</definedName>
    <definedName name="_14245PT_12_1_4">#REF!</definedName>
    <definedName name="_14246PT_12_1_5" localSheetId="3">#REF!</definedName>
    <definedName name="_14246PT_12_1_5">#REF!</definedName>
    <definedName name="_14247PT_12_1_6" localSheetId="3">#REF!</definedName>
    <definedName name="_14247PT_12_1_6">#REF!</definedName>
    <definedName name="_14248PT_12_1_7" localSheetId="3">#REF!</definedName>
    <definedName name="_14248PT_12_1_7">#REF!</definedName>
    <definedName name="_14249PT_12_1_8" localSheetId="3">#REF!</definedName>
    <definedName name="_14249PT_12_1_8">#REF!</definedName>
    <definedName name="_1425_s_8_9" localSheetId="3">#REF!</definedName>
    <definedName name="_1425_s_8_9">#REF!</definedName>
    <definedName name="_14250PT_12_1_9" localSheetId="3">#REF!</definedName>
    <definedName name="_14250PT_12_1_9">#REF!</definedName>
    <definedName name="_14251PT_12_17_1" localSheetId="3">#REF!</definedName>
    <definedName name="_14251PT_12_17_1">#REF!</definedName>
    <definedName name="_14252PT_12_17_10" localSheetId="3">#REF!</definedName>
    <definedName name="_14252PT_12_17_10">#REF!</definedName>
    <definedName name="_14253PT_12_17_11" localSheetId="3">#REF!</definedName>
    <definedName name="_14253PT_12_17_11">#REF!</definedName>
    <definedName name="_14254PT_12_17_12" localSheetId="3">#REF!</definedName>
    <definedName name="_14254PT_12_17_12">#REF!</definedName>
    <definedName name="_14255PT_12_17_13" localSheetId="3">#REF!</definedName>
    <definedName name="_14255PT_12_17_13">#REF!</definedName>
    <definedName name="_14256PT_12_17_2" localSheetId="3">#REF!</definedName>
    <definedName name="_14256PT_12_17_2">#REF!</definedName>
    <definedName name="_14257PT_12_17_3" localSheetId="3">#REF!</definedName>
    <definedName name="_14257PT_12_17_3">#REF!</definedName>
    <definedName name="_14258PT_12_17_4" localSheetId="3">#REF!</definedName>
    <definedName name="_14258PT_12_17_4">#REF!</definedName>
    <definedName name="_14259PT_12_17_5" localSheetId="3">#REF!</definedName>
    <definedName name="_14259PT_12_17_5">#REF!</definedName>
    <definedName name="_1426_s_8_10_1" localSheetId="3">#REF!</definedName>
    <definedName name="_1426_s_8_10_1">#REF!</definedName>
    <definedName name="_14260PT_12_17_6" localSheetId="3">#REF!</definedName>
    <definedName name="_14260PT_12_17_6">#REF!</definedName>
    <definedName name="_14261PT_12_17_7" localSheetId="3">#REF!</definedName>
    <definedName name="_14261PT_12_17_7">#REF!</definedName>
    <definedName name="_14262PT_12_17_8" localSheetId="3">#REF!</definedName>
    <definedName name="_14262PT_12_17_8">#REF!</definedName>
    <definedName name="_14263PT_12_17_9" localSheetId="3">#REF!</definedName>
    <definedName name="_14263PT_12_17_9">#REF!</definedName>
    <definedName name="_14264PT_13_1_1" localSheetId="3">#REF!</definedName>
    <definedName name="_14264PT_13_1_1">#REF!</definedName>
    <definedName name="_14265PT_13_1_10" localSheetId="3">#REF!</definedName>
    <definedName name="_14265PT_13_1_10">#REF!</definedName>
    <definedName name="_14266PT_13_1_11" localSheetId="3">#REF!</definedName>
    <definedName name="_14266PT_13_1_11">#REF!</definedName>
    <definedName name="_14267PT_13_1_12" localSheetId="3">#REF!</definedName>
    <definedName name="_14267PT_13_1_12">#REF!</definedName>
    <definedName name="_14268PT_13_1_13" localSheetId="3">#REF!</definedName>
    <definedName name="_14268PT_13_1_13">#REF!</definedName>
    <definedName name="_14269PT_13_1_2" localSheetId="3">#REF!</definedName>
    <definedName name="_14269PT_13_1_2">#REF!</definedName>
    <definedName name="_1427_s_8_10_10" localSheetId="3">#REF!</definedName>
    <definedName name="_1427_s_8_10_10">#REF!</definedName>
    <definedName name="_14270PT_13_1_3" localSheetId="3">#REF!</definedName>
    <definedName name="_14270PT_13_1_3">#REF!</definedName>
    <definedName name="_14271PT_13_1_4" localSheetId="3">#REF!</definedName>
    <definedName name="_14271PT_13_1_4">#REF!</definedName>
    <definedName name="_14272PT_13_1_5" localSheetId="3">#REF!</definedName>
    <definedName name="_14272PT_13_1_5">#REF!</definedName>
    <definedName name="_14273PT_13_1_6" localSheetId="3">#REF!</definedName>
    <definedName name="_14273PT_13_1_6">#REF!</definedName>
    <definedName name="_14274PT_13_1_7" localSheetId="3">#REF!</definedName>
    <definedName name="_14274PT_13_1_7">#REF!</definedName>
    <definedName name="_14275PT_13_1_8" localSheetId="3">#REF!</definedName>
    <definedName name="_14275PT_13_1_8">#REF!</definedName>
    <definedName name="_14276PT_13_1_9" localSheetId="3">#REF!</definedName>
    <definedName name="_14276PT_13_1_9">#REF!</definedName>
    <definedName name="_14277PT_13_17_1" localSheetId="3">#REF!</definedName>
    <definedName name="_14277PT_13_17_1">#REF!</definedName>
    <definedName name="_14278PT_13_17_10" localSheetId="3">#REF!</definedName>
    <definedName name="_14278PT_13_17_10">#REF!</definedName>
    <definedName name="_14279PT_13_17_11" localSheetId="3">#REF!</definedName>
    <definedName name="_14279PT_13_17_11">#REF!</definedName>
    <definedName name="_1428_s_8_10_11" localSheetId="3">#REF!</definedName>
    <definedName name="_1428_s_8_10_11">#REF!</definedName>
    <definedName name="_14280PT_13_17_12" localSheetId="3">#REF!</definedName>
    <definedName name="_14280PT_13_17_12">#REF!</definedName>
    <definedName name="_14281PT_13_17_13" localSheetId="3">#REF!</definedName>
    <definedName name="_14281PT_13_17_13">#REF!</definedName>
    <definedName name="_14282PT_13_17_2" localSheetId="3">#REF!</definedName>
    <definedName name="_14282PT_13_17_2">#REF!</definedName>
    <definedName name="_14283PT_13_17_3" localSheetId="3">#REF!</definedName>
    <definedName name="_14283PT_13_17_3">#REF!</definedName>
    <definedName name="_14284PT_13_17_4" localSheetId="3">#REF!</definedName>
    <definedName name="_14284PT_13_17_4">#REF!</definedName>
    <definedName name="_14285PT_13_17_5" localSheetId="3">#REF!</definedName>
    <definedName name="_14285PT_13_17_5">#REF!</definedName>
    <definedName name="_14286PT_13_17_6" localSheetId="3">#REF!</definedName>
    <definedName name="_14286PT_13_17_6">#REF!</definedName>
    <definedName name="_14287PT_13_17_7" localSheetId="3">#REF!</definedName>
    <definedName name="_14287PT_13_17_7">#REF!</definedName>
    <definedName name="_14288PT_13_17_8" localSheetId="3">#REF!</definedName>
    <definedName name="_14288PT_13_17_8">#REF!</definedName>
    <definedName name="_14289PT_13_17_9" localSheetId="3">#REF!</definedName>
    <definedName name="_14289PT_13_17_9">#REF!</definedName>
    <definedName name="_1429_s_8_10_12" localSheetId="3">#REF!</definedName>
    <definedName name="_1429_s_8_10_12">#REF!</definedName>
    <definedName name="_14290PT_14_1" localSheetId="3">#REF!</definedName>
    <definedName name="_14290PT_14_1">#REF!</definedName>
    <definedName name="_14291PT_14_10" localSheetId="3">#REF!</definedName>
    <definedName name="_14291PT_14_10">#REF!</definedName>
    <definedName name="_14292PT_14_11" localSheetId="3">#REF!</definedName>
    <definedName name="_14292PT_14_11">#REF!</definedName>
    <definedName name="_14293PT_14_12" localSheetId="3">#REF!</definedName>
    <definedName name="_14293PT_14_12">#REF!</definedName>
    <definedName name="_14294PT_14_13" localSheetId="3">#REF!</definedName>
    <definedName name="_14294PT_14_13">#REF!</definedName>
    <definedName name="_14295PT_14_2" localSheetId="3">#REF!</definedName>
    <definedName name="_14295PT_14_2">#REF!</definedName>
    <definedName name="_14296PT_14_3" localSheetId="3">#REF!</definedName>
    <definedName name="_14296PT_14_3">#REF!</definedName>
    <definedName name="_14297PT_14_4" localSheetId="3">#REF!</definedName>
    <definedName name="_14297PT_14_4">#REF!</definedName>
    <definedName name="_14298PT_14_5" localSheetId="3">#REF!</definedName>
    <definedName name="_14298PT_14_5">#REF!</definedName>
    <definedName name="_14299PT_14_6" localSheetId="3">#REF!</definedName>
    <definedName name="_14299PT_14_6">#REF!</definedName>
    <definedName name="_143_31_12_17_9" localSheetId="3">#REF!</definedName>
    <definedName name="_143_31_12_17_9">#REF!</definedName>
    <definedName name="_1430_s_8_10_13" localSheetId="3">#REF!</definedName>
    <definedName name="_1430_s_8_10_13">#REF!</definedName>
    <definedName name="_14300PT_14_7" localSheetId="3">#REF!</definedName>
    <definedName name="_14300PT_14_7">#REF!</definedName>
    <definedName name="_14301PT_14_8" localSheetId="3">#REF!</definedName>
    <definedName name="_14301PT_14_8">#REF!</definedName>
    <definedName name="_14302PT_14_9" localSheetId="3">#REF!</definedName>
    <definedName name="_14302PT_14_9">#REF!</definedName>
    <definedName name="_14303PT_14_17_1" localSheetId="3">#REF!</definedName>
    <definedName name="_14303PT_14_17_1">#REF!</definedName>
    <definedName name="_14304PT_14_17_10" localSheetId="3">#REF!</definedName>
    <definedName name="_14304PT_14_17_10">#REF!</definedName>
    <definedName name="_14305PT_14_17_11" localSheetId="3">#REF!</definedName>
    <definedName name="_14305PT_14_17_11">#REF!</definedName>
    <definedName name="_14306PT_14_17_12" localSheetId="3">#REF!</definedName>
    <definedName name="_14306PT_14_17_12">#REF!</definedName>
    <definedName name="_14307PT_14_17_13" localSheetId="3">#REF!</definedName>
    <definedName name="_14307PT_14_17_13">#REF!</definedName>
    <definedName name="_14308PT_14_17_2" localSheetId="3">#REF!</definedName>
    <definedName name="_14308PT_14_17_2">#REF!</definedName>
    <definedName name="_14309PT_14_17_3" localSheetId="3">#REF!</definedName>
    <definedName name="_14309PT_14_17_3">#REF!</definedName>
    <definedName name="_1431_s_8_10_2" localSheetId="3">#REF!</definedName>
    <definedName name="_1431_s_8_10_2">#REF!</definedName>
    <definedName name="_14310PT_14_17_4" localSheetId="3">#REF!</definedName>
    <definedName name="_14310PT_14_17_4">#REF!</definedName>
    <definedName name="_14311PT_14_17_5" localSheetId="3">#REF!</definedName>
    <definedName name="_14311PT_14_17_5">#REF!</definedName>
    <definedName name="_14312PT_14_17_6" localSheetId="3">#REF!</definedName>
    <definedName name="_14312PT_14_17_6">#REF!</definedName>
    <definedName name="_14313PT_14_17_7" localSheetId="3">#REF!</definedName>
    <definedName name="_14313PT_14_17_7">#REF!</definedName>
    <definedName name="_14314PT_14_17_8" localSheetId="3">#REF!</definedName>
    <definedName name="_14314PT_14_17_8">#REF!</definedName>
    <definedName name="_14315PT_14_17_9" localSheetId="3">#REF!</definedName>
    <definedName name="_14315PT_14_17_9">#REF!</definedName>
    <definedName name="_14316PT_17_1" localSheetId="3">#REF!</definedName>
    <definedName name="_14316PT_17_1">#REF!</definedName>
    <definedName name="_14317PT_17_10" localSheetId="3">#REF!</definedName>
    <definedName name="_14317PT_17_10">#REF!</definedName>
    <definedName name="_14318PT_17_11" localSheetId="3">#REF!</definedName>
    <definedName name="_14318PT_17_11">#REF!</definedName>
    <definedName name="_14319PT_17_12" localSheetId="3">#REF!</definedName>
    <definedName name="_14319PT_17_12">#REF!</definedName>
    <definedName name="_1432_s_8_10_3" localSheetId="3">#REF!</definedName>
    <definedName name="_1432_s_8_10_3">#REF!</definedName>
    <definedName name="_14320PT_17_13" localSheetId="3">#REF!</definedName>
    <definedName name="_14320PT_17_13">#REF!</definedName>
    <definedName name="_14321PT_17_2" localSheetId="3">#REF!</definedName>
    <definedName name="_14321PT_17_2">#REF!</definedName>
    <definedName name="_14322PT_17_3" localSheetId="3">#REF!</definedName>
    <definedName name="_14322PT_17_3">#REF!</definedName>
    <definedName name="_14323PT_17_4" localSheetId="3">#REF!</definedName>
    <definedName name="_14323PT_17_4">#REF!</definedName>
    <definedName name="_14324PT_17_5" localSheetId="3">#REF!</definedName>
    <definedName name="_14324PT_17_5">#REF!</definedName>
    <definedName name="_14325PT_17_6" localSheetId="3">#REF!</definedName>
    <definedName name="_14325PT_17_6">#REF!</definedName>
    <definedName name="_14326PT_17_7" localSheetId="3">#REF!</definedName>
    <definedName name="_14326PT_17_7">#REF!</definedName>
    <definedName name="_14327PT_17_8" localSheetId="3">#REF!</definedName>
    <definedName name="_14327PT_17_8">#REF!</definedName>
    <definedName name="_14328PT_17_9" localSheetId="3">#REF!</definedName>
    <definedName name="_14328PT_17_9">#REF!</definedName>
    <definedName name="_14329PT_2_1" localSheetId="3">#REF!</definedName>
    <definedName name="_14329PT_2_1">#REF!</definedName>
    <definedName name="_1433_s_8_10_4" localSheetId="3">#REF!</definedName>
    <definedName name="_1433_s_8_10_4">#REF!</definedName>
    <definedName name="_14330PT_2_10" localSheetId="3">#REF!</definedName>
    <definedName name="_14330PT_2_10">#REF!</definedName>
    <definedName name="_14331PT_2_11" localSheetId="3">#REF!</definedName>
    <definedName name="_14331PT_2_11">#REF!</definedName>
    <definedName name="_14332PT_2_12" localSheetId="3">#REF!</definedName>
    <definedName name="_14332PT_2_12">#REF!</definedName>
    <definedName name="_14333PT_2_13" localSheetId="3">#REF!</definedName>
    <definedName name="_14333PT_2_13">#REF!</definedName>
    <definedName name="_14334PT_2_2" localSheetId="3">#REF!</definedName>
    <definedName name="_14334PT_2_2">#REF!</definedName>
    <definedName name="_14335PT_2_3" localSheetId="3">#REF!</definedName>
    <definedName name="_14335PT_2_3">#REF!</definedName>
    <definedName name="_14336PT_2_4" localSheetId="3">#REF!</definedName>
    <definedName name="_14336PT_2_4">#REF!</definedName>
    <definedName name="_14337PT_2_5" localSheetId="3">#REF!</definedName>
    <definedName name="_14337PT_2_5">#REF!</definedName>
    <definedName name="_14338PT_2_6" localSheetId="3">#REF!</definedName>
    <definedName name="_14338PT_2_6">#REF!</definedName>
    <definedName name="_14339PT_2_7" localSheetId="3">#REF!</definedName>
    <definedName name="_14339PT_2_7">#REF!</definedName>
    <definedName name="_1434_s_8_10_5" localSheetId="3">#REF!</definedName>
    <definedName name="_1434_s_8_10_5">#REF!</definedName>
    <definedName name="_14340PT_2_8" localSheetId="3">#REF!</definedName>
    <definedName name="_14340PT_2_8">#REF!</definedName>
    <definedName name="_14341PT_2_9" localSheetId="3">#REF!</definedName>
    <definedName name="_14341PT_2_9">#REF!</definedName>
    <definedName name="_14342PT_2_17_1" localSheetId="3">#REF!</definedName>
    <definedName name="_14342PT_2_17_1">#REF!</definedName>
    <definedName name="_14343PT_2_17_10" localSheetId="3">#REF!</definedName>
    <definedName name="_14343PT_2_17_10">#REF!</definedName>
    <definedName name="_14344PT_2_17_11" localSheetId="3">#REF!</definedName>
    <definedName name="_14344PT_2_17_11">#REF!</definedName>
    <definedName name="_14345PT_2_17_12" localSheetId="3">#REF!</definedName>
    <definedName name="_14345PT_2_17_12">#REF!</definedName>
    <definedName name="_14346PT_2_17_13" localSheetId="3">#REF!</definedName>
    <definedName name="_14346PT_2_17_13">#REF!</definedName>
    <definedName name="_14347PT_2_17_2" localSheetId="3">#REF!</definedName>
    <definedName name="_14347PT_2_17_2">#REF!</definedName>
    <definedName name="_14348PT_2_17_3" localSheetId="3">#REF!</definedName>
    <definedName name="_14348PT_2_17_3">#REF!</definedName>
    <definedName name="_14349PT_2_17_4" localSheetId="3">#REF!</definedName>
    <definedName name="_14349PT_2_17_4">#REF!</definedName>
    <definedName name="_1435_s_8_10_6" localSheetId="3">#REF!</definedName>
    <definedName name="_1435_s_8_10_6">#REF!</definedName>
    <definedName name="_14350PT_2_17_5" localSheetId="3">#REF!</definedName>
    <definedName name="_14350PT_2_17_5">#REF!</definedName>
    <definedName name="_14351PT_2_17_6" localSheetId="3">#REF!</definedName>
    <definedName name="_14351PT_2_17_6">#REF!</definedName>
    <definedName name="_14352PT_2_17_7" localSheetId="3">#REF!</definedName>
    <definedName name="_14352PT_2_17_7">#REF!</definedName>
    <definedName name="_14353PT_2_17_8" localSheetId="3">#REF!</definedName>
    <definedName name="_14353PT_2_17_8">#REF!</definedName>
    <definedName name="_14354PT_2_17_9" localSheetId="3">#REF!</definedName>
    <definedName name="_14354PT_2_17_9">#REF!</definedName>
    <definedName name="_14355PT_3_1" localSheetId="3">#REF!</definedName>
    <definedName name="_14355PT_3_1">#REF!</definedName>
    <definedName name="_14356PT_3_10" localSheetId="3">#REF!</definedName>
    <definedName name="_14356PT_3_10">#REF!</definedName>
    <definedName name="_14357PT_3_11" localSheetId="3">#REF!</definedName>
    <definedName name="_14357PT_3_11">#REF!</definedName>
    <definedName name="_14358PT_3_12" localSheetId="3">#REF!</definedName>
    <definedName name="_14358PT_3_12">#REF!</definedName>
    <definedName name="_14359PT_3_13" localSheetId="3">#REF!</definedName>
    <definedName name="_14359PT_3_13">#REF!</definedName>
    <definedName name="_1436_s_8_10_7" localSheetId="3">#REF!</definedName>
    <definedName name="_1436_s_8_10_7">#REF!</definedName>
    <definedName name="_14360PT_3_2" localSheetId="3">#REF!</definedName>
    <definedName name="_14360PT_3_2">#REF!</definedName>
    <definedName name="_14361PT_3_3" localSheetId="3">#REF!</definedName>
    <definedName name="_14361PT_3_3">#REF!</definedName>
    <definedName name="_14362PT_3_4" localSheetId="3">#REF!</definedName>
    <definedName name="_14362PT_3_4">#REF!</definedName>
    <definedName name="_14363PT_3_5" localSheetId="3">#REF!</definedName>
    <definedName name="_14363PT_3_5">#REF!</definedName>
    <definedName name="_14364PT_3_6" localSheetId="3">#REF!</definedName>
    <definedName name="_14364PT_3_6">#REF!</definedName>
    <definedName name="_14365PT_3_7" localSheetId="3">#REF!</definedName>
    <definedName name="_14365PT_3_7">#REF!</definedName>
    <definedName name="_14366PT_3_8" localSheetId="3">#REF!</definedName>
    <definedName name="_14366PT_3_8">#REF!</definedName>
    <definedName name="_14367PT_3_9" localSheetId="3">#REF!</definedName>
    <definedName name="_14367PT_3_9">#REF!</definedName>
    <definedName name="_14368PT_3_17_1" localSheetId="3">#REF!</definedName>
    <definedName name="_14368PT_3_17_1">#REF!</definedName>
    <definedName name="_14369PT_3_17_10" localSheetId="3">#REF!</definedName>
    <definedName name="_14369PT_3_17_10">#REF!</definedName>
    <definedName name="_1437_s_8_10_8" localSheetId="3">#REF!</definedName>
    <definedName name="_1437_s_8_10_8">#REF!</definedName>
    <definedName name="_14370PT_3_17_11" localSheetId="3">#REF!</definedName>
    <definedName name="_14370PT_3_17_11">#REF!</definedName>
    <definedName name="_14371PT_3_17_12" localSheetId="3">#REF!</definedName>
    <definedName name="_14371PT_3_17_12">#REF!</definedName>
    <definedName name="_14372PT_3_17_13" localSheetId="3">#REF!</definedName>
    <definedName name="_14372PT_3_17_13">#REF!</definedName>
    <definedName name="_14373PT_3_17_2" localSheetId="3">#REF!</definedName>
    <definedName name="_14373PT_3_17_2">#REF!</definedName>
    <definedName name="_14374PT_3_17_3" localSheetId="3">#REF!</definedName>
    <definedName name="_14374PT_3_17_3">#REF!</definedName>
    <definedName name="_14375PT_3_17_4" localSheetId="3">#REF!</definedName>
    <definedName name="_14375PT_3_17_4">#REF!</definedName>
    <definedName name="_14376PT_3_17_5" localSheetId="3">#REF!</definedName>
    <definedName name="_14376PT_3_17_5">#REF!</definedName>
    <definedName name="_14377PT_3_17_6" localSheetId="3">#REF!</definedName>
    <definedName name="_14377PT_3_17_6">#REF!</definedName>
    <definedName name="_14378PT_3_17_7" localSheetId="3">#REF!</definedName>
    <definedName name="_14378PT_3_17_7">#REF!</definedName>
    <definedName name="_14379PT_3_17_8" localSheetId="3">#REF!</definedName>
    <definedName name="_14379PT_3_17_8">#REF!</definedName>
    <definedName name="_1438_s_8_10_9" localSheetId="3">#REF!</definedName>
    <definedName name="_1438_s_8_10_9">#REF!</definedName>
    <definedName name="_14380PT_3_17_9" localSheetId="3">#REF!</definedName>
    <definedName name="_14380PT_3_17_9">#REF!</definedName>
    <definedName name="_14381PT_4_1" localSheetId="3">#REF!</definedName>
    <definedName name="_14381PT_4_1">#REF!</definedName>
    <definedName name="_14382PT_4_10" localSheetId="3">#REF!</definedName>
    <definedName name="_14382PT_4_10">#REF!</definedName>
    <definedName name="_14383PT_4_11" localSheetId="3">#REF!</definedName>
    <definedName name="_14383PT_4_11">#REF!</definedName>
    <definedName name="_14384PT_4_12" localSheetId="3">#REF!</definedName>
    <definedName name="_14384PT_4_12">#REF!</definedName>
    <definedName name="_14385PT_4_13" localSheetId="3">#REF!</definedName>
    <definedName name="_14385PT_4_13">#REF!</definedName>
    <definedName name="_14386PT_4_2" localSheetId="3">#REF!</definedName>
    <definedName name="_14386PT_4_2">#REF!</definedName>
    <definedName name="_14387PT_4_3" localSheetId="3">#REF!</definedName>
    <definedName name="_14387PT_4_3">#REF!</definedName>
    <definedName name="_14388PT_4_4" localSheetId="3">#REF!</definedName>
    <definedName name="_14388PT_4_4">#REF!</definedName>
    <definedName name="_14389PT_4_5" localSheetId="3">#REF!</definedName>
    <definedName name="_14389PT_4_5">#REF!</definedName>
    <definedName name="_1439_s_8_11_1" localSheetId="3">#REF!</definedName>
    <definedName name="_1439_s_8_11_1">#REF!</definedName>
    <definedName name="_14390PT_4_6" localSheetId="3">#REF!</definedName>
    <definedName name="_14390PT_4_6">#REF!</definedName>
    <definedName name="_14391PT_4_7" localSheetId="3">#REF!</definedName>
    <definedName name="_14391PT_4_7">#REF!</definedName>
    <definedName name="_14392PT_4_8" localSheetId="3">#REF!</definedName>
    <definedName name="_14392PT_4_8">#REF!</definedName>
    <definedName name="_14393PT_4_9" localSheetId="3">#REF!</definedName>
    <definedName name="_14393PT_4_9">#REF!</definedName>
    <definedName name="_14394PT_4_17_1" localSheetId="3">#REF!</definedName>
    <definedName name="_14394PT_4_17_1">#REF!</definedName>
    <definedName name="_14395PT_4_17_10" localSheetId="3">#REF!</definedName>
    <definedName name="_14395PT_4_17_10">#REF!</definedName>
    <definedName name="_14396PT_4_17_11" localSheetId="3">#REF!</definedName>
    <definedName name="_14396PT_4_17_11">#REF!</definedName>
    <definedName name="_14397PT_4_17_12" localSheetId="3">#REF!</definedName>
    <definedName name="_14397PT_4_17_12">#REF!</definedName>
    <definedName name="_14398PT_4_17_13" localSheetId="3">#REF!</definedName>
    <definedName name="_14398PT_4_17_13">#REF!</definedName>
    <definedName name="_14399PT_4_17_2" localSheetId="3">#REF!</definedName>
    <definedName name="_14399PT_4_17_2">#REF!</definedName>
    <definedName name="_144_31_17_1" localSheetId="3">#REF!</definedName>
    <definedName name="_144_31_17_1">#REF!</definedName>
    <definedName name="_1440_s_8_11_10" localSheetId="3">#REF!</definedName>
    <definedName name="_1440_s_8_11_10">#REF!</definedName>
    <definedName name="_14400PT_4_17_3" localSheetId="3">#REF!</definedName>
    <definedName name="_14400PT_4_17_3">#REF!</definedName>
    <definedName name="_14401PT_4_17_4" localSheetId="3">#REF!</definedName>
    <definedName name="_14401PT_4_17_4">#REF!</definedName>
    <definedName name="_14402PT_4_17_5" localSheetId="3">#REF!</definedName>
    <definedName name="_14402PT_4_17_5">#REF!</definedName>
    <definedName name="_14403PT_4_17_6" localSheetId="3">#REF!</definedName>
    <definedName name="_14403PT_4_17_6">#REF!</definedName>
    <definedName name="_14404PT_4_17_7" localSheetId="3">#REF!</definedName>
    <definedName name="_14404PT_4_17_7">#REF!</definedName>
    <definedName name="_14405PT_4_17_8" localSheetId="3">#REF!</definedName>
    <definedName name="_14405PT_4_17_8">#REF!</definedName>
    <definedName name="_14406PT_4_17_9" localSheetId="3">#REF!</definedName>
    <definedName name="_14406PT_4_17_9">#REF!</definedName>
    <definedName name="_14407PT_5_1" localSheetId="3">#REF!</definedName>
    <definedName name="_14407PT_5_1">#REF!</definedName>
    <definedName name="_14408PT_5_10" localSheetId="3">#REF!</definedName>
    <definedName name="_14408PT_5_10">#REF!</definedName>
    <definedName name="_14409PT_5_11" localSheetId="3">#REF!</definedName>
    <definedName name="_14409PT_5_11">#REF!</definedName>
    <definedName name="_1441_s_8_11_11" localSheetId="3">#REF!</definedName>
    <definedName name="_1441_s_8_11_11">#REF!</definedName>
    <definedName name="_14410PT_5_12" localSheetId="3">#REF!</definedName>
    <definedName name="_14410PT_5_12">#REF!</definedName>
    <definedName name="_14411PT_5_13" localSheetId="3">#REF!</definedName>
    <definedName name="_14411PT_5_13">#REF!</definedName>
    <definedName name="_14412PT_5_2" localSheetId="3">#REF!</definedName>
    <definedName name="_14412PT_5_2">#REF!</definedName>
    <definedName name="_14413PT_5_3" localSheetId="3">#REF!</definedName>
    <definedName name="_14413PT_5_3">#REF!</definedName>
    <definedName name="_14414PT_5_4" localSheetId="3">#REF!</definedName>
    <definedName name="_14414PT_5_4">#REF!</definedName>
    <definedName name="_14415PT_5_5" localSheetId="3">#REF!</definedName>
    <definedName name="_14415PT_5_5">#REF!</definedName>
    <definedName name="_14416PT_5_6" localSheetId="3">#REF!</definedName>
    <definedName name="_14416PT_5_6">#REF!</definedName>
    <definedName name="_14417PT_5_7" localSheetId="3">#REF!</definedName>
    <definedName name="_14417PT_5_7">#REF!</definedName>
    <definedName name="_14418PT_5_8" localSheetId="3">#REF!</definedName>
    <definedName name="_14418PT_5_8">#REF!</definedName>
    <definedName name="_14419PT_5_9" localSheetId="3">#REF!</definedName>
    <definedName name="_14419PT_5_9">#REF!</definedName>
    <definedName name="_1442_s_8_11_12" localSheetId="3">#REF!</definedName>
    <definedName name="_1442_s_8_11_12">#REF!</definedName>
    <definedName name="_14420PT_5_17_1" localSheetId="3">#REF!</definedName>
    <definedName name="_14420PT_5_17_1">#REF!</definedName>
    <definedName name="_14421PT_5_17_10" localSheetId="3">#REF!</definedName>
    <definedName name="_14421PT_5_17_10">#REF!</definedName>
    <definedName name="_14422PT_5_17_11" localSheetId="3">#REF!</definedName>
    <definedName name="_14422PT_5_17_11">#REF!</definedName>
    <definedName name="_14423PT_5_17_12" localSheetId="3">#REF!</definedName>
    <definedName name="_14423PT_5_17_12">#REF!</definedName>
    <definedName name="_14424PT_5_17_13" localSheetId="3">#REF!</definedName>
    <definedName name="_14424PT_5_17_13">#REF!</definedName>
    <definedName name="_14425PT_5_17_2" localSheetId="3">#REF!</definedName>
    <definedName name="_14425PT_5_17_2">#REF!</definedName>
    <definedName name="_14426PT_5_17_3" localSheetId="3">#REF!</definedName>
    <definedName name="_14426PT_5_17_3">#REF!</definedName>
    <definedName name="_14427PT_5_17_4" localSheetId="3">#REF!</definedName>
    <definedName name="_14427PT_5_17_4">#REF!</definedName>
    <definedName name="_14428PT_5_17_5" localSheetId="3">#REF!</definedName>
    <definedName name="_14428PT_5_17_5">#REF!</definedName>
    <definedName name="_14429PT_5_17_6" localSheetId="3">#REF!</definedName>
    <definedName name="_14429PT_5_17_6">#REF!</definedName>
    <definedName name="_1443_s_8_11_13" localSheetId="3">#REF!</definedName>
    <definedName name="_1443_s_8_11_13">#REF!</definedName>
    <definedName name="_14430PT_5_17_7" localSheetId="3">#REF!</definedName>
    <definedName name="_14430PT_5_17_7">#REF!</definedName>
    <definedName name="_14431PT_5_17_8" localSheetId="3">#REF!</definedName>
    <definedName name="_14431PT_5_17_8">#REF!</definedName>
    <definedName name="_14432PT_5_17_9" localSheetId="3">#REF!</definedName>
    <definedName name="_14432PT_5_17_9">#REF!</definedName>
    <definedName name="_14433PT_6_1" localSheetId="3">#REF!</definedName>
    <definedName name="_14433PT_6_1">#REF!</definedName>
    <definedName name="_14434PT_6_10" localSheetId="3">#REF!</definedName>
    <definedName name="_14434PT_6_10">#REF!</definedName>
    <definedName name="_14435PT_6_11" localSheetId="3">#REF!</definedName>
    <definedName name="_14435PT_6_11">#REF!</definedName>
    <definedName name="_14436PT_6_12" localSheetId="3">#REF!</definedName>
    <definedName name="_14436PT_6_12">#REF!</definedName>
    <definedName name="_14437PT_6_13" localSheetId="3">#REF!</definedName>
    <definedName name="_14437PT_6_13">#REF!</definedName>
    <definedName name="_14438PT_6_2" localSheetId="3">#REF!</definedName>
    <definedName name="_14438PT_6_2">#REF!</definedName>
    <definedName name="_14439PT_6_3" localSheetId="3">#REF!</definedName>
    <definedName name="_14439PT_6_3">#REF!</definedName>
    <definedName name="_1444_s_8_11_2" localSheetId="3">#REF!</definedName>
    <definedName name="_1444_s_8_11_2">#REF!</definedName>
    <definedName name="_14440PT_6_4" localSheetId="3">#REF!</definedName>
    <definedName name="_14440PT_6_4">#REF!</definedName>
    <definedName name="_14441PT_6_5" localSheetId="3">#REF!</definedName>
    <definedName name="_14441PT_6_5">#REF!</definedName>
    <definedName name="_14442PT_6_6" localSheetId="3">#REF!</definedName>
    <definedName name="_14442PT_6_6">#REF!</definedName>
    <definedName name="_14443PT_6_7" localSheetId="3">#REF!</definedName>
    <definedName name="_14443PT_6_7">#REF!</definedName>
    <definedName name="_14444PT_6_8" localSheetId="3">#REF!</definedName>
    <definedName name="_14444PT_6_8">#REF!</definedName>
    <definedName name="_14445PT_6_9" localSheetId="3">#REF!</definedName>
    <definedName name="_14445PT_6_9">#REF!</definedName>
    <definedName name="_14446PT_6_17_1" localSheetId="3">#REF!</definedName>
    <definedName name="_14446PT_6_17_1">#REF!</definedName>
    <definedName name="_14447PT_6_17_10" localSheetId="3">#REF!</definedName>
    <definedName name="_14447PT_6_17_10">#REF!</definedName>
    <definedName name="_14448PT_6_17_11" localSheetId="3">#REF!</definedName>
    <definedName name="_14448PT_6_17_11">#REF!</definedName>
    <definedName name="_14449PT_6_17_12" localSheetId="3">#REF!</definedName>
    <definedName name="_14449PT_6_17_12">#REF!</definedName>
    <definedName name="_1445_s_8_11_3" localSheetId="3">#REF!</definedName>
    <definedName name="_1445_s_8_11_3">#REF!</definedName>
    <definedName name="_14450PT_6_17_13" localSheetId="3">#REF!</definedName>
    <definedName name="_14450PT_6_17_13">#REF!</definedName>
    <definedName name="_14451PT_6_17_2" localSheetId="3">#REF!</definedName>
    <definedName name="_14451PT_6_17_2">#REF!</definedName>
    <definedName name="_14452PT_6_17_3" localSheetId="3">#REF!</definedName>
    <definedName name="_14452PT_6_17_3">#REF!</definedName>
    <definedName name="_14453PT_6_17_4" localSheetId="3">#REF!</definedName>
    <definedName name="_14453PT_6_17_4">#REF!</definedName>
    <definedName name="_14454PT_6_17_5" localSheetId="3">#REF!</definedName>
    <definedName name="_14454PT_6_17_5">#REF!</definedName>
    <definedName name="_14455PT_6_17_6" localSheetId="3">#REF!</definedName>
    <definedName name="_14455PT_6_17_6">#REF!</definedName>
    <definedName name="_14456PT_6_17_7" localSheetId="3">#REF!</definedName>
    <definedName name="_14456PT_6_17_7">#REF!</definedName>
    <definedName name="_14457PT_6_17_8" localSheetId="3">#REF!</definedName>
    <definedName name="_14457PT_6_17_8">#REF!</definedName>
    <definedName name="_14458PT_6_17_9" localSheetId="3">#REF!</definedName>
    <definedName name="_14458PT_6_17_9">#REF!</definedName>
    <definedName name="_14459PT_7_1" localSheetId="3">#REF!</definedName>
    <definedName name="_14459PT_7_1">#REF!</definedName>
    <definedName name="_1446_s_8_11_4" localSheetId="3">#REF!</definedName>
    <definedName name="_1446_s_8_11_4">#REF!</definedName>
    <definedName name="_14460PT_7_10" localSheetId="3">#REF!</definedName>
    <definedName name="_14460PT_7_10">#REF!</definedName>
    <definedName name="_14461PT_7_11" localSheetId="3">#REF!</definedName>
    <definedName name="_14461PT_7_11">#REF!</definedName>
    <definedName name="_14462PT_7_12" localSheetId="3">#REF!</definedName>
    <definedName name="_14462PT_7_12">#REF!</definedName>
    <definedName name="_14463PT_7_13" localSheetId="3">#REF!</definedName>
    <definedName name="_14463PT_7_13">#REF!</definedName>
    <definedName name="_14464PT_7_2" localSheetId="3">#REF!</definedName>
    <definedName name="_14464PT_7_2">#REF!</definedName>
    <definedName name="_14465PT_7_3" localSheetId="3">#REF!</definedName>
    <definedName name="_14465PT_7_3">#REF!</definedName>
    <definedName name="_14466PT_7_4" localSheetId="3">#REF!</definedName>
    <definedName name="_14466PT_7_4">#REF!</definedName>
    <definedName name="_14467PT_7_5" localSheetId="3">#REF!</definedName>
    <definedName name="_14467PT_7_5">#REF!</definedName>
    <definedName name="_14468PT_7_6" localSheetId="3">#REF!</definedName>
    <definedName name="_14468PT_7_6">#REF!</definedName>
    <definedName name="_14469PT_7_7" localSheetId="3">#REF!</definedName>
    <definedName name="_14469PT_7_7">#REF!</definedName>
    <definedName name="_1447_s_8_11_5" localSheetId="3">#REF!</definedName>
    <definedName name="_1447_s_8_11_5">#REF!</definedName>
    <definedName name="_14470PT_7_8" localSheetId="3">#REF!</definedName>
    <definedName name="_14470PT_7_8">#REF!</definedName>
    <definedName name="_14471PT_7_9" localSheetId="3">#REF!</definedName>
    <definedName name="_14471PT_7_9">#REF!</definedName>
    <definedName name="_14472PT_7_17_1" localSheetId="3">#REF!</definedName>
    <definedName name="_14472PT_7_17_1">#REF!</definedName>
    <definedName name="_14473PT_7_17_10" localSheetId="3">#REF!</definedName>
    <definedName name="_14473PT_7_17_10">#REF!</definedName>
    <definedName name="_14474PT_7_17_11" localSheetId="3">#REF!</definedName>
    <definedName name="_14474PT_7_17_11">#REF!</definedName>
    <definedName name="_14475PT_7_17_12" localSheetId="3">#REF!</definedName>
    <definedName name="_14475PT_7_17_12">#REF!</definedName>
    <definedName name="_14476PT_7_17_13" localSheetId="3">#REF!</definedName>
    <definedName name="_14476PT_7_17_13">#REF!</definedName>
    <definedName name="_14477PT_7_17_2" localSheetId="3">#REF!</definedName>
    <definedName name="_14477PT_7_17_2">#REF!</definedName>
    <definedName name="_14478PT_7_17_3" localSheetId="3">#REF!</definedName>
    <definedName name="_14478PT_7_17_3">#REF!</definedName>
    <definedName name="_14479PT_7_17_4" localSheetId="3">#REF!</definedName>
    <definedName name="_14479PT_7_17_4">#REF!</definedName>
    <definedName name="_1448_s_8_11_6" localSheetId="3">#REF!</definedName>
    <definedName name="_1448_s_8_11_6">#REF!</definedName>
    <definedName name="_14480PT_7_17_5" localSheetId="3">#REF!</definedName>
    <definedName name="_14480PT_7_17_5">#REF!</definedName>
    <definedName name="_14481PT_7_17_6" localSheetId="3">#REF!</definedName>
    <definedName name="_14481PT_7_17_6">#REF!</definedName>
    <definedName name="_14482PT_7_17_7" localSheetId="3">#REF!</definedName>
    <definedName name="_14482PT_7_17_7">#REF!</definedName>
    <definedName name="_14483PT_7_17_8" localSheetId="3">#REF!</definedName>
    <definedName name="_14483PT_7_17_8">#REF!</definedName>
    <definedName name="_14484PT_7_17_9" localSheetId="3">#REF!</definedName>
    <definedName name="_14484PT_7_17_9">#REF!</definedName>
    <definedName name="_14485PT_8_1" localSheetId="3">#REF!</definedName>
    <definedName name="_14485PT_8_1">#REF!</definedName>
    <definedName name="_14486PT_8_10" localSheetId="3">#REF!</definedName>
    <definedName name="_14486PT_8_10">#REF!</definedName>
    <definedName name="_14487PT_8_11" localSheetId="3">#REF!</definedName>
    <definedName name="_14487PT_8_11">#REF!</definedName>
    <definedName name="_14488PT_8_12" localSheetId="3">#REF!</definedName>
    <definedName name="_14488PT_8_12">#REF!</definedName>
    <definedName name="_14489PT_8_13" localSheetId="3">#REF!</definedName>
    <definedName name="_14489PT_8_13">#REF!</definedName>
    <definedName name="_1449_s_8_11_7" localSheetId="3">#REF!</definedName>
    <definedName name="_1449_s_8_11_7">#REF!</definedName>
    <definedName name="_14490PT_8_2" localSheetId="3">#REF!</definedName>
    <definedName name="_14490PT_8_2">#REF!</definedName>
    <definedName name="_14491PT_8_3" localSheetId="3">#REF!</definedName>
    <definedName name="_14491PT_8_3">#REF!</definedName>
    <definedName name="_14492PT_8_4" localSheetId="3">#REF!</definedName>
    <definedName name="_14492PT_8_4">#REF!</definedName>
    <definedName name="_14493PT_8_5" localSheetId="3">#REF!</definedName>
    <definedName name="_14493PT_8_5">#REF!</definedName>
    <definedName name="_14494PT_8_6" localSheetId="3">#REF!</definedName>
    <definedName name="_14494PT_8_6">#REF!</definedName>
    <definedName name="_14495PT_8_7" localSheetId="3">#REF!</definedName>
    <definedName name="_14495PT_8_7">#REF!</definedName>
    <definedName name="_14496PT_8_8" localSheetId="3">#REF!</definedName>
    <definedName name="_14496PT_8_8">#REF!</definedName>
    <definedName name="_14497PT_8_9" localSheetId="3">#REF!</definedName>
    <definedName name="_14497PT_8_9">#REF!</definedName>
    <definedName name="_14498PT_8_17_1" localSheetId="3">#REF!</definedName>
    <definedName name="_14498PT_8_17_1">#REF!</definedName>
    <definedName name="_14499PT_8_17_10" localSheetId="3">#REF!</definedName>
    <definedName name="_14499PT_8_17_10">#REF!</definedName>
    <definedName name="_145_31_17_10" localSheetId="3">#REF!</definedName>
    <definedName name="_145_31_17_10">#REF!</definedName>
    <definedName name="_1450_s_8_11_8" localSheetId="3">#REF!</definedName>
    <definedName name="_1450_s_8_11_8">#REF!</definedName>
    <definedName name="_14500PT_8_17_11" localSheetId="3">#REF!</definedName>
    <definedName name="_14500PT_8_17_11">#REF!</definedName>
    <definedName name="_14501PT_8_17_12" localSheetId="3">#REF!</definedName>
    <definedName name="_14501PT_8_17_12">#REF!</definedName>
    <definedName name="_14502PT_8_17_13" localSheetId="3">#REF!</definedName>
    <definedName name="_14502PT_8_17_13">#REF!</definedName>
    <definedName name="_14503PT_8_17_2" localSheetId="3">#REF!</definedName>
    <definedName name="_14503PT_8_17_2">#REF!</definedName>
    <definedName name="_14504PT_8_17_3" localSheetId="3">#REF!</definedName>
    <definedName name="_14504PT_8_17_3">#REF!</definedName>
    <definedName name="_14505PT_8_17_4" localSheetId="3">#REF!</definedName>
    <definedName name="_14505PT_8_17_4">#REF!</definedName>
    <definedName name="_14506PT_8_17_5" localSheetId="3">#REF!</definedName>
    <definedName name="_14506PT_8_17_5">#REF!</definedName>
    <definedName name="_14507PT_8_17_6" localSheetId="3">#REF!</definedName>
    <definedName name="_14507PT_8_17_6">#REF!</definedName>
    <definedName name="_14508PT_8_17_7" localSheetId="3">#REF!</definedName>
    <definedName name="_14508PT_8_17_7">#REF!</definedName>
    <definedName name="_14509PT_8_17_8" localSheetId="3">#REF!</definedName>
    <definedName name="_14509PT_8_17_8">#REF!</definedName>
    <definedName name="_1451_s_8_11_9" localSheetId="3">#REF!</definedName>
    <definedName name="_1451_s_8_11_9">#REF!</definedName>
    <definedName name="_14510PT_8_17_9" localSheetId="3">#REF!</definedName>
    <definedName name="_14510PT_8_17_9">#REF!</definedName>
    <definedName name="_14511PT_9_1" localSheetId="3">#REF!</definedName>
    <definedName name="_14511PT_9_1">#REF!</definedName>
    <definedName name="_14512PT_9_10" localSheetId="3">#REF!</definedName>
    <definedName name="_14512PT_9_10">#REF!</definedName>
    <definedName name="_14513PT_9_11" localSheetId="3">#REF!</definedName>
    <definedName name="_14513PT_9_11">#REF!</definedName>
    <definedName name="_14514PT_9_12" localSheetId="3">#REF!</definedName>
    <definedName name="_14514PT_9_12">#REF!</definedName>
    <definedName name="_14515PT_9_13" localSheetId="3">#REF!</definedName>
    <definedName name="_14515PT_9_13">#REF!</definedName>
    <definedName name="_14516PT_9_2" localSheetId="3">#REF!</definedName>
    <definedName name="_14516PT_9_2">#REF!</definedName>
    <definedName name="_14517PT_9_3" localSheetId="3">#REF!</definedName>
    <definedName name="_14517PT_9_3">#REF!</definedName>
    <definedName name="_14518PT_9_4" localSheetId="3">#REF!</definedName>
    <definedName name="_14518PT_9_4">#REF!</definedName>
    <definedName name="_14519PT_9_5" localSheetId="3">#REF!</definedName>
    <definedName name="_14519PT_9_5">#REF!</definedName>
    <definedName name="_1452_s_8_17_1" localSheetId="3">#REF!</definedName>
    <definedName name="_1452_s_8_17_1">#REF!</definedName>
    <definedName name="_14520PT_9_6" localSheetId="3">#REF!</definedName>
    <definedName name="_14520PT_9_6">#REF!</definedName>
    <definedName name="_14521PT_9_7" localSheetId="3">#REF!</definedName>
    <definedName name="_14521PT_9_7">#REF!</definedName>
    <definedName name="_14522PT_9_8" localSheetId="3">#REF!</definedName>
    <definedName name="_14522PT_9_8">#REF!</definedName>
    <definedName name="_14523PT_9_9" localSheetId="3">#REF!</definedName>
    <definedName name="_14523PT_9_9">#REF!</definedName>
    <definedName name="_14524PT_9_17_1" localSheetId="3">#REF!</definedName>
    <definedName name="_14524PT_9_17_1">#REF!</definedName>
    <definedName name="_14525PT_9_17_10" localSheetId="3">#REF!</definedName>
    <definedName name="_14525PT_9_17_10">#REF!</definedName>
    <definedName name="_14526PT_9_17_11" localSheetId="3">#REF!</definedName>
    <definedName name="_14526PT_9_17_11">#REF!</definedName>
    <definedName name="_14527PT_9_17_12" localSheetId="3">#REF!</definedName>
    <definedName name="_14527PT_9_17_12">#REF!</definedName>
    <definedName name="_14528PT_9_17_13" localSheetId="3">#REF!</definedName>
    <definedName name="_14528PT_9_17_13">#REF!</definedName>
    <definedName name="_14529PT_9_17_2" localSheetId="3">#REF!</definedName>
    <definedName name="_14529PT_9_17_2">#REF!</definedName>
    <definedName name="_1453_s_8_17_10" localSheetId="3">#REF!</definedName>
    <definedName name="_1453_s_8_17_10">#REF!</definedName>
    <definedName name="_14530PT_9_17_3" localSheetId="3">#REF!</definedName>
    <definedName name="_14530PT_9_17_3">#REF!</definedName>
    <definedName name="_14531PT_9_17_4" localSheetId="3">#REF!</definedName>
    <definedName name="_14531PT_9_17_4">#REF!</definedName>
    <definedName name="_14532PT_9_17_5" localSheetId="3">#REF!</definedName>
    <definedName name="_14532PT_9_17_5">#REF!</definedName>
    <definedName name="_14533PT_9_17_6" localSheetId="3">#REF!</definedName>
    <definedName name="_14533PT_9_17_6">#REF!</definedName>
    <definedName name="_14534PT_9_17_7" localSheetId="3">#REF!</definedName>
    <definedName name="_14534PT_9_17_7">#REF!</definedName>
    <definedName name="_14535PT_9_17_8" localSheetId="3">#REF!</definedName>
    <definedName name="_14535PT_9_17_8">#REF!</definedName>
    <definedName name="_14536PT_9_17_9" localSheetId="3">#REF!</definedName>
    <definedName name="_14536PT_9_17_9">#REF!</definedName>
    <definedName name="_14537Q_1" localSheetId="3">#REF!</definedName>
    <definedName name="_14537Q_1">#REF!</definedName>
    <definedName name="_14538Q_10" localSheetId="3">#REF!</definedName>
    <definedName name="_14538Q_10">#REF!</definedName>
    <definedName name="_14539Q_11" localSheetId="3">#REF!</definedName>
    <definedName name="_14539Q_11">#REF!</definedName>
    <definedName name="_1454_s_8_17_11" localSheetId="3">#REF!</definedName>
    <definedName name="_1454_s_8_17_11">#REF!</definedName>
    <definedName name="_14540Q_12" localSheetId="3">#REF!</definedName>
    <definedName name="_14540Q_12">#REF!</definedName>
    <definedName name="_14541Q_13" localSheetId="3">#REF!</definedName>
    <definedName name="_14541Q_13">#REF!</definedName>
    <definedName name="_14542Q_2" localSheetId="3">#REF!</definedName>
    <definedName name="_14542Q_2">#REF!</definedName>
    <definedName name="_14543Q_3" localSheetId="3">#REF!</definedName>
    <definedName name="_14543Q_3">#REF!</definedName>
    <definedName name="_14544Q_4" localSheetId="3">#REF!</definedName>
    <definedName name="_14544Q_4">#REF!</definedName>
    <definedName name="_14545Q_5" localSheetId="3">#REF!</definedName>
    <definedName name="_14545Q_5">#REF!</definedName>
    <definedName name="_14546Q_6" localSheetId="3">#REF!</definedName>
    <definedName name="_14546Q_6">#REF!</definedName>
    <definedName name="_14547Q_7" localSheetId="3">#REF!</definedName>
    <definedName name="_14547Q_7">#REF!</definedName>
    <definedName name="_14548Q_8" localSheetId="3">#REF!</definedName>
    <definedName name="_14548Q_8">#REF!</definedName>
    <definedName name="_14549Q_9" localSheetId="3">#REF!</definedName>
    <definedName name="_14549Q_9">#REF!</definedName>
    <definedName name="_1455_s_8_17_12" localSheetId="3">#REF!</definedName>
    <definedName name="_1455_s_8_17_12">#REF!</definedName>
    <definedName name="_14550Q_10_1" localSheetId="3">#REF!</definedName>
    <definedName name="_14550Q_10_1">#REF!</definedName>
    <definedName name="_14551Q_10_10" localSheetId="3">#REF!</definedName>
    <definedName name="_14551Q_10_10">#REF!</definedName>
    <definedName name="_14552Q_10_11" localSheetId="3">#REF!</definedName>
    <definedName name="_14552Q_10_11">#REF!</definedName>
    <definedName name="_14553Q_10_12" localSheetId="3">#REF!</definedName>
    <definedName name="_14553Q_10_12">#REF!</definedName>
    <definedName name="_14554Q_10_13" localSheetId="3">#REF!</definedName>
    <definedName name="_14554Q_10_13">#REF!</definedName>
    <definedName name="_14555Q_10_2" localSheetId="3">#REF!</definedName>
    <definedName name="_14555Q_10_2">#REF!</definedName>
    <definedName name="_14556Q_10_3" localSheetId="3">#REF!</definedName>
    <definedName name="_14556Q_10_3">#REF!</definedName>
    <definedName name="_14557Q_10_4" localSheetId="3">#REF!</definedName>
    <definedName name="_14557Q_10_4">#REF!</definedName>
    <definedName name="_14558Q_10_5" localSheetId="3">#REF!</definedName>
    <definedName name="_14558Q_10_5">#REF!</definedName>
    <definedName name="_14559Q_10_6" localSheetId="3">#REF!</definedName>
    <definedName name="_14559Q_10_6">#REF!</definedName>
    <definedName name="_1456_s_8_17_13" localSheetId="3">#REF!</definedName>
    <definedName name="_1456_s_8_17_13">#REF!</definedName>
    <definedName name="_14560Q_10_7" localSheetId="3">#REF!</definedName>
    <definedName name="_14560Q_10_7">#REF!</definedName>
    <definedName name="_14561Q_10_8" localSheetId="3">#REF!</definedName>
    <definedName name="_14561Q_10_8">#REF!</definedName>
    <definedName name="_14562Q_10_9" localSheetId="3">#REF!</definedName>
    <definedName name="_14562Q_10_9">#REF!</definedName>
    <definedName name="_14563Q_11_1" localSheetId="3">#REF!</definedName>
    <definedName name="_14563Q_11_1">#REF!</definedName>
    <definedName name="_14564Q_11_10" localSheetId="3">#REF!</definedName>
    <definedName name="_14564Q_11_10">#REF!</definedName>
    <definedName name="_14565Q_11_11" localSheetId="3">#REF!</definedName>
    <definedName name="_14565Q_11_11">#REF!</definedName>
    <definedName name="_14566Q_11_12" localSheetId="3">#REF!</definedName>
    <definedName name="_14566Q_11_12">#REF!</definedName>
    <definedName name="_14567Q_11_13" localSheetId="3">#REF!</definedName>
    <definedName name="_14567Q_11_13">#REF!</definedName>
    <definedName name="_14568Q_11_2" localSheetId="3">#REF!</definedName>
    <definedName name="_14568Q_11_2">#REF!</definedName>
    <definedName name="_14569Q_11_3" localSheetId="3">#REF!</definedName>
    <definedName name="_14569Q_11_3">#REF!</definedName>
    <definedName name="_1457_s_8_17_2" localSheetId="3">#REF!</definedName>
    <definedName name="_1457_s_8_17_2">#REF!</definedName>
    <definedName name="_14570Q_11_4" localSheetId="3">#REF!</definedName>
    <definedName name="_14570Q_11_4">#REF!</definedName>
    <definedName name="_14571Q_11_5" localSheetId="3">#REF!</definedName>
    <definedName name="_14571Q_11_5">#REF!</definedName>
    <definedName name="_14572Q_11_6" localSheetId="3">#REF!</definedName>
    <definedName name="_14572Q_11_6">#REF!</definedName>
    <definedName name="_14573Q_11_7" localSheetId="3">#REF!</definedName>
    <definedName name="_14573Q_11_7">#REF!</definedName>
    <definedName name="_14574Q_11_8" localSheetId="3">#REF!</definedName>
    <definedName name="_14574Q_11_8">#REF!</definedName>
    <definedName name="_14575Q_11_9" localSheetId="3">#REF!</definedName>
    <definedName name="_14575Q_11_9">#REF!</definedName>
    <definedName name="_14576Q_12_1_1" localSheetId="3">#REF!</definedName>
    <definedName name="_14576Q_12_1_1">#REF!</definedName>
    <definedName name="_14577Q_12_1_10" localSheetId="3">#REF!</definedName>
    <definedName name="_14577Q_12_1_10">#REF!</definedName>
    <definedName name="_14578Q_12_1_11" localSheetId="3">#REF!</definedName>
    <definedName name="_14578Q_12_1_11">#REF!</definedName>
    <definedName name="_14579Q_12_1_12" localSheetId="3">#REF!</definedName>
    <definedName name="_14579Q_12_1_12">#REF!</definedName>
    <definedName name="_1458_s_8_17_3" localSheetId="3">#REF!</definedName>
    <definedName name="_1458_s_8_17_3">#REF!</definedName>
    <definedName name="_14580Q_12_1_13" localSheetId="3">#REF!</definedName>
    <definedName name="_14580Q_12_1_13">#REF!</definedName>
    <definedName name="_14581Q_12_1_2" localSheetId="3">#REF!</definedName>
    <definedName name="_14581Q_12_1_2">#REF!</definedName>
    <definedName name="_14582Q_12_1_3" localSheetId="3">#REF!</definedName>
    <definedName name="_14582Q_12_1_3">#REF!</definedName>
    <definedName name="_14583Q_12_1_4" localSheetId="3">#REF!</definedName>
    <definedName name="_14583Q_12_1_4">#REF!</definedName>
    <definedName name="_14584Q_12_1_5" localSheetId="3">#REF!</definedName>
    <definedName name="_14584Q_12_1_5">#REF!</definedName>
    <definedName name="_14585Q_12_1_6" localSheetId="3">#REF!</definedName>
    <definedName name="_14585Q_12_1_6">#REF!</definedName>
    <definedName name="_14586Q_12_1_7" localSheetId="3">#REF!</definedName>
    <definedName name="_14586Q_12_1_7">#REF!</definedName>
    <definedName name="_14587Q_12_1_8" localSheetId="3">#REF!</definedName>
    <definedName name="_14587Q_12_1_8">#REF!</definedName>
    <definedName name="_14588Q_12_1_9" localSheetId="3">#REF!</definedName>
    <definedName name="_14588Q_12_1_9">#REF!</definedName>
    <definedName name="_14589Q_12_10_1" localSheetId="3">#REF!</definedName>
    <definedName name="_14589Q_12_10_1">#REF!</definedName>
    <definedName name="_1459_s_8_17_4" localSheetId="3">#REF!</definedName>
    <definedName name="_1459_s_8_17_4">#REF!</definedName>
    <definedName name="_14590Q_12_10_10" localSheetId="3">#REF!</definedName>
    <definedName name="_14590Q_12_10_10">#REF!</definedName>
    <definedName name="_14591Q_12_10_11" localSheetId="3">#REF!</definedName>
    <definedName name="_14591Q_12_10_11">#REF!</definedName>
    <definedName name="_14592Q_12_10_12" localSheetId="3">#REF!</definedName>
    <definedName name="_14592Q_12_10_12">#REF!</definedName>
    <definedName name="_14593Q_12_10_13" localSheetId="3">#REF!</definedName>
    <definedName name="_14593Q_12_10_13">#REF!</definedName>
    <definedName name="_14594Q_12_10_2" localSheetId="3">#REF!</definedName>
    <definedName name="_14594Q_12_10_2">#REF!</definedName>
    <definedName name="_14595Q_12_10_3" localSheetId="3">#REF!</definedName>
    <definedName name="_14595Q_12_10_3">#REF!</definedName>
    <definedName name="_14596Q_12_10_4" localSheetId="3">#REF!</definedName>
    <definedName name="_14596Q_12_10_4">#REF!</definedName>
    <definedName name="_14597Q_12_10_5" localSheetId="3">#REF!</definedName>
    <definedName name="_14597Q_12_10_5">#REF!</definedName>
    <definedName name="_14598Q_12_10_6" localSheetId="3">#REF!</definedName>
    <definedName name="_14598Q_12_10_6">#REF!</definedName>
    <definedName name="_14599Q_12_10_7" localSheetId="3">#REF!</definedName>
    <definedName name="_14599Q_12_10_7">#REF!</definedName>
    <definedName name="_146_31_17_11" localSheetId="3">#REF!</definedName>
    <definedName name="_146_31_17_11">#REF!</definedName>
    <definedName name="_1460_s_8_17_5" localSheetId="3">#REF!</definedName>
    <definedName name="_1460_s_8_17_5">#REF!</definedName>
    <definedName name="_14600Q_12_10_8" localSheetId="3">#REF!</definedName>
    <definedName name="_14600Q_12_10_8">#REF!</definedName>
    <definedName name="_14601Q_12_10_9" localSheetId="3">#REF!</definedName>
    <definedName name="_14601Q_12_10_9">#REF!</definedName>
    <definedName name="_14602Q_12_11_1" localSheetId="3">#REF!</definedName>
    <definedName name="_14602Q_12_11_1">#REF!</definedName>
    <definedName name="_14603Q_12_11_10" localSheetId="3">#REF!</definedName>
    <definedName name="_14603Q_12_11_10">#REF!</definedName>
    <definedName name="_14604Q_12_11_11" localSheetId="3">#REF!</definedName>
    <definedName name="_14604Q_12_11_11">#REF!</definedName>
    <definedName name="_14605Q_12_11_12" localSheetId="3">#REF!</definedName>
    <definedName name="_14605Q_12_11_12">#REF!</definedName>
    <definedName name="_14606Q_12_11_13" localSheetId="3">#REF!</definedName>
    <definedName name="_14606Q_12_11_13">#REF!</definedName>
    <definedName name="_14607Q_12_11_2" localSheetId="3">#REF!</definedName>
    <definedName name="_14607Q_12_11_2">#REF!</definedName>
    <definedName name="_14608Q_12_11_3" localSheetId="3">#REF!</definedName>
    <definedName name="_14608Q_12_11_3">#REF!</definedName>
    <definedName name="_14609Q_12_11_4" localSheetId="3">#REF!</definedName>
    <definedName name="_14609Q_12_11_4">#REF!</definedName>
    <definedName name="_1461_s_8_17_6" localSheetId="3">#REF!</definedName>
    <definedName name="_1461_s_8_17_6">#REF!</definedName>
    <definedName name="_14610Q_12_11_5" localSheetId="3">#REF!</definedName>
    <definedName name="_14610Q_12_11_5">#REF!</definedName>
    <definedName name="_14611Q_12_11_6" localSheetId="3">#REF!</definedName>
    <definedName name="_14611Q_12_11_6">#REF!</definedName>
    <definedName name="_14612Q_12_11_7" localSheetId="3">#REF!</definedName>
    <definedName name="_14612Q_12_11_7">#REF!</definedName>
    <definedName name="_14613Q_12_11_8" localSheetId="3">#REF!</definedName>
    <definedName name="_14613Q_12_11_8">#REF!</definedName>
    <definedName name="_14614Q_12_11_9" localSheetId="3">#REF!</definedName>
    <definedName name="_14614Q_12_11_9">#REF!</definedName>
    <definedName name="_14615Q_12_17_1" localSheetId="3">#REF!</definedName>
    <definedName name="_14615Q_12_17_1">#REF!</definedName>
    <definedName name="_14616Q_12_17_10" localSheetId="3">#REF!</definedName>
    <definedName name="_14616Q_12_17_10">#REF!</definedName>
    <definedName name="_14617Q_12_17_11" localSheetId="3">#REF!</definedName>
    <definedName name="_14617Q_12_17_11">#REF!</definedName>
    <definedName name="_14618Q_12_17_12" localSheetId="3">#REF!</definedName>
    <definedName name="_14618Q_12_17_12">#REF!</definedName>
    <definedName name="_14619Q_12_17_13" localSheetId="3">#REF!</definedName>
    <definedName name="_14619Q_12_17_13">#REF!</definedName>
    <definedName name="_1462_s_8_17_7" localSheetId="3">#REF!</definedName>
    <definedName name="_1462_s_8_17_7">#REF!</definedName>
    <definedName name="_14620Q_12_17_2" localSheetId="3">#REF!</definedName>
    <definedName name="_14620Q_12_17_2">#REF!</definedName>
    <definedName name="_14621Q_12_17_3" localSheetId="3">#REF!</definedName>
    <definedName name="_14621Q_12_17_3">#REF!</definedName>
    <definedName name="_14622Q_12_17_4" localSheetId="3">#REF!</definedName>
    <definedName name="_14622Q_12_17_4">#REF!</definedName>
    <definedName name="_14623Q_12_17_5" localSheetId="3">#REF!</definedName>
    <definedName name="_14623Q_12_17_5">#REF!</definedName>
    <definedName name="_14624Q_12_17_6" localSheetId="3">#REF!</definedName>
    <definedName name="_14624Q_12_17_6">#REF!</definedName>
    <definedName name="_14625Q_12_17_7" localSheetId="3">#REF!</definedName>
    <definedName name="_14625Q_12_17_7">#REF!</definedName>
    <definedName name="_14626Q_12_17_8" localSheetId="3">#REF!</definedName>
    <definedName name="_14626Q_12_17_8">#REF!</definedName>
    <definedName name="_14627Q_12_17_9" localSheetId="3">#REF!</definedName>
    <definedName name="_14627Q_12_17_9">#REF!</definedName>
    <definedName name="_14628Q_17_1" localSheetId="3">#REF!</definedName>
    <definedName name="_14628Q_17_1">#REF!</definedName>
    <definedName name="_14629Q_17_10" localSheetId="3">#REF!</definedName>
    <definedName name="_14629Q_17_10">#REF!</definedName>
    <definedName name="_1463_s_8_17_8" localSheetId="3">#REF!</definedName>
    <definedName name="_1463_s_8_17_8">#REF!</definedName>
    <definedName name="_14630Q_17_11" localSheetId="3">#REF!</definedName>
    <definedName name="_14630Q_17_11">#REF!</definedName>
    <definedName name="_14631Q_17_12" localSheetId="3">#REF!</definedName>
    <definedName name="_14631Q_17_12">#REF!</definedName>
    <definedName name="_14632Q_17_13" localSheetId="3">#REF!</definedName>
    <definedName name="_14632Q_17_13">#REF!</definedName>
    <definedName name="_14633Q_17_2" localSheetId="3">#REF!</definedName>
    <definedName name="_14633Q_17_2">#REF!</definedName>
    <definedName name="_14634Q_17_3" localSheetId="3">#REF!</definedName>
    <definedName name="_14634Q_17_3">#REF!</definedName>
    <definedName name="_14635Q_17_4" localSheetId="3">#REF!</definedName>
    <definedName name="_14635Q_17_4">#REF!</definedName>
    <definedName name="_14636Q_17_5" localSheetId="3">#REF!</definedName>
    <definedName name="_14636Q_17_5">#REF!</definedName>
    <definedName name="_14637Q_17_6" localSheetId="3">#REF!</definedName>
    <definedName name="_14637Q_17_6">#REF!</definedName>
    <definedName name="_14638Q_17_7" localSheetId="3">#REF!</definedName>
    <definedName name="_14638Q_17_7">#REF!</definedName>
    <definedName name="_14639Q_17_8" localSheetId="3">#REF!</definedName>
    <definedName name="_14639Q_17_8">#REF!</definedName>
    <definedName name="_1464_s_8_17_9" localSheetId="3">#REF!</definedName>
    <definedName name="_1464_s_8_17_9">#REF!</definedName>
    <definedName name="_14640Q_17_9" localSheetId="3">#REF!</definedName>
    <definedName name="_14640Q_17_9">#REF!</definedName>
    <definedName name="_14641QQQ_1" localSheetId="3">#REF!</definedName>
    <definedName name="_14641QQQ_1">#REF!</definedName>
    <definedName name="_14642QQQ_10" localSheetId="3">#REF!</definedName>
    <definedName name="_14642QQQ_10">#REF!</definedName>
    <definedName name="_14643QQQ_11" localSheetId="3">#REF!</definedName>
    <definedName name="_14643QQQ_11">#REF!</definedName>
    <definedName name="_14644QQQ_12" localSheetId="3">#REF!</definedName>
    <definedName name="_14644QQQ_12">#REF!</definedName>
    <definedName name="_14645QQQ_13" localSheetId="3">#REF!</definedName>
    <definedName name="_14645QQQ_13">#REF!</definedName>
    <definedName name="_14646QQQ_2" localSheetId="3">#REF!</definedName>
    <definedName name="_14646QQQ_2">#REF!</definedName>
    <definedName name="_14647QQQ_3" localSheetId="3">#REF!</definedName>
    <definedName name="_14647QQQ_3">#REF!</definedName>
    <definedName name="_14648QQQ_4" localSheetId="3">#REF!</definedName>
    <definedName name="_14648QQQ_4">#REF!</definedName>
    <definedName name="_14649QQQ_5" localSheetId="3">#REF!</definedName>
    <definedName name="_14649QQQ_5">#REF!</definedName>
    <definedName name="_1465_s_9_1" localSheetId="3">#REF!</definedName>
    <definedName name="_1465_s_9_1">#REF!</definedName>
    <definedName name="_14650QQQ_6" localSheetId="3">#REF!</definedName>
    <definedName name="_14650QQQ_6">#REF!</definedName>
    <definedName name="_14651QQQ_7" localSheetId="3">#REF!</definedName>
    <definedName name="_14651QQQ_7">#REF!</definedName>
    <definedName name="_14652QQQ_8" localSheetId="3">#REF!</definedName>
    <definedName name="_14652QQQ_8">#REF!</definedName>
    <definedName name="_14653QQQ_9" localSheetId="3">#REF!</definedName>
    <definedName name="_14653QQQ_9">#REF!</definedName>
    <definedName name="_14654REKAN_1" localSheetId="3">#REF!</definedName>
    <definedName name="_14654REKAN_1">#REF!</definedName>
    <definedName name="_14655REKAN_10" localSheetId="3">#REF!</definedName>
    <definedName name="_14655REKAN_10">#REF!</definedName>
    <definedName name="_14656REKAN_11" localSheetId="3">#REF!</definedName>
    <definedName name="_14656REKAN_11">#REF!</definedName>
    <definedName name="_14657REKAN_12" localSheetId="3">#REF!</definedName>
    <definedName name="_14657REKAN_12">#REF!</definedName>
    <definedName name="_14658REKAN_13" localSheetId="3">#REF!</definedName>
    <definedName name="_14658REKAN_13">#REF!</definedName>
    <definedName name="_14659REKAN_2" localSheetId="3">#REF!</definedName>
    <definedName name="_14659REKAN_2">#REF!</definedName>
    <definedName name="_1466_s_9_10" localSheetId="3">#REF!</definedName>
    <definedName name="_1466_s_9_10">#REF!</definedName>
    <definedName name="_14660REKAN_3" localSheetId="3">#REF!</definedName>
    <definedName name="_14660REKAN_3">#REF!</definedName>
    <definedName name="_14661REKAN_4" localSheetId="3">#REF!</definedName>
    <definedName name="_14661REKAN_4">#REF!</definedName>
    <definedName name="_14662REKAN_5" localSheetId="3">#REF!</definedName>
    <definedName name="_14662REKAN_5">#REF!</definedName>
    <definedName name="_14663REKAN_6" localSheetId="3">#REF!</definedName>
    <definedName name="_14663REKAN_6">#REF!</definedName>
    <definedName name="_14664REKAN_7" localSheetId="3">#REF!</definedName>
    <definedName name="_14664REKAN_7">#REF!</definedName>
    <definedName name="_14665REKAN_8" localSheetId="3">#REF!</definedName>
    <definedName name="_14665REKAN_8">#REF!</definedName>
    <definedName name="_14666REKAN_9" localSheetId="3">#REF!</definedName>
    <definedName name="_14666REKAN_9">#REF!</definedName>
    <definedName name="_14667REKAN_10_1" localSheetId="3">#REF!</definedName>
    <definedName name="_14667REKAN_10_1">#REF!</definedName>
    <definedName name="_14668REKAN_10_10" localSheetId="3">#REF!</definedName>
    <definedName name="_14668REKAN_10_10">#REF!</definedName>
    <definedName name="_14669REKAN_10_11" localSheetId="3">#REF!</definedName>
    <definedName name="_14669REKAN_10_11">#REF!</definedName>
    <definedName name="_1467_s_9_11" localSheetId="3">#REF!</definedName>
    <definedName name="_1467_s_9_11">#REF!</definedName>
    <definedName name="_14670REKAN_10_12" localSheetId="3">#REF!</definedName>
    <definedName name="_14670REKAN_10_12">#REF!</definedName>
    <definedName name="_14671REKAN_10_13" localSheetId="3">#REF!</definedName>
    <definedName name="_14671REKAN_10_13">#REF!</definedName>
    <definedName name="_14672REKAN_10_2" localSheetId="3">#REF!</definedName>
    <definedName name="_14672REKAN_10_2">#REF!</definedName>
    <definedName name="_14673REKAN_10_3" localSheetId="3">#REF!</definedName>
    <definedName name="_14673REKAN_10_3">#REF!</definedName>
    <definedName name="_14674REKAN_10_4" localSheetId="3">#REF!</definedName>
    <definedName name="_14674REKAN_10_4">#REF!</definedName>
    <definedName name="_14675REKAN_10_5" localSheetId="3">#REF!</definedName>
    <definedName name="_14675REKAN_10_5">#REF!</definedName>
    <definedName name="_14676REKAN_10_6" localSheetId="3">#REF!</definedName>
    <definedName name="_14676REKAN_10_6">#REF!</definedName>
    <definedName name="_14677REKAN_10_7" localSheetId="3">#REF!</definedName>
    <definedName name="_14677REKAN_10_7">#REF!</definedName>
    <definedName name="_14678REKAN_10_8" localSheetId="3">#REF!</definedName>
    <definedName name="_14678REKAN_10_8">#REF!</definedName>
    <definedName name="_14679REKAN_10_9" localSheetId="3">#REF!</definedName>
    <definedName name="_14679REKAN_10_9">#REF!</definedName>
    <definedName name="_1468_s_9_12" localSheetId="3">#REF!</definedName>
    <definedName name="_1468_s_9_12">#REF!</definedName>
    <definedName name="_14680REKAN_11_1" localSheetId="3">#REF!</definedName>
    <definedName name="_14680REKAN_11_1">#REF!</definedName>
    <definedName name="_14681REKAN_11_10" localSheetId="3">#REF!</definedName>
    <definedName name="_14681REKAN_11_10">#REF!</definedName>
    <definedName name="_14682REKAN_11_11" localSheetId="3">#REF!</definedName>
    <definedName name="_14682REKAN_11_11">#REF!</definedName>
    <definedName name="_14683REKAN_11_12" localSheetId="3">#REF!</definedName>
    <definedName name="_14683REKAN_11_12">#REF!</definedName>
    <definedName name="_14684REKAN_11_13" localSheetId="3">#REF!</definedName>
    <definedName name="_14684REKAN_11_13">#REF!</definedName>
    <definedName name="_14685REKAN_11_2" localSheetId="3">#REF!</definedName>
    <definedName name="_14685REKAN_11_2">#REF!</definedName>
    <definedName name="_14686REKAN_11_3" localSheetId="3">#REF!</definedName>
    <definedName name="_14686REKAN_11_3">#REF!</definedName>
    <definedName name="_14687REKAN_11_4" localSheetId="3">#REF!</definedName>
    <definedName name="_14687REKAN_11_4">#REF!</definedName>
    <definedName name="_14688REKAN_11_5" localSheetId="3">#REF!</definedName>
    <definedName name="_14688REKAN_11_5">#REF!</definedName>
    <definedName name="_14689REKAN_11_6" localSheetId="3">#REF!</definedName>
    <definedName name="_14689REKAN_11_6">#REF!</definedName>
    <definedName name="_1469_s_9_13" localSheetId="3">#REF!</definedName>
    <definedName name="_1469_s_9_13">#REF!</definedName>
    <definedName name="_14690REKAN_11_7" localSheetId="3">#REF!</definedName>
    <definedName name="_14690REKAN_11_7">#REF!</definedName>
    <definedName name="_14691REKAN_11_8" localSheetId="3">#REF!</definedName>
    <definedName name="_14691REKAN_11_8">#REF!</definedName>
    <definedName name="_14692REKAN_11_9" localSheetId="3">#REF!</definedName>
    <definedName name="_14692REKAN_11_9">#REF!</definedName>
    <definedName name="_14693REKAN_4_1" localSheetId="3">#REF!</definedName>
    <definedName name="_14693REKAN_4_1">#REF!</definedName>
    <definedName name="_14694REKAN_4_10" localSheetId="3">#REF!</definedName>
    <definedName name="_14694REKAN_4_10">#REF!</definedName>
    <definedName name="_14695REKAN_4_11" localSheetId="3">#REF!</definedName>
    <definedName name="_14695REKAN_4_11">#REF!</definedName>
    <definedName name="_14696REKAN_4_12" localSheetId="3">#REF!</definedName>
    <definedName name="_14696REKAN_4_12">#REF!</definedName>
    <definedName name="_14697REKAN_4_13" localSheetId="3">#REF!</definedName>
    <definedName name="_14697REKAN_4_13">#REF!</definedName>
    <definedName name="_14698REKAN_4_2" localSheetId="3">#REF!</definedName>
    <definedName name="_14698REKAN_4_2">#REF!</definedName>
    <definedName name="_14699REKAN_4_3" localSheetId="3">#REF!</definedName>
    <definedName name="_14699REKAN_4_3">#REF!</definedName>
    <definedName name="_147_31_17_12" localSheetId="3">#REF!</definedName>
    <definedName name="_147_31_17_12">#REF!</definedName>
    <definedName name="_1470_s_9_2" localSheetId="3">#REF!</definedName>
    <definedName name="_1470_s_9_2">#REF!</definedName>
    <definedName name="_14700REKAN_4_4" localSheetId="3">#REF!</definedName>
    <definedName name="_14700REKAN_4_4">#REF!</definedName>
    <definedName name="_14701REKAN_4_5" localSheetId="3">#REF!</definedName>
    <definedName name="_14701REKAN_4_5">#REF!</definedName>
    <definedName name="_14702REKAN_4_6" localSheetId="3">#REF!</definedName>
    <definedName name="_14702REKAN_4_6">#REF!</definedName>
    <definedName name="_14703REKAN_4_7" localSheetId="3">#REF!</definedName>
    <definedName name="_14703REKAN_4_7">#REF!</definedName>
    <definedName name="_14704REKAN_4_8" localSheetId="3">#REF!</definedName>
    <definedName name="_14704REKAN_4_8">#REF!</definedName>
    <definedName name="_14705REKAN_4_9" localSheetId="3">#REF!</definedName>
    <definedName name="_14705REKAN_4_9">#REF!</definedName>
    <definedName name="_14706Ren.penyerahan_1" localSheetId="3">#REF!</definedName>
    <definedName name="_14706Ren.penyerahan_1">#REF!</definedName>
    <definedName name="_14707Ren.penyerahan_10" localSheetId="3">#REF!</definedName>
    <definedName name="_14707Ren.penyerahan_10">#REF!</definedName>
    <definedName name="_14708Ren.penyerahan_11" localSheetId="3">#REF!</definedName>
    <definedName name="_14708Ren.penyerahan_11">#REF!</definedName>
    <definedName name="_14709Ren.penyerahan_12" localSheetId="3">#REF!</definedName>
    <definedName name="_14709Ren.penyerahan_12">#REF!</definedName>
    <definedName name="_1471_s_9_3" localSheetId="3">#REF!</definedName>
    <definedName name="_1471_s_9_3">#REF!</definedName>
    <definedName name="_14710Ren.penyerahan_13" localSheetId="3">#REF!</definedName>
    <definedName name="_14710Ren.penyerahan_13">#REF!</definedName>
    <definedName name="_14711Ren.penyerahan_2" localSheetId="3">#REF!</definedName>
    <definedName name="_14711Ren.penyerahan_2">#REF!</definedName>
    <definedName name="_14712Ren.penyerahan_3" localSheetId="3">#REF!</definedName>
    <definedName name="_14712Ren.penyerahan_3">#REF!</definedName>
    <definedName name="_14713Ren.penyerahan_4" localSheetId="3">#REF!</definedName>
    <definedName name="_14713Ren.penyerahan_4">#REF!</definedName>
    <definedName name="_14714Ren.penyerahan_5" localSheetId="3">#REF!</definedName>
    <definedName name="_14714Ren.penyerahan_5">#REF!</definedName>
    <definedName name="_14715Ren.penyerahan_6" localSheetId="3">#REF!</definedName>
    <definedName name="_14715Ren.penyerahan_6">#REF!</definedName>
    <definedName name="_14716Ren.penyerahan_7" localSheetId="3">#REF!</definedName>
    <definedName name="_14716Ren.penyerahan_7">#REF!</definedName>
    <definedName name="_14717Ren.penyerahan_8" localSheetId="3">#REF!</definedName>
    <definedName name="_14717Ren.penyerahan_8">#REF!</definedName>
    <definedName name="_14718Ren.penyerahan_9" localSheetId="3">#REF!</definedName>
    <definedName name="_14718Ren.penyerahan_9">#REF!</definedName>
    <definedName name="_14719Ren.penyerahan_17_1" localSheetId="3">#REF!</definedName>
    <definedName name="_14719Ren.penyerahan_17_1">#REF!</definedName>
    <definedName name="_1472_s_9_4" localSheetId="3">#REF!</definedName>
    <definedName name="_1472_s_9_4">#REF!</definedName>
    <definedName name="_14720Ren.penyerahan_17_10" localSheetId="3">#REF!</definedName>
    <definedName name="_14720Ren.penyerahan_17_10">#REF!</definedName>
    <definedName name="_14721Ren.penyerahan_17_11" localSheetId="3">#REF!</definedName>
    <definedName name="_14721Ren.penyerahan_17_11">#REF!</definedName>
    <definedName name="_14722Ren.penyerahan_17_12" localSheetId="3">#REF!</definedName>
    <definedName name="_14722Ren.penyerahan_17_12">#REF!</definedName>
    <definedName name="_14723Ren.penyerahan_17_13" localSheetId="3">#REF!</definedName>
    <definedName name="_14723Ren.penyerahan_17_13">#REF!</definedName>
    <definedName name="_14724Ren.penyerahan_17_2" localSheetId="3">#REF!</definedName>
    <definedName name="_14724Ren.penyerahan_17_2">#REF!</definedName>
    <definedName name="_14725Ren.penyerahan_17_3" localSheetId="3">#REF!</definedName>
    <definedName name="_14725Ren.penyerahan_17_3">#REF!</definedName>
    <definedName name="_14726Ren.penyerahan_17_4" localSheetId="3">#REF!</definedName>
    <definedName name="_14726Ren.penyerahan_17_4">#REF!</definedName>
    <definedName name="_14727Ren.penyerahan_17_5" localSheetId="3">#REF!</definedName>
    <definedName name="_14727Ren.penyerahan_17_5">#REF!</definedName>
    <definedName name="_14728Ren.penyerahan_17_6" localSheetId="3">#REF!</definedName>
    <definedName name="_14728Ren.penyerahan_17_6">#REF!</definedName>
    <definedName name="_14729Ren.penyerahan_17_7" localSheetId="3">#REF!</definedName>
    <definedName name="_14729Ren.penyerahan_17_7">#REF!</definedName>
    <definedName name="_1473_s_9_5" localSheetId="3">#REF!</definedName>
    <definedName name="_1473_s_9_5">#REF!</definedName>
    <definedName name="_14730Ren.penyerahan_17_8" localSheetId="3">#REF!</definedName>
    <definedName name="_14730Ren.penyerahan_17_8">#REF!</definedName>
    <definedName name="_14731Ren.penyerahan_17_9" localSheetId="3">#REF!</definedName>
    <definedName name="_14731Ren.penyerahan_17_9">#REF!</definedName>
    <definedName name="_14732Rncprod_1" localSheetId="3">#REF!</definedName>
    <definedName name="_14732Rncprod_1">#REF!</definedName>
    <definedName name="_14733Rncprod_10" localSheetId="3">#REF!</definedName>
    <definedName name="_14733Rncprod_10">#REF!</definedName>
    <definedName name="_14734Rncprod_11" localSheetId="3">#REF!</definedName>
    <definedName name="_14734Rncprod_11">#REF!</definedName>
    <definedName name="_14735Rncprod_12" localSheetId="3">#REF!</definedName>
    <definedName name="_14735Rncprod_12">#REF!</definedName>
    <definedName name="_14736Rncprod_13" localSheetId="3">#REF!</definedName>
    <definedName name="_14736Rncprod_13">#REF!</definedName>
    <definedName name="_14737Rncprod_2" localSheetId="3">#REF!</definedName>
    <definedName name="_14737Rncprod_2">#REF!</definedName>
    <definedName name="_14738Rncprod_3" localSheetId="3">#REF!</definedName>
    <definedName name="_14738Rncprod_3">#REF!</definedName>
    <definedName name="_14739Rncprod_4" localSheetId="3">#REF!</definedName>
    <definedName name="_14739Rncprod_4">#REF!</definedName>
    <definedName name="_1474_s_9_6" localSheetId="3">#REF!</definedName>
    <definedName name="_1474_s_9_6">#REF!</definedName>
    <definedName name="_14740Rncprod_5" localSheetId="3">#REF!</definedName>
    <definedName name="_14740Rncprod_5">#REF!</definedName>
    <definedName name="_14741Rncprod_6" localSheetId="3">#REF!</definedName>
    <definedName name="_14741Rncprod_6">#REF!</definedName>
    <definedName name="_14742Rncprod_7" localSheetId="3">#REF!</definedName>
    <definedName name="_14742Rncprod_7">#REF!</definedName>
    <definedName name="_14743Rncprod_8" localSheetId="3">#REF!</definedName>
    <definedName name="_14743Rncprod_8">#REF!</definedName>
    <definedName name="_14744Rncprod_9" localSheetId="3">#REF!</definedName>
    <definedName name="_14744Rncprod_9">#REF!</definedName>
    <definedName name="_14745Rncprod_17_1" localSheetId="3">#REF!</definedName>
    <definedName name="_14745Rncprod_17_1">#REF!</definedName>
    <definedName name="_14746Rncprod_17_10" localSheetId="3">#REF!</definedName>
    <definedName name="_14746Rncprod_17_10">#REF!</definedName>
    <definedName name="_14747Rncprod_17_11" localSheetId="3">#REF!</definedName>
    <definedName name="_14747Rncprod_17_11">#REF!</definedName>
    <definedName name="_14748Rncprod_17_12" localSheetId="3">#REF!</definedName>
    <definedName name="_14748Rncprod_17_12">#REF!</definedName>
    <definedName name="_14749Rncprod_17_13" localSheetId="3">#REF!</definedName>
    <definedName name="_14749Rncprod_17_13">#REF!</definedName>
    <definedName name="_1475_s_9_7" localSheetId="3">#REF!</definedName>
    <definedName name="_1475_s_9_7">#REF!</definedName>
    <definedName name="_14750Rncprod_17_2" localSheetId="3">#REF!</definedName>
    <definedName name="_14750Rncprod_17_2">#REF!</definedName>
    <definedName name="_14751Rncprod_17_3" localSheetId="3">#REF!</definedName>
    <definedName name="_14751Rncprod_17_3">#REF!</definedName>
    <definedName name="_14752Rncprod_17_4" localSheetId="3">#REF!</definedName>
    <definedName name="_14752Rncprod_17_4">#REF!</definedName>
    <definedName name="_14753Rncprod_17_5" localSheetId="3">#REF!</definedName>
    <definedName name="_14753Rncprod_17_5">#REF!</definedName>
    <definedName name="_14754Rncprod_17_6" localSheetId="3">#REF!</definedName>
    <definedName name="_14754Rncprod_17_6">#REF!</definedName>
    <definedName name="_14755Rncprod_17_7" localSheetId="3">#REF!</definedName>
    <definedName name="_14755Rncprod_17_7">#REF!</definedName>
    <definedName name="_14756Rncprod_17_8" localSheetId="3">#REF!</definedName>
    <definedName name="_14756Rncprod_17_8">#REF!</definedName>
    <definedName name="_14757Rncprod_17_9" localSheetId="3">#REF!</definedName>
    <definedName name="_14757Rncprod_17_9">#REF!</definedName>
    <definedName name="_14758s_1" localSheetId="3">#REF!</definedName>
    <definedName name="_14758s_1">#REF!</definedName>
    <definedName name="_14759s_10" localSheetId="3">#REF!</definedName>
    <definedName name="_14759s_10">#REF!</definedName>
    <definedName name="_1476_s_9_8" localSheetId="3">#REF!</definedName>
    <definedName name="_1476_s_9_8">#REF!</definedName>
    <definedName name="_14760s_2" localSheetId="3">#REF!</definedName>
    <definedName name="_14760s_2">#REF!</definedName>
    <definedName name="_14761s_3" localSheetId="3">#REF!</definedName>
    <definedName name="_14761s_3">#REF!</definedName>
    <definedName name="_14762s_4" localSheetId="3">#REF!</definedName>
    <definedName name="_14762s_4">#REF!</definedName>
    <definedName name="_14763s_5" localSheetId="3">#REF!</definedName>
    <definedName name="_14763s_5">#REF!</definedName>
    <definedName name="_14764s_6" localSheetId="3">#REF!</definedName>
    <definedName name="_14764s_6">#REF!</definedName>
    <definedName name="_14765s_7" localSheetId="3">#REF!</definedName>
    <definedName name="_14765s_7">#REF!</definedName>
    <definedName name="_14766s_8" localSheetId="3">#REF!</definedName>
    <definedName name="_14766s_8">#REF!</definedName>
    <definedName name="_14767s_9" localSheetId="3">#REF!</definedName>
    <definedName name="_14767s_9">#REF!</definedName>
    <definedName name="_1477_s_9_9" localSheetId="3">#REF!</definedName>
    <definedName name="_1477_s_9_9">#REF!</definedName>
    <definedName name="_1478_s_9_10_1" localSheetId="3">#REF!</definedName>
    <definedName name="_1478_s_9_10_1">#REF!</definedName>
    <definedName name="_1479_s_9_10_10" localSheetId="3">#REF!</definedName>
    <definedName name="_1479_s_9_10_10">#REF!</definedName>
    <definedName name="_148_31_17_13" localSheetId="3">#REF!</definedName>
    <definedName name="_148_31_17_13">#REF!</definedName>
    <definedName name="_1480_s_9_10_11" localSheetId="3">#REF!</definedName>
    <definedName name="_1480_s_9_10_11">#REF!</definedName>
    <definedName name="_1481_s_9_10_12" localSheetId="3">#REF!</definedName>
    <definedName name="_1481_s_9_10_12">#REF!</definedName>
    <definedName name="_1482_s_9_10_13" localSheetId="3">#REF!</definedName>
    <definedName name="_1482_s_9_10_13">#REF!</definedName>
    <definedName name="_1483_s_9_10_2" localSheetId="3">#REF!</definedName>
    <definedName name="_1483_s_9_10_2">#REF!</definedName>
    <definedName name="_1484_s_9_10_3" localSheetId="3">#REF!</definedName>
    <definedName name="_1484_s_9_10_3">#REF!</definedName>
    <definedName name="_1485_s_9_10_4" localSheetId="3">#REF!</definedName>
    <definedName name="_1485_s_9_10_4">#REF!</definedName>
    <definedName name="_1486_s_9_10_5" localSheetId="3">#REF!</definedName>
    <definedName name="_1486_s_9_10_5">#REF!</definedName>
    <definedName name="_1487_s_9_10_6" localSheetId="3">#REF!</definedName>
    <definedName name="_1487_s_9_10_6">#REF!</definedName>
    <definedName name="_1488_s_9_10_7" localSheetId="3">#REF!</definedName>
    <definedName name="_1488_s_9_10_7">#REF!</definedName>
    <definedName name="_1489_s_9_10_8" localSheetId="3">#REF!</definedName>
    <definedName name="_1489_s_9_10_8">#REF!</definedName>
    <definedName name="_149_31_17_2" localSheetId="3">#REF!</definedName>
    <definedName name="_149_31_17_2">#REF!</definedName>
    <definedName name="_1490_s_9_10_9" localSheetId="3">#REF!</definedName>
    <definedName name="_1490_s_9_10_9">#REF!</definedName>
    <definedName name="_1491_s_9_11_1" localSheetId="3">#REF!</definedName>
    <definedName name="_1491_s_9_11_1">#REF!</definedName>
    <definedName name="_1492_s_9_11_10" localSheetId="3">#REF!</definedName>
    <definedName name="_1492_s_9_11_10">#REF!</definedName>
    <definedName name="_1493_s_9_11_11" localSheetId="3">#REF!</definedName>
    <definedName name="_1493_s_9_11_11">#REF!</definedName>
    <definedName name="_1494_s_9_11_12" localSheetId="3">#REF!</definedName>
    <definedName name="_1494_s_9_11_12">#REF!</definedName>
    <definedName name="_1495_s_9_11_13" localSheetId="3">#REF!</definedName>
    <definedName name="_1495_s_9_11_13">#REF!</definedName>
    <definedName name="_1496_s_9_11_2" localSheetId="3">#REF!</definedName>
    <definedName name="_1496_s_9_11_2">#REF!</definedName>
    <definedName name="_1497_s_9_11_3" localSheetId="3">#REF!</definedName>
    <definedName name="_1497_s_9_11_3">#REF!</definedName>
    <definedName name="_1498_s_9_11_4" localSheetId="3">#REF!</definedName>
    <definedName name="_1498_s_9_11_4">#REF!</definedName>
    <definedName name="_1499_s_9_11_5" localSheetId="3">#REF!</definedName>
    <definedName name="_1499_s_9_11_5">#REF!</definedName>
    <definedName name="_15___xlnm.Print_Area_2_10" localSheetId="3">#REF!</definedName>
    <definedName name="_15___xlnm.Print_Area_2_10">#REF!</definedName>
    <definedName name="_150_31_17_3" localSheetId="3">#REF!</definedName>
    <definedName name="_150_31_17_3">#REF!</definedName>
    <definedName name="_1500_s_9_11_6" localSheetId="3">#REF!</definedName>
    <definedName name="_1500_s_9_11_6">#REF!</definedName>
    <definedName name="_1501_s_9_11_7" localSheetId="3">#REF!</definedName>
    <definedName name="_1501_s_9_11_7">#REF!</definedName>
    <definedName name="_1502_s_9_11_8" localSheetId="3">#REF!</definedName>
    <definedName name="_1502_s_9_11_8">#REF!</definedName>
    <definedName name="_1503_s_9_11_9" localSheetId="3">#REF!</definedName>
    <definedName name="_1503_s_9_11_9">#REF!</definedName>
    <definedName name="_1504_s_9_17_1" localSheetId="3">#REF!</definedName>
    <definedName name="_1504_s_9_17_1">#REF!</definedName>
    <definedName name="_1505_s_9_17_10" localSheetId="3">#REF!</definedName>
    <definedName name="_1505_s_9_17_10">#REF!</definedName>
    <definedName name="_1506_s_9_17_11" localSheetId="3">#REF!</definedName>
    <definedName name="_1506_s_9_17_11">#REF!</definedName>
    <definedName name="_1507_s_9_17_12" localSheetId="3">#REF!</definedName>
    <definedName name="_1507_s_9_17_12">#REF!</definedName>
    <definedName name="_1508_s_9_17_13" localSheetId="3">#REF!</definedName>
    <definedName name="_1508_s_9_17_13">#REF!</definedName>
    <definedName name="_1509_s_9_17_2" localSheetId="3">#REF!</definedName>
    <definedName name="_1509_s_9_17_2">#REF!</definedName>
    <definedName name="_151_31_17_4" localSheetId="3">#REF!</definedName>
    <definedName name="_151_31_17_4">#REF!</definedName>
    <definedName name="_1510_s_9_17_3" localSheetId="3">#REF!</definedName>
    <definedName name="_1510_s_9_17_3">#REF!</definedName>
    <definedName name="_1511_s_9_17_4" localSheetId="3">#REF!</definedName>
    <definedName name="_1511_s_9_17_4">#REF!</definedName>
    <definedName name="_1512_s_9_17_5" localSheetId="3">#REF!</definedName>
    <definedName name="_1512_s_9_17_5">#REF!</definedName>
    <definedName name="_1513_s_9_17_6" localSheetId="3">#REF!</definedName>
    <definedName name="_1513_s_9_17_6">#REF!</definedName>
    <definedName name="_1514_s_9_17_7" localSheetId="3">#REF!</definedName>
    <definedName name="_1514_s_9_17_7">#REF!</definedName>
    <definedName name="_1515_s_9_17_8" localSheetId="3">#REF!</definedName>
    <definedName name="_1515_s_9_17_8">#REF!</definedName>
    <definedName name="_1516_s_9_17_9" localSheetId="3">#REF!</definedName>
    <definedName name="_1516_s_9_17_9">#REF!</definedName>
    <definedName name="_1517_T_11_1" localSheetId="3">[20]ASLI!#REF!</definedName>
    <definedName name="_1517_T_11_1">[20]ASLI!#REF!</definedName>
    <definedName name="_1518_T_11_10" localSheetId="3">[20]ASLI!#REF!</definedName>
    <definedName name="_1518_T_11_10">[20]ASLI!#REF!</definedName>
    <definedName name="_1519_T_11_11" localSheetId="3">[20]ASLI!#REF!</definedName>
    <definedName name="_1519_T_11_11">[20]ASLI!#REF!</definedName>
    <definedName name="_152_31_17_5" localSheetId="3">#REF!</definedName>
    <definedName name="_152_31_17_5">#REF!</definedName>
    <definedName name="_1520_T_11_12" localSheetId="3">[20]ASLI!#REF!</definedName>
    <definedName name="_1520_T_11_12">[20]ASLI!#REF!</definedName>
    <definedName name="_1521_T_11_13" localSheetId="3">[20]ASLI!#REF!</definedName>
    <definedName name="_1521_T_11_13">[20]ASLI!#REF!</definedName>
    <definedName name="_1522_T_11_2" localSheetId="3">[20]ASLI!#REF!</definedName>
    <definedName name="_1522_T_11_2">[20]ASLI!#REF!</definedName>
    <definedName name="_1523_T_11_3">[20]ASLI!#REF!</definedName>
    <definedName name="_1524_T_11_4">[20]ASLI!#REF!</definedName>
    <definedName name="_1525_T_11_5">[20]ASLI!#REF!</definedName>
    <definedName name="_1526_T_11_6">[20]ASLI!#REF!</definedName>
    <definedName name="_1527_T_11_7">[20]ASLI!#REF!</definedName>
    <definedName name="_1528_T_11_8">[20]ASLI!#REF!</definedName>
    <definedName name="_1529_T_11_9">[20]ASLI!#REF!</definedName>
    <definedName name="_153_31_17_6" localSheetId="3">#REF!</definedName>
    <definedName name="_153_31_17_6">#REF!</definedName>
    <definedName name="_1530_T_4_1">[20]ASLI!#REF!</definedName>
    <definedName name="_1531_T_4_10">[20]ASLI!#REF!</definedName>
    <definedName name="_1532_T_4_11">[20]ASLI!#REF!</definedName>
    <definedName name="_1533_T_4_12">[20]ASLI!#REF!</definedName>
    <definedName name="_1534_T_4_13">[20]ASLI!#REF!</definedName>
    <definedName name="_1535_T_4_2">[20]ASLI!#REF!</definedName>
    <definedName name="_1536_T_4_3">[20]ASLI!#REF!</definedName>
    <definedName name="_1537_T_4_4">[20]ASLI!#REF!</definedName>
    <definedName name="_1538_T_4_5">[20]ASLI!#REF!</definedName>
    <definedName name="_1539_T_4_6">[20]ASLI!#REF!</definedName>
    <definedName name="_154_31_17_7" localSheetId="3">#REF!</definedName>
    <definedName name="_154_31_17_7">#REF!</definedName>
    <definedName name="_1540_T_4_7">[20]ASLI!#REF!</definedName>
    <definedName name="_1541_T_4_8">[20]ASLI!#REF!</definedName>
    <definedName name="_1542_T_4_9">[20]ASLI!#REF!</definedName>
    <definedName name="_1543_z_1_1_1" localSheetId="3">#REF!</definedName>
    <definedName name="_1543_z_1_1_1">#REF!</definedName>
    <definedName name="_1544_z_1_1_10" localSheetId="3">#REF!</definedName>
    <definedName name="_1544_z_1_1_10">#REF!</definedName>
    <definedName name="_1545_z_1_1_11" localSheetId="3">#REF!</definedName>
    <definedName name="_1545_z_1_1_11">#REF!</definedName>
    <definedName name="_1546_z_1_1_12" localSheetId="3">#REF!</definedName>
    <definedName name="_1546_z_1_1_12">#REF!</definedName>
    <definedName name="_1547_z_1_1_13" localSheetId="3">#REF!</definedName>
    <definedName name="_1547_z_1_1_13">#REF!</definedName>
    <definedName name="_1548_z_1_1_2" localSheetId="3">#REF!</definedName>
    <definedName name="_1548_z_1_1_2">#REF!</definedName>
    <definedName name="_1549_z_1_1_3" localSheetId="3">#REF!</definedName>
    <definedName name="_1549_z_1_1_3">#REF!</definedName>
    <definedName name="_155_31_17_8" localSheetId="3">#REF!</definedName>
    <definedName name="_155_31_17_8">#REF!</definedName>
    <definedName name="_1550_z_1_1_4" localSheetId="3">#REF!</definedName>
    <definedName name="_1550_z_1_1_4">#REF!</definedName>
    <definedName name="_1551_z_1_1_5" localSheetId="3">#REF!</definedName>
    <definedName name="_1551_z_1_1_5">#REF!</definedName>
    <definedName name="_1552_z_1_1_6" localSheetId="3">#REF!</definedName>
    <definedName name="_1552_z_1_1_6">#REF!</definedName>
    <definedName name="_1553_z_1_1_7" localSheetId="3">#REF!</definedName>
    <definedName name="_1553_z_1_1_7">#REF!</definedName>
    <definedName name="_1554_z_1_1_8" localSheetId="3">#REF!</definedName>
    <definedName name="_1554_z_1_1_8">#REF!</definedName>
    <definedName name="_1555_z_1_1_9" localSheetId="3">#REF!</definedName>
    <definedName name="_1555_z_1_1_9">#REF!</definedName>
    <definedName name="_1556_z_1_1_1_1" localSheetId="3">#REF!</definedName>
    <definedName name="_1556_z_1_1_1_1">#REF!</definedName>
    <definedName name="_1557_z_1_1_1_10" localSheetId="3">#REF!</definedName>
    <definedName name="_1557_z_1_1_1_10">#REF!</definedName>
    <definedName name="_1558_z_1_1_1_11" localSheetId="3">#REF!</definedName>
    <definedName name="_1558_z_1_1_1_11">#REF!</definedName>
    <definedName name="_1559_z_1_1_1_12" localSheetId="3">#REF!</definedName>
    <definedName name="_1559_z_1_1_1_12">#REF!</definedName>
    <definedName name="_156_31_17_9" localSheetId="3">#REF!</definedName>
    <definedName name="_156_31_17_9">#REF!</definedName>
    <definedName name="_1560_z_1_1_1_13" localSheetId="3">#REF!</definedName>
    <definedName name="_1560_z_1_1_1_13">#REF!</definedName>
    <definedName name="_1561_z_1_1_1_2" localSheetId="3">#REF!</definedName>
    <definedName name="_1561_z_1_1_1_2">#REF!</definedName>
    <definedName name="_1562_z_1_1_1_3" localSheetId="3">#REF!</definedName>
    <definedName name="_1562_z_1_1_1_3">#REF!</definedName>
    <definedName name="_1563_z_1_1_1_4" localSheetId="3">#REF!</definedName>
    <definedName name="_1563_z_1_1_1_4">#REF!</definedName>
    <definedName name="_1564_z_1_1_1_5" localSheetId="3">#REF!</definedName>
    <definedName name="_1564_z_1_1_1_5">#REF!</definedName>
    <definedName name="_1565_z_1_1_1_6" localSheetId="3">#REF!</definedName>
    <definedName name="_1565_z_1_1_1_6">#REF!</definedName>
    <definedName name="_1566_z_1_1_1_7" localSheetId="3">#REF!</definedName>
    <definedName name="_1566_z_1_1_1_7">#REF!</definedName>
    <definedName name="_1567_z_1_1_1_8" localSheetId="3">#REF!</definedName>
    <definedName name="_1567_z_1_1_1_8">#REF!</definedName>
    <definedName name="_1568_z_1_1_1_9" localSheetId="3">#REF!</definedName>
    <definedName name="_1568_z_1_1_1_9">#REF!</definedName>
    <definedName name="_1569_z_1_10_1" localSheetId="3">#REF!</definedName>
    <definedName name="_1569_z_1_10_1">#REF!</definedName>
    <definedName name="_157_32_1" localSheetId="3">#REF!</definedName>
    <definedName name="_157_32_1">#REF!</definedName>
    <definedName name="_1570_z_1_10_10" localSheetId="3">#REF!</definedName>
    <definedName name="_1570_z_1_10_10">#REF!</definedName>
    <definedName name="_1571_z_1_10_11" localSheetId="3">#REF!</definedName>
    <definedName name="_1571_z_1_10_11">#REF!</definedName>
    <definedName name="_1572_z_1_10_12" localSheetId="3">#REF!</definedName>
    <definedName name="_1572_z_1_10_12">#REF!</definedName>
    <definedName name="_1573_z_1_10_13" localSheetId="3">#REF!</definedName>
    <definedName name="_1573_z_1_10_13">#REF!</definedName>
    <definedName name="_1574_z_1_10_2" localSheetId="3">#REF!</definedName>
    <definedName name="_1574_z_1_10_2">#REF!</definedName>
    <definedName name="_1575_z_1_10_3" localSheetId="3">#REF!</definedName>
    <definedName name="_1575_z_1_10_3">#REF!</definedName>
    <definedName name="_1576_z_1_10_4" localSheetId="3">#REF!</definedName>
    <definedName name="_1576_z_1_10_4">#REF!</definedName>
    <definedName name="_1577_z_1_10_5" localSheetId="3">#REF!</definedName>
    <definedName name="_1577_z_1_10_5">#REF!</definedName>
    <definedName name="_1578_z_1_10_6" localSheetId="3">#REF!</definedName>
    <definedName name="_1578_z_1_10_6">#REF!</definedName>
    <definedName name="_1579_z_1_10_7" localSheetId="3">#REF!</definedName>
    <definedName name="_1579_z_1_10_7">#REF!</definedName>
    <definedName name="_158_32_10" localSheetId="3">#REF!</definedName>
    <definedName name="_158_32_10">#REF!</definedName>
    <definedName name="_1580_z_1_10_8" localSheetId="3">#REF!</definedName>
    <definedName name="_1580_z_1_10_8">#REF!</definedName>
    <definedName name="_1581_z_1_10_9" localSheetId="3">#REF!</definedName>
    <definedName name="_1581_z_1_10_9">#REF!</definedName>
    <definedName name="_1582_z_1_11_1" localSheetId="3">#REF!</definedName>
    <definedName name="_1582_z_1_11_1">#REF!</definedName>
    <definedName name="_1583_z_1_11_10" localSheetId="3">#REF!</definedName>
    <definedName name="_1583_z_1_11_10">#REF!</definedName>
    <definedName name="_1584_z_1_11_11" localSheetId="3">#REF!</definedName>
    <definedName name="_1584_z_1_11_11">#REF!</definedName>
    <definedName name="_1585_z_1_11_12" localSheetId="3">#REF!</definedName>
    <definedName name="_1585_z_1_11_12">#REF!</definedName>
    <definedName name="_1586_z_1_11_13" localSheetId="3">#REF!</definedName>
    <definedName name="_1586_z_1_11_13">#REF!</definedName>
    <definedName name="_1587_z_1_11_2" localSheetId="3">#REF!</definedName>
    <definedName name="_1587_z_1_11_2">#REF!</definedName>
    <definedName name="_1588_z_1_11_3" localSheetId="3">#REF!</definedName>
    <definedName name="_1588_z_1_11_3">#REF!</definedName>
    <definedName name="_1589_z_1_11_4" localSheetId="3">#REF!</definedName>
    <definedName name="_1589_z_1_11_4">#REF!</definedName>
    <definedName name="_159_32_11" localSheetId="3">#REF!</definedName>
    <definedName name="_159_32_11">#REF!</definedName>
    <definedName name="_1590_z_1_11_5" localSheetId="3">#REF!</definedName>
    <definedName name="_1590_z_1_11_5">#REF!</definedName>
    <definedName name="_1591_z_1_11_6" localSheetId="3">#REF!</definedName>
    <definedName name="_1591_z_1_11_6">#REF!</definedName>
    <definedName name="_1592_z_1_11_7" localSheetId="3">#REF!</definedName>
    <definedName name="_1592_z_1_11_7">#REF!</definedName>
    <definedName name="_1593_z_1_11_8" localSheetId="3">#REF!</definedName>
    <definedName name="_1593_z_1_11_8">#REF!</definedName>
    <definedName name="_1594_z_1_11_9" localSheetId="3">#REF!</definedName>
    <definedName name="_1594_z_1_11_9">#REF!</definedName>
    <definedName name="_1595_z_1_17_1" localSheetId="3">#REF!</definedName>
    <definedName name="_1595_z_1_17_1">#REF!</definedName>
    <definedName name="_1596_z_1_17_10" localSheetId="3">#REF!</definedName>
    <definedName name="_1596_z_1_17_10">#REF!</definedName>
    <definedName name="_1597_z_1_17_11" localSheetId="3">#REF!</definedName>
    <definedName name="_1597_z_1_17_11">#REF!</definedName>
    <definedName name="_1598_z_1_17_12" localSheetId="3">#REF!</definedName>
    <definedName name="_1598_z_1_17_12">#REF!</definedName>
    <definedName name="_1599_z_1_17_13" localSheetId="3">#REF!</definedName>
    <definedName name="_1599_z_1_17_13">#REF!</definedName>
    <definedName name="_16___xlnm.Print_Area_2_11" localSheetId="3">#REF!</definedName>
    <definedName name="_16___xlnm.Print_Area_2_11">#REF!</definedName>
    <definedName name="_160_32_12" localSheetId="3">#REF!</definedName>
    <definedName name="_160_32_12">#REF!</definedName>
    <definedName name="_1600_z_1_17_2" localSheetId="3">#REF!</definedName>
    <definedName name="_1600_z_1_17_2">#REF!</definedName>
    <definedName name="_1601_z_1_17_3" localSheetId="3">#REF!</definedName>
    <definedName name="_1601_z_1_17_3">#REF!</definedName>
    <definedName name="_1602_z_1_17_4" localSheetId="3">#REF!</definedName>
    <definedName name="_1602_z_1_17_4">#REF!</definedName>
    <definedName name="_1603_z_1_17_5" localSheetId="3">#REF!</definedName>
    <definedName name="_1603_z_1_17_5">#REF!</definedName>
    <definedName name="_1604_z_1_17_6" localSheetId="3">#REF!</definedName>
    <definedName name="_1604_z_1_17_6">#REF!</definedName>
    <definedName name="_1605_z_1_17_7" localSheetId="3">#REF!</definedName>
    <definedName name="_1605_z_1_17_7">#REF!</definedName>
    <definedName name="_1606_z_1_17_8" localSheetId="3">#REF!</definedName>
    <definedName name="_1606_z_1_17_8">#REF!</definedName>
    <definedName name="_1607_z_1_17_9" localSheetId="3">#REF!</definedName>
    <definedName name="_1607_z_1_17_9">#REF!</definedName>
    <definedName name="_1608_z_10_1" localSheetId="3">#REF!</definedName>
    <definedName name="_1608_z_10_1">#REF!</definedName>
    <definedName name="_1609_z_10_10" localSheetId="3">#REF!</definedName>
    <definedName name="_1609_z_10_10">#REF!</definedName>
    <definedName name="_161_32_13" localSheetId="3">#REF!</definedName>
    <definedName name="_161_32_13">#REF!</definedName>
    <definedName name="_1610_z_10_11" localSheetId="3">#REF!</definedName>
    <definedName name="_1610_z_10_11">#REF!</definedName>
    <definedName name="_1611_z_10_12" localSheetId="3">#REF!</definedName>
    <definedName name="_1611_z_10_12">#REF!</definedName>
    <definedName name="_1612_z_10_13" localSheetId="3">#REF!</definedName>
    <definedName name="_1612_z_10_13">#REF!</definedName>
    <definedName name="_1613_z_10_2" localSheetId="3">#REF!</definedName>
    <definedName name="_1613_z_10_2">#REF!</definedName>
    <definedName name="_1614_z_10_3" localSheetId="3">#REF!</definedName>
    <definedName name="_1614_z_10_3">#REF!</definedName>
    <definedName name="_1615_z_10_4" localSheetId="3">#REF!</definedName>
    <definedName name="_1615_z_10_4">#REF!</definedName>
    <definedName name="_1616_z_10_5" localSheetId="3">#REF!</definedName>
    <definedName name="_1616_z_10_5">#REF!</definedName>
    <definedName name="_1617_z_10_6" localSheetId="3">#REF!</definedName>
    <definedName name="_1617_z_10_6">#REF!</definedName>
    <definedName name="_1618_z_10_7" localSheetId="3">#REF!</definedName>
    <definedName name="_1618_z_10_7">#REF!</definedName>
    <definedName name="_1619_z_10_8" localSheetId="3">#REF!</definedName>
    <definedName name="_1619_z_10_8">#REF!</definedName>
    <definedName name="_162_32_2" localSheetId="3">#REF!</definedName>
    <definedName name="_162_32_2">#REF!</definedName>
    <definedName name="_1620_z_10_9" localSheetId="3">#REF!</definedName>
    <definedName name="_1620_z_10_9">#REF!</definedName>
    <definedName name="_1621_z_11_1" localSheetId="3">#REF!</definedName>
    <definedName name="_1621_z_11_1">#REF!</definedName>
    <definedName name="_1622_z_11_10" localSheetId="3">#REF!</definedName>
    <definedName name="_1622_z_11_10">#REF!</definedName>
    <definedName name="_1623_z_11_11" localSheetId="3">#REF!</definedName>
    <definedName name="_1623_z_11_11">#REF!</definedName>
    <definedName name="_1624_z_11_12" localSheetId="3">#REF!</definedName>
    <definedName name="_1624_z_11_12">#REF!</definedName>
    <definedName name="_1625_z_11_13" localSheetId="3">#REF!</definedName>
    <definedName name="_1625_z_11_13">#REF!</definedName>
    <definedName name="_1626_z_11_2" localSheetId="3">#REF!</definedName>
    <definedName name="_1626_z_11_2">#REF!</definedName>
    <definedName name="_1627_z_11_3" localSheetId="3">#REF!</definedName>
    <definedName name="_1627_z_11_3">#REF!</definedName>
    <definedName name="_1628_z_11_4" localSheetId="3">#REF!</definedName>
    <definedName name="_1628_z_11_4">#REF!</definedName>
    <definedName name="_1629_z_11_5" localSheetId="3">#REF!</definedName>
    <definedName name="_1629_z_11_5">#REF!</definedName>
    <definedName name="_163_32_3" localSheetId="3">#REF!</definedName>
    <definedName name="_163_32_3">#REF!</definedName>
    <definedName name="_1630_z_11_6" localSheetId="3">#REF!</definedName>
    <definedName name="_1630_z_11_6">#REF!</definedName>
    <definedName name="_1631_z_11_7" localSheetId="3">#REF!</definedName>
    <definedName name="_1631_z_11_7">#REF!</definedName>
    <definedName name="_1632_z_11_8" localSheetId="3">#REF!</definedName>
    <definedName name="_1632_z_11_8">#REF!</definedName>
    <definedName name="_1633_z_11_9" localSheetId="3">#REF!</definedName>
    <definedName name="_1633_z_11_9">#REF!</definedName>
    <definedName name="_1634_z_17_1_1" localSheetId="3">#REF!</definedName>
    <definedName name="_1634_z_17_1_1">#REF!</definedName>
    <definedName name="_1635_z_17_1_10" localSheetId="3">#REF!</definedName>
    <definedName name="_1635_z_17_1_10">#REF!</definedName>
    <definedName name="_1636_z_17_1_11" localSheetId="3">#REF!</definedName>
    <definedName name="_1636_z_17_1_11">#REF!</definedName>
    <definedName name="_1637_z_17_1_12" localSheetId="3">#REF!</definedName>
    <definedName name="_1637_z_17_1_12">#REF!</definedName>
    <definedName name="_1638_z_17_1_13" localSheetId="3">#REF!</definedName>
    <definedName name="_1638_z_17_1_13">#REF!</definedName>
    <definedName name="_1639_z_17_1_2" localSheetId="3">#REF!</definedName>
    <definedName name="_1639_z_17_1_2">#REF!</definedName>
    <definedName name="_164_32_4" localSheetId="3">#REF!</definedName>
    <definedName name="_164_32_4">#REF!</definedName>
    <definedName name="_1640_z_17_1_3" localSheetId="3">#REF!</definedName>
    <definedName name="_1640_z_17_1_3">#REF!</definedName>
    <definedName name="_1641_z_17_1_4" localSheetId="3">#REF!</definedName>
    <definedName name="_1641_z_17_1_4">#REF!</definedName>
    <definedName name="_1642_z_17_1_5" localSheetId="3">#REF!</definedName>
    <definedName name="_1642_z_17_1_5">#REF!</definedName>
    <definedName name="_1643_z_17_1_6" localSheetId="3">#REF!</definedName>
    <definedName name="_1643_z_17_1_6">#REF!</definedName>
    <definedName name="_1644_z_17_1_7" localSheetId="3">#REF!</definedName>
    <definedName name="_1644_z_17_1_7">#REF!</definedName>
    <definedName name="_1645_z_17_1_8" localSheetId="3">#REF!</definedName>
    <definedName name="_1645_z_17_1_8">#REF!</definedName>
    <definedName name="_1646_z_17_1_9" localSheetId="3">#REF!</definedName>
    <definedName name="_1646_z_17_1_9">#REF!</definedName>
    <definedName name="_1647A_1" localSheetId="3">#REF!</definedName>
    <definedName name="_1647A_1">#REF!</definedName>
    <definedName name="_1648A_10" localSheetId="3">#REF!</definedName>
    <definedName name="_1648A_10">#REF!</definedName>
    <definedName name="_1649A_11" localSheetId="3">#REF!</definedName>
    <definedName name="_1649A_11">#REF!</definedName>
    <definedName name="_165_32_5" localSheetId="3">#REF!</definedName>
    <definedName name="_165_32_5">#REF!</definedName>
    <definedName name="_1650A_12" localSheetId="3">#REF!</definedName>
    <definedName name="_1650A_12">#REF!</definedName>
    <definedName name="_1651A_13" localSheetId="3">#REF!</definedName>
    <definedName name="_1651A_13">#REF!</definedName>
    <definedName name="_1652A_2" localSheetId="3">#REF!</definedName>
    <definedName name="_1652A_2">#REF!</definedName>
    <definedName name="_1653A_3" localSheetId="3">#REF!</definedName>
    <definedName name="_1653A_3">#REF!</definedName>
    <definedName name="_1654A_4" localSheetId="3">#REF!</definedName>
    <definedName name="_1654A_4">#REF!</definedName>
    <definedName name="_1655A_5" localSheetId="3">#REF!</definedName>
    <definedName name="_1655A_5">#REF!</definedName>
    <definedName name="_1656A_6" localSheetId="3">#REF!</definedName>
    <definedName name="_1656A_6">#REF!</definedName>
    <definedName name="_1657A_7" localSheetId="3">#REF!</definedName>
    <definedName name="_1657A_7">#REF!</definedName>
    <definedName name="_1658A_8" localSheetId="3">#REF!</definedName>
    <definedName name="_1658A_8">#REF!</definedName>
    <definedName name="_1659A_9" localSheetId="3">#REF!</definedName>
    <definedName name="_1659A_9">#REF!</definedName>
    <definedName name="_166_32_6" localSheetId="3">#REF!</definedName>
    <definedName name="_166_32_6">#REF!</definedName>
    <definedName name="_1660A_1_1" localSheetId="3">#REF!</definedName>
    <definedName name="_1660A_1_1">#REF!</definedName>
    <definedName name="_1661A_1_10" localSheetId="3">#REF!</definedName>
    <definedName name="_1661A_1_10">#REF!</definedName>
    <definedName name="_1662A_1_11" localSheetId="3">#REF!</definedName>
    <definedName name="_1662A_1_11">#REF!</definedName>
    <definedName name="_1663A_1_12" localSheetId="3">#REF!</definedName>
    <definedName name="_1663A_1_12">#REF!</definedName>
    <definedName name="_1664A_1_13" localSheetId="3">#REF!</definedName>
    <definedName name="_1664A_1_13">#REF!</definedName>
    <definedName name="_1665A_1_2" localSheetId="3">#REF!</definedName>
    <definedName name="_1665A_1_2">#REF!</definedName>
    <definedName name="_1666A_1_3" localSheetId="3">#REF!</definedName>
    <definedName name="_1666A_1_3">#REF!</definedName>
    <definedName name="_1667A_1_4" localSheetId="3">#REF!</definedName>
    <definedName name="_1667A_1_4">#REF!</definedName>
    <definedName name="_1668A_1_5" localSheetId="3">#REF!</definedName>
    <definedName name="_1668A_1_5">#REF!</definedName>
    <definedName name="_1669A_1_6" localSheetId="3">#REF!</definedName>
    <definedName name="_1669A_1_6">#REF!</definedName>
    <definedName name="_167_32_7" localSheetId="3">#REF!</definedName>
    <definedName name="_167_32_7">#REF!</definedName>
    <definedName name="_1670A_1_7" localSheetId="3">#REF!</definedName>
    <definedName name="_1670A_1_7">#REF!</definedName>
    <definedName name="_1671A_1_8" localSheetId="3">#REF!</definedName>
    <definedName name="_1671A_1_8">#REF!</definedName>
    <definedName name="_1672A_1_9" localSheetId="3">#REF!</definedName>
    <definedName name="_1672A_1_9">#REF!</definedName>
    <definedName name="_1673A_1_17_1" localSheetId="3">#REF!</definedName>
    <definedName name="_1673A_1_17_1">#REF!</definedName>
    <definedName name="_1674A_1_17_10" localSheetId="3">#REF!</definedName>
    <definedName name="_1674A_1_17_10">#REF!</definedName>
    <definedName name="_1675A_1_17_11" localSheetId="3">#REF!</definedName>
    <definedName name="_1675A_1_17_11">#REF!</definedName>
    <definedName name="_1676A_1_17_12" localSheetId="3">#REF!</definedName>
    <definedName name="_1676A_1_17_12">#REF!</definedName>
    <definedName name="_1677A_1_17_13" localSheetId="3">#REF!</definedName>
    <definedName name="_1677A_1_17_13">#REF!</definedName>
    <definedName name="_1678A_1_17_2" localSheetId="3">#REF!</definedName>
    <definedName name="_1678A_1_17_2">#REF!</definedName>
    <definedName name="_1679A_1_17_3" localSheetId="3">#REF!</definedName>
    <definedName name="_1679A_1_17_3">#REF!</definedName>
    <definedName name="_168_32_8" localSheetId="3">#REF!</definedName>
    <definedName name="_168_32_8">#REF!</definedName>
    <definedName name="_1680A_1_17_4" localSheetId="3">#REF!</definedName>
    <definedName name="_1680A_1_17_4">#REF!</definedName>
    <definedName name="_1681A_1_17_5" localSheetId="3">#REF!</definedName>
    <definedName name="_1681A_1_17_5">#REF!</definedName>
    <definedName name="_1682A_1_17_6" localSheetId="3">#REF!</definedName>
    <definedName name="_1682A_1_17_6">#REF!</definedName>
    <definedName name="_1683A_1_17_7" localSheetId="3">#REF!</definedName>
    <definedName name="_1683A_1_17_7">#REF!</definedName>
    <definedName name="_1684A_1_17_8" localSheetId="3">#REF!</definedName>
    <definedName name="_1684A_1_17_8">#REF!</definedName>
    <definedName name="_1685A_1_17_9" localSheetId="3">#REF!</definedName>
    <definedName name="_1685A_1_17_9">#REF!</definedName>
    <definedName name="_1686A_10_1" localSheetId="3">#REF!</definedName>
    <definedName name="_1686A_10_1">#REF!</definedName>
    <definedName name="_1687A_10_10" localSheetId="3">#REF!</definedName>
    <definedName name="_1687A_10_10">#REF!</definedName>
    <definedName name="_1688A_10_11" localSheetId="3">#REF!</definedName>
    <definedName name="_1688A_10_11">#REF!</definedName>
    <definedName name="_1689A_10_12" localSheetId="3">#REF!</definedName>
    <definedName name="_1689A_10_12">#REF!</definedName>
    <definedName name="_169_32_9" localSheetId="3">#REF!</definedName>
    <definedName name="_169_32_9">#REF!</definedName>
    <definedName name="_1690A_10_13" localSheetId="3">#REF!</definedName>
    <definedName name="_1690A_10_13">#REF!</definedName>
    <definedName name="_1691A_10_2" localSheetId="3">#REF!</definedName>
    <definedName name="_1691A_10_2">#REF!</definedName>
    <definedName name="_1692A_10_3" localSheetId="3">#REF!</definedName>
    <definedName name="_1692A_10_3">#REF!</definedName>
    <definedName name="_1693A_10_4" localSheetId="3">#REF!</definedName>
    <definedName name="_1693A_10_4">#REF!</definedName>
    <definedName name="_1694A_10_5" localSheetId="3">#REF!</definedName>
    <definedName name="_1694A_10_5">#REF!</definedName>
    <definedName name="_1695A_10_6" localSheetId="3">#REF!</definedName>
    <definedName name="_1695A_10_6">#REF!</definedName>
    <definedName name="_1696A_10_7" localSheetId="3">#REF!</definedName>
    <definedName name="_1696A_10_7">#REF!</definedName>
    <definedName name="_1697A_10_8" localSheetId="3">#REF!</definedName>
    <definedName name="_1697A_10_8">#REF!</definedName>
    <definedName name="_1698A_10_9" localSheetId="3">#REF!</definedName>
    <definedName name="_1698A_10_9">#REF!</definedName>
    <definedName name="_1699A_10_17_1" localSheetId="3">#REF!</definedName>
    <definedName name="_1699A_10_17_1">#REF!</definedName>
    <definedName name="_17___xlnm.Print_Area_2_12" localSheetId="3">#REF!</definedName>
    <definedName name="_17___xlnm.Print_Area_2_12">#REF!</definedName>
    <definedName name="_170_32_10_1" localSheetId="3">#REF!</definedName>
    <definedName name="_170_32_10_1">#REF!</definedName>
    <definedName name="_1700A_10_17_10" localSheetId="3">#REF!</definedName>
    <definedName name="_1700A_10_17_10">#REF!</definedName>
    <definedName name="_1701A_10_17_11" localSheetId="3">#REF!</definedName>
    <definedName name="_1701A_10_17_11">#REF!</definedName>
    <definedName name="_1702A_10_17_12" localSheetId="3">#REF!</definedName>
    <definedName name="_1702A_10_17_12">#REF!</definedName>
    <definedName name="_1703A_10_17_13" localSheetId="3">#REF!</definedName>
    <definedName name="_1703A_10_17_13">#REF!</definedName>
    <definedName name="_1704A_10_17_2" localSheetId="3">#REF!</definedName>
    <definedName name="_1704A_10_17_2">#REF!</definedName>
    <definedName name="_1705A_10_17_3" localSheetId="3">#REF!</definedName>
    <definedName name="_1705A_10_17_3">#REF!</definedName>
    <definedName name="_1706A_10_17_4" localSheetId="3">#REF!</definedName>
    <definedName name="_1706A_10_17_4">#REF!</definedName>
    <definedName name="_1707A_10_17_5" localSheetId="3">#REF!</definedName>
    <definedName name="_1707A_10_17_5">#REF!</definedName>
    <definedName name="_1708A_10_17_6" localSheetId="3">#REF!</definedName>
    <definedName name="_1708A_10_17_6">#REF!</definedName>
    <definedName name="_1709A_10_17_7" localSheetId="3">#REF!</definedName>
    <definedName name="_1709A_10_17_7">#REF!</definedName>
    <definedName name="_171_32_10_10" localSheetId="3">#REF!</definedName>
    <definedName name="_171_32_10_10">#REF!</definedName>
    <definedName name="_1710A_10_17_8" localSheetId="3">#REF!</definedName>
    <definedName name="_1710A_10_17_8">#REF!</definedName>
    <definedName name="_1711A_10_17_9" localSheetId="3">#REF!</definedName>
    <definedName name="_1711A_10_17_9">#REF!</definedName>
    <definedName name="_1712A_11_1" localSheetId="3">#REF!</definedName>
    <definedName name="_1712A_11_1">#REF!</definedName>
    <definedName name="_1713A_11_10" localSheetId="3">#REF!</definedName>
    <definedName name="_1713A_11_10">#REF!</definedName>
    <definedName name="_1714A_11_11" localSheetId="3">#REF!</definedName>
    <definedName name="_1714A_11_11">#REF!</definedName>
    <definedName name="_1715A_11_12" localSheetId="3">#REF!</definedName>
    <definedName name="_1715A_11_12">#REF!</definedName>
    <definedName name="_1716A_11_13" localSheetId="3">#REF!</definedName>
    <definedName name="_1716A_11_13">#REF!</definedName>
    <definedName name="_1717A_11_2" localSheetId="3">#REF!</definedName>
    <definedName name="_1717A_11_2">#REF!</definedName>
    <definedName name="_1718A_11_3" localSheetId="3">#REF!</definedName>
    <definedName name="_1718A_11_3">#REF!</definedName>
    <definedName name="_1719A_11_4" localSheetId="3">#REF!</definedName>
    <definedName name="_1719A_11_4">#REF!</definedName>
    <definedName name="_172_32_10_11" localSheetId="3">#REF!</definedName>
    <definedName name="_172_32_10_11">#REF!</definedName>
    <definedName name="_1720A_11_5" localSheetId="3">#REF!</definedName>
    <definedName name="_1720A_11_5">#REF!</definedName>
    <definedName name="_1721A_11_6" localSheetId="3">#REF!</definedName>
    <definedName name="_1721A_11_6">#REF!</definedName>
    <definedName name="_1722A_11_7" localSheetId="3">#REF!</definedName>
    <definedName name="_1722A_11_7">#REF!</definedName>
    <definedName name="_1723A_11_8" localSheetId="3">#REF!</definedName>
    <definedName name="_1723A_11_8">#REF!</definedName>
    <definedName name="_1724A_11_9" localSheetId="3">#REF!</definedName>
    <definedName name="_1724A_11_9">#REF!</definedName>
    <definedName name="_1725A_11_17_1" localSheetId="3">#REF!</definedName>
    <definedName name="_1725A_11_17_1">#REF!</definedName>
    <definedName name="_1726A_11_17_10" localSheetId="3">#REF!</definedName>
    <definedName name="_1726A_11_17_10">#REF!</definedName>
    <definedName name="_1727A_11_17_11" localSheetId="3">#REF!</definedName>
    <definedName name="_1727A_11_17_11">#REF!</definedName>
    <definedName name="_1728A_11_17_12" localSheetId="3">#REF!</definedName>
    <definedName name="_1728A_11_17_12">#REF!</definedName>
    <definedName name="_1729A_11_17_13" localSheetId="3">#REF!</definedName>
    <definedName name="_1729A_11_17_13">#REF!</definedName>
    <definedName name="_173_32_10_12" localSheetId="3">#REF!</definedName>
    <definedName name="_173_32_10_12">#REF!</definedName>
    <definedName name="_1730A_11_17_2" localSheetId="3">#REF!</definedName>
    <definedName name="_1730A_11_17_2">#REF!</definedName>
    <definedName name="_1731A_11_17_3" localSheetId="3">#REF!</definedName>
    <definedName name="_1731A_11_17_3">#REF!</definedName>
    <definedName name="_1732A_11_17_4" localSheetId="3">#REF!</definedName>
    <definedName name="_1732A_11_17_4">#REF!</definedName>
    <definedName name="_1733A_11_17_5" localSheetId="3">#REF!</definedName>
    <definedName name="_1733A_11_17_5">#REF!</definedName>
    <definedName name="_1734A_11_17_6" localSheetId="3">#REF!</definedName>
    <definedName name="_1734A_11_17_6">#REF!</definedName>
    <definedName name="_1735A_11_17_7" localSheetId="3">#REF!</definedName>
    <definedName name="_1735A_11_17_7">#REF!</definedName>
    <definedName name="_1736A_11_17_8" localSheetId="3">#REF!</definedName>
    <definedName name="_1736A_11_17_8">#REF!</definedName>
    <definedName name="_1737A_11_17_9" localSheetId="3">#REF!</definedName>
    <definedName name="_1737A_11_17_9">#REF!</definedName>
    <definedName name="_1738A_12_1_1" localSheetId="3">#REF!</definedName>
    <definedName name="_1738A_12_1_1">#REF!</definedName>
    <definedName name="_1739A_12_1_10" localSheetId="3">#REF!</definedName>
    <definedName name="_1739A_12_1_10">#REF!</definedName>
    <definedName name="_174_32_10_13" localSheetId="3">#REF!</definedName>
    <definedName name="_174_32_10_13">#REF!</definedName>
    <definedName name="_1740A_12_1_11" localSheetId="3">#REF!</definedName>
    <definedName name="_1740A_12_1_11">#REF!</definedName>
    <definedName name="_1741A_12_1_12" localSheetId="3">#REF!</definedName>
    <definedName name="_1741A_12_1_12">#REF!</definedName>
    <definedName name="_1742A_12_1_13" localSheetId="3">#REF!</definedName>
    <definedName name="_1742A_12_1_13">#REF!</definedName>
    <definedName name="_1743A_12_1_2" localSheetId="3">#REF!</definedName>
    <definedName name="_1743A_12_1_2">#REF!</definedName>
    <definedName name="_1744A_12_1_3" localSheetId="3">#REF!</definedName>
    <definedName name="_1744A_12_1_3">#REF!</definedName>
    <definedName name="_1745A_12_1_4" localSheetId="3">#REF!</definedName>
    <definedName name="_1745A_12_1_4">#REF!</definedName>
    <definedName name="_1746A_12_1_5" localSheetId="3">#REF!</definedName>
    <definedName name="_1746A_12_1_5">#REF!</definedName>
    <definedName name="_1747A_12_1_6" localSheetId="3">#REF!</definedName>
    <definedName name="_1747A_12_1_6">#REF!</definedName>
    <definedName name="_1748A_12_1_7" localSheetId="3">#REF!</definedName>
    <definedName name="_1748A_12_1_7">#REF!</definedName>
    <definedName name="_1749A_12_1_8" localSheetId="3">#REF!</definedName>
    <definedName name="_1749A_12_1_8">#REF!</definedName>
    <definedName name="_175_32_10_2" localSheetId="3">#REF!</definedName>
    <definedName name="_175_32_10_2">#REF!</definedName>
    <definedName name="_1750A_12_1_9" localSheetId="3">#REF!</definedName>
    <definedName name="_1750A_12_1_9">#REF!</definedName>
    <definedName name="_1751A_12_17_1" localSheetId="3">#REF!</definedName>
    <definedName name="_1751A_12_17_1">#REF!</definedName>
    <definedName name="_1752A_12_17_10" localSheetId="3">#REF!</definedName>
    <definedName name="_1752A_12_17_10">#REF!</definedName>
    <definedName name="_1753A_12_17_11" localSheetId="3">#REF!</definedName>
    <definedName name="_1753A_12_17_11">#REF!</definedName>
    <definedName name="_1754A_12_17_12" localSheetId="3">#REF!</definedName>
    <definedName name="_1754A_12_17_12">#REF!</definedName>
    <definedName name="_1755A_12_17_13" localSheetId="3">#REF!</definedName>
    <definedName name="_1755A_12_17_13">#REF!</definedName>
    <definedName name="_1756A_12_17_2" localSheetId="3">#REF!</definedName>
    <definedName name="_1756A_12_17_2">#REF!</definedName>
    <definedName name="_1757A_12_17_3" localSheetId="3">#REF!</definedName>
    <definedName name="_1757A_12_17_3">#REF!</definedName>
    <definedName name="_1758A_12_17_4" localSheetId="3">#REF!</definedName>
    <definedName name="_1758A_12_17_4">#REF!</definedName>
    <definedName name="_1759A_12_17_5" localSheetId="3">#REF!</definedName>
    <definedName name="_1759A_12_17_5">#REF!</definedName>
    <definedName name="_176_32_10_3" localSheetId="3">#REF!</definedName>
    <definedName name="_176_32_10_3">#REF!</definedName>
    <definedName name="_1760A_12_17_6" localSheetId="3">#REF!</definedName>
    <definedName name="_1760A_12_17_6">#REF!</definedName>
    <definedName name="_1761A_12_17_7" localSheetId="3">#REF!</definedName>
    <definedName name="_1761A_12_17_7">#REF!</definedName>
    <definedName name="_1762A_12_17_8" localSheetId="3">#REF!</definedName>
    <definedName name="_1762A_12_17_8">#REF!</definedName>
    <definedName name="_1763A_12_17_9" localSheetId="3">#REF!</definedName>
    <definedName name="_1763A_12_17_9">#REF!</definedName>
    <definedName name="_1764A_13_1" localSheetId="3">#REF!</definedName>
    <definedName name="_1764A_13_1">#REF!</definedName>
    <definedName name="_1765A_13_10" localSheetId="3">#REF!</definedName>
    <definedName name="_1765A_13_10">#REF!</definedName>
    <definedName name="_1766A_13_11" localSheetId="3">#REF!</definedName>
    <definedName name="_1766A_13_11">#REF!</definedName>
    <definedName name="_1767A_13_12" localSheetId="3">#REF!</definedName>
    <definedName name="_1767A_13_12">#REF!</definedName>
    <definedName name="_1768A_13_13" localSheetId="3">#REF!</definedName>
    <definedName name="_1768A_13_13">#REF!</definedName>
    <definedName name="_1769A_13_2" localSheetId="3">#REF!</definedName>
    <definedName name="_1769A_13_2">#REF!</definedName>
    <definedName name="_177_32_10_4" localSheetId="3">#REF!</definedName>
    <definedName name="_177_32_10_4">#REF!</definedName>
    <definedName name="_1770A_13_3" localSheetId="3">#REF!</definedName>
    <definedName name="_1770A_13_3">#REF!</definedName>
    <definedName name="_1771A_13_4" localSheetId="3">#REF!</definedName>
    <definedName name="_1771A_13_4">#REF!</definedName>
    <definedName name="_1772A_13_5" localSheetId="3">#REF!</definedName>
    <definedName name="_1772A_13_5">#REF!</definedName>
    <definedName name="_1773A_13_6" localSheetId="3">#REF!</definedName>
    <definedName name="_1773A_13_6">#REF!</definedName>
    <definedName name="_1774A_13_7" localSheetId="3">#REF!</definedName>
    <definedName name="_1774A_13_7">#REF!</definedName>
    <definedName name="_1775A_13_8" localSheetId="3">#REF!</definedName>
    <definedName name="_1775A_13_8">#REF!</definedName>
    <definedName name="_1776A_13_9" localSheetId="3">#REF!</definedName>
    <definedName name="_1776A_13_9">#REF!</definedName>
    <definedName name="_1777A_13_17_1" localSheetId="3">#REF!</definedName>
    <definedName name="_1777A_13_17_1">#REF!</definedName>
    <definedName name="_1778A_13_17_10" localSheetId="3">#REF!</definedName>
    <definedName name="_1778A_13_17_10">#REF!</definedName>
    <definedName name="_1779A_13_17_11" localSheetId="3">#REF!</definedName>
    <definedName name="_1779A_13_17_11">#REF!</definedName>
    <definedName name="_178_32_10_5" localSheetId="3">#REF!</definedName>
    <definedName name="_178_32_10_5">#REF!</definedName>
    <definedName name="_1780A_13_17_12" localSheetId="3">#REF!</definedName>
    <definedName name="_1780A_13_17_12">#REF!</definedName>
    <definedName name="_1781A_13_17_13" localSheetId="3">#REF!</definedName>
    <definedName name="_1781A_13_17_13">#REF!</definedName>
    <definedName name="_1782A_13_17_2" localSheetId="3">#REF!</definedName>
    <definedName name="_1782A_13_17_2">#REF!</definedName>
    <definedName name="_1783A_13_17_3" localSheetId="3">#REF!</definedName>
    <definedName name="_1783A_13_17_3">#REF!</definedName>
    <definedName name="_1784A_13_17_4" localSheetId="3">#REF!</definedName>
    <definedName name="_1784A_13_17_4">#REF!</definedName>
    <definedName name="_1785A_13_17_5" localSheetId="3">#REF!</definedName>
    <definedName name="_1785A_13_17_5">#REF!</definedName>
    <definedName name="_1786A_13_17_6" localSheetId="3">#REF!</definedName>
    <definedName name="_1786A_13_17_6">#REF!</definedName>
    <definedName name="_1787A_13_17_7" localSheetId="3">#REF!</definedName>
    <definedName name="_1787A_13_17_7">#REF!</definedName>
    <definedName name="_1788A_13_17_8" localSheetId="3">#REF!</definedName>
    <definedName name="_1788A_13_17_8">#REF!</definedName>
    <definedName name="_1789A_13_17_9" localSheetId="3">#REF!</definedName>
    <definedName name="_1789A_13_17_9">#REF!</definedName>
    <definedName name="_179_32_10_6" localSheetId="3">#REF!</definedName>
    <definedName name="_179_32_10_6">#REF!</definedName>
    <definedName name="_1790A_14_1" localSheetId="3">#REF!</definedName>
    <definedName name="_1790A_14_1">#REF!</definedName>
    <definedName name="_1791A_14_10" localSheetId="3">#REF!</definedName>
    <definedName name="_1791A_14_10">#REF!</definedName>
    <definedName name="_1792A_14_11" localSheetId="3">#REF!</definedName>
    <definedName name="_1792A_14_11">#REF!</definedName>
    <definedName name="_1793A_14_12" localSheetId="3">#REF!</definedName>
    <definedName name="_1793A_14_12">#REF!</definedName>
    <definedName name="_1794A_14_13" localSheetId="3">#REF!</definedName>
    <definedName name="_1794A_14_13">#REF!</definedName>
    <definedName name="_1795A_14_2" localSheetId="3">#REF!</definedName>
    <definedName name="_1795A_14_2">#REF!</definedName>
    <definedName name="_1796A_14_3" localSheetId="3">#REF!</definedName>
    <definedName name="_1796A_14_3">#REF!</definedName>
    <definedName name="_1797A_14_4" localSheetId="3">#REF!</definedName>
    <definedName name="_1797A_14_4">#REF!</definedName>
    <definedName name="_1798A_14_5" localSheetId="3">#REF!</definedName>
    <definedName name="_1798A_14_5">#REF!</definedName>
    <definedName name="_1799A_14_6" localSheetId="3">#REF!</definedName>
    <definedName name="_1799A_14_6">#REF!</definedName>
    <definedName name="_18___xlnm.Print_Area_2_13" localSheetId="3">#REF!</definedName>
    <definedName name="_18___xlnm.Print_Area_2_13">#REF!</definedName>
    <definedName name="_180_32_10_7" localSheetId="3">#REF!</definedName>
    <definedName name="_180_32_10_7">#REF!</definedName>
    <definedName name="_1800A_14_7" localSheetId="3">#REF!</definedName>
    <definedName name="_1800A_14_7">#REF!</definedName>
    <definedName name="_1801A_14_8" localSheetId="3">#REF!</definedName>
    <definedName name="_1801A_14_8">#REF!</definedName>
    <definedName name="_1802A_14_9" localSheetId="3">#REF!</definedName>
    <definedName name="_1802A_14_9">#REF!</definedName>
    <definedName name="_1803A_14_17_1" localSheetId="3">#REF!</definedName>
    <definedName name="_1803A_14_17_1">#REF!</definedName>
    <definedName name="_1804A_14_17_10" localSheetId="3">#REF!</definedName>
    <definedName name="_1804A_14_17_10">#REF!</definedName>
    <definedName name="_1805A_14_17_11" localSheetId="3">#REF!</definedName>
    <definedName name="_1805A_14_17_11">#REF!</definedName>
    <definedName name="_1806A_14_17_12" localSheetId="3">#REF!</definedName>
    <definedName name="_1806A_14_17_12">#REF!</definedName>
    <definedName name="_1807A_14_17_13" localSheetId="3">#REF!</definedName>
    <definedName name="_1807A_14_17_13">#REF!</definedName>
    <definedName name="_1808A_14_17_2" localSheetId="3">#REF!</definedName>
    <definedName name="_1808A_14_17_2">#REF!</definedName>
    <definedName name="_1809A_14_17_3" localSheetId="3">#REF!</definedName>
    <definedName name="_1809A_14_17_3">#REF!</definedName>
    <definedName name="_181_32_10_8" localSheetId="3">#REF!</definedName>
    <definedName name="_181_32_10_8">#REF!</definedName>
    <definedName name="_1810A_14_17_4" localSheetId="3">#REF!</definedName>
    <definedName name="_1810A_14_17_4">#REF!</definedName>
    <definedName name="_1811A_14_17_5" localSheetId="3">#REF!</definedName>
    <definedName name="_1811A_14_17_5">#REF!</definedName>
    <definedName name="_1812A_14_17_6" localSheetId="3">#REF!</definedName>
    <definedName name="_1812A_14_17_6">#REF!</definedName>
    <definedName name="_1813A_14_17_7" localSheetId="3">#REF!</definedName>
    <definedName name="_1813A_14_17_7">#REF!</definedName>
    <definedName name="_1814A_14_17_8" localSheetId="3">#REF!</definedName>
    <definedName name="_1814A_14_17_8">#REF!</definedName>
    <definedName name="_1815A_14_17_9" localSheetId="3">#REF!</definedName>
    <definedName name="_1815A_14_17_9">#REF!</definedName>
    <definedName name="_1816A_17_1" localSheetId="3">#REF!</definedName>
    <definedName name="_1816A_17_1">#REF!</definedName>
    <definedName name="_1817A_17_10" localSheetId="3">#REF!</definedName>
    <definedName name="_1817A_17_10">#REF!</definedName>
    <definedName name="_1818A_17_11" localSheetId="3">#REF!</definedName>
    <definedName name="_1818A_17_11">#REF!</definedName>
    <definedName name="_1819A_17_12" localSheetId="3">#REF!</definedName>
    <definedName name="_1819A_17_12">#REF!</definedName>
    <definedName name="_182_32_10_9" localSheetId="3">#REF!</definedName>
    <definedName name="_182_32_10_9">#REF!</definedName>
    <definedName name="_1820A_17_13" localSheetId="3">#REF!</definedName>
    <definedName name="_1820A_17_13">#REF!</definedName>
    <definedName name="_1821A_17_2" localSheetId="3">#REF!</definedName>
    <definedName name="_1821A_17_2">#REF!</definedName>
    <definedName name="_1822A_17_3" localSheetId="3">#REF!</definedName>
    <definedName name="_1822A_17_3">#REF!</definedName>
    <definedName name="_1823A_17_4" localSheetId="3">#REF!</definedName>
    <definedName name="_1823A_17_4">#REF!</definedName>
    <definedName name="_1824A_17_5" localSheetId="3">#REF!</definedName>
    <definedName name="_1824A_17_5">#REF!</definedName>
    <definedName name="_1825A_17_6" localSheetId="3">#REF!</definedName>
    <definedName name="_1825A_17_6">#REF!</definedName>
    <definedName name="_1826A_17_7" localSheetId="3">#REF!</definedName>
    <definedName name="_1826A_17_7">#REF!</definedName>
    <definedName name="_1827A_17_8" localSheetId="3">#REF!</definedName>
    <definedName name="_1827A_17_8">#REF!</definedName>
    <definedName name="_1828A_17_9" localSheetId="3">#REF!</definedName>
    <definedName name="_1828A_17_9">#REF!</definedName>
    <definedName name="_1829A_2_1" localSheetId="3">#REF!</definedName>
    <definedName name="_1829A_2_1">#REF!</definedName>
    <definedName name="_183_32_11_1" localSheetId="3">#REF!</definedName>
    <definedName name="_183_32_11_1">#REF!</definedName>
    <definedName name="_1830A_2_10" localSheetId="3">#REF!</definedName>
    <definedName name="_1830A_2_10">#REF!</definedName>
    <definedName name="_1831A_2_11" localSheetId="3">#REF!</definedName>
    <definedName name="_1831A_2_11">#REF!</definedName>
    <definedName name="_1832A_2_12" localSheetId="3">#REF!</definedName>
    <definedName name="_1832A_2_12">#REF!</definedName>
    <definedName name="_1833A_2_13" localSheetId="3">#REF!</definedName>
    <definedName name="_1833A_2_13">#REF!</definedName>
    <definedName name="_1834A_2_2" localSheetId="3">#REF!</definedName>
    <definedName name="_1834A_2_2">#REF!</definedName>
    <definedName name="_1835A_2_3" localSheetId="3">#REF!</definedName>
    <definedName name="_1835A_2_3">#REF!</definedName>
    <definedName name="_1836A_2_4" localSheetId="3">#REF!</definedName>
    <definedName name="_1836A_2_4">#REF!</definedName>
    <definedName name="_1837A_2_5" localSheetId="3">#REF!</definedName>
    <definedName name="_1837A_2_5">#REF!</definedName>
    <definedName name="_1838A_2_6" localSheetId="3">#REF!</definedName>
    <definedName name="_1838A_2_6">#REF!</definedName>
    <definedName name="_1839A_2_7" localSheetId="3">#REF!</definedName>
    <definedName name="_1839A_2_7">#REF!</definedName>
    <definedName name="_184_32_11_10" localSheetId="3">#REF!</definedName>
    <definedName name="_184_32_11_10">#REF!</definedName>
    <definedName name="_1840A_2_8" localSheetId="3">#REF!</definedName>
    <definedName name="_1840A_2_8">#REF!</definedName>
    <definedName name="_1841A_2_9" localSheetId="3">#REF!</definedName>
    <definedName name="_1841A_2_9">#REF!</definedName>
    <definedName name="_1842A_2_1_1" localSheetId="3">#REF!</definedName>
    <definedName name="_1842A_2_1_1">#REF!</definedName>
    <definedName name="_1843A_2_1_10" localSheetId="3">#REF!</definedName>
    <definedName name="_1843A_2_1_10">#REF!</definedName>
    <definedName name="_1844A_2_1_11" localSheetId="3">#REF!</definedName>
    <definedName name="_1844A_2_1_11">#REF!</definedName>
    <definedName name="_1845A_2_1_12" localSheetId="3">#REF!</definedName>
    <definedName name="_1845A_2_1_12">#REF!</definedName>
    <definedName name="_1846A_2_1_13" localSheetId="3">#REF!</definedName>
    <definedName name="_1846A_2_1_13">#REF!</definedName>
    <definedName name="_1847A_2_1_2" localSheetId="3">#REF!</definedName>
    <definedName name="_1847A_2_1_2">#REF!</definedName>
    <definedName name="_1848A_2_1_3" localSheetId="3">#REF!</definedName>
    <definedName name="_1848A_2_1_3">#REF!</definedName>
    <definedName name="_1849A_2_1_4" localSheetId="3">#REF!</definedName>
    <definedName name="_1849A_2_1_4">#REF!</definedName>
    <definedName name="_185_32_11_11" localSheetId="3">#REF!</definedName>
    <definedName name="_185_32_11_11">#REF!</definedName>
    <definedName name="_1850A_2_1_5" localSheetId="3">#REF!</definedName>
    <definedName name="_1850A_2_1_5">#REF!</definedName>
    <definedName name="_1851A_2_1_6" localSheetId="3">#REF!</definedName>
    <definedName name="_1851A_2_1_6">#REF!</definedName>
    <definedName name="_1852A_2_1_7" localSheetId="3">#REF!</definedName>
    <definedName name="_1852A_2_1_7">#REF!</definedName>
    <definedName name="_1853A_2_1_8" localSheetId="3">#REF!</definedName>
    <definedName name="_1853A_2_1_8">#REF!</definedName>
    <definedName name="_1854A_2_1_9" localSheetId="3">#REF!</definedName>
    <definedName name="_1854A_2_1_9">#REF!</definedName>
    <definedName name="_1855A_2_1_17_1" localSheetId="3">#REF!</definedName>
    <definedName name="_1855A_2_1_17_1">#REF!</definedName>
    <definedName name="_1856A_2_1_17_10" localSheetId="3">#REF!</definedName>
    <definedName name="_1856A_2_1_17_10">#REF!</definedName>
    <definedName name="_1857A_2_1_17_11" localSheetId="3">#REF!</definedName>
    <definedName name="_1857A_2_1_17_11">#REF!</definedName>
    <definedName name="_1858A_2_1_17_12" localSheetId="3">#REF!</definedName>
    <definedName name="_1858A_2_1_17_12">#REF!</definedName>
    <definedName name="_1859A_2_1_17_13" localSheetId="3">#REF!</definedName>
    <definedName name="_1859A_2_1_17_13">#REF!</definedName>
    <definedName name="_186_32_11_12" localSheetId="3">#REF!</definedName>
    <definedName name="_186_32_11_12">#REF!</definedName>
    <definedName name="_1860A_2_1_17_2" localSheetId="3">#REF!</definedName>
    <definedName name="_1860A_2_1_17_2">#REF!</definedName>
    <definedName name="_1861A_2_1_17_3" localSheetId="3">#REF!</definedName>
    <definedName name="_1861A_2_1_17_3">#REF!</definedName>
    <definedName name="_1862A_2_1_17_4" localSheetId="3">#REF!</definedName>
    <definedName name="_1862A_2_1_17_4">#REF!</definedName>
    <definedName name="_1863A_2_1_17_5" localSheetId="3">#REF!</definedName>
    <definedName name="_1863A_2_1_17_5">#REF!</definedName>
    <definedName name="_1864A_2_1_17_6" localSheetId="3">#REF!</definedName>
    <definedName name="_1864A_2_1_17_6">#REF!</definedName>
    <definedName name="_1865A_2_1_17_7" localSheetId="3">#REF!</definedName>
    <definedName name="_1865A_2_1_17_7">#REF!</definedName>
    <definedName name="_1866A_2_1_17_8" localSheetId="3">#REF!</definedName>
    <definedName name="_1866A_2_1_17_8">#REF!</definedName>
    <definedName name="_1867A_2_1_17_9" localSheetId="3">#REF!</definedName>
    <definedName name="_1867A_2_1_17_9">#REF!</definedName>
    <definedName name="_1868A_2_10_1" localSheetId="3">#REF!</definedName>
    <definedName name="_1868A_2_10_1">#REF!</definedName>
    <definedName name="_1869A_2_10_10" localSheetId="3">#REF!</definedName>
    <definedName name="_1869A_2_10_10">#REF!</definedName>
    <definedName name="_187_32_11_13" localSheetId="3">#REF!</definedName>
    <definedName name="_187_32_11_13">#REF!</definedName>
    <definedName name="_1870A_2_10_11" localSheetId="3">#REF!</definedName>
    <definedName name="_1870A_2_10_11">#REF!</definedName>
    <definedName name="_1871A_2_10_12" localSheetId="3">#REF!</definedName>
    <definedName name="_1871A_2_10_12">#REF!</definedName>
    <definedName name="_1872A_2_10_13" localSheetId="3">#REF!</definedName>
    <definedName name="_1872A_2_10_13">#REF!</definedName>
    <definedName name="_1873A_2_10_2" localSheetId="3">#REF!</definedName>
    <definedName name="_1873A_2_10_2">#REF!</definedName>
    <definedName name="_1874A_2_10_3" localSheetId="3">#REF!</definedName>
    <definedName name="_1874A_2_10_3">#REF!</definedName>
    <definedName name="_1875A_2_10_4" localSheetId="3">#REF!</definedName>
    <definedName name="_1875A_2_10_4">#REF!</definedName>
    <definedName name="_1876A_2_10_5" localSheetId="3">#REF!</definedName>
    <definedName name="_1876A_2_10_5">#REF!</definedName>
    <definedName name="_1877A_2_10_6" localSheetId="3">#REF!</definedName>
    <definedName name="_1877A_2_10_6">#REF!</definedName>
    <definedName name="_1878A_2_10_7" localSheetId="3">#REF!</definedName>
    <definedName name="_1878A_2_10_7">#REF!</definedName>
    <definedName name="_1879A_2_10_8" localSheetId="3">#REF!</definedName>
    <definedName name="_1879A_2_10_8">#REF!</definedName>
    <definedName name="_188_32_11_2" localSheetId="3">#REF!</definedName>
    <definedName name="_188_32_11_2">#REF!</definedName>
    <definedName name="_1880A_2_10_9" localSheetId="3">#REF!</definedName>
    <definedName name="_1880A_2_10_9">#REF!</definedName>
    <definedName name="_1881A_2_11_1" localSheetId="3">#REF!</definedName>
    <definedName name="_1881A_2_11_1">#REF!</definedName>
    <definedName name="_1882A_2_11_10" localSheetId="3">#REF!</definedName>
    <definedName name="_1882A_2_11_10">#REF!</definedName>
    <definedName name="_1883A_2_11_11" localSheetId="3">#REF!</definedName>
    <definedName name="_1883A_2_11_11">#REF!</definedName>
    <definedName name="_1884A_2_11_12" localSheetId="3">#REF!</definedName>
    <definedName name="_1884A_2_11_12">#REF!</definedName>
    <definedName name="_1885A_2_11_13" localSheetId="3">#REF!</definedName>
    <definedName name="_1885A_2_11_13">#REF!</definedName>
    <definedName name="_1886A_2_11_2" localSheetId="3">#REF!</definedName>
    <definedName name="_1886A_2_11_2">#REF!</definedName>
    <definedName name="_1887A_2_11_3" localSheetId="3">#REF!</definedName>
    <definedName name="_1887A_2_11_3">#REF!</definedName>
    <definedName name="_1888A_2_11_4" localSheetId="3">#REF!</definedName>
    <definedName name="_1888A_2_11_4">#REF!</definedName>
    <definedName name="_1889A_2_11_5" localSheetId="3">#REF!</definedName>
    <definedName name="_1889A_2_11_5">#REF!</definedName>
    <definedName name="_189_32_11_3" localSheetId="3">#REF!</definedName>
    <definedName name="_189_32_11_3">#REF!</definedName>
    <definedName name="_1890A_2_11_6" localSheetId="3">#REF!</definedName>
    <definedName name="_1890A_2_11_6">#REF!</definedName>
    <definedName name="_1891A_2_11_7" localSheetId="3">#REF!</definedName>
    <definedName name="_1891A_2_11_7">#REF!</definedName>
    <definedName name="_1892A_2_11_8" localSheetId="3">#REF!</definedName>
    <definedName name="_1892A_2_11_8">#REF!</definedName>
    <definedName name="_1893A_2_11_9" localSheetId="3">#REF!</definedName>
    <definedName name="_1893A_2_11_9">#REF!</definedName>
    <definedName name="_1894A_2_17_1" localSheetId="3">#REF!</definedName>
    <definedName name="_1894A_2_17_1">#REF!</definedName>
    <definedName name="_1895A_2_17_10" localSheetId="3">#REF!</definedName>
    <definedName name="_1895A_2_17_10">#REF!</definedName>
    <definedName name="_1896A_2_17_11" localSheetId="3">#REF!</definedName>
    <definedName name="_1896A_2_17_11">#REF!</definedName>
    <definedName name="_1897A_2_17_12" localSheetId="3">#REF!</definedName>
    <definedName name="_1897A_2_17_12">#REF!</definedName>
    <definedName name="_1898A_2_17_13" localSheetId="3">#REF!</definedName>
    <definedName name="_1898A_2_17_13">#REF!</definedName>
    <definedName name="_1899A_2_17_2" localSheetId="3">#REF!</definedName>
    <definedName name="_1899A_2_17_2">#REF!</definedName>
    <definedName name="_19___xlnm.Print_Area_2_2" localSheetId="3">#REF!</definedName>
    <definedName name="_19___xlnm.Print_Area_2_2">#REF!</definedName>
    <definedName name="_190_32_11_4" localSheetId="3">#REF!</definedName>
    <definedName name="_190_32_11_4">#REF!</definedName>
    <definedName name="_1900A_2_17_3" localSheetId="3">#REF!</definedName>
    <definedName name="_1900A_2_17_3">#REF!</definedName>
    <definedName name="_1901A_2_17_4" localSheetId="3">#REF!</definedName>
    <definedName name="_1901A_2_17_4">#REF!</definedName>
    <definedName name="_1902A_2_17_5" localSheetId="3">#REF!</definedName>
    <definedName name="_1902A_2_17_5">#REF!</definedName>
    <definedName name="_1903A_2_17_6" localSheetId="3">#REF!</definedName>
    <definedName name="_1903A_2_17_6">#REF!</definedName>
    <definedName name="_1904A_2_17_7" localSheetId="3">#REF!</definedName>
    <definedName name="_1904A_2_17_7">#REF!</definedName>
    <definedName name="_1905A_2_17_8" localSheetId="3">#REF!</definedName>
    <definedName name="_1905A_2_17_8">#REF!</definedName>
    <definedName name="_1906A_2_17_9" localSheetId="3">#REF!</definedName>
    <definedName name="_1906A_2_17_9">#REF!</definedName>
    <definedName name="_1907A_3_1" localSheetId="3">#REF!</definedName>
    <definedName name="_1907A_3_1">#REF!</definedName>
    <definedName name="_1908A_3_10" localSheetId="3">#REF!</definedName>
    <definedName name="_1908A_3_10">#REF!</definedName>
    <definedName name="_1909A_3_11" localSheetId="3">#REF!</definedName>
    <definedName name="_1909A_3_11">#REF!</definedName>
    <definedName name="_191_32_11_5" localSheetId="3">#REF!</definedName>
    <definedName name="_191_32_11_5">#REF!</definedName>
    <definedName name="_1910A_3_12" localSheetId="3">#REF!</definedName>
    <definedName name="_1910A_3_12">#REF!</definedName>
    <definedName name="_1911A_3_13" localSheetId="3">#REF!</definedName>
    <definedName name="_1911A_3_13">#REF!</definedName>
    <definedName name="_1912A_3_2" localSheetId="3">#REF!</definedName>
    <definedName name="_1912A_3_2">#REF!</definedName>
    <definedName name="_1913A_3_3" localSheetId="3">#REF!</definedName>
    <definedName name="_1913A_3_3">#REF!</definedName>
    <definedName name="_1914A_3_4" localSheetId="3">#REF!</definedName>
    <definedName name="_1914A_3_4">#REF!</definedName>
    <definedName name="_1915A_3_5" localSheetId="3">#REF!</definedName>
    <definedName name="_1915A_3_5">#REF!</definedName>
    <definedName name="_1916A_3_6" localSheetId="3">#REF!</definedName>
    <definedName name="_1916A_3_6">#REF!</definedName>
    <definedName name="_1917A_3_7" localSheetId="3">#REF!</definedName>
    <definedName name="_1917A_3_7">#REF!</definedName>
    <definedName name="_1918A_3_8" localSheetId="3">#REF!</definedName>
    <definedName name="_1918A_3_8">#REF!</definedName>
    <definedName name="_1919A_3_9" localSheetId="3">#REF!</definedName>
    <definedName name="_1919A_3_9">#REF!</definedName>
    <definedName name="_192_32_11_6" localSheetId="3">#REF!</definedName>
    <definedName name="_192_32_11_6">#REF!</definedName>
    <definedName name="_1920A_3_10_1" localSheetId="3">#REF!</definedName>
    <definedName name="_1920A_3_10_1">#REF!</definedName>
    <definedName name="_1921A_3_10_10" localSheetId="3">#REF!</definedName>
    <definedName name="_1921A_3_10_10">#REF!</definedName>
    <definedName name="_1922A_3_10_11" localSheetId="3">#REF!</definedName>
    <definedName name="_1922A_3_10_11">#REF!</definedName>
    <definedName name="_1923A_3_10_12" localSheetId="3">#REF!</definedName>
    <definedName name="_1923A_3_10_12">#REF!</definedName>
    <definedName name="_1924A_3_10_13" localSheetId="3">#REF!</definedName>
    <definedName name="_1924A_3_10_13">#REF!</definedName>
    <definedName name="_1925A_3_10_2" localSheetId="3">#REF!</definedName>
    <definedName name="_1925A_3_10_2">#REF!</definedName>
    <definedName name="_1926A_3_10_3" localSheetId="3">#REF!</definedName>
    <definedName name="_1926A_3_10_3">#REF!</definedName>
    <definedName name="_1927A_3_10_4" localSheetId="3">#REF!</definedName>
    <definedName name="_1927A_3_10_4">#REF!</definedName>
    <definedName name="_1928A_3_10_5" localSheetId="3">#REF!</definedName>
    <definedName name="_1928A_3_10_5">#REF!</definedName>
    <definedName name="_1929A_3_10_6" localSheetId="3">#REF!</definedName>
    <definedName name="_1929A_3_10_6">#REF!</definedName>
    <definedName name="_193_32_11_7" localSheetId="3">#REF!</definedName>
    <definedName name="_193_32_11_7">#REF!</definedName>
    <definedName name="_1930A_3_10_7" localSheetId="3">#REF!</definedName>
    <definedName name="_1930A_3_10_7">#REF!</definedName>
    <definedName name="_1931A_3_10_8" localSheetId="3">#REF!</definedName>
    <definedName name="_1931A_3_10_8">#REF!</definedName>
    <definedName name="_1932A_3_10_9" localSheetId="3">#REF!</definedName>
    <definedName name="_1932A_3_10_9">#REF!</definedName>
    <definedName name="_1933A_3_11_1" localSheetId="3">#REF!</definedName>
    <definedName name="_1933A_3_11_1">#REF!</definedName>
    <definedName name="_1934A_3_11_10" localSheetId="3">#REF!</definedName>
    <definedName name="_1934A_3_11_10">#REF!</definedName>
    <definedName name="_1935A_3_11_11" localSheetId="3">#REF!</definedName>
    <definedName name="_1935A_3_11_11">#REF!</definedName>
    <definedName name="_1936A_3_11_12" localSheetId="3">#REF!</definedName>
    <definedName name="_1936A_3_11_12">#REF!</definedName>
    <definedName name="_1937A_3_11_13" localSheetId="3">#REF!</definedName>
    <definedName name="_1937A_3_11_13">#REF!</definedName>
    <definedName name="_1938A_3_11_2" localSheetId="3">#REF!</definedName>
    <definedName name="_1938A_3_11_2">#REF!</definedName>
    <definedName name="_1939A_3_11_3" localSheetId="3">#REF!</definedName>
    <definedName name="_1939A_3_11_3">#REF!</definedName>
    <definedName name="_194_32_11_8" localSheetId="3">#REF!</definedName>
    <definedName name="_194_32_11_8">#REF!</definedName>
    <definedName name="_1940A_3_11_4" localSheetId="3">#REF!</definedName>
    <definedName name="_1940A_3_11_4">#REF!</definedName>
    <definedName name="_1941A_3_11_5" localSheetId="3">#REF!</definedName>
    <definedName name="_1941A_3_11_5">#REF!</definedName>
    <definedName name="_1942A_3_11_6" localSheetId="3">#REF!</definedName>
    <definedName name="_1942A_3_11_6">#REF!</definedName>
    <definedName name="_1943A_3_11_7" localSheetId="3">#REF!</definedName>
    <definedName name="_1943A_3_11_7">#REF!</definedName>
    <definedName name="_1944A_3_11_8" localSheetId="3">#REF!</definedName>
    <definedName name="_1944A_3_11_8">#REF!</definedName>
    <definedName name="_1945A_3_11_9" localSheetId="3">#REF!</definedName>
    <definedName name="_1945A_3_11_9">#REF!</definedName>
    <definedName name="_1946A_3_17_1" localSheetId="3">#REF!</definedName>
    <definedName name="_1946A_3_17_1">#REF!</definedName>
    <definedName name="_1947A_3_17_10" localSheetId="3">#REF!</definedName>
    <definedName name="_1947A_3_17_10">#REF!</definedName>
    <definedName name="_1948A_3_17_11" localSheetId="3">#REF!</definedName>
    <definedName name="_1948A_3_17_11">#REF!</definedName>
    <definedName name="_1949A_3_17_12" localSheetId="3">#REF!</definedName>
    <definedName name="_1949A_3_17_12">#REF!</definedName>
    <definedName name="_195_32_11_9" localSheetId="3">#REF!</definedName>
    <definedName name="_195_32_11_9">#REF!</definedName>
    <definedName name="_1950A_3_17_13" localSheetId="3">#REF!</definedName>
    <definedName name="_1950A_3_17_13">#REF!</definedName>
    <definedName name="_1951A_3_17_2" localSheetId="3">#REF!</definedName>
    <definedName name="_1951A_3_17_2">#REF!</definedName>
    <definedName name="_1952A_3_17_3" localSheetId="3">#REF!</definedName>
    <definedName name="_1952A_3_17_3">#REF!</definedName>
    <definedName name="_1953A_3_17_4" localSheetId="3">#REF!</definedName>
    <definedName name="_1953A_3_17_4">#REF!</definedName>
    <definedName name="_1954A_3_17_5" localSheetId="3">#REF!</definedName>
    <definedName name="_1954A_3_17_5">#REF!</definedName>
    <definedName name="_1955A_3_17_6" localSheetId="3">#REF!</definedName>
    <definedName name="_1955A_3_17_6">#REF!</definedName>
    <definedName name="_1956A_3_17_7" localSheetId="3">#REF!</definedName>
    <definedName name="_1956A_3_17_7">#REF!</definedName>
    <definedName name="_1957A_3_17_8" localSheetId="3">#REF!</definedName>
    <definedName name="_1957A_3_17_8">#REF!</definedName>
    <definedName name="_1958A_3_17_9" localSheetId="3">#REF!</definedName>
    <definedName name="_1958A_3_17_9">#REF!</definedName>
    <definedName name="_1959A_4_1" localSheetId="3">#REF!</definedName>
    <definedName name="_1959A_4_1">#REF!</definedName>
    <definedName name="_196_32_12_1_1" localSheetId="3">#REF!</definedName>
    <definedName name="_196_32_12_1_1">#REF!</definedName>
    <definedName name="_1960A_4_10" localSheetId="3">#REF!</definedName>
    <definedName name="_1960A_4_10">#REF!</definedName>
    <definedName name="_1961A_4_11" localSheetId="3">#REF!</definedName>
    <definedName name="_1961A_4_11">#REF!</definedName>
    <definedName name="_1962A_4_12" localSheetId="3">#REF!</definedName>
    <definedName name="_1962A_4_12">#REF!</definedName>
    <definedName name="_1963A_4_13" localSheetId="3">#REF!</definedName>
    <definedName name="_1963A_4_13">#REF!</definedName>
    <definedName name="_1964A_4_2" localSheetId="3">#REF!</definedName>
    <definedName name="_1964A_4_2">#REF!</definedName>
    <definedName name="_1965A_4_3" localSheetId="3">#REF!</definedName>
    <definedName name="_1965A_4_3">#REF!</definedName>
    <definedName name="_1966A_4_4" localSheetId="3">#REF!</definedName>
    <definedName name="_1966A_4_4">#REF!</definedName>
    <definedName name="_1967A_4_5" localSheetId="3">#REF!</definedName>
    <definedName name="_1967A_4_5">#REF!</definedName>
    <definedName name="_1968A_4_6" localSheetId="3">#REF!</definedName>
    <definedName name="_1968A_4_6">#REF!</definedName>
    <definedName name="_1969A_4_7" localSheetId="3">#REF!</definedName>
    <definedName name="_1969A_4_7">#REF!</definedName>
    <definedName name="_197_32_12_1_10" localSheetId="3">#REF!</definedName>
    <definedName name="_197_32_12_1_10">#REF!</definedName>
    <definedName name="_1970A_4_8" localSheetId="3">#REF!</definedName>
    <definedName name="_1970A_4_8">#REF!</definedName>
    <definedName name="_1971A_4_9" localSheetId="3">#REF!</definedName>
    <definedName name="_1971A_4_9">#REF!</definedName>
    <definedName name="_1972A_4_17_1" localSheetId="3">#REF!</definedName>
    <definedName name="_1972A_4_17_1">#REF!</definedName>
    <definedName name="_1973A_4_17_10" localSheetId="3">#REF!</definedName>
    <definedName name="_1973A_4_17_10">#REF!</definedName>
    <definedName name="_1974A_4_17_11" localSheetId="3">#REF!</definedName>
    <definedName name="_1974A_4_17_11">#REF!</definedName>
    <definedName name="_1975A_4_17_12" localSheetId="3">#REF!</definedName>
    <definedName name="_1975A_4_17_12">#REF!</definedName>
    <definedName name="_1976A_4_17_13" localSheetId="3">#REF!</definedName>
    <definedName name="_1976A_4_17_13">#REF!</definedName>
    <definedName name="_1977A_4_17_2" localSheetId="3">#REF!</definedName>
    <definedName name="_1977A_4_17_2">#REF!</definedName>
    <definedName name="_1978A_4_17_3" localSheetId="3">#REF!</definedName>
    <definedName name="_1978A_4_17_3">#REF!</definedName>
    <definedName name="_1979A_4_17_4" localSheetId="3">#REF!</definedName>
    <definedName name="_1979A_4_17_4">#REF!</definedName>
    <definedName name="_198_32_12_1_11" localSheetId="3">#REF!</definedName>
    <definedName name="_198_32_12_1_11">#REF!</definedName>
    <definedName name="_1980A_4_17_5" localSheetId="3">#REF!</definedName>
    <definedName name="_1980A_4_17_5">#REF!</definedName>
    <definedName name="_1981A_4_17_6" localSheetId="3">#REF!</definedName>
    <definedName name="_1981A_4_17_6">#REF!</definedName>
    <definedName name="_1982A_4_17_7" localSheetId="3">#REF!</definedName>
    <definedName name="_1982A_4_17_7">#REF!</definedName>
    <definedName name="_1983A_4_17_8" localSheetId="3">#REF!</definedName>
    <definedName name="_1983A_4_17_8">#REF!</definedName>
    <definedName name="_1984A_4_17_9" localSheetId="3">#REF!</definedName>
    <definedName name="_1984A_4_17_9">#REF!</definedName>
    <definedName name="_1985A_5_1" localSheetId="3">#REF!</definedName>
    <definedName name="_1985A_5_1">#REF!</definedName>
    <definedName name="_1986A_5_10" localSheetId="3">#REF!</definedName>
    <definedName name="_1986A_5_10">#REF!</definedName>
    <definedName name="_1987A_5_11" localSheetId="3">#REF!</definedName>
    <definedName name="_1987A_5_11">#REF!</definedName>
    <definedName name="_1988A_5_12" localSheetId="3">#REF!</definedName>
    <definedName name="_1988A_5_12">#REF!</definedName>
    <definedName name="_1989A_5_13" localSheetId="3">#REF!</definedName>
    <definedName name="_1989A_5_13">#REF!</definedName>
    <definedName name="_199_32_12_1_12" localSheetId="3">#REF!</definedName>
    <definedName name="_199_32_12_1_12">#REF!</definedName>
    <definedName name="_1990A_5_2" localSheetId="3">#REF!</definedName>
    <definedName name="_1990A_5_2">#REF!</definedName>
    <definedName name="_1991A_5_3" localSheetId="3">#REF!</definedName>
    <definedName name="_1991A_5_3">#REF!</definedName>
    <definedName name="_1992A_5_4" localSheetId="3">#REF!</definedName>
    <definedName name="_1992A_5_4">#REF!</definedName>
    <definedName name="_1993A_5_5" localSheetId="3">#REF!</definedName>
    <definedName name="_1993A_5_5">#REF!</definedName>
    <definedName name="_1994A_5_6" localSheetId="3">#REF!</definedName>
    <definedName name="_1994A_5_6">#REF!</definedName>
    <definedName name="_1995A_5_7" localSheetId="3">#REF!</definedName>
    <definedName name="_1995A_5_7">#REF!</definedName>
    <definedName name="_1996A_5_8" localSheetId="3">#REF!</definedName>
    <definedName name="_1996A_5_8">#REF!</definedName>
    <definedName name="_1997A_5_9" localSheetId="3">#REF!</definedName>
    <definedName name="_1997A_5_9">#REF!</definedName>
    <definedName name="_1998A_5_17_1" localSheetId="3">#REF!</definedName>
    <definedName name="_1998A_5_17_1">#REF!</definedName>
    <definedName name="_1999A_5_17_10" localSheetId="3">#REF!</definedName>
    <definedName name="_1999A_5_17_10">#REF!</definedName>
    <definedName name="_1Excel_BuiltIn_Print_Area_9" localSheetId="3">#REF!</definedName>
    <definedName name="_1Excel_BuiltIn_Print_Area_9">#REF!</definedName>
    <definedName name="_2" localSheetId="3">#REF!</definedName>
    <definedName name="_2">#REF!</definedName>
    <definedName name="_2___xlnm.Print_Area_1_10" localSheetId="3">#REF!</definedName>
    <definedName name="_2___xlnm.Print_Area_1_10">#REF!</definedName>
    <definedName name="_20___xlnm.Print_Area_2_3" localSheetId="3">#REF!</definedName>
    <definedName name="_20___xlnm.Print_Area_2_3">#REF!</definedName>
    <definedName name="_200_32_12_1_13" localSheetId="3">#REF!</definedName>
    <definedName name="_200_32_12_1_13">#REF!</definedName>
    <definedName name="_2000A_5_17_11" localSheetId="3">#REF!</definedName>
    <definedName name="_2000A_5_17_11">#REF!</definedName>
    <definedName name="_2001A_5_17_12" localSheetId="3">#REF!</definedName>
    <definedName name="_2001A_5_17_12">#REF!</definedName>
    <definedName name="_2002A_5_17_13" localSheetId="3">#REF!</definedName>
    <definedName name="_2002A_5_17_13">#REF!</definedName>
    <definedName name="_2003A_5_17_2" localSheetId="3">#REF!</definedName>
    <definedName name="_2003A_5_17_2">#REF!</definedName>
    <definedName name="_2004A_5_17_3" localSheetId="3">#REF!</definedName>
    <definedName name="_2004A_5_17_3">#REF!</definedName>
    <definedName name="_2005A_5_17_4" localSheetId="3">#REF!</definedName>
    <definedName name="_2005A_5_17_4">#REF!</definedName>
    <definedName name="_2006A_5_17_5" localSheetId="3">#REF!</definedName>
    <definedName name="_2006A_5_17_5">#REF!</definedName>
    <definedName name="_2007A_5_17_6" localSheetId="3">#REF!</definedName>
    <definedName name="_2007A_5_17_6">#REF!</definedName>
    <definedName name="_2008A_5_17_7" localSheetId="3">#REF!</definedName>
    <definedName name="_2008A_5_17_7">#REF!</definedName>
    <definedName name="_2009A_5_17_8" localSheetId="3">#REF!</definedName>
    <definedName name="_2009A_5_17_8">#REF!</definedName>
    <definedName name="_201_32_12_1_2" localSheetId="3">#REF!</definedName>
    <definedName name="_201_32_12_1_2">#REF!</definedName>
    <definedName name="_2010A_5_17_9" localSheetId="3">#REF!</definedName>
    <definedName name="_2010A_5_17_9">#REF!</definedName>
    <definedName name="_2011A_6_1" localSheetId="3">#REF!</definedName>
    <definedName name="_2011A_6_1">#REF!</definedName>
    <definedName name="_2012A_6_10" localSheetId="3">#REF!</definedName>
    <definedName name="_2012A_6_10">#REF!</definedName>
    <definedName name="_2013A_6_11" localSheetId="3">#REF!</definedName>
    <definedName name="_2013A_6_11">#REF!</definedName>
    <definedName name="_2014A_6_12" localSheetId="3">#REF!</definedName>
    <definedName name="_2014A_6_12">#REF!</definedName>
    <definedName name="_2015A_6_13" localSheetId="3">#REF!</definedName>
    <definedName name="_2015A_6_13">#REF!</definedName>
    <definedName name="_2016A_6_2" localSheetId="3">#REF!</definedName>
    <definedName name="_2016A_6_2">#REF!</definedName>
    <definedName name="_2017A_6_3" localSheetId="3">#REF!</definedName>
    <definedName name="_2017A_6_3">#REF!</definedName>
    <definedName name="_2018A_6_4" localSheetId="3">#REF!</definedName>
    <definedName name="_2018A_6_4">#REF!</definedName>
    <definedName name="_2019A_6_5" localSheetId="3">#REF!</definedName>
    <definedName name="_2019A_6_5">#REF!</definedName>
    <definedName name="_202_32_12_1_3" localSheetId="3">#REF!</definedName>
    <definedName name="_202_32_12_1_3">#REF!</definedName>
    <definedName name="_2020A_6_6" localSheetId="3">#REF!</definedName>
    <definedName name="_2020A_6_6">#REF!</definedName>
    <definedName name="_2021A_6_7" localSheetId="3">#REF!</definedName>
    <definedName name="_2021A_6_7">#REF!</definedName>
    <definedName name="_2022A_6_8" localSheetId="3">#REF!</definedName>
    <definedName name="_2022A_6_8">#REF!</definedName>
    <definedName name="_2023A_6_9" localSheetId="3">#REF!</definedName>
    <definedName name="_2023A_6_9">#REF!</definedName>
    <definedName name="_2024A_6_17_1" localSheetId="3">#REF!</definedName>
    <definedName name="_2024A_6_17_1">#REF!</definedName>
    <definedName name="_2025A_6_17_10" localSheetId="3">#REF!</definedName>
    <definedName name="_2025A_6_17_10">#REF!</definedName>
    <definedName name="_2026A_6_17_11" localSheetId="3">#REF!</definedName>
    <definedName name="_2026A_6_17_11">#REF!</definedName>
    <definedName name="_2027A_6_17_12" localSheetId="3">#REF!</definedName>
    <definedName name="_2027A_6_17_12">#REF!</definedName>
    <definedName name="_2028A_6_17_13" localSheetId="3">#REF!</definedName>
    <definedName name="_2028A_6_17_13">#REF!</definedName>
    <definedName name="_2029A_6_17_2" localSheetId="3">#REF!</definedName>
    <definedName name="_2029A_6_17_2">#REF!</definedName>
    <definedName name="_203_32_12_1_4" localSheetId="3">#REF!</definedName>
    <definedName name="_203_32_12_1_4">#REF!</definedName>
    <definedName name="_2030A_6_17_3" localSheetId="3">#REF!</definedName>
    <definedName name="_2030A_6_17_3">#REF!</definedName>
    <definedName name="_2031A_6_17_4" localSheetId="3">#REF!</definedName>
    <definedName name="_2031A_6_17_4">#REF!</definedName>
    <definedName name="_2032A_6_17_5" localSheetId="3">#REF!</definedName>
    <definedName name="_2032A_6_17_5">#REF!</definedName>
    <definedName name="_2033A_6_17_6" localSheetId="3">#REF!</definedName>
    <definedName name="_2033A_6_17_6">#REF!</definedName>
    <definedName name="_2034A_6_17_7" localSheetId="3">#REF!</definedName>
    <definedName name="_2034A_6_17_7">#REF!</definedName>
    <definedName name="_2035A_6_17_8" localSheetId="3">#REF!</definedName>
    <definedName name="_2035A_6_17_8">#REF!</definedName>
    <definedName name="_2036A_6_17_9" localSheetId="3">#REF!</definedName>
    <definedName name="_2036A_6_17_9">#REF!</definedName>
    <definedName name="_2037A_7_1" localSheetId="3">#REF!</definedName>
    <definedName name="_2037A_7_1">#REF!</definedName>
    <definedName name="_2038A_7_10" localSheetId="3">#REF!</definedName>
    <definedName name="_2038A_7_10">#REF!</definedName>
    <definedName name="_2039A_7_11" localSheetId="3">#REF!</definedName>
    <definedName name="_2039A_7_11">#REF!</definedName>
    <definedName name="_204_32_12_1_5" localSheetId="3">#REF!</definedName>
    <definedName name="_204_32_12_1_5">#REF!</definedName>
    <definedName name="_2040A_7_12" localSheetId="3">#REF!</definedName>
    <definedName name="_2040A_7_12">#REF!</definedName>
    <definedName name="_2041A_7_13" localSheetId="3">#REF!</definedName>
    <definedName name="_2041A_7_13">#REF!</definedName>
    <definedName name="_2042A_7_2" localSheetId="3">#REF!</definedName>
    <definedName name="_2042A_7_2">#REF!</definedName>
    <definedName name="_2043A_7_3" localSheetId="3">#REF!</definedName>
    <definedName name="_2043A_7_3">#REF!</definedName>
    <definedName name="_2044A_7_4" localSheetId="3">#REF!</definedName>
    <definedName name="_2044A_7_4">#REF!</definedName>
    <definedName name="_2045A_7_5" localSheetId="3">#REF!</definedName>
    <definedName name="_2045A_7_5">#REF!</definedName>
    <definedName name="_2046A_7_6" localSheetId="3">#REF!</definedName>
    <definedName name="_2046A_7_6">#REF!</definedName>
    <definedName name="_2047A_7_7" localSheetId="3">#REF!</definedName>
    <definedName name="_2047A_7_7">#REF!</definedName>
    <definedName name="_2048A_7_8" localSheetId="3">#REF!</definedName>
    <definedName name="_2048A_7_8">#REF!</definedName>
    <definedName name="_2049A_7_9" localSheetId="3">#REF!</definedName>
    <definedName name="_2049A_7_9">#REF!</definedName>
    <definedName name="_205_32_12_1_6" localSheetId="3">#REF!</definedName>
    <definedName name="_205_32_12_1_6">#REF!</definedName>
    <definedName name="_2050A_7_17_1" localSheetId="3">#REF!</definedName>
    <definedName name="_2050A_7_17_1">#REF!</definedName>
    <definedName name="_2051A_7_17_10" localSheetId="3">#REF!</definedName>
    <definedName name="_2051A_7_17_10">#REF!</definedName>
    <definedName name="_2052A_7_17_11" localSheetId="3">#REF!</definedName>
    <definedName name="_2052A_7_17_11">#REF!</definedName>
    <definedName name="_2053A_7_17_12" localSheetId="3">#REF!</definedName>
    <definedName name="_2053A_7_17_12">#REF!</definedName>
    <definedName name="_2054A_7_17_13" localSheetId="3">#REF!</definedName>
    <definedName name="_2054A_7_17_13">#REF!</definedName>
    <definedName name="_2055A_7_17_2" localSheetId="3">#REF!</definedName>
    <definedName name="_2055A_7_17_2">#REF!</definedName>
    <definedName name="_2056A_7_17_3" localSheetId="3">#REF!</definedName>
    <definedName name="_2056A_7_17_3">#REF!</definedName>
    <definedName name="_2057A_7_17_4" localSheetId="3">#REF!</definedName>
    <definedName name="_2057A_7_17_4">#REF!</definedName>
    <definedName name="_2058A_7_17_5" localSheetId="3">#REF!</definedName>
    <definedName name="_2058A_7_17_5">#REF!</definedName>
    <definedName name="_2059A_7_17_6" localSheetId="3">#REF!</definedName>
    <definedName name="_2059A_7_17_6">#REF!</definedName>
    <definedName name="_206_32_12_1_7" localSheetId="3">#REF!</definedName>
    <definedName name="_206_32_12_1_7">#REF!</definedName>
    <definedName name="_2060A_7_17_7" localSheetId="3">#REF!</definedName>
    <definedName name="_2060A_7_17_7">#REF!</definedName>
    <definedName name="_2061A_7_17_8" localSheetId="3">#REF!</definedName>
    <definedName name="_2061A_7_17_8">#REF!</definedName>
    <definedName name="_2062A_7_17_9" localSheetId="3">#REF!</definedName>
    <definedName name="_2062A_7_17_9">#REF!</definedName>
    <definedName name="_2063A_8_1" localSheetId="3">#REF!</definedName>
    <definedName name="_2063A_8_1">#REF!</definedName>
    <definedName name="_2064A_8_10" localSheetId="3">#REF!</definedName>
    <definedName name="_2064A_8_10">#REF!</definedName>
    <definedName name="_2065A_8_11" localSheetId="3">#REF!</definedName>
    <definedName name="_2065A_8_11">#REF!</definedName>
    <definedName name="_2066A_8_12" localSheetId="3">#REF!</definedName>
    <definedName name="_2066A_8_12">#REF!</definedName>
    <definedName name="_2067A_8_13" localSheetId="3">#REF!</definedName>
    <definedName name="_2067A_8_13">#REF!</definedName>
    <definedName name="_2068A_8_2" localSheetId="3">#REF!</definedName>
    <definedName name="_2068A_8_2">#REF!</definedName>
    <definedName name="_2069A_8_3" localSheetId="3">#REF!</definedName>
    <definedName name="_2069A_8_3">#REF!</definedName>
    <definedName name="_207_32_12_1_8" localSheetId="3">#REF!</definedName>
    <definedName name="_207_32_12_1_8">#REF!</definedName>
    <definedName name="_2070A_8_4" localSheetId="3">#REF!</definedName>
    <definedName name="_2070A_8_4">#REF!</definedName>
    <definedName name="_2071A_8_5" localSheetId="3">#REF!</definedName>
    <definedName name="_2071A_8_5">#REF!</definedName>
    <definedName name="_2072A_8_6" localSheetId="3">#REF!</definedName>
    <definedName name="_2072A_8_6">#REF!</definedName>
    <definedName name="_2073A_8_7" localSheetId="3">#REF!</definedName>
    <definedName name="_2073A_8_7">#REF!</definedName>
    <definedName name="_2074A_8_8" localSheetId="3">#REF!</definedName>
    <definedName name="_2074A_8_8">#REF!</definedName>
    <definedName name="_2075A_8_9" localSheetId="3">#REF!</definedName>
    <definedName name="_2075A_8_9">#REF!</definedName>
    <definedName name="_2076A_8_17_1" localSheetId="3">#REF!</definedName>
    <definedName name="_2076A_8_17_1">#REF!</definedName>
    <definedName name="_2077A_8_17_10" localSheetId="3">#REF!</definedName>
    <definedName name="_2077A_8_17_10">#REF!</definedName>
    <definedName name="_2078A_8_17_11" localSheetId="3">#REF!</definedName>
    <definedName name="_2078A_8_17_11">#REF!</definedName>
    <definedName name="_2079A_8_17_12" localSheetId="3">#REF!</definedName>
    <definedName name="_2079A_8_17_12">#REF!</definedName>
    <definedName name="_208_32_12_1_9" localSheetId="3">#REF!</definedName>
    <definedName name="_208_32_12_1_9">#REF!</definedName>
    <definedName name="_2080A_8_17_13" localSheetId="3">#REF!</definedName>
    <definedName name="_2080A_8_17_13">#REF!</definedName>
    <definedName name="_2081A_8_17_2" localSheetId="3">#REF!</definedName>
    <definedName name="_2081A_8_17_2">#REF!</definedName>
    <definedName name="_2082A_8_17_3" localSheetId="3">#REF!</definedName>
    <definedName name="_2082A_8_17_3">#REF!</definedName>
    <definedName name="_2083A_8_17_4" localSheetId="3">#REF!</definedName>
    <definedName name="_2083A_8_17_4">#REF!</definedName>
    <definedName name="_2084A_8_17_5" localSheetId="3">#REF!</definedName>
    <definedName name="_2084A_8_17_5">#REF!</definedName>
    <definedName name="_2085A_8_17_6" localSheetId="3">#REF!</definedName>
    <definedName name="_2085A_8_17_6">#REF!</definedName>
    <definedName name="_2086A_8_17_7" localSheetId="3">#REF!</definedName>
    <definedName name="_2086A_8_17_7">#REF!</definedName>
    <definedName name="_2087A_8_17_8" localSheetId="3">#REF!</definedName>
    <definedName name="_2087A_8_17_8">#REF!</definedName>
    <definedName name="_2088A_8_17_9" localSheetId="3">#REF!</definedName>
    <definedName name="_2088A_8_17_9">#REF!</definedName>
    <definedName name="_2089A_9_1" localSheetId="3">#REF!</definedName>
    <definedName name="_2089A_9_1">#REF!</definedName>
    <definedName name="_209_32_12_10_1" localSheetId="3">#REF!</definedName>
    <definedName name="_209_32_12_10_1">#REF!</definedName>
    <definedName name="_2090A_9_10" localSheetId="3">#REF!</definedName>
    <definedName name="_2090A_9_10">#REF!</definedName>
    <definedName name="_2091A_9_11" localSheetId="3">#REF!</definedName>
    <definedName name="_2091A_9_11">#REF!</definedName>
    <definedName name="_2092A_9_12" localSheetId="3">#REF!</definedName>
    <definedName name="_2092A_9_12">#REF!</definedName>
    <definedName name="_2093A_9_13" localSheetId="3">#REF!</definedName>
    <definedName name="_2093A_9_13">#REF!</definedName>
    <definedName name="_2094A_9_2" localSheetId="3">#REF!</definedName>
    <definedName name="_2094A_9_2">#REF!</definedName>
    <definedName name="_2095A_9_3" localSheetId="3">#REF!</definedName>
    <definedName name="_2095A_9_3">#REF!</definedName>
    <definedName name="_2096A_9_4" localSheetId="3">#REF!</definedName>
    <definedName name="_2096A_9_4">#REF!</definedName>
    <definedName name="_2097A_9_5" localSheetId="3">#REF!</definedName>
    <definedName name="_2097A_9_5">#REF!</definedName>
    <definedName name="_2098A_9_6" localSheetId="3">#REF!</definedName>
    <definedName name="_2098A_9_6">#REF!</definedName>
    <definedName name="_2099A_9_7" localSheetId="3">#REF!</definedName>
    <definedName name="_2099A_9_7">#REF!</definedName>
    <definedName name="_21___xlnm.Print_Area_2_4" localSheetId="3">#REF!</definedName>
    <definedName name="_21___xlnm.Print_Area_2_4">#REF!</definedName>
    <definedName name="_210_32_12_10_10" localSheetId="3">#REF!</definedName>
    <definedName name="_210_32_12_10_10">#REF!</definedName>
    <definedName name="_2100A_9_8" localSheetId="3">#REF!</definedName>
    <definedName name="_2100A_9_8">#REF!</definedName>
    <definedName name="_2101A_9_9" localSheetId="3">#REF!</definedName>
    <definedName name="_2101A_9_9">#REF!</definedName>
    <definedName name="_2102A_9_17_1" localSheetId="3">#REF!</definedName>
    <definedName name="_2102A_9_17_1">#REF!</definedName>
    <definedName name="_2103A_9_17_10" localSheetId="3">#REF!</definedName>
    <definedName name="_2103A_9_17_10">#REF!</definedName>
    <definedName name="_2104A_9_17_11" localSheetId="3">#REF!</definedName>
    <definedName name="_2104A_9_17_11">#REF!</definedName>
    <definedName name="_2105A_9_17_12" localSheetId="3">#REF!</definedName>
    <definedName name="_2105A_9_17_12">#REF!</definedName>
    <definedName name="_2106A_9_17_13" localSheetId="3">#REF!</definedName>
    <definedName name="_2106A_9_17_13">#REF!</definedName>
    <definedName name="_2107A_9_17_2" localSheetId="3">#REF!</definedName>
    <definedName name="_2107A_9_17_2">#REF!</definedName>
    <definedName name="_2108A_9_17_3" localSheetId="3">#REF!</definedName>
    <definedName name="_2108A_9_17_3">#REF!</definedName>
    <definedName name="_2109A_9_17_4" localSheetId="3">#REF!</definedName>
    <definedName name="_2109A_9_17_4">#REF!</definedName>
    <definedName name="_211_32_12_10_11" localSheetId="3">#REF!</definedName>
    <definedName name="_211_32_12_10_11">#REF!</definedName>
    <definedName name="_2110A_9_17_5" localSheetId="3">#REF!</definedName>
    <definedName name="_2110A_9_17_5">#REF!</definedName>
    <definedName name="_2111A_9_17_6" localSheetId="3">#REF!</definedName>
    <definedName name="_2111A_9_17_6">#REF!</definedName>
    <definedName name="_2112A_9_17_7" localSheetId="3">#REF!</definedName>
    <definedName name="_2112A_9_17_7">#REF!</definedName>
    <definedName name="_2113A_9_17_8" localSheetId="3">#REF!</definedName>
    <definedName name="_2113A_9_17_8">#REF!</definedName>
    <definedName name="_2114A_9_17_9" localSheetId="3">#REF!</definedName>
    <definedName name="_2114A_9_17_9">#REF!</definedName>
    <definedName name="_2115AA_11_1" localSheetId="3">[20]ASLI!#REF!</definedName>
    <definedName name="_2115AA_11_1">[20]ASLI!#REF!</definedName>
    <definedName name="_2116AA_11_10" localSheetId="3">[20]ASLI!#REF!</definedName>
    <definedName name="_2116AA_11_10">[20]ASLI!#REF!</definedName>
    <definedName name="_2117AA_11_11" localSheetId="3">[20]ASLI!#REF!</definedName>
    <definedName name="_2117AA_11_11">[20]ASLI!#REF!</definedName>
    <definedName name="_2118AA_11_12" localSheetId="3">[20]ASLI!#REF!</definedName>
    <definedName name="_2118AA_11_12">[20]ASLI!#REF!</definedName>
    <definedName name="_2119AA_11_13">[20]ASLI!#REF!</definedName>
    <definedName name="_212_32_12_10_12" localSheetId="3">#REF!</definedName>
    <definedName name="_212_32_12_10_12">#REF!</definedName>
    <definedName name="_2120AA_11_2">[20]ASLI!#REF!</definedName>
    <definedName name="_2121AA_11_3">[20]ASLI!#REF!</definedName>
    <definedName name="_2122AA_11_4">[20]ASLI!#REF!</definedName>
    <definedName name="_2123AA_11_5">[20]ASLI!#REF!</definedName>
    <definedName name="_2124AA_11_6">[20]ASLI!#REF!</definedName>
    <definedName name="_2125AA_11_7">[20]ASLI!#REF!</definedName>
    <definedName name="_2126AA_11_8">[20]ASLI!#REF!</definedName>
    <definedName name="_2127AA_11_9">[20]ASLI!#REF!</definedName>
    <definedName name="_2128AA_4_1">[20]ASLI!#REF!</definedName>
    <definedName name="_2129AA_4_10">[20]ASLI!#REF!</definedName>
    <definedName name="_213_32_12_10_13" localSheetId="3">#REF!</definedName>
    <definedName name="_213_32_12_10_13">#REF!</definedName>
    <definedName name="_2130AA_4_11">[20]ASLI!#REF!</definedName>
    <definedName name="_2131AA_4_12">[20]ASLI!#REF!</definedName>
    <definedName name="_2132AA_4_13">[20]ASLI!#REF!</definedName>
    <definedName name="_2133AA_4_2">[20]ASLI!#REF!</definedName>
    <definedName name="_2134AA_4_3">[20]ASLI!#REF!</definedName>
    <definedName name="_2135AA_4_4">[20]ASLI!#REF!</definedName>
    <definedName name="_2136AA_4_5">[20]ASLI!#REF!</definedName>
    <definedName name="_2137AA_4_6">[20]ASLI!#REF!</definedName>
    <definedName name="_2138AA_4_7">[20]ASLI!#REF!</definedName>
    <definedName name="_2139AA_4_8">[20]ASLI!#REF!</definedName>
    <definedName name="_214_32_12_10_2" localSheetId="3">#REF!</definedName>
    <definedName name="_214_32_12_10_2">#REF!</definedName>
    <definedName name="_2140AA_4_9">[20]ASLI!#REF!</definedName>
    <definedName name="_2141aaa_1" localSheetId="3">#REF!</definedName>
    <definedName name="_2141aaa_1">#REF!</definedName>
    <definedName name="_2142aaa_10" localSheetId="3">#REF!</definedName>
    <definedName name="_2142aaa_10">#REF!</definedName>
    <definedName name="_2143aaa_11" localSheetId="3">#REF!</definedName>
    <definedName name="_2143aaa_11">#REF!</definedName>
    <definedName name="_2144aaa_12" localSheetId="3">#REF!</definedName>
    <definedName name="_2144aaa_12">#REF!</definedName>
    <definedName name="_2145aaa_13" localSheetId="3">#REF!</definedName>
    <definedName name="_2145aaa_13">#REF!</definedName>
    <definedName name="_2146aaa_2" localSheetId="3">#REF!</definedName>
    <definedName name="_2146aaa_2">#REF!</definedName>
    <definedName name="_2147aaa_3" localSheetId="3">#REF!</definedName>
    <definedName name="_2147aaa_3">#REF!</definedName>
    <definedName name="_2148aaa_4" localSheetId="3">#REF!</definedName>
    <definedName name="_2148aaa_4">#REF!</definedName>
    <definedName name="_2149aaa_5" localSheetId="3">#REF!</definedName>
    <definedName name="_2149aaa_5">#REF!</definedName>
    <definedName name="_215_32_12_10_3" localSheetId="3">#REF!</definedName>
    <definedName name="_215_32_12_10_3">#REF!</definedName>
    <definedName name="_2150aaa_6" localSheetId="3">#REF!</definedName>
    <definedName name="_2150aaa_6">#REF!</definedName>
    <definedName name="_2151aaa_7" localSheetId="3">#REF!</definedName>
    <definedName name="_2151aaa_7">#REF!</definedName>
    <definedName name="_2152aaa_8" localSheetId="3">#REF!</definedName>
    <definedName name="_2152aaa_8">#REF!</definedName>
    <definedName name="_2153aaa_9" localSheetId="3">#REF!</definedName>
    <definedName name="_2153aaa_9">#REF!</definedName>
    <definedName name="_2154aaa_10_1" localSheetId="3">#REF!</definedName>
    <definedName name="_2154aaa_10_1">#REF!</definedName>
    <definedName name="_2155aaa_10_10" localSheetId="3">#REF!</definedName>
    <definedName name="_2155aaa_10_10">#REF!</definedName>
    <definedName name="_2156aaa_10_11" localSheetId="3">#REF!</definedName>
    <definedName name="_2156aaa_10_11">#REF!</definedName>
    <definedName name="_2157aaa_10_12" localSheetId="3">#REF!</definedName>
    <definedName name="_2157aaa_10_12">#REF!</definedName>
    <definedName name="_2158aaa_10_13" localSheetId="3">#REF!</definedName>
    <definedName name="_2158aaa_10_13">#REF!</definedName>
    <definedName name="_2159aaa_10_2" localSheetId="3">#REF!</definedName>
    <definedName name="_2159aaa_10_2">#REF!</definedName>
    <definedName name="_216_32_12_10_4" localSheetId="3">#REF!</definedName>
    <definedName name="_216_32_12_10_4">#REF!</definedName>
    <definedName name="_2160aaa_10_3" localSheetId="3">#REF!</definedName>
    <definedName name="_2160aaa_10_3">#REF!</definedName>
    <definedName name="_2161aaa_10_4" localSheetId="3">#REF!</definedName>
    <definedName name="_2161aaa_10_4">#REF!</definedName>
    <definedName name="_2162aaa_10_5" localSheetId="3">#REF!</definedName>
    <definedName name="_2162aaa_10_5">#REF!</definedName>
    <definedName name="_2163aaa_10_6" localSheetId="3">#REF!</definedName>
    <definedName name="_2163aaa_10_6">#REF!</definedName>
    <definedName name="_2164aaa_10_7" localSheetId="3">#REF!</definedName>
    <definedName name="_2164aaa_10_7">#REF!</definedName>
    <definedName name="_2165aaa_10_8" localSheetId="3">#REF!</definedName>
    <definedName name="_2165aaa_10_8">#REF!</definedName>
    <definedName name="_2166aaa_10_9" localSheetId="3">#REF!</definedName>
    <definedName name="_2166aaa_10_9">#REF!</definedName>
    <definedName name="_2167aaa_11_1" localSheetId="3">#REF!</definedName>
    <definedName name="_2167aaa_11_1">#REF!</definedName>
    <definedName name="_2168aaa_11_10" localSheetId="3">#REF!</definedName>
    <definedName name="_2168aaa_11_10">#REF!</definedName>
    <definedName name="_2169aaa_11_11" localSheetId="3">#REF!</definedName>
    <definedName name="_2169aaa_11_11">#REF!</definedName>
    <definedName name="_217_32_12_10_5" localSheetId="3">#REF!</definedName>
    <definedName name="_217_32_12_10_5">#REF!</definedName>
    <definedName name="_2170aaa_11_12" localSheetId="3">#REF!</definedName>
    <definedName name="_2170aaa_11_12">#REF!</definedName>
    <definedName name="_2171aaa_11_13" localSheetId="3">#REF!</definedName>
    <definedName name="_2171aaa_11_13">#REF!</definedName>
    <definedName name="_2172aaa_11_2" localSheetId="3">#REF!</definedName>
    <definedName name="_2172aaa_11_2">#REF!</definedName>
    <definedName name="_2173aaa_11_3" localSheetId="3">#REF!</definedName>
    <definedName name="_2173aaa_11_3">#REF!</definedName>
    <definedName name="_2174aaa_11_4" localSheetId="3">#REF!</definedName>
    <definedName name="_2174aaa_11_4">#REF!</definedName>
    <definedName name="_2175aaa_11_5" localSheetId="3">#REF!</definedName>
    <definedName name="_2175aaa_11_5">#REF!</definedName>
    <definedName name="_2176aaa_11_6" localSheetId="3">#REF!</definedName>
    <definedName name="_2176aaa_11_6">#REF!</definedName>
    <definedName name="_2177aaa_11_7" localSheetId="3">#REF!</definedName>
    <definedName name="_2177aaa_11_7">#REF!</definedName>
    <definedName name="_2178aaa_11_8" localSheetId="3">#REF!</definedName>
    <definedName name="_2178aaa_11_8">#REF!</definedName>
    <definedName name="_2179aaa_11_9" localSheetId="3">#REF!</definedName>
    <definedName name="_2179aaa_11_9">#REF!</definedName>
    <definedName name="_218_32_12_10_6" localSheetId="3">#REF!</definedName>
    <definedName name="_218_32_12_10_6">#REF!</definedName>
    <definedName name="_2180aaa_12_1_1" localSheetId="3">#REF!</definedName>
    <definedName name="_2180aaa_12_1_1">#REF!</definedName>
    <definedName name="_2181aaa_12_1_10" localSheetId="3">#REF!</definedName>
    <definedName name="_2181aaa_12_1_10">#REF!</definedName>
    <definedName name="_2182aaa_12_1_11" localSheetId="3">#REF!</definedName>
    <definedName name="_2182aaa_12_1_11">#REF!</definedName>
    <definedName name="_2183aaa_12_1_12" localSheetId="3">#REF!</definedName>
    <definedName name="_2183aaa_12_1_12">#REF!</definedName>
    <definedName name="_2184aaa_12_1_13" localSheetId="3">#REF!</definedName>
    <definedName name="_2184aaa_12_1_13">#REF!</definedName>
    <definedName name="_2185aaa_12_1_2" localSheetId="3">#REF!</definedName>
    <definedName name="_2185aaa_12_1_2">#REF!</definedName>
    <definedName name="_2186aaa_12_1_3" localSheetId="3">#REF!</definedName>
    <definedName name="_2186aaa_12_1_3">#REF!</definedName>
    <definedName name="_2187aaa_12_1_4" localSheetId="3">#REF!</definedName>
    <definedName name="_2187aaa_12_1_4">#REF!</definedName>
    <definedName name="_2188aaa_12_1_5" localSheetId="3">#REF!</definedName>
    <definedName name="_2188aaa_12_1_5">#REF!</definedName>
    <definedName name="_2189aaa_12_1_6" localSheetId="3">#REF!</definedName>
    <definedName name="_2189aaa_12_1_6">#REF!</definedName>
    <definedName name="_219_32_12_10_7" localSheetId="3">#REF!</definedName>
    <definedName name="_219_32_12_10_7">#REF!</definedName>
    <definedName name="_2190aaa_12_1_7" localSheetId="3">#REF!</definedName>
    <definedName name="_2190aaa_12_1_7">#REF!</definedName>
    <definedName name="_2191aaa_12_1_8" localSheetId="3">#REF!</definedName>
    <definedName name="_2191aaa_12_1_8">#REF!</definedName>
    <definedName name="_2192aaa_12_1_9" localSheetId="3">#REF!</definedName>
    <definedName name="_2192aaa_12_1_9">#REF!</definedName>
    <definedName name="_2193aaa_12_10_1" localSheetId="3">#REF!</definedName>
    <definedName name="_2193aaa_12_10_1">#REF!</definedName>
    <definedName name="_2194aaa_12_10_10" localSheetId="3">#REF!</definedName>
    <definedName name="_2194aaa_12_10_10">#REF!</definedName>
    <definedName name="_2195aaa_12_10_11" localSheetId="3">#REF!</definedName>
    <definedName name="_2195aaa_12_10_11">#REF!</definedName>
    <definedName name="_2196aaa_12_10_12" localSheetId="3">#REF!</definedName>
    <definedName name="_2196aaa_12_10_12">#REF!</definedName>
    <definedName name="_2197aaa_12_10_13" localSheetId="3">#REF!</definedName>
    <definedName name="_2197aaa_12_10_13">#REF!</definedName>
    <definedName name="_2198aaa_12_10_2" localSheetId="3">#REF!</definedName>
    <definedName name="_2198aaa_12_10_2">#REF!</definedName>
    <definedName name="_2199aaa_12_10_3" localSheetId="3">#REF!</definedName>
    <definedName name="_2199aaa_12_10_3">#REF!</definedName>
    <definedName name="_22___xlnm.Print_Area_2_5" localSheetId="3">#REF!</definedName>
    <definedName name="_22___xlnm.Print_Area_2_5">#REF!</definedName>
    <definedName name="_220_32_12_10_8" localSheetId="3">#REF!</definedName>
    <definedName name="_220_32_12_10_8">#REF!</definedName>
    <definedName name="_2200aaa_12_10_4" localSheetId="3">#REF!</definedName>
    <definedName name="_2200aaa_12_10_4">#REF!</definedName>
    <definedName name="_2201aaa_12_10_5" localSheetId="3">#REF!</definedName>
    <definedName name="_2201aaa_12_10_5">#REF!</definedName>
    <definedName name="_2202aaa_12_10_6" localSheetId="3">#REF!</definedName>
    <definedName name="_2202aaa_12_10_6">#REF!</definedName>
    <definedName name="_2203aaa_12_10_7" localSheetId="3">#REF!</definedName>
    <definedName name="_2203aaa_12_10_7">#REF!</definedName>
    <definedName name="_2204aaa_12_10_8" localSheetId="3">#REF!</definedName>
    <definedName name="_2204aaa_12_10_8">#REF!</definedName>
    <definedName name="_2205aaa_12_10_9" localSheetId="3">#REF!</definedName>
    <definedName name="_2205aaa_12_10_9">#REF!</definedName>
    <definedName name="_2206aaa_12_11_1" localSheetId="3">#REF!</definedName>
    <definedName name="_2206aaa_12_11_1">#REF!</definedName>
    <definedName name="_2207aaa_12_11_10" localSheetId="3">#REF!</definedName>
    <definedName name="_2207aaa_12_11_10">#REF!</definedName>
    <definedName name="_2208aaa_12_11_11" localSheetId="3">#REF!</definedName>
    <definedName name="_2208aaa_12_11_11">#REF!</definedName>
    <definedName name="_2209aaa_12_11_12" localSheetId="3">#REF!</definedName>
    <definedName name="_2209aaa_12_11_12">#REF!</definedName>
    <definedName name="_221_32_12_10_9" localSheetId="3">#REF!</definedName>
    <definedName name="_221_32_12_10_9">#REF!</definedName>
    <definedName name="_2210aaa_12_11_13" localSheetId="3">#REF!</definedName>
    <definedName name="_2210aaa_12_11_13">#REF!</definedName>
    <definedName name="_2211aaa_12_11_2" localSheetId="3">#REF!</definedName>
    <definedName name="_2211aaa_12_11_2">#REF!</definedName>
    <definedName name="_2212aaa_12_11_3" localSheetId="3">#REF!</definedName>
    <definedName name="_2212aaa_12_11_3">#REF!</definedName>
    <definedName name="_2213aaa_12_11_4" localSheetId="3">#REF!</definedName>
    <definedName name="_2213aaa_12_11_4">#REF!</definedName>
    <definedName name="_2214aaa_12_11_5" localSheetId="3">#REF!</definedName>
    <definedName name="_2214aaa_12_11_5">#REF!</definedName>
    <definedName name="_2215aaa_12_11_6" localSheetId="3">#REF!</definedName>
    <definedName name="_2215aaa_12_11_6">#REF!</definedName>
    <definedName name="_2216aaa_12_11_7" localSheetId="3">#REF!</definedName>
    <definedName name="_2216aaa_12_11_7">#REF!</definedName>
    <definedName name="_2217aaa_12_11_8" localSheetId="3">#REF!</definedName>
    <definedName name="_2217aaa_12_11_8">#REF!</definedName>
    <definedName name="_2218aaa_12_11_9" localSheetId="3">#REF!</definedName>
    <definedName name="_2218aaa_12_11_9">#REF!</definedName>
    <definedName name="_2219aaa_12_17_1" localSheetId="3">#REF!</definedName>
    <definedName name="_2219aaa_12_17_1">#REF!</definedName>
    <definedName name="_222_32_12_11_1" localSheetId="3">#REF!</definedName>
    <definedName name="_222_32_12_11_1">#REF!</definedName>
    <definedName name="_2220aaa_12_17_10" localSheetId="3">#REF!</definedName>
    <definedName name="_2220aaa_12_17_10">#REF!</definedName>
    <definedName name="_2221aaa_12_17_11" localSheetId="3">#REF!</definedName>
    <definedName name="_2221aaa_12_17_11">#REF!</definedName>
    <definedName name="_2222aaa_12_17_12" localSheetId="3">#REF!</definedName>
    <definedName name="_2222aaa_12_17_12">#REF!</definedName>
    <definedName name="_2223aaa_12_17_13" localSheetId="3">#REF!</definedName>
    <definedName name="_2223aaa_12_17_13">#REF!</definedName>
    <definedName name="_2224aaa_12_17_2" localSheetId="3">#REF!</definedName>
    <definedName name="_2224aaa_12_17_2">#REF!</definedName>
    <definedName name="_2225aaa_12_17_3" localSheetId="3">#REF!</definedName>
    <definedName name="_2225aaa_12_17_3">#REF!</definedName>
    <definedName name="_2226aaa_12_17_4" localSheetId="3">#REF!</definedName>
    <definedName name="_2226aaa_12_17_4">#REF!</definedName>
    <definedName name="_2227aaa_12_17_5" localSheetId="3">#REF!</definedName>
    <definedName name="_2227aaa_12_17_5">#REF!</definedName>
    <definedName name="_2228aaa_12_17_6" localSheetId="3">#REF!</definedName>
    <definedName name="_2228aaa_12_17_6">#REF!</definedName>
    <definedName name="_2229aaa_12_17_7" localSheetId="3">#REF!</definedName>
    <definedName name="_2229aaa_12_17_7">#REF!</definedName>
    <definedName name="_223_32_12_11_10" localSheetId="3">#REF!</definedName>
    <definedName name="_223_32_12_11_10">#REF!</definedName>
    <definedName name="_2230aaa_12_17_8" localSheetId="3">#REF!</definedName>
    <definedName name="_2230aaa_12_17_8">#REF!</definedName>
    <definedName name="_2231aaa_12_17_9" localSheetId="3">#REF!</definedName>
    <definedName name="_2231aaa_12_17_9">#REF!</definedName>
    <definedName name="_2232aaa_17_1" localSheetId="3">#REF!</definedName>
    <definedName name="_2232aaa_17_1">#REF!</definedName>
    <definedName name="_2233aaa_17_10" localSheetId="3">#REF!</definedName>
    <definedName name="_2233aaa_17_10">#REF!</definedName>
    <definedName name="_2234aaa_17_11" localSheetId="3">#REF!</definedName>
    <definedName name="_2234aaa_17_11">#REF!</definedName>
    <definedName name="_2235aaa_17_12" localSheetId="3">#REF!</definedName>
    <definedName name="_2235aaa_17_12">#REF!</definedName>
    <definedName name="_2236aaa_17_13" localSheetId="3">#REF!</definedName>
    <definedName name="_2236aaa_17_13">#REF!</definedName>
    <definedName name="_2237aaa_17_2" localSheetId="3">#REF!</definedName>
    <definedName name="_2237aaa_17_2">#REF!</definedName>
    <definedName name="_2238aaa_17_3" localSheetId="3">#REF!</definedName>
    <definedName name="_2238aaa_17_3">#REF!</definedName>
    <definedName name="_2239aaa_17_4" localSheetId="3">#REF!</definedName>
    <definedName name="_2239aaa_17_4">#REF!</definedName>
    <definedName name="_224_32_12_11_11" localSheetId="3">#REF!</definedName>
    <definedName name="_224_32_12_11_11">#REF!</definedName>
    <definedName name="_2240aaa_17_5" localSheetId="3">#REF!</definedName>
    <definedName name="_2240aaa_17_5">#REF!</definedName>
    <definedName name="_2241aaa_17_6" localSheetId="3">#REF!</definedName>
    <definedName name="_2241aaa_17_6">#REF!</definedName>
    <definedName name="_2242aaa_17_7" localSheetId="3">#REF!</definedName>
    <definedName name="_2242aaa_17_7">#REF!</definedName>
    <definedName name="_2243aaa_17_8" localSheetId="3">#REF!</definedName>
    <definedName name="_2243aaa_17_8">#REF!</definedName>
    <definedName name="_2244aaa_17_9" localSheetId="3">#REF!</definedName>
    <definedName name="_2244aaa_17_9">#REF!</definedName>
    <definedName name="_2245ada_1" localSheetId="3">#REF!</definedName>
    <definedName name="_2245ada_1">#REF!</definedName>
    <definedName name="_2246ada_10" localSheetId="3">#REF!</definedName>
    <definedName name="_2246ada_10">#REF!</definedName>
    <definedName name="_2247ada_11" localSheetId="3">#REF!</definedName>
    <definedName name="_2247ada_11">#REF!</definedName>
    <definedName name="_2248ada_12" localSheetId="3">#REF!</definedName>
    <definedName name="_2248ada_12">#REF!</definedName>
    <definedName name="_2249ada_13" localSheetId="3">#REF!</definedName>
    <definedName name="_2249ada_13">#REF!</definedName>
    <definedName name="_225_32_12_11_12" localSheetId="3">#REF!</definedName>
    <definedName name="_225_32_12_11_12">#REF!</definedName>
    <definedName name="_2250ada_2" localSheetId="3">#REF!</definedName>
    <definedName name="_2250ada_2">#REF!</definedName>
    <definedName name="_2251ada_3" localSheetId="3">#REF!</definedName>
    <definedName name="_2251ada_3">#REF!</definedName>
    <definedName name="_2252ada_4" localSheetId="3">#REF!</definedName>
    <definedName name="_2252ada_4">#REF!</definedName>
    <definedName name="_2253ada_5" localSheetId="3">#REF!</definedName>
    <definedName name="_2253ada_5">#REF!</definedName>
    <definedName name="_2254ada_6" localSheetId="3">#REF!</definedName>
    <definedName name="_2254ada_6">#REF!</definedName>
    <definedName name="_2255ada_7" localSheetId="3">#REF!</definedName>
    <definedName name="_2255ada_7">#REF!</definedName>
    <definedName name="_2256ada_8" localSheetId="3">#REF!</definedName>
    <definedName name="_2256ada_8">#REF!</definedName>
    <definedName name="_2257ada_9" localSheetId="3">#REF!</definedName>
    <definedName name="_2257ada_9">#REF!</definedName>
    <definedName name="_2258AO_11_1" localSheetId="3">'[25]rekap-jadi-lampiran'!#REF!</definedName>
    <definedName name="_2258AO_11_1">'[25]rekap-jadi-lampiran'!#REF!</definedName>
    <definedName name="_2259AO_11_10" localSheetId="3">'[25]rekap-jadi-lampiran'!#REF!</definedName>
    <definedName name="_2259AO_11_10">'[25]rekap-jadi-lampiran'!#REF!</definedName>
    <definedName name="_226_32_12_11_13" localSheetId="3">#REF!</definedName>
    <definedName name="_226_32_12_11_13">#REF!</definedName>
    <definedName name="_2260AO_11_11" localSheetId="3">'[25]rekap-jadi-lampiran'!#REF!</definedName>
    <definedName name="_2260AO_11_11">'[25]rekap-jadi-lampiran'!#REF!</definedName>
    <definedName name="_2261AO_11_12" localSheetId="3">'[25]rekap-jadi-lampiran'!#REF!</definedName>
    <definedName name="_2261AO_11_12">'[25]rekap-jadi-lampiran'!#REF!</definedName>
    <definedName name="_2262AO_11_13" localSheetId="3">'[25]rekap-jadi-lampiran'!#REF!</definedName>
    <definedName name="_2262AO_11_13">'[25]rekap-jadi-lampiran'!#REF!</definedName>
    <definedName name="_2263AO_11_2" localSheetId="3">'[25]rekap-jadi-lampiran'!#REF!</definedName>
    <definedName name="_2263AO_11_2">'[25]rekap-jadi-lampiran'!#REF!</definedName>
    <definedName name="_2264AO_11_3">'[25]rekap-jadi-lampiran'!#REF!</definedName>
    <definedName name="_2265AO_11_4">'[25]rekap-jadi-lampiran'!#REF!</definedName>
    <definedName name="_2266AO_11_5">'[25]rekap-jadi-lampiran'!#REF!</definedName>
    <definedName name="_2267AO_11_6">'[25]rekap-jadi-lampiran'!#REF!</definedName>
    <definedName name="_2268AO_11_7">'[25]rekap-jadi-lampiran'!#REF!</definedName>
    <definedName name="_2269AO_11_8">'[25]rekap-jadi-lampiran'!#REF!</definedName>
    <definedName name="_227_32_12_11_2" localSheetId="3">#REF!</definedName>
    <definedName name="_227_32_12_11_2">#REF!</definedName>
    <definedName name="_2270AO_11_9">'[25]rekap-jadi-lampiran'!#REF!</definedName>
    <definedName name="_2271AO_4_1">'[25]rekap-jadi-lampiran'!#REF!</definedName>
    <definedName name="_2272AO_4_10">'[25]rekap-jadi-lampiran'!#REF!</definedName>
    <definedName name="_2273AO_4_11">'[25]rekap-jadi-lampiran'!#REF!</definedName>
    <definedName name="_2274AO_4_12">'[25]rekap-jadi-lampiran'!#REF!</definedName>
    <definedName name="_2275AO_4_13">'[25]rekap-jadi-lampiran'!#REF!</definedName>
    <definedName name="_2276AO_4_2">'[25]rekap-jadi-lampiran'!#REF!</definedName>
    <definedName name="_2277AO_4_3">'[25]rekap-jadi-lampiran'!#REF!</definedName>
    <definedName name="_2278AO_4_4">'[25]rekap-jadi-lampiran'!#REF!</definedName>
    <definedName name="_2279AO_4_5">'[25]rekap-jadi-lampiran'!#REF!</definedName>
    <definedName name="_228_32_12_11_3" localSheetId="3">#REF!</definedName>
    <definedName name="_228_32_12_11_3">#REF!</definedName>
    <definedName name="_2280AO_4_6">'[25]rekap-jadi-lampiran'!#REF!</definedName>
    <definedName name="_2281AO_4_7">'[25]rekap-jadi-lampiran'!#REF!</definedName>
    <definedName name="_2282AO_4_8">'[25]rekap-jadi-lampiran'!#REF!</definedName>
    <definedName name="_2283AO_4_9">'[25]rekap-jadi-lampiran'!#REF!</definedName>
    <definedName name="_2284B_1" localSheetId="3">#REF!</definedName>
    <definedName name="_2284B_1">#REF!</definedName>
    <definedName name="_2285B_10" localSheetId="3">#REF!</definedName>
    <definedName name="_2285B_10">#REF!</definedName>
    <definedName name="_2286B_11" localSheetId="3">#REF!</definedName>
    <definedName name="_2286B_11">#REF!</definedName>
    <definedName name="_2287B_12" localSheetId="3">#REF!</definedName>
    <definedName name="_2287B_12">#REF!</definedName>
    <definedName name="_2288B_13" localSheetId="3">#REF!</definedName>
    <definedName name="_2288B_13">#REF!</definedName>
    <definedName name="_2289B_2" localSheetId="3">#REF!</definedName>
    <definedName name="_2289B_2">#REF!</definedName>
    <definedName name="_229_32_12_11_4" localSheetId="3">#REF!</definedName>
    <definedName name="_229_32_12_11_4">#REF!</definedName>
    <definedName name="_2290B_3" localSheetId="3">#REF!</definedName>
    <definedName name="_2290B_3">#REF!</definedName>
    <definedName name="_2291B_4" localSheetId="3">#REF!</definedName>
    <definedName name="_2291B_4">#REF!</definedName>
    <definedName name="_2292B_5" localSheetId="3">#REF!</definedName>
    <definedName name="_2292B_5">#REF!</definedName>
    <definedName name="_2293B_6" localSheetId="3">#REF!</definedName>
    <definedName name="_2293B_6">#REF!</definedName>
    <definedName name="_2294B_7" localSheetId="3">#REF!</definedName>
    <definedName name="_2294B_7">#REF!</definedName>
    <definedName name="_2295B_8" localSheetId="3">#REF!</definedName>
    <definedName name="_2295B_8">#REF!</definedName>
    <definedName name="_2296B_9" localSheetId="3">#REF!</definedName>
    <definedName name="_2296B_9">#REF!</definedName>
    <definedName name="_2297B_1_1" localSheetId="3">#REF!</definedName>
    <definedName name="_2297B_1_1">#REF!</definedName>
    <definedName name="_2298B_1_10" localSheetId="3">#REF!</definedName>
    <definedName name="_2298B_1_10">#REF!</definedName>
    <definedName name="_2299B_1_11" localSheetId="3">#REF!</definedName>
    <definedName name="_2299B_1_11">#REF!</definedName>
    <definedName name="_23___xlnm.Print_Area_2_6" localSheetId="3">#REF!</definedName>
    <definedName name="_23___xlnm.Print_Area_2_6">#REF!</definedName>
    <definedName name="_230_32_12_11_5" localSheetId="3">#REF!</definedName>
    <definedName name="_230_32_12_11_5">#REF!</definedName>
    <definedName name="_2300B_1_12" localSheetId="3">#REF!</definedName>
    <definedName name="_2300B_1_12">#REF!</definedName>
    <definedName name="_2301B_1_13" localSheetId="3">#REF!</definedName>
    <definedName name="_2301B_1_13">#REF!</definedName>
    <definedName name="_2302B_1_2" localSheetId="3">#REF!</definedName>
    <definedName name="_2302B_1_2">#REF!</definedName>
    <definedName name="_2303B_1_3" localSheetId="3">#REF!</definedName>
    <definedName name="_2303B_1_3">#REF!</definedName>
    <definedName name="_2304B_1_4" localSheetId="3">#REF!</definedName>
    <definedName name="_2304B_1_4">#REF!</definedName>
    <definedName name="_2305B_1_5" localSheetId="3">#REF!</definedName>
    <definedName name="_2305B_1_5">#REF!</definedName>
    <definedName name="_2306B_1_6" localSheetId="3">#REF!</definedName>
    <definedName name="_2306B_1_6">#REF!</definedName>
    <definedName name="_2307B_1_7" localSheetId="3">#REF!</definedName>
    <definedName name="_2307B_1_7">#REF!</definedName>
    <definedName name="_2308B_1_8" localSheetId="3">#REF!</definedName>
    <definedName name="_2308B_1_8">#REF!</definedName>
    <definedName name="_2309B_1_9" localSheetId="3">#REF!</definedName>
    <definedName name="_2309B_1_9">#REF!</definedName>
    <definedName name="_231_32_12_11_6" localSheetId="3">#REF!</definedName>
    <definedName name="_231_32_12_11_6">#REF!</definedName>
    <definedName name="_2310B_1_10_1" localSheetId="3">#REF!</definedName>
    <definedName name="_2310B_1_10_1">#REF!</definedName>
    <definedName name="_2311B_1_10_10" localSheetId="3">#REF!</definedName>
    <definedName name="_2311B_1_10_10">#REF!</definedName>
    <definedName name="_2312B_1_10_11" localSheetId="3">#REF!</definedName>
    <definedName name="_2312B_1_10_11">#REF!</definedName>
    <definedName name="_2313B_1_10_12" localSheetId="3">#REF!</definedName>
    <definedName name="_2313B_1_10_12">#REF!</definedName>
    <definedName name="_2314B_1_10_13" localSheetId="3">#REF!</definedName>
    <definedName name="_2314B_1_10_13">#REF!</definedName>
    <definedName name="_2315B_1_10_2" localSheetId="3">#REF!</definedName>
    <definedName name="_2315B_1_10_2">#REF!</definedName>
    <definedName name="_2316B_1_10_3" localSheetId="3">#REF!</definedName>
    <definedName name="_2316B_1_10_3">#REF!</definedName>
    <definedName name="_2317B_1_10_4" localSheetId="3">#REF!</definedName>
    <definedName name="_2317B_1_10_4">#REF!</definedName>
    <definedName name="_2318B_1_10_5" localSheetId="3">#REF!</definedName>
    <definedName name="_2318B_1_10_5">#REF!</definedName>
    <definedName name="_2319B_1_10_6" localSheetId="3">#REF!</definedName>
    <definedName name="_2319B_1_10_6">#REF!</definedName>
    <definedName name="_232_32_12_11_7" localSheetId="3">#REF!</definedName>
    <definedName name="_232_32_12_11_7">#REF!</definedName>
    <definedName name="_2320B_1_10_7" localSheetId="3">#REF!</definedName>
    <definedName name="_2320B_1_10_7">#REF!</definedName>
    <definedName name="_2321B_1_10_8" localSheetId="3">#REF!</definedName>
    <definedName name="_2321B_1_10_8">#REF!</definedName>
    <definedName name="_2322B_1_10_9" localSheetId="3">#REF!</definedName>
    <definedName name="_2322B_1_10_9">#REF!</definedName>
    <definedName name="_2323B_1_11_1" localSheetId="3">#REF!</definedName>
    <definedName name="_2323B_1_11_1">#REF!</definedName>
    <definedName name="_2324B_1_11_10" localSheetId="3">#REF!</definedName>
    <definedName name="_2324B_1_11_10">#REF!</definedName>
    <definedName name="_2325B_1_11_11" localSheetId="3">#REF!</definedName>
    <definedName name="_2325B_1_11_11">#REF!</definedName>
    <definedName name="_2326B_1_11_12" localSheetId="3">#REF!</definedName>
    <definedName name="_2326B_1_11_12">#REF!</definedName>
    <definedName name="_2327B_1_11_13" localSheetId="3">#REF!</definedName>
    <definedName name="_2327B_1_11_13">#REF!</definedName>
    <definedName name="_2328B_1_11_2" localSheetId="3">#REF!</definedName>
    <definedName name="_2328B_1_11_2">#REF!</definedName>
    <definedName name="_2329B_1_11_3" localSheetId="3">#REF!</definedName>
    <definedName name="_2329B_1_11_3">#REF!</definedName>
    <definedName name="_233_32_12_11_8" localSheetId="3">#REF!</definedName>
    <definedName name="_233_32_12_11_8">#REF!</definedName>
    <definedName name="_2330B_1_11_4" localSheetId="3">#REF!</definedName>
    <definedName name="_2330B_1_11_4">#REF!</definedName>
    <definedName name="_2331B_1_11_5" localSheetId="3">#REF!</definedName>
    <definedName name="_2331B_1_11_5">#REF!</definedName>
    <definedName name="_2332B_1_11_6" localSheetId="3">#REF!</definedName>
    <definedName name="_2332B_1_11_6">#REF!</definedName>
    <definedName name="_2333B_1_11_7" localSheetId="3">#REF!</definedName>
    <definedName name="_2333B_1_11_7">#REF!</definedName>
    <definedName name="_2334B_1_11_8" localSheetId="3">#REF!</definedName>
    <definedName name="_2334B_1_11_8">#REF!</definedName>
    <definedName name="_2335B_1_11_9" localSheetId="3">#REF!</definedName>
    <definedName name="_2335B_1_11_9">#REF!</definedName>
    <definedName name="_2336B_1_17_1" localSheetId="3">#REF!</definedName>
    <definedName name="_2336B_1_17_1">#REF!</definedName>
    <definedName name="_2337B_1_17_10" localSheetId="3">#REF!</definedName>
    <definedName name="_2337B_1_17_10">#REF!</definedName>
    <definedName name="_2338B_1_17_11" localSheetId="3">#REF!</definedName>
    <definedName name="_2338B_1_17_11">#REF!</definedName>
    <definedName name="_2339B_1_17_12" localSheetId="3">#REF!</definedName>
    <definedName name="_2339B_1_17_12">#REF!</definedName>
    <definedName name="_234_32_12_11_9" localSheetId="3">#REF!</definedName>
    <definedName name="_234_32_12_11_9">#REF!</definedName>
    <definedName name="_2340B_1_17_13" localSheetId="3">#REF!</definedName>
    <definedName name="_2340B_1_17_13">#REF!</definedName>
    <definedName name="_2341B_1_17_2" localSheetId="3">#REF!</definedName>
    <definedName name="_2341B_1_17_2">#REF!</definedName>
    <definedName name="_2342B_1_17_3" localSheetId="3">#REF!</definedName>
    <definedName name="_2342B_1_17_3">#REF!</definedName>
    <definedName name="_2343B_1_17_4" localSheetId="3">#REF!</definedName>
    <definedName name="_2343B_1_17_4">#REF!</definedName>
    <definedName name="_2344B_1_17_5" localSheetId="3">#REF!</definedName>
    <definedName name="_2344B_1_17_5">#REF!</definedName>
    <definedName name="_2345B_1_17_6" localSheetId="3">#REF!</definedName>
    <definedName name="_2345B_1_17_6">#REF!</definedName>
    <definedName name="_2346B_1_17_7" localSheetId="3">#REF!</definedName>
    <definedName name="_2346B_1_17_7">#REF!</definedName>
    <definedName name="_2347B_1_17_8" localSheetId="3">#REF!</definedName>
    <definedName name="_2347B_1_17_8">#REF!</definedName>
    <definedName name="_2348B_1_17_9" localSheetId="3">#REF!</definedName>
    <definedName name="_2348B_1_17_9">#REF!</definedName>
    <definedName name="_2349B_10_1" localSheetId="3">#REF!</definedName>
    <definedName name="_2349B_10_1">#REF!</definedName>
    <definedName name="_235_32_12_17_1" localSheetId="3">#REF!</definedName>
    <definedName name="_235_32_12_17_1">#REF!</definedName>
    <definedName name="_2350B_10_10" localSheetId="3">#REF!</definedName>
    <definedName name="_2350B_10_10">#REF!</definedName>
    <definedName name="_2351B_10_11" localSheetId="3">#REF!</definedName>
    <definedName name="_2351B_10_11">#REF!</definedName>
    <definedName name="_2352B_10_12" localSheetId="3">#REF!</definedName>
    <definedName name="_2352B_10_12">#REF!</definedName>
    <definedName name="_2353B_10_13" localSheetId="3">#REF!</definedName>
    <definedName name="_2353B_10_13">#REF!</definedName>
    <definedName name="_2354B_10_2" localSheetId="3">#REF!</definedName>
    <definedName name="_2354B_10_2">#REF!</definedName>
    <definedName name="_2355B_10_3" localSheetId="3">#REF!</definedName>
    <definedName name="_2355B_10_3">#REF!</definedName>
    <definedName name="_2356B_10_4" localSheetId="3">#REF!</definedName>
    <definedName name="_2356B_10_4">#REF!</definedName>
    <definedName name="_2357B_10_5" localSheetId="3">#REF!</definedName>
    <definedName name="_2357B_10_5">#REF!</definedName>
    <definedName name="_2358B_10_6" localSheetId="3">#REF!</definedName>
    <definedName name="_2358B_10_6">#REF!</definedName>
    <definedName name="_2359B_10_7" localSheetId="3">#REF!</definedName>
    <definedName name="_2359B_10_7">#REF!</definedName>
    <definedName name="_236_32_12_17_10" localSheetId="3">#REF!</definedName>
    <definedName name="_236_32_12_17_10">#REF!</definedName>
    <definedName name="_2360B_10_8" localSheetId="3">#REF!</definedName>
    <definedName name="_2360B_10_8">#REF!</definedName>
    <definedName name="_2361B_10_9" localSheetId="3">#REF!</definedName>
    <definedName name="_2361B_10_9">#REF!</definedName>
    <definedName name="_2362B_10_17_1" localSheetId="3">#REF!</definedName>
    <definedName name="_2362B_10_17_1">#REF!</definedName>
    <definedName name="_2363B_10_17_10" localSheetId="3">#REF!</definedName>
    <definedName name="_2363B_10_17_10">#REF!</definedName>
    <definedName name="_2364B_10_17_11" localSheetId="3">#REF!</definedName>
    <definedName name="_2364B_10_17_11">#REF!</definedName>
    <definedName name="_2365B_10_17_12" localSheetId="3">#REF!</definedName>
    <definedName name="_2365B_10_17_12">#REF!</definedName>
    <definedName name="_2366B_10_17_13" localSheetId="3">#REF!</definedName>
    <definedName name="_2366B_10_17_13">#REF!</definedName>
    <definedName name="_2367B_10_17_2" localSheetId="3">#REF!</definedName>
    <definedName name="_2367B_10_17_2">#REF!</definedName>
    <definedName name="_2368B_10_17_3" localSheetId="3">#REF!</definedName>
    <definedName name="_2368B_10_17_3">#REF!</definedName>
    <definedName name="_2369B_10_17_4" localSheetId="3">#REF!</definedName>
    <definedName name="_2369B_10_17_4">#REF!</definedName>
    <definedName name="_237_32_12_17_11" localSheetId="3">#REF!</definedName>
    <definedName name="_237_32_12_17_11">#REF!</definedName>
    <definedName name="_2370B_10_17_5" localSheetId="3">#REF!</definedName>
    <definedName name="_2370B_10_17_5">#REF!</definedName>
    <definedName name="_2371B_10_17_6" localSheetId="3">#REF!</definedName>
    <definedName name="_2371B_10_17_6">#REF!</definedName>
    <definedName name="_2372B_10_17_7" localSheetId="3">#REF!</definedName>
    <definedName name="_2372B_10_17_7">#REF!</definedName>
    <definedName name="_2373B_10_17_8" localSheetId="3">#REF!</definedName>
    <definedName name="_2373B_10_17_8">#REF!</definedName>
    <definedName name="_2374B_10_17_9" localSheetId="3">#REF!</definedName>
    <definedName name="_2374B_10_17_9">#REF!</definedName>
    <definedName name="_2375B_11_1" localSheetId="3">#REF!</definedName>
    <definedName name="_2375B_11_1">#REF!</definedName>
    <definedName name="_2376B_11_10" localSheetId="3">#REF!</definedName>
    <definedName name="_2376B_11_10">#REF!</definedName>
    <definedName name="_2377B_11_11" localSheetId="3">#REF!</definedName>
    <definedName name="_2377B_11_11">#REF!</definedName>
    <definedName name="_2378B_11_12" localSheetId="3">#REF!</definedName>
    <definedName name="_2378B_11_12">#REF!</definedName>
    <definedName name="_2379B_11_13" localSheetId="3">#REF!</definedName>
    <definedName name="_2379B_11_13">#REF!</definedName>
    <definedName name="_238_32_12_17_12" localSheetId="3">#REF!</definedName>
    <definedName name="_238_32_12_17_12">#REF!</definedName>
    <definedName name="_2380B_11_2" localSheetId="3">#REF!</definedName>
    <definedName name="_2380B_11_2">#REF!</definedName>
    <definedName name="_2381B_11_3" localSheetId="3">#REF!</definedName>
    <definedName name="_2381B_11_3">#REF!</definedName>
    <definedName name="_2382B_11_4" localSheetId="3">#REF!</definedName>
    <definedName name="_2382B_11_4">#REF!</definedName>
    <definedName name="_2383B_11_5" localSheetId="3">#REF!</definedName>
    <definedName name="_2383B_11_5">#REF!</definedName>
    <definedName name="_2384B_11_6" localSheetId="3">#REF!</definedName>
    <definedName name="_2384B_11_6">#REF!</definedName>
    <definedName name="_2385B_11_7" localSheetId="3">#REF!</definedName>
    <definedName name="_2385B_11_7">#REF!</definedName>
    <definedName name="_2386B_11_8" localSheetId="3">#REF!</definedName>
    <definedName name="_2386B_11_8">#REF!</definedName>
    <definedName name="_2387B_11_9" localSheetId="3">#REF!</definedName>
    <definedName name="_2387B_11_9">#REF!</definedName>
    <definedName name="_2388B_11_17_1" localSheetId="3">#REF!</definedName>
    <definedName name="_2388B_11_17_1">#REF!</definedName>
    <definedName name="_2389B_11_17_10" localSheetId="3">#REF!</definedName>
    <definedName name="_2389B_11_17_10">#REF!</definedName>
    <definedName name="_239_32_12_17_13" localSheetId="3">#REF!</definedName>
    <definedName name="_239_32_12_17_13">#REF!</definedName>
    <definedName name="_2390B_11_17_11" localSheetId="3">#REF!</definedName>
    <definedName name="_2390B_11_17_11">#REF!</definedName>
    <definedName name="_2391B_11_17_12" localSheetId="3">#REF!</definedName>
    <definedName name="_2391B_11_17_12">#REF!</definedName>
    <definedName name="_2392B_11_17_13" localSheetId="3">#REF!</definedName>
    <definedName name="_2392B_11_17_13">#REF!</definedName>
    <definedName name="_2393B_11_17_2" localSheetId="3">#REF!</definedName>
    <definedName name="_2393B_11_17_2">#REF!</definedName>
    <definedName name="_2394B_11_17_3" localSheetId="3">#REF!</definedName>
    <definedName name="_2394B_11_17_3">#REF!</definedName>
    <definedName name="_2395B_11_17_4" localSheetId="3">#REF!</definedName>
    <definedName name="_2395B_11_17_4">#REF!</definedName>
    <definedName name="_2396B_11_17_5" localSheetId="3">#REF!</definedName>
    <definedName name="_2396B_11_17_5">#REF!</definedName>
    <definedName name="_2397B_11_17_6" localSheetId="3">#REF!</definedName>
    <definedName name="_2397B_11_17_6">#REF!</definedName>
    <definedName name="_2398B_11_17_7" localSheetId="3">#REF!</definedName>
    <definedName name="_2398B_11_17_7">#REF!</definedName>
    <definedName name="_2399B_11_17_8" localSheetId="3">#REF!</definedName>
    <definedName name="_2399B_11_17_8">#REF!</definedName>
    <definedName name="_24___xlnm.Print_Area_2_7" localSheetId="3">#REF!</definedName>
    <definedName name="_24___xlnm.Print_Area_2_7">#REF!</definedName>
    <definedName name="_240_32_12_17_2" localSheetId="3">#REF!</definedName>
    <definedName name="_240_32_12_17_2">#REF!</definedName>
    <definedName name="_2400B_11_17_9" localSheetId="3">#REF!</definedName>
    <definedName name="_2400B_11_17_9">#REF!</definedName>
    <definedName name="_2401B_12_1_1" localSheetId="3">#REF!</definedName>
    <definedName name="_2401B_12_1_1">#REF!</definedName>
    <definedName name="_2402B_12_1_10" localSheetId="3">#REF!</definedName>
    <definedName name="_2402B_12_1_10">#REF!</definedName>
    <definedName name="_2403B_12_1_11" localSheetId="3">#REF!</definedName>
    <definedName name="_2403B_12_1_11">#REF!</definedName>
    <definedName name="_2404B_12_1_12" localSheetId="3">#REF!</definedName>
    <definedName name="_2404B_12_1_12">#REF!</definedName>
    <definedName name="_2405B_12_1_13" localSheetId="3">#REF!</definedName>
    <definedName name="_2405B_12_1_13">#REF!</definedName>
    <definedName name="_2406B_12_1_2" localSheetId="3">#REF!</definedName>
    <definedName name="_2406B_12_1_2">#REF!</definedName>
    <definedName name="_2407B_12_1_3" localSheetId="3">#REF!</definedName>
    <definedName name="_2407B_12_1_3">#REF!</definedName>
    <definedName name="_2408B_12_1_4" localSheetId="3">#REF!</definedName>
    <definedName name="_2408B_12_1_4">#REF!</definedName>
    <definedName name="_2409B_12_1_5" localSheetId="3">#REF!</definedName>
    <definedName name="_2409B_12_1_5">#REF!</definedName>
    <definedName name="_241_32_12_17_3" localSheetId="3">#REF!</definedName>
    <definedName name="_241_32_12_17_3">#REF!</definedName>
    <definedName name="_2410B_12_1_6" localSheetId="3">#REF!</definedName>
    <definedName name="_2410B_12_1_6">#REF!</definedName>
    <definedName name="_2411B_12_1_7" localSheetId="3">#REF!</definedName>
    <definedName name="_2411B_12_1_7">#REF!</definedName>
    <definedName name="_2412B_12_1_8" localSheetId="3">#REF!</definedName>
    <definedName name="_2412B_12_1_8">#REF!</definedName>
    <definedName name="_2413B_12_1_9" localSheetId="3">#REF!</definedName>
    <definedName name="_2413B_12_1_9">#REF!</definedName>
    <definedName name="_2414B_12_10_1" localSheetId="3">#REF!</definedName>
    <definedName name="_2414B_12_10_1">#REF!</definedName>
    <definedName name="_2415B_12_10_10" localSheetId="3">#REF!</definedName>
    <definedName name="_2415B_12_10_10">#REF!</definedName>
    <definedName name="_2416B_12_10_11" localSheetId="3">#REF!</definedName>
    <definedName name="_2416B_12_10_11">#REF!</definedName>
    <definedName name="_2417B_12_10_12" localSheetId="3">#REF!</definedName>
    <definedName name="_2417B_12_10_12">#REF!</definedName>
    <definedName name="_2418B_12_10_13" localSheetId="3">#REF!</definedName>
    <definedName name="_2418B_12_10_13">#REF!</definedName>
    <definedName name="_2419B_12_10_2" localSheetId="3">#REF!</definedName>
    <definedName name="_2419B_12_10_2">#REF!</definedName>
    <definedName name="_242_32_12_17_4" localSheetId="3">#REF!</definedName>
    <definedName name="_242_32_12_17_4">#REF!</definedName>
    <definedName name="_2420B_12_10_3" localSheetId="3">#REF!</definedName>
    <definedName name="_2420B_12_10_3">#REF!</definedName>
    <definedName name="_2421B_12_10_4" localSheetId="3">#REF!</definedName>
    <definedName name="_2421B_12_10_4">#REF!</definedName>
    <definedName name="_2422B_12_10_5" localSheetId="3">#REF!</definedName>
    <definedName name="_2422B_12_10_5">#REF!</definedName>
    <definedName name="_2423B_12_10_6" localSheetId="3">#REF!</definedName>
    <definedName name="_2423B_12_10_6">#REF!</definedName>
    <definedName name="_2424B_12_10_7" localSheetId="3">#REF!</definedName>
    <definedName name="_2424B_12_10_7">#REF!</definedName>
    <definedName name="_2425B_12_10_8" localSheetId="3">#REF!</definedName>
    <definedName name="_2425B_12_10_8">#REF!</definedName>
    <definedName name="_2426B_12_10_9" localSheetId="3">#REF!</definedName>
    <definedName name="_2426B_12_10_9">#REF!</definedName>
    <definedName name="_2427B_12_11_1" localSheetId="3">#REF!</definedName>
    <definedName name="_2427B_12_11_1">#REF!</definedName>
    <definedName name="_2428B_12_11_10" localSheetId="3">#REF!</definedName>
    <definedName name="_2428B_12_11_10">#REF!</definedName>
    <definedName name="_2429B_12_11_11" localSheetId="3">#REF!</definedName>
    <definedName name="_2429B_12_11_11">#REF!</definedName>
    <definedName name="_243_32_12_17_5" localSheetId="3">#REF!</definedName>
    <definedName name="_243_32_12_17_5">#REF!</definedName>
    <definedName name="_2430B_12_11_12" localSheetId="3">#REF!</definedName>
    <definedName name="_2430B_12_11_12">#REF!</definedName>
    <definedName name="_2431B_12_11_13" localSheetId="3">#REF!</definedName>
    <definedName name="_2431B_12_11_13">#REF!</definedName>
    <definedName name="_2432B_12_11_2" localSheetId="3">#REF!</definedName>
    <definedName name="_2432B_12_11_2">#REF!</definedName>
    <definedName name="_2433B_12_11_3" localSheetId="3">#REF!</definedName>
    <definedName name="_2433B_12_11_3">#REF!</definedName>
    <definedName name="_2434B_12_11_4" localSheetId="3">#REF!</definedName>
    <definedName name="_2434B_12_11_4">#REF!</definedName>
    <definedName name="_2435B_12_11_5" localSheetId="3">#REF!</definedName>
    <definedName name="_2435B_12_11_5">#REF!</definedName>
    <definedName name="_2436B_12_11_6" localSheetId="3">#REF!</definedName>
    <definedName name="_2436B_12_11_6">#REF!</definedName>
    <definedName name="_2437B_12_11_7" localSheetId="3">#REF!</definedName>
    <definedName name="_2437B_12_11_7">#REF!</definedName>
    <definedName name="_2438B_12_11_8" localSheetId="3">#REF!</definedName>
    <definedName name="_2438B_12_11_8">#REF!</definedName>
    <definedName name="_2439B_12_11_9" localSheetId="3">#REF!</definedName>
    <definedName name="_2439B_12_11_9">#REF!</definedName>
    <definedName name="_244_32_12_17_6" localSheetId="3">#REF!</definedName>
    <definedName name="_244_32_12_17_6">#REF!</definedName>
    <definedName name="_2440B_12_17_1" localSheetId="3">#REF!</definedName>
    <definedName name="_2440B_12_17_1">#REF!</definedName>
    <definedName name="_2441B_12_17_10" localSheetId="3">#REF!</definedName>
    <definedName name="_2441B_12_17_10">#REF!</definedName>
    <definedName name="_2442B_12_17_11" localSheetId="3">#REF!</definedName>
    <definedName name="_2442B_12_17_11">#REF!</definedName>
    <definedName name="_2443B_12_17_12" localSheetId="3">#REF!</definedName>
    <definedName name="_2443B_12_17_12">#REF!</definedName>
    <definedName name="_2444B_12_17_13" localSheetId="3">#REF!</definedName>
    <definedName name="_2444B_12_17_13">#REF!</definedName>
    <definedName name="_2445B_12_17_2" localSheetId="3">#REF!</definedName>
    <definedName name="_2445B_12_17_2">#REF!</definedName>
    <definedName name="_2446B_12_17_3" localSheetId="3">#REF!</definedName>
    <definedName name="_2446B_12_17_3">#REF!</definedName>
    <definedName name="_2447B_12_17_4" localSheetId="3">#REF!</definedName>
    <definedName name="_2447B_12_17_4">#REF!</definedName>
    <definedName name="_2448B_12_17_5" localSheetId="3">#REF!</definedName>
    <definedName name="_2448B_12_17_5">#REF!</definedName>
    <definedName name="_2449B_12_17_6" localSheetId="3">#REF!</definedName>
    <definedName name="_2449B_12_17_6">#REF!</definedName>
    <definedName name="_245_32_12_17_7" localSheetId="3">#REF!</definedName>
    <definedName name="_245_32_12_17_7">#REF!</definedName>
    <definedName name="_2450B_12_17_7" localSheetId="3">#REF!</definedName>
    <definedName name="_2450B_12_17_7">#REF!</definedName>
    <definedName name="_2451B_12_17_8" localSheetId="3">#REF!</definedName>
    <definedName name="_2451B_12_17_8">#REF!</definedName>
    <definedName name="_2452B_12_17_9" localSheetId="3">#REF!</definedName>
    <definedName name="_2452B_12_17_9">#REF!</definedName>
    <definedName name="_2453B_13_1" localSheetId="3">#REF!</definedName>
    <definedName name="_2453B_13_1">#REF!</definedName>
    <definedName name="_2454B_13_10" localSheetId="3">#REF!</definedName>
    <definedName name="_2454B_13_10">#REF!</definedName>
    <definedName name="_2455B_13_11" localSheetId="3">#REF!</definedName>
    <definedName name="_2455B_13_11">#REF!</definedName>
    <definedName name="_2456B_13_12" localSheetId="3">#REF!</definedName>
    <definedName name="_2456B_13_12">#REF!</definedName>
    <definedName name="_2457B_13_13" localSheetId="3">#REF!</definedName>
    <definedName name="_2457B_13_13">#REF!</definedName>
    <definedName name="_2458B_13_2" localSheetId="3">#REF!</definedName>
    <definedName name="_2458B_13_2">#REF!</definedName>
    <definedName name="_2459B_13_3" localSheetId="3">#REF!</definedName>
    <definedName name="_2459B_13_3">#REF!</definedName>
    <definedName name="_246_32_12_17_8" localSheetId="3">#REF!</definedName>
    <definedName name="_246_32_12_17_8">#REF!</definedName>
    <definedName name="_2460B_13_4" localSheetId="3">#REF!</definedName>
    <definedName name="_2460B_13_4">#REF!</definedName>
    <definedName name="_2461B_13_5" localSheetId="3">#REF!</definedName>
    <definedName name="_2461B_13_5">#REF!</definedName>
    <definedName name="_2462B_13_6" localSheetId="3">#REF!</definedName>
    <definedName name="_2462B_13_6">#REF!</definedName>
    <definedName name="_2463B_13_7" localSheetId="3">#REF!</definedName>
    <definedName name="_2463B_13_7">#REF!</definedName>
    <definedName name="_2464B_13_8" localSheetId="3">#REF!</definedName>
    <definedName name="_2464B_13_8">#REF!</definedName>
    <definedName name="_2465B_13_9" localSheetId="3">#REF!</definedName>
    <definedName name="_2465B_13_9">#REF!</definedName>
    <definedName name="_2466B_13_17_1" localSheetId="3">#REF!</definedName>
    <definedName name="_2466B_13_17_1">#REF!</definedName>
    <definedName name="_2467B_13_17_10" localSheetId="3">#REF!</definedName>
    <definedName name="_2467B_13_17_10">#REF!</definedName>
    <definedName name="_2468B_13_17_11" localSheetId="3">#REF!</definedName>
    <definedName name="_2468B_13_17_11">#REF!</definedName>
    <definedName name="_2469B_13_17_12" localSheetId="3">#REF!</definedName>
    <definedName name="_2469B_13_17_12">#REF!</definedName>
    <definedName name="_247_32_12_17_9" localSheetId="3">#REF!</definedName>
    <definedName name="_247_32_12_17_9">#REF!</definedName>
    <definedName name="_2470B_13_17_13" localSheetId="3">#REF!</definedName>
    <definedName name="_2470B_13_17_13">#REF!</definedName>
    <definedName name="_2471B_13_17_2" localSheetId="3">#REF!</definedName>
    <definedName name="_2471B_13_17_2">#REF!</definedName>
    <definedName name="_2472B_13_17_3" localSheetId="3">#REF!</definedName>
    <definedName name="_2472B_13_17_3">#REF!</definedName>
    <definedName name="_2473B_13_17_4" localSheetId="3">#REF!</definedName>
    <definedName name="_2473B_13_17_4">#REF!</definedName>
    <definedName name="_2474B_13_17_5" localSheetId="3">#REF!</definedName>
    <definedName name="_2474B_13_17_5">#REF!</definedName>
    <definedName name="_2475B_13_17_6" localSheetId="3">#REF!</definedName>
    <definedName name="_2475B_13_17_6">#REF!</definedName>
    <definedName name="_2476B_13_17_7" localSheetId="3">#REF!</definedName>
    <definedName name="_2476B_13_17_7">#REF!</definedName>
    <definedName name="_2477B_13_17_8" localSheetId="3">#REF!</definedName>
    <definedName name="_2477B_13_17_8">#REF!</definedName>
    <definedName name="_2478B_13_17_9" localSheetId="3">#REF!</definedName>
    <definedName name="_2478B_13_17_9">#REF!</definedName>
    <definedName name="_2479B_14_1" localSheetId="3">#REF!</definedName>
    <definedName name="_2479B_14_1">#REF!</definedName>
    <definedName name="_248_32_17_1" localSheetId="3">#REF!</definedName>
    <definedName name="_248_32_17_1">#REF!</definedName>
    <definedName name="_2480B_14_10" localSheetId="3">#REF!</definedName>
    <definedName name="_2480B_14_10">#REF!</definedName>
    <definedName name="_2481B_14_11" localSheetId="3">#REF!</definedName>
    <definedName name="_2481B_14_11">#REF!</definedName>
    <definedName name="_2482B_14_12" localSheetId="3">#REF!</definedName>
    <definedName name="_2482B_14_12">#REF!</definedName>
    <definedName name="_2483B_14_13" localSheetId="3">#REF!</definedName>
    <definedName name="_2483B_14_13">#REF!</definedName>
    <definedName name="_2484B_14_2" localSheetId="3">#REF!</definedName>
    <definedName name="_2484B_14_2">#REF!</definedName>
    <definedName name="_2485B_14_3" localSheetId="3">#REF!</definedName>
    <definedName name="_2485B_14_3">#REF!</definedName>
    <definedName name="_2486B_14_4" localSheetId="3">#REF!</definedName>
    <definedName name="_2486B_14_4">#REF!</definedName>
    <definedName name="_2487B_14_5" localSheetId="3">#REF!</definedName>
    <definedName name="_2487B_14_5">#REF!</definedName>
    <definedName name="_2488B_14_6" localSheetId="3">#REF!</definedName>
    <definedName name="_2488B_14_6">#REF!</definedName>
    <definedName name="_2489B_14_7" localSheetId="3">#REF!</definedName>
    <definedName name="_2489B_14_7">#REF!</definedName>
    <definedName name="_249_32_17_10" localSheetId="3">#REF!</definedName>
    <definedName name="_249_32_17_10">#REF!</definedName>
    <definedName name="_2490B_14_8" localSheetId="3">#REF!</definedName>
    <definedName name="_2490B_14_8">#REF!</definedName>
    <definedName name="_2491B_14_9" localSheetId="3">#REF!</definedName>
    <definedName name="_2491B_14_9">#REF!</definedName>
    <definedName name="_2492B_14_17_1" localSheetId="3">#REF!</definedName>
    <definedName name="_2492B_14_17_1">#REF!</definedName>
    <definedName name="_2493B_14_17_10" localSheetId="3">#REF!</definedName>
    <definedName name="_2493B_14_17_10">#REF!</definedName>
    <definedName name="_2494B_14_17_11" localSheetId="3">#REF!</definedName>
    <definedName name="_2494B_14_17_11">#REF!</definedName>
    <definedName name="_2495B_14_17_12" localSheetId="3">#REF!</definedName>
    <definedName name="_2495B_14_17_12">#REF!</definedName>
    <definedName name="_2496B_14_17_13" localSheetId="3">#REF!</definedName>
    <definedName name="_2496B_14_17_13">#REF!</definedName>
    <definedName name="_2497B_14_17_2" localSheetId="3">#REF!</definedName>
    <definedName name="_2497B_14_17_2">#REF!</definedName>
    <definedName name="_2498B_14_17_3" localSheetId="3">#REF!</definedName>
    <definedName name="_2498B_14_17_3">#REF!</definedName>
    <definedName name="_2499B_14_17_4" localSheetId="3">#REF!</definedName>
    <definedName name="_2499B_14_17_4">#REF!</definedName>
    <definedName name="_25___xlnm.Print_Area_2_8" localSheetId="3">#REF!</definedName>
    <definedName name="_25___xlnm.Print_Area_2_8">#REF!</definedName>
    <definedName name="_250_32_17_11" localSheetId="3">#REF!</definedName>
    <definedName name="_250_32_17_11">#REF!</definedName>
    <definedName name="_2500B_14_17_5" localSheetId="3">#REF!</definedName>
    <definedName name="_2500B_14_17_5">#REF!</definedName>
    <definedName name="_2501B_14_17_6" localSheetId="3">#REF!</definedName>
    <definedName name="_2501B_14_17_6">#REF!</definedName>
    <definedName name="_2502B_14_17_7" localSheetId="3">#REF!</definedName>
    <definedName name="_2502B_14_17_7">#REF!</definedName>
    <definedName name="_2503B_14_17_8" localSheetId="3">#REF!</definedName>
    <definedName name="_2503B_14_17_8">#REF!</definedName>
    <definedName name="_2504B_14_17_9" localSheetId="3">#REF!</definedName>
    <definedName name="_2504B_14_17_9">#REF!</definedName>
    <definedName name="_2505B_17_1" localSheetId="3">#REF!</definedName>
    <definedName name="_2505B_17_1">#REF!</definedName>
    <definedName name="_2506B_17_10" localSheetId="3">#REF!</definedName>
    <definedName name="_2506B_17_10">#REF!</definedName>
    <definedName name="_2507B_17_11" localSheetId="3">#REF!</definedName>
    <definedName name="_2507B_17_11">#REF!</definedName>
    <definedName name="_2508B_17_12" localSheetId="3">#REF!</definedName>
    <definedName name="_2508B_17_12">#REF!</definedName>
    <definedName name="_2509B_17_13" localSheetId="3">#REF!</definedName>
    <definedName name="_2509B_17_13">#REF!</definedName>
    <definedName name="_251_32_17_12" localSheetId="3">#REF!</definedName>
    <definedName name="_251_32_17_12">#REF!</definedName>
    <definedName name="_2510B_17_2" localSheetId="3">#REF!</definedName>
    <definedName name="_2510B_17_2">#REF!</definedName>
    <definedName name="_2511B_17_3" localSheetId="3">#REF!</definedName>
    <definedName name="_2511B_17_3">#REF!</definedName>
    <definedName name="_2512B_17_4" localSheetId="3">#REF!</definedName>
    <definedName name="_2512B_17_4">#REF!</definedName>
    <definedName name="_2513B_17_5" localSheetId="3">#REF!</definedName>
    <definedName name="_2513B_17_5">#REF!</definedName>
    <definedName name="_2514B_17_6" localSheetId="3">#REF!</definedName>
    <definedName name="_2514B_17_6">#REF!</definedName>
    <definedName name="_2515B_17_7" localSheetId="3">#REF!</definedName>
    <definedName name="_2515B_17_7">#REF!</definedName>
    <definedName name="_2516B_17_8" localSheetId="3">#REF!</definedName>
    <definedName name="_2516B_17_8">#REF!</definedName>
    <definedName name="_2517B_17_9" localSheetId="3">#REF!</definedName>
    <definedName name="_2517B_17_9">#REF!</definedName>
    <definedName name="_2518B_2_1" localSheetId="3">#REF!</definedName>
    <definedName name="_2518B_2_1">#REF!</definedName>
    <definedName name="_2519B_2_10" localSheetId="3">#REF!</definedName>
    <definedName name="_2519B_2_10">#REF!</definedName>
    <definedName name="_252_32_17_13" localSheetId="3">#REF!</definedName>
    <definedName name="_252_32_17_13">#REF!</definedName>
    <definedName name="_2520B_2_11" localSheetId="3">#REF!</definedName>
    <definedName name="_2520B_2_11">#REF!</definedName>
    <definedName name="_2521B_2_12" localSheetId="3">#REF!</definedName>
    <definedName name="_2521B_2_12">#REF!</definedName>
    <definedName name="_2522B_2_13" localSheetId="3">#REF!</definedName>
    <definedName name="_2522B_2_13">#REF!</definedName>
    <definedName name="_2523B_2_2" localSheetId="3">#REF!</definedName>
    <definedName name="_2523B_2_2">#REF!</definedName>
    <definedName name="_2524B_2_3" localSheetId="3">#REF!</definedName>
    <definedName name="_2524B_2_3">#REF!</definedName>
    <definedName name="_2525B_2_4" localSheetId="3">#REF!</definedName>
    <definedName name="_2525B_2_4">#REF!</definedName>
    <definedName name="_2526B_2_5" localSheetId="3">#REF!</definedName>
    <definedName name="_2526B_2_5">#REF!</definedName>
    <definedName name="_2527B_2_6" localSheetId="3">#REF!</definedName>
    <definedName name="_2527B_2_6">#REF!</definedName>
    <definedName name="_2528B_2_7" localSheetId="3">#REF!</definedName>
    <definedName name="_2528B_2_7">#REF!</definedName>
    <definedName name="_2529B_2_8" localSheetId="3">#REF!</definedName>
    <definedName name="_2529B_2_8">#REF!</definedName>
    <definedName name="_253_32_17_2" localSheetId="3">#REF!</definedName>
    <definedName name="_253_32_17_2">#REF!</definedName>
    <definedName name="_2530B_2_9" localSheetId="3">#REF!</definedName>
    <definedName name="_2530B_2_9">#REF!</definedName>
    <definedName name="_2531B_2_1_1" localSheetId="3">#REF!</definedName>
    <definedName name="_2531B_2_1_1">#REF!</definedName>
    <definedName name="_2532B_2_1_10" localSheetId="3">#REF!</definedName>
    <definedName name="_2532B_2_1_10">#REF!</definedName>
    <definedName name="_2533B_2_1_11" localSheetId="3">#REF!</definedName>
    <definedName name="_2533B_2_1_11">#REF!</definedName>
    <definedName name="_2534B_2_1_12" localSheetId="3">#REF!</definedName>
    <definedName name="_2534B_2_1_12">#REF!</definedName>
    <definedName name="_2535B_2_1_13" localSheetId="3">#REF!</definedName>
    <definedName name="_2535B_2_1_13">#REF!</definedName>
    <definedName name="_2536B_2_1_2" localSheetId="3">#REF!</definedName>
    <definedName name="_2536B_2_1_2">#REF!</definedName>
    <definedName name="_2537B_2_1_3" localSheetId="3">#REF!</definedName>
    <definedName name="_2537B_2_1_3">#REF!</definedName>
    <definedName name="_2538B_2_1_4" localSheetId="3">#REF!</definedName>
    <definedName name="_2538B_2_1_4">#REF!</definedName>
    <definedName name="_2539B_2_1_5" localSheetId="3">#REF!</definedName>
    <definedName name="_2539B_2_1_5">#REF!</definedName>
    <definedName name="_254_32_17_3" localSheetId="3">#REF!</definedName>
    <definedName name="_254_32_17_3">#REF!</definedName>
    <definedName name="_2540B_2_1_6" localSheetId="3">#REF!</definedName>
    <definedName name="_2540B_2_1_6">#REF!</definedName>
    <definedName name="_2541B_2_1_7" localSheetId="3">#REF!</definedName>
    <definedName name="_2541B_2_1_7">#REF!</definedName>
    <definedName name="_2542B_2_1_8" localSheetId="3">#REF!</definedName>
    <definedName name="_2542B_2_1_8">#REF!</definedName>
    <definedName name="_2543B_2_1_9" localSheetId="3">#REF!</definedName>
    <definedName name="_2543B_2_1_9">#REF!</definedName>
    <definedName name="_2544B_2_1_10_1" localSheetId="3">#REF!</definedName>
    <definedName name="_2544B_2_1_10_1">#REF!</definedName>
    <definedName name="_2545B_2_1_10_10" localSheetId="3">#REF!</definedName>
    <definedName name="_2545B_2_1_10_10">#REF!</definedName>
    <definedName name="_2546B_2_1_10_11" localSheetId="3">#REF!</definedName>
    <definedName name="_2546B_2_1_10_11">#REF!</definedName>
    <definedName name="_2547B_2_1_10_12" localSheetId="3">#REF!</definedName>
    <definedName name="_2547B_2_1_10_12">#REF!</definedName>
    <definedName name="_2548B_2_1_10_13" localSheetId="3">#REF!</definedName>
    <definedName name="_2548B_2_1_10_13">#REF!</definedName>
    <definedName name="_2549B_2_1_10_2" localSheetId="3">#REF!</definedName>
    <definedName name="_2549B_2_1_10_2">#REF!</definedName>
    <definedName name="_255_32_17_4" localSheetId="3">#REF!</definedName>
    <definedName name="_255_32_17_4">#REF!</definedName>
    <definedName name="_2550B_2_1_10_3" localSheetId="3">#REF!</definedName>
    <definedName name="_2550B_2_1_10_3">#REF!</definedName>
    <definedName name="_2551B_2_1_10_4" localSheetId="3">#REF!</definedName>
    <definedName name="_2551B_2_1_10_4">#REF!</definedName>
    <definedName name="_2552B_2_1_10_5" localSheetId="3">#REF!</definedName>
    <definedName name="_2552B_2_1_10_5">#REF!</definedName>
    <definedName name="_2553B_2_1_10_6" localSheetId="3">#REF!</definedName>
    <definedName name="_2553B_2_1_10_6">#REF!</definedName>
    <definedName name="_2554B_2_1_10_7" localSheetId="3">#REF!</definedName>
    <definedName name="_2554B_2_1_10_7">#REF!</definedName>
    <definedName name="_2555B_2_1_10_8" localSheetId="3">#REF!</definedName>
    <definedName name="_2555B_2_1_10_8">#REF!</definedName>
    <definedName name="_2556B_2_1_10_9" localSheetId="3">#REF!</definedName>
    <definedName name="_2556B_2_1_10_9">#REF!</definedName>
    <definedName name="_2557B_2_1_11_1" localSheetId="3">#REF!</definedName>
    <definedName name="_2557B_2_1_11_1">#REF!</definedName>
    <definedName name="_2558B_2_1_11_10" localSheetId="3">#REF!</definedName>
    <definedName name="_2558B_2_1_11_10">#REF!</definedName>
    <definedName name="_2559B_2_1_11_11" localSheetId="3">#REF!</definedName>
    <definedName name="_2559B_2_1_11_11">#REF!</definedName>
    <definedName name="_256_32_17_5" localSheetId="3">#REF!</definedName>
    <definedName name="_256_32_17_5">#REF!</definedName>
    <definedName name="_2560B_2_1_11_12" localSheetId="3">#REF!</definedName>
    <definedName name="_2560B_2_1_11_12">#REF!</definedName>
    <definedName name="_2561B_2_1_11_13" localSheetId="3">#REF!</definedName>
    <definedName name="_2561B_2_1_11_13">#REF!</definedName>
    <definedName name="_2562B_2_1_11_2" localSheetId="3">#REF!</definedName>
    <definedName name="_2562B_2_1_11_2">#REF!</definedName>
    <definedName name="_2563B_2_1_11_3" localSheetId="3">#REF!</definedName>
    <definedName name="_2563B_2_1_11_3">#REF!</definedName>
    <definedName name="_2564B_2_1_11_4" localSheetId="3">#REF!</definedName>
    <definedName name="_2564B_2_1_11_4">#REF!</definedName>
    <definedName name="_2565B_2_1_11_5" localSheetId="3">#REF!</definedName>
    <definedName name="_2565B_2_1_11_5">#REF!</definedName>
    <definedName name="_2566B_2_1_11_6" localSheetId="3">#REF!</definedName>
    <definedName name="_2566B_2_1_11_6">#REF!</definedName>
    <definedName name="_2567B_2_1_11_7" localSheetId="3">#REF!</definedName>
    <definedName name="_2567B_2_1_11_7">#REF!</definedName>
    <definedName name="_2568B_2_1_11_8" localSheetId="3">#REF!</definedName>
    <definedName name="_2568B_2_1_11_8">#REF!</definedName>
    <definedName name="_2569B_2_1_11_9" localSheetId="3">#REF!</definedName>
    <definedName name="_2569B_2_1_11_9">#REF!</definedName>
    <definedName name="_257_32_17_6" localSheetId="3">#REF!</definedName>
    <definedName name="_257_32_17_6">#REF!</definedName>
    <definedName name="_2570B_2_1_17_1" localSheetId="3">#REF!</definedName>
    <definedName name="_2570B_2_1_17_1">#REF!</definedName>
    <definedName name="_2571B_2_1_17_10" localSheetId="3">#REF!</definedName>
    <definedName name="_2571B_2_1_17_10">#REF!</definedName>
    <definedName name="_2572B_2_1_17_11" localSheetId="3">#REF!</definedName>
    <definedName name="_2572B_2_1_17_11">#REF!</definedName>
    <definedName name="_2573B_2_1_17_12" localSheetId="3">#REF!</definedName>
    <definedName name="_2573B_2_1_17_12">#REF!</definedName>
    <definedName name="_2574B_2_1_17_13" localSheetId="3">#REF!</definedName>
    <definedName name="_2574B_2_1_17_13">#REF!</definedName>
    <definedName name="_2575B_2_1_17_2" localSheetId="3">#REF!</definedName>
    <definedName name="_2575B_2_1_17_2">#REF!</definedName>
    <definedName name="_2576B_2_1_17_3" localSheetId="3">#REF!</definedName>
    <definedName name="_2576B_2_1_17_3">#REF!</definedName>
    <definedName name="_2577B_2_1_17_4" localSheetId="3">#REF!</definedName>
    <definedName name="_2577B_2_1_17_4">#REF!</definedName>
    <definedName name="_2578B_2_1_17_5" localSheetId="3">#REF!</definedName>
    <definedName name="_2578B_2_1_17_5">#REF!</definedName>
    <definedName name="_2579B_2_1_17_6" localSheetId="3">#REF!</definedName>
    <definedName name="_2579B_2_1_17_6">#REF!</definedName>
    <definedName name="_258_32_17_7" localSheetId="3">#REF!</definedName>
    <definedName name="_258_32_17_7">#REF!</definedName>
    <definedName name="_2580B_2_1_17_7" localSheetId="3">#REF!</definedName>
    <definedName name="_2580B_2_1_17_7">#REF!</definedName>
    <definedName name="_2581B_2_1_17_8" localSheetId="3">#REF!</definedName>
    <definedName name="_2581B_2_1_17_8">#REF!</definedName>
    <definedName name="_2582B_2_1_17_9" localSheetId="3">#REF!</definedName>
    <definedName name="_2582B_2_1_17_9">#REF!</definedName>
    <definedName name="_2583B_2_10_1" localSheetId="3">#REF!</definedName>
    <definedName name="_2583B_2_10_1">#REF!</definedName>
    <definedName name="_2584B_2_10_10" localSheetId="3">#REF!</definedName>
    <definedName name="_2584B_2_10_10">#REF!</definedName>
    <definedName name="_2585B_2_10_11" localSheetId="3">#REF!</definedName>
    <definedName name="_2585B_2_10_11">#REF!</definedName>
    <definedName name="_2586B_2_10_12" localSheetId="3">#REF!</definedName>
    <definedName name="_2586B_2_10_12">#REF!</definedName>
    <definedName name="_2587B_2_10_13" localSheetId="3">#REF!</definedName>
    <definedName name="_2587B_2_10_13">#REF!</definedName>
    <definedName name="_2588B_2_10_2" localSheetId="3">#REF!</definedName>
    <definedName name="_2588B_2_10_2">#REF!</definedName>
    <definedName name="_2589B_2_10_3" localSheetId="3">#REF!</definedName>
    <definedName name="_2589B_2_10_3">#REF!</definedName>
    <definedName name="_259_32_17_8" localSheetId="3">#REF!</definedName>
    <definedName name="_259_32_17_8">#REF!</definedName>
    <definedName name="_2590B_2_10_4" localSheetId="3">#REF!</definedName>
    <definedName name="_2590B_2_10_4">#REF!</definedName>
    <definedName name="_2591B_2_10_5" localSheetId="3">#REF!</definedName>
    <definedName name="_2591B_2_10_5">#REF!</definedName>
    <definedName name="_2592B_2_10_6" localSheetId="3">#REF!</definedName>
    <definedName name="_2592B_2_10_6">#REF!</definedName>
    <definedName name="_2593B_2_10_7" localSheetId="3">#REF!</definedName>
    <definedName name="_2593B_2_10_7">#REF!</definedName>
    <definedName name="_2594B_2_10_8" localSheetId="3">#REF!</definedName>
    <definedName name="_2594B_2_10_8">#REF!</definedName>
    <definedName name="_2595B_2_10_9" localSheetId="3">#REF!</definedName>
    <definedName name="_2595B_2_10_9">#REF!</definedName>
    <definedName name="_2596B_2_11_1" localSheetId="3">#REF!</definedName>
    <definedName name="_2596B_2_11_1">#REF!</definedName>
    <definedName name="_2597B_2_11_10" localSheetId="3">#REF!</definedName>
    <definedName name="_2597B_2_11_10">#REF!</definedName>
    <definedName name="_2598B_2_11_11" localSheetId="3">#REF!</definedName>
    <definedName name="_2598B_2_11_11">#REF!</definedName>
    <definedName name="_2599B_2_11_12" localSheetId="3">#REF!</definedName>
    <definedName name="_2599B_2_11_12">#REF!</definedName>
    <definedName name="_26___xlnm.Print_Area_2_9" localSheetId="3">#REF!</definedName>
    <definedName name="_26___xlnm.Print_Area_2_9">#REF!</definedName>
    <definedName name="_260_32_17_9" localSheetId="3">#REF!</definedName>
    <definedName name="_260_32_17_9">#REF!</definedName>
    <definedName name="_2600B_2_11_13" localSheetId="3">#REF!</definedName>
    <definedName name="_2600B_2_11_13">#REF!</definedName>
    <definedName name="_2601B_2_11_2" localSheetId="3">#REF!</definedName>
    <definedName name="_2601B_2_11_2">#REF!</definedName>
    <definedName name="_2602B_2_11_3" localSheetId="3">#REF!</definedName>
    <definedName name="_2602B_2_11_3">#REF!</definedName>
    <definedName name="_2603B_2_11_4" localSheetId="3">#REF!</definedName>
    <definedName name="_2603B_2_11_4">#REF!</definedName>
    <definedName name="_2604B_2_11_5" localSheetId="3">#REF!</definedName>
    <definedName name="_2604B_2_11_5">#REF!</definedName>
    <definedName name="_2605B_2_11_6" localSheetId="3">#REF!</definedName>
    <definedName name="_2605B_2_11_6">#REF!</definedName>
    <definedName name="_2606B_2_11_7" localSheetId="3">#REF!</definedName>
    <definedName name="_2606B_2_11_7">#REF!</definedName>
    <definedName name="_2607B_2_11_8" localSheetId="3">#REF!</definedName>
    <definedName name="_2607B_2_11_8">#REF!</definedName>
    <definedName name="_2608B_2_11_9" localSheetId="3">#REF!</definedName>
    <definedName name="_2608B_2_11_9">#REF!</definedName>
    <definedName name="_2609B_2_17_1" localSheetId="3">#REF!</definedName>
    <definedName name="_2609B_2_17_1">#REF!</definedName>
    <definedName name="_261_a_1_1_1" localSheetId="3">#REF!</definedName>
    <definedName name="_261_a_1_1_1">#REF!</definedName>
    <definedName name="_2610B_2_17_10" localSheetId="3">#REF!</definedName>
    <definedName name="_2610B_2_17_10">#REF!</definedName>
    <definedName name="_2611B_2_17_11" localSheetId="3">#REF!</definedName>
    <definedName name="_2611B_2_17_11">#REF!</definedName>
    <definedName name="_2612B_2_17_12" localSheetId="3">#REF!</definedName>
    <definedName name="_2612B_2_17_12">#REF!</definedName>
    <definedName name="_2613B_2_17_13" localSheetId="3">#REF!</definedName>
    <definedName name="_2613B_2_17_13">#REF!</definedName>
    <definedName name="_2614B_2_17_2" localSheetId="3">#REF!</definedName>
    <definedName name="_2614B_2_17_2">#REF!</definedName>
    <definedName name="_2615B_2_17_3" localSheetId="3">#REF!</definedName>
    <definedName name="_2615B_2_17_3">#REF!</definedName>
    <definedName name="_2616B_2_17_4" localSheetId="3">#REF!</definedName>
    <definedName name="_2616B_2_17_4">#REF!</definedName>
    <definedName name="_2617B_2_17_5" localSheetId="3">#REF!</definedName>
    <definedName name="_2617B_2_17_5">#REF!</definedName>
    <definedName name="_2618B_2_17_6" localSheetId="3">#REF!</definedName>
    <definedName name="_2618B_2_17_6">#REF!</definedName>
    <definedName name="_2619B_2_17_7" localSheetId="3">#REF!</definedName>
    <definedName name="_2619B_2_17_7">#REF!</definedName>
    <definedName name="_262_a_1_1_10" localSheetId="3">#REF!</definedName>
    <definedName name="_262_a_1_1_10">#REF!</definedName>
    <definedName name="_2620B_2_17_8" localSheetId="3">#REF!</definedName>
    <definedName name="_2620B_2_17_8">#REF!</definedName>
    <definedName name="_2621B_2_17_9" localSheetId="3">#REF!</definedName>
    <definedName name="_2621B_2_17_9">#REF!</definedName>
    <definedName name="_2622B_3_1" localSheetId="3">#REF!</definedName>
    <definedName name="_2622B_3_1">#REF!</definedName>
    <definedName name="_2623B_3_10" localSheetId="3">#REF!</definedName>
    <definedName name="_2623B_3_10">#REF!</definedName>
    <definedName name="_2624B_3_11" localSheetId="3">#REF!</definedName>
    <definedName name="_2624B_3_11">#REF!</definedName>
    <definedName name="_2625B_3_12" localSheetId="3">#REF!</definedName>
    <definedName name="_2625B_3_12">#REF!</definedName>
    <definedName name="_2626B_3_13" localSheetId="3">#REF!</definedName>
    <definedName name="_2626B_3_13">#REF!</definedName>
    <definedName name="_2627B_3_2" localSheetId="3">#REF!</definedName>
    <definedName name="_2627B_3_2">#REF!</definedName>
    <definedName name="_2628B_3_3" localSheetId="3">#REF!</definedName>
    <definedName name="_2628B_3_3">#REF!</definedName>
    <definedName name="_2629B_3_4" localSheetId="3">#REF!</definedName>
    <definedName name="_2629B_3_4">#REF!</definedName>
    <definedName name="_263_a_1_1_11" localSheetId="3">#REF!</definedName>
    <definedName name="_263_a_1_1_11">#REF!</definedName>
    <definedName name="_2630B_3_5" localSheetId="3">#REF!</definedName>
    <definedName name="_2630B_3_5">#REF!</definedName>
    <definedName name="_2631B_3_6" localSheetId="3">#REF!</definedName>
    <definedName name="_2631B_3_6">#REF!</definedName>
    <definedName name="_2632B_3_7" localSheetId="3">#REF!</definedName>
    <definedName name="_2632B_3_7">#REF!</definedName>
    <definedName name="_2633B_3_8" localSheetId="3">#REF!</definedName>
    <definedName name="_2633B_3_8">#REF!</definedName>
    <definedName name="_2634B_3_9" localSheetId="3">#REF!</definedName>
    <definedName name="_2634B_3_9">#REF!</definedName>
    <definedName name="_2635B_3_10_1" localSheetId="3">#REF!</definedName>
    <definedName name="_2635B_3_10_1">#REF!</definedName>
    <definedName name="_2636B_3_10_10" localSheetId="3">#REF!</definedName>
    <definedName name="_2636B_3_10_10">#REF!</definedName>
    <definedName name="_2637B_3_10_11" localSheetId="3">#REF!</definedName>
    <definedName name="_2637B_3_10_11">#REF!</definedName>
    <definedName name="_2638B_3_10_12" localSheetId="3">#REF!</definedName>
    <definedName name="_2638B_3_10_12">#REF!</definedName>
    <definedName name="_2639B_3_10_13" localSheetId="3">#REF!</definedName>
    <definedName name="_2639B_3_10_13">#REF!</definedName>
    <definedName name="_264_a_1_1_12" localSheetId="3">#REF!</definedName>
    <definedName name="_264_a_1_1_12">#REF!</definedName>
    <definedName name="_2640B_3_10_2" localSheetId="3">#REF!</definedName>
    <definedName name="_2640B_3_10_2">#REF!</definedName>
    <definedName name="_2641B_3_10_3" localSheetId="3">#REF!</definedName>
    <definedName name="_2641B_3_10_3">#REF!</definedName>
    <definedName name="_2642B_3_10_4" localSheetId="3">#REF!</definedName>
    <definedName name="_2642B_3_10_4">#REF!</definedName>
    <definedName name="_2643B_3_10_5" localSheetId="3">#REF!</definedName>
    <definedName name="_2643B_3_10_5">#REF!</definedName>
    <definedName name="_2644B_3_10_6" localSheetId="3">#REF!</definedName>
    <definedName name="_2644B_3_10_6">#REF!</definedName>
    <definedName name="_2645B_3_10_7" localSheetId="3">#REF!</definedName>
    <definedName name="_2645B_3_10_7">#REF!</definedName>
    <definedName name="_2646B_3_10_8" localSheetId="3">#REF!</definedName>
    <definedName name="_2646B_3_10_8">#REF!</definedName>
    <definedName name="_2647B_3_10_9" localSheetId="3">#REF!</definedName>
    <definedName name="_2647B_3_10_9">#REF!</definedName>
    <definedName name="_2648B_3_11_1" localSheetId="3">#REF!</definedName>
    <definedName name="_2648B_3_11_1">#REF!</definedName>
    <definedName name="_2649B_3_11_10" localSheetId="3">#REF!</definedName>
    <definedName name="_2649B_3_11_10">#REF!</definedName>
    <definedName name="_265_a_1_1_13" localSheetId="3">#REF!</definedName>
    <definedName name="_265_a_1_1_13">#REF!</definedName>
    <definedName name="_2650B_3_11_11" localSheetId="3">#REF!</definedName>
    <definedName name="_2650B_3_11_11">#REF!</definedName>
    <definedName name="_2651B_3_11_12" localSheetId="3">#REF!</definedName>
    <definedName name="_2651B_3_11_12">#REF!</definedName>
    <definedName name="_2652B_3_11_13" localSheetId="3">#REF!</definedName>
    <definedName name="_2652B_3_11_13">#REF!</definedName>
    <definedName name="_2653B_3_11_2" localSheetId="3">#REF!</definedName>
    <definedName name="_2653B_3_11_2">#REF!</definedName>
    <definedName name="_2654B_3_11_3" localSheetId="3">#REF!</definedName>
    <definedName name="_2654B_3_11_3">#REF!</definedName>
    <definedName name="_2655B_3_11_4" localSheetId="3">#REF!</definedName>
    <definedName name="_2655B_3_11_4">#REF!</definedName>
    <definedName name="_2656B_3_11_5" localSheetId="3">#REF!</definedName>
    <definedName name="_2656B_3_11_5">#REF!</definedName>
    <definedName name="_2657B_3_11_6" localSheetId="3">#REF!</definedName>
    <definedName name="_2657B_3_11_6">#REF!</definedName>
    <definedName name="_2658B_3_11_7" localSheetId="3">#REF!</definedName>
    <definedName name="_2658B_3_11_7">#REF!</definedName>
    <definedName name="_2659B_3_11_8" localSheetId="3">#REF!</definedName>
    <definedName name="_2659B_3_11_8">#REF!</definedName>
    <definedName name="_266_a_1_1_2" localSheetId="3">#REF!</definedName>
    <definedName name="_266_a_1_1_2">#REF!</definedName>
    <definedName name="_2660B_3_11_9" localSheetId="3">#REF!</definedName>
    <definedName name="_2660B_3_11_9">#REF!</definedName>
    <definedName name="_2661B_3_17_1" localSheetId="3">#REF!</definedName>
    <definedName name="_2661B_3_17_1">#REF!</definedName>
    <definedName name="_2662B_3_17_10" localSheetId="3">#REF!</definedName>
    <definedName name="_2662B_3_17_10">#REF!</definedName>
    <definedName name="_2663B_3_17_11" localSheetId="3">#REF!</definedName>
    <definedName name="_2663B_3_17_11">#REF!</definedName>
    <definedName name="_2664B_3_17_12" localSheetId="3">#REF!</definedName>
    <definedName name="_2664B_3_17_12">#REF!</definedName>
    <definedName name="_2665B_3_17_13" localSheetId="3">#REF!</definedName>
    <definedName name="_2665B_3_17_13">#REF!</definedName>
    <definedName name="_2666B_3_17_2" localSheetId="3">#REF!</definedName>
    <definedName name="_2666B_3_17_2">#REF!</definedName>
    <definedName name="_2667B_3_17_3" localSheetId="3">#REF!</definedName>
    <definedName name="_2667B_3_17_3">#REF!</definedName>
    <definedName name="_2668B_3_17_4" localSheetId="3">#REF!</definedName>
    <definedName name="_2668B_3_17_4">#REF!</definedName>
    <definedName name="_2669B_3_17_5" localSheetId="3">#REF!</definedName>
    <definedName name="_2669B_3_17_5">#REF!</definedName>
    <definedName name="_267_a_1_1_3" localSheetId="3">#REF!</definedName>
    <definedName name="_267_a_1_1_3">#REF!</definedName>
    <definedName name="_2670B_3_17_6" localSheetId="3">#REF!</definedName>
    <definedName name="_2670B_3_17_6">#REF!</definedName>
    <definedName name="_2671B_3_17_7" localSheetId="3">#REF!</definedName>
    <definedName name="_2671B_3_17_7">#REF!</definedName>
    <definedName name="_2672B_3_17_8" localSheetId="3">#REF!</definedName>
    <definedName name="_2672B_3_17_8">#REF!</definedName>
    <definedName name="_2673B_3_17_9" localSheetId="3">#REF!</definedName>
    <definedName name="_2673B_3_17_9">#REF!</definedName>
    <definedName name="_2674B_4_1" localSheetId="3">#REF!</definedName>
    <definedName name="_2674B_4_1">#REF!</definedName>
    <definedName name="_2675B_4_10" localSheetId="3">#REF!</definedName>
    <definedName name="_2675B_4_10">#REF!</definedName>
    <definedName name="_2676B_4_11" localSheetId="3">#REF!</definedName>
    <definedName name="_2676B_4_11">#REF!</definedName>
    <definedName name="_2677B_4_12" localSheetId="3">#REF!</definedName>
    <definedName name="_2677B_4_12">#REF!</definedName>
    <definedName name="_2678B_4_13" localSheetId="3">#REF!</definedName>
    <definedName name="_2678B_4_13">#REF!</definedName>
    <definedName name="_2679B_4_2" localSheetId="3">#REF!</definedName>
    <definedName name="_2679B_4_2">#REF!</definedName>
    <definedName name="_268_a_1_1_4" localSheetId="3">#REF!</definedName>
    <definedName name="_268_a_1_1_4">#REF!</definedName>
    <definedName name="_2680B_4_3" localSheetId="3">#REF!</definedName>
    <definedName name="_2680B_4_3">#REF!</definedName>
    <definedName name="_2681B_4_4" localSheetId="3">#REF!</definedName>
    <definedName name="_2681B_4_4">#REF!</definedName>
    <definedName name="_2682B_4_5" localSheetId="3">#REF!</definedName>
    <definedName name="_2682B_4_5">#REF!</definedName>
    <definedName name="_2683B_4_6" localSheetId="3">#REF!</definedName>
    <definedName name="_2683B_4_6">#REF!</definedName>
    <definedName name="_2684B_4_7" localSheetId="3">#REF!</definedName>
    <definedName name="_2684B_4_7">#REF!</definedName>
    <definedName name="_2685B_4_8" localSheetId="3">#REF!</definedName>
    <definedName name="_2685B_4_8">#REF!</definedName>
    <definedName name="_2686B_4_9" localSheetId="3">#REF!</definedName>
    <definedName name="_2686B_4_9">#REF!</definedName>
    <definedName name="_2687B_4_17_1" localSheetId="3">#REF!</definedName>
    <definedName name="_2687B_4_17_1">#REF!</definedName>
    <definedName name="_2688B_4_17_10" localSheetId="3">#REF!</definedName>
    <definedName name="_2688B_4_17_10">#REF!</definedName>
    <definedName name="_2689B_4_17_11" localSheetId="3">#REF!</definedName>
    <definedName name="_2689B_4_17_11">#REF!</definedName>
    <definedName name="_269_a_1_1_5" localSheetId="3">#REF!</definedName>
    <definedName name="_269_a_1_1_5">#REF!</definedName>
    <definedName name="_2690B_4_17_12" localSheetId="3">#REF!</definedName>
    <definedName name="_2690B_4_17_12">#REF!</definedName>
    <definedName name="_2691B_4_17_13" localSheetId="3">#REF!</definedName>
    <definedName name="_2691B_4_17_13">#REF!</definedName>
    <definedName name="_2692B_4_17_2" localSheetId="3">#REF!</definedName>
    <definedName name="_2692B_4_17_2">#REF!</definedName>
    <definedName name="_2693B_4_17_3" localSheetId="3">#REF!</definedName>
    <definedName name="_2693B_4_17_3">#REF!</definedName>
    <definedName name="_2694B_4_17_4" localSheetId="3">#REF!</definedName>
    <definedName name="_2694B_4_17_4">#REF!</definedName>
    <definedName name="_2695B_4_17_5" localSheetId="3">#REF!</definedName>
    <definedName name="_2695B_4_17_5">#REF!</definedName>
    <definedName name="_2696B_4_17_6" localSheetId="3">#REF!</definedName>
    <definedName name="_2696B_4_17_6">#REF!</definedName>
    <definedName name="_2697B_4_17_7" localSheetId="3">#REF!</definedName>
    <definedName name="_2697B_4_17_7">#REF!</definedName>
    <definedName name="_2698B_4_17_8" localSheetId="3">#REF!</definedName>
    <definedName name="_2698B_4_17_8">#REF!</definedName>
    <definedName name="_2699B_4_17_9" localSheetId="3">#REF!</definedName>
    <definedName name="_2699B_4_17_9">#REF!</definedName>
    <definedName name="_27__xlnm.Print_Area_1_1" localSheetId="3">#REF!</definedName>
    <definedName name="_27__xlnm.Print_Area_1_1">#REF!</definedName>
    <definedName name="_270_a_1_1_6" localSheetId="3">#REF!</definedName>
    <definedName name="_270_a_1_1_6">#REF!</definedName>
    <definedName name="_2700B_5_1" localSheetId="3">#REF!</definedName>
    <definedName name="_2700B_5_1">#REF!</definedName>
    <definedName name="_2701B_5_10" localSheetId="3">#REF!</definedName>
    <definedName name="_2701B_5_10">#REF!</definedName>
    <definedName name="_2702B_5_11" localSheetId="3">#REF!</definedName>
    <definedName name="_2702B_5_11">#REF!</definedName>
    <definedName name="_2703B_5_12" localSheetId="3">#REF!</definedName>
    <definedName name="_2703B_5_12">#REF!</definedName>
    <definedName name="_2704B_5_13" localSheetId="3">#REF!</definedName>
    <definedName name="_2704B_5_13">#REF!</definedName>
    <definedName name="_2705B_5_2" localSheetId="3">#REF!</definedName>
    <definedName name="_2705B_5_2">#REF!</definedName>
    <definedName name="_2706B_5_3" localSheetId="3">#REF!</definedName>
    <definedName name="_2706B_5_3">#REF!</definedName>
    <definedName name="_2707B_5_4" localSheetId="3">#REF!</definedName>
    <definedName name="_2707B_5_4">#REF!</definedName>
    <definedName name="_2708B_5_5" localSheetId="3">#REF!</definedName>
    <definedName name="_2708B_5_5">#REF!</definedName>
    <definedName name="_2709B_5_6" localSheetId="3">#REF!</definedName>
    <definedName name="_2709B_5_6">#REF!</definedName>
    <definedName name="_271_a_1_1_7" localSheetId="3">#REF!</definedName>
    <definedName name="_271_a_1_1_7">#REF!</definedName>
    <definedName name="_2710B_5_7" localSheetId="3">#REF!</definedName>
    <definedName name="_2710B_5_7">#REF!</definedName>
    <definedName name="_2711B_5_8" localSheetId="3">#REF!</definedName>
    <definedName name="_2711B_5_8">#REF!</definedName>
    <definedName name="_2712B_5_9" localSheetId="3">#REF!</definedName>
    <definedName name="_2712B_5_9">#REF!</definedName>
    <definedName name="_2713B_5_17_1" localSheetId="3">#REF!</definedName>
    <definedName name="_2713B_5_17_1">#REF!</definedName>
    <definedName name="_2714B_5_17_10" localSheetId="3">#REF!</definedName>
    <definedName name="_2714B_5_17_10">#REF!</definedName>
    <definedName name="_2715B_5_17_11" localSheetId="3">#REF!</definedName>
    <definedName name="_2715B_5_17_11">#REF!</definedName>
    <definedName name="_2716B_5_17_12" localSheetId="3">#REF!</definedName>
    <definedName name="_2716B_5_17_12">#REF!</definedName>
    <definedName name="_2717B_5_17_13" localSheetId="3">#REF!</definedName>
    <definedName name="_2717B_5_17_13">#REF!</definedName>
    <definedName name="_2718B_5_17_2" localSheetId="3">#REF!</definedName>
    <definedName name="_2718B_5_17_2">#REF!</definedName>
    <definedName name="_2719B_5_17_3" localSheetId="3">#REF!</definedName>
    <definedName name="_2719B_5_17_3">#REF!</definedName>
    <definedName name="_272_a_1_1_8" localSheetId="3">#REF!</definedName>
    <definedName name="_272_a_1_1_8">#REF!</definedName>
    <definedName name="_2720B_5_17_4" localSheetId="3">#REF!</definedName>
    <definedName name="_2720B_5_17_4">#REF!</definedName>
    <definedName name="_2721B_5_17_5" localSheetId="3">#REF!</definedName>
    <definedName name="_2721B_5_17_5">#REF!</definedName>
    <definedName name="_2722B_5_17_6" localSheetId="3">#REF!</definedName>
    <definedName name="_2722B_5_17_6">#REF!</definedName>
    <definedName name="_2723B_5_17_7" localSheetId="3">#REF!</definedName>
    <definedName name="_2723B_5_17_7">#REF!</definedName>
    <definedName name="_2724B_5_17_8" localSheetId="3">#REF!</definedName>
    <definedName name="_2724B_5_17_8">#REF!</definedName>
    <definedName name="_2725B_5_17_9" localSheetId="3">#REF!</definedName>
    <definedName name="_2725B_5_17_9">#REF!</definedName>
    <definedName name="_2726B_6_1" localSheetId="3">#REF!</definedName>
    <definedName name="_2726B_6_1">#REF!</definedName>
    <definedName name="_2727B_6_10" localSheetId="3">#REF!</definedName>
    <definedName name="_2727B_6_10">#REF!</definedName>
    <definedName name="_2728B_6_11" localSheetId="3">#REF!</definedName>
    <definedName name="_2728B_6_11">#REF!</definedName>
    <definedName name="_2729B_6_12" localSheetId="3">#REF!</definedName>
    <definedName name="_2729B_6_12">#REF!</definedName>
    <definedName name="_273_a_1_1_9" localSheetId="3">#REF!</definedName>
    <definedName name="_273_a_1_1_9">#REF!</definedName>
    <definedName name="_2730B_6_13" localSheetId="3">#REF!</definedName>
    <definedName name="_2730B_6_13">#REF!</definedName>
    <definedName name="_2731B_6_2" localSheetId="3">#REF!</definedName>
    <definedName name="_2731B_6_2">#REF!</definedName>
    <definedName name="_2732B_6_3" localSheetId="3">#REF!</definedName>
    <definedName name="_2732B_6_3">#REF!</definedName>
    <definedName name="_2733B_6_4" localSheetId="3">#REF!</definedName>
    <definedName name="_2733B_6_4">#REF!</definedName>
    <definedName name="_2734B_6_5" localSheetId="3">#REF!</definedName>
    <definedName name="_2734B_6_5">#REF!</definedName>
    <definedName name="_2735B_6_6" localSheetId="3">#REF!</definedName>
    <definedName name="_2735B_6_6">#REF!</definedName>
    <definedName name="_2736B_6_7" localSheetId="3">#REF!</definedName>
    <definedName name="_2736B_6_7">#REF!</definedName>
    <definedName name="_2737B_6_8" localSheetId="3">#REF!</definedName>
    <definedName name="_2737B_6_8">#REF!</definedName>
    <definedName name="_2738B_6_9" localSheetId="3">#REF!</definedName>
    <definedName name="_2738B_6_9">#REF!</definedName>
    <definedName name="_2739B_6_17_1" localSheetId="3">#REF!</definedName>
    <definedName name="_2739B_6_17_1">#REF!</definedName>
    <definedName name="_274_a_1_1_1_1" localSheetId="3">#REF!</definedName>
    <definedName name="_274_a_1_1_1_1">#REF!</definedName>
    <definedName name="_2740B_6_17_10" localSheetId="3">#REF!</definedName>
    <definedName name="_2740B_6_17_10">#REF!</definedName>
    <definedName name="_2741B_6_17_11" localSheetId="3">#REF!</definedName>
    <definedName name="_2741B_6_17_11">#REF!</definedName>
    <definedName name="_2742B_6_17_12" localSheetId="3">#REF!</definedName>
    <definedName name="_2742B_6_17_12">#REF!</definedName>
    <definedName name="_2743B_6_17_13" localSheetId="3">#REF!</definedName>
    <definedName name="_2743B_6_17_13">#REF!</definedName>
    <definedName name="_2744B_6_17_2" localSheetId="3">#REF!</definedName>
    <definedName name="_2744B_6_17_2">#REF!</definedName>
    <definedName name="_2745B_6_17_3" localSheetId="3">#REF!</definedName>
    <definedName name="_2745B_6_17_3">#REF!</definedName>
    <definedName name="_2746B_6_17_4" localSheetId="3">#REF!</definedName>
    <definedName name="_2746B_6_17_4">#REF!</definedName>
    <definedName name="_2747B_6_17_5" localSheetId="3">#REF!</definedName>
    <definedName name="_2747B_6_17_5">#REF!</definedName>
    <definedName name="_2748B_6_17_6" localSheetId="3">#REF!</definedName>
    <definedName name="_2748B_6_17_6">#REF!</definedName>
    <definedName name="_2749B_6_17_7" localSheetId="3">#REF!</definedName>
    <definedName name="_2749B_6_17_7">#REF!</definedName>
    <definedName name="_275_a_1_1_1_10" localSheetId="3">#REF!</definedName>
    <definedName name="_275_a_1_1_1_10">#REF!</definedName>
    <definedName name="_2750B_6_17_8" localSheetId="3">#REF!</definedName>
    <definedName name="_2750B_6_17_8">#REF!</definedName>
    <definedName name="_2751B_6_17_9" localSheetId="3">#REF!</definedName>
    <definedName name="_2751B_6_17_9">#REF!</definedName>
    <definedName name="_2752B_7_1" localSheetId="3">#REF!</definedName>
    <definedName name="_2752B_7_1">#REF!</definedName>
    <definedName name="_2753B_7_10" localSheetId="3">#REF!</definedName>
    <definedName name="_2753B_7_10">#REF!</definedName>
    <definedName name="_2754B_7_11" localSheetId="3">#REF!</definedName>
    <definedName name="_2754B_7_11">#REF!</definedName>
    <definedName name="_2755B_7_12" localSheetId="3">#REF!</definedName>
    <definedName name="_2755B_7_12">#REF!</definedName>
    <definedName name="_2756B_7_13" localSheetId="3">#REF!</definedName>
    <definedName name="_2756B_7_13">#REF!</definedName>
    <definedName name="_2757B_7_2" localSheetId="3">#REF!</definedName>
    <definedName name="_2757B_7_2">#REF!</definedName>
    <definedName name="_2758B_7_3" localSheetId="3">#REF!</definedName>
    <definedName name="_2758B_7_3">#REF!</definedName>
    <definedName name="_2759B_7_4" localSheetId="3">#REF!</definedName>
    <definedName name="_2759B_7_4">#REF!</definedName>
    <definedName name="_276_a_1_1_1_11" localSheetId="3">#REF!</definedName>
    <definedName name="_276_a_1_1_1_11">#REF!</definedName>
    <definedName name="_2760B_7_5" localSheetId="3">#REF!</definedName>
    <definedName name="_2760B_7_5">#REF!</definedName>
    <definedName name="_2761B_7_6" localSheetId="3">#REF!</definedName>
    <definedName name="_2761B_7_6">#REF!</definedName>
    <definedName name="_2762B_7_7" localSheetId="3">#REF!</definedName>
    <definedName name="_2762B_7_7">#REF!</definedName>
    <definedName name="_2763B_7_8" localSheetId="3">#REF!</definedName>
    <definedName name="_2763B_7_8">#REF!</definedName>
    <definedName name="_2764B_7_9" localSheetId="3">#REF!</definedName>
    <definedName name="_2764B_7_9">#REF!</definedName>
    <definedName name="_2765B_7_17_1" localSheetId="3">#REF!</definedName>
    <definedName name="_2765B_7_17_1">#REF!</definedName>
    <definedName name="_2766B_7_17_10" localSheetId="3">#REF!</definedName>
    <definedName name="_2766B_7_17_10">#REF!</definedName>
    <definedName name="_2767B_7_17_11" localSheetId="3">#REF!</definedName>
    <definedName name="_2767B_7_17_11">#REF!</definedName>
    <definedName name="_2768B_7_17_12" localSheetId="3">#REF!</definedName>
    <definedName name="_2768B_7_17_12">#REF!</definedName>
    <definedName name="_2769B_7_17_13" localSheetId="3">#REF!</definedName>
    <definedName name="_2769B_7_17_13">#REF!</definedName>
    <definedName name="_277_a_1_1_1_12" localSheetId="3">#REF!</definedName>
    <definedName name="_277_a_1_1_1_12">#REF!</definedName>
    <definedName name="_2770B_7_17_2" localSheetId="3">#REF!</definedName>
    <definedName name="_2770B_7_17_2">#REF!</definedName>
    <definedName name="_2771B_7_17_3" localSheetId="3">#REF!</definedName>
    <definedName name="_2771B_7_17_3">#REF!</definedName>
    <definedName name="_2772B_7_17_4" localSheetId="3">#REF!</definedName>
    <definedName name="_2772B_7_17_4">#REF!</definedName>
    <definedName name="_2773B_7_17_5" localSheetId="3">#REF!</definedName>
    <definedName name="_2773B_7_17_5">#REF!</definedName>
    <definedName name="_2774B_7_17_6" localSheetId="3">#REF!</definedName>
    <definedName name="_2774B_7_17_6">#REF!</definedName>
    <definedName name="_2775B_7_17_7" localSheetId="3">#REF!</definedName>
    <definedName name="_2775B_7_17_7">#REF!</definedName>
    <definedName name="_2776B_7_17_8" localSheetId="3">#REF!</definedName>
    <definedName name="_2776B_7_17_8">#REF!</definedName>
    <definedName name="_2777B_7_17_9" localSheetId="3">#REF!</definedName>
    <definedName name="_2777B_7_17_9">#REF!</definedName>
    <definedName name="_2778B_8_1" localSheetId="3">#REF!</definedName>
    <definedName name="_2778B_8_1">#REF!</definedName>
    <definedName name="_2779B_8_10" localSheetId="3">#REF!</definedName>
    <definedName name="_2779B_8_10">#REF!</definedName>
    <definedName name="_278_a_1_1_1_13" localSheetId="3">#REF!</definedName>
    <definedName name="_278_a_1_1_1_13">#REF!</definedName>
    <definedName name="_2780B_8_11" localSheetId="3">#REF!</definedName>
    <definedName name="_2780B_8_11">#REF!</definedName>
    <definedName name="_2781B_8_12" localSheetId="3">#REF!</definedName>
    <definedName name="_2781B_8_12">#REF!</definedName>
    <definedName name="_2782B_8_13" localSheetId="3">#REF!</definedName>
    <definedName name="_2782B_8_13">#REF!</definedName>
    <definedName name="_2783B_8_2" localSheetId="3">#REF!</definedName>
    <definedName name="_2783B_8_2">#REF!</definedName>
    <definedName name="_2784B_8_3" localSheetId="3">#REF!</definedName>
    <definedName name="_2784B_8_3">#REF!</definedName>
    <definedName name="_2785B_8_4" localSheetId="3">#REF!</definedName>
    <definedName name="_2785B_8_4">#REF!</definedName>
    <definedName name="_2786B_8_5" localSheetId="3">#REF!</definedName>
    <definedName name="_2786B_8_5">#REF!</definedName>
    <definedName name="_2787B_8_6" localSheetId="3">#REF!</definedName>
    <definedName name="_2787B_8_6">#REF!</definedName>
    <definedName name="_2788B_8_7" localSheetId="3">#REF!</definedName>
    <definedName name="_2788B_8_7">#REF!</definedName>
    <definedName name="_2789B_8_8" localSheetId="3">#REF!</definedName>
    <definedName name="_2789B_8_8">#REF!</definedName>
    <definedName name="_279_a_1_1_1_2" localSheetId="3">#REF!</definedName>
    <definedName name="_279_a_1_1_1_2">#REF!</definedName>
    <definedName name="_2790B_8_9" localSheetId="3">#REF!</definedName>
    <definedName name="_2790B_8_9">#REF!</definedName>
    <definedName name="_2791B_8_17_1" localSheetId="3">#REF!</definedName>
    <definedName name="_2791B_8_17_1">#REF!</definedName>
    <definedName name="_2792B_8_17_10" localSheetId="3">#REF!</definedName>
    <definedName name="_2792B_8_17_10">#REF!</definedName>
    <definedName name="_2793B_8_17_11" localSheetId="3">#REF!</definedName>
    <definedName name="_2793B_8_17_11">#REF!</definedName>
    <definedName name="_2794B_8_17_12" localSheetId="3">#REF!</definedName>
    <definedName name="_2794B_8_17_12">#REF!</definedName>
    <definedName name="_2795B_8_17_13" localSheetId="3">#REF!</definedName>
    <definedName name="_2795B_8_17_13">#REF!</definedName>
    <definedName name="_2796B_8_17_2" localSheetId="3">#REF!</definedName>
    <definedName name="_2796B_8_17_2">#REF!</definedName>
    <definedName name="_2797B_8_17_3" localSheetId="3">#REF!</definedName>
    <definedName name="_2797B_8_17_3">#REF!</definedName>
    <definedName name="_2798B_8_17_4" localSheetId="3">#REF!</definedName>
    <definedName name="_2798B_8_17_4">#REF!</definedName>
    <definedName name="_2799B_8_17_5" localSheetId="3">#REF!</definedName>
    <definedName name="_2799B_8_17_5">#REF!</definedName>
    <definedName name="_28__xlnm.Print_Area_1_10" localSheetId="3">#REF!</definedName>
    <definedName name="_28__xlnm.Print_Area_1_10">#REF!</definedName>
    <definedName name="_280_a_1_1_1_3" localSheetId="3">#REF!</definedName>
    <definedName name="_280_a_1_1_1_3">#REF!</definedName>
    <definedName name="_2800B_8_17_6" localSheetId="3">#REF!</definedName>
    <definedName name="_2800B_8_17_6">#REF!</definedName>
    <definedName name="_2801B_8_17_7" localSheetId="3">#REF!</definedName>
    <definedName name="_2801B_8_17_7">#REF!</definedName>
    <definedName name="_2802B_8_17_8" localSheetId="3">#REF!</definedName>
    <definedName name="_2802B_8_17_8">#REF!</definedName>
    <definedName name="_2803B_8_17_9" localSheetId="3">#REF!</definedName>
    <definedName name="_2803B_8_17_9">#REF!</definedName>
    <definedName name="_2804B_9_1" localSheetId="3">#REF!</definedName>
    <definedName name="_2804B_9_1">#REF!</definedName>
    <definedName name="_2805B_9_10" localSheetId="3">#REF!</definedName>
    <definedName name="_2805B_9_10">#REF!</definedName>
    <definedName name="_2806B_9_11" localSheetId="3">#REF!</definedName>
    <definedName name="_2806B_9_11">#REF!</definedName>
    <definedName name="_2807B_9_12" localSheetId="3">#REF!</definedName>
    <definedName name="_2807B_9_12">#REF!</definedName>
    <definedName name="_2808B_9_13" localSheetId="3">#REF!</definedName>
    <definedName name="_2808B_9_13">#REF!</definedName>
    <definedName name="_2809B_9_2" localSheetId="3">#REF!</definedName>
    <definedName name="_2809B_9_2">#REF!</definedName>
    <definedName name="_281_a_1_1_1_4" localSheetId="3">#REF!</definedName>
    <definedName name="_281_a_1_1_1_4">#REF!</definedName>
    <definedName name="_2810B_9_3" localSheetId="3">#REF!</definedName>
    <definedName name="_2810B_9_3">#REF!</definedName>
    <definedName name="_2811B_9_4" localSheetId="3">#REF!</definedName>
    <definedName name="_2811B_9_4">#REF!</definedName>
    <definedName name="_2812B_9_5" localSheetId="3">#REF!</definedName>
    <definedName name="_2812B_9_5">#REF!</definedName>
    <definedName name="_2813B_9_6" localSheetId="3">#REF!</definedName>
    <definedName name="_2813B_9_6">#REF!</definedName>
    <definedName name="_2814B_9_7" localSheetId="3">#REF!</definedName>
    <definedName name="_2814B_9_7">#REF!</definedName>
    <definedName name="_2815B_9_8" localSheetId="3">#REF!</definedName>
    <definedName name="_2815B_9_8">#REF!</definedName>
    <definedName name="_2816B_9_9" localSheetId="3">#REF!</definedName>
    <definedName name="_2816B_9_9">#REF!</definedName>
    <definedName name="_2817B_9_17_1" localSheetId="3">#REF!</definedName>
    <definedName name="_2817B_9_17_1">#REF!</definedName>
    <definedName name="_2818B_9_17_10" localSheetId="3">#REF!</definedName>
    <definedName name="_2818B_9_17_10">#REF!</definedName>
    <definedName name="_2819B_9_17_11" localSheetId="3">#REF!</definedName>
    <definedName name="_2819B_9_17_11">#REF!</definedName>
    <definedName name="_282_a_1_1_1_5" localSheetId="3">#REF!</definedName>
    <definedName name="_282_a_1_1_1_5">#REF!</definedName>
    <definedName name="_2820B_9_17_12" localSheetId="3">#REF!</definedName>
    <definedName name="_2820B_9_17_12">#REF!</definedName>
    <definedName name="_2821B_9_17_13" localSheetId="3">#REF!</definedName>
    <definedName name="_2821B_9_17_13">#REF!</definedName>
    <definedName name="_2822B_9_17_2" localSheetId="3">#REF!</definedName>
    <definedName name="_2822B_9_17_2">#REF!</definedName>
    <definedName name="_2823B_9_17_3" localSheetId="3">#REF!</definedName>
    <definedName name="_2823B_9_17_3">#REF!</definedName>
    <definedName name="_2824B_9_17_4" localSheetId="3">#REF!</definedName>
    <definedName name="_2824B_9_17_4">#REF!</definedName>
    <definedName name="_2825B_9_17_5" localSheetId="3">#REF!</definedName>
    <definedName name="_2825B_9_17_5">#REF!</definedName>
    <definedName name="_2826B_9_17_6" localSheetId="3">#REF!</definedName>
    <definedName name="_2826B_9_17_6">#REF!</definedName>
    <definedName name="_2827B_9_17_7" localSheetId="3">#REF!</definedName>
    <definedName name="_2827B_9_17_7">#REF!</definedName>
    <definedName name="_2828B_9_17_8" localSheetId="3">#REF!</definedName>
    <definedName name="_2828B_9_17_8">#REF!</definedName>
    <definedName name="_2829B_9_17_9" localSheetId="3">#REF!</definedName>
    <definedName name="_2829B_9_17_9">#REF!</definedName>
    <definedName name="_283_a_1_1_1_6" localSheetId="3">#REF!</definedName>
    <definedName name="_283_a_1_1_1_6">#REF!</definedName>
    <definedName name="_2830bahan_1" localSheetId="3">#REF!</definedName>
    <definedName name="_2830bahan_1">#REF!</definedName>
    <definedName name="_2831bahan_10" localSheetId="3">#REF!</definedName>
    <definedName name="_2831bahan_10">#REF!</definedName>
    <definedName name="_2832bahan_11" localSheetId="3">#REF!</definedName>
    <definedName name="_2832bahan_11">#REF!</definedName>
    <definedName name="_2833bahan_12" localSheetId="3">#REF!</definedName>
    <definedName name="_2833bahan_12">#REF!</definedName>
    <definedName name="_2834bahan_13" localSheetId="3">#REF!</definedName>
    <definedName name="_2834bahan_13">#REF!</definedName>
    <definedName name="_2835bahan_2" localSheetId="3">#REF!</definedName>
    <definedName name="_2835bahan_2">#REF!</definedName>
    <definedName name="_2836bahan_3" localSheetId="3">#REF!</definedName>
    <definedName name="_2836bahan_3">#REF!</definedName>
    <definedName name="_2837bahan_4" localSheetId="3">#REF!</definedName>
    <definedName name="_2837bahan_4">#REF!</definedName>
    <definedName name="_2838bahan_5" localSheetId="3">#REF!</definedName>
    <definedName name="_2838bahan_5">#REF!</definedName>
    <definedName name="_2839bahan_6" localSheetId="3">#REF!</definedName>
    <definedName name="_2839bahan_6">#REF!</definedName>
    <definedName name="_284_a_1_1_1_7" localSheetId="3">#REF!</definedName>
    <definedName name="_284_a_1_1_1_7">#REF!</definedName>
    <definedName name="_2840bahan_7" localSheetId="3">#REF!</definedName>
    <definedName name="_2840bahan_7">#REF!</definedName>
    <definedName name="_2841bahan_8" localSheetId="3">#REF!</definedName>
    <definedName name="_2841bahan_8">#REF!</definedName>
    <definedName name="_2842bahan_9" localSheetId="3">#REF!</definedName>
    <definedName name="_2842bahan_9">#REF!</definedName>
    <definedName name="_2843bahan_1_1" localSheetId="3">#REF!</definedName>
    <definedName name="_2843bahan_1_1">#REF!</definedName>
    <definedName name="_2844bahan_1_10" localSheetId="3">#REF!</definedName>
    <definedName name="_2844bahan_1_10">#REF!</definedName>
    <definedName name="_2845bahan_1_11" localSheetId="3">#REF!</definedName>
    <definedName name="_2845bahan_1_11">#REF!</definedName>
    <definedName name="_2846bahan_1_12" localSheetId="3">#REF!</definedName>
    <definedName name="_2846bahan_1_12">#REF!</definedName>
    <definedName name="_2847bahan_1_13" localSheetId="3">#REF!</definedName>
    <definedName name="_2847bahan_1_13">#REF!</definedName>
    <definedName name="_2848bahan_1_2" localSheetId="3">#REF!</definedName>
    <definedName name="_2848bahan_1_2">#REF!</definedName>
    <definedName name="_2849bahan_1_3" localSheetId="3">#REF!</definedName>
    <definedName name="_2849bahan_1_3">#REF!</definedName>
    <definedName name="_285_a_1_1_1_8" localSheetId="3">#REF!</definedName>
    <definedName name="_285_a_1_1_1_8">#REF!</definedName>
    <definedName name="_2850bahan_1_4" localSheetId="3">#REF!</definedName>
    <definedName name="_2850bahan_1_4">#REF!</definedName>
    <definedName name="_2851bahan_1_5" localSheetId="3">#REF!</definedName>
    <definedName name="_2851bahan_1_5">#REF!</definedName>
    <definedName name="_2852bahan_1_6" localSheetId="3">#REF!</definedName>
    <definedName name="_2852bahan_1_6">#REF!</definedName>
    <definedName name="_2853bahan_1_7" localSheetId="3">#REF!</definedName>
    <definedName name="_2853bahan_1_7">#REF!</definedName>
    <definedName name="_2854bahan_1_8" localSheetId="3">#REF!</definedName>
    <definedName name="_2854bahan_1_8">#REF!</definedName>
    <definedName name="_2855bahan_1_9" localSheetId="3">#REF!</definedName>
    <definedName name="_2855bahan_1_9">#REF!</definedName>
    <definedName name="_2856bahan_1_17_1" localSheetId="3">#REF!</definedName>
    <definedName name="_2856bahan_1_17_1">#REF!</definedName>
    <definedName name="_2857bahan_1_17_10" localSheetId="3">#REF!</definedName>
    <definedName name="_2857bahan_1_17_10">#REF!</definedName>
    <definedName name="_2858bahan_1_17_11" localSheetId="3">#REF!</definedName>
    <definedName name="_2858bahan_1_17_11">#REF!</definedName>
    <definedName name="_2859bahan_1_17_12" localSheetId="3">#REF!</definedName>
    <definedName name="_2859bahan_1_17_12">#REF!</definedName>
    <definedName name="_286_a_1_1_1_9" localSheetId="3">#REF!</definedName>
    <definedName name="_286_a_1_1_1_9">#REF!</definedName>
    <definedName name="_2860bahan_1_17_13" localSheetId="3">#REF!</definedName>
    <definedName name="_2860bahan_1_17_13">#REF!</definedName>
    <definedName name="_2861bahan_1_17_2" localSheetId="3">#REF!</definedName>
    <definedName name="_2861bahan_1_17_2">#REF!</definedName>
    <definedName name="_2862bahan_1_17_3" localSheetId="3">#REF!</definedName>
    <definedName name="_2862bahan_1_17_3">#REF!</definedName>
    <definedName name="_2863bahan_1_17_4" localSheetId="3">#REF!</definedName>
    <definedName name="_2863bahan_1_17_4">#REF!</definedName>
    <definedName name="_2864bahan_1_17_5" localSheetId="3">#REF!</definedName>
    <definedName name="_2864bahan_1_17_5">#REF!</definedName>
    <definedName name="_2865bahan_1_17_6" localSheetId="3">#REF!</definedName>
    <definedName name="_2865bahan_1_17_6">#REF!</definedName>
    <definedName name="_2866bahan_1_17_7" localSheetId="3">#REF!</definedName>
    <definedName name="_2866bahan_1_17_7">#REF!</definedName>
    <definedName name="_2867bahan_1_17_8" localSheetId="3">#REF!</definedName>
    <definedName name="_2867bahan_1_17_8">#REF!</definedName>
    <definedName name="_2868bahan_1_17_9" localSheetId="3">#REF!</definedName>
    <definedName name="_2868bahan_1_17_9">#REF!</definedName>
    <definedName name="_2869bahan_12_1" localSheetId="3">#REF!</definedName>
    <definedName name="_2869bahan_12_1">#REF!</definedName>
    <definedName name="_287_a_1_10_1" localSheetId="3">#REF!</definedName>
    <definedName name="_287_a_1_10_1">#REF!</definedName>
    <definedName name="_2870bahan_12_10" localSheetId="3">#REF!</definedName>
    <definedName name="_2870bahan_12_10">#REF!</definedName>
    <definedName name="_2871bahan_12_11" localSheetId="3">#REF!</definedName>
    <definedName name="_2871bahan_12_11">#REF!</definedName>
    <definedName name="_2872bahan_12_12" localSheetId="3">#REF!</definedName>
    <definedName name="_2872bahan_12_12">#REF!</definedName>
    <definedName name="_2873bahan_12_13" localSheetId="3">#REF!</definedName>
    <definedName name="_2873bahan_12_13">#REF!</definedName>
    <definedName name="_2874bahan_12_2" localSheetId="3">#REF!</definedName>
    <definedName name="_2874bahan_12_2">#REF!</definedName>
    <definedName name="_2875bahan_12_3" localSheetId="3">#REF!</definedName>
    <definedName name="_2875bahan_12_3">#REF!</definedName>
    <definedName name="_2876bahan_12_4" localSheetId="3">#REF!</definedName>
    <definedName name="_2876bahan_12_4">#REF!</definedName>
    <definedName name="_2877bahan_12_5" localSheetId="3">#REF!</definedName>
    <definedName name="_2877bahan_12_5">#REF!</definedName>
    <definedName name="_2878bahan_12_6" localSheetId="3">#REF!</definedName>
    <definedName name="_2878bahan_12_6">#REF!</definedName>
    <definedName name="_2879bahan_12_7" localSheetId="3">#REF!</definedName>
    <definedName name="_2879bahan_12_7">#REF!</definedName>
    <definedName name="_288_a_1_10_10" localSheetId="3">#REF!</definedName>
    <definedName name="_288_a_1_10_10">#REF!</definedName>
    <definedName name="_2880bahan_12_8" localSheetId="3">#REF!</definedName>
    <definedName name="_2880bahan_12_8">#REF!</definedName>
    <definedName name="_2881bahan_12_9" localSheetId="3">#REF!</definedName>
    <definedName name="_2881bahan_12_9">#REF!</definedName>
    <definedName name="_2882bahan_12_17_1" localSheetId="3">#REF!</definedName>
    <definedName name="_2882bahan_12_17_1">#REF!</definedName>
    <definedName name="_2883bahan_12_17_10" localSheetId="3">#REF!</definedName>
    <definedName name="_2883bahan_12_17_10">#REF!</definedName>
    <definedName name="_2884bahan_12_17_11" localSheetId="3">#REF!</definedName>
    <definedName name="_2884bahan_12_17_11">#REF!</definedName>
    <definedName name="_2885bahan_12_17_12" localSheetId="3">#REF!</definedName>
    <definedName name="_2885bahan_12_17_12">#REF!</definedName>
    <definedName name="_2886bahan_12_17_13" localSheetId="3">#REF!</definedName>
    <definedName name="_2886bahan_12_17_13">#REF!</definedName>
    <definedName name="_2887bahan_12_17_2" localSheetId="3">#REF!</definedName>
    <definedName name="_2887bahan_12_17_2">#REF!</definedName>
    <definedName name="_2888bahan_12_17_3" localSheetId="3">#REF!</definedName>
    <definedName name="_2888bahan_12_17_3">#REF!</definedName>
    <definedName name="_2889bahan_12_17_4" localSheetId="3">#REF!</definedName>
    <definedName name="_2889bahan_12_17_4">#REF!</definedName>
    <definedName name="_289_a_1_10_11" localSheetId="3">#REF!</definedName>
    <definedName name="_289_a_1_10_11">#REF!</definedName>
    <definedName name="_2890bahan_12_17_5" localSheetId="3">#REF!</definedName>
    <definedName name="_2890bahan_12_17_5">#REF!</definedName>
    <definedName name="_2891bahan_12_17_6" localSheetId="3">#REF!</definedName>
    <definedName name="_2891bahan_12_17_6">#REF!</definedName>
    <definedName name="_2892bahan_12_17_7" localSheetId="3">#REF!</definedName>
    <definedName name="_2892bahan_12_17_7">#REF!</definedName>
    <definedName name="_2893bahan_12_17_8" localSheetId="3">#REF!</definedName>
    <definedName name="_2893bahan_12_17_8">#REF!</definedName>
    <definedName name="_2894bahan_12_17_9" localSheetId="3">#REF!</definedName>
    <definedName name="_2894bahan_12_17_9">#REF!</definedName>
    <definedName name="_2895bahan_13_1" localSheetId="3">#REF!</definedName>
    <definedName name="_2895bahan_13_1">#REF!</definedName>
    <definedName name="_2896bahan_13_10" localSheetId="3">#REF!</definedName>
    <definedName name="_2896bahan_13_10">#REF!</definedName>
    <definedName name="_2897bahan_13_11" localSheetId="3">#REF!</definedName>
    <definedName name="_2897bahan_13_11">#REF!</definedName>
    <definedName name="_2898bahan_13_12" localSheetId="3">#REF!</definedName>
    <definedName name="_2898bahan_13_12">#REF!</definedName>
    <definedName name="_2899bahan_13_13" localSheetId="3">#REF!</definedName>
    <definedName name="_2899bahan_13_13">#REF!</definedName>
    <definedName name="_29__xlnm.Print_Area_1_11" localSheetId="3">#REF!</definedName>
    <definedName name="_29__xlnm.Print_Area_1_11">#REF!</definedName>
    <definedName name="_290_a_1_10_12" localSheetId="3">#REF!</definedName>
    <definedName name="_290_a_1_10_12">#REF!</definedName>
    <definedName name="_2900bahan_13_2" localSheetId="3">#REF!</definedName>
    <definedName name="_2900bahan_13_2">#REF!</definedName>
    <definedName name="_2901bahan_13_3" localSheetId="3">#REF!</definedName>
    <definedName name="_2901bahan_13_3">#REF!</definedName>
    <definedName name="_2902bahan_13_4" localSheetId="3">#REF!</definedName>
    <definedName name="_2902bahan_13_4">#REF!</definedName>
    <definedName name="_2903bahan_13_5" localSheetId="3">#REF!</definedName>
    <definedName name="_2903bahan_13_5">#REF!</definedName>
    <definedName name="_2904bahan_13_6" localSheetId="3">#REF!</definedName>
    <definedName name="_2904bahan_13_6">#REF!</definedName>
    <definedName name="_2905bahan_13_7" localSheetId="3">#REF!</definedName>
    <definedName name="_2905bahan_13_7">#REF!</definedName>
    <definedName name="_2906bahan_13_8" localSheetId="3">#REF!</definedName>
    <definedName name="_2906bahan_13_8">#REF!</definedName>
    <definedName name="_2907bahan_13_9" localSheetId="3">#REF!</definedName>
    <definedName name="_2907bahan_13_9">#REF!</definedName>
    <definedName name="_2908bahan_13_17_1" localSheetId="3">#REF!</definedName>
    <definedName name="_2908bahan_13_17_1">#REF!</definedName>
    <definedName name="_2909bahan_13_17_10" localSheetId="3">#REF!</definedName>
    <definedName name="_2909bahan_13_17_10">#REF!</definedName>
    <definedName name="_291_a_1_10_13" localSheetId="3">#REF!</definedName>
    <definedName name="_291_a_1_10_13">#REF!</definedName>
    <definedName name="_2910bahan_13_17_11" localSheetId="3">#REF!</definedName>
    <definedName name="_2910bahan_13_17_11">#REF!</definedName>
    <definedName name="_2911bahan_13_17_12" localSheetId="3">#REF!</definedName>
    <definedName name="_2911bahan_13_17_12">#REF!</definedName>
    <definedName name="_2912bahan_13_17_13" localSheetId="3">#REF!</definedName>
    <definedName name="_2912bahan_13_17_13">#REF!</definedName>
    <definedName name="_2913bahan_13_17_2" localSheetId="3">#REF!</definedName>
    <definedName name="_2913bahan_13_17_2">#REF!</definedName>
    <definedName name="_2914bahan_13_17_3" localSheetId="3">#REF!</definedName>
    <definedName name="_2914bahan_13_17_3">#REF!</definedName>
    <definedName name="_2915bahan_13_17_4" localSheetId="3">#REF!</definedName>
    <definedName name="_2915bahan_13_17_4">#REF!</definedName>
    <definedName name="_2916bahan_13_17_5" localSheetId="3">#REF!</definedName>
    <definedName name="_2916bahan_13_17_5">#REF!</definedName>
    <definedName name="_2917bahan_13_17_6" localSheetId="3">#REF!</definedName>
    <definedName name="_2917bahan_13_17_6">#REF!</definedName>
    <definedName name="_2918bahan_13_17_7" localSheetId="3">#REF!</definedName>
    <definedName name="_2918bahan_13_17_7">#REF!</definedName>
    <definedName name="_2919bahan_13_17_8" localSheetId="3">#REF!</definedName>
    <definedName name="_2919bahan_13_17_8">#REF!</definedName>
    <definedName name="_292_a_1_10_2" localSheetId="3">#REF!</definedName>
    <definedName name="_292_a_1_10_2">#REF!</definedName>
    <definedName name="_2920bahan_13_17_9" localSheetId="3">#REF!</definedName>
    <definedName name="_2920bahan_13_17_9">#REF!</definedName>
    <definedName name="_2921bahan_14_1" localSheetId="3">#REF!</definedName>
    <definedName name="_2921bahan_14_1">#REF!</definedName>
    <definedName name="_2922bahan_14_10" localSheetId="3">#REF!</definedName>
    <definedName name="_2922bahan_14_10">#REF!</definedName>
    <definedName name="_2923bahan_14_11" localSheetId="3">#REF!</definedName>
    <definedName name="_2923bahan_14_11">#REF!</definedName>
    <definedName name="_2924bahan_14_12" localSheetId="3">#REF!</definedName>
    <definedName name="_2924bahan_14_12">#REF!</definedName>
    <definedName name="_2925bahan_14_13" localSheetId="3">#REF!</definedName>
    <definedName name="_2925bahan_14_13">#REF!</definedName>
    <definedName name="_2926bahan_14_2" localSheetId="3">#REF!</definedName>
    <definedName name="_2926bahan_14_2">#REF!</definedName>
    <definedName name="_2927bahan_14_3" localSheetId="3">#REF!</definedName>
    <definedName name="_2927bahan_14_3">#REF!</definedName>
    <definedName name="_2928bahan_14_4" localSheetId="3">#REF!</definedName>
    <definedName name="_2928bahan_14_4">#REF!</definedName>
    <definedName name="_2929bahan_14_5" localSheetId="3">#REF!</definedName>
    <definedName name="_2929bahan_14_5">#REF!</definedName>
    <definedName name="_293_a_1_10_3" localSheetId="3">#REF!</definedName>
    <definedName name="_293_a_1_10_3">#REF!</definedName>
    <definedName name="_2930bahan_14_6" localSheetId="3">#REF!</definedName>
    <definedName name="_2930bahan_14_6">#REF!</definedName>
    <definedName name="_2931bahan_14_7" localSheetId="3">#REF!</definedName>
    <definedName name="_2931bahan_14_7">#REF!</definedName>
    <definedName name="_2932bahan_14_8" localSheetId="3">#REF!</definedName>
    <definedName name="_2932bahan_14_8">#REF!</definedName>
    <definedName name="_2933bahan_14_9" localSheetId="3">#REF!</definedName>
    <definedName name="_2933bahan_14_9">#REF!</definedName>
    <definedName name="_2934bahan_14_17_1" localSheetId="3">#REF!</definedName>
    <definedName name="_2934bahan_14_17_1">#REF!</definedName>
    <definedName name="_2935bahan_14_17_10" localSheetId="3">#REF!</definedName>
    <definedName name="_2935bahan_14_17_10">#REF!</definedName>
    <definedName name="_2936bahan_14_17_11" localSheetId="3">#REF!</definedName>
    <definedName name="_2936bahan_14_17_11">#REF!</definedName>
    <definedName name="_2937bahan_14_17_12" localSheetId="3">#REF!</definedName>
    <definedName name="_2937bahan_14_17_12">#REF!</definedName>
    <definedName name="_2938bahan_14_17_13" localSheetId="3">#REF!</definedName>
    <definedName name="_2938bahan_14_17_13">#REF!</definedName>
    <definedName name="_2939bahan_14_17_2" localSheetId="3">#REF!</definedName>
    <definedName name="_2939bahan_14_17_2">#REF!</definedName>
    <definedName name="_294_a_1_10_4" localSheetId="3">#REF!</definedName>
    <definedName name="_294_a_1_10_4">#REF!</definedName>
    <definedName name="_2940bahan_14_17_3" localSheetId="3">#REF!</definedName>
    <definedName name="_2940bahan_14_17_3">#REF!</definedName>
    <definedName name="_2941bahan_14_17_4" localSheetId="3">#REF!</definedName>
    <definedName name="_2941bahan_14_17_4">#REF!</definedName>
    <definedName name="_2942bahan_14_17_5" localSheetId="3">#REF!</definedName>
    <definedName name="_2942bahan_14_17_5">#REF!</definedName>
    <definedName name="_2943bahan_14_17_6" localSheetId="3">#REF!</definedName>
    <definedName name="_2943bahan_14_17_6">#REF!</definedName>
    <definedName name="_2944bahan_14_17_7" localSheetId="3">#REF!</definedName>
    <definedName name="_2944bahan_14_17_7">#REF!</definedName>
    <definedName name="_2945bahan_14_17_8" localSheetId="3">#REF!</definedName>
    <definedName name="_2945bahan_14_17_8">#REF!</definedName>
    <definedName name="_2946bahan_14_17_9" localSheetId="3">#REF!</definedName>
    <definedName name="_2946bahan_14_17_9">#REF!</definedName>
    <definedName name="_2947bahan_17_1" localSheetId="3">#REF!</definedName>
    <definedName name="_2947bahan_17_1">#REF!</definedName>
    <definedName name="_2948bahan_17_10" localSheetId="3">#REF!</definedName>
    <definedName name="_2948bahan_17_10">#REF!</definedName>
    <definedName name="_2949bahan_17_11" localSheetId="3">#REF!</definedName>
    <definedName name="_2949bahan_17_11">#REF!</definedName>
    <definedName name="_295_a_1_10_5" localSheetId="3">#REF!</definedName>
    <definedName name="_295_a_1_10_5">#REF!</definedName>
    <definedName name="_2950bahan_17_12" localSheetId="3">#REF!</definedName>
    <definedName name="_2950bahan_17_12">#REF!</definedName>
    <definedName name="_2951bahan_17_13" localSheetId="3">#REF!</definedName>
    <definedName name="_2951bahan_17_13">#REF!</definedName>
    <definedName name="_2952bahan_17_2" localSheetId="3">#REF!</definedName>
    <definedName name="_2952bahan_17_2">#REF!</definedName>
    <definedName name="_2953bahan_17_3" localSheetId="3">#REF!</definedName>
    <definedName name="_2953bahan_17_3">#REF!</definedName>
    <definedName name="_2954bahan_17_4" localSheetId="3">#REF!</definedName>
    <definedName name="_2954bahan_17_4">#REF!</definedName>
    <definedName name="_2955bahan_17_5" localSheetId="3">#REF!</definedName>
    <definedName name="_2955bahan_17_5">#REF!</definedName>
    <definedName name="_2956bahan_17_6" localSheetId="3">#REF!</definedName>
    <definedName name="_2956bahan_17_6">#REF!</definedName>
    <definedName name="_2957bahan_17_7" localSheetId="3">#REF!</definedName>
    <definedName name="_2957bahan_17_7">#REF!</definedName>
    <definedName name="_2958bahan_17_8" localSheetId="3">#REF!</definedName>
    <definedName name="_2958bahan_17_8">#REF!</definedName>
    <definedName name="_2959bahan_17_9" localSheetId="3">#REF!</definedName>
    <definedName name="_2959bahan_17_9">#REF!</definedName>
    <definedName name="_296_a_1_10_6" localSheetId="3">#REF!</definedName>
    <definedName name="_296_a_1_10_6">#REF!</definedName>
    <definedName name="_2960bahan_2_1" localSheetId="3">#REF!</definedName>
    <definedName name="_2960bahan_2_1">#REF!</definedName>
    <definedName name="_2961bahan_2_10" localSheetId="3">#REF!</definedName>
    <definedName name="_2961bahan_2_10">#REF!</definedName>
    <definedName name="_2962bahan_2_11" localSheetId="3">#REF!</definedName>
    <definedName name="_2962bahan_2_11">#REF!</definedName>
    <definedName name="_2963bahan_2_12" localSheetId="3">#REF!</definedName>
    <definedName name="_2963bahan_2_12">#REF!</definedName>
    <definedName name="_2964bahan_2_13" localSheetId="3">#REF!</definedName>
    <definedName name="_2964bahan_2_13">#REF!</definedName>
    <definedName name="_2965bahan_2_2" localSheetId="3">#REF!</definedName>
    <definedName name="_2965bahan_2_2">#REF!</definedName>
    <definedName name="_2966bahan_2_3" localSheetId="3">#REF!</definedName>
    <definedName name="_2966bahan_2_3">#REF!</definedName>
    <definedName name="_2967bahan_2_4" localSheetId="3">#REF!</definedName>
    <definedName name="_2967bahan_2_4">#REF!</definedName>
    <definedName name="_2968bahan_2_5" localSheetId="3">#REF!</definedName>
    <definedName name="_2968bahan_2_5">#REF!</definedName>
    <definedName name="_2969bahan_2_6" localSheetId="3">#REF!</definedName>
    <definedName name="_2969bahan_2_6">#REF!</definedName>
    <definedName name="_297_a_1_10_7" localSheetId="3">#REF!</definedName>
    <definedName name="_297_a_1_10_7">#REF!</definedName>
    <definedName name="_2970bahan_2_7" localSheetId="3">#REF!</definedName>
    <definedName name="_2970bahan_2_7">#REF!</definedName>
    <definedName name="_2971bahan_2_8" localSheetId="3">#REF!</definedName>
    <definedName name="_2971bahan_2_8">#REF!</definedName>
    <definedName name="_2972bahan_2_9" localSheetId="3">#REF!</definedName>
    <definedName name="_2972bahan_2_9">#REF!</definedName>
    <definedName name="_2973bahan_2_17_1" localSheetId="3">#REF!</definedName>
    <definedName name="_2973bahan_2_17_1">#REF!</definedName>
    <definedName name="_2974bahan_2_17_10" localSheetId="3">#REF!</definedName>
    <definedName name="_2974bahan_2_17_10">#REF!</definedName>
    <definedName name="_2975bahan_2_17_11" localSheetId="3">#REF!</definedName>
    <definedName name="_2975bahan_2_17_11">#REF!</definedName>
    <definedName name="_2976bahan_2_17_12" localSheetId="3">#REF!</definedName>
    <definedName name="_2976bahan_2_17_12">#REF!</definedName>
    <definedName name="_2977bahan_2_17_13" localSheetId="3">#REF!</definedName>
    <definedName name="_2977bahan_2_17_13">#REF!</definedName>
    <definedName name="_2978bahan_2_17_2" localSheetId="3">#REF!</definedName>
    <definedName name="_2978bahan_2_17_2">#REF!</definedName>
    <definedName name="_2979bahan_2_17_3" localSheetId="3">#REF!</definedName>
    <definedName name="_2979bahan_2_17_3">#REF!</definedName>
    <definedName name="_298_a_1_10_8" localSheetId="3">#REF!</definedName>
    <definedName name="_298_a_1_10_8">#REF!</definedName>
    <definedName name="_2980bahan_2_17_4" localSheetId="3">#REF!</definedName>
    <definedName name="_2980bahan_2_17_4">#REF!</definedName>
    <definedName name="_2981bahan_2_17_5" localSheetId="3">#REF!</definedName>
    <definedName name="_2981bahan_2_17_5">#REF!</definedName>
    <definedName name="_2982bahan_2_17_6" localSheetId="3">#REF!</definedName>
    <definedName name="_2982bahan_2_17_6">#REF!</definedName>
    <definedName name="_2983bahan_2_17_7" localSheetId="3">#REF!</definedName>
    <definedName name="_2983bahan_2_17_7">#REF!</definedName>
    <definedName name="_2984bahan_2_17_8" localSheetId="3">#REF!</definedName>
    <definedName name="_2984bahan_2_17_8">#REF!</definedName>
    <definedName name="_2985bahan_2_17_9" localSheetId="3">#REF!</definedName>
    <definedName name="_2985bahan_2_17_9">#REF!</definedName>
    <definedName name="_2986bahan_3_1" localSheetId="3">#REF!</definedName>
    <definedName name="_2986bahan_3_1">#REF!</definedName>
    <definedName name="_2987bahan_3_10" localSheetId="3">#REF!</definedName>
    <definedName name="_2987bahan_3_10">#REF!</definedName>
    <definedName name="_2988bahan_3_11" localSheetId="3">#REF!</definedName>
    <definedName name="_2988bahan_3_11">#REF!</definedName>
    <definedName name="_2989bahan_3_12" localSheetId="3">#REF!</definedName>
    <definedName name="_2989bahan_3_12">#REF!</definedName>
    <definedName name="_299_a_1_10_9" localSheetId="3">#REF!</definedName>
    <definedName name="_299_a_1_10_9">#REF!</definedName>
    <definedName name="_2990bahan_3_13" localSheetId="3">#REF!</definedName>
    <definedName name="_2990bahan_3_13">#REF!</definedName>
    <definedName name="_2991bahan_3_2" localSheetId="3">#REF!</definedName>
    <definedName name="_2991bahan_3_2">#REF!</definedName>
    <definedName name="_2992bahan_3_3" localSheetId="3">#REF!</definedName>
    <definedName name="_2992bahan_3_3">#REF!</definedName>
    <definedName name="_2993bahan_3_4" localSheetId="3">#REF!</definedName>
    <definedName name="_2993bahan_3_4">#REF!</definedName>
    <definedName name="_2994bahan_3_5" localSheetId="3">#REF!</definedName>
    <definedName name="_2994bahan_3_5">#REF!</definedName>
    <definedName name="_2995bahan_3_6" localSheetId="3">#REF!</definedName>
    <definedName name="_2995bahan_3_6">#REF!</definedName>
    <definedName name="_2996bahan_3_7" localSheetId="3">#REF!</definedName>
    <definedName name="_2996bahan_3_7">#REF!</definedName>
    <definedName name="_2997bahan_3_8" localSheetId="3">#REF!</definedName>
    <definedName name="_2997bahan_3_8">#REF!</definedName>
    <definedName name="_2998bahan_3_9" localSheetId="3">#REF!</definedName>
    <definedName name="_2998bahan_3_9">#REF!</definedName>
    <definedName name="_2999bahan_3_17_1" localSheetId="3">#REF!</definedName>
    <definedName name="_2999bahan_3_17_1">#REF!</definedName>
    <definedName name="_2Excel_BuiltIn_Database_1_1" localSheetId="3">#REF!</definedName>
    <definedName name="_2Excel_BuiltIn_Database_1_1">#REF!</definedName>
    <definedName name="_3" localSheetId="3">#REF!</definedName>
    <definedName name="_3">#REF!</definedName>
    <definedName name="_3___xlnm.Print_Area_1_11" localSheetId="3">#REF!</definedName>
    <definedName name="_3___xlnm.Print_Area_1_11">#REF!</definedName>
    <definedName name="_30__xlnm.Print_Area_1_12" localSheetId="3">#REF!</definedName>
    <definedName name="_30__xlnm.Print_Area_1_12">#REF!</definedName>
    <definedName name="_300_a_1_11_1" localSheetId="3">#REF!</definedName>
    <definedName name="_300_a_1_11_1">#REF!</definedName>
    <definedName name="_3000bahan_3_17_10" localSheetId="3">#REF!</definedName>
    <definedName name="_3000bahan_3_17_10">#REF!</definedName>
    <definedName name="_3001bahan_3_17_11" localSheetId="3">#REF!</definedName>
    <definedName name="_3001bahan_3_17_11">#REF!</definedName>
    <definedName name="_3002bahan_3_17_12" localSheetId="3">#REF!</definedName>
    <definedName name="_3002bahan_3_17_12">#REF!</definedName>
    <definedName name="_3003bahan_3_17_13" localSheetId="3">#REF!</definedName>
    <definedName name="_3003bahan_3_17_13">#REF!</definedName>
    <definedName name="_3004bahan_3_17_2" localSheetId="3">#REF!</definedName>
    <definedName name="_3004bahan_3_17_2">#REF!</definedName>
    <definedName name="_3005bahan_3_17_3" localSheetId="3">#REF!</definedName>
    <definedName name="_3005bahan_3_17_3">#REF!</definedName>
    <definedName name="_3006bahan_3_17_4" localSheetId="3">#REF!</definedName>
    <definedName name="_3006bahan_3_17_4">#REF!</definedName>
    <definedName name="_3007bahan_3_17_5" localSheetId="3">#REF!</definedName>
    <definedName name="_3007bahan_3_17_5">#REF!</definedName>
    <definedName name="_3008bahan_3_17_6" localSheetId="3">#REF!</definedName>
    <definedName name="_3008bahan_3_17_6">#REF!</definedName>
    <definedName name="_3009bahan_3_17_7" localSheetId="3">#REF!</definedName>
    <definedName name="_3009bahan_3_17_7">#REF!</definedName>
    <definedName name="_301_a_1_11_10" localSheetId="3">#REF!</definedName>
    <definedName name="_301_a_1_11_10">#REF!</definedName>
    <definedName name="_3010bahan_3_17_8" localSheetId="3">#REF!</definedName>
    <definedName name="_3010bahan_3_17_8">#REF!</definedName>
    <definedName name="_3011bahan_3_17_9" localSheetId="3">#REF!</definedName>
    <definedName name="_3011bahan_3_17_9">#REF!</definedName>
    <definedName name="_3012bahan_4_1" localSheetId="3">#REF!</definedName>
    <definedName name="_3012bahan_4_1">#REF!</definedName>
    <definedName name="_3013bahan_4_10" localSheetId="3">#REF!</definedName>
    <definedName name="_3013bahan_4_10">#REF!</definedName>
    <definedName name="_3014bahan_4_11" localSheetId="3">#REF!</definedName>
    <definedName name="_3014bahan_4_11">#REF!</definedName>
    <definedName name="_3015bahan_4_12" localSheetId="3">#REF!</definedName>
    <definedName name="_3015bahan_4_12">#REF!</definedName>
    <definedName name="_3016bahan_4_13" localSheetId="3">#REF!</definedName>
    <definedName name="_3016bahan_4_13">#REF!</definedName>
    <definedName name="_3017bahan_4_2" localSheetId="3">#REF!</definedName>
    <definedName name="_3017bahan_4_2">#REF!</definedName>
    <definedName name="_3018bahan_4_3" localSheetId="3">#REF!</definedName>
    <definedName name="_3018bahan_4_3">#REF!</definedName>
    <definedName name="_3019bahan_4_4" localSheetId="3">#REF!</definedName>
    <definedName name="_3019bahan_4_4">#REF!</definedName>
    <definedName name="_302_a_1_11_11" localSheetId="3">#REF!</definedName>
    <definedName name="_302_a_1_11_11">#REF!</definedName>
    <definedName name="_3020bahan_4_5" localSheetId="3">#REF!</definedName>
    <definedName name="_3020bahan_4_5">#REF!</definedName>
    <definedName name="_3021bahan_4_6" localSheetId="3">#REF!</definedName>
    <definedName name="_3021bahan_4_6">#REF!</definedName>
    <definedName name="_3022bahan_4_7" localSheetId="3">#REF!</definedName>
    <definedName name="_3022bahan_4_7">#REF!</definedName>
    <definedName name="_3023bahan_4_8" localSheetId="3">#REF!</definedName>
    <definedName name="_3023bahan_4_8">#REF!</definedName>
    <definedName name="_3024bahan_4_9" localSheetId="3">#REF!</definedName>
    <definedName name="_3024bahan_4_9">#REF!</definedName>
    <definedName name="_3025bahan_4_17_1" localSheetId="3">#REF!</definedName>
    <definedName name="_3025bahan_4_17_1">#REF!</definedName>
    <definedName name="_3026bahan_4_17_10" localSheetId="3">#REF!</definedName>
    <definedName name="_3026bahan_4_17_10">#REF!</definedName>
    <definedName name="_3027bahan_4_17_11" localSheetId="3">#REF!</definedName>
    <definedName name="_3027bahan_4_17_11">#REF!</definedName>
    <definedName name="_3028bahan_4_17_12" localSheetId="3">#REF!</definedName>
    <definedName name="_3028bahan_4_17_12">#REF!</definedName>
    <definedName name="_3029bahan_4_17_13" localSheetId="3">#REF!</definedName>
    <definedName name="_3029bahan_4_17_13">#REF!</definedName>
    <definedName name="_303_a_1_11_12" localSheetId="3">#REF!</definedName>
    <definedName name="_303_a_1_11_12">#REF!</definedName>
    <definedName name="_3030bahan_4_17_2" localSheetId="3">#REF!</definedName>
    <definedName name="_3030bahan_4_17_2">#REF!</definedName>
    <definedName name="_3031bahan_4_17_3" localSheetId="3">#REF!</definedName>
    <definedName name="_3031bahan_4_17_3">#REF!</definedName>
    <definedName name="_3032bahan_4_17_4" localSheetId="3">#REF!</definedName>
    <definedName name="_3032bahan_4_17_4">#REF!</definedName>
    <definedName name="_3033bahan_4_17_5" localSheetId="3">#REF!</definedName>
    <definedName name="_3033bahan_4_17_5">#REF!</definedName>
    <definedName name="_3034bahan_4_17_6" localSheetId="3">#REF!</definedName>
    <definedName name="_3034bahan_4_17_6">#REF!</definedName>
    <definedName name="_3035bahan_4_17_7" localSheetId="3">#REF!</definedName>
    <definedName name="_3035bahan_4_17_7">#REF!</definedName>
    <definedName name="_3036bahan_4_17_8" localSheetId="3">#REF!</definedName>
    <definedName name="_3036bahan_4_17_8">#REF!</definedName>
    <definedName name="_3037bahan_4_17_9" localSheetId="3">#REF!</definedName>
    <definedName name="_3037bahan_4_17_9">#REF!</definedName>
    <definedName name="_3038baru_2009_1" localSheetId="3">#REF!</definedName>
    <definedName name="_3038baru_2009_1">#REF!</definedName>
    <definedName name="_3039baru_2009_10" localSheetId="3">#REF!</definedName>
    <definedName name="_3039baru_2009_10">#REF!</definedName>
    <definedName name="_304_a_1_11_13" localSheetId="3">#REF!</definedName>
    <definedName name="_304_a_1_11_13">#REF!</definedName>
    <definedName name="_3040baru_2009_11" localSheetId="3">#REF!</definedName>
    <definedName name="_3040baru_2009_11">#REF!</definedName>
    <definedName name="_3041baru_2009_12" localSheetId="3">#REF!</definedName>
    <definedName name="_3041baru_2009_12">#REF!</definedName>
    <definedName name="_3042baru_2009_13" localSheetId="3">#REF!</definedName>
    <definedName name="_3042baru_2009_13">#REF!</definedName>
    <definedName name="_3043baru_2009_2" localSheetId="3">#REF!</definedName>
    <definedName name="_3043baru_2009_2">#REF!</definedName>
    <definedName name="_3044baru_2009_3" localSheetId="3">#REF!</definedName>
    <definedName name="_3044baru_2009_3">#REF!</definedName>
    <definedName name="_3045baru_2009_4" localSheetId="3">#REF!</definedName>
    <definedName name="_3045baru_2009_4">#REF!</definedName>
    <definedName name="_3046baru_2009_5" localSheetId="3">#REF!</definedName>
    <definedName name="_3046baru_2009_5">#REF!</definedName>
    <definedName name="_3047baru_2009_6" localSheetId="3">#REF!</definedName>
    <definedName name="_3047baru_2009_6">#REF!</definedName>
    <definedName name="_3048baru_2009_7" localSheetId="3">#REF!</definedName>
    <definedName name="_3048baru_2009_7">#REF!</definedName>
    <definedName name="_3049baru_2009_8" localSheetId="3">#REF!</definedName>
    <definedName name="_3049baru_2009_8">#REF!</definedName>
    <definedName name="_305_a_1_11_2" localSheetId="3">#REF!</definedName>
    <definedName name="_305_a_1_11_2">#REF!</definedName>
    <definedName name="_3050baru_2009_9" localSheetId="3">#REF!</definedName>
    <definedName name="_3050baru_2009_9">#REF!</definedName>
    <definedName name="_3051baru_2009_17_1" localSheetId="3">#REF!</definedName>
    <definedName name="_3051baru_2009_17_1">#REF!</definedName>
    <definedName name="_3052baru_2009_17_10" localSheetId="3">#REF!</definedName>
    <definedName name="_3052baru_2009_17_10">#REF!</definedName>
    <definedName name="_3053baru_2009_17_11" localSheetId="3">#REF!</definedName>
    <definedName name="_3053baru_2009_17_11">#REF!</definedName>
    <definedName name="_3054baru_2009_17_12" localSheetId="3">#REF!</definedName>
    <definedName name="_3054baru_2009_17_12">#REF!</definedName>
    <definedName name="_3055baru_2009_17_13" localSheetId="3">#REF!</definedName>
    <definedName name="_3055baru_2009_17_13">#REF!</definedName>
    <definedName name="_3056baru_2009_17_2" localSheetId="3">#REF!</definedName>
    <definedName name="_3056baru_2009_17_2">#REF!</definedName>
    <definedName name="_3057baru_2009_17_3" localSheetId="3">#REF!</definedName>
    <definedName name="_3057baru_2009_17_3">#REF!</definedName>
    <definedName name="_3058baru_2009_17_4" localSheetId="3">#REF!</definedName>
    <definedName name="_3058baru_2009_17_4">#REF!</definedName>
    <definedName name="_3059baru_2009_17_5" localSheetId="3">#REF!</definedName>
    <definedName name="_3059baru_2009_17_5">#REF!</definedName>
    <definedName name="_306_a_1_11_3" localSheetId="3">#REF!</definedName>
    <definedName name="_306_a_1_11_3">#REF!</definedName>
    <definedName name="_3060baru_2009_17_6" localSheetId="3">#REF!</definedName>
    <definedName name="_3060baru_2009_17_6">#REF!</definedName>
    <definedName name="_3061baru_2009_17_7" localSheetId="3">#REF!</definedName>
    <definedName name="_3061baru_2009_17_7">#REF!</definedName>
    <definedName name="_3062baru_2009_17_8" localSheetId="3">#REF!</definedName>
    <definedName name="_3062baru_2009_17_8">#REF!</definedName>
    <definedName name="_3063baru_2009_17_9" localSheetId="3">#REF!</definedName>
    <definedName name="_3063baru_2009_17_9">#REF!</definedName>
    <definedName name="_3064biaya_1" localSheetId="3">#REF!</definedName>
    <definedName name="_3064biaya_1">#REF!</definedName>
    <definedName name="_3065biaya_10" localSheetId="3">#REF!</definedName>
    <definedName name="_3065biaya_10">#REF!</definedName>
    <definedName name="_3066biaya_11" localSheetId="3">#REF!</definedName>
    <definedName name="_3066biaya_11">#REF!</definedName>
    <definedName name="_3067biaya_12" localSheetId="3">#REF!</definedName>
    <definedName name="_3067biaya_12">#REF!</definedName>
    <definedName name="_3068biaya_13" localSheetId="3">#REF!</definedName>
    <definedName name="_3068biaya_13">#REF!</definedName>
    <definedName name="_3069biaya_2" localSheetId="3">#REF!</definedName>
    <definedName name="_3069biaya_2">#REF!</definedName>
    <definedName name="_307_a_1_11_4" localSheetId="3">#REF!</definedName>
    <definedName name="_307_a_1_11_4">#REF!</definedName>
    <definedName name="_3070biaya_3" localSheetId="3">#REF!</definedName>
    <definedName name="_3070biaya_3">#REF!</definedName>
    <definedName name="_3071biaya_4" localSheetId="3">#REF!</definedName>
    <definedName name="_3071biaya_4">#REF!</definedName>
    <definedName name="_3072biaya_5" localSheetId="3">#REF!</definedName>
    <definedName name="_3072biaya_5">#REF!</definedName>
    <definedName name="_3073biaya_6" localSheetId="3">#REF!</definedName>
    <definedName name="_3073biaya_6">#REF!</definedName>
    <definedName name="_3074biaya_7" localSheetId="3">#REF!</definedName>
    <definedName name="_3074biaya_7">#REF!</definedName>
    <definedName name="_3075biaya_8" localSheetId="3">#REF!</definedName>
    <definedName name="_3075biaya_8">#REF!</definedName>
    <definedName name="_3076biaya_9" localSheetId="3">#REF!</definedName>
    <definedName name="_3076biaya_9">#REF!</definedName>
    <definedName name="_3077biaya_10_1" localSheetId="3">#REF!</definedName>
    <definedName name="_3077biaya_10_1">#REF!</definedName>
    <definedName name="_3078biaya_10_10" localSheetId="3">#REF!</definedName>
    <definedName name="_3078biaya_10_10">#REF!</definedName>
    <definedName name="_3079biaya_10_11" localSheetId="3">#REF!</definedName>
    <definedName name="_3079biaya_10_11">#REF!</definedName>
    <definedName name="_308_a_1_11_5" localSheetId="3">#REF!</definedName>
    <definedName name="_308_a_1_11_5">#REF!</definedName>
    <definedName name="_3080biaya_10_12" localSheetId="3">#REF!</definedName>
    <definedName name="_3080biaya_10_12">#REF!</definedName>
    <definedName name="_3081biaya_10_13" localSheetId="3">#REF!</definedName>
    <definedName name="_3081biaya_10_13">#REF!</definedName>
    <definedName name="_3082biaya_10_2" localSheetId="3">#REF!</definedName>
    <definedName name="_3082biaya_10_2">#REF!</definedName>
    <definedName name="_3083biaya_10_3" localSheetId="3">#REF!</definedName>
    <definedName name="_3083biaya_10_3">#REF!</definedName>
    <definedName name="_3084biaya_10_4" localSheetId="3">#REF!</definedName>
    <definedName name="_3084biaya_10_4">#REF!</definedName>
    <definedName name="_3085biaya_10_5" localSheetId="3">#REF!</definedName>
    <definedName name="_3085biaya_10_5">#REF!</definedName>
    <definedName name="_3086biaya_10_6" localSheetId="3">#REF!</definedName>
    <definedName name="_3086biaya_10_6">#REF!</definedName>
    <definedName name="_3087biaya_10_7" localSheetId="3">#REF!</definedName>
    <definedName name="_3087biaya_10_7">#REF!</definedName>
    <definedName name="_3088biaya_10_8" localSheetId="3">#REF!</definedName>
    <definedName name="_3088biaya_10_8">#REF!</definedName>
    <definedName name="_3089biaya_10_9" localSheetId="3">#REF!</definedName>
    <definedName name="_3089biaya_10_9">#REF!</definedName>
    <definedName name="_309_a_1_11_6" localSheetId="3">#REF!</definedName>
    <definedName name="_309_a_1_11_6">#REF!</definedName>
    <definedName name="_3090biaya_11_1" localSheetId="3">#REF!</definedName>
    <definedName name="_3090biaya_11_1">#REF!</definedName>
    <definedName name="_3091biaya_11_10" localSheetId="3">#REF!</definedName>
    <definedName name="_3091biaya_11_10">#REF!</definedName>
    <definedName name="_3092biaya_11_11" localSheetId="3">#REF!</definedName>
    <definedName name="_3092biaya_11_11">#REF!</definedName>
    <definedName name="_3093biaya_11_12" localSheetId="3">#REF!</definedName>
    <definedName name="_3093biaya_11_12">#REF!</definedName>
    <definedName name="_3094biaya_11_13" localSheetId="3">#REF!</definedName>
    <definedName name="_3094biaya_11_13">#REF!</definedName>
    <definedName name="_3095biaya_11_2" localSheetId="3">#REF!</definedName>
    <definedName name="_3095biaya_11_2">#REF!</definedName>
    <definedName name="_3096biaya_11_3" localSheetId="3">#REF!</definedName>
    <definedName name="_3096biaya_11_3">#REF!</definedName>
    <definedName name="_3097biaya_11_4" localSheetId="3">#REF!</definedName>
    <definedName name="_3097biaya_11_4">#REF!</definedName>
    <definedName name="_3098biaya_11_5" localSheetId="3">#REF!</definedName>
    <definedName name="_3098biaya_11_5">#REF!</definedName>
    <definedName name="_3099biaya_11_6" localSheetId="3">#REF!</definedName>
    <definedName name="_3099biaya_11_6">#REF!</definedName>
    <definedName name="_31">#N/A</definedName>
    <definedName name="_31__xlnm.Print_Area_1_13" localSheetId="3">#REF!</definedName>
    <definedName name="_31__xlnm.Print_Area_1_13">#REF!</definedName>
    <definedName name="_31_1">"#REF!"</definedName>
    <definedName name="_31_10">#REF!</definedName>
    <definedName name="_31_11" localSheetId="3">#REF!</definedName>
    <definedName name="_31_11">#REF!</definedName>
    <definedName name="_31_12" localSheetId="3">#REF!</definedName>
    <definedName name="_31_12">#REF!</definedName>
    <definedName name="_31_12_1">"#REF!"</definedName>
    <definedName name="_31_12_1_1">"#REF!"</definedName>
    <definedName name="_31_12_10">#REF!</definedName>
    <definedName name="_31_12_11" localSheetId="3">#REF!</definedName>
    <definedName name="_31_12_11">#REF!</definedName>
    <definedName name="_31_12_17" localSheetId="3">#REF!</definedName>
    <definedName name="_31_12_17">#REF!</definedName>
    <definedName name="_31_17" localSheetId="3">#REF!</definedName>
    <definedName name="_31_17">#REF!</definedName>
    <definedName name="_31_2">"#REF!"</definedName>
    <definedName name="_310_a_1_11_7">#REF!</definedName>
    <definedName name="_3100biaya_11_7" localSheetId="3">#REF!</definedName>
    <definedName name="_3100biaya_11_7">#REF!</definedName>
    <definedName name="_3101biaya_11_8" localSheetId="3">#REF!</definedName>
    <definedName name="_3101biaya_11_8">#REF!</definedName>
    <definedName name="_3102biaya_11_9" localSheetId="3">#REF!</definedName>
    <definedName name="_3102biaya_11_9">#REF!</definedName>
    <definedName name="_3103biaya_12_1_1" localSheetId="3">#REF!</definedName>
    <definedName name="_3103biaya_12_1_1">#REF!</definedName>
    <definedName name="_3104biaya_12_1_10" localSheetId="3">#REF!</definedName>
    <definedName name="_3104biaya_12_1_10">#REF!</definedName>
    <definedName name="_3105biaya_12_1_11" localSheetId="3">#REF!</definedName>
    <definedName name="_3105biaya_12_1_11">#REF!</definedName>
    <definedName name="_3106biaya_12_1_12" localSheetId="3">#REF!</definedName>
    <definedName name="_3106biaya_12_1_12">#REF!</definedName>
    <definedName name="_3107biaya_12_1_13" localSheetId="3">#REF!</definedName>
    <definedName name="_3107biaya_12_1_13">#REF!</definedName>
    <definedName name="_3108biaya_12_1_2" localSheetId="3">#REF!</definedName>
    <definedName name="_3108biaya_12_1_2">#REF!</definedName>
    <definedName name="_3109biaya_12_1_3" localSheetId="3">#REF!</definedName>
    <definedName name="_3109biaya_12_1_3">#REF!</definedName>
    <definedName name="_311_a_1_11_8" localSheetId="3">#REF!</definedName>
    <definedName name="_311_a_1_11_8">#REF!</definedName>
    <definedName name="_3110biaya_12_1_4" localSheetId="3">#REF!</definedName>
    <definedName name="_3110biaya_12_1_4">#REF!</definedName>
    <definedName name="_3111biaya_12_1_5" localSheetId="3">#REF!</definedName>
    <definedName name="_3111biaya_12_1_5">#REF!</definedName>
    <definedName name="_3112biaya_12_1_6" localSheetId="3">#REF!</definedName>
    <definedName name="_3112biaya_12_1_6">#REF!</definedName>
    <definedName name="_3113biaya_12_1_7" localSheetId="3">#REF!</definedName>
    <definedName name="_3113biaya_12_1_7">#REF!</definedName>
    <definedName name="_3114biaya_12_1_8" localSheetId="3">#REF!</definedName>
    <definedName name="_3114biaya_12_1_8">#REF!</definedName>
    <definedName name="_3115biaya_12_1_9" localSheetId="3">#REF!</definedName>
    <definedName name="_3115biaya_12_1_9">#REF!</definedName>
    <definedName name="_3116biaya_12_10_1" localSheetId="3">#REF!</definedName>
    <definedName name="_3116biaya_12_10_1">#REF!</definedName>
    <definedName name="_3117biaya_12_10_10" localSheetId="3">#REF!</definedName>
    <definedName name="_3117biaya_12_10_10">#REF!</definedName>
    <definedName name="_3118biaya_12_10_11" localSheetId="3">#REF!</definedName>
    <definedName name="_3118biaya_12_10_11">#REF!</definedName>
    <definedName name="_3119biaya_12_10_12" localSheetId="3">#REF!</definedName>
    <definedName name="_3119biaya_12_10_12">#REF!</definedName>
    <definedName name="_312_a_1_11_9" localSheetId="3">#REF!</definedName>
    <definedName name="_312_a_1_11_9">#REF!</definedName>
    <definedName name="_3120biaya_12_10_13" localSheetId="3">#REF!</definedName>
    <definedName name="_3120biaya_12_10_13">#REF!</definedName>
    <definedName name="_3121biaya_12_10_2" localSheetId="3">#REF!</definedName>
    <definedName name="_3121biaya_12_10_2">#REF!</definedName>
    <definedName name="_3122biaya_12_10_3" localSheetId="3">#REF!</definedName>
    <definedName name="_3122biaya_12_10_3">#REF!</definedName>
    <definedName name="_3123biaya_12_10_4" localSheetId="3">#REF!</definedName>
    <definedName name="_3123biaya_12_10_4">#REF!</definedName>
    <definedName name="_3124biaya_12_10_5" localSheetId="3">#REF!</definedName>
    <definedName name="_3124biaya_12_10_5">#REF!</definedName>
    <definedName name="_3125biaya_12_10_6" localSheetId="3">#REF!</definedName>
    <definedName name="_3125biaya_12_10_6">#REF!</definedName>
    <definedName name="_3126biaya_12_10_7" localSheetId="3">#REF!</definedName>
    <definedName name="_3126biaya_12_10_7">#REF!</definedName>
    <definedName name="_3127biaya_12_10_8" localSheetId="3">#REF!</definedName>
    <definedName name="_3127biaya_12_10_8">#REF!</definedName>
    <definedName name="_3128biaya_12_10_9" localSheetId="3">#REF!</definedName>
    <definedName name="_3128biaya_12_10_9">#REF!</definedName>
    <definedName name="_3129biaya_12_11_1" localSheetId="3">#REF!</definedName>
    <definedName name="_3129biaya_12_11_1">#REF!</definedName>
    <definedName name="_313_a_1_17_1" localSheetId="3">#REF!</definedName>
    <definedName name="_313_a_1_17_1">#REF!</definedName>
    <definedName name="_3130biaya_12_11_10" localSheetId="3">#REF!</definedName>
    <definedName name="_3130biaya_12_11_10">#REF!</definedName>
    <definedName name="_3131biaya_12_11_11" localSheetId="3">#REF!</definedName>
    <definedName name="_3131biaya_12_11_11">#REF!</definedName>
    <definedName name="_3132biaya_12_11_12" localSheetId="3">#REF!</definedName>
    <definedName name="_3132biaya_12_11_12">#REF!</definedName>
    <definedName name="_3133biaya_12_11_13" localSheetId="3">#REF!</definedName>
    <definedName name="_3133biaya_12_11_13">#REF!</definedName>
    <definedName name="_3134biaya_12_11_2" localSheetId="3">#REF!</definedName>
    <definedName name="_3134biaya_12_11_2">#REF!</definedName>
    <definedName name="_3135biaya_12_11_3" localSheetId="3">#REF!</definedName>
    <definedName name="_3135biaya_12_11_3">#REF!</definedName>
    <definedName name="_3136biaya_12_11_4" localSheetId="3">#REF!</definedName>
    <definedName name="_3136biaya_12_11_4">#REF!</definedName>
    <definedName name="_3137biaya_12_11_5" localSheetId="3">#REF!</definedName>
    <definedName name="_3137biaya_12_11_5">#REF!</definedName>
    <definedName name="_3138biaya_12_11_6" localSheetId="3">#REF!</definedName>
    <definedName name="_3138biaya_12_11_6">#REF!</definedName>
    <definedName name="_3139biaya_12_11_7" localSheetId="3">#REF!</definedName>
    <definedName name="_3139biaya_12_11_7">#REF!</definedName>
    <definedName name="_314_a_1_17_10" localSheetId="3">#REF!</definedName>
    <definedName name="_314_a_1_17_10">#REF!</definedName>
    <definedName name="_3140biaya_12_11_8" localSheetId="3">#REF!</definedName>
    <definedName name="_3140biaya_12_11_8">#REF!</definedName>
    <definedName name="_3141biaya_12_11_9" localSheetId="3">#REF!</definedName>
    <definedName name="_3141biaya_12_11_9">#REF!</definedName>
    <definedName name="_3142biaya_12_17_1" localSheetId="3">#REF!</definedName>
    <definedName name="_3142biaya_12_17_1">#REF!</definedName>
    <definedName name="_3143biaya_12_17_10" localSheetId="3">#REF!</definedName>
    <definedName name="_3143biaya_12_17_10">#REF!</definedName>
    <definedName name="_3144biaya_12_17_11" localSheetId="3">#REF!</definedName>
    <definedName name="_3144biaya_12_17_11">#REF!</definedName>
    <definedName name="_3145biaya_12_17_12" localSheetId="3">#REF!</definedName>
    <definedName name="_3145biaya_12_17_12">#REF!</definedName>
    <definedName name="_3146biaya_12_17_13" localSheetId="3">#REF!</definedName>
    <definedName name="_3146biaya_12_17_13">#REF!</definedName>
    <definedName name="_3147biaya_12_17_2" localSheetId="3">#REF!</definedName>
    <definedName name="_3147biaya_12_17_2">#REF!</definedName>
    <definedName name="_3148biaya_12_17_3" localSheetId="3">#REF!</definedName>
    <definedName name="_3148biaya_12_17_3">#REF!</definedName>
    <definedName name="_3149biaya_12_17_4" localSheetId="3">#REF!</definedName>
    <definedName name="_3149biaya_12_17_4">#REF!</definedName>
    <definedName name="_315_a_1_17_11" localSheetId="3">#REF!</definedName>
    <definedName name="_315_a_1_17_11">#REF!</definedName>
    <definedName name="_3150biaya_12_17_5" localSheetId="3">#REF!</definedName>
    <definedName name="_3150biaya_12_17_5">#REF!</definedName>
    <definedName name="_3151biaya_12_17_6" localSheetId="3">#REF!</definedName>
    <definedName name="_3151biaya_12_17_6">#REF!</definedName>
    <definedName name="_3152biaya_12_17_7" localSheetId="3">#REF!</definedName>
    <definedName name="_3152biaya_12_17_7">#REF!</definedName>
    <definedName name="_3153biaya_12_17_8" localSheetId="3">#REF!</definedName>
    <definedName name="_3153biaya_12_17_8">#REF!</definedName>
    <definedName name="_3154biaya_12_17_9" localSheetId="3">#REF!</definedName>
    <definedName name="_3154biaya_12_17_9">#REF!</definedName>
    <definedName name="_3155biaya_17_1" localSheetId="3">#REF!</definedName>
    <definedName name="_3155biaya_17_1">#REF!</definedName>
    <definedName name="_3156biaya_17_10" localSheetId="3">#REF!</definedName>
    <definedName name="_3156biaya_17_10">#REF!</definedName>
    <definedName name="_3157biaya_17_11" localSheetId="3">#REF!</definedName>
    <definedName name="_3157biaya_17_11">#REF!</definedName>
    <definedName name="_3158biaya_17_12" localSheetId="3">#REF!</definedName>
    <definedName name="_3158biaya_17_12">#REF!</definedName>
    <definedName name="_3159biaya_17_13" localSheetId="3">#REF!</definedName>
    <definedName name="_3159biaya_17_13">#REF!</definedName>
    <definedName name="_316_a_1_17_12" localSheetId="3">#REF!</definedName>
    <definedName name="_316_a_1_17_12">#REF!</definedName>
    <definedName name="_3160biaya_17_2" localSheetId="3">#REF!</definedName>
    <definedName name="_3160biaya_17_2">#REF!</definedName>
    <definedName name="_3161biaya_17_3" localSheetId="3">#REF!</definedName>
    <definedName name="_3161biaya_17_3">#REF!</definedName>
    <definedName name="_3162biaya_17_4" localSheetId="3">#REF!</definedName>
    <definedName name="_3162biaya_17_4">#REF!</definedName>
    <definedName name="_3163biaya_17_5" localSheetId="3">#REF!</definedName>
    <definedName name="_3163biaya_17_5">#REF!</definedName>
    <definedName name="_3164biaya_17_6" localSheetId="3">#REF!</definedName>
    <definedName name="_3164biaya_17_6">#REF!</definedName>
    <definedName name="_3165biaya_17_7" localSheetId="3">#REF!</definedName>
    <definedName name="_3165biaya_17_7">#REF!</definedName>
    <definedName name="_3166biaya_17_8" localSheetId="3">#REF!</definedName>
    <definedName name="_3166biaya_17_8">#REF!</definedName>
    <definedName name="_3167biaya_17_9" localSheetId="3">#REF!</definedName>
    <definedName name="_3167biaya_17_9">#REF!</definedName>
    <definedName name="_3168C__1" localSheetId="3">#REF!</definedName>
    <definedName name="_3168C__1">#REF!</definedName>
    <definedName name="_3169C__10" localSheetId="3">#REF!</definedName>
    <definedName name="_3169C__10">#REF!</definedName>
    <definedName name="_317_a_1_17_13" localSheetId="3">#REF!</definedName>
    <definedName name="_317_a_1_17_13">#REF!</definedName>
    <definedName name="_3170C__11" localSheetId="3">#REF!</definedName>
    <definedName name="_3170C__11">#REF!</definedName>
    <definedName name="_3171C__12" localSheetId="3">#REF!</definedName>
    <definedName name="_3171C__12">#REF!</definedName>
    <definedName name="_3172C__13" localSheetId="3">#REF!</definedName>
    <definedName name="_3172C__13">#REF!</definedName>
    <definedName name="_3173C__2" localSheetId="3">#REF!</definedName>
    <definedName name="_3173C__2">#REF!</definedName>
    <definedName name="_3174C__3" localSheetId="3">#REF!</definedName>
    <definedName name="_3174C__3">#REF!</definedName>
    <definedName name="_3175C__4" localSheetId="3">#REF!</definedName>
    <definedName name="_3175C__4">#REF!</definedName>
    <definedName name="_3176C__5" localSheetId="3">#REF!</definedName>
    <definedName name="_3176C__5">#REF!</definedName>
    <definedName name="_3177C__6" localSheetId="3">#REF!</definedName>
    <definedName name="_3177C__6">#REF!</definedName>
    <definedName name="_3178C__7" localSheetId="3">#REF!</definedName>
    <definedName name="_3178C__7">#REF!</definedName>
    <definedName name="_3179C__8" localSheetId="3">#REF!</definedName>
    <definedName name="_3179C__8">#REF!</definedName>
    <definedName name="_318_a_1_17_2" localSheetId="3">#REF!</definedName>
    <definedName name="_318_a_1_17_2">#REF!</definedName>
    <definedName name="_3180C__9" localSheetId="3">#REF!</definedName>
    <definedName name="_3180C__9">#REF!</definedName>
    <definedName name="_3181C__1_1" localSheetId="3">#REF!</definedName>
    <definedName name="_3181C__1_1">#REF!</definedName>
    <definedName name="_3182C__1_10" localSheetId="3">#REF!</definedName>
    <definedName name="_3182C__1_10">#REF!</definedName>
    <definedName name="_3183C__1_11" localSheetId="3">#REF!</definedName>
    <definedName name="_3183C__1_11">#REF!</definedName>
    <definedName name="_3184C__1_12" localSheetId="3">#REF!</definedName>
    <definedName name="_3184C__1_12">#REF!</definedName>
    <definedName name="_3185C__1_13" localSheetId="3">#REF!</definedName>
    <definedName name="_3185C__1_13">#REF!</definedName>
    <definedName name="_3186C__1_2" localSheetId="3">#REF!</definedName>
    <definedName name="_3186C__1_2">#REF!</definedName>
    <definedName name="_3187C__1_3" localSheetId="3">#REF!</definedName>
    <definedName name="_3187C__1_3">#REF!</definedName>
    <definedName name="_3188C__1_4" localSheetId="3">#REF!</definedName>
    <definedName name="_3188C__1_4">#REF!</definedName>
    <definedName name="_3189C__1_5" localSheetId="3">#REF!</definedName>
    <definedName name="_3189C__1_5">#REF!</definedName>
    <definedName name="_319_a_1_17_3" localSheetId="3">#REF!</definedName>
    <definedName name="_319_a_1_17_3">#REF!</definedName>
    <definedName name="_3190C__1_6" localSheetId="3">#REF!</definedName>
    <definedName name="_3190C__1_6">#REF!</definedName>
    <definedName name="_3191C__1_7" localSheetId="3">#REF!</definedName>
    <definedName name="_3191C__1_7">#REF!</definedName>
    <definedName name="_3192C__1_8" localSheetId="3">#REF!</definedName>
    <definedName name="_3192C__1_8">#REF!</definedName>
    <definedName name="_3193C__1_9" localSheetId="3">#REF!</definedName>
    <definedName name="_3193C__1_9">#REF!</definedName>
    <definedName name="_3194C__1_17_1" localSheetId="3">#REF!</definedName>
    <definedName name="_3194C__1_17_1">#REF!</definedName>
    <definedName name="_3195C__1_17_10" localSheetId="3">#REF!</definedName>
    <definedName name="_3195C__1_17_10">#REF!</definedName>
    <definedName name="_3196C__1_17_11" localSheetId="3">#REF!</definedName>
    <definedName name="_3196C__1_17_11">#REF!</definedName>
    <definedName name="_3197C__1_17_12" localSheetId="3">#REF!</definedName>
    <definedName name="_3197C__1_17_12">#REF!</definedName>
    <definedName name="_3198C__1_17_13" localSheetId="3">#REF!</definedName>
    <definedName name="_3198C__1_17_13">#REF!</definedName>
    <definedName name="_3199C__1_17_2" localSheetId="3">#REF!</definedName>
    <definedName name="_3199C__1_17_2">#REF!</definedName>
    <definedName name="_32">#N/A</definedName>
    <definedName name="_32__xlnm.Print_Area_1_2" localSheetId="3">#REF!</definedName>
    <definedName name="_32__xlnm.Print_Area_1_2">#REF!</definedName>
    <definedName name="_32_1">"#REF!"</definedName>
    <definedName name="_32_10">#REF!</definedName>
    <definedName name="_32_11" localSheetId="3">#REF!</definedName>
    <definedName name="_32_11">#REF!</definedName>
    <definedName name="_32_12" localSheetId="3">#REF!</definedName>
    <definedName name="_32_12">#REF!</definedName>
    <definedName name="_32_12_1">"#REF!"</definedName>
    <definedName name="_32_12_1_1">"#REF!"</definedName>
    <definedName name="_32_12_10">#REF!</definedName>
    <definedName name="_32_12_11" localSheetId="3">#REF!</definedName>
    <definedName name="_32_12_11">#REF!</definedName>
    <definedName name="_32_12_17" localSheetId="3">#REF!</definedName>
    <definedName name="_32_12_17">#REF!</definedName>
    <definedName name="_32_17" localSheetId="3">#REF!</definedName>
    <definedName name="_32_17">#REF!</definedName>
    <definedName name="_32_2">"#REF!"</definedName>
    <definedName name="_320_a_1_17_4">#REF!</definedName>
    <definedName name="_3200C__1_17_3" localSheetId="3">#REF!</definedName>
    <definedName name="_3200C__1_17_3">#REF!</definedName>
    <definedName name="_3201C__1_17_4" localSheetId="3">#REF!</definedName>
    <definedName name="_3201C__1_17_4">#REF!</definedName>
    <definedName name="_3202C__1_17_5" localSheetId="3">#REF!</definedName>
    <definedName name="_3202C__1_17_5">#REF!</definedName>
    <definedName name="_3203C__1_17_6" localSheetId="3">#REF!</definedName>
    <definedName name="_3203C__1_17_6">#REF!</definedName>
    <definedName name="_3204C__1_17_7" localSheetId="3">#REF!</definedName>
    <definedName name="_3204C__1_17_7">#REF!</definedName>
    <definedName name="_3205C__1_17_8" localSheetId="3">#REF!</definedName>
    <definedName name="_3205C__1_17_8">#REF!</definedName>
    <definedName name="_3206C__1_17_9" localSheetId="3">#REF!</definedName>
    <definedName name="_3206C__1_17_9">#REF!</definedName>
    <definedName name="_3207C__10_1" localSheetId="3">#REF!</definedName>
    <definedName name="_3207C__10_1">#REF!</definedName>
    <definedName name="_3208C__10_10" localSheetId="3">#REF!</definedName>
    <definedName name="_3208C__10_10">#REF!</definedName>
    <definedName name="_3209C__10_11" localSheetId="3">#REF!</definedName>
    <definedName name="_3209C__10_11">#REF!</definedName>
    <definedName name="_321_a_1_17_5" localSheetId="3">#REF!</definedName>
    <definedName name="_321_a_1_17_5">#REF!</definedName>
    <definedName name="_3210C__10_12" localSheetId="3">#REF!</definedName>
    <definedName name="_3210C__10_12">#REF!</definedName>
    <definedName name="_3211C__10_13" localSheetId="3">#REF!</definedName>
    <definedName name="_3211C__10_13">#REF!</definedName>
    <definedName name="_3212C__10_2" localSheetId="3">#REF!</definedName>
    <definedName name="_3212C__10_2">#REF!</definedName>
    <definedName name="_3213C__10_3" localSheetId="3">#REF!</definedName>
    <definedName name="_3213C__10_3">#REF!</definedName>
    <definedName name="_3214C__10_4" localSheetId="3">#REF!</definedName>
    <definedName name="_3214C__10_4">#REF!</definedName>
    <definedName name="_3215C__10_5" localSheetId="3">#REF!</definedName>
    <definedName name="_3215C__10_5">#REF!</definedName>
    <definedName name="_3216C__10_6" localSheetId="3">#REF!</definedName>
    <definedName name="_3216C__10_6">#REF!</definedName>
    <definedName name="_3217C__10_7" localSheetId="3">#REF!</definedName>
    <definedName name="_3217C__10_7">#REF!</definedName>
    <definedName name="_3218C__10_8" localSheetId="3">#REF!</definedName>
    <definedName name="_3218C__10_8">#REF!</definedName>
    <definedName name="_3219C__10_9" localSheetId="3">#REF!</definedName>
    <definedName name="_3219C__10_9">#REF!</definedName>
    <definedName name="_322_a_1_17_6" localSheetId="3">#REF!</definedName>
    <definedName name="_322_a_1_17_6">#REF!</definedName>
    <definedName name="_3220C__10_17_1" localSheetId="3">#REF!</definedName>
    <definedName name="_3220C__10_17_1">#REF!</definedName>
    <definedName name="_3221C__10_17_10" localSheetId="3">#REF!</definedName>
    <definedName name="_3221C__10_17_10">#REF!</definedName>
    <definedName name="_3222C__10_17_11" localSheetId="3">#REF!</definedName>
    <definedName name="_3222C__10_17_11">#REF!</definedName>
    <definedName name="_3223C__10_17_12" localSheetId="3">#REF!</definedName>
    <definedName name="_3223C__10_17_12">#REF!</definedName>
    <definedName name="_3224C__10_17_13" localSheetId="3">#REF!</definedName>
    <definedName name="_3224C__10_17_13">#REF!</definedName>
    <definedName name="_3225C__10_17_2" localSheetId="3">#REF!</definedName>
    <definedName name="_3225C__10_17_2">#REF!</definedName>
    <definedName name="_3226C__10_17_3" localSheetId="3">#REF!</definedName>
    <definedName name="_3226C__10_17_3">#REF!</definedName>
    <definedName name="_3227C__10_17_4" localSheetId="3">#REF!</definedName>
    <definedName name="_3227C__10_17_4">#REF!</definedName>
    <definedName name="_3228C__10_17_5" localSheetId="3">#REF!</definedName>
    <definedName name="_3228C__10_17_5">#REF!</definedName>
    <definedName name="_3229C__10_17_6" localSheetId="3">#REF!</definedName>
    <definedName name="_3229C__10_17_6">#REF!</definedName>
    <definedName name="_323_a_1_17_7" localSheetId="3">#REF!</definedName>
    <definedName name="_323_a_1_17_7">#REF!</definedName>
    <definedName name="_3230C__10_17_7" localSheetId="3">#REF!</definedName>
    <definedName name="_3230C__10_17_7">#REF!</definedName>
    <definedName name="_3231C__10_17_8" localSheetId="3">#REF!</definedName>
    <definedName name="_3231C__10_17_8">#REF!</definedName>
    <definedName name="_3232C__10_17_9" localSheetId="3">#REF!</definedName>
    <definedName name="_3232C__10_17_9">#REF!</definedName>
    <definedName name="_3233C__11_1" localSheetId="3">#REF!</definedName>
    <definedName name="_3233C__11_1">#REF!</definedName>
    <definedName name="_3234C__11_10" localSheetId="3">#REF!</definedName>
    <definedName name="_3234C__11_10">#REF!</definedName>
    <definedName name="_3235C__11_11" localSheetId="3">#REF!</definedName>
    <definedName name="_3235C__11_11">#REF!</definedName>
    <definedName name="_3236C__11_12" localSheetId="3">#REF!</definedName>
    <definedName name="_3236C__11_12">#REF!</definedName>
    <definedName name="_3237C__11_13" localSheetId="3">#REF!</definedName>
    <definedName name="_3237C__11_13">#REF!</definedName>
    <definedName name="_3238C__11_2" localSheetId="3">#REF!</definedName>
    <definedName name="_3238C__11_2">#REF!</definedName>
    <definedName name="_3239C__11_3" localSheetId="3">#REF!</definedName>
    <definedName name="_3239C__11_3">#REF!</definedName>
    <definedName name="_324_a_1_17_8" localSheetId="3">#REF!</definedName>
    <definedName name="_324_a_1_17_8">#REF!</definedName>
    <definedName name="_3240C__11_4" localSheetId="3">#REF!</definedName>
    <definedName name="_3240C__11_4">#REF!</definedName>
    <definedName name="_3241C__11_5" localSheetId="3">#REF!</definedName>
    <definedName name="_3241C__11_5">#REF!</definedName>
    <definedName name="_3242C__11_6" localSheetId="3">#REF!</definedName>
    <definedName name="_3242C__11_6">#REF!</definedName>
    <definedName name="_3243C__11_7" localSheetId="3">#REF!</definedName>
    <definedName name="_3243C__11_7">#REF!</definedName>
    <definedName name="_3244C__11_8" localSheetId="3">#REF!</definedName>
    <definedName name="_3244C__11_8">#REF!</definedName>
    <definedName name="_3245C__11_9" localSheetId="3">#REF!</definedName>
    <definedName name="_3245C__11_9">#REF!</definedName>
    <definedName name="_3246C__11_17_1" localSheetId="3">#REF!</definedName>
    <definedName name="_3246C__11_17_1">#REF!</definedName>
    <definedName name="_3247C__11_17_10" localSheetId="3">#REF!</definedName>
    <definedName name="_3247C__11_17_10">#REF!</definedName>
    <definedName name="_3248C__11_17_11" localSheetId="3">#REF!</definedName>
    <definedName name="_3248C__11_17_11">#REF!</definedName>
    <definedName name="_3249C__11_17_12" localSheetId="3">#REF!</definedName>
    <definedName name="_3249C__11_17_12">#REF!</definedName>
    <definedName name="_325_a_1_17_9" localSheetId="3">#REF!</definedName>
    <definedName name="_325_a_1_17_9">#REF!</definedName>
    <definedName name="_3250C__11_17_13" localSheetId="3">#REF!</definedName>
    <definedName name="_3250C__11_17_13">#REF!</definedName>
    <definedName name="_3251C__11_17_2" localSheetId="3">#REF!</definedName>
    <definedName name="_3251C__11_17_2">#REF!</definedName>
    <definedName name="_3252C__11_17_3" localSheetId="3">#REF!</definedName>
    <definedName name="_3252C__11_17_3">#REF!</definedName>
    <definedName name="_3253C__11_17_4" localSheetId="3">#REF!</definedName>
    <definedName name="_3253C__11_17_4">#REF!</definedName>
    <definedName name="_3254C__11_17_5" localSheetId="3">#REF!</definedName>
    <definedName name="_3254C__11_17_5">#REF!</definedName>
    <definedName name="_3255C__11_17_6" localSheetId="3">#REF!</definedName>
    <definedName name="_3255C__11_17_6">#REF!</definedName>
    <definedName name="_3256C__11_17_7" localSheetId="3">#REF!</definedName>
    <definedName name="_3256C__11_17_7">#REF!</definedName>
    <definedName name="_3257C__11_17_8" localSheetId="3">#REF!</definedName>
    <definedName name="_3257C__11_17_8">#REF!</definedName>
    <definedName name="_3258C__11_17_9" localSheetId="3">#REF!</definedName>
    <definedName name="_3258C__11_17_9">#REF!</definedName>
    <definedName name="_3259C__12_1" localSheetId="3">#REF!</definedName>
    <definedName name="_3259C__12_1">#REF!</definedName>
    <definedName name="_326_A_10_1" localSheetId="3">[20]ASLI!#REF!</definedName>
    <definedName name="_326_A_10_1">[20]ASLI!#REF!</definedName>
    <definedName name="_3260C__12_10" localSheetId="3">#REF!</definedName>
    <definedName name="_3260C__12_10">#REF!</definedName>
    <definedName name="_3261C__12_11" localSheetId="3">#REF!</definedName>
    <definedName name="_3261C__12_11">#REF!</definedName>
    <definedName name="_3262C__12_12" localSheetId="3">#REF!</definedName>
    <definedName name="_3262C__12_12">#REF!</definedName>
    <definedName name="_3263C__12_13" localSheetId="3">#REF!</definedName>
    <definedName name="_3263C__12_13">#REF!</definedName>
    <definedName name="_3264C__12_2" localSheetId="3">#REF!</definedName>
    <definedName name="_3264C__12_2">#REF!</definedName>
    <definedName name="_3265C__12_3" localSheetId="3">#REF!</definedName>
    <definedName name="_3265C__12_3">#REF!</definedName>
    <definedName name="_3266C__12_4" localSheetId="3">#REF!</definedName>
    <definedName name="_3266C__12_4">#REF!</definedName>
    <definedName name="_3267C__12_5" localSheetId="3">#REF!</definedName>
    <definedName name="_3267C__12_5">#REF!</definedName>
    <definedName name="_3268C__12_6" localSheetId="3">#REF!</definedName>
    <definedName name="_3268C__12_6">#REF!</definedName>
    <definedName name="_3269C__12_7" localSheetId="3">#REF!</definedName>
    <definedName name="_3269C__12_7">#REF!</definedName>
    <definedName name="_327_A_10_10" localSheetId="3">[20]ASLI!#REF!</definedName>
    <definedName name="_327_A_10_10">[20]ASLI!#REF!</definedName>
    <definedName name="_3270C__12_8" localSheetId="3">#REF!</definedName>
    <definedName name="_3270C__12_8">#REF!</definedName>
    <definedName name="_3271C__12_9" localSheetId="3">#REF!</definedName>
    <definedName name="_3271C__12_9">#REF!</definedName>
    <definedName name="_3272C__12_17_1" localSheetId="3">#REF!</definedName>
    <definedName name="_3272C__12_17_1">#REF!</definedName>
    <definedName name="_3273C__12_17_10" localSheetId="3">#REF!</definedName>
    <definedName name="_3273C__12_17_10">#REF!</definedName>
    <definedName name="_3274C__12_17_11" localSheetId="3">#REF!</definedName>
    <definedName name="_3274C__12_17_11">#REF!</definedName>
    <definedName name="_3275C__12_17_12" localSheetId="3">#REF!</definedName>
    <definedName name="_3275C__12_17_12">#REF!</definedName>
    <definedName name="_3276C__12_17_13" localSheetId="3">#REF!</definedName>
    <definedName name="_3276C__12_17_13">#REF!</definedName>
    <definedName name="_3277C__12_17_2" localSheetId="3">#REF!</definedName>
    <definedName name="_3277C__12_17_2">#REF!</definedName>
    <definedName name="_3278C__12_17_3" localSheetId="3">#REF!</definedName>
    <definedName name="_3278C__12_17_3">#REF!</definedName>
    <definedName name="_3279C__12_17_4" localSheetId="3">#REF!</definedName>
    <definedName name="_3279C__12_17_4">#REF!</definedName>
    <definedName name="_328_A_10_11" localSheetId="3">[20]ASLI!#REF!</definedName>
    <definedName name="_328_A_10_11">[20]ASLI!#REF!</definedName>
    <definedName name="_3280C__12_17_5" localSheetId="3">#REF!</definedName>
    <definedName name="_3280C__12_17_5">#REF!</definedName>
    <definedName name="_3281C__12_17_6" localSheetId="3">#REF!</definedName>
    <definedName name="_3281C__12_17_6">#REF!</definedName>
    <definedName name="_3282C__12_17_7" localSheetId="3">#REF!</definedName>
    <definedName name="_3282C__12_17_7">#REF!</definedName>
    <definedName name="_3283C__12_17_8" localSheetId="3">#REF!</definedName>
    <definedName name="_3283C__12_17_8">#REF!</definedName>
    <definedName name="_3284C__12_17_9" localSheetId="3">#REF!</definedName>
    <definedName name="_3284C__12_17_9">#REF!</definedName>
    <definedName name="_3285C__13_1" localSheetId="3">#REF!</definedName>
    <definedName name="_3285C__13_1">#REF!</definedName>
    <definedName name="_3286C__13_10" localSheetId="3">#REF!</definedName>
    <definedName name="_3286C__13_10">#REF!</definedName>
    <definedName name="_3287C__13_11" localSheetId="3">#REF!</definedName>
    <definedName name="_3287C__13_11">#REF!</definedName>
    <definedName name="_3288C__13_12" localSheetId="3">#REF!</definedName>
    <definedName name="_3288C__13_12">#REF!</definedName>
    <definedName name="_3289C__13_13" localSheetId="3">#REF!</definedName>
    <definedName name="_3289C__13_13">#REF!</definedName>
    <definedName name="_329_A_10_12" localSheetId="3">[20]ASLI!#REF!</definedName>
    <definedName name="_329_A_10_12">[20]ASLI!#REF!</definedName>
    <definedName name="_3290C__13_2" localSheetId="3">#REF!</definedName>
    <definedName name="_3290C__13_2">#REF!</definedName>
    <definedName name="_3291C__13_3" localSheetId="3">#REF!</definedName>
    <definedName name="_3291C__13_3">#REF!</definedName>
    <definedName name="_3292C__13_4" localSheetId="3">#REF!</definedName>
    <definedName name="_3292C__13_4">#REF!</definedName>
    <definedName name="_3293C__13_5" localSheetId="3">#REF!</definedName>
    <definedName name="_3293C__13_5">#REF!</definedName>
    <definedName name="_3294C__13_6" localSheetId="3">#REF!</definedName>
    <definedName name="_3294C__13_6">#REF!</definedName>
    <definedName name="_3295C__13_7" localSheetId="3">#REF!</definedName>
    <definedName name="_3295C__13_7">#REF!</definedName>
    <definedName name="_3296C__13_8" localSheetId="3">#REF!</definedName>
    <definedName name="_3296C__13_8">#REF!</definedName>
    <definedName name="_3297C__13_9" localSheetId="3">#REF!</definedName>
    <definedName name="_3297C__13_9">#REF!</definedName>
    <definedName name="_3298C__13_17_1" localSheetId="3">#REF!</definedName>
    <definedName name="_3298C__13_17_1">#REF!</definedName>
    <definedName name="_3299C__13_17_10" localSheetId="3">#REF!</definedName>
    <definedName name="_3299C__13_17_10">#REF!</definedName>
    <definedName name="_33__xlnm.Print_Area_1_3" localSheetId="3">#REF!</definedName>
    <definedName name="_33__xlnm.Print_Area_1_3">#REF!</definedName>
    <definedName name="_330_A_10_13" localSheetId="3">[20]ASLI!#REF!</definedName>
    <definedName name="_330_A_10_13">[20]ASLI!#REF!</definedName>
    <definedName name="_3300C__13_17_11" localSheetId="3">#REF!</definedName>
    <definedName name="_3300C__13_17_11">#REF!</definedName>
    <definedName name="_3301C__13_17_12" localSheetId="3">#REF!</definedName>
    <definedName name="_3301C__13_17_12">#REF!</definedName>
    <definedName name="_3302C__13_17_13" localSheetId="3">#REF!</definedName>
    <definedName name="_3302C__13_17_13">#REF!</definedName>
    <definedName name="_3303C__13_17_2" localSheetId="3">#REF!</definedName>
    <definedName name="_3303C__13_17_2">#REF!</definedName>
    <definedName name="_3304C__13_17_3" localSheetId="3">#REF!</definedName>
    <definedName name="_3304C__13_17_3">#REF!</definedName>
    <definedName name="_3305C__13_17_4" localSheetId="3">#REF!</definedName>
    <definedName name="_3305C__13_17_4">#REF!</definedName>
    <definedName name="_3306C__13_17_5" localSheetId="3">#REF!</definedName>
    <definedName name="_3306C__13_17_5">#REF!</definedName>
    <definedName name="_3307C__13_17_6" localSheetId="3">#REF!</definedName>
    <definedName name="_3307C__13_17_6">#REF!</definedName>
    <definedName name="_3308C__13_17_7" localSheetId="3">#REF!</definedName>
    <definedName name="_3308C__13_17_7">#REF!</definedName>
    <definedName name="_3309C__13_17_8" localSheetId="3">#REF!</definedName>
    <definedName name="_3309C__13_17_8">#REF!</definedName>
    <definedName name="_331_A_10_2" localSheetId="3">[20]ASLI!#REF!</definedName>
    <definedName name="_331_A_10_2">[20]ASLI!#REF!</definedName>
    <definedName name="_3310C__13_17_9" localSheetId="3">#REF!</definedName>
    <definedName name="_3310C__13_17_9">#REF!</definedName>
    <definedName name="_3311C__14_1" localSheetId="3">#REF!</definedName>
    <definedName name="_3311C__14_1">#REF!</definedName>
    <definedName name="_3312C__14_10" localSheetId="3">#REF!</definedName>
    <definedName name="_3312C__14_10">#REF!</definedName>
    <definedName name="_3313C__14_11" localSheetId="3">#REF!</definedName>
    <definedName name="_3313C__14_11">#REF!</definedName>
    <definedName name="_3314C__14_12" localSheetId="3">#REF!</definedName>
    <definedName name="_3314C__14_12">#REF!</definedName>
    <definedName name="_3315C__14_13" localSheetId="3">#REF!</definedName>
    <definedName name="_3315C__14_13">#REF!</definedName>
    <definedName name="_3316C__14_2" localSheetId="3">#REF!</definedName>
    <definedName name="_3316C__14_2">#REF!</definedName>
    <definedName name="_3317C__14_3" localSheetId="3">#REF!</definedName>
    <definedName name="_3317C__14_3">#REF!</definedName>
    <definedName name="_3318C__14_4" localSheetId="3">#REF!</definedName>
    <definedName name="_3318C__14_4">#REF!</definedName>
    <definedName name="_3319C__14_5" localSheetId="3">#REF!</definedName>
    <definedName name="_3319C__14_5">#REF!</definedName>
    <definedName name="_332_A_10_3" localSheetId="3">[20]ASLI!#REF!</definedName>
    <definedName name="_332_A_10_3">[20]ASLI!#REF!</definedName>
    <definedName name="_3320C__14_6" localSheetId="3">#REF!</definedName>
    <definedName name="_3320C__14_6">#REF!</definedName>
    <definedName name="_3321C__14_7" localSheetId="3">#REF!</definedName>
    <definedName name="_3321C__14_7">#REF!</definedName>
    <definedName name="_3322C__14_8" localSheetId="3">#REF!</definedName>
    <definedName name="_3322C__14_8">#REF!</definedName>
    <definedName name="_3323C__14_9" localSheetId="3">#REF!</definedName>
    <definedName name="_3323C__14_9">#REF!</definedName>
    <definedName name="_3324C__14_17_1" localSheetId="3">#REF!</definedName>
    <definedName name="_3324C__14_17_1">#REF!</definedName>
    <definedName name="_3325C__14_17_10" localSheetId="3">#REF!</definedName>
    <definedName name="_3325C__14_17_10">#REF!</definedName>
    <definedName name="_3326C__14_17_11" localSheetId="3">#REF!</definedName>
    <definedName name="_3326C__14_17_11">#REF!</definedName>
    <definedName name="_3327C__14_17_12" localSheetId="3">#REF!</definedName>
    <definedName name="_3327C__14_17_12">#REF!</definedName>
    <definedName name="_3328C__14_17_13" localSheetId="3">#REF!</definedName>
    <definedName name="_3328C__14_17_13">#REF!</definedName>
    <definedName name="_3329C__14_17_2" localSheetId="3">#REF!</definedName>
    <definedName name="_3329C__14_17_2">#REF!</definedName>
    <definedName name="_333_A_10_4" localSheetId="3">[20]ASLI!#REF!</definedName>
    <definedName name="_333_A_10_4">[20]ASLI!#REF!</definedName>
    <definedName name="_3330C__14_17_3" localSheetId="3">#REF!</definedName>
    <definedName name="_3330C__14_17_3">#REF!</definedName>
    <definedName name="_3331C__14_17_4" localSheetId="3">#REF!</definedName>
    <definedName name="_3331C__14_17_4">#REF!</definedName>
    <definedName name="_3332C__14_17_5" localSheetId="3">#REF!</definedName>
    <definedName name="_3332C__14_17_5">#REF!</definedName>
    <definedName name="_3333C__14_17_6" localSheetId="3">#REF!</definedName>
    <definedName name="_3333C__14_17_6">#REF!</definedName>
    <definedName name="_3334C__14_17_7" localSheetId="3">#REF!</definedName>
    <definedName name="_3334C__14_17_7">#REF!</definedName>
    <definedName name="_3335C__14_17_8" localSheetId="3">#REF!</definedName>
    <definedName name="_3335C__14_17_8">#REF!</definedName>
    <definedName name="_3336C__14_17_9" localSheetId="3">#REF!</definedName>
    <definedName name="_3336C__14_17_9">#REF!</definedName>
    <definedName name="_3337C__17_1" localSheetId="3">#REF!</definedName>
    <definedName name="_3337C__17_1">#REF!</definedName>
    <definedName name="_3338C__17_10" localSheetId="3">#REF!</definedName>
    <definedName name="_3338C__17_10">#REF!</definedName>
    <definedName name="_3339C__17_11" localSheetId="3">#REF!</definedName>
    <definedName name="_3339C__17_11">#REF!</definedName>
    <definedName name="_334_A_10_5" localSheetId="3">[20]ASLI!#REF!</definedName>
    <definedName name="_334_A_10_5">[20]ASLI!#REF!</definedName>
    <definedName name="_3340C__17_12" localSheetId="3">#REF!</definedName>
    <definedName name="_3340C__17_12">#REF!</definedName>
    <definedName name="_3341C__17_13" localSheetId="3">#REF!</definedName>
    <definedName name="_3341C__17_13">#REF!</definedName>
    <definedName name="_3342C__17_2" localSheetId="3">#REF!</definedName>
    <definedName name="_3342C__17_2">#REF!</definedName>
    <definedName name="_3343C__17_3" localSheetId="3">#REF!</definedName>
    <definedName name="_3343C__17_3">#REF!</definedName>
    <definedName name="_3344C__17_4" localSheetId="3">#REF!</definedName>
    <definedName name="_3344C__17_4">#REF!</definedName>
    <definedName name="_3345C__17_5" localSheetId="3">#REF!</definedName>
    <definedName name="_3345C__17_5">#REF!</definedName>
    <definedName name="_3346C__17_6" localSheetId="3">#REF!</definedName>
    <definedName name="_3346C__17_6">#REF!</definedName>
    <definedName name="_3347C__17_7" localSheetId="3">#REF!</definedName>
    <definedName name="_3347C__17_7">#REF!</definedName>
    <definedName name="_3348C__17_8" localSheetId="3">#REF!</definedName>
    <definedName name="_3348C__17_8">#REF!</definedName>
    <definedName name="_3349C__17_9" localSheetId="3">#REF!</definedName>
    <definedName name="_3349C__17_9">#REF!</definedName>
    <definedName name="_335_A_10_6" localSheetId="3">[20]ASLI!#REF!</definedName>
    <definedName name="_335_A_10_6">[20]ASLI!#REF!</definedName>
    <definedName name="_3350C__2_1" localSheetId="3">#REF!</definedName>
    <definedName name="_3350C__2_1">#REF!</definedName>
    <definedName name="_3351C__2_10" localSheetId="3">#REF!</definedName>
    <definedName name="_3351C__2_10">#REF!</definedName>
    <definedName name="_3352C__2_11" localSheetId="3">#REF!</definedName>
    <definedName name="_3352C__2_11">#REF!</definedName>
    <definedName name="_3353C__2_12" localSheetId="3">#REF!</definedName>
    <definedName name="_3353C__2_12">#REF!</definedName>
    <definedName name="_3354C__2_13" localSheetId="3">#REF!</definedName>
    <definedName name="_3354C__2_13">#REF!</definedName>
    <definedName name="_3355C__2_2" localSheetId="3">#REF!</definedName>
    <definedName name="_3355C__2_2">#REF!</definedName>
    <definedName name="_3356C__2_3" localSheetId="3">#REF!</definedName>
    <definedName name="_3356C__2_3">#REF!</definedName>
    <definedName name="_3357C__2_4" localSheetId="3">#REF!</definedName>
    <definedName name="_3357C__2_4">#REF!</definedName>
    <definedName name="_3358C__2_5" localSheetId="3">#REF!</definedName>
    <definedName name="_3358C__2_5">#REF!</definedName>
    <definedName name="_3359C__2_6" localSheetId="3">#REF!</definedName>
    <definedName name="_3359C__2_6">#REF!</definedName>
    <definedName name="_336_A_10_7" localSheetId="3">[20]ASLI!#REF!</definedName>
    <definedName name="_336_A_10_7">[20]ASLI!#REF!</definedName>
    <definedName name="_3360C__2_7" localSheetId="3">#REF!</definedName>
    <definedName name="_3360C__2_7">#REF!</definedName>
    <definedName name="_3361C__2_8" localSheetId="3">#REF!</definedName>
    <definedName name="_3361C__2_8">#REF!</definedName>
    <definedName name="_3362C__2_9" localSheetId="3">#REF!</definedName>
    <definedName name="_3362C__2_9">#REF!</definedName>
    <definedName name="_3363C__2_1_1" localSheetId="3">#REF!</definedName>
    <definedName name="_3363C__2_1_1">#REF!</definedName>
    <definedName name="_3364C__2_1_10" localSheetId="3">#REF!</definedName>
    <definedName name="_3364C__2_1_10">#REF!</definedName>
    <definedName name="_3365C__2_1_11" localSheetId="3">#REF!</definedName>
    <definedName name="_3365C__2_1_11">#REF!</definedName>
    <definedName name="_3366C__2_1_12" localSheetId="3">#REF!</definedName>
    <definedName name="_3366C__2_1_12">#REF!</definedName>
    <definedName name="_3367C__2_1_13" localSheetId="3">#REF!</definedName>
    <definedName name="_3367C__2_1_13">#REF!</definedName>
    <definedName name="_3368C__2_1_2" localSheetId="3">#REF!</definedName>
    <definedName name="_3368C__2_1_2">#REF!</definedName>
    <definedName name="_3369C__2_1_3" localSheetId="3">#REF!</definedName>
    <definedName name="_3369C__2_1_3">#REF!</definedName>
    <definedName name="_337_A_10_8" localSheetId="3">[20]ASLI!#REF!</definedName>
    <definedName name="_337_A_10_8">[20]ASLI!#REF!</definedName>
    <definedName name="_3370C__2_1_4" localSheetId="3">#REF!</definedName>
    <definedName name="_3370C__2_1_4">#REF!</definedName>
    <definedName name="_3371C__2_1_5" localSheetId="3">#REF!</definedName>
    <definedName name="_3371C__2_1_5">#REF!</definedName>
    <definedName name="_3372C__2_1_6" localSheetId="3">#REF!</definedName>
    <definedName name="_3372C__2_1_6">#REF!</definedName>
    <definedName name="_3373C__2_1_7" localSheetId="3">#REF!</definedName>
    <definedName name="_3373C__2_1_7">#REF!</definedName>
    <definedName name="_3374C__2_1_8" localSheetId="3">#REF!</definedName>
    <definedName name="_3374C__2_1_8">#REF!</definedName>
    <definedName name="_3375C__2_1_9" localSheetId="3">#REF!</definedName>
    <definedName name="_3375C__2_1_9">#REF!</definedName>
    <definedName name="_3376C__2_1_17_1" localSheetId="3">#REF!</definedName>
    <definedName name="_3376C__2_1_17_1">#REF!</definedName>
    <definedName name="_3377C__2_1_17_10" localSheetId="3">#REF!</definedName>
    <definedName name="_3377C__2_1_17_10">#REF!</definedName>
    <definedName name="_3378C__2_1_17_11" localSheetId="3">#REF!</definedName>
    <definedName name="_3378C__2_1_17_11">#REF!</definedName>
    <definedName name="_3379C__2_1_17_12" localSheetId="3">#REF!</definedName>
    <definedName name="_3379C__2_1_17_12">#REF!</definedName>
    <definedName name="_338_A_10_9" localSheetId="3">[20]ASLI!#REF!</definedName>
    <definedName name="_338_A_10_9">[20]ASLI!#REF!</definedName>
    <definedName name="_3380C__2_1_17_13" localSheetId="3">#REF!</definedName>
    <definedName name="_3380C__2_1_17_13">#REF!</definedName>
    <definedName name="_3381C__2_1_17_2" localSheetId="3">#REF!</definedName>
    <definedName name="_3381C__2_1_17_2">#REF!</definedName>
    <definedName name="_3382C__2_1_17_3" localSheetId="3">#REF!</definedName>
    <definedName name="_3382C__2_1_17_3">#REF!</definedName>
    <definedName name="_3383C__2_1_17_4" localSheetId="3">#REF!</definedName>
    <definedName name="_3383C__2_1_17_4">#REF!</definedName>
    <definedName name="_3384C__2_1_17_5" localSheetId="3">#REF!</definedName>
    <definedName name="_3384C__2_1_17_5">#REF!</definedName>
    <definedName name="_3385C__2_1_17_6" localSheetId="3">#REF!</definedName>
    <definedName name="_3385C__2_1_17_6">#REF!</definedName>
    <definedName name="_3386C__2_1_17_7" localSheetId="3">#REF!</definedName>
    <definedName name="_3386C__2_1_17_7">#REF!</definedName>
    <definedName name="_3387C__2_1_17_8" localSheetId="3">#REF!</definedName>
    <definedName name="_3387C__2_1_17_8">#REF!</definedName>
    <definedName name="_3388C__2_1_17_9" localSheetId="3">#REF!</definedName>
    <definedName name="_3388C__2_1_17_9">#REF!</definedName>
    <definedName name="_3389C__2_17_1" localSheetId="3">#REF!</definedName>
    <definedName name="_3389C__2_17_1">#REF!</definedName>
    <definedName name="_339_a_10_1_1" localSheetId="3">#REF!</definedName>
    <definedName name="_339_a_10_1_1">#REF!</definedName>
    <definedName name="_3390C__2_17_10" localSheetId="3">#REF!</definedName>
    <definedName name="_3390C__2_17_10">#REF!</definedName>
    <definedName name="_3391C__2_17_11" localSheetId="3">#REF!</definedName>
    <definedName name="_3391C__2_17_11">#REF!</definedName>
    <definedName name="_3392C__2_17_12" localSheetId="3">#REF!</definedName>
    <definedName name="_3392C__2_17_12">#REF!</definedName>
    <definedName name="_3393C__2_17_13" localSheetId="3">#REF!</definedName>
    <definedName name="_3393C__2_17_13">#REF!</definedName>
    <definedName name="_3394C__2_17_2" localSheetId="3">#REF!</definedName>
    <definedName name="_3394C__2_17_2">#REF!</definedName>
    <definedName name="_3395C__2_17_3" localSheetId="3">#REF!</definedName>
    <definedName name="_3395C__2_17_3">#REF!</definedName>
    <definedName name="_3396C__2_17_4" localSheetId="3">#REF!</definedName>
    <definedName name="_3396C__2_17_4">#REF!</definedName>
    <definedName name="_3397C__2_17_5" localSheetId="3">#REF!</definedName>
    <definedName name="_3397C__2_17_5">#REF!</definedName>
    <definedName name="_3398C__2_17_6" localSheetId="3">#REF!</definedName>
    <definedName name="_3398C__2_17_6">#REF!</definedName>
    <definedName name="_3399C__2_17_7" localSheetId="3">#REF!</definedName>
    <definedName name="_3399C__2_17_7">#REF!</definedName>
    <definedName name="_34__xlnm.Print_Area_1_4" localSheetId="3">#REF!</definedName>
    <definedName name="_34__xlnm.Print_Area_1_4">#REF!</definedName>
    <definedName name="_340_a_10_1_10" localSheetId="3">#REF!</definedName>
    <definedName name="_340_a_10_1_10">#REF!</definedName>
    <definedName name="_3400C__2_17_8" localSheetId="3">#REF!</definedName>
    <definedName name="_3400C__2_17_8">#REF!</definedName>
    <definedName name="_3401C__2_17_9" localSheetId="3">#REF!</definedName>
    <definedName name="_3401C__2_17_9">#REF!</definedName>
    <definedName name="_3402C__3_1" localSheetId="3">#REF!</definedName>
    <definedName name="_3402C__3_1">#REF!</definedName>
    <definedName name="_3403C__3_10" localSheetId="3">#REF!</definedName>
    <definedName name="_3403C__3_10">#REF!</definedName>
    <definedName name="_3404C__3_11" localSheetId="3">#REF!</definedName>
    <definedName name="_3404C__3_11">#REF!</definedName>
    <definedName name="_3405C__3_12" localSheetId="3">#REF!</definedName>
    <definedName name="_3405C__3_12">#REF!</definedName>
    <definedName name="_3406C__3_13" localSheetId="3">#REF!</definedName>
    <definedName name="_3406C__3_13">#REF!</definedName>
    <definedName name="_3407C__3_2" localSheetId="3">#REF!</definedName>
    <definedName name="_3407C__3_2">#REF!</definedName>
    <definedName name="_3408C__3_3" localSheetId="3">#REF!</definedName>
    <definedName name="_3408C__3_3">#REF!</definedName>
    <definedName name="_3409C__3_4" localSheetId="3">#REF!</definedName>
    <definedName name="_3409C__3_4">#REF!</definedName>
    <definedName name="_341_a_10_1_11" localSheetId="3">#REF!</definedName>
    <definedName name="_341_a_10_1_11">#REF!</definedName>
    <definedName name="_3410C__3_5" localSheetId="3">#REF!</definedName>
    <definedName name="_3410C__3_5">#REF!</definedName>
    <definedName name="_3411C__3_6" localSheetId="3">#REF!</definedName>
    <definedName name="_3411C__3_6">#REF!</definedName>
    <definedName name="_3412C__3_7" localSheetId="3">#REF!</definedName>
    <definedName name="_3412C__3_7">#REF!</definedName>
    <definedName name="_3413C__3_8" localSheetId="3">#REF!</definedName>
    <definedName name="_3413C__3_8">#REF!</definedName>
    <definedName name="_3414C__3_9" localSheetId="3">#REF!</definedName>
    <definedName name="_3414C__3_9">#REF!</definedName>
    <definedName name="_3415C__3_17_1" localSheetId="3">#REF!</definedName>
    <definedName name="_3415C__3_17_1">#REF!</definedName>
    <definedName name="_3416C__3_17_10" localSheetId="3">#REF!</definedName>
    <definedName name="_3416C__3_17_10">#REF!</definedName>
    <definedName name="_3417C__3_17_11" localSheetId="3">#REF!</definedName>
    <definedName name="_3417C__3_17_11">#REF!</definedName>
    <definedName name="_3418C__3_17_12" localSheetId="3">#REF!</definedName>
    <definedName name="_3418C__3_17_12">#REF!</definedName>
    <definedName name="_3419C__3_17_13" localSheetId="3">#REF!</definedName>
    <definedName name="_3419C__3_17_13">#REF!</definedName>
    <definedName name="_342_a_10_1_12" localSheetId="3">#REF!</definedName>
    <definedName name="_342_a_10_1_12">#REF!</definedName>
    <definedName name="_3420C__3_17_2" localSheetId="3">#REF!</definedName>
    <definedName name="_3420C__3_17_2">#REF!</definedName>
    <definedName name="_3421C__3_17_3" localSheetId="3">#REF!</definedName>
    <definedName name="_3421C__3_17_3">#REF!</definedName>
    <definedName name="_3422C__3_17_4" localSheetId="3">#REF!</definedName>
    <definedName name="_3422C__3_17_4">#REF!</definedName>
    <definedName name="_3423C__3_17_5" localSheetId="3">#REF!</definedName>
    <definedName name="_3423C__3_17_5">#REF!</definedName>
    <definedName name="_3424C__3_17_6" localSheetId="3">#REF!</definedName>
    <definedName name="_3424C__3_17_6">#REF!</definedName>
    <definedName name="_3425C__3_17_7" localSheetId="3">#REF!</definedName>
    <definedName name="_3425C__3_17_7">#REF!</definedName>
    <definedName name="_3426C__3_17_8" localSheetId="3">#REF!</definedName>
    <definedName name="_3426C__3_17_8">#REF!</definedName>
    <definedName name="_3427C__3_17_9" localSheetId="3">#REF!</definedName>
    <definedName name="_3427C__3_17_9">#REF!</definedName>
    <definedName name="_3428C__4_1" localSheetId="3">#REF!</definedName>
    <definedName name="_3428C__4_1">#REF!</definedName>
    <definedName name="_3429C__4_10" localSheetId="3">#REF!</definedName>
    <definedName name="_3429C__4_10">#REF!</definedName>
    <definedName name="_343_a_10_1_13" localSheetId="3">#REF!</definedName>
    <definedName name="_343_a_10_1_13">#REF!</definedName>
    <definedName name="_3430C__4_11" localSheetId="3">#REF!</definedName>
    <definedName name="_3430C__4_11">#REF!</definedName>
    <definedName name="_3431C__4_12" localSheetId="3">#REF!</definedName>
    <definedName name="_3431C__4_12">#REF!</definedName>
    <definedName name="_3432C__4_13" localSheetId="3">#REF!</definedName>
    <definedName name="_3432C__4_13">#REF!</definedName>
    <definedName name="_3433C__4_2" localSheetId="3">#REF!</definedName>
    <definedName name="_3433C__4_2">#REF!</definedName>
    <definedName name="_3434C__4_3" localSheetId="3">#REF!</definedName>
    <definedName name="_3434C__4_3">#REF!</definedName>
    <definedName name="_3435C__4_4" localSheetId="3">#REF!</definedName>
    <definedName name="_3435C__4_4">#REF!</definedName>
    <definedName name="_3436C__4_5" localSheetId="3">#REF!</definedName>
    <definedName name="_3436C__4_5">#REF!</definedName>
    <definedName name="_3437C__4_6" localSheetId="3">#REF!</definedName>
    <definedName name="_3437C__4_6">#REF!</definedName>
    <definedName name="_3438C__4_7" localSheetId="3">#REF!</definedName>
    <definedName name="_3438C__4_7">#REF!</definedName>
    <definedName name="_3439C__4_8" localSheetId="3">#REF!</definedName>
    <definedName name="_3439C__4_8">#REF!</definedName>
    <definedName name="_344_a_10_1_2" localSheetId="3">#REF!</definedName>
    <definedName name="_344_a_10_1_2">#REF!</definedName>
    <definedName name="_3440C__4_9" localSheetId="3">#REF!</definedName>
    <definedName name="_3440C__4_9">#REF!</definedName>
    <definedName name="_3441C__4_17_1" localSheetId="3">#REF!</definedName>
    <definedName name="_3441C__4_17_1">#REF!</definedName>
    <definedName name="_3442C__4_17_10" localSheetId="3">#REF!</definedName>
    <definedName name="_3442C__4_17_10">#REF!</definedName>
    <definedName name="_3443C__4_17_11" localSheetId="3">#REF!</definedName>
    <definedName name="_3443C__4_17_11">#REF!</definedName>
    <definedName name="_3444C__4_17_12" localSheetId="3">#REF!</definedName>
    <definedName name="_3444C__4_17_12">#REF!</definedName>
    <definedName name="_3445C__4_17_13" localSheetId="3">#REF!</definedName>
    <definedName name="_3445C__4_17_13">#REF!</definedName>
    <definedName name="_3446C__4_17_2" localSheetId="3">#REF!</definedName>
    <definedName name="_3446C__4_17_2">#REF!</definedName>
    <definedName name="_3447C__4_17_3" localSheetId="3">#REF!</definedName>
    <definedName name="_3447C__4_17_3">#REF!</definedName>
    <definedName name="_3448C__4_17_4" localSheetId="3">#REF!</definedName>
    <definedName name="_3448C__4_17_4">#REF!</definedName>
    <definedName name="_3449C__4_17_5" localSheetId="3">#REF!</definedName>
    <definedName name="_3449C__4_17_5">#REF!</definedName>
    <definedName name="_345_a_10_1_3" localSheetId="3">#REF!</definedName>
    <definedName name="_345_a_10_1_3">#REF!</definedName>
    <definedName name="_3450C__4_17_6" localSheetId="3">#REF!</definedName>
    <definedName name="_3450C__4_17_6">#REF!</definedName>
    <definedName name="_3451C__4_17_7" localSheetId="3">#REF!</definedName>
    <definedName name="_3451C__4_17_7">#REF!</definedName>
    <definedName name="_3452C__4_17_8" localSheetId="3">#REF!</definedName>
    <definedName name="_3452C__4_17_8">#REF!</definedName>
    <definedName name="_3453C__4_17_9" localSheetId="3">#REF!</definedName>
    <definedName name="_3453C__4_17_9">#REF!</definedName>
    <definedName name="_3454C__5_1" localSheetId="3">#REF!</definedName>
    <definedName name="_3454C__5_1">#REF!</definedName>
    <definedName name="_3455C__5_10" localSheetId="3">#REF!</definedName>
    <definedName name="_3455C__5_10">#REF!</definedName>
    <definedName name="_3456C__5_11" localSheetId="3">#REF!</definedName>
    <definedName name="_3456C__5_11">#REF!</definedName>
    <definedName name="_3457C__5_12" localSheetId="3">#REF!</definedName>
    <definedName name="_3457C__5_12">#REF!</definedName>
    <definedName name="_3458C__5_13" localSheetId="3">#REF!</definedName>
    <definedName name="_3458C__5_13">#REF!</definedName>
    <definedName name="_3459C__5_2" localSheetId="3">#REF!</definedName>
    <definedName name="_3459C__5_2">#REF!</definedName>
    <definedName name="_346_a_10_1_4" localSheetId="3">#REF!</definedName>
    <definedName name="_346_a_10_1_4">#REF!</definedName>
    <definedName name="_3460C__5_3" localSheetId="3">#REF!</definedName>
    <definedName name="_3460C__5_3">#REF!</definedName>
    <definedName name="_3461C__5_4" localSheetId="3">#REF!</definedName>
    <definedName name="_3461C__5_4">#REF!</definedName>
    <definedName name="_3462C__5_5" localSheetId="3">#REF!</definedName>
    <definedName name="_3462C__5_5">#REF!</definedName>
    <definedName name="_3463C__5_6" localSheetId="3">#REF!</definedName>
    <definedName name="_3463C__5_6">#REF!</definedName>
    <definedName name="_3464C__5_7" localSheetId="3">#REF!</definedName>
    <definedName name="_3464C__5_7">#REF!</definedName>
    <definedName name="_3465C__5_8" localSheetId="3">#REF!</definedName>
    <definedName name="_3465C__5_8">#REF!</definedName>
    <definedName name="_3466C__5_9" localSheetId="3">#REF!</definedName>
    <definedName name="_3466C__5_9">#REF!</definedName>
    <definedName name="_3467C__5_17_1" localSheetId="3">#REF!</definedName>
    <definedName name="_3467C__5_17_1">#REF!</definedName>
    <definedName name="_3468C__5_17_10" localSheetId="3">#REF!</definedName>
    <definedName name="_3468C__5_17_10">#REF!</definedName>
    <definedName name="_3469C__5_17_11" localSheetId="3">#REF!</definedName>
    <definedName name="_3469C__5_17_11">#REF!</definedName>
    <definedName name="_347_a_10_1_5" localSheetId="3">#REF!</definedName>
    <definedName name="_347_a_10_1_5">#REF!</definedName>
    <definedName name="_3470C__5_17_12" localSheetId="3">#REF!</definedName>
    <definedName name="_3470C__5_17_12">#REF!</definedName>
    <definedName name="_3471C__5_17_13" localSheetId="3">#REF!</definedName>
    <definedName name="_3471C__5_17_13">#REF!</definedName>
    <definedName name="_3472C__5_17_2" localSheetId="3">#REF!</definedName>
    <definedName name="_3472C__5_17_2">#REF!</definedName>
    <definedName name="_3473C__5_17_3" localSheetId="3">#REF!</definedName>
    <definedName name="_3473C__5_17_3">#REF!</definedName>
    <definedName name="_3474C__5_17_4" localSheetId="3">#REF!</definedName>
    <definedName name="_3474C__5_17_4">#REF!</definedName>
    <definedName name="_3475C__5_17_5" localSheetId="3">#REF!</definedName>
    <definedName name="_3475C__5_17_5">#REF!</definedName>
    <definedName name="_3476C__5_17_6" localSheetId="3">#REF!</definedName>
    <definedName name="_3476C__5_17_6">#REF!</definedName>
    <definedName name="_3477C__5_17_7" localSheetId="3">#REF!</definedName>
    <definedName name="_3477C__5_17_7">#REF!</definedName>
    <definedName name="_3478C__5_17_8" localSheetId="3">#REF!</definedName>
    <definedName name="_3478C__5_17_8">#REF!</definedName>
    <definedName name="_3479C__5_17_9" localSheetId="3">#REF!</definedName>
    <definedName name="_3479C__5_17_9">#REF!</definedName>
    <definedName name="_348_a_10_1_6" localSheetId="3">#REF!</definedName>
    <definedName name="_348_a_10_1_6">#REF!</definedName>
    <definedName name="_3480C__6_1" localSheetId="3">#REF!</definedName>
    <definedName name="_3480C__6_1">#REF!</definedName>
    <definedName name="_3481C__6_10" localSheetId="3">#REF!</definedName>
    <definedName name="_3481C__6_10">#REF!</definedName>
    <definedName name="_3482C__6_11" localSheetId="3">#REF!</definedName>
    <definedName name="_3482C__6_11">#REF!</definedName>
    <definedName name="_3483C__6_12" localSheetId="3">#REF!</definedName>
    <definedName name="_3483C__6_12">#REF!</definedName>
    <definedName name="_3484C__6_13" localSheetId="3">#REF!</definedName>
    <definedName name="_3484C__6_13">#REF!</definedName>
    <definedName name="_3485C__6_2" localSheetId="3">#REF!</definedName>
    <definedName name="_3485C__6_2">#REF!</definedName>
    <definedName name="_3486C__6_3" localSheetId="3">#REF!</definedName>
    <definedName name="_3486C__6_3">#REF!</definedName>
    <definedName name="_3487C__6_4" localSheetId="3">#REF!</definedName>
    <definedName name="_3487C__6_4">#REF!</definedName>
    <definedName name="_3488C__6_5" localSheetId="3">#REF!</definedName>
    <definedName name="_3488C__6_5">#REF!</definedName>
    <definedName name="_3489C__6_6" localSheetId="3">#REF!</definedName>
    <definedName name="_3489C__6_6">#REF!</definedName>
    <definedName name="_349_a_10_1_7" localSheetId="3">#REF!</definedName>
    <definedName name="_349_a_10_1_7">#REF!</definedName>
    <definedName name="_3490C__6_7" localSheetId="3">#REF!</definedName>
    <definedName name="_3490C__6_7">#REF!</definedName>
    <definedName name="_3491C__6_8" localSheetId="3">#REF!</definedName>
    <definedName name="_3491C__6_8">#REF!</definedName>
    <definedName name="_3492C__6_9" localSheetId="3">#REF!</definedName>
    <definedName name="_3492C__6_9">#REF!</definedName>
    <definedName name="_3493C__6_17_1" localSheetId="3">#REF!</definedName>
    <definedName name="_3493C__6_17_1">#REF!</definedName>
    <definedName name="_3494C__6_17_10" localSheetId="3">#REF!</definedName>
    <definedName name="_3494C__6_17_10">#REF!</definedName>
    <definedName name="_3495C__6_17_11" localSheetId="3">#REF!</definedName>
    <definedName name="_3495C__6_17_11">#REF!</definedName>
    <definedName name="_3496C__6_17_12" localSheetId="3">#REF!</definedName>
    <definedName name="_3496C__6_17_12">#REF!</definedName>
    <definedName name="_3497C__6_17_13" localSheetId="3">#REF!</definedName>
    <definedName name="_3497C__6_17_13">#REF!</definedName>
    <definedName name="_3498C__6_17_2" localSheetId="3">#REF!</definedName>
    <definedName name="_3498C__6_17_2">#REF!</definedName>
    <definedName name="_3499C__6_17_3" localSheetId="3">#REF!</definedName>
    <definedName name="_3499C__6_17_3">#REF!</definedName>
    <definedName name="_35__xlnm.Print_Area_1_5" localSheetId="3">#REF!</definedName>
    <definedName name="_35__xlnm.Print_Area_1_5">#REF!</definedName>
    <definedName name="_350_a_10_1_8" localSheetId="3">#REF!</definedName>
    <definedName name="_350_a_10_1_8">#REF!</definedName>
    <definedName name="_3500C__6_17_4" localSheetId="3">#REF!</definedName>
    <definedName name="_3500C__6_17_4">#REF!</definedName>
    <definedName name="_3501C__6_17_5" localSheetId="3">#REF!</definedName>
    <definedName name="_3501C__6_17_5">#REF!</definedName>
    <definedName name="_3502C__6_17_6" localSheetId="3">#REF!</definedName>
    <definedName name="_3502C__6_17_6">#REF!</definedName>
    <definedName name="_3503C__6_17_7" localSheetId="3">#REF!</definedName>
    <definedName name="_3503C__6_17_7">#REF!</definedName>
    <definedName name="_3504C__6_17_8" localSheetId="3">#REF!</definedName>
    <definedName name="_3504C__6_17_8">#REF!</definedName>
    <definedName name="_3505C__6_17_9" localSheetId="3">#REF!</definedName>
    <definedName name="_3505C__6_17_9">#REF!</definedName>
    <definedName name="_3506C__7_1" localSheetId="3">#REF!</definedName>
    <definedName name="_3506C__7_1">#REF!</definedName>
    <definedName name="_3507C__7_10" localSheetId="3">#REF!</definedName>
    <definedName name="_3507C__7_10">#REF!</definedName>
    <definedName name="_3508C__7_11" localSheetId="3">#REF!</definedName>
    <definedName name="_3508C__7_11">#REF!</definedName>
    <definedName name="_3509C__7_12" localSheetId="3">#REF!</definedName>
    <definedName name="_3509C__7_12">#REF!</definedName>
    <definedName name="_351_a_10_1_9" localSheetId="3">#REF!</definedName>
    <definedName name="_351_a_10_1_9">#REF!</definedName>
    <definedName name="_3510C__7_13" localSheetId="3">#REF!</definedName>
    <definedName name="_3510C__7_13">#REF!</definedName>
    <definedName name="_3511C__7_2" localSheetId="3">#REF!</definedName>
    <definedName name="_3511C__7_2">#REF!</definedName>
    <definedName name="_3512C__7_3" localSheetId="3">#REF!</definedName>
    <definedName name="_3512C__7_3">#REF!</definedName>
    <definedName name="_3513C__7_4" localSheetId="3">#REF!</definedName>
    <definedName name="_3513C__7_4">#REF!</definedName>
    <definedName name="_3514C__7_5" localSheetId="3">#REF!</definedName>
    <definedName name="_3514C__7_5">#REF!</definedName>
    <definedName name="_3515C__7_6" localSheetId="3">#REF!</definedName>
    <definedName name="_3515C__7_6">#REF!</definedName>
    <definedName name="_3516C__7_7" localSheetId="3">#REF!</definedName>
    <definedName name="_3516C__7_7">#REF!</definedName>
    <definedName name="_3517C__7_8" localSheetId="3">#REF!</definedName>
    <definedName name="_3517C__7_8">#REF!</definedName>
    <definedName name="_3518C__7_9" localSheetId="3">#REF!</definedName>
    <definedName name="_3518C__7_9">#REF!</definedName>
    <definedName name="_3519C__7_17_1" localSheetId="3">#REF!</definedName>
    <definedName name="_3519C__7_17_1">#REF!</definedName>
    <definedName name="_352_A_11_1" localSheetId="3">[20]ASLI!#REF!</definedName>
    <definedName name="_352_A_11_1">[20]ASLI!#REF!</definedName>
    <definedName name="_3520C__7_17_10" localSheetId="3">#REF!</definedName>
    <definedName name="_3520C__7_17_10">#REF!</definedName>
    <definedName name="_3521C__7_17_11" localSheetId="3">#REF!</definedName>
    <definedName name="_3521C__7_17_11">#REF!</definedName>
    <definedName name="_3522C__7_17_12" localSheetId="3">#REF!</definedName>
    <definedName name="_3522C__7_17_12">#REF!</definedName>
    <definedName name="_3523C__7_17_13" localSheetId="3">#REF!</definedName>
    <definedName name="_3523C__7_17_13">#REF!</definedName>
    <definedName name="_3524C__7_17_2" localSheetId="3">#REF!</definedName>
    <definedName name="_3524C__7_17_2">#REF!</definedName>
    <definedName name="_3525C__7_17_3" localSheetId="3">#REF!</definedName>
    <definedName name="_3525C__7_17_3">#REF!</definedName>
    <definedName name="_3526C__7_17_4" localSheetId="3">#REF!</definedName>
    <definedName name="_3526C__7_17_4">#REF!</definedName>
    <definedName name="_3527C__7_17_5" localSheetId="3">#REF!</definedName>
    <definedName name="_3527C__7_17_5">#REF!</definedName>
    <definedName name="_3528C__7_17_6" localSheetId="3">#REF!</definedName>
    <definedName name="_3528C__7_17_6">#REF!</definedName>
    <definedName name="_3529C__7_17_7" localSheetId="3">#REF!</definedName>
    <definedName name="_3529C__7_17_7">#REF!</definedName>
    <definedName name="_353_A_11_10" localSheetId="3">[20]ASLI!#REF!</definedName>
    <definedName name="_353_A_11_10">[20]ASLI!#REF!</definedName>
    <definedName name="_3530C__7_17_8" localSheetId="3">#REF!</definedName>
    <definedName name="_3530C__7_17_8">#REF!</definedName>
    <definedName name="_3531C__7_17_9" localSheetId="3">#REF!</definedName>
    <definedName name="_3531C__7_17_9">#REF!</definedName>
    <definedName name="_3532C__8_1" localSheetId="3">#REF!</definedName>
    <definedName name="_3532C__8_1">#REF!</definedName>
    <definedName name="_3533C__8_10" localSheetId="3">#REF!</definedName>
    <definedName name="_3533C__8_10">#REF!</definedName>
    <definedName name="_3534C__8_11" localSheetId="3">#REF!</definedName>
    <definedName name="_3534C__8_11">#REF!</definedName>
    <definedName name="_3535C__8_12" localSheetId="3">#REF!</definedName>
    <definedName name="_3535C__8_12">#REF!</definedName>
    <definedName name="_3536C__8_13" localSheetId="3">#REF!</definedName>
    <definedName name="_3536C__8_13">#REF!</definedName>
    <definedName name="_3537C__8_2" localSheetId="3">#REF!</definedName>
    <definedName name="_3537C__8_2">#REF!</definedName>
    <definedName name="_3538C__8_3" localSheetId="3">#REF!</definedName>
    <definedName name="_3538C__8_3">#REF!</definedName>
    <definedName name="_3539C__8_4" localSheetId="3">#REF!</definedName>
    <definedName name="_3539C__8_4">#REF!</definedName>
    <definedName name="_354_A_11_11" localSheetId="3">[20]ASLI!#REF!</definedName>
    <definedName name="_354_A_11_11">[20]ASLI!#REF!</definedName>
    <definedName name="_3540C__8_5" localSheetId="3">#REF!</definedName>
    <definedName name="_3540C__8_5">#REF!</definedName>
    <definedName name="_3541C__8_6" localSheetId="3">#REF!</definedName>
    <definedName name="_3541C__8_6">#REF!</definedName>
    <definedName name="_3542C__8_7" localSheetId="3">#REF!</definedName>
    <definedName name="_3542C__8_7">#REF!</definedName>
    <definedName name="_3543C__8_8" localSheetId="3">#REF!</definedName>
    <definedName name="_3543C__8_8">#REF!</definedName>
    <definedName name="_3544C__8_9" localSheetId="3">#REF!</definedName>
    <definedName name="_3544C__8_9">#REF!</definedName>
    <definedName name="_3545C__8_17_1" localSheetId="3">#REF!</definedName>
    <definedName name="_3545C__8_17_1">#REF!</definedName>
    <definedName name="_3546C__8_17_10" localSheetId="3">#REF!</definedName>
    <definedName name="_3546C__8_17_10">#REF!</definedName>
    <definedName name="_3547C__8_17_11" localSheetId="3">#REF!</definedName>
    <definedName name="_3547C__8_17_11">#REF!</definedName>
    <definedName name="_3548C__8_17_12" localSheetId="3">#REF!</definedName>
    <definedName name="_3548C__8_17_12">#REF!</definedName>
    <definedName name="_3549C__8_17_13" localSheetId="3">#REF!</definedName>
    <definedName name="_3549C__8_17_13">#REF!</definedName>
    <definedName name="_355_A_11_12" localSheetId="3">[20]ASLI!#REF!</definedName>
    <definedName name="_355_A_11_12">[20]ASLI!#REF!</definedName>
    <definedName name="_3550C__8_17_2" localSheetId="3">#REF!</definedName>
    <definedName name="_3550C__8_17_2">#REF!</definedName>
    <definedName name="_3551C__8_17_3" localSheetId="3">#REF!</definedName>
    <definedName name="_3551C__8_17_3">#REF!</definedName>
    <definedName name="_3552C__8_17_4" localSheetId="3">#REF!</definedName>
    <definedName name="_3552C__8_17_4">#REF!</definedName>
    <definedName name="_3553C__8_17_5" localSheetId="3">#REF!</definedName>
    <definedName name="_3553C__8_17_5">#REF!</definedName>
    <definedName name="_3554C__8_17_6" localSheetId="3">#REF!</definedName>
    <definedName name="_3554C__8_17_6">#REF!</definedName>
    <definedName name="_3555C__8_17_7" localSheetId="3">#REF!</definedName>
    <definedName name="_3555C__8_17_7">#REF!</definedName>
    <definedName name="_3556C__8_17_8" localSheetId="3">#REF!</definedName>
    <definedName name="_3556C__8_17_8">#REF!</definedName>
    <definedName name="_3557C__8_17_9" localSheetId="3">#REF!</definedName>
    <definedName name="_3557C__8_17_9">#REF!</definedName>
    <definedName name="_3558C__9_1" localSheetId="3">#REF!</definedName>
    <definedName name="_3558C__9_1">#REF!</definedName>
    <definedName name="_3559C__9_10" localSheetId="3">#REF!</definedName>
    <definedName name="_3559C__9_10">#REF!</definedName>
    <definedName name="_356_A_11_13" localSheetId="3">[20]ASLI!#REF!</definedName>
    <definedName name="_356_A_11_13">[20]ASLI!#REF!</definedName>
    <definedName name="_3560C__9_11" localSheetId="3">#REF!</definedName>
    <definedName name="_3560C__9_11">#REF!</definedName>
    <definedName name="_3561C__9_12" localSheetId="3">#REF!</definedName>
    <definedName name="_3561C__9_12">#REF!</definedName>
    <definedName name="_3562C__9_13" localSheetId="3">#REF!</definedName>
    <definedName name="_3562C__9_13">#REF!</definedName>
    <definedName name="_3563C__9_2" localSheetId="3">#REF!</definedName>
    <definedName name="_3563C__9_2">#REF!</definedName>
    <definedName name="_3564C__9_3" localSheetId="3">#REF!</definedName>
    <definedName name="_3564C__9_3">#REF!</definedName>
    <definedName name="_3565C__9_4" localSheetId="3">#REF!</definedName>
    <definedName name="_3565C__9_4">#REF!</definedName>
    <definedName name="_3566C__9_5" localSheetId="3">#REF!</definedName>
    <definedName name="_3566C__9_5">#REF!</definedName>
    <definedName name="_3567C__9_6" localSheetId="3">#REF!</definedName>
    <definedName name="_3567C__9_6">#REF!</definedName>
    <definedName name="_3568C__9_7" localSheetId="3">#REF!</definedName>
    <definedName name="_3568C__9_7">#REF!</definedName>
    <definedName name="_3569C__9_8" localSheetId="3">#REF!</definedName>
    <definedName name="_3569C__9_8">#REF!</definedName>
    <definedName name="_357_A_11_2" localSheetId="3">[20]ASLI!#REF!</definedName>
    <definedName name="_357_A_11_2">[20]ASLI!#REF!</definedName>
    <definedName name="_3570C__9_9" localSheetId="3">#REF!</definedName>
    <definedName name="_3570C__9_9">#REF!</definedName>
    <definedName name="_3571C__9_17_1" localSheetId="3">#REF!</definedName>
    <definedName name="_3571C__9_17_1">#REF!</definedName>
    <definedName name="_3572C__9_17_10" localSheetId="3">#REF!</definedName>
    <definedName name="_3572C__9_17_10">#REF!</definedName>
    <definedName name="_3573C__9_17_11" localSheetId="3">#REF!</definedName>
    <definedName name="_3573C__9_17_11">#REF!</definedName>
    <definedName name="_3574C__9_17_12" localSheetId="3">#REF!</definedName>
    <definedName name="_3574C__9_17_12">#REF!</definedName>
    <definedName name="_3575C__9_17_13" localSheetId="3">#REF!</definedName>
    <definedName name="_3575C__9_17_13">#REF!</definedName>
    <definedName name="_3576C__9_17_2" localSheetId="3">#REF!</definedName>
    <definedName name="_3576C__9_17_2">#REF!</definedName>
    <definedName name="_3577C__9_17_3" localSheetId="3">#REF!</definedName>
    <definedName name="_3577C__9_17_3">#REF!</definedName>
    <definedName name="_3578C__9_17_4" localSheetId="3">#REF!</definedName>
    <definedName name="_3578C__9_17_4">#REF!</definedName>
    <definedName name="_3579C__9_17_5" localSheetId="3">#REF!</definedName>
    <definedName name="_3579C__9_17_5">#REF!</definedName>
    <definedName name="_358_A_11_3" localSheetId="3">[20]ASLI!#REF!</definedName>
    <definedName name="_358_A_11_3">[20]ASLI!#REF!</definedName>
    <definedName name="_3580C__9_17_6" localSheetId="3">#REF!</definedName>
    <definedName name="_3580C__9_17_6">#REF!</definedName>
    <definedName name="_3581C__9_17_7" localSheetId="3">#REF!</definedName>
    <definedName name="_3581C__9_17_7">#REF!</definedName>
    <definedName name="_3582C__9_17_8" localSheetId="3">#REF!</definedName>
    <definedName name="_3582C__9_17_8">#REF!</definedName>
    <definedName name="_3583C__9_17_9" localSheetId="3">#REF!</definedName>
    <definedName name="_3583C__9_17_9">#REF!</definedName>
    <definedName name="_3584cont_1" localSheetId="3">#REF!</definedName>
    <definedName name="_3584cont_1">#REF!</definedName>
    <definedName name="_3585cont_10" localSheetId="3">#REF!</definedName>
    <definedName name="_3585cont_10">#REF!</definedName>
    <definedName name="_3586cont_11" localSheetId="3">#REF!</definedName>
    <definedName name="_3586cont_11">#REF!</definedName>
    <definedName name="_3587cont_12" localSheetId="3">#REF!</definedName>
    <definedName name="_3587cont_12">#REF!</definedName>
    <definedName name="_3588cont_13" localSheetId="3">#REF!</definedName>
    <definedName name="_3588cont_13">#REF!</definedName>
    <definedName name="_3589cont_2" localSheetId="3">#REF!</definedName>
    <definedName name="_3589cont_2">#REF!</definedName>
    <definedName name="_359_A_11_4" localSheetId="3">[20]ASLI!#REF!</definedName>
    <definedName name="_359_A_11_4">[20]ASLI!#REF!</definedName>
    <definedName name="_3590cont_3" localSheetId="3">#REF!</definedName>
    <definedName name="_3590cont_3">#REF!</definedName>
    <definedName name="_3591cont_4" localSheetId="3">#REF!</definedName>
    <definedName name="_3591cont_4">#REF!</definedName>
    <definedName name="_3592cont_5" localSheetId="3">#REF!</definedName>
    <definedName name="_3592cont_5">#REF!</definedName>
    <definedName name="_3593cont_6" localSheetId="3">#REF!</definedName>
    <definedName name="_3593cont_6">#REF!</definedName>
    <definedName name="_3594cont_7" localSheetId="3">#REF!</definedName>
    <definedName name="_3594cont_7">#REF!</definedName>
    <definedName name="_3595cont_8" localSheetId="3">#REF!</definedName>
    <definedName name="_3595cont_8">#REF!</definedName>
    <definedName name="_3596cont_9" localSheetId="3">#REF!</definedName>
    <definedName name="_3596cont_9">#REF!</definedName>
    <definedName name="_3597COPY_11_1" localSheetId="3">[20]ASLI!#REF!</definedName>
    <definedName name="_3597COPY_11_1">[20]ASLI!#REF!</definedName>
    <definedName name="_3598COPY_11_10" localSheetId="3">[20]ASLI!#REF!</definedName>
    <definedName name="_3598COPY_11_10">[20]ASLI!#REF!</definedName>
    <definedName name="_3599COPY_11_11" localSheetId="3">[20]ASLI!#REF!</definedName>
    <definedName name="_3599COPY_11_11">[20]ASLI!#REF!</definedName>
    <definedName name="_36__xlnm.Print_Area_1_6" localSheetId="3">#REF!</definedName>
    <definedName name="_36__xlnm.Print_Area_1_6">#REF!</definedName>
    <definedName name="_360_A_11_5" localSheetId="3">[20]ASLI!#REF!</definedName>
    <definedName name="_360_A_11_5">[20]ASLI!#REF!</definedName>
    <definedName name="_3600COPY_11_12" localSheetId="3">[20]ASLI!#REF!</definedName>
    <definedName name="_3600COPY_11_12">[20]ASLI!#REF!</definedName>
    <definedName name="_3601COPY_11_13" localSheetId="3">[20]ASLI!#REF!</definedName>
    <definedName name="_3601COPY_11_13">[20]ASLI!#REF!</definedName>
    <definedName name="_3602COPY_11_2">[20]ASLI!#REF!</definedName>
    <definedName name="_3603COPY_11_3">[20]ASLI!#REF!</definedName>
    <definedName name="_3604COPY_11_4">[20]ASLI!#REF!</definedName>
    <definedName name="_3605COPY_11_5">[20]ASLI!#REF!</definedName>
    <definedName name="_3606COPY_11_6">[20]ASLI!#REF!</definedName>
    <definedName name="_3607COPY_11_7">[20]ASLI!#REF!</definedName>
    <definedName name="_3608COPY_11_8">[20]ASLI!#REF!</definedName>
    <definedName name="_3609COPY_11_9">[20]ASLI!#REF!</definedName>
    <definedName name="_361_A_11_6">[20]ASLI!#REF!</definedName>
    <definedName name="_3610COPY_4_1">[20]ASLI!#REF!</definedName>
    <definedName name="_3611COPY_4_10">[20]ASLI!#REF!</definedName>
    <definedName name="_3612COPY_4_11">[20]ASLI!#REF!</definedName>
    <definedName name="_3613COPY_4_12">[20]ASLI!#REF!</definedName>
    <definedName name="_3614COPY_4_13">[20]ASLI!#REF!</definedName>
    <definedName name="_3615COPY_4_2">[20]ASLI!#REF!</definedName>
    <definedName name="_3616COPY_4_3">[20]ASLI!#REF!</definedName>
    <definedName name="_3617COPY_4_4">[20]ASLI!#REF!</definedName>
    <definedName name="_3618COPY_4_5">[20]ASLI!#REF!</definedName>
    <definedName name="_3619COPY_4_6">[20]ASLI!#REF!</definedName>
    <definedName name="_362_A_11_7">[20]ASLI!#REF!</definedName>
    <definedName name="_3620COPY_4_7">[20]ASLI!#REF!</definedName>
    <definedName name="_3621COPY_4_8">[20]ASLI!#REF!</definedName>
    <definedName name="_3622COPY_4_9">[20]ASLI!#REF!</definedName>
    <definedName name="_3623D_1" localSheetId="3">#REF!</definedName>
    <definedName name="_3623D_1">#REF!</definedName>
    <definedName name="_3624D_10" localSheetId="3">#REF!</definedName>
    <definedName name="_3624D_10">#REF!</definedName>
    <definedName name="_3625D_11" localSheetId="3">#REF!</definedName>
    <definedName name="_3625D_11">#REF!</definedName>
    <definedName name="_3626D_12" localSheetId="3">#REF!</definedName>
    <definedName name="_3626D_12">#REF!</definedName>
    <definedName name="_3627D_13" localSheetId="3">#REF!</definedName>
    <definedName name="_3627D_13">#REF!</definedName>
    <definedName name="_3628D_2" localSheetId="3">#REF!</definedName>
    <definedName name="_3628D_2">#REF!</definedName>
    <definedName name="_3629D_3" localSheetId="3">#REF!</definedName>
    <definedName name="_3629D_3">#REF!</definedName>
    <definedName name="_363_A_11_8" localSheetId="3">[20]ASLI!#REF!</definedName>
    <definedName name="_363_A_11_8">[20]ASLI!#REF!</definedName>
    <definedName name="_3630D_4" localSheetId="3">#REF!</definedName>
    <definedName name="_3630D_4">#REF!</definedName>
    <definedName name="_3631D_5" localSheetId="3">#REF!</definedName>
    <definedName name="_3631D_5">#REF!</definedName>
    <definedName name="_3632D_6" localSheetId="3">#REF!</definedName>
    <definedName name="_3632D_6">#REF!</definedName>
    <definedName name="_3633D_7" localSheetId="3">#REF!</definedName>
    <definedName name="_3633D_7">#REF!</definedName>
    <definedName name="_3634D_8" localSheetId="3">#REF!</definedName>
    <definedName name="_3634D_8">#REF!</definedName>
    <definedName name="_3635D_9" localSheetId="3">#REF!</definedName>
    <definedName name="_3635D_9">#REF!</definedName>
    <definedName name="_3636D_1_1" localSheetId="3">#REF!</definedName>
    <definedName name="_3636D_1_1">#REF!</definedName>
    <definedName name="_3637D_1_10" localSheetId="3">#REF!</definedName>
    <definedName name="_3637D_1_10">#REF!</definedName>
    <definedName name="_3638D_1_11" localSheetId="3">#REF!</definedName>
    <definedName name="_3638D_1_11">#REF!</definedName>
    <definedName name="_3639D_1_12" localSheetId="3">#REF!</definedName>
    <definedName name="_3639D_1_12">#REF!</definedName>
    <definedName name="_364_A_11_9" localSheetId="3">[20]ASLI!#REF!</definedName>
    <definedName name="_364_A_11_9">[20]ASLI!#REF!</definedName>
    <definedName name="_3640D_1_13" localSheetId="3">#REF!</definedName>
    <definedName name="_3640D_1_13">#REF!</definedName>
    <definedName name="_3641D_1_2" localSheetId="3">#REF!</definedName>
    <definedName name="_3641D_1_2">#REF!</definedName>
    <definedName name="_3642D_1_3" localSheetId="3">#REF!</definedName>
    <definedName name="_3642D_1_3">#REF!</definedName>
    <definedName name="_3643D_1_4" localSheetId="3">#REF!</definedName>
    <definedName name="_3643D_1_4">#REF!</definedName>
    <definedName name="_3644D_1_5" localSheetId="3">#REF!</definedName>
    <definedName name="_3644D_1_5">#REF!</definedName>
    <definedName name="_3645D_1_6" localSheetId="3">#REF!</definedName>
    <definedName name="_3645D_1_6">#REF!</definedName>
    <definedName name="_3646D_1_7" localSheetId="3">#REF!</definedName>
    <definedName name="_3646D_1_7">#REF!</definedName>
    <definedName name="_3647D_1_8" localSheetId="3">#REF!</definedName>
    <definedName name="_3647D_1_8">#REF!</definedName>
    <definedName name="_3648D_1_9" localSheetId="3">#REF!</definedName>
    <definedName name="_3648D_1_9">#REF!</definedName>
    <definedName name="_3649D_1_17_1" localSheetId="3">#REF!</definedName>
    <definedName name="_3649D_1_17_1">#REF!</definedName>
    <definedName name="_365_a_11_1_1" localSheetId="3">#REF!</definedName>
    <definedName name="_365_a_11_1_1">#REF!</definedName>
    <definedName name="_3650D_1_17_10" localSheetId="3">#REF!</definedName>
    <definedName name="_3650D_1_17_10">#REF!</definedName>
    <definedName name="_3651D_1_17_11" localSheetId="3">#REF!</definedName>
    <definedName name="_3651D_1_17_11">#REF!</definedName>
    <definedName name="_3652D_1_17_12" localSheetId="3">#REF!</definedName>
    <definedName name="_3652D_1_17_12">#REF!</definedName>
    <definedName name="_3653D_1_17_13" localSheetId="3">#REF!</definedName>
    <definedName name="_3653D_1_17_13">#REF!</definedName>
    <definedName name="_3654D_1_17_2" localSheetId="3">#REF!</definedName>
    <definedName name="_3654D_1_17_2">#REF!</definedName>
    <definedName name="_3655D_1_17_3" localSheetId="3">#REF!</definedName>
    <definedName name="_3655D_1_17_3">#REF!</definedName>
    <definedName name="_3656D_1_17_4" localSheetId="3">#REF!</definedName>
    <definedName name="_3656D_1_17_4">#REF!</definedName>
    <definedName name="_3657D_1_17_5" localSheetId="3">#REF!</definedName>
    <definedName name="_3657D_1_17_5">#REF!</definedName>
    <definedName name="_3658D_1_17_6" localSheetId="3">#REF!</definedName>
    <definedName name="_3658D_1_17_6">#REF!</definedName>
    <definedName name="_3659D_1_17_7" localSheetId="3">#REF!</definedName>
    <definedName name="_3659D_1_17_7">#REF!</definedName>
    <definedName name="_366_a_11_1_10" localSheetId="3">#REF!</definedName>
    <definedName name="_366_a_11_1_10">#REF!</definedName>
    <definedName name="_3660D_1_17_8" localSheetId="3">#REF!</definedName>
    <definedName name="_3660D_1_17_8">#REF!</definedName>
    <definedName name="_3661D_1_17_9" localSheetId="3">#REF!</definedName>
    <definedName name="_3661D_1_17_9">#REF!</definedName>
    <definedName name="_3662D_10_1" localSheetId="3">#REF!</definedName>
    <definedName name="_3662D_10_1">#REF!</definedName>
    <definedName name="_3663D_10_10" localSheetId="3">#REF!</definedName>
    <definedName name="_3663D_10_10">#REF!</definedName>
    <definedName name="_3664D_10_11" localSheetId="3">#REF!</definedName>
    <definedName name="_3664D_10_11">#REF!</definedName>
    <definedName name="_3665D_10_12" localSheetId="3">#REF!</definedName>
    <definedName name="_3665D_10_12">#REF!</definedName>
    <definedName name="_3666D_10_13" localSheetId="3">#REF!</definedName>
    <definedName name="_3666D_10_13">#REF!</definedName>
    <definedName name="_3667D_10_2" localSheetId="3">#REF!</definedName>
    <definedName name="_3667D_10_2">#REF!</definedName>
    <definedName name="_3668D_10_3" localSheetId="3">#REF!</definedName>
    <definedName name="_3668D_10_3">#REF!</definedName>
    <definedName name="_3669D_10_4" localSheetId="3">#REF!</definedName>
    <definedName name="_3669D_10_4">#REF!</definedName>
    <definedName name="_367_a_11_1_11" localSheetId="3">#REF!</definedName>
    <definedName name="_367_a_11_1_11">#REF!</definedName>
    <definedName name="_3670D_10_5" localSheetId="3">#REF!</definedName>
    <definedName name="_3670D_10_5">#REF!</definedName>
    <definedName name="_3671D_10_6" localSheetId="3">#REF!</definedName>
    <definedName name="_3671D_10_6">#REF!</definedName>
    <definedName name="_3672D_10_7" localSheetId="3">#REF!</definedName>
    <definedName name="_3672D_10_7">#REF!</definedName>
    <definedName name="_3673D_10_8" localSheetId="3">#REF!</definedName>
    <definedName name="_3673D_10_8">#REF!</definedName>
    <definedName name="_3674D_10_9" localSheetId="3">#REF!</definedName>
    <definedName name="_3674D_10_9">#REF!</definedName>
    <definedName name="_3675D_10_17_1" localSheetId="3">#REF!</definedName>
    <definedName name="_3675D_10_17_1">#REF!</definedName>
    <definedName name="_3676D_10_17_10" localSheetId="3">#REF!</definedName>
    <definedName name="_3676D_10_17_10">#REF!</definedName>
    <definedName name="_3677D_10_17_11" localSheetId="3">#REF!</definedName>
    <definedName name="_3677D_10_17_11">#REF!</definedName>
    <definedName name="_3678D_10_17_12" localSheetId="3">#REF!</definedName>
    <definedName name="_3678D_10_17_12">#REF!</definedName>
    <definedName name="_3679D_10_17_13" localSheetId="3">#REF!</definedName>
    <definedName name="_3679D_10_17_13">#REF!</definedName>
    <definedName name="_368_a_11_1_12" localSheetId="3">#REF!</definedName>
    <definedName name="_368_a_11_1_12">#REF!</definedName>
    <definedName name="_3680D_10_17_2" localSheetId="3">#REF!</definedName>
    <definedName name="_3680D_10_17_2">#REF!</definedName>
    <definedName name="_3681D_10_17_3" localSheetId="3">#REF!</definedName>
    <definedName name="_3681D_10_17_3">#REF!</definedName>
    <definedName name="_3682D_10_17_4" localSheetId="3">#REF!</definedName>
    <definedName name="_3682D_10_17_4">#REF!</definedName>
    <definedName name="_3683D_10_17_5" localSheetId="3">#REF!</definedName>
    <definedName name="_3683D_10_17_5">#REF!</definedName>
    <definedName name="_3684D_10_17_6" localSheetId="3">#REF!</definedName>
    <definedName name="_3684D_10_17_6">#REF!</definedName>
    <definedName name="_3685D_10_17_7" localSheetId="3">#REF!</definedName>
    <definedName name="_3685D_10_17_7">#REF!</definedName>
    <definedName name="_3686D_10_17_8" localSheetId="3">#REF!</definedName>
    <definedName name="_3686D_10_17_8">#REF!</definedName>
    <definedName name="_3687D_10_17_9" localSheetId="3">#REF!</definedName>
    <definedName name="_3687D_10_17_9">#REF!</definedName>
    <definedName name="_3688D_11_1" localSheetId="3">#REF!</definedName>
    <definedName name="_3688D_11_1">#REF!</definedName>
    <definedName name="_3689D_11_10" localSheetId="3">#REF!</definedName>
    <definedName name="_3689D_11_10">#REF!</definedName>
    <definedName name="_369_a_11_1_13" localSheetId="3">#REF!</definedName>
    <definedName name="_369_a_11_1_13">#REF!</definedName>
    <definedName name="_3690D_11_11" localSheetId="3">#REF!</definedName>
    <definedName name="_3690D_11_11">#REF!</definedName>
    <definedName name="_3691D_11_12" localSheetId="3">#REF!</definedName>
    <definedName name="_3691D_11_12">#REF!</definedName>
    <definedName name="_3692D_11_13" localSheetId="3">#REF!</definedName>
    <definedName name="_3692D_11_13">#REF!</definedName>
    <definedName name="_3693D_11_2" localSheetId="3">#REF!</definedName>
    <definedName name="_3693D_11_2">#REF!</definedName>
    <definedName name="_3694D_11_3" localSheetId="3">#REF!</definedName>
    <definedName name="_3694D_11_3">#REF!</definedName>
    <definedName name="_3695D_11_4" localSheetId="3">#REF!</definedName>
    <definedName name="_3695D_11_4">#REF!</definedName>
    <definedName name="_3696D_11_5" localSheetId="3">#REF!</definedName>
    <definedName name="_3696D_11_5">#REF!</definedName>
    <definedName name="_3697D_11_6" localSheetId="3">#REF!</definedName>
    <definedName name="_3697D_11_6">#REF!</definedName>
    <definedName name="_3698D_11_7" localSheetId="3">#REF!</definedName>
    <definedName name="_3698D_11_7">#REF!</definedName>
    <definedName name="_3699D_11_8" localSheetId="3">#REF!</definedName>
    <definedName name="_3699D_11_8">#REF!</definedName>
    <definedName name="_37__xlnm.Print_Area_1_7" localSheetId="3">#REF!</definedName>
    <definedName name="_37__xlnm.Print_Area_1_7">#REF!</definedName>
    <definedName name="_370_a_11_1_2" localSheetId="3">#REF!</definedName>
    <definedName name="_370_a_11_1_2">#REF!</definedName>
    <definedName name="_3700D_11_9" localSheetId="3">#REF!</definedName>
    <definedName name="_3700D_11_9">#REF!</definedName>
    <definedName name="_3701D_11_17_1" localSheetId="3">#REF!</definedName>
    <definedName name="_3701D_11_17_1">#REF!</definedName>
    <definedName name="_3702D_11_17_10" localSheetId="3">#REF!</definedName>
    <definedName name="_3702D_11_17_10">#REF!</definedName>
    <definedName name="_3703D_11_17_11" localSheetId="3">#REF!</definedName>
    <definedName name="_3703D_11_17_11">#REF!</definedName>
    <definedName name="_3704D_11_17_12" localSheetId="3">#REF!</definedName>
    <definedName name="_3704D_11_17_12">#REF!</definedName>
    <definedName name="_3705D_11_17_13" localSheetId="3">#REF!</definedName>
    <definedName name="_3705D_11_17_13">#REF!</definedName>
    <definedName name="_3706D_11_17_2" localSheetId="3">#REF!</definedName>
    <definedName name="_3706D_11_17_2">#REF!</definedName>
    <definedName name="_3707D_11_17_3" localSheetId="3">#REF!</definedName>
    <definedName name="_3707D_11_17_3">#REF!</definedName>
    <definedName name="_3708D_11_17_4" localSheetId="3">#REF!</definedName>
    <definedName name="_3708D_11_17_4">#REF!</definedName>
    <definedName name="_3709D_11_17_5" localSheetId="3">#REF!</definedName>
    <definedName name="_3709D_11_17_5">#REF!</definedName>
    <definedName name="_371_a_11_1_3" localSheetId="3">#REF!</definedName>
    <definedName name="_371_a_11_1_3">#REF!</definedName>
    <definedName name="_3710D_11_17_6" localSheetId="3">#REF!</definedName>
    <definedName name="_3710D_11_17_6">#REF!</definedName>
    <definedName name="_3711D_11_17_7" localSheetId="3">#REF!</definedName>
    <definedName name="_3711D_11_17_7">#REF!</definedName>
    <definedName name="_3712D_11_17_8" localSheetId="3">#REF!</definedName>
    <definedName name="_3712D_11_17_8">#REF!</definedName>
    <definedName name="_3713D_11_17_9" localSheetId="3">#REF!</definedName>
    <definedName name="_3713D_11_17_9">#REF!</definedName>
    <definedName name="_3714D_12_1" localSheetId="3">#REF!</definedName>
    <definedName name="_3714D_12_1">#REF!</definedName>
    <definedName name="_3715D_12_10" localSheetId="3">#REF!</definedName>
    <definedName name="_3715D_12_10">#REF!</definedName>
    <definedName name="_3716D_12_11" localSheetId="3">#REF!</definedName>
    <definedName name="_3716D_12_11">#REF!</definedName>
    <definedName name="_3717D_12_12" localSheetId="3">#REF!</definedName>
    <definedName name="_3717D_12_12">#REF!</definedName>
    <definedName name="_3718D_12_13" localSheetId="3">#REF!</definedName>
    <definedName name="_3718D_12_13">#REF!</definedName>
    <definedName name="_3719D_12_2" localSheetId="3">#REF!</definedName>
    <definedName name="_3719D_12_2">#REF!</definedName>
    <definedName name="_372_a_11_1_4" localSheetId="3">#REF!</definedName>
    <definedName name="_372_a_11_1_4">#REF!</definedName>
    <definedName name="_3720D_12_3" localSheetId="3">#REF!</definedName>
    <definedName name="_3720D_12_3">#REF!</definedName>
    <definedName name="_3721D_12_4" localSheetId="3">#REF!</definedName>
    <definedName name="_3721D_12_4">#REF!</definedName>
    <definedName name="_3722D_12_5" localSheetId="3">#REF!</definedName>
    <definedName name="_3722D_12_5">#REF!</definedName>
    <definedName name="_3723D_12_6" localSheetId="3">#REF!</definedName>
    <definedName name="_3723D_12_6">#REF!</definedName>
    <definedName name="_3724D_12_7" localSheetId="3">#REF!</definedName>
    <definedName name="_3724D_12_7">#REF!</definedName>
    <definedName name="_3725D_12_8" localSheetId="3">#REF!</definedName>
    <definedName name="_3725D_12_8">#REF!</definedName>
    <definedName name="_3726D_12_9" localSheetId="3">#REF!</definedName>
    <definedName name="_3726D_12_9">#REF!</definedName>
    <definedName name="_3727D_12_17_1" localSheetId="3">#REF!</definedName>
    <definedName name="_3727D_12_17_1">#REF!</definedName>
    <definedName name="_3728D_12_17_10" localSheetId="3">#REF!</definedName>
    <definedName name="_3728D_12_17_10">#REF!</definedName>
    <definedName name="_3729D_12_17_11" localSheetId="3">#REF!</definedName>
    <definedName name="_3729D_12_17_11">#REF!</definedName>
    <definedName name="_373_a_11_1_5" localSheetId="3">#REF!</definedName>
    <definedName name="_373_a_11_1_5">#REF!</definedName>
    <definedName name="_3730D_12_17_12" localSheetId="3">#REF!</definedName>
    <definedName name="_3730D_12_17_12">#REF!</definedName>
    <definedName name="_3731D_12_17_13" localSheetId="3">#REF!</definedName>
    <definedName name="_3731D_12_17_13">#REF!</definedName>
    <definedName name="_3732D_12_17_2" localSheetId="3">#REF!</definedName>
    <definedName name="_3732D_12_17_2">#REF!</definedName>
    <definedName name="_3733D_12_17_3" localSheetId="3">#REF!</definedName>
    <definedName name="_3733D_12_17_3">#REF!</definedName>
    <definedName name="_3734D_12_17_4" localSheetId="3">#REF!</definedName>
    <definedName name="_3734D_12_17_4">#REF!</definedName>
    <definedName name="_3735D_12_17_5" localSheetId="3">#REF!</definedName>
    <definedName name="_3735D_12_17_5">#REF!</definedName>
    <definedName name="_3736D_12_17_6" localSheetId="3">#REF!</definedName>
    <definedName name="_3736D_12_17_6">#REF!</definedName>
    <definedName name="_3737D_12_17_7" localSheetId="3">#REF!</definedName>
    <definedName name="_3737D_12_17_7">#REF!</definedName>
    <definedName name="_3738D_12_17_8" localSheetId="3">#REF!</definedName>
    <definedName name="_3738D_12_17_8">#REF!</definedName>
    <definedName name="_3739D_12_17_9" localSheetId="3">#REF!</definedName>
    <definedName name="_3739D_12_17_9">#REF!</definedName>
    <definedName name="_374_a_11_1_6" localSheetId="3">#REF!</definedName>
    <definedName name="_374_a_11_1_6">#REF!</definedName>
    <definedName name="_3740D_13_1" localSheetId="3">#REF!</definedName>
    <definedName name="_3740D_13_1">#REF!</definedName>
    <definedName name="_3741D_13_10" localSheetId="3">#REF!</definedName>
    <definedName name="_3741D_13_10">#REF!</definedName>
    <definedName name="_3742D_13_11" localSheetId="3">#REF!</definedName>
    <definedName name="_3742D_13_11">#REF!</definedName>
    <definedName name="_3743D_13_12" localSheetId="3">#REF!</definedName>
    <definedName name="_3743D_13_12">#REF!</definedName>
    <definedName name="_3744D_13_13" localSheetId="3">#REF!</definedName>
    <definedName name="_3744D_13_13">#REF!</definedName>
    <definedName name="_3745D_13_2" localSheetId="3">#REF!</definedName>
    <definedName name="_3745D_13_2">#REF!</definedName>
    <definedName name="_3746D_13_3" localSheetId="3">#REF!</definedName>
    <definedName name="_3746D_13_3">#REF!</definedName>
    <definedName name="_3747D_13_4" localSheetId="3">#REF!</definedName>
    <definedName name="_3747D_13_4">#REF!</definedName>
    <definedName name="_3748D_13_5" localSheetId="3">#REF!</definedName>
    <definedName name="_3748D_13_5">#REF!</definedName>
    <definedName name="_3749D_13_6" localSheetId="3">#REF!</definedName>
    <definedName name="_3749D_13_6">#REF!</definedName>
    <definedName name="_375_a_11_1_7" localSheetId="3">#REF!</definedName>
    <definedName name="_375_a_11_1_7">#REF!</definedName>
    <definedName name="_3750D_13_7" localSheetId="3">#REF!</definedName>
    <definedName name="_3750D_13_7">#REF!</definedName>
    <definedName name="_3751D_13_8" localSheetId="3">#REF!</definedName>
    <definedName name="_3751D_13_8">#REF!</definedName>
    <definedName name="_3752D_13_9" localSheetId="3">#REF!</definedName>
    <definedName name="_3752D_13_9">#REF!</definedName>
    <definedName name="_3753D_13_17_1" localSheetId="3">#REF!</definedName>
    <definedName name="_3753D_13_17_1">#REF!</definedName>
    <definedName name="_3754D_13_17_10" localSheetId="3">#REF!</definedName>
    <definedName name="_3754D_13_17_10">#REF!</definedName>
    <definedName name="_3755D_13_17_11" localSheetId="3">#REF!</definedName>
    <definedName name="_3755D_13_17_11">#REF!</definedName>
    <definedName name="_3756D_13_17_12" localSheetId="3">#REF!</definedName>
    <definedName name="_3756D_13_17_12">#REF!</definedName>
    <definedName name="_3757D_13_17_13" localSheetId="3">#REF!</definedName>
    <definedName name="_3757D_13_17_13">#REF!</definedName>
    <definedName name="_3758D_13_17_2" localSheetId="3">#REF!</definedName>
    <definedName name="_3758D_13_17_2">#REF!</definedName>
    <definedName name="_3759D_13_17_3" localSheetId="3">#REF!</definedName>
    <definedName name="_3759D_13_17_3">#REF!</definedName>
    <definedName name="_376_a_11_1_8" localSheetId="3">#REF!</definedName>
    <definedName name="_376_a_11_1_8">#REF!</definedName>
    <definedName name="_3760D_13_17_4" localSheetId="3">#REF!</definedName>
    <definedName name="_3760D_13_17_4">#REF!</definedName>
    <definedName name="_3761D_13_17_5" localSheetId="3">#REF!</definedName>
    <definedName name="_3761D_13_17_5">#REF!</definedName>
    <definedName name="_3762D_13_17_6" localSheetId="3">#REF!</definedName>
    <definedName name="_3762D_13_17_6">#REF!</definedName>
    <definedName name="_3763D_13_17_7" localSheetId="3">#REF!</definedName>
    <definedName name="_3763D_13_17_7">#REF!</definedName>
    <definedName name="_3764D_13_17_8" localSheetId="3">#REF!</definedName>
    <definedName name="_3764D_13_17_8">#REF!</definedName>
    <definedName name="_3765D_13_17_9" localSheetId="3">#REF!</definedName>
    <definedName name="_3765D_13_17_9">#REF!</definedName>
    <definedName name="_3766D_14_1" localSheetId="3">#REF!</definedName>
    <definedName name="_3766D_14_1">#REF!</definedName>
    <definedName name="_3767D_14_10" localSheetId="3">#REF!</definedName>
    <definedName name="_3767D_14_10">#REF!</definedName>
    <definedName name="_3768D_14_11" localSheetId="3">#REF!</definedName>
    <definedName name="_3768D_14_11">#REF!</definedName>
    <definedName name="_3769D_14_12" localSheetId="3">#REF!</definedName>
    <definedName name="_3769D_14_12">#REF!</definedName>
    <definedName name="_377_a_11_1_9" localSheetId="3">#REF!</definedName>
    <definedName name="_377_a_11_1_9">#REF!</definedName>
    <definedName name="_3770D_14_13" localSheetId="3">#REF!</definedName>
    <definedName name="_3770D_14_13">#REF!</definedName>
    <definedName name="_3771D_14_2" localSheetId="3">#REF!</definedName>
    <definedName name="_3771D_14_2">#REF!</definedName>
    <definedName name="_3772D_14_3" localSheetId="3">#REF!</definedName>
    <definedName name="_3772D_14_3">#REF!</definedName>
    <definedName name="_3773D_14_4" localSheetId="3">#REF!</definedName>
    <definedName name="_3773D_14_4">#REF!</definedName>
    <definedName name="_3774D_14_5" localSheetId="3">#REF!</definedName>
    <definedName name="_3774D_14_5">#REF!</definedName>
    <definedName name="_3775D_14_6" localSheetId="3">#REF!</definedName>
    <definedName name="_3775D_14_6">#REF!</definedName>
    <definedName name="_3776D_14_7" localSheetId="3">#REF!</definedName>
    <definedName name="_3776D_14_7">#REF!</definedName>
    <definedName name="_3777D_14_8" localSheetId="3">#REF!</definedName>
    <definedName name="_3777D_14_8">#REF!</definedName>
    <definedName name="_3778D_14_9" localSheetId="3">#REF!</definedName>
    <definedName name="_3778D_14_9">#REF!</definedName>
    <definedName name="_3779D_14_17_1" localSheetId="3">#REF!</definedName>
    <definedName name="_3779D_14_17_1">#REF!</definedName>
    <definedName name="_378_a_17_1_1" localSheetId="3">#REF!</definedName>
    <definedName name="_378_a_17_1_1">#REF!</definedName>
    <definedName name="_3780D_14_17_10" localSheetId="3">#REF!</definedName>
    <definedName name="_3780D_14_17_10">#REF!</definedName>
    <definedName name="_3781D_14_17_11" localSheetId="3">#REF!</definedName>
    <definedName name="_3781D_14_17_11">#REF!</definedName>
    <definedName name="_3782D_14_17_12" localSheetId="3">#REF!</definedName>
    <definedName name="_3782D_14_17_12">#REF!</definedName>
    <definedName name="_3783D_14_17_13" localSheetId="3">#REF!</definedName>
    <definedName name="_3783D_14_17_13">#REF!</definedName>
    <definedName name="_3784D_14_17_2" localSheetId="3">#REF!</definedName>
    <definedName name="_3784D_14_17_2">#REF!</definedName>
    <definedName name="_3785D_14_17_3" localSheetId="3">#REF!</definedName>
    <definedName name="_3785D_14_17_3">#REF!</definedName>
    <definedName name="_3786D_14_17_4" localSheetId="3">#REF!</definedName>
    <definedName name="_3786D_14_17_4">#REF!</definedName>
    <definedName name="_3787D_14_17_5" localSheetId="3">#REF!</definedName>
    <definedName name="_3787D_14_17_5">#REF!</definedName>
    <definedName name="_3788D_14_17_6" localSheetId="3">#REF!</definedName>
    <definedName name="_3788D_14_17_6">#REF!</definedName>
    <definedName name="_3789D_14_17_7" localSheetId="3">#REF!</definedName>
    <definedName name="_3789D_14_17_7">#REF!</definedName>
    <definedName name="_379_a_17_1_10" localSheetId="3">#REF!</definedName>
    <definedName name="_379_a_17_1_10">#REF!</definedName>
    <definedName name="_3790D_14_17_8" localSheetId="3">#REF!</definedName>
    <definedName name="_3790D_14_17_8">#REF!</definedName>
    <definedName name="_3791D_14_17_9" localSheetId="3">#REF!</definedName>
    <definedName name="_3791D_14_17_9">#REF!</definedName>
    <definedName name="_3792D_17_1" localSheetId="3">#REF!</definedName>
    <definedName name="_3792D_17_1">#REF!</definedName>
    <definedName name="_3793D_17_10" localSheetId="3">#REF!</definedName>
    <definedName name="_3793D_17_10">#REF!</definedName>
    <definedName name="_3794D_17_11" localSheetId="3">#REF!</definedName>
    <definedName name="_3794D_17_11">#REF!</definedName>
    <definedName name="_3795D_17_12" localSheetId="3">#REF!</definedName>
    <definedName name="_3795D_17_12">#REF!</definedName>
    <definedName name="_3796D_17_13" localSheetId="3">#REF!</definedName>
    <definedName name="_3796D_17_13">#REF!</definedName>
    <definedName name="_3797D_17_2" localSheetId="3">#REF!</definedName>
    <definedName name="_3797D_17_2">#REF!</definedName>
    <definedName name="_3798D_17_3" localSheetId="3">#REF!</definedName>
    <definedName name="_3798D_17_3">#REF!</definedName>
    <definedName name="_3799D_17_4" localSheetId="3">#REF!</definedName>
    <definedName name="_3799D_17_4">#REF!</definedName>
    <definedName name="_38__xlnm.Print_Area_1_8" localSheetId="3">#REF!</definedName>
    <definedName name="_38__xlnm.Print_Area_1_8">#REF!</definedName>
    <definedName name="_380_a_17_1_11" localSheetId="3">#REF!</definedName>
    <definedName name="_380_a_17_1_11">#REF!</definedName>
    <definedName name="_3800D_17_5" localSheetId="3">#REF!</definedName>
    <definedName name="_3800D_17_5">#REF!</definedName>
    <definedName name="_3801D_17_6" localSheetId="3">#REF!</definedName>
    <definedName name="_3801D_17_6">#REF!</definedName>
    <definedName name="_3802D_17_7" localSheetId="3">#REF!</definedName>
    <definedName name="_3802D_17_7">#REF!</definedName>
    <definedName name="_3803D_17_8" localSheetId="3">#REF!</definedName>
    <definedName name="_3803D_17_8">#REF!</definedName>
    <definedName name="_3804D_17_9" localSheetId="3">#REF!</definedName>
    <definedName name="_3804D_17_9">#REF!</definedName>
    <definedName name="_3805D_2_1" localSheetId="3">#REF!</definedName>
    <definedName name="_3805D_2_1">#REF!</definedName>
    <definedName name="_3806D_2_10" localSheetId="3">#REF!</definedName>
    <definedName name="_3806D_2_10">#REF!</definedName>
    <definedName name="_3807D_2_11" localSheetId="3">#REF!</definedName>
    <definedName name="_3807D_2_11">#REF!</definedName>
    <definedName name="_3808D_2_12" localSheetId="3">#REF!</definedName>
    <definedName name="_3808D_2_12">#REF!</definedName>
    <definedName name="_3809D_2_13" localSheetId="3">#REF!</definedName>
    <definedName name="_3809D_2_13">#REF!</definedName>
    <definedName name="_381_a_17_1_12" localSheetId="3">#REF!</definedName>
    <definedName name="_381_a_17_1_12">#REF!</definedName>
    <definedName name="_3810D_2_2" localSheetId="3">#REF!</definedName>
    <definedName name="_3810D_2_2">#REF!</definedName>
    <definedName name="_3811D_2_3" localSheetId="3">#REF!</definedName>
    <definedName name="_3811D_2_3">#REF!</definedName>
    <definedName name="_3812D_2_4" localSheetId="3">#REF!</definedName>
    <definedName name="_3812D_2_4">#REF!</definedName>
    <definedName name="_3813D_2_5" localSheetId="3">#REF!</definedName>
    <definedName name="_3813D_2_5">#REF!</definedName>
    <definedName name="_3814D_2_6" localSheetId="3">#REF!</definedName>
    <definedName name="_3814D_2_6">#REF!</definedName>
    <definedName name="_3815D_2_7" localSheetId="3">#REF!</definedName>
    <definedName name="_3815D_2_7">#REF!</definedName>
    <definedName name="_3816D_2_8" localSheetId="3">#REF!</definedName>
    <definedName name="_3816D_2_8">#REF!</definedName>
    <definedName name="_3817D_2_9" localSheetId="3">#REF!</definedName>
    <definedName name="_3817D_2_9">#REF!</definedName>
    <definedName name="_3818D_2_1_1" localSheetId="3">#REF!</definedName>
    <definedName name="_3818D_2_1_1">#REF!</definedName>
    <definedName name="_3819D_2_1_10" localSheetId="3">#REF!</definedName>
    <definedName name="_3819D_2_1_10">#REF!</definedName>
    <definedName name="_382_a_17_1_13" localSheetId="3">#REF!</definedName>
    <definedName name="_382_a_17_1_13">#REF!</definedName>
    <definedName name="_3820D_2_1_11" localSheetId="3">#REF!</definedName>
    <definedName name="_3820D_2_1_11">#REF!</definedName>
    <definedName name="_3821D_2_1_12" localSheetId="3">#REF!</definedName>
    <definedName name="_3821D_2_1_12">#REF!</definedName>
    <definedName name="_3822D_2_1_13" localSheetId="3">#REF!</definedName>
    <definedName name="_3822D_2_1_13">#REF!</definedName>
    <definedName name="_3823D_2_1_2" localSheetId="3">#REF!</definedName>
    <definedName name="_3823D_2_1_2">#REF!</definedName>
    <definedName name="_3824D_2_1_3" localSheetId="3">#REF!</definedName>
    <definedName name="_3824D_2_1_3">#REF!</definedName>
    <definedName name="_3825D_2_1_4" localSheetId="3">#REF!</definedName>
    <definedName name="_3825D_2_1_4">#REF!</definedName>
    <definedName name="_3826D_2_1_5" localSheetId="3">#REF!</definedName>
    <definedName name="_3826D_2_1_5">#REF!</definedName>
    <definedName name="_3827D_2_1_6" localSheetId="3">#REF!</definedName>
    <definedName name="_3827D_2_1_6">#REF!</definedName>
    <definedName name="_3828D_2_1_7" localSheetId="3">#REF!</definedName>
    <definedName name="_3828D_2_1_7">#REF!</definedName>
    <definedName name="_3829D_2_1_8" localSheetId="3">#REF!</definedName>
    <definedName name="_3829D_2_1_8">#REF!</definedName>
    <definedName name="_383_a_17_1_2" localSheetId="3">#REF!</definedName>
    <definedName name="_383_a_17_1_2">#REF!</definedName>
    <definedName name="_3830D_2_1_9" localSheetId="3">#REF!</definedName>
    <definedName name="_3830D_2_1_9">#REF!</definedName>
    <definedName name="_3831D_2_1_17_1" localSheetId="3">#REF!</definedName>
    <definedName name="_3831D_2_1_17_1">#REF!</definedName>
    <definedName name="_3832D_2_1_17_10" localSheetId="3">#REF!</definedName>
    <definedName name="_3832D_2_1_17_10">#REF!</definedName>
    <definedName name="_3833D_2_1_17_11" localSheetId="3">#REF!</definedName>
    <definedName name="_3833D_2_1_17_11">#REF!</definedName>
    <definedName name="_3834D_2_1_17_12" localSheetId="3">#REF!</definedName>
    <definedName name="_3834D_2_1_17_12">#REF!</definedName>
    <definedName name="_3835D_2_1_17_13" localSheetId="3">#REF!</definedName>
    <definedName name="_3835D_2_1_17_13">#REF!</definedName>
    <definedName name="_3836D_2_1_17_2" localSheetId="3">#REF!</definedName>
    <definedName name="_3836D_2_1_17_2">#REF!</definedName>
    <definedName name="_3837D_2_1_17_3" localSheetId="3">#REF!</definedName>
    <definedName name="_3837D_2_1_17_3">#REF!</definedName>
    <definedName name="_3838D_2_1_17_4" localSheetId="3">#REF!</definedName>
    <definedName name="_3838D_2_1_17_4">#REF!</definedName>
    <definedName name="_3839D_2_1_17_5" localSheetId="3">#REF!</definedName>
    <definedName name="_3839D_2_1_17_5">#REF!</definedName>
    <definedName name="_384_a_17_1_3" localSheetId="3">#REF!</definedName>
    <definedName name="_384_a_17_1_3">#REF!</definedName>
    <definedName name="_3840D_2_1_17_6" localSheetId="3">#REF!</definedName>
    <definedName name="_3840D_2_1_17_6">#REF!</definedName>
    <definedName name="_3841D_2_1_17_7" localSheetId="3">#REF!</definedName>
    <definedName name="_3841D_2_1_17_7">#REF!</definedName>
    <definedName name="_3842D_2_1_17_8" localSheetId="3">#REF!</definedName>
    <definedName name="_3842D_2_1_17_8">#REF!</definedName>
    <definedName name="_3843D_2_1_17_9" localSheetId="3">#REF!</definedName>
    <definedName name="_3843D_2_1_17_9">#REF!</definedName>
    <definedName name="_3844D_2_17_1" localSheetId="3">#REF!</definedName>
    <definedName name="_3844D_2_17_1">#REF!</definedName>
    <definedName name="_3845D_2_17_10" localSheetId="3">#REF!</definedName>
    <definedName name="_3845D_2_17_10">#REF!</definedName>
    <definedName name="_3846D_2_17_11" localSheetId="3">#REF!</definedName>
    <definedName name="_3846D_2_17_11">#REF!</definedName>
    <definedName name="_3847D_2_17_12" localSheetId="3">#REF!</definedName>
    <definedName name="_3847D_2_17_12">#REF!</definedName>
    <definedName name="_3848D_2_17_13" localSheetId="3">#REF!</definedName>
    <definedName name="_3848D_2_17_13">#REF!</definedName>
    <definedName name="_3849D_2_17_2" localSheetId="3">#REF!</definedName>
    <definedName name="_3849D_2_17_2">#REF!</definedName>
    <definedName name="_385_a_17_1_4" localSheetId="3">#REF!</definedName>
    <definedName name="_385_a_17_1_4">#REF!</definedName>
    <definedName name="_3850D_2_17_3" localSheetId="3">#REF!</definedName>
    <definedName name="_3850D_2_17_3">#REF!</definedName>
    <definedName name="_3851D_2_17_4" localSheetId="3">#REF!</definedName>
    <definedName name="_3851D_2_17_4">#REF!</definedName>
    <definedName name="_3852D_2_17_5" localSheetId="3">#REF!</definedName>
    <definedName name="_3852D_2_17_5">#REF!</definedName>
    <definedName name="_3853D_2_17_6" localSheetId="3">#REF!</definedName>
    <definedName name="_3853D_2_17_6">#REF!</definedName>
    <definedName name="_3854D_2_17_7" localSheetId="3">#REF!</definedName>
    <definedName name="_3854D_2_17_7">#REF!</definedName>
    <definedName name="_3855D_2_17_8" localSheetId="3">#REF!</definedName>
    <definedName name="_3855D_2_17_8">#REF!</definedName>
    <definedName name="_3856D_2_17_9" localSheetId="3">#REF!</definedName>
    <definedName name="_3856D_2_17_9">#REF!</definedName>
    <definedName name="_3857D_3_1" localSheetId="3">#REF!</definedName>
    <definedName name="_3857D_3_1">#REF!</definedName>
    <definedName name="_3858D_3_10" localSheetId="3">#REF!</definedName>
    <definedName name="_3858D_3_10">#REF!</definedName>
    <definedName name="_3859D_3_11" localSheetId="3">#REF!</definedName>
    <definedName name="_3859D_3_11">#REF!</definedName>
    <definedName name="_386_a_17_1_5" localSheetId="3">#REF!</definedName>
    <definedName name="_386_a_17_1_5">#REF!</definedName>
    <definedName name="_3860D_3_12" localSheetId="3">#REF!</definedName>
    <definedName name="_3860D_3_12">#REF!</definedName>
    <definedName name="_3861D_3_13" localSheetId="3">#REF!</definedName>
    <definedName name="_3861D_3_13">#REF!</definedName>
    <definedName name="_3862D_3_2" localSheetId="3">#REF!</definedName>
    <definedName name="_3862D_3_2">#REF!</definedName>
    <definedName name="_3863D_3_3" localSheetId="3">#REF!</definedName>
    <definedName name="_3863D_3_3">#REF!</definedName>
    <definedName name="_3864D_3_4" localSheetId="3">#REF!</definedName>
    <definedName name="_3864D_3_4">#REF!</definedName>
    <definedName name="_3865D_3_5" localSheetId="3">#REF!</definedName>
    <definedName name="_3865D_3_5">#REF!</definedName>
    <definedName name="_3866D_3_6" localSheetId="3">#REF!</definedName>
    <definedName name="_3866D_3_6">#REF!</definedName>
    <definedName name="_3867D_3_7" localSheetId="3">#REF!</definedName>
    <definedName name="_3867D_3_7">#REF!</definedName>
    <definedName name="_3868D_3_8" localSheetId="3">#REF!</definedName>
    <definedName name="_3868D_3_8">#REF!</definedName>
    <definedName name="_3869D_3_9" localSheetId="3">#REF!</definedName>
    <definedName name="_3869D_3_9">#REF!</definedName>
    <definedName name="_387_a_17_1_6" localSheetId="3">#REF!</definedName>
    <definedName name="_387_a_17_1_6">#REF!</definedName>
    <definedName name="_3870D_3_17_1" localSheetId="3">#REF!</definedName>
    <definedName name="_3870D_3_17_1">#REF!</definedName>
    <definedName name="_3871D_3_17_10" localSheetId="3">#REF!</definedName>
    <definedName name="_3871D_3_17_10">#REF!</definedName>
    <definedName name="_3872D_3_17_11" localSheetId="3">#REF!</definedName>
    <definedName name="_3872D_3_17_11">#REF!</definedName>
    <definedName name="_3873D_3_17_12" localSheetId="3">#REF!</definedName>
    <definedName name="_3873D_3_17_12">#REF!</definedName>
    <definedName name="_3874D_3_17_13" localSheetId="3">#REF!</definedName>
    <definedName name="_3874D_3_17_13">#REF!</definedName>
    <definedName name="_3875D_3_17_2" localSheetId="3">#REF!</definedName>
    <definedName name="_3875D_3_17_2">#REF!</definedName>
    <definedName name="_3876D_3_17_3" localSheetId="3">#REF!</definedName>
    <definedName name="_3876D_3_17_3">#REF!</definedName>
    <definedName name="_3877D_3_17_4" localSheetId="3">#REF!</definedName>
    <definedName name="_3877D_3_17_4">#REF!</definedName>
    <definedName name="_3878D_3_17_5" localSheetId="3">#REF!</definedName>
    <definedName name="_3878D_3_17_5">#REF!</definedName>
    <definedName name="_3879D_3_17_6" localSheetId="3">#REF!</definedName>
    <definedName name="_3879D_3_17_6">#REF!</definedName>
    <definedName name="_388_a_17_1_7" localSheetId="3">#REF!</definedName>
    <definedName name="_388_a_17_1_7">#REF!</definedName>
    <definedName name="_3880D_3_17_7" localSheetId="3">#REF!</definedName>
    <definedName name="_3880D_3_17_7">#REF!</definedName>
    <definedName name="_3881D_3_17_8" localSheetId="3">#REF!</definedName>
    <definedName name="_3881D_3_17_8">#REF!</definedName>
    <definedName name="_3882D_3_17_9" localSheetId="3">#REF!</definedName>
    <definedName name="_3882D_3_17_9">#REF!</definedName>
    <definedName name="_3883D_4_1" localSheetId="3">#REF!</definedName>
    <definedName name="_3883D_4_1">#REF!</definedName>
    <definedName name="_3884D_4_10" localSheetId="3">#REF!</definedName>
    <definedName name="_3884D_4_10">#REF!</definedName>
    <definedName name="_3885D_4_11" localSheetId="3">#REF!</definedName>
    <definedName name="_3885D_4_11">#REF!</definedName>
    <definedName name="_3886D_4_12" localSheetId="3">#REF!</definedName>
    <definedName name="_3886D_4_12">#REF!</definedName>
    <definedName name="_3887D_4_13" localSheetId="3">#REF!</definedName>
    <definedName name="_3887D_4_13">#REF!</definedName>
    <definedName name="_3888D_4_2" localSheetId="3">#REF!</definedName>
    <definedName name="_3888D_4_2">#REF!</definedName>
    <definedName name="_3889D_4_3" localSheetId="3">#REF!</definedName>
    <definedName name="_3889D_4_3">#REF!</definedName>
    <definedName name="_389_a_17_1_8" localSheetId="3">#REF!</definedName>
    <definedName name="_389_a_17_1_8">#REF!</definedName>
    <definedName name="_3890D_4_4" localSheetId="3">#REF!</definedName>
    <definedName name="_3890D_4_4">#REF!</definedName>
    <definedName name="_3891D_4_5" localSheetId="3">#REF!</definedName>
    <definedName name="_3891D_4_5">#REF!</definedName>
    <definedName name="_3892D_4_6" localSheetId="3">#REF!</definedName>
    <definedName name="_3892D_4_6">#REF!</definedName>
    <definedName name="_3893D_4_7" localSheetId="3">#REF!</definedName>
    <definedName name="_3893D_4_7">#REF!</definedName>
    <definedName name="_3894D_4_8" localSheetId="3">#REF!</definedName>
    <definedName name="_3894D_4_8">#REF!</definedName>
    <definedName name="_3895D_4_9" localSheetId="3">#REF!</definedName>
    <definedName name="_3895D_4_9">#REF!</definedName>
    <definedName name="_3896D_4_17_1" localSheetId="3">#REF!</definedName>
    <definedName name="_3896D_4_17_1">#REF!</definedName>
    <definedName name="_3897D_4_17_10" localSheetId="3">#REF!</definedName>
    <definedName name="_3897D_4_17_10">#REF!</definedName>
    <definedName name="_3898D_4_17_11" localSheetId="3">#REF!</definedName>
    <definedName name="_3898D_4_17_11">#REF!</definedName>
    <definedName name="_3899D_4_17_12" localSheetId="3">#REF!</definedName>
    <definedName name="_3899D_4_17_12">#REF!</definedName>
    <definedName name="_39__xlnm.Print_Area_1_9" localSheetId="3">#REF!</definedName>
    <definedName name="_39__xlnm.Print_Area_1_9">#REF!</definedName>
    <definedName name="_390_a_17_1_9" localSheetId="3">#REF!</definedName>
    <definedName name="_390_a_17_1_9">#REF!</definedName>
    <definedName name="_3900D_4_17_13" localSheetId="3">#REF!</definedName>
    <definedName name="_3900D_4_17_13">#REF!</definedName>
    <definedName name="_3901D_4_17_2" localSheetId="3">#REF!</definedName>
    <definedName name="_3901D_4_17_2">#REF!</definedName>
    <definedName name="_3902D_4_17_3" localSheetId="3">#REF!</definedName>
    <definedName name="_3902D_4_17_3">#REF!</definedName>
    <definedName name="_3903D_4_17_4" localSheetId="3">#REF!</definedName>
    <definedName name="_3903D_4_17_4">#REF!</definedName>
    <definedName name="_3904D_4_17_5" localSheetId="3">#REF!</definedName>
    <definedName name="_3904D_4_17_5">#REF!</definedName>
    <definedName name="_3905D_4_17_6" localSheetId="3">#REF!</definedName>
    <definedName name="_3905D_4_17_6">#REF!</definedName>
    <definedName name="_3906D_4_17_7" localSheetId="3">#REF!</definedName>
    <definedName name="_3906D_4_17_7">#REF!</definedName>
    <definedName name="_3907D_4_17_8" localSheetId="3">#REF!</definedName>
    <definedName name="_3907D_4_17_8">#REF!</definedName>
    <definedName name="_3908D_4_17_9" localSheetId="3">#REF!</definedName>
    <definedName name="_3908D_4_17_9">#REF!</definedName>
    <definedName name="_3909D_5_1" localSheetId="3">#REF!</definedName>
    <definedName name="_3909D_5_1">#REF!</definedName>
    <definedName name="_391_A_4_1" localSheetId="3">[20]ASLI!#REF!</definedName>
    <definedName name="_391_A_4_1">[20]ASLI!#REF!</definedName>
    <definedName name="_3910D_5_10" localSheetId="3">#REF!</definedName>
    <definedName name="_3910D_5_10">#REF!</definedName>
    <definedName name="_3911D_5_11" localSheetId="3">#REF!</definedName>
    <definedName name="_3911D_5_11">#REF!</definedName>
    <definedName name="_3912D_5_12" localSheetId="3">#REF!</definedName>
    <definedName name="_3912D_5_12">#REF!</definedName>
    <definedName name="_3913D_5_13" localSheetId="3">#REF!</definedName>
    <definedName name="_3913D_5_13">#REF!</definedName>
    <definedName name="_3914D_5_2" localSheetId="3">#REF!</definedName>
    <definedName name="_3914D_5_2">#REF!</definedName>
    <definedName name="_3915D_5_3" localSheetId="3">#REF!</definedName>
    <definedName name="_3915D_5_3">#REF!</definedName>
    <definedName name="_3916D_5_4" localSheetId="3">#REF!</definedName>
    <definedName name="_3916D_5_4">#REF!</definedName>
    <definedName name="_3917D_5_5" localSheetId="3">#REF!</definedName>
    <definedName name="_3917D_5_5">#REF!</definedName>
    <definedName name="_3918D_5_6" localSheetId="3">#REF!</definedName>
    <definedName name="_3918D_5_6">#REF!</definedName>
    <definedName name="_3919D_5_7" localSheetId="3">#REF!</definedName>
    <definedName name="_3919D_5_7">#REF!</definedName>
    <definedName name="_392_A_4_10" localSheetId="3">[20]ASLI!#REF!</definedName>
    <definedName name="_392_A_4_10">[20]ASLI!#REF!</definedName>
    <definedName name="_3920D_5_8" localSheetId="3">#REF!</definedName>
    <definedName name="_3920D_5_8">#REF!</definedName>
    <definedName name="_3921D_5_9" localSheetId="3">#REF!</definedName>
    <definedName name="_3921D_5_9">#REF!</definedName>
    <definedName name="_3922D_5_17_1" localSheetId="3">#REF!</definedName>
    <definedName name="_3922D_5_17_1">#REF!</definedName>
    <definedName name="_3923D_5_17_10" localSheetId="3">#REF!</definedName>
    <definedName name="_3923D_5_17_10">#REF!</definedName>
    <definedName name="_3924D_5_17_11" localSheetId="3">#REF!</definedName>
    <definedName name="_3924D_5_17_11">#REF!</definedName>
    <definedName name="_3925D_5_17_12" localSheetId="3">#REF!</definedName>
    <definedName name="_3925D_5_17_12">#REF!</definedName>
    <definedName name="_3926D_5_17_13" localSheetId="3">#REF!</definedName>
    <definedName name="_3926D_5_17_13">#REF!</definedName>
    <definedName name="_3927D_5_17_2" localSheetId="3">#REF!</definedName>
    <definedName name="_3927D_5_17_2">#REF!</definedName>
    <definedName name="_3928D_5_17_3" localSheetId="3">#REF!</definedName>
    <definedName name="_3928D_5_17_3">#REF!</definedName>
    <definedName name="_3929D_5_17_4" localSheetId="3">#REF!</definedName>
    <definedName name="_3929D_5_17_4">#REF!</definedName>
    <definedName name="_393_A_4_11" localSheetId="3">[20]ASLI!#REF!</definedName>
    <definedName name="_393_A_4_11">[20]ASLI!#REF!</definedName>
    <definedName name="_3930D_5_17_5" localSheetId="3">#REF!</definedName>
    <definedName name="_3930D_5_17_5">#REF!</definedName>
    <definedName name="_3931D_5_17_6" localSheetId="3">#REF!</definedName>
    <definedName name="_3931D_5_17_6">#REF!</definedName>
    <definedName name="_3932D_5_17_7" localSheetId="3">#REF!</definedName>
    <definedName name="_3932D_5_17_7">#REF!</definedName>
    <definedName name="_3933D_5_17_8" localSheetId="3">#REF!</definedName>
    <definedName name="_3933D_5_17_8">#REF!</definedName>
    <definedName name="_3934D_5_17_9" localSheetId="3">#REF!</definedName>
    <definedName name="_3934D_5_17_9">#REF!</definedName>
    <definedName name="_3935D_6_1" localSheetId="3">#REF!</definedName>
    <definedName name="_3935D_6_1">#REF!</definedName>
    <definedName name="_3936D_6_10" localSheetId="3">#REF!</definedName>
    <definedName name="_3936D_6_10">#REF!</definedName>
    <definedName name="_3937D_6_11" localSheetId="3">#REF!</definedName>
    <definedName name="_3937D_6_11">#REF!</definedName>
    <definedName name="_3938D_6_12" localSheetId="3">#REF!</definedName>
    <definedName name="_3938D_6_12">#REF!</definedName>
    <definedName name="_3939D_6_13" localSheetId="3">#REF!</definedName>
    <definedName name="_3939D_6_13">#REF!</definedName>
    <definedName name="_394_A_4_12" localSheetId="3">[20]ASLI!#REF!</definedName>
    <definedName name="_394_A_4_12">[20]ASLI!#REF!</definedName>
    <definedName name="_3940D_6_2" localSheetId="3">#REF!</definedName>
    <definedName name="_3940D_6_2">#REF!</definedName>
    <definedName name="_3941D_6_3" localSheetId="3">#REF!</definedName>
    <definedName name="_3941D_6_3">#REF!</definedName>
    <definedName name="_3942D_6_4" localSheetId="3">#REF!</definedName>
    <definedName name="_3942D_6_4">#REF!</definedName>
    <definedName name="_3943D_6_5" localSheetId="3">#REF!</definedName>
    <definedName name="_3943D_6_5">#REF!</definedName>
    <definedName name="_3944D_6_6" localSheetId="3">#REF!</definedName>
    <definedName name="_3944D_6_6">#REF!</definedName>
    <definedName name="_3945D_6_7" localSheetId="3">#REF!</definedName>
    <definedName name="_3945D_6_7">#REF!</definedName>
    <definedName name="_3946D_6_8" localSheetId="3">#REF!</definedName>
    <definedName name="_3946D_6_8">#REF!</definedName>
    <definedName name="_3947D_6_9" localSheetId="3">#REF!</definedName>
    <definedName name="_3947D_6_9">#REF!</definedName>
    <definedName name="_3948D_6_17_1" localSheetId="3">#REF!</definedName>
    <definedName name="_3948D_6_17_1">#REF!</definedName>
    <definedName name="_3949D_6_17_10" localSheetId="3">#REF!</definedName>
    <definedName name="_3949D_6_17_10">#REF!</definedName>
    <definedName name="_395_A_4_13" localSheetId="3">[20]ASLI!#REF!</definedName>
    <definedName name="_395_A_4_13">[20]ASLI!#REF!</definedName>
    <definedName name="_3950D_6_17_11" localSheetId="3">#REF!</definedName>
    <definedName name="_3950D_6_17_11">#REF!</definedName>
    <definedName name="_3951D_6_17_12" localSheetId="3">#REF!</definedName>
    <definedName name="_3951D_6_17_12">#REF!</definedName>
    <definedName name="_3952D_6_17_13" localSheetId="3">#REF!</definedName>
    <definedName name="_3952D_6_17_13">#REF!</definedName>
    <definedName name="_3953D_6_17_2" localSheetId="3">#REF!</definedName>
    <definedName name="_3953D_6_17_2">#REF!</definedName>
    <definedName name="_3954D_6_17_3" localSheetId="3">#REF!</definedName>
    <definedName name="_3954D_6_17_3">#REF!</definedName>
    <definedName name="_3955D_6_17_4" localSheetId="3">#REF!</definedName>
    <definedName name="_3955D_6_17_4">#REF!</definedName>
    <definedName name="_3956D_6_17_5" localSheetId="3">#REF!</definedName>
    <definedName name="_3956D_6_17_5">#REF!</definedName>
    <definedName name="_3957D_6_17_6" localSheetId="3">#REF!</definedName>
    <definedName name="_3957D_6_17_6">#REF!</definedName>
    <definedName name="_3958D_6_17_7" localSheetId="3">#REF!</definedName>
    <definedName name="_3958D_6_17_7">#REF!</definedName>
    <definedName name="_3959D_6_17_8" localSheetId="3">#REF!</definedName>
    <definedName name="_3959D_6_17_8">#REF!</definedName>
    <definedName name="_396_A_4_2" localSheetId="3">[20]ASLI!#REF!</definedName>
    <definedName name="_396_A_4_2">[20]ASLI!#REF!</definedName>
    <definedName name="_3960D_6_17_9" localSheetId="3">#REF!</definedName>
    <definedName name="_3960D_6_17_9">#REF!</definedName>
    <definedName name="_3961D_7_1" localSheetId="3">#REF!</definedName>
    <definedName name="_3961D_7_1">#REF!</definedName>
    <definedName name="_3962D_7_10" localSheetId="3">#REF!</definedName>
    <definedName name="_3962D_7_10">#REF!</definedName>
    <definedName name="_3963D_7_11" localSheetId="3">#REF!</definedName>
    <definedName name="_3963D_7_11">#REF!</definedName>
    <definedName name="_3964D_7_12" localSheetId="3">#REF!</definedName>
    <definedName name="_3964D_7_12">#REF!</definedName>
    <definedName name="_3965D_7_13" localSheetId="3">#REF!</definedName>
    <definedName name="_3965D_7_13">#REF!</definedName>
    <definedName name="_3966D_7_2" localSheetId="3">#REF!</definedName>
    <definedName name="_3966D_7_2">#REF!</definedName>
    <definedName name="_3967D_7_3" localSheetId="3">#REF!</definedName>
    <definedName name="_3967D_7_3">#REF!</definedName>
    <definedName name="_3968D_7_4" localSheetId="3">#REF!</definedName>
    <definedName name="_3968D_7_4">#REF!</definedName>
    <definedName name="_3969D_7_5" localSheetId="3">#REF!</definedName>
    <definedName name="_3969D_7_5">#REF!</definedName>
    <definedName name="_397_A_4_3" localSheetId="3">[20]ASLI!#REF!</definedName>
    <definedName name="_397_A_4_3">[20]ASLI!#REF!</definedName>
    <definedName name="_3970D_7_6" localSheetId="3">#REF!</definedName>
    <definedName name="_3970D_7_6">#REF!</definedName>
    <definedName name="_3971D_7_7" localSheetId="3">#REF!</definedName>
    <definedName name="_3971D_7_7">#REF!</definedName>
    <definedName name="_3972D_7_8" localSheetId="3">#REF!</definedName>
    <definedName name="_3972D_7_8">#REF!</definedName>
    <definedName name="_3973D_7_9" localSheetId="3">#REF!</definedName>
    <definedName name="_3973D_7_9">#REF!</definedName>
    <definedName name="_3974D_7_17_1" localSheetId="3">#REF!</definedName>
    <definedName name="_3974D_7_17_1">#REF!</definedName>
    <definedName name="_3975D_7_17_10" localSheetId="3">#REF!</definedName>
    <definedName name="_3975D_7_17_10">#REF!</definedName>
    <definedName name="_3976D_7_17_11" localSheetId="3">#REF!</definedName>
    <definedName name="_3976D_7_17_11">#REF!</definedName>
    <definedName name="_3977D_7_17_12" localSheetId="3">#REF!</definedName>
    <definedName name="_3977D_7_17_12">#REF!</definedName>
    <definedName name="_3978D_7_17_13" localSheetId="3">#REF!</definedName>
    <definedName name="_3978D_7_17_13">#REF!</definedName>
    <definedName name="_3979D_7_17_2" localSheetId="3">#REF!</definedName>
    <definedName name="_3979D_7_17_2">#REF!</definedName>
    <definedName name="_398_A_4_4" localSheetId="3">[20]ASLI!#REF!</definedName>
    <definedName name="_398_A_4_4">[20]ASLI!#REF!</definedName>
    <definedName name="_3980D_7_17_3" localSheetId="3">#REF!</definedName>
    <definedName name="_3980D_7_17_3">#REF!</definedName>
    <definedName name="_3981D_7_17_4" localSheetId="3">#REF!</definedName>
    <definedName name="_3981D_7_17_4">#REF!</definedName>
    <definedName name="_3982D_7_17_5" localSheetId="3">#REF!</definedName>
    <definedName name="_3982D_7_17_5">#REF!</definedName>
    <definedName name="_3983D_7_17_6" localSheetId="3">#REF!</definedName>
    <definedName name="_3983D_7_17_6">#REF!</definedName>
    <definedName name="_3984D_7_17_7" localSheetId="3">#REF!</definedName>
    <definedName name="_3984D_7_17_7">#REF!</definedName>
    <definedName name="_3985D_7_17_8" localSheetId="3">#REF!</definedName>
    <definedName name="_3985D_7_17_8">#REF!</definedName>
    <definedName name="_3986D_7_17_9" localSheetId="3">#REF!</definedName>
    <definedName name="_3986D_7_17_9">#REF!</definedName>
    <definedName name="_3987D_8_1" localSheetId="3">#REF!</definedName>
    <definedName name="_3987D_8_1">#REF!</definedName>
    <definedName name="_3988D_8_10" localSheetId="3">#REF!</definedName>
    <definedName name="_3988D_8_10">#REF!</definedName>
    <definedName name="_3989D_8_11" localSheetId="3">#REF!</definedName>
    <definedName name="_3989D_8_11">#REF!</definedName>
    <definedName name="_399_A_4_5" localSheetId="3">[20]ASLI!#REF!</definedName>
    <definedName name="_399_A_4_5">[20]ASLI!#REF!</definedName>
    <definedName name="_3990D_8_12" localSheetId="3">#REF!</definedName>
    <definedName name="_3990D_8_12">#REF!</definedName>
    <definedName name="_3991D_8_13" localSheetId="3">#REF!</definedName>
    <definedName name="_3991D_8_13">#REF!</definedName>
    <definedName name="_3992D_8_2" localSheetId="3">#REF!</definedName>
    <definedName name="_3992D_8_2">#REF!</definedName>
    <definedName name="_3993D_8_3" localSheetId="3">#REF!</definedName>
    <definedName name="_3993D_8_3">#REF!</definedName>
    <definedName name="_3994D_8_4" localSheetId="3">#REF!</definedName>
    <definedName name="_3994D_8_4">#REF!</definedName>
    <definedName name="_3995D_8_5" localSheetId="3">#REF!</definedName>
    <definedName name="_3995D_8_5">#REF!</definedName>
    <definedName name="_3996D_8_6" localSheetId="3">#REF!</definedName>
    <definedName name="_3996D_8_6">#REF!</definedName>
    <definedName name="_3997D_8_7" localSheetId="3">#REF!</definedName>
    <definedName name="_3997D_8_7">#REF!</definedName>
    <definedName name="_3998D_8_8" localSheetId="3">#REF!</definedName>
    <definedName name="_3998D_8_8">#REF!</definedName>
    <definedName name="_3999D_8_9" localSheetId="3">#REF!</definedName>
    <definedName name="_3999D_8_9">#REF!</definedName>
    <definedName name="_4" localSheetId="3">#REF!</definedName>
    <definedName name="_4">#REF!</definedName>
    <definedName name="_4___xlnm.Print_Area_1_12" localSheetId="3">#REF!</definedName>
    <definedName name="_4___xlnm.Print_Area_1_12">#REF!</definedName>
    <definedName name="_40__xlnm.Print_Area_2_1" localSheetId="3">#REF!</definedName>
    <definedName name="_40__xlnm.Print_Area_2_1">#REF!</definedName>
    <definedName name="_400_A_4_6" localSheetId="3">[20]ASLI!#REF!</definedName>
    <definedName name="_400_A_4_6">[20]ASLI!#REF!</definedName>
    <definedName name="_4000D_8_17_1" localSheetId="3">#REF!</definedName>
    <definedName name="_4000D_8_17_1">#REF!</definedName>
    <definedName name="_4001D_8_17_10" localSheetId="3">#REF!</definedName>
    <definedName name="_4001D_8_17_10">#REF!</definedName>
    <definedName name="_4002D_8_17_11" localSheetId="3">#REF!</definedName>
    <definedName name="_4002D_8_17_11">#REF!</definedName>
    <definedName name="_4003D_8_17_12" localSheetId="3">#REF!</definedName>
    <definedName name="_4003D_8_17_12">#REF!</definedName>
    <definedName name="_4004D_8_17_13" localSheetId="3">#REF!</definedName>
    <definedName name="_4004D_8_17_13">#REF!</definedName>
    <definedName name="_4005D_8_17_2" localSheetId="3">#REF!</definedName>
    <definedName name="_4005D_8_17_2">#REF!</definedName>
    <definedName name="_4006D_8_17_3" localSheetId="3">#REF!</definedName>
    <definedName name="_4006D_8_17_3">#REF!</definedName>
    <definedName name="_4007D_8_17_4" localSheetId="3">#REF!</definedName>
    <definedName name="_4007D_8_17_4">#REF!</definedName>
    <definedName name="_4008D_8_17_5" localSheetId="3">#REF!</definedName>
    <definedName name="_4008D_8_17_5">#REF!</definedName>
    <definedName name="_4009D_8_17_6" localSheetId="3">#REF!</definedName>
    <definedName name="_4009D_8_17_6">#REF!</definedName>
    <definedName name="_401_A_4_7" localSheetId="3">[20]ASLI!#REF!</definedName>
    <definedName name="_401_A_4_7">[20]ASLI!#REF!</definedName>
    <definedName name="_4010D_8_17_7" localSheetId="3">#REF!</definedName>
    <definedName name="_4010D_8_17_7">#REF!</definedName>
    <definedName name="_4011D_8_17_8" localSheetId="3">#REF!</definedName>
    <definedName name="_4011D_8_17_8">#REF!</definedName>
    <definedName name="_4012D_8_17_9" localSheetId="3">#REF!</definedName>
    <definedName name="_4012D_8_17_9">#REF!</definedName>
    <definedName name="_4013D_9_1" localSheetId="3">#REF!</definedName>
    <definedName name="_4013D_9_1">#REF!</definedName>
    <definedName name="_4014D_9_10" localSheetId="3">#REF!</definedName>
    <definedName name="_4014D_9_10">#REF!</definedName>
    <definedName name="_4015D_9_11" localSheetId="3">#REF!</definedName>
    <definedName name="_4015D_9_11">#REF!</definedName>
    <definedName name="_4016D_9_12" localSheetId="3">#REF!</definedName>
    <definedName name="_4016D_9_12">#REF!</definedName>
    <definedName name="_4017D_9_13" localSheetId="3">#REF!</definedName>
    <definedName name="_4017D_9_13">#REF!</definedName>
    <definedName name="_4018D_9_2" localSheetId="3">#REF!</definedName>
    <definedName name="_4018D_9_2">#REF!</definedName>
    <definedName name="_4019D_9_3" localSheetId="3">#REF!</definedName>
    <definedName name="_4019D_9_3">#REF!</definedName>
    <definedName name="_402_A_4_8" localSheetId="3">[20]ASLI!#REF!</definedName>
    <definedName name="_402_A_4_8">[20]ASLI!#REF!</definedName>
    <definedName name="_4020D_9_4" localSheetId="3">#REF!</definedName>
    <definedName name="_4020D_9_4">#REF!</definedName>
    <definedName name="_4021D_9_5" localSheetId="3">#REF!</definedName>
    <definedName name="_4021D_9_5">#REF!</definedName>
    <definedName name="_4022D_9_6" localSheetId="3">#REF!</definedName>
    <definedName name="_4022D_9_6">#REF!</definedName>
    <definedName name="_4023D_9_7" localSheetId="3">#REF!</definedName>
    <definedName name="_4023D_9_7">#REF!</definedName>
    <definedName name="_4024D_9_8" localSheetId="3">#REF!</definedName>
    <definedName name="_4024D_9_8">#REF!</definedName>
    <definedName name="_4025D_9_9" localSheetId="3">#REF!</definedName>
    <definedName name="_4025D_9_9">#REF!</definedName>
    <definedName name="_4026D_9_17_1" localSheetId="3">#REF!</definedName>
    <definedName name="_4026D_9_17_1">#REF!</definedName>
    <definedName name="_4027D_9_17_10" localSheetId="3">#REF!</definedName>
    <definedName name="_4027D_9_17_10">#REF!</definedName>
    <definedName name="_4028D_9_17_11" localSheetId="3">#REF!</definedName>
    <definedName name="_4028D_9_17_11">#REF!</definedName>
    <definedName name="_4029D_9_17_12" localSheetId="3">#REF!</definedName>
    <definedName name="_4029D_9_17_12">#REF!</definedName>
    <definedName name="_403_A_4_9" localSheetId="3">[20]ASLI!#REF!</definedName>
    <definedName name="_403_A_4_9">[20]ASLI!#REF!</definedName>
    <definedName name="_4030D_9_17_13" localSheetId="3">#REF!</definedName>
    <definedName name="_4030D_9_17_13">#REF!</definedName>
    <definedName name="_4031D_9_17_2" localSheetId="3">#REF!</definedName>
    <definedName name="_4031D_9_17_2">#REF!</definedName>
    <definedName name="_4032D_9_17_3" localSheetId="3">#REF!</definedName>
    <definedName name="_4032D_9_17_3">#REF!</definedName>
    <definedName name="_4033D_9_17_4" localSheetId="3">#REF!</definedName>
    <definedName name="_4033D_9_17_4">#REF!</definedName>
    <definedName name="_4034D_9_17_5" localSheetId="3">#REF!</definedName>
    <definedName name="_4034D_9_17_5">#REF!</definedName>
    <definedName name="_4035D_9_17_6" localSheetId="3">#REF!</definedName>
    <definedName name="_4035D_9_17_6">#REF!</definedName>
    <definedName name="_4036D_9_17_7" localSheetId="3">#REF!</definedName>
    <definedName name="_4036D_9_17_7">#REF!</definedName>
    <definedName name="_4037D_9_17_8" localSheetId="3">#REF!</definedName>
    <definedName name="_4037D_9_17_8">#REF!</definedName>
    <definedName name="_4038D_9_17_9" localSheetId="3">#REF!</definedName>
    <definedName name="_4038D_9_17_9">#REF!</definedName>
    <definedName name="_4039DT.PDNG_1" localSheetId="3">#REF!</definedName>
    <definedName name="_4039DT.PDNG_1">#REF!</definedName>
    <definedName name="_404_b_1_1_1" localSheetId="3">#REF!</definedName>
    <definedName name="_404_b_1_1_1">#REF!</definedName>
    <definedName name="_4040DT.PDNG_10" localSheetId="3">#REF!</definedName>
    <definedName name="_4040DT.PDNG_10">#REF!</definedName>
    <definedName name="_4041DT.PDNG_11" localSheetId="3">#REF!</definedName>
    <definedName name="_4041DT.PDNG_11">#REF!</definedName>
    <definedName name="_4042DT.PDNG_12" localSheetId="3">#REF!</definedName>
    <definedName name="_4042DT.PDNG_12">#REF!</definedName>
    <definedName name="_4043DT.PDNG_13" localSheetId="3">#REF!</definedName>
    <definedName name="_4043DT.PDNG_13">#REF!</definedName>
    <definedName name="_4044DT.PDNG_2" localSheetId="3">#REF!</definedName>
    <definedName name="_4044DT.PDNG_2">#REF!</definedName>
    <definedName name="_4045DT.PDNG_3" localSheetId="3">#REF!</definedName>
    <definedName name="_4045DT.PDNG_3">#REF!</definedName>
    <definedName name="_4046DT.PDNG_4" localSheetId="3">#REF!</definedName>
    <definedName name="_4046DT.PDNG_4">#REF!</definedName>
    <definedName name="_4047DT.PDNG_5" localSheetId="3">#REF!</definedName>
    <definedName name="_4047DT.PDNG_5">#REF!</definedName>
    <definedName name="_4048DT.PDNG_6" localSheetId="3">#REF!</definedName>
    <definedName name="_4048DT.PDNG_6">#REF!</definedName>
    <definedName name="_4049DT.PDNG_7" localSheetId="3">#REF!</definedName>
    <definedName name="_4049DT.PDNG_7">#REF!</definedName>
    <definedName name="_405_b_1_1_10" localSheetId="3">#REF!</definedName>
    <definedName name="_405_b_1_1_10">#REF!</definedName>
    <definedName name="_4050DT.PDNG_8" localSheetId="3">#REF!</definedName>
    <definedName name="_4050DT.PDNG_8">#REF!</definedName>
    <definedName name="_4051DT.PDNG_9" localSheetId="3">#REF!</definedName>
    <definedName name="_4051DT.PDNG_9">#REF!</definedName>
    <definedName name="_4052DT.PDNG_10_1" localSheetId="3">#REF!</definedName>
    <definedName name="_4052DT.PDNG_10_1">#REF!</definedName>
    <definedName name="_4053DT.PDNG_10_10" localSheetId="3">#REF!</definedName>
    <definedName name="_4053DT.PDNG_10_10">#REF!</definedName>
    <definedName name="_4054DT.PDNG_10_11" localSheetId="3">#REF!</definedName>
    <definedName name="_4054DT.PDNG_10_11">#REF!</definedName>
    <definedName name="_4055DT.PDNG_10_12" localSheetId="3">#REF!</definedName>
    <definedName name="_4055DT.PDNG_10_12">#REF!</definedName>
    <definedName name="_4056DT.PDNG_10_13" localSheetId="3">#REF!</definedName>
    <definedName name="_4056DT.PDNG_10_13">#REF!</definedName>
    <definedName name="_4057DT.PDNG_10_2" localSheetId="3">#REF!</definedName>
    <definedName name="_4057DT.PDNG_10_2">#REF!</definedName>
    <definedName name="_4058DT.PDNG_10_3" localSheetId="3">#REF!</definedName>
    <definedName name="_4058DT.PDNG_10_3">#REF!</definedName>
    <definedName name="_4059DT.PDNG_10_4" localSheetId="3">#REF!</definedName>
    <definedName name="_4059DT.PDNG_10_4">#REF!</definedName>
    <definedName name="_406_b_1_1_11" localSheetId="3">#REF!</definedName>
    <definedName name="_406_b_1_1_11">#REF!</definedName>
    <definedName name="_4060DT.PDNG_10_5" localSheetId="3">#REF!</definedName>
    <definedName name="_4060DT.PDNG_10_5">#REF!</definedName>
    <definedName name="_4061DT.PDNG_10_6" localSheetId="3">#REF!</definedName>
    <definedName name="_4061DT.PDNG_10_6">#REF!</definedName>
    <definedName name="_4062DT.PDNG_10_7" localSheetId="3">#REF!</definedName>
    <definedName name="_4062DT.PDNG_10_7">#REF!</definedName>
    <definedName name="_4063DT.PDNG_10_8" localSheetId="3">#REF!</definedName>
    <definedName name="_4063DT.PDNG_10_8">#REF!</definedName>
    <definedName name="_4064DT.PDNG_10_9" localSheetId="3">#REF!</definedName>
    <definedName name="_4064DT.PDNG_10_9">#REF!</definedName>
    <definedName name="_4065DT.PDNG_10_17_1" localSheetId="3">#REF!</definedName>
    <definedName name="_4065DT.PDNG_10_17_1">#REF!</definedName>
    <definedName name="_4066DT.PDNG_10_17_10" localSheetId="3">#REF!</definedName>
    <definedName name="_4066DT.PDNG_10_17_10">#REF!</definedName>
    <definedName name="_4067DT.PDNG_10_17_11" localSheetId="3">#REF!</definedName>
    <definedName name="_4067DT.PDNG_10_17_11">#REF!</definedName>
    <definedName name="_4068DT.PDNG_10_17_12" localSheetId="3">#REF!</definedName>
    <definedName name="_4068DT.PDNG_10_17_12">#REF!</definedName>
    <definedName name="_4069DT.PDNG_10_17_13" localSheetId="3">#REF!</definedName>
    <definedName name="_4069DT.PDNG_10_17_13">#REF!</definedName>
    <definedName name="_407_b_1_1_12" localSheetId="3">#REF!</definedName>
    <definedName name="_407_b_1_1_12">#REF!</definedName>
    <definedName name="_4070DT.PDNG_10_17_2" localSheetId="3">#REF!</definedName>
    <definedName name="_4070DT.PDNG_10_17_2">#REF!</definedName>
    <definedName name="_4071DT.PDNG_10_17_3" localSheetId="3">#REF!</definedName>
    <definedName name="_4071DT.PDNG_10_17_3">#REF!</definedName>
    <definedName name="_4072DT.PDNG_10_17_4" localSheetId="3">#REF!</definedName>
    <definedName name="_4072DT.PDNG_10_17_4">#REF!</definedName>
    <definedName name="_4073DT.PDNG_10_17_5" localSheetId="3">#REF!</definedName>
    <definedName name="_4073DT.PDNG_10_17_5">#REF!</definedName>
    <definedName name="_4074DT.PDNG_10_17_6" localSheetId="3">#REF!</definedName>
    <definedName name="_4074DT.PDNG_10_17_6">#REF!</definedName>
    <definedName name="_4075DT.PDNG_10_17_7" localSheetId="3">#REF!</definedName>
    <definedName name="_4075DT.PDNG_10_17_7">#REF!</definedName>
    <definedName name="_4076DT.PDNG_10_17_8" localSheetId="3">#REF!</definedName>
    <definedName name="_4076DT.PDNG_10_17_8">#REF!</definedName>
    <definedName name="_4077DT.PDNG_10_17_9" localSheetId="3">#REF!</definedName>
    <definedName name="_4077DT.PDNG_10_17_9">#REF!</definedName>
    <definedName name="_4078DT.PDNG_11_1" localSheetId="3">#REF!</definedName>
    <definedName name="_4078DT.PDNG_11_1">#REF!</definedName>
    <definedName name="_4079DT.PDNG_11_10" localSheetId="3">#REF!</definedName>
    <definedName name="_4079DT.PDNG_11_10">#REF!</definedName>
    <definedName name="_408_b_1_1_13" localSheetId="3">#REF!</definedName>
    <definedName name="_408_b_1_1_13">#REF!</definedName>
    <definedName name="_4080DT.PDNG_11_11" localSheetId="3">#REF!</definedName>
    <definedName name="_4080DT.PDNG_11_11">#REF!</definedName>
    <definedName name="_4081DT.PDNG_11_12" localSheetId="3">#REF!</definedName>
    <definedName name="_4081DT.PDNG_11_12">#REF!</definedName>
    <definedName name="_4082DT.PDNG_11_13" localSheetId="3">#REF!</definedName>
    <definedName name="_4082DT.PDNG_11_13">#REF!</definedName>
    <definedName name="_4083DT.PDNG_11_2" localSheetId="3">#REF!</definedName>
    <definedName name="_4083DT.PDNG_11_2">#REF!</definedName>
    <definedName name="_4084DT.PDNG_11_3" localSheetId="3">#REF!</definedName>
    <definedName name="_4084DT.PDNG_11_3">#REF!</definedName>
    <definedName name="_4085DT.PDNG_11_4" localSheetId="3">#REF!</definedName>
    <definedName name="_4085DT.PDNG_11_4">#REF!</definedName>
    <definedName name="_4086DT.PDNG_11_5" localSheetId="3">#REF!</definedName>
    <definedName name="_4086DT.PDNG_11_5">#REF!</definedName>
    <definedName name="_4087DT.PDNG_11_6" localSheetId="3">#REF!</definedName>
    <definedName name="_4087DT.PDNG_11_6">#REF!</definedName>
    <definedName name="_4088DT.PDNG_11_7" localSheetId="3">#REF!</definedName>
    <definedName name="_4088DT.PDNG_11_7">#REF!</definedName>
    <definedName name="_4089DT.PDNG_11_8" localSheetId="3">#REF!</definedName>
    <definedName name="_4089DT.PDNG_11_8">#REF!</definedName>
    <definedName name="_409_b_1_1_2" localSheetId="3">#REF!</definedName>
    <definedName name="_409_b_1_1_2">#REF!</definedName>
    <definedName name="_4090DT.PDNG_11_9" localSheetId="3">#REF!</definedName>
    <definedName name="_4090DT.PDNG_11_9">#REF!</definedName>
    <definedName name="_4091DT.PDNG_11_17_1" localSheetId="3">#REF!</definedName>
    <definedName name="_4091DT.PDNG_11_17_1">#REF!</definedName>
    <definedName name="_4092DT.PDNG_11_17_10" localSheetId="3">#REF!</definedName>
    <definedName name="_4092DT.PDNG_11_17_10">#REF!</definedName>
    <definedName name="_4093DT.PDNG_11_17_11" localSheetId="3">#REF!</definedName>
    <definedName name="_4093DT.PDNG_11_17_11">#REF!</definedName>
    <definedName name="_4094DT.PDNG_11_17_12" localSheetId="3">#REF!</definedName>
    <definedName name="_4094DT.PDNG_11_17_12">#REF!</definedName>
    <definedName name="_4095DT.PDNG_11_17_13" localSheetId="3">#REF!</definedName>
    <definedName name="_4095DT.PDNG_11_17_13">#REF!</definedName>
    <definedName name="_4096DT.PDNG_11_17_2" localSheetId="3">#REF!</definedName>
    <definedName name="_4096DT.PDNG_11_17_2">#REF!</definedName>
    <definedName name="_4097DT.PDNG_11_17_3" localSheetId="3">#REF!</definedName>
    <definedName name="_4097DT.PDNG_11_17_3">#REF!</definedName>
    <definedName name="_4098DT.PDNG_11_17_4" localSheetId="3">#REF!</definedName>
    <definedName name="_4098DT.PDNG_11_17_4">#REF!</definedName>
    <definedName name="_4099DT.PDNG_11_17_5" localSheetId="3">#REF!</definedName>
    <definedName name="_4099DT.PDNG_11_17_5">#REF!</definedName>
    <definedName name="_41__xlnm.Print_Area_2_10" localSheetId="3">#REF!</definedName>
    <definedName name="_41__xlnm.Print_Area_2_10">#REF!</definedName>
    <definedName name="_410_b_1_1_3" localSheetId="3">#REF!</definedName>
    <definedName name="_410_b_1_1_3">#REF!</definedName>
    <definedName name="_4100DT.PDNG_11_17_6" localSheetId="3">#REF!</definedName>
    <definedName name="_4100DT.PDNG_11_17_6">#REF!</definedName>
    <definedName name="_4101DT.PDNG_11_17_7" localSheetId="3">#REF!</definedName>
    <definedName name="_4101DT.PDNG_11_17_7">#REF!</definedName>
    <definedName name="_4102DT.PDNG_11_17_8" localSheetId="3">#REF!</definedName>
    <definedName name="_4102DT.PDNG_11_17_8">#REF!</definedName>
    <definedName name="_4103DT.PDNG_11_17_9" localSheetId="3">#REF!</definedName>
    <definedName name="_4103DT.PDNG_11_17_9">#REF!</definedName>
    <definedName name="_4104DT.PDNG_12_1" localSheetId="3">#REF!</definedName>
    <definedName name="_4104DT.PDNG_12_1">#REF!</definedName>
    <definedName name="_4105DT.PDNG_12_10" localSheetId="3">#REF!</definedName>
    <definedName name="_4105DT.PDNG_12_10">#REF!</definedName>
    <definedName name="_4106DT.PDNG_12_11" localSheetId="3">#REF!</definedName>
    <definedName name="_4106DT.PDNG_12_11">#REF!</definedName>
    <definedName name="_4107DT.PDNG_12_12" localSheetId="3">#REF!</definedName>
    <definedName name="_4107DT.PDNG_12_12">#REF!</definedName>
    <definedName name="_4108DT.PDNG_12_13" localSheetId="3">#REF!</definedName>
    <definedName name="_4108DT.PDNG_12_13">#REF!</definedName>
    <definedName name="_4109DT.PDNG_12_2" localSheetId="3">#REF!</definedName>
    <definedName name="_4109DT.PDNG_12_2">#REF!</definedName>
    <definedName name="_411_b_1_1_4" localSheetId="3">#REF!</definedName>
    <definedName name="_411_b_1_1_4">#REF!</definedName>
    <definedName name="_4110DT.PDNG_12_3" localSheetId="3">#REF!</definedName>
    <definedName name="_4110DT.PDNG_12_3">#REF!</definedName>
    <definedName name="_4111DT.PDNG_12_4" localSheetId="3">#REF!</definedName>
    <definedName name="_4111DT.PDNG_12_4">#REF!</definedName>
    <definedName name="_4112DT.PDNG_12_5" localSheetId="3">#REF!</definedName>
    <definedName name="_4112DT.PDNG_12_5">#REF!</definedName>
    <definedName name="_4113DT.PDNG_12_6" localSheetId="3">#REF!</definedName>
    <definedName name="_4113DT.PDNG_12_6">#REF!</definedName>
    <definedName name="_4114DT.PDNG_12_7" localSheetId="3">#REF!</definedName>
    <definedName name="_4114DT.PDNG_12_7">#REF!</definedName>
    <definedName name="_4115DT.PDNG_12_8" localSheetId="3">#REF!</definedName>
    <definedName name="_4115DT.PDNG_12_8">#REF!</definedName>
    <definedName name="_4116DT.PDNG_12_9" localSheetId="3">#REF!</definedName>
    <definedName name="_4116DT.PDNG_12_9">#REF!</definedName>
    <definedName name="_4117DT.PDNG_12_17_1" localSheetId="3">#REF!</definedName>
    <definedName name="_4117DT.PDNG_12_17_1">#REF!</definedName>
    <definedName name="_4118DT.PDNG_12_17_10" localSheetId="3">#REF!</definedName>
    <definedName name="_4118DT.PDNG_12_17_10">#REF!</definedName>
    <definedName name="_4119DT.PDNG_12_17_11" localSheetId="3">#REF!</definedName>
    <definedName name="_4119DT.PDNG_12_17_11">#REF!</definedName>
    <definedName name="_412_b_1_1_5" localSheetId="3">#REF!</definedName>
    <definedName name="_412_b_1_1_5">#REF!</definedName>
    <definedName name="_4120DT.PDNG_12_17_12" localSheetId="3">#REF!</definedName>
    <definedName name="_4120DT.PDNG_12_17_12">#REF!</definedName>
    <definedName name="_4121DT.PDNG_12_17_13" localSheetId="3">#REF!</definedName>
    <definedName name="_4121DT.PDNG_12_17_13">#REF!</definedName>
    <definedName name="_4122DT.PDNG_12_17_2" localSheetId="3">#REF!</definedName>
    <definedName name="_4122DT.PDNG_12_17_2">#REF!</definedName>
    <definedName name="_4123DT.PDNG_12_17_3" localSheetId="3">#REF!</definedName>
    <definedName name="_4123DT.PDNG_12_17_3">#REF!</definedName>
    <definedName name="_4124DT.PDNG_12_17_4" localSheetId="3">#REF!</definedName>
    <definedName name="_4124DT.PDNG_12_17_4">#REF!</definedName>
    <definedName name="_4125DT.PDNG_12_17_5" localSheetId="3">#REF!</definedName>
    <definedName name="_4125DT.PDNG_12_17_5">#REF!</definedName>
    <definedName name="_4126DT.PDNG_12_17_6" localSheetId="3">#REF!</definedName>
    <definedName name="_4126DT.PDNG_12_17_6">#REF!</definedName>
    <definedName name="_4127DT.PDNG_12_17_7" localSheetId="3">#REF!</definedName>
    <definedName name="_4127DT.PDNG_12_17_7">#REF!</definedName>
    <definedName name="_4128DT.PDNG_12_17_8" localSheetId="3">#REF!</definedName>
    <definedName name="_4128DT.PDNG_12_17_8">#REF!</definedName>
    <definedName name="_4129DT.PDNG_12_17_9" localSheetId="3">#REF!</definedName>
    <definedName name="_4129DT.PDNG_12_17_9">#REF!</definedName>
    <definedName name="_413_b_1_1_6" localSheetId="3">#REF!</definedName>
    <definedName name="_413_b_1_1_6">#REF!</definedName>
    <definedName name="_4130DT.PDNG_17_1" localSheetId="3">#REF!</definedName>
    <definedName name="_4130DT.PDNG_17_1">#REF!</definedName>
    <definedName name="_4131DT.PDNG_17_10" localSheetId="3">#REF!</definedName>
    <definedName name="_4131DT.PDNG_17_10">#REF!</definedName>
    <definedName name="_4132DT.PDNG_17_11" localSheetId="3">#REF!</definedName>
    <definedName name="_4132DT.PDNG_17_11">#REF!</definedName>
    <definedName name="_4133DT.PDNG_17_12" localSheetId="3">#REF!</definedName>
    <definedName name="_4133DT.PDNG_17_12">#REF!</definedName>
    <definedName name="_4134DT.PDNG_17_13" localSheetId="3">#REF!</definedName>
    <definedName name="_4134DT.PDNG_17_13">#REF!</definedName>
    <definedName name="_4135DT.PDNG_17_2" localSheetId="3">#REF!</definedName>
    <definedName name="_4135DT.PDNG_17_2">#REF!</definedName>
    <definedName name="_4136DT.PDNG_17_3" localSheetId="3">#REF!</definedName>
    <definedName name="_4136DT.PDNG_17_3">#REF!</definedName>
    <definedName name="_4137DT.PDNG_17_4" localSheetId="3">#REF!</definedName>
    <definedName name="_4137DT.PDNG_17_4">#REF!</definedName>
    <definedName name="_4138DT.PDNG_17_5" localSheetId="3">#REF!</definedName>
    <definedName name="_4138DT.PDNG_17_5">#REF!</definedName>
    <definedName name="_4139DT.PDNG_17_6" localSheetId="3">#REF!</definedName>
    <definedName name="_4139DT.PDNG_17_6">#REF!</definedName>
    <definedName name="_414_b_1_1_7" localSheetId="3">#REF!</definedName>
    <definedName name="_414_b_1_1_7">#REF!</definedName>
    <definedName name="_4140DT.PDNG_17_7" localSheetId="3">#REF!</definedName>
    <definedName name="_4140DT.PDNG_17_7">#REF!</definedName>
    <definedName name="_4141DT.PDNG_17_8" localSheetId="3">#REF!</definedName>
    <definedName name="_4141DT.PDNG_17_8">#REF!</definedName>
    <definedName name="_4142DT.PDNG_17_9" localSheetId="3">#REF!</definedName>
    <definedName name="_4142DT.PDNG_17_9">#REF!</definedName>
    <definedName name="_4143DT.PDNG_9_1" localSheetId="3">#REF!</definedName>
    <definedName name="_4143DT.PDNG_9_1">#REF!</definedName>
    <definedName name="_4144DT.PDNG_9_10" localSheetId="3">#REF!</definedName>
    <definedName name="_4144DT.PDNG_9_10">#REF!</definedName>
    <definedName name="_4145DT.PDNG_9_11" localSheetId="3">#REF!</definedName>
    <definedName name="_4145DT.PDNG_9_11">#REF!</definedName>
    <definedName name="_4146DT.PDNG_9_12" localSheetId="3">#REF!</definedName>
    <definedName name="_4146DT.PDNG_9_12">#REF!</definedName>
    <definedName name="_4147DT.PDNG_9_13" localSheetId="3">#REF!</definedName>
    <definedName name="_4147DT.PDNG_9_13">#REF!</definedName>
    <definedName name="_4148DT.PDNG_9_2" localSheetId="3">#REF!</definedName>
    <definedName name="_4148DT.PDNG_9_2">#REF!</definedName>
    <definedName name="_4149DT.PDNG_9_3" localSheetId="3">#REF!</definedName>
    <definedName name="_4149DT.PDNG_9_3">#REF!</definedName>
    <definedName name="_415_b_1_1_8" localSheetId="3">#REF!</definedName>
    <definedName name="_415_b_1_1_8">#REF!</definedName>
    <definedName name="_4150DT.PDNG_9_4" localSheetId="3">#REF!</definedName>
    <definedName name="_4150DT.PDNG_9_4">#REF!</definedName>
    <definedName name="_4151DT.PDNG_9_5" localSheetId="3">#REF!</definedName>
    <definedName name="_4151DT.PDNG_9_5">#REF!</definedName>
    <definedName name="_4152DT.PDNG_9_6" localSheetId="3">#REF!</definedName>
    <definedName name="_4152DT.PDNG_9_6">#REF!</definedName>
    <definedName name="_4153DT.PDNG_9_7" localSheetId="3">#REF!</definedName>
    <definedName name="_4153DT.PDNG_9_7">#REF!</definedName>
    <definedName name="_4154DT.PDNG_9_8" localSheetId="3">#REF!</definedName>
    <definedName name="_4154DT.PDNG_9_8">#REF!</definedName>
    <definedName name="_4155DT.PDNG_9_9" localSheetId="3">#REF!</definedName>
    <definedName name="_4155DT.PDNG_9_9">#REF!</definedName>
    <definedName name="_4156DT.PDNG_9_17_1" localSheetId="3">#REF!</definedName>
    <definedName name="_4156DT.PDNG_9_17_1">#REF!</definedName>
    <definedName name="_4157DT.PDNG_9_17_10" localSheetId="3">#REF!</definedName>
    <definedName name="_4157DT.PDNG_9_17_10">#REF!</definedName>
    <definedName name="_4158DT.PDNG_9_17_11" localSheetId="3">#REF!</definedName>
    <definedName name="_4158DT.PDNG_9_17_11">#REF!</definedName>
    <definedName name="_4159DT.PDNG_9_17_12" localSheetId="3">#REF!</definedName>
    <definedName name="_4159DT.PDNG_9_17_12">#REF!</definedName>
    <definedName name="_416_b_1_1_9" localSheetId="3">#REF!</definedName>
    <definedName name="_416_b_1_1_9">#REF!</definedName>
    <definedName name="_4160DT.PDNG_9_17_13" localSheetId="3">#REF!</definedName>
    <definedName name="_4160DT.PDNG_9_17_13">#REF!</definedName>
    <definedName name="_4161DT.PDNG_9_17_2" localSheetId="3">#REF!</definedName>
    <definedName name="_4161DT.PDNG_9_17_2">#REF!</definedName>
    <definedName name="_4162DT.PDNG_9_17_3" localSheetId="3">#REF!</definedName>
    <definedName name="_4162DT.PDNG_9_17_3">#REF!</definedName>
    <definedName name="_4163DT.PDNG_9_17_4" localSheetId="3">#REF!</definedName>
    <definedName name="_4163DT.PDNG_9_17_4">#REF!</definedName>
    <definedName name="_4164DT.PDNG_9_17_5" localSheetId="3">#REF!</definedName>
    <definedName name="_4164DT.PDNG_9_17_5">#REF!</definedName>
    <definedName name="_4165DT.PDNG_9_17_6" localSheetId="3">#REF!</definedName>
    <definedName name="_4165DT.PDNG_9_17_6">#REF!</definedName>
    <definedName name="_4166DT.PDNG_9_17_7" localSheetId="3">#REF!</definedName>
    <definedName name="_4166DT.PDNG_9_17_7">#REF!</definedName>
    <definedName name="_4167DT.PDNG_9_17_8" localSheetId="3">#REF!</definedName>
    <definedName name="_4167DT.PDNG_9_17_8">#REF!</definedName>
    <definedName name="_4168DT.PDNG_9_17_9" localSheetId="3">#REF!</definedName>
    <definedName name="_4168DT.PDNG_9_17_9">#REF!</definedName>
    <definedName name="_4169DUA_1" localSheetId="3">#REF!</definedName>
    <definedName name="_4169DUA_1">#REF!</definedName>
    <definedName name="_417_b_1_1_1_1" localSheetId="3">#REF!</definedName>
    <definedName name="_417_b_1_1_1_1">#REF!</definedName>
    <definedName name="_4170DUA_10" localSheetId="3">#REF!</definedName>
    <definedName name="_4170DUA_10">#REF!</definedName>
    <definedName name="_4171DUA_11" localSheetId="3">#REF!</definedName>
    <definedName name="_4171DUA_11">#REF!</definedName>
    <definedName name="_4172DUA_12" localSheetId="3">#REF!</definedName>
    <definedName name="_4172DUA_12">#REF!</definedName>
    <definedName name="_4173DUA_13" localSheetId="3">#REF!</definedName>
    <definedName name="_4173DUA_13">#REF!</definedName>
    <definedName name="_4174DUA_2" localSheetId="3">#REF!</definedName>
    <definedName name="_4174DUA_2">#REF!</definedName>
    <definedName name="_4175DUA_3" localSheetId="3">#REF!</definedName>
    <definedName name="_4175DUA_3">#REF!</definedName>
    <definedName name="_4176DUA_4" localSheetId="3">#REF!</definedName>
    <definedName name="_4176DUA_4">#REF!</definedName>
    <definedName name="_4177DUA_5" localSheetId="3">#REF!</definedName>
    <definedName name="_4177DUA_5">#REF!</definedName>
    <definedName name="_4178DUA_6" localSheetId="3">#REF!</definedName>
    <definedName name="_4178DUA_6">#REF!</definedName>
    <definedName name="_4179DUA_7" localSheetId="3">#REF!</definedName>
    <definedName name="_4179DUA_7">#REF!</definedName>
    <definedName name="_418_b_1_1_1_10" localSheetId="3">#REF!</definedName>
    <definedName name="_418_b_1_1_1_10">#REF!</definedName>
    <definedName name="_4180DUA_8" localSheetId="3">#REF!</definedName>
    <definedName name="_4180DUA_8">#REF!</definedName>
    <definedName name="_4181DUA_9" localSheetId="3">#REF!</definedName>
    <definedName name="_4181DUA_9">#REF!</definedName>
    <definedName name="_4182DUA_10_1" localSheetId="3">#REF!</definedName>
    <definedName name="_4182DUA_10_1">#REF!</definedName>
    <definedName name="_4183DUA_10_10" localSheetId="3">#REF!</definedName>
    <definedName name="_4183DUA_10_10">#REF!</definedName>
    <definedName name="_4184DUA_10_11" localSheetId="3">#REF!</definedName>
    <definedName name="_4184DUA_10_11">#REF!</definedName>
    <definedName name="_4185DUA_10_12" localSheetId="3">#REF!</definedName>
    <definedName name="_4185DUA_10_12">#REF!</definedName>
    <definedName name="_4186DUA_10_13" localSheetId="3">#REF!</definedName>
    <definedName name="_4186DUA_10_13">#REF!</definedName>
    <definedName name="_4187DUA_10_2" localSheetId="3">#REF!</definedName>
    <definedName name="_4187DUA_10_2">#REF!</definedName>
    <definedName name="_4188DUA_10_3" localSheetId="3">#REF!</definedName>
    <definedName name="_4188DUA_10_3">#REF!</definedName>
    <definedName name="_4189DUA_10_4" localSheetId="3">#REF!</definedName>
    <definedName name="_4189DUA_10_4">#REF!</definedName>
    <definedName name="_419_b_1_1_1_11" localSheetId="3">#REF!</definedName>
    <definedName name="_419_b_1_1_1_11">#REF!</definedName>
    <definedName name="_4190DUA_10_5" localSheetId="3">#REF!</definedName>
    <definedName name="_4190DUA_10_5">#REF!</definedName>
    <definedName name="_4191DUA_10_6" localSheetId="3">#REF!</definedName>
    <definedName name="_4191DUA_10_6">#REF!</definedName>
    <definedName name="_4192DUA_10_7" localSheetId="3">#REF!</definedName>
    <definedName name="_4192DUA_10_7">#REF!</definedName>
    <definedName name="_4193DUA_10_8" localSheetId="3">#REF!</definedName>
    <definedName name="_4193DUA_10_8">#REF!</definedName>
    <definedName name="_4194DUA_10_9" localSheetId="3">#REF!</definedName>
    <definedName name="_4194DUA_10_9">#REF!</definedName>
    <definedName name="_4195DUA_11_1" localSheetId="3">#REF!</definedName>
    <definedName name="_4195DUA_11_1">#REF!</definedName>
    <definedName name="_4196DUA_11_10" localSheetId="3">#REF!</definedName>
    <definedName name="_4196DUA_11_10">#REF!</definedName>
    <definedName name="_4197DUA_11_11" localSheetId="3">#REF!</definedName>
    <definedName name="_4197DUA_11_11">#REF!</definedName>
    <definedName name="_4198DUA_11_12" localSheetId="3">#REF!</definedName>
    <definedName name="_4198DUA_11_12">#REF!</definedName>
    <definedName name="_4199DUA_11_13" localSheetId="3">#REF!</definedName>
    <definedName name="_4199DUA_11_13">#REF!</definedName>
    <definedName name="_42__xlnm.Print_Area_2_11" localSheetId="3">#REF!</definedName>
    <definedName name="_42__xlnm.Print_Area_2_11">#REF!</definedName>
    <definedName name="_420_b_1_1_1_12" localSheetId="3">#REF!</definedName>
    <definedName name="_420_b_1_1_1_12">#REF!</definedName>
    <definedName name="_4200DUA_11_2" localSheetId="3">#REF!</definedName>
    <definedName name="_4200DUA_11_2">#REF!</definedName>
    <definedName name="_4201DUA_11_3" localSheetId="3">#REF!</definedName>
    <definedName name="_4201DUA_11_3">#REF!</definedName>
    <definedName name="_4202DUA_11_4" localSheetId="3">#REF!</definedName>
    <definedName name="_4202DUA_11_4">#REF!</definedName>
    <definedName name="_4203DUA_11_5" localSheetId="3">#REF!</definedName>
    <definedName name="_4203DUA_11_5">#REF!</definedName>
    <definedName name="_4204DUA_11_6" localSheetId="3">#REF!</definedName>
    <definedName name="_4204DUA_11_6">#REF!</definedName>
    <definedName name="_4205DUA_11_7" localSheetId="3">#REF!</definedName>
    <definedName name="_4205DUA_11_7">#REF!</definedName>
    <definedName name="_4206DUA_11_8" localSheetId="3">#REF!</definedName>
    <definedName name="_4206DUA_11_8">#REF!</definedName>
    <definedName name="_4207DUA_11_9" localSheetId="3">#REF!</definedName>
    <definedName name="_4207DUA_11_9">#REF!</definedName>
    <definedName name="_4208DUA_4_1" localSheetId="3">#REF!</definedName>
    <definedName name="_4208DUA_4_1">#REF!</definedName>
    <definedName name="_4209DUA_4_10" localSheetId="3">#REF!</definedName>
    <definedName name="_4209DUA_4_10">#REF!</definedName>
    <definedName name="_421_b_1_1_1_13" localSheetId="3">#REF!</definedName>
    <definedName name="_421_b_1_1_1_13">#REF!</definedName>
    <definedName name="_4210DUA_4_11" localSheetId="3">#REF!</definedName>
    <definedName name="_4210DUA_4_11">#REF!</definedName>
    <definedName name="_4211DUA_4_12" localSheetId="3">#REF!</definedName>
    <definedName name="_4211DUA_4_12">#REF!</definedName>
    <definedName name="_4212DUA_4_13" localSheetId="3">#REF!</definedName>
    <definedName name="_4212DUA_4_13">#REF!</definedName>
    <definedName name="_4213DUA_4_2" localSheetId="3">#REF!</definedName>
    <definedName name="_4213DUA_4_2">#REF!</definedName>
    <definedName name="_4214DUA_4_3" localSheetId="3">#REF!</definedName>
    <definedName name="_4214DUA_4_3">#REF!</definedName>
    <definedName name="_4215DUA_4_4" localSheetId="3">#REF!</definedName>
    <definedName name="_4215DUA_4_4">#REF!</definedName>
    <definedName name="_4216DUA_4_5" localSheetId="3">#REF!</definedName>
    <definedName name="_4216DUA_4_5">#REF!</definedName>
    <definedName name="_4217DUA_4_6" localSheetId="3">#REF!</definedName>
    <definedName name="_4217DUA_4_6">#REF!</definedName>
    <definedName name="_4218DUA_4_7" localSheetId="3">#REF!</definedName>
    <definedName name="_4218DUA_4_7">#REF!</definedName>
    <definedName name="_4219DUA_4_8" localSheetId="3">#REF!</definedName>
    <definedName name="_4219DUA_4_8">#REF!</definedName>
    <definedName name="_422_b_1_1_1_2" localSheetId="3">#REF!</definedName>
    <definedName name="_422_b_1_1_1_2">#REF!</definedName>
    <definedName name="_4220DUA_4_9" localSheetId="3">#REF!</definedName>
    <definedName name="_4220DUA_4_9">#REF!</definedName>
    <definedName name="_4221E_1" localSheetId="3">#REF!</definedName>
    <definedName name="_4221E_1">#REF!</definedName>
    <definedName name="_4222E_10" localSheetId="3">#REF!</definedName>
    <definedName name="_4222E_10">#REF!</definedName>
    <definedName name="_4223E_11" localSheetId="3">#REF!</definedName>
    <definedName name="_4223E_11">#REF!</definedName>
    <definedName name="_4224E_12" localSheetId="3">#REF!</definedName>
    <definedName name="_4224E_12">#REF!</definedName>
    <definedName name="_4225E_13" localSheetId="3">#REF!</definedName>
    <definedName name="_4225E_13">#REF!</definedName>
    <definedName name="_4226E_2" localSheetId="3">#REF!</definedName>
    <definedName name="_4226E_2">#REF!</definedName>
    <definedName name="_4227E_3" localSheetId="3">#REF!</definedName>
    <definedName name="_4227E_3">#REF!</definedName>
    <definedName name="_4228E_4" localSheetId="3">#REF!</definedName>
    <definedName name="_4228E_4">#REF!</definedName>
    <definedName name="_4229E_5" localSheetId="3">#REF!</definedName>
    <definedName name="_4229E_5">#REF!</definedName>
    <definedName name="_423_b_1_1_1_3" localSheetId="3">#REF!</definedName>
    <definedName name="_423_b_1_1_1_3">#REF!</definedName>
    <definedName name="_4230E_6" localSheetId="3">#REF!</definedName>
    <definedName name="_4230E_6">#REF!</definedName>
    <definedName name="_4231E_7" localSheetId="3">#REF!</definedName>
    <definedName name="_4231E_7">#REF!</definedName>
    <definedName name="_4232E_8" localSheetId="3">#REF!</definedName>
    <definedName name="_4232E_8">#REF!</definedName>
    <definedName name="_4233E_9" localSheetId="3">#REF!</definedName>
    <definedName name="_4233E_9">#REF!</definedName>
    <definedName name="_4234E_1_1" localSheetId="3">#REF!</definedName>
    <definedName name="_4234E_1_1">#REF!</definedName>
    <definedName name="_4235E_1_10" localSheetId="3">#REF!</definedName>
    <definedName name="_4235E_1_10">#REF!</definedName>
    <definedName name="_4236E_1_11" localSheetId="3">#REF!</definedName>
    <definedName name="_4236E_1_11">#REF!</definedName>
    <definedName name="_4237E_1_12" localSheetId="3">#REF!</definedName>
    <definedName name="_4237E_1_12">#REF!</definedName>
    <definedName name="_4238E_1_13" localSheetId="3">#REF!</definedName>
    <definedName name="_4238E_1_13">#REF!</definedName>
    <definedName name="_4239E_1_2" localSheetId="3">#REF!</definedName>
    <definedName name="_4239E_1_2">#REF!</definedName>
    <definedName name="_424_b_1_1_1_4" localSheetId="3">#REF!</definedName>
    <definedName name="_424_b_1_1_1_4">#REF!</definedName>
    <definedName name="_4240E_1_3" localSheetId="3">#REF!</definedName>
    <definedName name="_4240E_1_3">#REF!</definedName>
    <definedName name="_4241E_1_4" localSheetId="3">#REF!</definedName>
    <definedName name="_4241E_1_4">#REF!</definedName>
    <definedName name="_4242E_1_5" localSheetId="3">#REF!</definedName>
    <definedName name="_4242E_1_5">#REF!</definedName>
    <definedName name="_4243E_1_6" localSheetId="3">#REF!</definedName>
    <definedName name="_4243E_1_6">#REF!</definedName>
    <definedName name="_4244E_1_7" localSheetId="3">#REF!</definedName>
    <definedName name="_4244E_1_7">#REF!</definedName>
    <definedName name="_4245E_1_8" localSheetId="3">#REF!</definedName>
    <definedName name="_4245E_1_8">#REF!</definedName>
    <definedName name="_4246E_1_9" localSheetId="3">#REF!</definedName>
    <definedName name="_4246E_1_9">#REF!</definedName>
    <definedName name="_4247E_1_17_1" localSheetId="3">#REF!</definedName>
    <definedName name="_4247E_1_17_1">#REF!</definedName>
    <definedName name="_4248E_1_17_10" localSheetId="3">#REF!</definedName>
    <definedName name="_4248E_1_17_10">#REF!</definedName>
    <definedName name="_4249E_1_17_11" localSheetId="3">#REF!</definedName>
    <definedName name="_4249E_1_17_11">#REF!</definedName>
    <definedName name="_425_b_1_1_1_5" localSheetId="3">#REF!</definedName>
    <definedName name="_425_b_1_1_1_5">#REF!</definedName>
    <definedName name="_4250E_1_17_12" localSheetId="3">#REF!</definedName>
    <definedName name="_4250E_1_17_12">#REF!</definedName>
    <definedName name="_4251E_1_17_13" localSheetId="3">#REF!</definedName>
    <definedName name="_4251E_1_17_13">#REF!</definedName>
    <definedName name="_4252E_1_17_2" localSheetId="3">#REF!</definedName>
    <definedName name="_4252E_1_17_2">#REF!</definedName>
    <definedName name="_4253E_1_17_3" localSheetId="3">#REF!</definedName>
    <definedName name="_4253E_1_17_3">#REF!</definedName>
    <definedName name="_4254E_1_17_4" localSheetId="3">#REF!</definedName>
    <definedName name="_4254E_1_17_4">#REF!</definedName>
    <definedName name="_4255E_1_17_5" localSheetId="3">#REF!</definedName>
    <definedName name="_4255E_1_17_5">#REF!</definedName>
    <definedName name="_4256E_1_17_6" localSheetId="3">#REF!</definedName>
    <definedName name="_4256E_1_17_6">#REF!</definedName>
    <definedName name="_4257E_1_17_7" localSheetId="3">#REF!</definedName>
    <definedName name="_4257E_1_17_7">#REF!</definedName>
    <definedName name="_4258E_1_17_8" localSheetId="3">#REF!</definedName>
    <definedName name="_4258E_1_17_8">#REF!</definedName>
    <definedName name="_4259E_1_17_9" localSheetId="3">#REF!</definedName>
    <definedName name="_4259E_1_17_9">#REF!</definedName>
    <definedName name="_426_b_1_1_1_6" localSheetId="3">#REF!</definedName>
    <definedName name="_426_b_1_1_1_6">#REF!</definedName>
    <definedName name="_4260E_10_1" localSheetId="3">#REF!</definedName>
    <definedName name="_4260E_10_1">#REF!</definedName>
    <definedName name="_4261E_10_10" localSheetId="3">#REF!</definedName>
    <definedName name="_4261E_10_10">#REF!</definedName>
    <definedName name="_4262E_10_11" localSheetId="3">#REF!</definedName>
    <definedName name="_4262E_10_11">#REF!</definedName>
    <definedName name="_4263E_10_12" localSheetId="3">#REF!</definedName>
    <definedName name="_4263E_10_12">#REF!</definedName>
    <definedName name="_4264E_10_13" localSheetId="3">#REF!</definedName>
    <definedName name="_4264E_10_13">#REF!</definedName>
    <definedName name="_4265E_10_2" localSheetId="3">#REF!</definedName>
    <definedName name="_4265E_10_2">#REF!</definedName>
    <definedName name="_4266E_10_3" localSheetId="3">#REF!</definedName>
    <definedName name="_4266E_10_3">#REF!</definedName>
    <definedName name="_4267E_10_4" localSheetId="3">#REF!</definedName>
    <definedName name="_4267E_10_4">#REF!</definedName>
    <definedName name="_4268E_10_5" localSheetId="3">#REF!</definedName>
    <definedName name="_4268E_10_5">#REF!</definedName>
    <definedName name="_4269E_10_6" localSheetId="3">#REF!</definedName>
    <definedName name="_4269E_10_6">#REF!</definedName>
    <definedName name="_427_b_1_1_1_7" localSheetId="3">#REF!</definedName>
    <definedName name="_427_b_1_1_1_7">#REF!</definedName>
    <definedName name="_4270E_10_7" localSheetId="3">#REF!</definedName>
    <definedName name="_4270E_10_7">#REF!</definedName>
    <definedName name="_4271E_10_8" localSheetId="3">#REF!</definedName>
    <definedName name="_4271E_10_8">#REF!</definedName>
    <definedName name="_4272E_10_9" localSheetId="3">#REF!</definedName>
    <definedName name="_4272E_10_9">#REF!</definedName>
    <definedName name="_4273E_10_1_1" localSheetId="3">#REF!</definedName>
    <definedName name="_4273E_10_1_1">#REF!</definedName>
    <definedName name="_4274E_10_1_10" localSheetId="3">#REF!</definedName>
    <definedName name="_4274E_10_1_10">#REF!</definedName>
    <definedName name="_4275E_10_1_11" localSheetId="3">#REF!</definedName>
    <definedName name="_4275E_10_1_11">#REF!</definedName>
    <definedName name="_4276E_10_1_12" localSheetId="3">#REF!</definedName>
    <definedName name="_4276E_10_1_12">#REF!</definedName>
    <definedName name="_4277E_10_1_13" localSheetId="3">#REF!</definedName>
    <definedName name="_4277E_10_1_13">#REF!</definedName>
    <definedName name="_4278E_10_1_2" localSheetId="3">#REF!</definedName>
    <definedName name="_4278E_10_1_2">#REF!</definedName>
    <definedName name="_4279E_10_1_3" localSheetId="3">#REF!</definedName>
    <definedName name="_4279E_10_1_3">#REF!</definedName>
    <definedName name="_428_b_1_1_1_8" localSheetId="3">#REF!</definedName>
    <definedName name="_428_b_1_1_1_8">#REF!</definedName>
    <definedName name="_4280E_10_1_4" localSheetId="3">#REF!</definedName>
    <definedName name="_4280E_10_1_4">#REF!</definedName>
    <definedName name="_4281E_10_1_5" localSheetId="3">#REF!</definedName>
    <definedName name="_4281E_10_1_5">#REF!</definedName>
    <definedName name="_4282E_10_1_6" localSheetId="3">#REF!</definedName>
    <definedName name="_4282E_10_1_6">#REF!</definedName>
    <definedName name="_4283E_10_1_7" localSheetId="3">#REF!</definedName>
    <definedName name="_4283E_10_1_7">#REF!</definedName>
    <definedName name="_4284E_10_1_8" localSheetId="3">#REF!</definedName>
    <definedName name="_4284E_10_1_8">#REF!</definedName>
    <definedName name="_4285E_10_1_9" localSheetId="3">#REF!</definedName>
    <definedName name="_4285E_10_1_9">#REF!</definedName>
    <definedName name="_4286E_10_10_1" localSheetId="3">#REF!</definedName>
    <definedName name="_4286E_10_10_1">#REF!</definedName>
    <definedName name="_4287E_10_10_10" localSheetId="3">#REF!</definedName>
    <definedName name="_4287E_10_10_10">#REF!</definedName>
    <definedName name="_4288E_10_10_11" localSheetId="3">#REF!</definedName>
    <definedName name="_4288E_10_10_11">#REF!</definedName>
    <definedName name="_4289E_10_10_12" localSheetId="3">#REF!</definedName>
    <definedName name="_4289E_10_10_12">#REF!</definedName>
    <definedName name="_429_b_1_1_1_9" localSheetId="3">#REF!</definedName>
    <definedName name="_429_b_1_1_1_9">#REF!</definedName>
    <definedName name="_4290E_10_10_13" localSheetId="3">#REF!</definedName>
    <definedName name="_4290E_10_10_13">#REF!</definedName>
    <definedName name="_4291E_10_10_2" localSheetId="3">#REF!</definedName>
    <definedName name="_4291E_10_10_2">#REF!</definedName>
    <definedName name="_4292E_10_10_3" localSheetId="3">#REF!</definedName>
    <definedName name="_4292E_10_10_3">#REF!</definedName>
    <definedName name="_4293E_10_10_4" localSheetId="3">#REF!</definedName>
    <definedName name="_4293E_10_10_4">#REF!</definedName>
    <definedName name="_4294E_10_10_5" localSheetId="3">#REF!</definedName>
    <definedName name="_4294E_10_10_5">#REF!</definedName>
    <definedName name="_4295E_10_10_6" localSheetId="3">#REF!</definedName>
    <definedName name="_4295E_10_10_6">#REF!</definedName>
    <definedName name="_4296E_10_10_7" localSheetId="3">#REF!</definedName>
    <definedName name="_4296E_10_10_7">#REF!</definedName>
    <definedName name="_4297E_10_10_8" localSheetId="3">#REF!</definedName>
    <definedName name="_4297E_10_10_8">#REF!</definedName>
    <definedName name="_4298E_10_10_9" localSheetId="3">#REF!</definedName>
    <definedName name="_4298E_10_10_9">#REF!</definedName>
    <definedName name="_4299E_10_11_1" localSheetId="3">#REF!</definedName>
    <definedName name="_4299E_10_11_1">#REF!</definedName>
    <definedName name="_43__xlnm.Print_Area_2_12" localSheetId="3">#REF!</definedName>
    <definedName name="_43__xlnm.Print_Area_2_12">#REF!</definedName>
    <definedName name="_430_b_1_10_1" localSheetId="3">#REF!</definedName>
    <definedName name="_430_b_1_10_1">#REF!</definedName>
    <definedName name="_4300E_10_11_10" localSheetId="3">#REF!</definedName>
    <definedName name="_4300E_10_11_10">#REF!</definedName>
    <definedName name="_4301E_10_11_11" localSheetId="3">#REF!</definedName>
    <definedName name="_4301E_10_11_11">#REF!</definedName>
    <definedName name="_4302E_10_11_12" localSheetId="3">#REF!</definedName>
    <definedName name="_4302E_10_11_12">#REF!</definedName>
    <definedName name="_4303E_10_11_13" localSheetId="3">#REF!</definedName>
    <definedName name="_4303E_10_11_13">#REF!</definedName>
    <definedName name="_4304E_10_11_2" localSheetId="3">#REF!</definedName>
    <definedName name="_4304E_10_11_2">#REF!</definedName>
    <definedName name="_4305E_10_11_3" localSheetId="3">#REF!</definedName>
    <definedName name="_4305E_10_11_3">#REF!</definedName>
    <definedName name="_4306E_10_11_4" localSheetId="3">#REF!</definedName>
    <definedName name="_4306E_10_11_4">#REF!</definedName>
    <definedName name="_4307E_10_11_5" localSheetId="3">#REF!</definedName>
    <definedName name="_4307E_10_11_5">#REF!</definedName>
    <definedName name="_4308E_10_11_6" localSheetId="3">#REF!</definedName>
    <definedName name="_4308E_10_11_6">#REF!</definedName>
    <definedName name="_4309E_10_11_7" localSheetId="3">#REF!</definedName>
    <definedName name="_4309E_10_11_7">#REF!</definedName>
    <definedName name="_431_b_1_10_10" localSheetId="3">#REF!</definedName>
    <definedName name="_431_b_1_10_10">#REF!</definedName>
    <definedName name="_4310E_10_11_8" localSheetId="3">#REF!</definedName>
    <definedName name="_4310E_10_11_8">#REF!</definedName>
    <definedName name="_4311E_10_11_9" localSheetId="3">#REF!</definedName>
    <definedName name="_4311E_10_11_9">#REF!</definedName>
    <definedName name="_4312E_10_17_1" localSheetId="3">#REF!</definedName>
    <definedName name="_4312E_10_17_1">#REF!</definedName>
    <definedName name="_4313E_10_17_10" localSheetId="3">#REF!</definedName>
    <definedName name="_4313E_10_17_10">#REF!</definedName>
    <definedName name="_4314E_10_17_11" localSheetId="3">#REF!</definedName>
    <definedName name="_4314E_10_17_11">#REF!</definedName>
    <definedName name="_4315E_10_17_12" localSheetId="3">#REF!</definedName>
    <definedName name="_4315E_10_17_12">#REF!</definedName>
    <definedName name="_4316E_10_17_13" localSheetId="3">#REF!</definedName>
    <definedName name="_4316E_10_17_13">#REF!</definedName>
    <definedName name="_4317E_10_17_2" localSheetId="3">#REF!</definedName>
    <definedName name="_4317E_10_17_2">#REF!</definedName>
    <definedName name="_4318E_10_17_3" localSheetId="3">#REF!</definedName>
    <definedName name="_4318E_10_17_3">#REF!</definedName>
    <definedName name="_4319E_10_17_4" localSheetId="3">#REF!</definedName>
    <definedName name="_4319E_10_17_4">#REF!</definedName>
    <definedName name="_432_b_1_10_11" localSheetId="3">#REF!</definedName>
    <definedName name="_432_b_1_10_11">#REF!</definedName>
    <definedName name="_4320E_10_17_5" localSheetId="3">#REF!</definedName>
    <definedName name="_4320E_10_17_5">#REF!</definedName>
    <definedName name="_4321E_10_17_6" localSheetId="3">#REF!</definedName>
    <definedName name="_4321E_10_17_6">#REF!</definedName>
    <definedName name="_4322E_10_17_7" localSheetId="3">#REF!</definedName>
    <definedName name="_4322E_10_17_7">#REF!</definedName>
    <definedName name="_4323E_10_17_8" localSheetId="3">#REF!</definedName>
    <definedName name="_4323E_10_17_8">#REF!</definedName>
    <definedName name="_4324E_10_17_9" localSheetId="3">#REF!</definedName>
    <definedName name="_4324E_10_17_9">#REF!</definedName>
    <definedName name="_4325E_11_1" localSheetId="3">#REF!</definedName>
    <definedName name="_4325E_11_1">#REF!</definedName>
    <definedName name="_4326E_11_10" localSheetId="3">#REF!</definedName>
    <definedName name="_4326E_11_10">#REF!</definedName>
    <definedName name="_4327E_11_11" localSheetId="3">#REF!</definedName>
    <definedName name="_4327E_11_11">#REF!</definedName>
    <definedName name="_4328E_11_12" localSheetId="3">#REF!</definedName>
    <definedName name="_4328E_11_12">#REF!</definedName>
    <definedName name="_4329E_11_13" localSheetId="3">#REF!</definedName>
    <definedName name="_4329E_11_13">#REF!</definedName>
    <definedName name="_433_b_1_10_12" localSheetId="3">#REF!</definedName>
    <definedName name="_433_b_1_10_12">#REF!</definedName>
    <definedName name="_4330E_11_2" localSheetId="3">#REF!</definedName>
    <definedName name="_4330E_11_2">#REF!</definedName>
    <definedName name="_4331E_11_3" localSheetId="3">#REF!</definedName>
    <definedName name="_4331E_11_3">#REF!</definedName>
    <definedName name="_4332E_11_4" localSheetId="3">#REF!</definedName>
    <definedName name="_4332E_11_4">#REF!</definedName>
    <definedName name="_4333E_11_5" localSheetId="3">#REF!</definedName>
    <definedName name="_4333E_11_5">#REF!</definedName>
    <definedName name="_4334E_11_6" localSheetId="3">#REF!</definedName>
    <definedName name="_4334E_11_6">#REF!</definedName>
    <definedName name="_4335E_11_7" localSheetId="3">#REF!</definedName>
    <definedName name="_4335E_11_7">#REF!</definedName>
    <definedName name="_4336E_11_8" localSheetId="3">#REF!</definedName>
    <definedName name="_4336E_11_8">#REF!</definedName>
    <definedName name="_4337E_11_9" localSheetId="3">#REF!</definedName>
    <definedName name="_4337E_11_9">#REF!</definedName>
    <definedName name="_4338E_11_1_1" localSheetId="3">#REF!</definedName>
    <definedName name="_4338E_11_1_1">#REF!</definedName>
    <definedName name="_4339E_11_1_10" localSheetId="3">#REF!</definedName>
    <definedName name="_4339E_11_1_10">#REF!</definedName>
    <definedName name="_434_b_1_10_13" localSheetId="3">#REF!</definedName>
    <definedName name="_434_b_1_10_13">#REF!</definedName>
    <definedName name="_4340E_11_1_11" localSheetId="3">#REF!</definedName>
    <definedName name="_4340E_11_1_11">#REF!</definedName>
    <definedName name="_4341E_11_1_12" localSheetId="3">#REF!</definedName>
    <definedName name="_4341E_11_1_12">#REF!</definedName>
    <definedName name="_4342E_11_1_13" localSheetId="3">#REF!</definedName>
    <definedName name="_4342E_11_1_13">#REF!</definedName>
    <definedName name="_4343E_11_1_2" localSheetId="3">#REF!</definedName>
    <definedName name="_4343E_11_1_2">#REF!</definedName>
    <definedName name="_4344E_11_1_3" localSheetId="3">#REF!</definedName>
    <definedName name="_4344E_11_1_3">#REF!</definedName>
    <definedName name="_4345E_11_1_4" localSheetId="3">#REF!</definedName>
    <definedName name="_4345E_11_1_4">#REF!</definedName>
    <definedName name="_4346E_11_1_5" localSheetId="3">#REF!</definedName>
    <definedName name="_4346E_11_1_5">#REF!</definedName>
    <definedName name="_4347E_11_1_6" localSheetId="3">#REF!</definedName>
    <definedName name="_4347E_11_1_6">#REF!</definedName>
    <definedName name="_4348E_11_1_7" localSheetId="3">#REF!</definedName>
    <definedName name="_4348E_11_1_7">#REF!</definedName>
    <definedName name="_4349E_11_1_8" localSheetId="3">#REF!</definedName>
    <definedName name="_4349E_11_1_8">#REF!</definedName>
    <definedName name="_435_b_1_10_2" localSheetId="3">#REF!</definedName>
    <definedName name="_435_b_1_10_2">#REF!</definedName>
    <definedName name="_4350E_11_1_9" localSheetId="3">#REF!</definedName>
    <definedName name="_4350E_11_1_9">#REF!</definedName>
    <definedName name="_4351E_11_10_1" localSheetId="3">#REF!</definedName>
    <definedName name="_4351E_11_10_1">#REF!</definedName>
    <definedName name="_4352E_11_10_10" localSheetId="3">#REF!</definedName>
    <definedName name="_4352E_11_10_10">#REF!</definedName>
    <definedName name="_4353E_11_10_11" localSheetId="3">#REF!</definedName>
    <definedName name="_4353E_11_10_11">#REF!</definedName>
    <definedName name="_4354E_11_10_12" localSheetId="3">#REF!</definedName>
    <definedName name="_4354E_11_10_12">#REF!</definedName>
    <definedName name="_4355E_11_10_13" localSheetId="3">#REF!</definedName>
    <definedName name="_4355E_11_10_13">#REF!</definedName>
    <definedName name="_4356E_11_10_2" localSheetId="3">#REF!</definedName>
    <definedName name="_4356E_11_10_2">#REF!</definedName>
    <definedName name="_4357E_11_10_3" localSheetId="3">#REF!</definedName>
    <definedName name="_4357E_11_10_3">#REF!</definedName>
    <definedName name="_4358E_11_10_4" localSheetId="3">#REF!</definedName>
    <definedName name="_4358E_11_10_4">#REF!</definedName>
    <definedName name="_4359E_11_10_5" localSheetId="3">#REF!</definedName>
    <definedName name="_4359E_11_10_5">#REF!</definedName>
    <definedName name="_436_b_1_10_3" localSheetId="3">#REF!</definedName>
    <definedName name="_436_b_1_10_3">#REF!</definedName>
    <definedName name="_4360E_11_10_6" localSheetId="3">#REF!</definedName>
    <definedName name="_4360E_11_10_6">#REF!</definedName>
    <definedName name="_4361E_11_10_7" localSheetId="3">#REF!</definedName>
    <definedName name="_4361E_11_10_7">#REF!</definedName>
    <definedName name="_4362E_11_10_8" localSheetId="3">#REF!</definedName>
    <definedName name="_4362E_11_10_8">#REF!</definedName>
    <definedName name="_4363E_11_10_9" localSheetId="3">#REF!</definedName>
    <definedName name="_4363E_11_10_9">#REF!</definedName>
    <definedName name="_4364E_11_11_1" localSheetId="3">#REF!</definedName>
    <definedName name="_4364E_11_11_1">#REF!</definedName>
    <definedName name="_4365E_11_11_10" localSheetId="3">#REF!</definedName>
    <definedName name="_4365E_11_11_10">#REF!</definedName>
    <definedName name="_4366E_11_11_11" localSheetId="3">#REF!</definedName>
    <definedName name="_4366E_11_11_11">#REF!</definedName>
    <definedName name="_4367E_11_11_12" localSheetId="3">#REF!</definedName>
    <definedName name="_4367E_11_11_12">#REF!</definedName>
    <definedName name="_4368E_11_11_13" localSheetId="3">#REF!</definedName>
    <definedName name="_4368E_11_11_13">#REF!</definedName>
    <definedName name="_4369E_11_11_2" localSheetId="3">#REF!</definedName>
    <definedName name="_4369E_11_11_2">#REF!</definedName>
    <definedName name="_437_b_1_10_4" localSheetId="3">#REF!</definedName>
    <definedName name="_437_b_1_10_4">#REF!</definedName>
    <definedName name="_4370E_11_11_3" localSheetId="3">#REF!</definedName>
    <definedName name="_4370E_11_11_3">#REF!</definedName>
    <definedName name="_4371E_11_11_4" localSheetId="3">#REF!</definedName>
    <definedName name="_4371E_11_11_4">#REF!</definedName>
    <definedName name="_4372E_11_11_5" localSheetId="3">#REF!</definedName>
    <definedName name="_4372E_11_11_5">#REF!</definedName>
    <definedName name="_4373E_11_11_6" localSheetId="3">#REF!</definedName>
    <definedName name="_4373E_11_11_6">#REF!</definedName>
    <definedName name="_4374E_11_11_7" localSheetId="3">#REF!</definedName>
    <definedName name="_4374E_11_11_7">#REF!</definedName>
    <definedName name="_4375E_11_11_8" localSheetId="3">#REF!</definedName>
    <definedName name="_4375E_11_11_8">#REF!</definedName>
    <definedName name="_4376E_11_11_9" localSheetId="3">#REF!</definedName>
    <definedName name="_4376E_11_11_9">#REF!</definedName>
    <definedName name="_4377E_11_17_1" localSheetId="3">#REF!</definedName>
    <definedName name="_4377E_11_17_1">#REF!</definedName>
    <definedName name="_4378E_11_17_10" localSheetId="3">#REF!</definedName>
    <definedName name="_4378E_11_17_10">#REF!</definedName>
    <definedName name="_4379E_11_17_11" localSheetId="3">#REF!</definedName>
    <definedName name="_4379E_11_17_11">#REF!</definedName>
    <definedName name="_438_b_1_10_5" localSheetId="3">#REF!</definedName>
    <definedName name="_438_b_1_10_5">#REF!</definedName>
    <definedName name="_4380E_11_17_12" localSheetId="3">#REF!</definedName>
    <definedName name="_4380E_11_17_12">#REF!</definedName>
    <definedName name="_4381E_11_17_13" localSheetId="3">#REF!</definedName>
    <definedName name="_4381E_11_17_13">#REF!</definedName>
    <definedName name="_4382E_11_17_2" localSheetId="3">#REF!</definedName>
    <definedName name="_4382E_11_17_2">#REF!</definedName>
    <definedName name="_4383E_11_17_3" localSheetId="3">#REF!</definedName>
    <definedName name="_4383E_11_17_3">#REF!</definedName>
    <definedName name="_4384E_11_17_4" localSheetId="3">#REF!</definedName>
    <definedName name="_4384E_11_17_4">#REF!</definedName>
    <definedName name="_4385E_11_17_5" localSheetId="3">#REF!</definedName>
    <definedName name="_4385E_11_17_5">#REF!</definedName>
    <definedName name="_4386E_11_17_6" localSheetId="3">#REF!</definedName>
    <definedName name="_4386E_11_17_6">#REF!</definedName>
    <definedName name="_4387E_11_17_7" localSheetId="3">#REF!</definedName>
    <definedName name="_4387E_11_17_7">#REF!</definedName>
    <definedName name="_4388E_11_17_8" localSheetId="3">#REF!</definedName>
    <definedName name="_4388E_11_17_8">#REF!</definedName>
    <definedName name="_4389E_11_17_9" localSheetId="3">#REF!</definedName>
    <definedName name="_4389E_11_17_9">#REF!</definedName>
    <definedName name="_439_b_1_10_6" localSheetId="3">#REF!</definedName>
    <definedName name="_439_b_1_10_6">#REF!</definedName>
    <definedName name="_4390E_12_1" localSheetId="3">#REF!</definedName>
    <definedName name="_4390E_12_1">#REF!</definedName>
    <definedName name="_4391E_12_10" localSheetId="3">#REF!</definedName>
    <definedName name="_4391E_12_10">#REF!</definedName>
    <definedName name="_4392E_12_11" localSheetId="3">#REF!</definedName>
    <definedName name="_4392E_12_11">#REF!</definedName>
    <definedName name="_4393E_12_12" localSheetId="3">#REF!</definedName>
    <definedName name="_4393E_12_12">#REF!</definedName>
    <definedName name="_4394E_12_13" localSheetId="3">#REF!</definedName>
    <definedName name="_4394E_12_13">#REF!</definedName>
    <definedName name="_4395E_12_2" localSheetId="3">#REF!</definedName>
    <definedName name="_4395E_12_2">#REF!</definedName>
    <definedName name="_4396E_12_3" localSheetId="3">#REF!</definedName>
    <definedName name="_4396E_12_3">#REF!</definedName>
    <definedName name="_4397E_12_4" localSheetId="3">#REF!</definedName>
    <definedName name="_4397E_12_4">#REF!</definedName>
    <definedName name="_4398E_12_5" localSheetId="3">#REF!</definedName>
    <definedName name="_4398E_12_5">#REF!</definedName>
    <definedName name="_4399E_12_6" localSheetId="3">#REF!</definedName>
    <definedName name="_4399E_12_6">#REF!</definedName>
    <definedName name="_44__xlnm.Print_Area_2_13" localSheetId="3">#REF!</definedName>
    <definedName name="_44__xlnm.Print_Area_2_13">#REF!</definedName>
    <definedName name="_440_b_1_10_7" localSheetId="3">#REF!</definedName>
    <definedName name="_440_b_1_10_7">#REF!</definedName>
    <definedName name="_4400E_12_7" localSheetId="3">#REF!</definedName>
    <definedName name="_4400E_12_7">#REF!</definedName>
    <definedName name="_4401E_12_8" localSheetId="3">#REF!</definedName>
    <definedName name="_4401E_12_8">#REF!</definedName>
    <definedName name="_4402E_12_9" localSheetId="3">#REF!</definedName>
    <definedName name="_4402E_12_9">#REF!</definedName>
    <definedName name="_4403E_12_17_1" localSheetId="3">#REF!</definedName>
    <definedName name="_4403E_12_17_1">#REF!</definedName>
    <definedName name="_4404E_12_17_10" localSheetId="3">#REF!</definedName>
    <definedName name="_4404E_12_17_10">#REF!</definedName>
    <definedName name="_4405E_12_17_11" localSheetId="3">#REF!</definedName>
    <definedName name="_4405E_12_17_11">#REF!</definedName>
    <definedName name="_4406E_12_17_12" localSheetId="3">#REF!</definedName>
    <definedName name="_4406E_12_17_12">#REF!</definedName>
    <definedName name="_4407E_12_17_13" localSheetId="3">#REF!</definedName>
    <definedName name="_4407E_12_17_13">#REF!</definedName>
    <definedName name="_4408E_12_17_2" localSheetId="3">#REF!</definedName>
    <definedName name="_4408E_12_17_2">#REF!</definedName>
    <definedName name="_4409E_12_17_3" localSheetId="3">#REF!</definedName>
    <definedName name="_4409E_12_17_3">#REF!</definedName>
    <definedName name="_441_b_1_10_8" localSheetId="3">#REF!</definedName>
    <definedName name="_441_b_1_10_8">#REF!</definedName>
    <definedName name="_4410E_12_17_4" localSheetId="3">#REF!</definedName>
    <definedName name="_4410E_12_17_4">#REF!</definedName>
    <definedName name="_4411E_12_17_5" localSheetId="3">#REF!</definedName>
    <definedName name="_4411E_12_17_5">#REF!</definedName>
    <definedName name="_4412E_12_17_6" localSheetId="3">#REF!</definedName>
    <definedName name="_4412E_12_17_6">#REF!</definedName>
    <definedName name="_4413E_12_17_7" localSheetId="3">#REF!</definedName>
    <definedName name="_4413E_12_17_7">#REF!</definedName>
    <definedName name="_4414E_12_17_8" localSheetId="3">#REF!</definedName>
    <definedName name="_4414E_12_17_8">#REF!</definedName>
    <definedName name="_4415E_12_17_9" localSheetId="3">#REF!</definedName>
    <definedName name="_4415E_12_17_9">#REF!</definedName>
    <definedName name="_4416E_13_1" localSheetId="3">#REF!</definedName>
    <definedName name="_4416E_13_1">#REF!</definedName>
    <definedName name="_4417E_13_10" localSheetId="3">#REF!</definedName>
    <definedName name="_4417E_13_10">#REF!</definedName>
    <definedName name="_4418E_13_11" localSheetId="3">#REF!</definedName>
    <definedName name="_4418E_13_11">#REF!</definedName>
    <definedName name="_4419E_13_12" localSheetId="3">#REF!</definedName>
    <definedName name="_4419E_13_12">#REF!</definedName>
    <definedName name="_442_b_1_10_9" localSheetId="3">#REF!</definedName>
    <definedName name="_442_b_1_10_9">#REF!</definedName>
    <definedName name="_4420E_13_13" localSheetId="3">#REF!</definedName>
    <definedName name="_4420E_13_13">#REF!</definedName>
    <definedName name="_4421E_13_2" localSheetId="3">#REF!</definedName>
    <definedName name="_4421E_13_2">#REF!</definedName>
    <definedName name="_4422E_13_3" localSheetId="3">#REF!</definedName>
    <definedName name="_4422E_13_3">#REF!</definedName>
    <definedName name="_4423E_13_4" localSheetId="3">#REF!</definedName>
    <definedName name="_4423E_13_4">#REF!</definedName>
    <definedName name="_4424E_13_5" localSheetId="3">#REF!</definedName>
    <definedName name="_4424E_13_5">#REF!</definedName>
    <definedName name="_4425E_13_6" localSheetId="3">#REF!</definedName>
    <definedName name="_4425E_13_6">#REF!</definedName>
    <definedName name="_4426E_13_7" localSheetId="3">#REF!</definedName>
    <definedName name="_4426E_13_7">#REF!</definedName>
    <definedName name="_4427E_13_8" localSheetId="3">#REF!</definedName>
    <definedName name="_4427E_13_8">#REF!</definedName>
    <definedName name="_4428E_13_9" localSheetId="3">#REF!</definedName>
    <definedName name="_4428E_13_9">#REF!</definedName>
    <definedName name="_4429E_13_17_1" localSheetId="3">#REF!</definedName>
    <definedName name="_4429E_13_17_1">#REF!</definedName>
    <definedName name="_443_b_1_11_1" localSheetId="3">#REF!</definedName>
    <definedName name="_443_b_1_11_1">#REF!</definedName>
    <definedName name="_4430E_13_17_10" localSheetId="3">#REF!</definedName>
    <definedName name="_4430E_13_17_10">#REF!</definedName>
    <definedName name="_4431E_13_17_11" localSheetId="3">#REF!</definedName>
    <definedName name="_4431E_13_17_11">#REF!</definedName>
    <definedName name="_4432E_13_17_12" localSheetId="3">#REF!</definedName>
    <definedName name="_4432E_13_17_12">#REF!</definedName>
    <definedName name="_4433E_13_17_13" localSheetId="3">#REF!</definedName>
    <definedName name="_4433E_13_17_13">#REF!</definedName>
    <definedName name="_4434E_13_17_2" localSheetId="3">#REF!</definedName>
    <definedName name="_4434E_13_17_2">#REF!</definedName>
    <definedName name="_4435E_13_17_3" localSheetId="3">#REF!</definedName>
    <definedName name="_4435E_13_17_3">#REF!</definedName>
    <definedName name="_4436E_13_17_4" localSheetId="3">#REF!</definedName>
    <definedName name="_4436E_13_17_4">#REF!</definedName>
    <definedName name="_4437E_13_17_5" localSheetId="3">#REF!</definedName>
    <definedName name="_4437E_13_17_5">#REF!</definedName>
    <definedName name="_4438E_13_17_6" localSheetId="3">#REF!</definedName>
    <definedName name="_4438E_13_17_6">#REF!</definedName>
    <definedName name="_4439E_13_17_7" localSheetId="3">#REF!</definedName>
    <definedName name="_4439E_13_17_7">#REF!</definedName>
    <definedName name="_444_b_1_11_10" localSheetId="3">#REF!</definedName>
    <definedName name="_444_b_1_11_10">#REF!</definedName>
    <definedName name="_4440E_13_17_8" localSheetId="3">#REF!</definedName>
    <definedName name="_4440E_13_17_8">#REF!</definedName>
    <definedName name="_4441E_13_17_9" localSheetId="3">#REF!</definedName>
    <definedName name="_4441E_13_17_9">#REF!</definedName>
    <definedName name="_4442E_14_1" localSheetId="3">#REF!</definedName>
    <definedName name="_4442E_14_1">#REF!</definedName>
    <definedName name="_4443E_14_10" localSheetId="3">#REF!</definedName>
    <definedName name="_4443E_14_10">#REF!</definedName>
    <definedName name="_4444E_14_11" localSheetId="3">#REF!</definedName>
    <definedName name="_4444E_14_11">#REF!</definedName>
    <definedName name="_4445E_14_12" localSheetId="3">#REF!</definedName>
    <definedName name="_4445E_14_12">#REF!</definedName>
    <definedName name="_4446E_14_13" localSheetId="3">#REF!</definedName>
    <definedName name="_4446E_14_13">#REF!</definedName>
    <definedName name="_4447E_14_2" localSheetId="3">#REF!</definedName>
    <definedName name="_4447E_14_2">#REF!</definedName>
    <definedName name="_4448E_14_3" localSheetId="3">#REF!</definedName>
    <definedName name="_4448E_14_3">#REF!</definedName>
    <definedName name="_4449E_14_4" localSheetId="3">#REF!</definedName>
    <definedName name="_4449E_14_4">#REF!</definedName>
    <definedName name="_445_b_1_11_11" localSheetId="3">#REF!</definedName>
    <definedName name="_445_b_1_11_11">#REF!</definedName>
    <definedName name="_4450E_14_5" localSheetId="3">#REF!</definedName>
    <definedName name="_4450E_14_5">#REF!</definedName>
    <definedName name="_4451E_14_6" localSheetId="3">#REF!</definedName>
    <definedName name="_4451E_14_6">#REF!</definedName>
    <definedName name="_4452E_14_7" localSheetId="3">#REF!</definedName>
    <definedName name="_4452E_14_7">#REF!</definedName>
    <definedName name="_4453E_14_8" localSheetId="3">#REF!</definedName>
    <definedName name="_4453E_14_8">#REF!</definedName>
    <definedName name="_4454E_14_9" localSheetId="3">#REF!</definedName>
    <definedName name="_4454E_14_9">#REF!</definedName>
    <definedName name="_4455E_14_17_1" localSheetId="3">#REF!</definedName>
    <definedName name="_4455E_14_17_1">#REF!</definedName>
    <definedName name="_4456E_14_17_10" localSheetId="3">#REF!</definedName>
    <definedName name="_4456E_14_17_10">#REF!</definedName>
    <definedName name="_4457E_14_17_11" localSheetId="3">#REF!</definedName>
    <definedName name="_4457E_14_17_11">#REF!</definedName>
    <definedName name="_4458E_14_17_12" localSheetId="3">#REF!</definedName>
    <definedName name="_4458E_14_17_12">#REF!</definedName>
    <definedName name="_4459E_14_17_13" localSheetId="3">#REF!</definedName>
    <definedName name="_4459E_14_17_13">#REF!</definedName>
    <definedName name="_446_b_1_11_12" localSheetId="3">#REF!</definedName>
    <definedName name="_446_b_1_11_12">#REF!</definedName>
    <definedName name="_4460E_14_17_2" localSheetId="3">#REF!</definedName>
    <definedName name="_4460E_14_17_2">#REF!</definedName>
    <definedName name="_4461E_14_17_3" localSheetId="3">#REF!</definedName>
    <definedName name="_4461E_14_17_3">#REF!</definedName>
    <definedName name="_4462E_14_17_4" localSheetId="3">#REF!</definedName>
    <definedName name="_4462E_14_17_4">#REF!</definedName>
    <definedName name="_4463E_14_17_5" localSheetId="3">#REF!</definedName>
    <definedName name="_4463E_14_17_5">#REF!</definedName>
    <definedName name="_4464E_14_17_6" localSheetId="3">#REF!</definedName>
    <definedName name="_4464E_14_17_6">#REF!</definedName>
    <definedName name="_4465E_14_17_7" localSheetId="3">#REF!</definedName>
    <definedName name="_4465E_14_17_7">#REF!</definedName>
    <definedName name="_4466E_14_17_8" localSheetId="3">#REF!</definedName>
    <definedName name="_4466E_14_17_8">#REF!</definedName>
    <definedName name="_4467E_14_17_9" localSheetId="3">#REF!</definedName>
    <definedName name="_4467E_14_17_9">#REF!</definedName>
    <definedName name="_4468E_17_1" localSheetId="3">#REF!</definedName>
    <definedName name="_4468E_17_1">#REF!</definedName>
    <definedName name="_4469E_17_10" localSheetId="3">#REF!</definedName>
    <definedName name="_4469E_17_10">#REF!</definedName>
    <definedName name="_447_b_1_11_13" localSheetId="3">#REF!</definedName>
    <definedName name="_447_b_1_11_13">#REF!</definedName>
    <definedName name="_4470E_17_11" localSheetId="3">#REF!</definedName>
    <definedName name="_4470E_17_11">#REF!</definedName>
    <definedName name="_4471E_17_12" localSheetId="3">#REF!</definedName>
    <definedName name="_4471E_17_12">#REF!</definedName>
    <definedName name="_4472E_17_13" localSheetId="3">#REF!</definedName>
    <definedName name="_4472E_17_13">#REF!</definedName>
    <definedName name="_4473E_17_2" localSheetId="3">#REF!</definedName>
    <definedName name="_4473E_17_2">#REF!</definedName>
    <definedName name="_4474E_17_3" localSheetId="3">#REF!</definedName>
    <definedName name="_4474E_17_3">#REF!</definedName>
    <definedName name="_4475E_17_4" localSheetId="3">#REF!</definedName>
    <definedName name="_4475E_17_4">#REF!</definedName>
    <definedName name="_4476E_17_5" localSheetId="3">#REF!</definedName>
    <definedName name="_4476E_17_5">#REF!</definedName>
    <definedName name="_4477E_17_6" localSheetId="3">#REF!</definedName>
    <definedName name="_4477E_17_6">#REF!</definedName>
    <definedName name="_4478E_17_7" localSheetId="3">#REF!</definedName>
    <definedName name="_4478E_17_7">#REF!</definedName>
    <definedName name="_4479E_17_8" localSheetId="3">#REF!</definedName>
    <definedName name="_4479E_17_8">#REF!</definedName>
    <definedName name="_448_b_1_11_2" localSheetId="3">#REF!</definedName>
    <definedName name="_448_b_1_11_2">#REF!</definedName>
    <definedName name="_4480E_17_9" localSheetId="3">#REF!</definedName>
    <definedName name="_4480E_17_9">#REF!</definedName>
    <definedName name="_4481E_2_1" localSheetId="3">#REF!</definedName>
    <definedName name="_4481E_2_1">#REF!</definedName>
    <definedName name="_4482E_2_10" localSheetId="3">#REF!</definedName>
    <definedName name="_4482E_2_10">#REF!</definedName>
    <definedName name="_4483E_2_11" localSheetId="3">#REF!</definedName>
    <definedName name="_4483E_2_11">#REF!</definedName>
    <definedName name="_4484E_2_12" localSheetId="3">#REF!</definedName>
    <definedName name="_4484E_2_12">#REF!</definedName>
    <definedName name="_4485E_2_13" localSheetId="3">#REF!</definedName>
    <definedName name="_4485E_2_13">#REF!</definedName>
    <definedName name="_4486E_2_2" localSheetId="3">#REF!</definedName>
    <definedName name="_4486E_2_2">#REF!</definedName>
    <definedName name="_4487E_2_3" localSheetId="3">#REF!</definedName>
    <definedName name="_4487E_2_3">#REF!</definedName>
    <definedName name="_4488E_2_4" localSheetId="3">#REF!</definedName>
    <definedName name="_4488E_2_4">#REF!</definedName>
    <definedName name="_4489E_2_5" localSheetId="3">#REF!</definedName>
    <definedName name="_4489E_2_5">#REF!</definedName>
    <definedName name="_449_b_1_11_3" localSheetId="3">#REF!</definedName>
    <definedName name="_449_b_1_11_3">#REF!</definedName>
    <definedName name="_4490E_2_6" localSheetId="3">#REF!</definedName>
    <definedName name="_4490E_2_6">#REF!</definedName>
    <definedName name="_4491E_2_7" localSheetId="3">#REF!</definedName>
    <definedName name="_4491E_2_7">#REF!</definedName>
    <definedName name="_4492E_2_8" localSheetId="3">#REF!</definedName>
    <definedName name="_4492E_2_8">#REF!</definedName>
    <definedName name="_4493E_2_9" localSheetId="3">#REF!</definedName>
    <definedName name="_4493E_2_9">#REF!</definedName>
    <definedName name="_4494E_2_1_1" localSheetId="3">#REF!</definedName>
    <definedName name="_4494E_2_1_1">#REF!</definedName>
    <definedName name="_4495E_2_1_10" localSheetId="3">#REF!</definedName>
    <definedName name="_4495E_2_1_10">#REF!</definedName>
    <definedName name="_4496E_2_1_11" localSheetId="3">#REF!</definedName>
    <definedName name="_4496E_2_1_11">#REF!</definedName>
    <definedName name="_4497E_2_1_12" localSheetId="3">#REF!</definedName>
    <definedName name="_4497E_2_1_12">#REF!</definedName>
    <definedName name="_4498E_2_1_13" localSheetId="3">#REF!</definedName>
    <definedName name="_4498E_2_1_13">#REF!</definedName>
    <definedName name="_4499E_2_1_2" localSheetId="3">#REF!</definedName>
    <definedName name="_4499E_2_1_2">#REF!</definedName>
    <definedName name="_45__xlnm.Print_Area_2_2" localSheetId="3">#REF!</definedName>
    <definedName name="_45__xlnm.Print_Area_2_2">#REF!</definedName>
    <definedName name="_450_b_1_11_4" localSheetId="3">#REF!</definedName>
    <definedName name="_450_b_1_11_4">#REF!</definedName>
    <definedName name="_4500E_2_1_3" localSheetId="3">#REF!</definedName>
    <definedName name="_4500E_2_1_3">#REF!</definedName>
    <definedName name="_4501E_2_1_4" localSheetId="3">#REF!</definedName>
    <definedName name="_4501E_2_1_4">#REF!</definedName>
    <definedName name="_4502E_2_1_5" localSheetId="3">#REF!</definedName>
    <definedName name="_4502E_2_1_5">#REF!</definedName>
    <definedName name="_4503E_2_1_6" localSheetId="3">#REF!</definedName>
    <definedName name="_4503E_2_1_6">#REF!</definedName>
    <definedName name="_4504E_2_1_7" localSheetId="3">#REF!</definedName>
    <definedName name="_4504E_2_1_7">#REF!</definedName>
    <definedName name="_4505E_2_1_8" localSheetId="3">#REF!</definedName>
    <definedName name="_4505E_2_1_8">#REF!</definedName>
    <definedName name="_4506E_2_1_9" localSheetId="3">#REF!</definedName>
    <definedName name="_4506E_2_1_9">#REF!</definedName>
    <definedName name="_4507E_2_1_17_1" localSheetId="3">#REF!</definedName>
    <definedName name="_4507E_2_1_17_1">#REF!</definedName>
    <definedName name="_4508E_2_1_17_10" localSheetId="3">#REF!</definedName>
    <definedName name="_4508E_2_1_17_10">#REF!</definedName>
    <definedName name="_4509E_2_1_17_11" localSheetId="3">#REF!</definedName>
    <definedName name="_4509E_2_1_17_11">#REF!</definedName>
    <definedName name="_451_b_1_11_5" localSheetId="3">#REF!</definedName>
    <definedName name="_451_b_1_11_5">#REF!</definedName>
    <definedName name="_4510E_2_1_17_12" localSheetId="3">#REF!</definedName>
    <definedName name="_4510E_2_1_17_12">#REF!</definedName>
    <definedName name="_4511E_2_1_17_13" localSheetId="3">#REF!</definedName>
    <definedName name="_4511E_2_1_17_13">#REF!</definedName>
    <definedName name="_4512E_2_1_17_2" localSheetId="3">#REF!</definedName>
    <definedName name="_4512E_2_1_17_2">#REF!</definedName>
    <definedName name="_4513E_2_1_17_3" localSheetId="3">#REF!</definedName>
    <definedName name="_4513E_2_1_17_3">#REF!</definedName>
    <definedName name="_4514E_2_1_17_4" localSheetId="3">#REF!</definedName>
    <definedName name="_4514E_2_1_17_4">#REF!</definedName>
    <definedName name="_4515E_2_1_17_5" localSheetId="3">#REF!</definedName>
    <definedName name="_4515E_2_1_17_5">#REF!</definedName>
    <definedName name="_4516E_2_1_17_6" localSheetId="3">#REF!</definedName>
    <definedName name="_4516E_2_1_17_6">#REF!</definedName>
    <definedName name="_4517E_2_1_17_7" localSheetId="3">#REF!</definedName>
    <definedName name="_4517E_2_1_17_7">#REF!</definedName>
    <definedName name="_4518E_2_1_17_8" localSheetId="3">#REF!</definedName>
    <definedName name="_4518E_2_1_17_8">#REF!</definedName>
    <definedName name="_4519E_2_1_17_9" localSheetId="3">#REF!</definedName>
    <definedName name="_4519E_2_1_17_9">#REF!</definedName>
    <definedName name="_452_b_1_11_6" localSheetId="3">#REF!</definedName>
    <definedName name="_452_b_1_11_6">#REF!</definedName>
    <definedName name="_4520E_2_10_1" localSheetId="3">#REF!</definedName>
    <definedName name="_4520E_2_10_1">#REF!</definedName>
    <definedName name="_4521E_2_10_10" localSheetId="3">#REF!</definedName>
    <definedName name="_4521E_2_10_10">#REF!</definedName>
    <definedName name="_4522E_2_10_11" localSheetId="3">#REF!</definedName>
    <definedName name="_4522E_2_10_11">#REF!</definedName>
    <definedName name="_4523E_2_10_12" localSheetId="3">#REF!</definedName>
    <definedName name="_4523E_2_10_12">#REF!</definedName>
    <definedName name="_4524E_2_10_13" localSheetId="3">#REF!</definedName>
    <definedName name="_4524E_2_10_13">#REF!</definedName>
    <definedName name="_4525E_2_10_2" localSheetId="3">#REF!</definedName>
    <definedName name="_4525E_2_10_2">#REF!</definedName>
    <definedName name="_4526E_2_10_3" localSheetId="3">#REF!</definedName>
    <definedName name="_4526E_2_10_3">#REF!</definedName>
    <definedName name="_4527E_2_10_4" localSheetId="3">#REF!</definedName>
    <definedName name="_4527E_2_10_4">#REF!</definedName>
    <definedName name="_4528E_2_10_5" localSheetId="3">#REF!</definedName>
    <definedName name="_4528E_2_10_5">#REF!</definedName>
    <definedName name="_4529E_2_10_6" localSheetId="3">#REF!</definedName>
    <definedName name="_4529E_2_10_6">#REF!</definedName>
    <definedName name="_453_b_1_11_7" localSheetId="3">#REF!</definedName>
    <definedName name="_453_b_1_11_7">#REF!</definedName>
    <definedName name="_4530E_2_10_7" localSheetId="3">#REF!</definedName>
    <definedName name="_4530E_2_10_7">#REF!</definedName>
    <definedName name="_4531E_2_10_8" localSheetId="3">#REF!</definedName>
    <definedName name="_4531E_2_10_8">#REF!</definedName>
    <definedName name="_4532E_2_10_9" localSheetId="3">#REF!</definedName>
    <definedName name="_4532E_2_10_9">#REF!</definedName>
    <definedName name="_4533E_2_11_1" localSheetId="3">#REF!</definedName>
    <definedName name="_4533E_2_11_1">#REF!</definedName>
    <definedName name="_4534E_2_11_10" localSheetId="3">#REF!</definedName>
    <definedName name="_4534E_2_11_10">#REF!</definedName>
    <definedName name="_4535E_2_11_11" localSheetId="3">#REF!</definedName>
    <definedName name="_4535E_2_11_11">#REF!</definedName>
    <definedName name="_4536E_2_11_12" localSheetId="3">#REF!</definedName>
    <definedName name="_4536E_2_11_12">#REF!</definedName>
    <definedName name="_4537E_2_11_13" localSheetId="3">#REF!</definedName>
    <definedName name="_4537E_2_11_13">#REF!</definedName>
    <definedName name="_4538E_2_11_2" localSheetId="3">#REF!</definedName>
    <definedName name="_4538E_2_11_2">#REF!</definedName>
    <definedName name="_4539E_2_11_3" localSheetId="3">#REF!</definedName>
    <definedName name="_4539E_2_11_3">#REF!</definedName>
    <definedName name="_454_b_1_11_8" localSheetId="3">#REF!</definedName>
    <definedName name="_454_b_1_11_8">#REF!</definedName>
    <definedName name="_4540E_2_11_4" localSheetId="3">#REF!</definedName>
    <definedName name="_4540E_2_11_4">#REF!</definedName>
    <definedName name="_4541E_2_11_5" localSheetId="3">#REF!</definedName>
    <definedName name="_4541E_2_11_5">#REF!</definedName>
    <definedName name="_4542E_2_11_6" localSheetId="3">#REF!</definedName>
    <definedName name="_4542E_2_11_6">#REF!</definedName>
    <definedName name="_4543E_2_11_7" localSheetId="3">#REF!</definedName>
    <definedName name="_4543E_2_11_7">#REF!</definedName>
    <definedName name="_4544E_2_11_8" localSheetId="3">#REF!</definedName>
    <definedName name="_4544E_2_11_8">#REF!</definedName>
    <definedName name="_4545E_2_11_9" localSheetId="3">#REF!</definedName>
    <definedName name="_4545E_2_11_9">#REF!</definedName>
    <definedName name="_4546E_2_17_1" localSheetId="3">#REF!</definedName>
    <definedName name="_4546E_2_17_1">#REF!</definedName>
    <definedName name="_4547E_2_17_10" localSheetId="3">#REF!</definedName>
    <definedName name="_4547E_2_17_10">#REF!</definedName>
    <definedName name="_4548E_2_17_11" localSheetId="3">#REF!</definedName>
    <definedName name="_4548E_2_17_11">#REF!</definedName>
    <definedName name="_4549E_2_17_12" localSheetId="3">#REF!</definedName>
    <definedName name="_4549E_2_17_12">#REF!</definedName>
    <definedName name="_455_b_1_11_9" localSheetId="3">#REF!</definedName>
    <definedName name="_455_b_1_11_9">#REF!</definedName>
    <definedName name="_4550E_2_17_13" localSheetId="3">#REF!</definedName>
    <definedName name="_4550E_2_17_13">#REF!</definedName>
    <definedName name="_4551E_2_17_2" localSheetId="3">#REF!</definedName>
    <definedName name="_4551E_2_17_2">#REF!</definedName>
    <definedName name="_4552E_2_17_3" localSheetId="3">#REF!</definedName>
    <definedName name="_4552E_2_17_3">#REF!</definedName>
    <definedName name="_4553E_2_17_4" localSheetId="3">#REF!</definedName>
    <definedName name="_4553E_2_17_4">#REF!</definedName>
    <definedName name="_4554E_2_17_5" localSheetId="3">#REF!</definedName>
    <definedName name="_4554E_2_17_5">#REF!</definedName>
    <definedName name="_4555E_2_17_6" localSheetId="3">#REF!</definedName>
    <definedName name="_4555E_2_17_6">#REF!</definedName>
    <definedName name="_4556E_2_17_7" localSheetId="3">#REF!</definedName>
    <definedName name="_4556E_2_17_7">#REF!</definedName>
    <definedName name="_4557E_2_17_8" localSheetId="3">#REF!</definedName>
    <definedName name="_4557E_2_17_8">#REF!</definedName>
    <definedName name="_4558E_2_17_9" localSheetId="3">#REF!</definedName>
    <definedName name="_4558E_2_17_9">#REF!</definedName>
    <definedName name="_4559E_3_1" localSheetId="3">#REF!</definedName>
    <definedName name="_4559E_3_1">#REF!</definedName>
    <definedName name="_456_b_1_17_1" localSheetId="3">#REF!</definedName>
    <definedName name="_456_b_1_17_1">#REF!</definedName>
    <definedName name="_4560E_3_10" localSheetId="3">#REF!</definedName>
    <definedName name="_4560E_3_10">#REF!</definedName>
    <definedName name="_4561E_3_11" localSheetId="3">#REF!</definedName>
    <definedName name="_4561E_3_11">#REF!</definedName>
    <definedName name="_4562E_3_12" localSheetId="3">#REF!</definedName>
    <definedName name="_4562E_3_12">#REF!</definedName>
    <definedName name="_4563E_3_13" localSheetId="3">#REF!</definedName>
    <definedName name="_4563E_3_13">#REF!</definedName>
    <definedName name="_4564E_3_2" localSheetId="3">#REF!</definedName>
    <definedName name="_4564E_3_2">#REF!</definedName>
    <definedName name="_4565E_3_3" localSheetId="3">#REF!</definedName>
    <definedName name="_4565E_3_3">#REF!</definedName>
    <definedName name="_4566E_3_4" localSheetId="3">#REF!</definedName>
    <definedName name="_4566E_3_4">#REF!</definedName>
    <definedName name="_4567E_3_5" localSheetId="3">#REF!</definedName>
    <definedName name="_4567E_3_5">#REF!</definedName>
    <definedName name="_4568E_3_6" localSheetId="3">#REF!</definedName>
    <definedName name="_4568E_3_6">#REF!</definedName>
    <definedName name="_4569E_3_7" localSheetId="3">#REF!</definedName>
    <definedName name="_4569E_3_7">#REF!</definedName>
    <definedName name="_457_b_1_17_10" localSheetId="3">#REF!</definedName>
    <definedName name="_457_b_1_17_10">#REF!</definedName>
    <definedName name="_4570E_3_8" localSheetId="3">#REF!</definedName>
    <definedName name="_4570E_3_8">#REF!</definedName>
    <definedName name="_4571E_3_9" localSheetId="3">#REF!</definedName>
    <definedName name="_4571E_3_9">#REF!</definedName>
    <definedName name="_4572E_3_10_1" localSheetId="3">#REF!</definedName>
    <definedName name="_4572E_3_10_1">#REF!</definedName>
    <definedName name="_4573E_3_10_10" localSheetId="3">#REF!</definedName>
    <definedName name="_4573E_3_10_10">#REF!</definedName>
    <definedName name="_4574E_3_10_11" localSheetId="3">#REF!</definedName>
    <definedName name="_4574E_3_10_11">#REF!</definedName>
    <definedName name="_4575E_3_10_12" localSheetId="3">#REF!</definedName>
    <definedName name="_4575E_3_10_12">#REF!</definedName>
    <definedName name="_4576E_3_10_13" localSheetId="3">#REF!</definedName>
    <definedName name="_4576E_3_10_13">#REF!</definedName>
    <definedName name="_4577E_3_10_2" localSheetId="3">#REF!</definedName>
    <definedName name="_4577E_3_10_2">#REF!</definedName>
    <definedName name="_4578E_3_10_3" localSheetId="3">#REF!</definedName>
    <definedName name="_4578E_3_10_3">#REF!</definedName>
    <definedName name="_4579E_3_10_4" localSheetId="3">#REF!</definedName>
    <definedName name="_4579E_3_10_4">#REF!</definedName>
    <definedName name="_458_b_1_17_11" localSheetId="3">#REF!</definedName>
    <definedName name="_458_b_1_17_11">#REF!</definedName>
    <definedName name="_4580E_3_10_5" localSheetId="3">#REF!</definedName>
    <definedName name="_4580E_3_10_5">#REF!</definedName>
    <definedName name="_4581E_3_10_6" localSheetId="3">#REF!</definedName>
    <definedName name="_4581E_3_10_6">#REF!</definedName>
    <definedName name="_4582E_3_10_7" localSheetId="3">#REF!</definedName>
    <definedName name="_4582E_3_10_7">#REF!</definedName>
    <definedName name="_4583E_3_10_8" localSheetId="3">#REF!</definedName>
    <definedName name="_4583E_3_10_8">#REF!</definedName>
    <definedName name="_4584E_3_10_9" localSheetId="3">#REF!</definedName>
    <definedName name="_4584E_3_10_9">#REF!</definedName>
    <definedName name="_4585E_3_11_1" localSheetId="3">#REF!</definedName>
    <definedName name="_4585E_3_11_1">#REF!</definedName>
    <definedName name="_4586E_3_11_10" localSheetId="3">#REF!</definedName>
    <definedName name="_4586E_3_11_10">#REF!</definedName>
    <definedName name="_4587E_3_11_11" localSheetId="3">#REF!</definedName>
    <definedName name="_4587E_3_11_11">#REF!</definedName>
    <definedName name="_4588E_3_11_12" localSheetId="3">#REF!</definedName>
    <definedName name="_4588E_3_11_12">#REF!</definedName>
    <definedName name="_4589E_3_11_13" localSheetId="3">#REF!</definedName>
    <definedName name="_4589E_3_11_13">#REF!</definedName>
    <definedName name="_459_b_1_17_12" localSheetId="3">#REF!</definedName>
    <definedName name="_459_b_1_17_12">#REF!</definedName>
    <definedName name="_4590E_3_11_2" localSheetId="3">#REF!</definedName>
    <definedName name="_4590E_3_11_2">#REF!</definedName>
    <definedName name="_4591E_3_11_3" localSheetId="3">#REF!</definedName>
    <definedName name="_4591E_3_11_3">#REF!</definedName>
    <definedName name="_4592E_3_11_4" localSheetId="3">#REF!</definedName>
    <definedName name="_4592E_3_11_4">#REF!</definedName>
    <definedName name="_4593E_3_11_5" localSheetId="3">#REF!</definedName>
    <definedName name="_4593E_3_11_5">#REF!</definedName>
    <definedName name="_4594E_3_11_6" localSheetId="3">#REF!</definedName>
    <definedName name="_4594E_3_11_6">#REF!</definedName>
    <definedName name="_4595E_3_11_7" localSheetId="3">#REF!</definedName>
    <definedName name="_4595E_3_11_7">#REF!</definedName>
    <definedName name="_4596E_3_11_8" localSheetId="3">#REF!</definedName>
    <definedName name="_4596E_3_11_8">#REF!</definedName>
    <definedName name="_4597E_3_11_9" localSheetId="3">#REF!</definedName>
    <definedName name="_4597E_3_11_9">#REF!</definedName>
    <definedName name="_4598E_3_17_1" localSheetId="3">#REF!</definedName>
    <definedName name="_4598E_3_17_1">#REF!</definedName>
    <definedName name="_4599E_3_17_10" localSheetId="3">#REF!</definedName>
    <definedName name="_4599E_3_17_10">#REF!</definedName>
    <definedName name="_46__xlnm.Print_Area_2_3" localSheetId="3">#REF!</definedName>
    <definedName name="_46__xlnm.Print_Area_2_3">#REF!</definedName>
    <definedName name="_460_b_1_17_13" localSheetId="3">#REF!</definedName>
    <definedName name="_460_b_1_17_13">#REF!</definedName>
    <definedName name="_4600E_3_17_11" localSheetId="3">#REF!</definedName>
    <definedName name="_4600E_3_17_11">#REF!</definedName>
    <definedName name="_4601E_3_17_12" localSheetId="3">#REF!</definedName>
    <definedName name="_4601E_3_17_12">#REF!</definedName>
    <definedName name="_4602E_3_17_13" localSheetId="3">#REF!</definedName>
    <definedName name="_4602E_3_17_13">#REF!</definedName>
    <definedName name="_4603E_3_17_2" localSheetId="3">#REF!</definedName>
    <definedName name="_4603E_3_17_2">#REF!</definedName>
    <definedName name="_4604E_3_17_3" localSheetId="3">#REF!</definedName>
    <definedName name="_4604E_3_17_3">#REF!</definedName>
    <definedName name="_4605E_3_17_4" localSheetId="3">#REF!</definedName>
    <definedName name="_4605E_3_17_4">#REF!</definedName>
    <definedName name="_4606E_3_17_5" localSheetId="3">#REF!</definedName>
    <definedName name="_4606E_3_17_5">#REF!</definedName>
    <definedName name="_4607E_3_17_6" localSheetId="3">#REF!</definedName>
    <definedName name="_4607E_3_17_6">#REF!</definedName>
    <definedName name="_4608E_3_17_7" localSheetId="3">#REF!</definedName>
    <definedName name="_4608E_3_17_7">#REF!</definedName>
    <definedName name="_4609E_3_17_8" localSheetId="3">#REF!</definedName>
    <definedName name="_4609E_3_17_8">#REF!</definedName>
    <definedName name="_461_b_1_17_2" localSheetId="3">#REF!</definedName>
    <definedName name="_461_b_1_17_2">#REF!</definedName>
    <definedName name="_4610E_3_17_9" localSheetId="3">#REF!</definedName>
    <definedName name="_4610E_3_17_9">#REF!</definedName>
    <definedName name="_4611E_4_1" localSheetId="3">#REF!</definedName>
    <definedName name="_4611E_4_1">#REF!</definedName>
    <definedName name="_4612E_4_10" localSheetId="3">#REF!</definedName>
    <definedName name="_4612E_4_10">#REF!</definedName>
    <definedName name="_4613E_4_11" localSheetId="3">#REF!</definedName>
    <definedName name="_4613E_4_11">#REF!</definedName>
    <definedName name="_4614E_4_12" localSheetId="3">#REF!</definedName>
    <definedName name="_4614E_4_12">#REF!</definedName>
    <definedName name="_4615E_4_13" localSheetId="3">#REF!</definedName>
    <definedName name="_4615E_4_13">#REF!</definedName>
    <definedName name="_4616E_4_2" localSheetId="3">#REF!</definedName>
    <definedName name="_4616E_4_2">#REF!</definedName>
    <definedName name="_4617E_4_3" localSheetId="3">#REF!</definedName>
    <definedName name="_4617E_4_3">#REF!</definedName>
    <definedName name="_4618E_4_4" localSheetId="3">#REF!</definedName>
    <definedName name="_4618E_4_4">#REF!</definedName>
    <definedName name="_4619E_4_5" localSheetId="3">#REF!</definedName>
    <definedName name="_4619E_4_5">#REF!</definedName>
    <definedName name="_462_b_1_17_3" localSheetId="3">#REF!</definedName>
    <definedName name="_462_b_1_17_3">#REF!</definedName>
    <definedName name="_4620E_4_6" localSheetId="3">#REF!</definedName>
    <definedName name="_4620E_4_6">#REF!</definedName>
    <definedName name="_4621E_4_7" localSheetId="3">#REF!</definedName>
    <definedName name="_4621E_4_7">#REF!</definedName>
    <definedName name="_4622E_4_8" localSheetId="3">#REF!</definedName>
    <definedName name="_4622E_4_8">#REF!</definedName>
    <definedName name="_4623E_4_9" localSheetId="3">#REF!</definedName>
    <definedName name="_4623E_4_9">#REF!</definedName>
    <definedName name="_4624E_4_10_1" localSheetId="3">#REF!</definedName>
    <definedName name="_4624E_4_10_1">#REF!</definedName>
    <definedName name="_4625E_4_10_10" localSheetId="3">#REF!</definedName>
    <definedName name="_4625E_4_10_10">#REF!</definedName>
    <definedName name="_4626E_4_10_11" localSheetId="3">#REF!</definedName>
    <definedName name="_4626E_4_10_11">#REF!</definedName>
    <definedName name="_4627E_4_10_12" localSheetId="3">#REF!</definedName>
    <definedName name="_4627E_4_10_12">#REF!</definedName>
    <definedName name="_4628E_4_10_13" localSheetId="3">#REF!</definedName>
    <definedName name="_4628E_4_10_13">#REF!</definedName>
    <definedName name="_4629E_4_10_2" localSheetId="3">#REF!</definedName>
    <definedName name="_4629E_4_10_2">#REF!</definedName>
    <definedName name="_463_b_1_17_4" localSheetId="3">#REF!</definedName>
    <definedName name="_463_b_1_17_4">#REF!</definedName>
    <definedName name="_4630E_4_10_3" localSheetId="3">#REF!</definedName>
    <definedName name="_4630E_4_10_3">#REF!</definedName>
    <definedName name="_4631E_4_10_4" localSheetId="3">#REF!</definedName>
    <definedName name="_4631E_4_10_4">#REF!</definedName>
    <definedName name="_4632E_4_10_5" localSheetId="3">#REF!</definedName>
    <definedName name="_4632E_4_10_5">#REF!</definedName>
    <definedName name="_4633E_4_10_6" localSheetId="3">#REF!</definedName>
    <definedName name="_4633E_4_10_6">#REF!</definedName>
    <definedName name="_4634E_4_10_7" localSheetId="3">#REF!</definedName>
    <definedName name="_4634E_4_10_7">#REF!</definedName>
    <definedName name="_4635E_4_10_8" localSheetId="3">#REF!</definedName>
    <definedName name="_4635E_4_10_8">#REF!</definedName>
    <definedName name="_4636E_4_10_9" localSheetId="3">#REF!</definedName>
    <definedName name="_4636E_4_10_9">#REF!</definedName>
    <definedName name="_4637E_4_11_1" localSheetId="3">#REF!</definedName>
    <definedName name="_4637E_4_11_1">#REF!</definedName>
    <definedName name="_4638E_4_11_10" localSheetId="3">#REF!</definedName>
    <definedName name="_4638E_4_11_10">#REF!</definedName>
    <definedName name="_4639E_4_11_11" localSheetId="3">#REF!</definedName>
    <definedName name="_4639E_4_11_11">#REF!</definedName>
    <definedName name="_464_b_1_17_5" localSheetId="3">#REF!</definedName>
    <definedName name="_464_b_1_17_5">#REF!</definedName>
    <definedName name="_4640E_4_11_12" localSheetId="3">#REF!</definedName>
    <definedName name="_4640E_4_11_12">#REF!</definedName>
    <definedName name="_4641E_4_11_13" localSheetId="3">#REF!</definedName>
    <definedName name="_4641E_4_11_13">#REF!</definedName>
    <definedName name="_4642E_4_11_2" localSheetId="3">#REF!</definedName>
    <definedName name="_4642E_4_11_2">#REF!</definedName>
    <definedName name="_4643E_4_11_3" localSheetId="3">#REF!</definedName>
    <definedName name="_4643E_4_11_3">#REF!</definedName>
    <definedName name="_4644E_4_11_4" localSheetId="3">#REF!</definedName>
    <definedName name="_4644E_4_11_4">#REF!</definedName>
    <definedName name="_4645E_4_11_5" localSheetId="3">#REF!</definedName>
    <definedName name="_4645E_4_11_5">#REF!</definedName>
    <definedName name="_4646E_4_11_6" localSheetId="3">#REF!</definedName>
    <definedName name="_4646E_4_11_6">#REF!</definedName>
    <definedName name="_4647E_4_11_7" localSheetId="3">#REF!</definedName>
    <definedName name="_4647E_4_11_7">#REF!</definedName>
    <definedName name="_4648E_4_11_8" localSheetId="3">#REF!</definedName>
    <definedName name="_4648E_4_11_8">#REF!</definedName>
    <definedName name="_4649E_4_11_9" localSheetId="3">#REF!</definedName>
    <definedName name="_4649E_4_11_9">#REF!</definedName>
    <definedName name="_465_b_1_17_6" localSheetId="3">#REF!</definedName>
    <definedName name="_465_b_1_17_6">#REF!</definedName>
    <definedName name="_4650E_4_17_1" localSheetId="3">#REF!</definedName>
    <definedName name="_4650E_4_17_1">#REF!</definedName>
    <definedName name="_4651E_4_17_10" localSheetId="3">#REF!</definedName>
    <definedName name="_4651E_4_17_10">#REF!</definedName>
    <definedName name="_4652E_4_17_11" localSheetId="3">#REF!</definedName>
    <definedName name="_4652E_4_17_11">#REF!</definedName>
    <definedName name="_4653E_4_17_12" localSheetId="3">#REF!</definedName>
    <definedName name="_4653E_4_17_12">#REF!</definedName>
    <definedName name="_4654E_4_17_13" localSheetId="3">#REF!</definedName>
    <definedName name="_4654E_4_17_13">#REF!</definedName>
    <definedName name="_4655E_4_17_2" localSheetId="3">#REF!</definedName>
    <definedName name="_4655E_4_17_2">#REF!</definedName>
    <definedName name="_4656E_4_17_3" localSheetId="3">#REF!</definedName>
    <definedName name="_4656E_4_17_3">#REF!</definedName>
    <definedName name="_4657E_4_17_4" localSheetId="3">#REF!</definedName>
    <definedName name="_4657E_4_17_4">#REF!</definedName>
    <definedName name="_4658E_4_17_5" localSheetId="3">#REF!</definedName>
    <definedName name="_4658E_4_17_5">#REF!</definedName>
    <definedName name="_4659E_4_17_6" localSheetId="3">#REF!</definedName>
    <definedName name="_4659E_4_17_6">#REF!</definedName>
    <definedName name="_466_b_1_17_7" localSheetId="3">#REF!</definedName>
    <definedName name="_466_b_1_17_7">#REF!</definedName>
    <definedName name="_4660E_4_17_7" localSheetId="3">#REF!</definedName>
    <definedName name="_4660E_4_17_7">#REF!</definedName>
    <definedName name="_4661E_4_17_8" localSheetId="3">#REF!</definedName>
    <definedName name="_4661E_4_17_8">#REF!</definedName>
    <definedName name="_4662E_4_17_9" localSheetId="3">#REF!</definedName>
    <definedName name="_4662E_4_17_9">#REF!</definedName>
    <definedName name="_4663E_5_1" localSheetId="3">#REF!</definedName>
    <definedName name="_4663E_5_1">#REF!</definedName>
    <definedName name="_4664E_5_10" localSheetId="3">#REF!</definedName>
    <definedName name="_4664E_5_10">#REF!</definedName>
    <definedName name="_4665E_5_11" localSheetId="3">#REF!</definedName>
    <definedName name="_4665E_5_11">#REF!</definedName>
    <definedName name="_4666E_5_12" localSheetId="3">#REF!</definedName>
    <definedName name="_4666E_5_12">#REF!</definedName>
    <definedName name="_4667E_5_13" localSheetId="3">#REF!</definedName>
    <definedName name="_4667E_5_13">#REF!</definedName>
    <definedName name="_4668E_5_2" localSheetId="3">#REF!</definedName>
    <definedName name="_4668E_5_2">#REF!</definedName>
    <definedName name="_4669E_5_3" localSheetId="3">#REF!</definedName>
    <definedName name="_4669E_5_3">#REF!</definedName>
    <definedName name="_467_b_1_17_8" localSheetId="3">#REF!</definedName>
    <definedName name="_467_b_1_17_8">#REF!</definedName>
    <definedName name="_4670E_5_4" localSheetId="3">#REF!</definedName>
    <definedName name="_4670E_5_4">#REF!</definedName>
    <definedName name="_4671E_5_5" localSheetId="3">#REF!</definedName>
    <definedName name="_4671E_5_5">#REF!</definedName>
    <definedName name="_4672E_5_6" localSheetId="3">#REF!</definedName>
    <definedName name="_4672E_5_6">#REF!</definedName>
    <definedName name="_4673E_5_7" localSheetId="3">#REF!</definedName>
    <definedName name="_4673E_5_7">#REF!</definedName>
    <definedName name="_4674E_5_8" localSheetId="3">#REF!</definedName>
    <definedName name="_4674E_5_8">#REF!</definedName>
    <definedName name="_4675E_5_9" localSheetId="3">#REF!</definedName>
    <definedName name="_4675E_5_9">#REF!</definedName>
    <definedName name="_4676E_5_10_1" localSheetId="3">#REF!</definedName>
    <definedName name="_4676E_5_10_1">#REF!</definedName>
    <definedName name="_4677E_5_10_10" localSheetId="3">#REF!</definedName>
    <definedName name="_4677E_5_10_10">#REF!</definedName>
    <definedName name="_4678E_5_10_11" localSheetId="3">#REF!</definedName>
    <definedName name="_4678E_5_10_11">#REF!</definedName>
    <definedName name="_4679E_5_10_12" localSheetId="3">#REF!</definedName>
    <definedName name="_4679E_5_10_12">#REF!</definedName>
    <definedName name="_468_b_1_17_9" localSheetId="3">#REF!</definedName>
    <definedName name="_468_b_1_17_9">#REF!</definedName>
    <definedName name="_4680E_5_10_13" localSheetId="3">#REF!</definedName>
    <definedName name="_4680E_5_10_13">#REF!</definedName>
    <definedName name="_4681E_5_10_2" localSheetId="3">#REF!</definedName>
    <definedName name="_4681E_5_10_2">#REF!</definedName>
    <definedName name="_4682E_5_10_3" localSheetId="3">#REF!</definedName>
    <definedName name="_4682E_5_10_3">#REF!</definedName>
    <definedName name="_4683E_5_10_4" localSheetId="3">#REF!</definedName>
    <definedName name="_4683E_5_10_4">#REF!</definedName>
    <definedName name="_4684E_5_10_5" localSheetId="3">#REF!</definedName>
    <definedName name="_4684E_5_10_5">#REF!</definedName>
    <definedName name="_4685E_5_10_6" localSheetId="3">#REF!</definedName>
    <definedName name="_4685E_5_10_6">#REF!</definedName>
    <definedName name="_4686E_5_10_7" localSheetId="3">#REF!</definedName>
    <definedName name="_4686E_5_10_7">#REF!</definedName>
    <definedName name="_4687E_5_10_8" localSheetId="3">#REF!</definedName>
    <definedName name="_4687E_5_10_8">#REF!</definedName>
    <definedName name="_4688E_5_10_9" localSheetId="3">#REF!</definedName>
    <definedName name="_4688E_5_10_9">#REF!</definedName>
    <definedName name="_4689E_5_11_1" localSheetId="3">#REF!</definedName>
    <definedName name="_4689E_5_11_1">#REF!</definedName>
    <definedName name="_469_b_10_1" localSheetId="3">#REF!</definedName>
    <definedName name="_469_b_10_1">#REF!</definedName>
    <definedName name="_4690E_5_11_10" localSheetId="3">#REF!</definedName>
    <definedName name="_4690E_5_11_10">#REF!</definedName>
    <definedName name="_4691E_5_11_11" localSheetId="3">#REF!</definedName>
    <definedName name="_4691E_5_11_11">#REF!</definedName>
    <definedName name="_4692E_5_11_12" localSheetId="3">#REF!</definedName>
    <definedName name="_4692E_5_11_12">#REF!</definedName>
    <definedName name="_4693E_5_11_13" localSheetId="3">#REF!</definedName>
    <definedName name="_4693E_5_11_13">#REF!</definedName>
    <definedName name="_4694E_5_11_2" localSheetId="3">#REF!</definedName>
    <definedName name="_4694E_5_11_2">#REF!</definedName>
    <definedName name="_4695E_5_11_3" localSheetId="3">#REF!</definedName>
    <definedName name="_4695E_5_11_3">#REF!</definedName>
    <definedName name="_4696E_5_11_4" localSheetId="3">#REF!</definedName>
    <definedName name="_4696E_5_11_4">#REF!</definedName>
    <definedName name="_4697E_5_11_5" localSheetId="3">#REF!</definedName>
    <definedName name="_4697E_5_11_5">#REF!</definedName>
    <definedName name="_4698E_5_11_6" localSheetId="3">#REF!</definedName>
    <definedName name="_4698E_5_11_6">#REF!</definedName>
    <definedName name="_4699E_5_11_7" localSheetId="3">#REF!</definedName>
    <definedName name="_4699E_5_11_7">#REF!</definedName>
    <definedName name="_47__xlnm.Print_Area_2_4" localSheetId="3">#REF!</definedName>
    <definedName name="_47__xlnm.Print_Area_2_4">#REF!</definedName>
    <definedName name="_470_b_10_10" localSheetId="3">#REF!</definedName>
    <definedName name="_470_b_10_10">#REF!</definedName>
    <definedName name="_4700E_5_11_8" localSheetId="3">#REF!</definedName>
    <definedName name="_4700E_5_11_8">#REF!</definedName>
    <definedName name="_4701E_5_11_9" localSheetId="3">#REF!</definedName>
    <definedName name="_4701E_5_11_9">#REF!</definedName>
    <definedName name="_4702E_5_17_1" localSheetId="3">#REF!</definedName>
    <definedName name="_4702E_5_17_1">#REF!</definedName>
    <definedName name="_4703E_5_17_10" localSheetId="3">#REF!</definedName>
    <definedName name="_4703E_5_17_10">#REF!</definedName>
    <definedName name="_4704E_5_17_11" localSheetId="3">#REF!</definedName>
    <definedName name="_4704E_5_17_11">#REF!</definedName>
    <definedName name="_4705E_5_17_12" localSheetId="3">#REF!</definedName>
    <definedName name="_4705E_5_17_12">#REF!</definedName>
    <definedName name="_4706E_5_17_13" localSheetId="3">#REF!</definedName>
    <definedName name="_4706E_5_17_13">#REF!</definedName>
    <definedName name="_4707E_5_17_2" localSheetId="3">#REF!</definedName>
    <definedName name="_4707E_5_17_2">#REF!</definedName>
    <definedName name="_4708E_5_17_3" localSheetId="3">#REF!</definedName>
    <definedName name="_4708E_5_17_3">#REF!</definedName>
    <definedName name="_4709E_5_17_4" localSheetId="3">#REF!</definedName>
    <definedName name="_4709E_5_17_4">#REF!</definedName>
    <definedName name="_471_b_10_11" localSheetId="3">#REF!</definedName>
    <definedName name="_471_b_10_11">#REF!</definedName>
    <definedName name="_4710E_5_17_5" localSheetId="3">#REF!</definedName>
    <definedName name="_4710E_5_17_5">#REF!</definedName>
    <definedName name="_4711E_5_17_6" localSheetId="3">#REF!</definedName>
    <definedName name="_4711E_5_17_6">#REF!</definedName>
    <definedName name="_4712E_5_17_7" localSheetId="3">#REF!</definedName>
    <definedName name="_4712E_5_17_7">#REF!</definedName>
    <definedName name="_4713E_5_17_8" localSheetId="3">#REF!</definedName>
    <definedName name="_4713E_5_17_8">#REF!</definedName>
    <definedName name="_4714E_5_17_9" localSheetId="3">#REF!</definedName>
    <definedName name="_4714E_5_17_9">#REF!</definedName>
    <definedName name="_4715E_6_1" localSheetId="3">#REF!</definedName>
    <definedName name="_4715E_6_1">#REF!</definedName>
    <definedName name="_4716E_6_10" localSheetId="3">#REF!</definedName>
    <definedName name="_4716E_6_10">#REF!</definedName>
    <definedName name="_4717E_6_11" localSheetId="3">#REF!</definedName>
    <definedName name="_4717E_6_11">#REF!</definedName>
    <definedName name="_4718E_6_12" localSheetId="3">#REF!</definedName>
    <definedName name="_4718E_6_12">#REF!</definedName>
    <definedName name="_4719E_6_13" localSheetId="3">#REF!</definedName>
    <definedName name="_4719E_6_13">#REF!</definedName>
    <definedName name="_472_b_10_12" localSheetId="3">#REF!</definedName>
    <definedName name="_472_b_10_12">#REF!</definedName>
    <definedName name="_4720E_6_2" localSheetId="3">#REF!</definedName>
    <definedName name="_4720E_6_2">#REF!</definedName>
    <definedName name="_4721E_6_3" localSheetId="3">#REF!</definedName>
    <definedName name="_4721E_6_3">#REF!</definedName>
    <definedName name="_4722E_6_4" localSheetId="3">#REF!</definedName>
    <definedName name="_4722E_6_4">#REF!</definedName>
    <definedName name="_4723E_6_5" localSheetId="3">#REF!</definedName>
    <definedName name="_4723E_6_5">#REF!</definedName>
    <definedName name="_4724E_6_6" localSheetId="3">#REF!</definedName>
    <definedName name="_4724E_6_6">#REF!</definedName>
    <definedName name="_4725E_6_7" localSheetId="3">#REF!</definedName>
    <definedName name="_4725E_6_7">#REF!</definedName>
    <definedName name="_4726E_6_8" localSheetId="3">#REF!</definedName>
    <definedName name="_4726E_6_8">#REF!</definedName>
    <definedName name="_4727E_6_9" localSheetId="3">#REF!</definedName>
    <definedName name="_4727E_6_9">#REF!</definedName>
    <definedName name="_4728E_6_10_1" localSheetId="3">#REF!</definedName>
    <definedName name="_4728E_6_10_1">#REF!</definedName>
    <definedName name="_4729E_6_10_10" localSheetId="3">#REF!</definedName>
    <definedName name="_4729E_6_10_10">#REF!</definedName>
    <definedName name="_473_b_10_13" localSheetId="3">#REF!</definedName>
    <definedName name="_473_b_10_13">#REF!</definedName>
    <definedName name="_4730E_6_10_11" localSheetId="3">#REF!</definedName>
    <definedName name="_4730E_6_10_11">#REF!</definedName>
    <definedName name="_4731E_6_10_12" localSheetId="3">#REF!</definedName>
    <definedName name="_4731E_6_10_12">#REF!</definedName>
    <definedName name="_4732E_6_10_13" localSheetId="3">#REF!</definedName>
    <definedName name="_4732E_6_10_13">#REF!</definedName>
    <definedName name="_4733E_6_10_2" localSheetId="3">#REF!</definedName>
    <definedName name="_4733E_6_10_2">#REF!</definedName>
    <definedName name="_4734E_6_10_3" localSheetId="3">#REF!</definedName>
    <definedName name="_4734E_6_10_3">#REF!</definedName>
    <definedName name="_4735E_6_10_4" localSheetId="3">#REF!</definedName>
    <definedName name="_4735E_6_10_4">#REF!</definedName>
    <definedName name="_4736E_6_10_5" localSheetId="3">#REF!</definedName>
    <definedName name="_4736E_6_10_5">#REF!</definedName>
    <definedName name="_4737E_6_10_6" localSheetId="3">#REF!</definedName>
    <definedName name="_4737E_6_10_6">#REF!</definedName>
    <definedName name="_4738E_6_10_7" localSheetId="3">#REF!</definedName>
    <definedName name="_4738E_6_10_7">#REF!</definedName>
    <definedName name="_4739E_6_10_8" localSheetId="3">#REF!</definedName>
    <definedName name="_4739E_6_10_8">#REF!</definedName>
    <definedName name="_474_b_10_2" localSheetId="3">#REF!</definedName>
    <definedName name="_474_b_10_2">#REF!</definedName>
    <definedName name="_4740E_6_10_9" localSheetId="3">#REF!</definedName>
    <definedName name="_4740E_6_10_9">#REF!</definedName>
    <definedName name="_4741E_6_11_1" localSheetId="3">#REF!</definedName>
    <definedName name="_4741E_6_11_1">#REF!</definedName>
    <definedName name="_4742E_6_11_10" localSheetId="3">#REF!</definedName>
    <definedName name="_4742E_6_11_10">#REF!</definedName>
    <definedName name="_4743E_6_11_11" localSheetId="3">#REF!</definedName>
    <definedName name="_4743E_6_11_11">#REF!</definedName>
    <definedName name="_4744E_6_11_12" localSheetId="3">#REF!</definedName>
    <definedName name="_4744E_6_11_12">#REF!</definedName>
    <definedName name="_4745E_6_11_13" localSheetId="3">#REF!</definedName>
    <definedName name="_4745E_6_11_13">#REF!</definedName>
    <definedName name="_4746E_6_11_2" localSheetId="3">#REF!</definedName>
    <definedName name="_4746E_6_11_2">#REF!</definedName>
    <definedName name="_4747E_6_11_3" localSheetId="3">#REF!</definedName>
    <definedName name="_4747E_6_11_3">#REF!</definedName>
    <definedName name="_4748E_6_11_4" localSheetId="3">#REF!</definedName>
    <definedName name="_4748E_6_11_4">#REF!</definedName>
    <definedName name="_4749E_6_11_5" localSheetId="3">#REF!</definedName>
    <definedName name="_4749E_6_11_5">#REF!</definedName>
    <definedName name="_475_b_10_3" localSheetId="3">#REF!</definedName>
    <definedName name="_475_b_10_3">#REF!</definedName>
    <definedName name="_4750E_6_11_6" localSheetId="3">#REF!</definedName>
    <definedName name="_4750E_6_11_6">#REF!</definedName>
    <definedName name="_4751E_6_11_7" localSheetId="3">#REF!</definedName>
    <definedName name="_4751E_6_11_7">#REF!</definedName>
    <definedName name="_4752E_6_11_8" localSheetId="3">#REF!</definedName>
    <definedName name="_4752E_6_11_8">#REF!</definedName>
    <definedName name="_4753E_6_11_9" localSheetId="3">#REF!</definedName>
    <definedName name="_4753E_6_11_9">#REF!</definedName>
    <definedName name="_4754E_6_17_1" localSheetId="3">#REF!</definedName>
    <definedName name="_4754E_6_17_1">#REF!</definedName>
    <definedName name="_4755E_6_17_10" localSheetId="3">#REF!</definedName>
    <definedName name="_4755E_6_17_10">#REF!</definedName>
    <definedName name="_4756E_6_17_11" localSheetId="3">#REF!</definedName>
    <definedName name="_4756E_6_17_11">#REF!</definedName>
    <definedName name="_4757E_6_17_12" localSheetId="3">#REF!</definedName>
    <definedName name="_4757E_6_17_12">#REF!</definedName>
    <definedName name="_4758E_6_17_13" localSheetId="3">#REF!</definedName>
    <definedName name="_4758E_6_17_13">#REF!</definedName>
    <definedName name="_4759E_6_17_2" localSheetId="3">#REF!</definedName>
    <definedName name="_4759E_6_17_2">#REF!</definedName>
    <definedName name="_476_b_10_4" localSheetId="3">#REF!</definedName>
    <definedName name="_476_b_10_4">#REF!</definedName>
    <definedName name="_4760E_6_17_3" localSheetId="3">#REF!</definedName>
    <definedName name="_4760E_6_17_3">#REF!</definedName>
    <definedName name="_4761E_6_17_4" localSheetId="3">#REF!</definedName>
    <definedName name="_4761E_6_17_4">#REF!</definedName>
    <definedName name="_4762E_6_17_5" localSheetId="3">#REF!</definedName>
    <definedName name="_4762E_6_17_5">#REF!</definedName>
    <definedName name="_4763E_6_17_6" localSheetId="3">#REF!</definedName>
    <definedName name="_4763E_6_17_6">#REF!</definedName>
    <definedName name="_4764E_6_17_7" localSheetId="3">#REF!</definedName>
    <definedName name="_4764E_6_17_7">#REF!</definedName>
    <definedName name="_4765E_6_17_8" localSheetId="3">#REF!</definedName>
    <definedName name="_4765E_6_17_8">#REF!</definedName>
    <definedName name="_4766E_6_17_9" localSheetId="3">#REF!</definedName>
    <definedName name="_4766E_6_17_9">#REF!</definedName>
    <definedName name="_4767E_7_1" localSheetId="3">#REF!</definedName>
    <definedName name="_4767E_7_1">#REF!</definedName>
    <definedName name="_4768E_7_10" localSheetId="3">#REF!</definedName>
    <definedName name="_4768E_7_10">#REF!</definedName>
    <definedName name="_4769E_7_11" localSheetId="3">#REF!</definedName>
    <definedName name="_4769E_7_11">#REF!</definedName>
    <definedName name="_477_b_10_5" localSheetId="3">#REF!</definedName>
    <definedName name="_477_b_10_5">#REF!</definedName>
    <definedName name="_4770E_7_12" localSheetId="3">#REF!</definedName>
    <definedName name="_4770E_7_12">#REF!</definedName>
    <definedName name="_4771E_7_13" localSheetId="3">#REF!</definedName>
    <definedName name="_4771E_7_13">#REF!</definedName>
    <definedName name="_4772E_7_2" localSheetId="3">#REF!</definedName>
    <definedName name="_4772E_7_2">#REF!</definedName>
    <definedName name="_4773E_7_3" localSheetId="3">#REF!</definedName>
    <definedName name="_4773E_7_3">#REF!</definedName>
    <definedName name="_4774E_7_4" localSheetId="3">#REF!</definedName>
    <definedName name="_4774E_7_4">#REF!</definedName>
    <definedName name="_4775E_7_5" localSheetId="3">#REF!</definedName>
    <definedName name="_4775E_7_5">#REF!</definedName>
    <definedName name="_4776E_7_6" localSheetId="3">#REF!</definedName>
    <definedName name="_4776E_7_6">#REF!</definedName>
    <definedName name="_4777E_7_7" localSheetId="3">#REF!</definedName>
    <definedName name="_4777E_7_7">#REF!</definedName>
    <definedName name="_4778E_7_8" localSheetId="3">#REF!</definedName>
    <definedName name="_4778E_7_8">#REF!</definedName>
    <definedName name="_4779E_7_9" localSheetId="3">#REF!</definedName>
    <definedName name="_4779E_7_9">#REF!</definedName>
    <definedName name="_478_b_10_6" localSheetId="3">#REF!</definedName>
    <definedName name="_478_b_10_6">#REF!</definedName>
    <definedName name="_4780E_7_10_1" localSheetId="3">#REF!</definedName>
    <definedName name="_4780E_7_10_1">#REF!</definedName>
    <definedName name="_4781E_7_10_10" localSheetId="3">#REF!</definedName>
    <definedName name="_4781E_7_10_10">#REF!</definedName>
    <definedName name="_4782E_7_10_11" localSheetId="3">#REF!</definedName>
    <definedName name="_4782E_7_10_11">#REF!</definedName>
    <definedName name="_4783E_7_10_12" localSheetId="3">#REF!</definedName>
    <definedName name="_4783E_7_10_12">#REF!</definedName>
    <definedName name="_4784E_7_10_13" localSheetId="3">#REF!</definedName>
    <definedName name="_4784E_7_10_13">#REF!</definedName>
    <definedName name="_4785E_7_10_2" localSheetId="3">#REF!</definedName>
    <definedName name="_4785E_7_10_2">#REF!</definedName>
    <definedName name="_4786E_7_10_3" localSheetId="3">#REF!</definedName>
    <definedName name="_4786E_7_10_3">#REF!</definedName>
    <definedName name="_4787E_7_10_4" localSheetId="3">#REF!</definedName>
    <definedName name="_4787E_7_10_4">#REF!</definedName>
    <definedName name="_4788E_7_10_5" localSheetId="3">#REF!</definedName>
    <definedName name="_4788E_7_10_5">#REF!</definedName>
    <definedName name="_4789E_7_10_6" localSheetId="3">#REF!</definedName>
    <definedName name="_4789E_7_10_6">#REF!</definedName>
    <definedName name="_479_b_10_7" localSheetId="3">#REF!</definedName>
    <definedName name="_479_b_10_7">#REF!</definedName>
    <definedName name="_4790E_7_10_7" localSheetId="3">#REF!</definedName>
    <definedName name="_4790E_7_10_7">#REF!</definedName>
    <definedName name="_4791E_7_10_8" localSheetId="3">#REF!</definedName>
    <definedName name="_4791E_7_10_8">#REF!</definedName>
    <definedName name="_4792E_7_10_9" localSheetId="3">#REF!</definedName>
    <definedName name="_4792E_7_10_9">#REF!</definedName>
    <definedName name="_4793E_7_11_1" localSheetId="3">#REF!</definedName>
    <definedName name="_4793E_7_11_1">#REF!</definedName>
    <definedName name="_4794E_7_11_10" localSheetId="3">#REF!</definedName>
    <definedName name="_4794E_7_11_10">#REF!</definedName>
    <definedName name="_4795E_7_11_11" localSheetId="3">#REF!</definedName>
    <definedName name="_4795E_7_11_11">#REF!</definedName>
    <definedName name="_4796E_7_11_12" localSheetId="3">#REF!</definedName>
    <definedName name="_4796E_7_11_12">#REF!</definedName>
    <definedName name="_4797E_7_11_13" localSheetId="3">#REF!</definedName>
    <definedName name="_4797E_7_11_13">#REF!</definedName>
    <definedName name="_4798E_7_11_2" localSheetId="3">#REF!</definedName>
    <definedName name="_4798E_7_11_2">#REF!</definedName>
    <definedName name="_4799E_7_11_3" localSheetId="3">#REF!</definedName>
    <definedName name="_4799E_7_11_3">#REF!</definedName>
    <definedName name="_48__xlnm.Print_Area_2_5" localSheetId="3">#REF!</definedName>
    <definedName name="_48__xlnm.Print_Area_2_5">#REF!</definedName>
    <definedName name="_480_b_10_8" localSheetId="3">#REF!</definedName>
    <definedName name="_480_b_10_8">#REF!</definedName>
    <definedName name="_4800E_7_11_4" localSheetId="3">#REF!</definedName>
    <definedName name="_4800E_7_11_4">#REF!</definedName>
    <definedName name="_4801E_7_11_5" localSheetId="3">#REF!</definedName>
    <definedName name="_4801E_7_11_5">#REF!</definedName>
    <definedName name="_4802E_7_11_6" localSheetId="3">#REF!</definedName>
    <definedName name="_4802E_7_11_6">#REF!</definedName>
    <definedName name="_4803E_7_11_7" localSheetId="3">#REF!</definedName>
    <definedName name="_4803E_7_11_7">#REF!</definedName>
    <definedName name="_4804E_7_11_8" localSheetId="3">#REF!</definedName>
    <definedName name="_4804E_7_11_8">#REF!</definedName>
    <definedName name="_4805E_7_11_9" localSheetId="3">#REF!</definedName>
    <definedName name="_4805E_7_11_9">#REF!</definedName>
    <definedName name="_4806E_7_17_1" localSheetId="3">#REF!</definedName>
    <definedName name="_4806E_7_17_1">#REF!</definedName>
    <definedName name="_4807E_7_17_10" localSheetId="3">#REF!</definedName>
    <definedName name="_4807E_7_17_10">#REF!</definedName>
    <definedName name="_4808E_7_17_11" localSheetId="3">#REF!</definedName>
    <definedName name="_4808E_7_17_11">#REF!</definedName>
    <definedName name="_4809E_7_17_12" localSheetId="3">#REF!</definedName>
    <definedName name="_4809E_7_17_12">#REF!</definedName>
    <definedName name="_481_b_10_9" localSheetId="3">#REF!</definedName>
    <definedName name="_481_b_10_9">#REF!</definedName>
    <definedName name="_4810E_7_17_13" localSheetId="3">#REF!</definedName>
    <definedName name="_4810E_7_17_13">#REF!</definedName>
    <definedName name="_4811E_7_17_2" localSheetId="3">#REF!</definedName>
    <definedName name="_4811E_7_17_2">#REF!</definedName>
    <definedName name="_4812E_7_17_3" localSheetId="3">#REF!</definedName>
    <definedName name="_4812E_7_17_3">#REF!</definedName>
    <definedName name="_4813E_7_17_4" localSheetId="3">#REF!</definedName>
    <definedName name="_4813E_7_17_4">#REF!</definedName>
    <definedName name="_4814E_7_17_5" localSheetId="3">#REF!</definedName>
    <definedName name="_4814E_7_17_5">#REF!</definedName>
    <definedName name="_4815E_7_17_6" localSheetId="3">#REF!</definedName>
    <definedName name="_4815E_7_17_6">#REF!</definedName>
    <definedName name="_4816E_7_17_7" localSheetId="3">#REF!</definedName>
    <definedName name="_4816E_7_17_7">#REF!</definedName>
    <definedName name="_4817E_7_17_8" localSheetId="3">#REF!</definedName>
    <definedName name="_4817E_7_17_8">#REF!</definedName>
    <definedName name="_4818E_7_17_9" localSheetId="3">#REF!</definedName>
    <definedName name="_4818E_7_17_9">#REF!</definedName>
    <definedName name="_4819E_8_1" localSheetId="3">#REF!</definedName>
    <definedName name="_4819E_8_1">#REF!</definedName>
    <definedName name="_482_b_11_1" localSheetId="3">#REF!</definedName>
    <definedName name="_482_b_11_1">#REF!</definedName>
    <definedName name="_4820E_8_10" localSheetId="3">#REF!</definedName>
    <definedName name="_4820E_8_10">#REF!</definedName>
    <definedName name="_4821E_8_11" localSheetId="3">#REF!</definedName>
    <definedName name="_4821E_8_11">#REF!</definedName>
    <definedName name="_4822E_8_12" localSheetId="3">#REF!</definedName>
    <definedName name="_4822E_8_12">#REF!</definedName>
    <definedName name="_4823E_8_13" localSheetId="3">#REF!</definedName>
    <definedName name="_4823E_8_13">#REF!</definedName>
    <definedName name="_4824E_8_2" localSheetId="3">#REF!</definedName>
    <definedName name="_4824E_8_2">#REF!</definedName>
    <definedName name="_4825E_8_3" localSheetId="3">#REF!</definedName>
    <definedName name="_4825E_8_3">#REF!</definedName>
    <definedName name="_4826E_8_4" localSheetId="3">#REF!</definedName>
    <definedName name="_4826E_8_4">#REF!</definedName>
    <definedName name="_4827E_8_5" localSheetId="3">#REF!</definedName>
    <definedName name="_4827E_8_5">#REF!</definedName>
    <definedName name="_4828E_8_6" localSheetId="3">#REF!</definedName>
    <definedName name="_4828E_8_6">#REF!</definedName>
    <definedName name="_4829E_8_7" localSheetId="3">#REF!</definedName>
    <definedName name="_4829E_8_7">#REF!</definedName>
    <definedName name="_483_b_11_10" localSheetId="3">#REF!</definedName>
    <definedName name="_483_b_11_10">#REF!</definedName>
    <definedName name="_4830E_8_8" localSheetId="3">#REF!</definedName>
    <definedName name="_4830E_8_8">#REF!</definedName>
    <definedName name="_4831E_8_9" localSheetId="3">#REF!</definedName>
    <definedName name="_4831E_8_9">#REF!</definedName>
    <definedName name="_4832E_8_10_1" localSheetId="3">#REF!</definedName>
    <definedName name="_4832E_8_10_1">#REF!</definedName>
    <definedName name="_4833E_8_10_10" localSheetId="3">#REF!</definedName>
    <definedName name="_4833E_8_10_10">#REF!</definedName>
    <definedName name="_4834E_8_10_11" localSheetId="3">#REF!</definedName>
    <definedName name="_4834E_8_10_11">#REF!</definedName>
    <definedName name="_4835E_8_10_12" localSheetId="3">#REF!</definedName>
    <definedName name="_4835E_8_10_12">#REF!</definedName>
    <definedName name="_4836E_8_10_13" localSheetId="3">#REF!</definedName>
    <definedName name="_4836E_8_10_13">#REF!</definedName>
    <definedName name="_4837E_8_10_2" localSheetId="3">#REF!</definedName>
    <definedName name="_4837E_8_10_2">#REF!</definedName>
    <definedName name="_4838E_8_10_3" localSheetId="3">#REF!</definedName>
    <definedName name="_4838E_8_10_3">#REF!</definedName>
    <definedName name="_4839E_8_10_4" localSheetId="3">#REF!</definedName>
    <definedName name="_4839E_8_10_4">#REF!</definedName>
    <definedName name="_484_b_11_11" localSheetId="3">#REF!</definedName>
    <definedName name="_484_b_11_11">#REF!</definedName>
    <definedName name="_4840E_8_10_5" localSheetId="3">#REF!</definedName>
    <definedName name="_4840E_8_10_5">#REF!</definedName>
    <definedName name="_4841E_8_10_6" localSheetId="3">#REF!</definedName>
    <definedName name="_4841E_8_10_6">#REF!</definedName>
    <definedName name="_4842E_8_10_7" localSheetId="3">#REF!</definedName>
    <definedName name="_4842E_8_10_7">#REF!</definedName>
    <definedName name="_4843E_8_10_8" localSheetId="3">#REF!</definedName>
    <definedName name="_4843E_8_10_8">#REF!</definedName>
    <definedName name="_4844E_8_10_9" localSheetId="3">#REF!</definedName>
    <definedName name="_4844E_8_10_9">#REF!</definedName>
    <definedName name="_4845E_8_11_1" localSheetId="3">#REF!</definedName>
    <definedName name="_4845E_8_11_1">#REF!</definedName>
    <definedName name="_4846E_8_11_10" localSheetId="3">#REF!</definedName>
    <definedName name="_4846E_8_11_10">#REF!</definedName>
    <definedName name="_4847E_8_11_11" localSheetId="3">#REF!</definedName>
    <definedName name="_4847E_8_11_11">#REF!</definedName>
    <definedName name="_4848E_8_11_12" localSheetId="3">#REF!</definedName>
    <definedName name="_4848E_8_11_12">#REF!</definedName>
    <definedName name="_4849E_8_11_13" localSheetId="3">#REF!</definedName>
    <definedName name="_4849E_8_11_13">#REF!</definedName>
    <definedName name="_485_b_11_12" localSheetId="3">#REF!</definedName>
    <definedName name="_485_b_11_12">#REF!</definedName>
    <definedName name="_4850E_8_11_2" localSheetId="3">#REF!</definedName>
    <definedName name="_4850E_8_11_2">#REF!</definedName>
    <definedName name="_4851E_8_11_3" localSheetId="3">#REF!</definedName>
    <definedName name="_4851E_8_11_3">#REF!</definedName>
    <definedName name="_4852E_8_11_4" localSheetId="3">#REF!</definedName>
    <definedName name="_4852E_8_11_4">#REF!</definedName>
    <definedName name="_4853E_8_11_5" localSheetId="3">#REF!</definedName>
    <definedName name="_4853E_8_11_5">#REF!</definedName>
    <definedName name="_4854E_8_11_6" localSheetId="3">#REF!</definedName>
    <definedName name="_4854E_8_11_6">#REF!</definedName>
    <definedName name="_4855E_8_11_7" localSheetId="3">#REF!</definedName>
    <definedName name="_4855E_8_11_7">#REF!</definedName>
    <definedName name="_4856E_8_11_8" localSheetId="3">#REF!</definedName>
    <definedName name="_4856E_8_11_8">#REF!</definedName>
    <definedName name="_4857E_8_11_9" localSheetId="3">#REF!</definedName>
    <definedName name="_4857E_8_11_9">#REF!</definedName>
    <definedName name="_4858E_8_17_1" localSheetId="3">#REF!</definedName>
    <definedName name="_4858E_8_17_1">#REF!</definedName>
    <definedName name="_4859E_8_17_10" localSheetId="3">#REF!</definedName>
    <definedName name="_4859E_8_17_10">#REF!</definedName>
    <definedName name="_486_b_11_13" localSheetId="3">#REF!</definedName>
    <definedName name="_486_b_11_13">#REF!</definedName>
    <definedName name="_4860E_8_17_11" localSheetId="3">#REF!</definedName>
    <definedName name="_4860E_8_17_11">#REF!</definedName>
    <definedName name="_4861E_8_17_12" localSheetId="3">#REF!</definedName>
    <definedName name="_4861E_8_17_12">#REF!</definedName>
    <definedName name="_4862E_8_17_13" localSheetId="3">#REF!</definedName>
    <definedName name="_4862E_8_17_13">#REF!</definedName>
    <definedName name="_4863E_8_17_2" localSheetId="3">#REF!</definedName>
    <definedName name="_4863E_8_17_2">#REF!</definedName>
    <definedName name="_4864E_8_17_3" localSheetId="3">#REF!</definedName>
    <definedName name="_4864E_8_17_3">#REF!</definedName>
    <definedName name="_4865E_8_17_4" localSheetId="3">#REF!</definedName>
    <definedName name="_4865E_8_17_4">#REF!</definedName>
    <definedName name="_4866E_8_17_5" localSheetId="3">#REF!</definedName>
    <definedName name="_4866E_8_17_5">#REF!</definedName>
    <definedName name="_4867E_8_17_6" localSheetId="3">#REF!</definedName>
    <definedName name="_4867E_8_17_6">#REF!</definedName>
    <definedName name="_4868E_8_17_7" localSheetId="3">#REF!</definedName>
    <definedName name="_4868E_8_17_7">#REF!</definedName>
    <definedName name="_4869E_8_17_8" localSheetId="3">#REF!</definedName>
    <definedName name="_4869E_8_17_8">#REF!</definedName>
    <definedName name="_487_b_11_2" localSheetId="3">#REF!</definedName>
    <definedName name="_487_b_11_2">#REF!</definedName>
    <definedName name="_4870E_8_17_9" localSheetId="3">#REF!</definedName>
    <definedName name="_4870E_8_17_9">#REF!</definedName>
    <definedName name="_4871E_9_1" localSheetId="3">#REF!</definedName>
    <definedName name="_4871E_9_1">#REF!</definedName>
    <definedName name="_4872E_9_10" localSheetId="3">#REF!</definedName>
    <definedName name="_4872E_9_10">#REF!</definedName>
    <definedName name="_4873E_9_11" localSheetId="3">#REF!</definedName>
    <definedName name="_4873E_9_11">#REF!</definedName>
    <definedName name="_4874E_9_12" localSheetId="3">#REF!</definedName>
    <definedName name="_4874E_9_12">#REF!</definedName>
    <definedName name="_4875E_9_13" localSheetId="3">#REF!</definedName>
    <definedName name="_4875E_9_13">#REF!</definedName>
    <definedName name="_4876E_9_2" localSheetId="3">#REF!</definedName>
    <definedName name="_4876E_9_2">#REF!</definedName>
    <definedName name="_4877E_9_3" localSheetId="3">#REF!</definedName>
    <definedName name="_4877E_9_3">#REF!</definedName>
    <definedName name="_4878E_9_4" localSheetId="3">#REF!</definedName>
    <definedName name="_4878E_9_4">#REF!</definedName>
    <definedName name="_4879E_9_5" localSheetId="3">#REF!</definedName>
    <definedName name="_4879E_9_5">#REF!</definedName>
    <definedName name="_488_b_11_3" localSheetId="3">#REF!</definedName>
    <definedName name="_488_b_11_3">#REF!</definedName>
    <definedName name="_4880E_9_6" localSheetId="3">#REF!</definedName>
    <definedName name="_4880E_9_6">#REF!</definedName>
    <definedName name="_4881E_9_7" localSheetId="3">#REF!</definedName>
    <definedName name="_4881E_9_7">#REF!</definedName>
    <definedName name="_4882E_9_8" localSheetId="3">#REF!</definedName>
    <definedName name="_4882E_9_8">#REF!</definedName>
    <definedName name="_4883E_9_9" localSheetId="3">#REF!</definedName>
    <definedName name="_4883E_9_9">#REF!</definedName>
    <definedName name="_4884E_9_10_1" localSheetId="3">#REF!</definedName>
    <definedName name="_4884E_9_10_1">#REF!</definedName>
    <definedName name="_4885E_9_10_10" localSheetId="3">#REF!</definedName>
    <definedName name="_4885E_9_10_10">#REF!</definedName>
    <definedName name="_4886E_9_10_11" localSheetId="3">#REF!</definedName>
    <definedName name="_4886E_9_10_11">#REF!</definedName>
    <definedName name="_4887E_9_10_12" localSheetId="3">#REF!</definedName>
    <definedName name="_4887E_9_10_12">#REF!</definedName>
    <definedName name="_4888E_9_10_13" localSheetId="3">#REF!</definedName>
    <definedName name="_4888E_9_10_13">#REF!</definedName>
    <definedName name="_4889E_9_10_2" localSheetId="3">#REF!</definedName>
    <definedName name="_4889E_9_10_2">#REF!</definedName>
    <definedName name="_489_b_11_4" localSheetId="3">#REF!</definedName>
    <definedName name="_489_b_11_4">#REF!</definedName>
    <definedName name="_4890E_9_10_3" localSheetId="3">#REF!</definedName>
    <definedName name="_4890E_9_10_3">#REF!</definedName>
    <definedName name="_4891E_9_10_4" localSheetId="3">#REF!</definedName>
    <definedName name="_4891E_9_10_4">#REF!</definedName>
    <definedName name="_4892E_9_10_5" localSheetId="3">#REF!</definedName>
    <definedName name="_4892E_9_10_5">#REF!</definedName>
    <definedName name="_4893E_9_10_6" localSheetId="3">#REF!</definedName>
    <definedName name="_4893E_9_10_6">#REF!</definedName>
    <definedName name="_4894E_9_10_7" localSheetId="3">#REF!</definedName>
    <definedName name="_4894E_9_10_7">#REF!</definedName>
    <definedName name="_4895E_9_10_8" localSheetId="3">#REF!</definedName>
    <definedName name="_4895E_9_10_8">#REF!</definedName>
    <definedName name="_4896E_9_10_9" localSheetId="3">#REF!</definedName>
    <definedName name="_4896E_9_10_9">#REF!</definedName>
    <definedName name="_4897E_9_11_1" localSheetId="3">#REF!</definedName>
    <definedName name="_4897E_9_11_1">#REF!</definedName>
    <definedName name="_4898E_9_11_10" localSheetId="3">#REF!</definedName>
    <definedName name="_4898E_9_11_10">#REF!</definedName>
    <definedName name="_4899E_9_11_11" localSheetId="3">#REF!</definedName>
    <definedName name="_4899E_9_11_11">#REF!</definedName>
    <definedName name="_49__xlnm.Print_Area_2_6" localSheetId="3">#REF!</definedName>
    <definedName name="_49__xlnm.Print_Area_2_6">#REF!</definedName>
    <definedName name="_490_b_11_5" localSheetId="3">#REF!</definedName>
    <definedName name="_490_b_11_5">#REF!</definedName>
    <definedName name="_4900E_9_11_12" localSheetId="3">#REF!</definedName>
    <definedName name="_4900E_9_11_12">#REF!</definedName>
    <definedName name="_4901E_9_11_13" localSheetId="3">#REF!</definedName>
    <definedName name="_4901E_9_11_13">#REF!</definedName>
    <definedName name="_4902E_9_11_2" localSheetId="3">#REF!</definedName>
    <definedName name="_4902E_9_11_2">#REF!</definedName>
    <definedName name="_4903E_9_11_3" localSheetId="3">#REF!</definedName>
    <definedName name="_4903E_9_11_3">#REF!</definedName>
    <definedName name="_4904E_9_11_4" localSheetId="3">#REF!</definedName>
    <definedName name="_4904E_9_11_4">#REF!</definedName>
    <definedName name="_4905E_9_11_5" localSheetId="3">#REF!</definedName>
    <definedName name="_4905E_9_11_5">#REF!</definedName>
    <definedName name="_4906E_9_11_6" localSheetId="3">#REF!</definedName>
    <definedName name="_4906E_9_11_6">#REF!</definedName>
    <definedName name="_4907E_9_11_7" localSheetId="3">#REF!</definedName>
    <definedName name="_4907E_9_11_7">#REF!</definedName>
    <definedName name="_4908E_9_11_8" localSheetId="3">#REF!</definedName>
    <definedName name="_4908E_9_11_8">#REF!</definedName>
    <definedName name="_4909E_9_11_9" localSheetId="3">#REF!</definedName>
    <definedName name="_4909E_9_11_9">#REF!</definedName>
    <definedName name="_491_b_11_6" localSheetId="3">#REF!</definedName>
    <definedName name="_491_b_11_6">#REF!</definedName>
    <definedName name="_4910E_9_17_1" localSheetId="3">#REF!</definedName>
    <definedName name="_4910E_9_17_1">#REF!</definedName>
    <definedName name="_4911E_9_17_10" localSheetId="3">#REF!</definedName>
    <definedName name="_4911E_9_17_10">#REF!</definedName>
    <definedName name="_4912E_9_17_11" localSheetId="3">#REF!</definedName>
    <definedName name="_4912E_9_17_11">#REF!</definedName>
    <definedName name="_4913E_9_17_12" localSheetId="3">#REF!</definedName>
    <definedName name="_4913E_9_17_12">#REF!</definedName>
    <definedName name="_4914E_9_17_13" localSheetId="3">#REF!</definedName>
    <definedName name="_4914E_9_17_13">#REF!</definedName>
    <definedName name="_4915E_9_17_2" localSheetId="3">#REF!</definedName>
    <definedName name="_4915E_9_17_2">#REF!</definedName>
    <definedName name="_4916E_9_17_3" localSheetId="3">#REF!</definedName>
    <definedName name="_4916E_9_17_3">#REF!</definedName>
    <definedName name="_4917E_9_17_4" localSheetId="3">#REF!</definedName>
    <definedName name="_4917E_9_17_4">#REF!</definedName>
    <definedName name="_4918E_9_17_5" localSheetId="3">#REF!</definedName>
    <definedName name="_4918E_9_17_5">#REF!</definedName>
    <definedName name="_4919E_9_17_6" localSheetId="3">#REF!</definedName>
    <definedName name="_4919E_9_17_6">#REF!</definedName>
    <definedName name="_492_b_11_7" localSheetId="3">#REF!</definedName>
    <definedName name="_492_b_11_7">#REF!</definedName>
    <definedName name="_4920E_9_17_7" localSheetId="3">#REF!</definedName>
    <definedName name="_4920E_9_17_7">#REF!</definedName>
    <definedName name="_4921E_9_17_8" localSheetId="3">#REF!</definedName>
    <definedName name="_4921E_9_17_8">#REF!</definedName>
    <definedName name="_4922E_9_17_9" localSheetId="3">#REF!</definedName>
    <definedName name="_4922E_9_17_9">#REF!</definedName>
    <definedName name="_4923Excel_BuiltIn_Database_1" localSheetId="3">#REF!</definedName>
    <definedName name="_4923Excel_BuiltIn_Database_1">#REF!</definedName>
    <definedName name="_4924Excel_BuiltIn_Database_10" localSheetId="3">#REF!</definedName>
    <definedName name="_4924Excel_BuiltIn_Database_10">#REF!</definedName>
    <definedName name="_4925Excel_BuiltIn_Database_11" localSheetId="3">#REF!</definedName>
    <definedName name="_4925Excel_BuiltIn_Database_11">#REF!</definedName>
    <definedName name="_4926Excel_BuiltIn_Database_12" localSheetId="3">#REF!</definedName>
    <definedName name="_4926Excel_BuiltIn_Database_12">#REF!</definedName>
    <definedName name="_4927Excel_BuiltIn_Database_13" localSheetId="3">#REF!</definedName>
    <definedName name="_4927Excel_BuiltIn_Database_13">#REF!</definedName>
    <definedName name="_4928Excel_BuiltIn_Database_2" localSheetId="3">#REF!</definedName>
    <definedName name="_4928Excel_BuiltIn_Database_2">#REF!</definedName>
    <definedName name="_4929Excel_BuiltIn_Database_3" localSheetId="3">#REF!</definedName>
    <definedName name="_4929Excel_BuiltIn_Database_3">#REF!</definedName>
    <definedName name="_493_b_11_8" localSheetId="3">#REF!</definedName>
    <definedName name="_493_b_11_8">#REF!</definedName>
    <definedName name="_4930Excel_BuiltIn_Database_4" localSheetId="3">#REF!</definedName>
    <definedName name="_4930Excel_BuiltIn_Database_4">#REF!</definedName>
    <definedName name="_4931Excel_BuiltIn_Database_5" localSheetId="3">#REF!</definedName>
    <definedName name="_4931Excel_BuiltIn_Database_5">#REF!</definedName>
    <definedName name="_4932Excel_BuiltIn_Database_6" localSheetId="3">#REF!</definedName>
    <definedName name="_4932Excel_BuiltIn_Database_6">#REF!</definedName>
    <definedName name="_4933Excel_BuiltIn_Database_7" localSheetId="3">#REF!</definedName>
    <definedName name="_4933Excel_BuiltIn_Database_7">#REF!</definedName>
    <definedName name="_4934Excel_BuiltIn_Database_8" localSheetId="3">#REF!</definedName>
    <definedName name="_4934Excel_BuiltIn_Database_8">#REF!</definedName>
    <definedName name="_4935Excel_BuiltIn_Database_9" localSheetId="3">#REF!</definedName>
    <definedName name="_4935Excel_BuiltIn_Database_9">#REF!</definedName>
    <definedName name="_4936Excel_BuiltIn_Database_1_1" localSheetId="3">#REF!</definedName>
    <definedName name="_4936Excel_BuiltIn_Database_1_1">#REF!</definedName>
    <definedName name="_4937Excel_BuiltIn_Database_1_10" localSheetId="3">#REF!</definedName>
    <definedName name="_4937Excel_BuiltIn_Database_1_10">#REF!</definedName>
    <definedName name="_4938Excel_BuiltIn_Database_1_11" localSheetId="3">#REF!</definedName>
    <definedName name="_4938Excel_BuiltIn_Database_1_11">#REF!</definedName>
    <definedName name="_4939Excel_BuiltIn_Database_1_12" localSheetId="3">#REF!</definedName>
    <definedName name="_4939Excel_BuiltIn_Database_1_12">#REF!</definedName>
    <definedName name="_494_b_11_9" localSheetId="3">#REF!</definedName>
    <definedName name="_494_b_11_9">#REF!</definedName>
    <definedName name="_4940Excel_BuiltIn_Database_1_13" localSheetId="3">#REF!</definedName>
    <definedName name="_4940Excel_BuiltIn_Database_1_13">#REF!</definedName>
    <definedName name="_4941Excel_BuiltIn_Database_1_2" localSheetId="3">#REF!</definedName>
    <definedName name="_4941Excel_BuiltIn_Database_1_2">#REF!</definedName>
    <definedName name="_4942Excel_BuiltIn_Database_1_3" localSheetId="3">#REF!</definedName>
    <definedName name="_4942Excel_BuiltIn_Database_1_3">#REF!</definedName>
    <definedName name="_4943Excel_BuiltIn_Database_1_4" localSheetId="3">#REF!</definedName>
    <definedName name="_4943Excel_BuiltIn_Database_1_4">#REF!</definedName>
    <definedName name="_4944Excel_BuiltIn_Database_1_5" localSheetId="3">#REF!</definedName>
    <definedName name="_4944Excel_BuiltIn_Database_1_5">#REF!</definedName>
    <definedName name="_4945Excel_BuiltIn_Database_1_6" localSheetId="3">#REF!</definedName>
    <definedName name="_4945Excel_BuiltIn_Database_1_6">#REF!</definedName>
    <definedName name="_4946Excel_BuiltIn_Database_1_7" localSheetId="3">#REF!</definedName>
    <definedName name="_4946Excel_BuiltIn_Database_1_7">#REF!</definedName>
    <definedName name="_4947Excel_BuiltIn_Database_1_8" localSheetId="3">#REF!</definedName>
    <definedName name="_4947Excel_BuiltIn_Database_1_8">#REF!</definedName>
    <definedName name="_4948Excel_BuiltIn_Database_1_9" localSheetId="3">#REF!</definedName>
    <definedName name="_4948Excel_BuiltIn_Database_1_9">#REF!</definedName>
    <definedName name="_4949Excel_BuiltIn_Database_1_1_1" localSheetId="3">#REF!</definedName>
    <definedName name="_4949Excel_BuiltIn_Database_1_1_1">#REF!</definedName>
    <definedName name="_495_b_17_1_1" localSheetId="3">#REF!</definedName>
    <definedName name="_495_b_17_1_1">#REF!</definedName>
    <definedName name="_4950Excel_BuiltIn_Database_1_1_10" localSheetId="3">#REF!</definedName>
    <definedName name="_4950Excel_BuiltIn_Database_1_1_10">#REF!</definedName>
    <definedName name="_4951Excel_BuiltIn_Database_1_1_11" localSheetId="3">#REF!</definedName>
    <definedName name="_4951Excel_BuiltIn_Database_1_1_11">#REF!</definedName>
    <definedName name="_4952Excel_BuiltIn_Database_1_1_12" localSheetId="3">#REF!</definedName>
    <definedName name="_4952Excel_BuiltIn_Database_1_1_12">#REF!</definedName>
    <definedName name="_4953Excel_BuiltIn_Database_1_1_13" localSheetId="3">#REF!</definedName>
    <definedName name="_4953Excel_BuiltIn_Database_1_1_13">#REF!</definedName>
    <definedName name="_4954Excel_BuiltIn_Database_1_1_2" localSheetId="3">#REF!</definedName>
    <definedName name="_4954Excel_BuiltIn_Database_1_1_2">#REF!</definedName>
    <definedName name="_4955Excel_BuiltIn_Database_1_1_3" localSheetId="3">#REF!</definedName>
    <definedName name="_4955Excel_BuiltIn_Database_1_1_3">#REF!</definedName>
    <definedName name="_4956Excel_BuiltIn_Database_1_1_4" localSheetId="3">#REF!</definedName>
    <definedName name="_4956Excel_BuiltIn_Database_1_1_4">#REF!</definedName>
    <definedName name="_4957Excel_BuiltIn_Database_1_1_5" localSheetId="3">#REF!</definedName>
    <definedName name="_4957Excel_BuiltIn_Database_1_1_5">#REF!</definedName>
    <definedName name="_4958Excel_BuiltIn_Database_1_1_6" localSheetId="3">#REF!</definedName>
    <definedName name="_4958Excel_BuiltIn_Database_1_1_6">#REF!</definedName>
    <definedName name="_4959Excel_BuiltIn_Database_1_1_7" localSheetId="3">#REF!</definedName>
    <definedName name="_4959Excel_BuiltIn_Database_1_1_7">#REF!</definedName>
    <definedName name="_496_b_17_1_10" localSheetId="3">#REF!</definedName>
    <definedName name="_496_b_17_1_10">#REF!</definedName>
    <definedName name="_4960Excel_BuiltIn_Database_1_1_8" localSheetId="3">#REF!</definedName>
    <definedName name="_4960Excel_BuiltIn_Database_1_1_8">#REF!</definedName>
    <definedName name="_4961Excel_BuiltIn_Database_1_1_9" localSheetId="3">#REF!</definedName>
    <definedName name="_4961Excel_BuiltIn_Database_1_1_9">#REF!</definedName>
    <definedName name="_4962Excel_BuiltIn_Database_1_1_1_1" localSheetId="3">#REF!</definedName>
    <definedName name="_4962Excel_BuiltIn_Database_1_1_1_1">#REF!</definedName>
    <definedName name="_4963Excel_BuiltIn_Database_1_1_1_10" localSheetId="3">#REF!</definedName>
    <definedName name="_4963Excel_BuiltIn_Database_1_1_1_10">#REF!</definedName>
    <definedName name="_4964Excel_BuiltIn_Database_1_1_1_11" localSheetId="3">#REF!</definedName>
    <definedName name="_4964Excel_BuiltIn_Database_1_1_1_11">#REF!</definedName>
    <definedName name="_4965Excel_BuiltIn_Database_1_1_1_12" localSheetId="3">#REF!</definedName>
    <definedName name="_4965Excel_BuiltIn_Database_1_1_1_12">#REF!</definedName>
    <definedName name="_4966Excel_BuiltIn_Database_1_1_1_13" localSheetId="3">#REF!</definedName>
    <definedName name="_4966Excel_BuiltIn_Database_1_1_1_13">#REF!</definedName>
    <definedName name="_4967Excel_BuiltIn_Database_1_1_1_2" localSheetId="3">#REF!</definedName>
    <definedName name="_4967Excel_BuiltIn_Database_1_1_1_2">#REF!</definedName>
    <definedName name="_4968Excel_BuiltIn_Database_1_1_1_3" localSheetId="3">#REF!</definedName>
    <definedName name="_4968Excel_BuiltIn_Database_1_1_1_3">#REF!</definedName>
    <definedName name="_4969Excel_BuiltIn_Database_1_1_1_4" localSheetId="3">#REF!</definedName>
    <definedName name="_4969Excel_BuiltIn_Database_1_1_1_4">#REF!</definedName>
    <definedName name="_497_b_17_1_11" localSheetId="3">#REF!</definedName>
    <definedName name="_497_b_17_1_11">#REF!</definedName>
    <definedName name="_4970Excel_BuiltIn_Database_1_1_1_5" localSheetId="3">#REF!</definedName>
    <definedName name="_4970Excel_BuiltIn_Database_1_1_1_5">#REF!</definedName>
    <definedName name="_4971Excel_BuiltIn_Database_1_1_1_6" localSheetId="3">#REF!</definedName>
    <definedName name="_4971Excel_BuiltIn_Database_1_1_1_6">#REF!</definedName>
    <definedName name="_4972Excel_BuiltIn_Database_1_1_1_7" localSheetId="3">#REF!</definedName>
    <definedName name="_4972Excel_BuiltIn_Database_1_1_1_7">#REF!</definedName>
    <definedName name="_4973Excel_BuiltIn_Database_1_1_1_8" localSheetId="3">#REF!</definedName>
    <definedName name="_4973Excel_BuiltIn_Database_1_1_1_8">#REF!</definedName>
    <definedName name="_4974Excel_BuiltIn_Database_1_1_1_9" localSheetId="3">#REF!</definedName>
    <definedName name="_4974Excel_BuiltIn_Database_1_1_1_9">#REF!</definedName>
    <definedName name="_4975Excel_BuiltIn_Database_1_1_17_1" localSheetId="3">#REF!</definedName>
    <definedName name="_4975Excel_BuiltIn_Database_1_1_17_1">#REF!</definedName>
    <definedName name="_4976Excel_BuiltIn_Database_1_1_17_10" localSheetId="3">#REF!</definedName>
    <definedName name="_4976Excel_BuiltIn_Database_1_1_17_10">#REF!</definedName>
    <definedName name="_4977Excel_BuiltIn_Database_1_1_17_11" localSheetId="3">#REF!</definedName>
    <definedName name="_4977Excel_BuiltIn_Database_1_1_17_11">#REF!</definedName>
    <definedName name="_4978Excel_BuiltIn_Database_1_1_17_12" localSheetId="3">#REF!</definedName>
    <definedName name="_4978Excel_BuiltIn_Database_1_1_17_12">#REF!</definedName>
    <definedName name="_4979Excel_BuiltIn_Database_1_1_17_13" localSheetId="3">#REF!</definedName>
    <definedName name="_4979Excel_BuiltIn_Database_1_1_17_13">#REF!</definedName>
    <definedName name="_498_b_17_1_12" localSheetId="3">#REF!</definedName>
    <definedName name="_498_b_17_1_12">#REF!</definedName>
    <definedName name="_4980Excel_BuiltIn_Database_1_1_17_2" localSheetId="3">#REF!</definedName>
    <definedName name="_4980Excel_BuiltIn_Database_1_1_17_2">#REF!</definedName>
    <definedName name="_4981Excel_BuiltIn_Database_1_1_17_3" localSheetId="3">#REF!</definedName>
    <definedName name="_4981Excel_BuiltIn_Database_1_1_17_3">#REF!</definedName>
    <definedName name="_4982Excel_BuiltIn_Database_1_1_17_4" localSheetId="3">#REF!</definedName>
    <definedName name="_4982Excel_BuiltIn_Database_1_1_17_4">#REF!</definedName>
    <definedName name="_4983Excel_BuiltIn_Database_1_1_17_5" localSheetId="3">#REF!</definedName>
    <definedName name="_4983Excel_BuiltIn_Database_1_1_17_5">#REF!</definedName>
    <definedName name="_4984Excel_BuiltIn_Database_1_1_17_6" localSheetId="3">#REF!</definedName>
    <definedName name="_4984Excel_BuiltIn_Database_1_1_17_6">#REF!</definedName>
    <definedName name="_4985Excel_BuiltIn_Database_1_1_17_7" localSheetId="3">#REF!</definedName>
    <definedName name="_4985Excel_BuiltIn_Database_1_1_17_7">#REF!</definedName>
    <definedName name="_4986Excel_BuiltIn_Database_1_1_17_8" localSheetId="3">#REF!</definedName>
    <definedName name="_4986Excel_BuiltIn_Database_1_1_17_8">#REF!</definedName>
    <definedName name="_4987Excel_BuiltIn_Database_1_1_17_9" localSheetId="3">#REF!</definedName>
    <definedName name="_4987Excel_BuiltIn_Database_1_1_17_9">#REF!</definedName>
    <definedName name="_4988Excel_BuiltIn_Database_1_17_1" localSheetId="3">#REF!</definedName>
    <definedName name="_4988Excel_BuiltIn_Database_1_17_1">#REF!</definedName>
    <definedName name="_4989Excel_BuiltIn_Database_1_17_10" localSheetId="3">#REF!</definedName>
    <definedName name="_4989Excel_BuiltIn_Database_1_17_10">#REF!</definedName>
    <definedName name="_499_b_17_1_13" localSheetId="3">#REF!</definedName>
    <definedName name="_499_b_17_1_13">#REF!</definedName>
    <definedName name="_4990Excel_BuiltIn_Database_1_17_11" localSheetId="3">#REF!</definedName>
    <definedName name="_4990Excel_BuiltIn_Database_1_17_11">#REF!</definedName>
    <definedName name="_4991Excel_BuiltIn_Database_1_17_12" localSheetId="3">#REF!</definedName>
    <definedName name="_4991Excel_BuiltIn_Database_1_17_12">#REF!</definedName>
    <definedName name="_4992Excel_BuiltIn_Database_1_17_13" localSheetId="3">#REF!</definedName>
    <definedName name="_4992Excel_BuiltIn_Database_1_17_13">#REF!</definedName>
    <definedName name="_4993Excel_BuiltIn_Database_1_17_2" localSheetId="3">#REF!</definedName>
    <definedName name="_4993Excel_BuiltIn_Database_1_17_2">#REF!</definedName>
    <definedName name="_4994Excel_BuiltIn_Database_1_17_3" localSheetId="3">#REF!</definedName>
    <definedName name="_4994Excel_BuiltIn_Database_1_17_3">#REF!</definedName>
    <definedName name="_4995Excel_BuiltIn_Database_1_17_4" localSheetId="3">#REF!</definedName>
    <definedName name="_4995Excel_BuiltIn_Database_1_17_4">#REF!</definedName>
    <definedName name="_4996Excel_BuiltIn_Database_1_17_5" localSheetId="3">#REF!</definedName>
    <definedName name="_4996Excel_BuiltIn_Database_1_17_5">#REF!</definedName>
    <definedName name="_4997Excel_BuiltIn_Database_1_17_6" localSheetId="3">#REF!</definedName>
    <definedName name="_4997Excel_BuiltIn_Database_1_17_6">#REF!</definedName>
    <definedName name="_4998Excel_BuiltIn_Database_1_17_7" localSheetId="3">#REF!</definedName>
    <definedName name="_4998Excel_BuiltIn_Database_1_17_7">#REF!</definedName>
    <definedName name="_4999Excel_BuiltIn_Database_1_17_8" localSheetId="3">#REF!</definedName>
    <definedName name="_4999Excel_BuiltIn_Database_1_17_8">#REF!</definedName>
    <definedName name="_4WORD_M_010_07" localSheetId="3">#REF!</definedName>
    <definedName name="_4WORD_M_010_07">#REF!</definedName>
    <definedName name="_4WORD_O_005_E_" localSheetId="3">#REF!</definedName>
    <definedName name="_4WORD_O_005_E_">#REF!</definedName>
    <definedName name="_5" localSheetId="3">#REF!</definedName>
    <definedName name="_5">#REF!</definedName>
    <definedName name="_5___xlnm.Print_Area_1_13" localSheetId="3">#REF!</definedName>
    <definedName name="_5___xlnm.Print_Area_1_13">#REF!</definedName>
    <definedName name="_50__xlnm.Print_Area_2_7" localSheetId="3">#REF!</definedName>
    <definedName name="_50__xlnm.Print_Area_2_7">#REF!</definedName>
    <definedName name="_500_b_17_1_2" localSheetId="3">#REF!</definedName>
    <definedName name="_500_b_17_1_2">#REF!</definedName>
    <definedName name="_5000Excel_BuiltIn_Database_1_17_9" localSheetId="3">#REF!</definedName>
    <definedName name="_5000Excel_BuiltIn_Database_1_17_9">#REF!</definedName>
    <definedName name="_5001Excel_BuiltIn_Database_10_1" localSheetId="3">#REF!</definedName>
    <definedName name="_5001Excel_BuiltIn_Database_10_1">#REF!</definedName>
    <definedName name="_5002Excel_BuiltIn_Database_10_10" localSheetId="3">#REF!</definedName>
    <definedName name="_5002Excel_BuiltIn_Database_10_10">#REF!</definedName>
    <definedName name="_5003Excel_BuiltIn_Database_10_11" localSheetId="3">#REF!</definedName>
    <definedName name="_5003Excel_BuiltIn_Database_10_11">#REF!</definedName>
    <definedName name="_5004Excel_BuiltIn_Database_10_12" localSheetId="3">#REF!</definedName>
    <definedName name="_5004Excel_BuiltIn_Database_10_12">#REF!</definedName>
    <definedName name="_5005Excel_BuiltIn_Database_10_13" localSheetId="3">#REF!</definedName>
    <definedName name="_5005Excel_BuiltIn_Database_10_13">#REF!</definedName>
    <definedName name="_5006Excel_BuiltIn_Database_10_2" localSheetId="3">#REF!</definedName>
    <definedName name="_5006Excel_BuiltIn_Database_10_2">#REF!</definedName>
    <definedName name="_5007Excel_BuiltIn_Database_10_3" localSheetId="3">#REF!</definedName>
    <definedName name="_5007Excel_BuiltIn_Database_10_3">#REF!</definedName>
    <definedName name="_5008Excel_BuiltIn_Database_10_4" localSheetId="3">#REF!</definedName>
    <definedName name="_5008Excel_BuiltIn_Database_10_4">#REF!</definedName>
    <definedName name="_5009Excel_BuiltIn_Database_10_5" localSheetId="3">#REF!</definedName>
    <definedName name="_5009Excel_BuiltIn_Database_10_5">#REF!</definedName>
    <definedName name="_501_b_17_1_3" localSheetId="3">#REF!</definedName>
    <definedName name="_501_b_17_1_3">#REF!</definedName>
    <definedName name="_5010Excel_BuiltIn_Database_10_6" localSheetId="3">#REF!</definedName>
    <definedName name="_5010Excel_BuiltIn_Database_10_6">#REF!</definedName>
    <definedName name="_5011Excel_BuiltIn_Database_10_7" localSheetId="3">#REF!</definedName>
    <definedName name="_5011Excel_BuiltIn_Database_10_7">#REF!</definedName>
    <definedName name="_5012Excel_BuiltIn_Database_10_8" localSheetId="3">#REF!</definedName>
    <definedName name="_5012Excel_BuiltIn_Database_10_8">#REF!</definedName>
    <definedName name="_5013Excel_BuiltIn_Database_10_9" localSheetId="3">#REF!</definedName>
    <definedName name="_5013Excel_BuiltIn_Database_10_9">#REF!</definedName>
    <definedName name="_5014Excel_BuiltIn_Database_10_17_1" localSheetId="3">#REF!</definedName>
    <definedName name="_5014Excel_BuiltIn_Database_10_17_1">#REF!</definedName>
    <definedName name="_5015Excel_BuiltIn_Database_10_17_10" localSheetId="3">#REF!</definedName>
    <definedName name="_5015Excel_BuiltIn_Database_10_17_10">#REF!</definedName>
    <definedName name="_5016Excel_BuiltIn_Database_10_17_11" localSheetId="3">#REF!</definedName>
    <definedName name="_5016Excel_BuiltIn_Database_10_17_11">#REF!</definedName>
    <definedName name="_5017Excel_BuiltIn_Database_10_17_12" localSheetId="3">#REF!</definedName>
    <definedName name="_5017Excel_BuiltIn_Database_10_17_12">#REF!</definedName>
    <definedName name="_5018Excel_BuiltIn_Database_10_17_13" localSheetId="3">#REF!</definedName>
    <definedName name="_5018Excel_BuiltIn_Database_10_17_13">#REF!</definedName>
    <definedName name="_5019Excel_BuiltIn_Database_10_17_2" localSheetId="3">#REF!</definedName>
    <definedName name="_5019Excel_BuiltIn_Database_10_17_2">#REF!</definedName>
    <definedName name="_502_b_17_1_4" localSheetId="3">#REF!</definedName>
    <definedName name="_502_b_17_1_4">#REF!</definedName>
    <definedName name="_5020Excel_BuiltIn_Database_10_17_3" localSheetId="3">#REF!</definedName>
    <definedName name="_5020Excel_BuiltIn_Database_10_17_3">#REF!</definedName>
    <definedName name="_5021Excel_BuiltIn_Database_10_17_4" localSheetId="3">#REF!</definedName>
    <definedName name="_5021Excel_BuiltIn_Database_10_17_4">#REF!</definedName>
    <definedName name="_5022Excel_BuiltIn_Database_10_17_5" localSheetId="3">#REF!</definedName>
    <definedName name="_5022Excel_BuiltIn_Database_10_17_5">#REF!</definedName>
    <definedName name="_5023Excel_BuiltIn_Database_10_17_6" localSheetId="3">#REF!</definedName>
    <definedName name="_5023Excel_BuiltIn_Database_10_17_6">#REF!</definedName>
    <definedName name="_5024Excel_BuiltIn_Database_10_17_7" localSheetId="3">#REF!</definedName>
    <definedName name="_5024Excel_BuiltIn_Database_10_17_7">#REF!</definedName>
    <definedName name="_5025Excel_BuiltIn_Database_10_17_8" localSheetId="3">#REF!</definedName>
    <definedName name="_5025Excel_BuiltIn_Database_10_17_8">#REF!</definedName>
    <definedName name="_5026Excel_BuiltIn_Database_10_17_9" localSheetId="3">#REF!</definedName>
    <definedName name="_5026Excel_BuiltIn_Database_10_17_9">#REF!</definedName>
    <definedName name="_5027Excel_BuiltIn_Database_11_1" localSheetId="3">#REF!</definedName>
    <definedName name="_5027Excel_BuiltIn_Database_11_1">#REF!</definedName>
    <definedName name="_5028Excel_BuiltIn_Database_11_10" localSheetId="3">#REF!</definedName>
    <definedName name="_5028Excel_BuiltIn_Database_11_10">#REF!</definedName>
    <definedName name="_5029Excel_BuiltIn_Database_11_11" localSheetId="3">#REF!</definedName>
    <definedName name="_5029Excel_BuiltIn_Database_11_11">#REF!</definedName>
    <definedName name="_503_b_17_1_5" localSheetId="3">#REF!</definedName>
    <definedName name="_503_b_17_1_5">#REF!</definedName>
    <definedName name="_5030Excel_BuiltIn_Database_11_12" localSheetId="3">#REF!</definedName>
    <definedName name="_5030Excel_BuiltIn_Database_11_12">#REF!</definedName>
    <definedName name="_5031Excel_BuiltIn_Database_11_13" localSheetId="3">#REF!</definedName>
    <definedName name="_5031Excel_BuiltIn_Database_11_13">#REF!</definedName>
    <definedName name="_5032Excel_BuiltIn_Database_11_2" localSheetId="3">#REF!</definedName>
    <definedName name="_5032Excel_BuiltIn_Database_11_2">#REF!</definedName>
    <definedName name="_5033Excel_BuiltIn_Database_11_3" localSheetId="3">#REF!</definedName>
    <definedName name="_5033Excel_BuiltIn_Database_11_3">#REF!</definedName>
    <definedName name="_5034Excel_BuiltIn_Database_11_4" localSheetId="3">#REF!</definedName>
    <definedName name="_5034Excel_BuiltIn_Database_11_4">#REF!</definedName>
    <definedName name="_5035Excel_BuiltIn_Database_11_5" localSheetId="3">#REF!</definedName>
    <definedName name="_5035Excel_BuiltIn_Database_11_5">#REF!</definedName>
    <definedName name="_5036Excel_BuiltIn_Database_11_6" localSheetId="3">#REF!</definedName>
    <definedName name="_5036Excel_BuiltIn_Database_11_6">#REF!</definedName>
    <definedName name="_5037Excel_BuiltIn_Database_11_7" localSheetId="3">#REF!</definedName>
    <definedName name="_5037Excel_BuiltIn_Database_11_7">#REF!</definedName>
    <definedName name="_5038Excel_BuiltIn_Database_11_8" localSheetId="3">#REF!</definedName>
    <definedName name="_5038Excel_BuiltIn_Database_11_8">#REF!</definedName>
    <definedName name="_5039Excel_BuiltIn_Database_11_9" localSheetId="3">#REF!</definedName>
    <definedName name="_5039Excel_BuiltIn_Database_11_9">#REF!</definedName>
    <definedName name="_504_b_17_1_6" localSheetId="3">#REF!</definedName>
    <definedName name="_504_b_17_1_6">#REF!</definedName>
    <definedName name="_5040Excel_BuiltIn_Database_11_17_1" localSheetId="3">#REF!</definedName>
    <definedName name="_5040Excel_BuiltIn_Database_11_17_1">#REF!</definedName>
    <definedName name="_5041Excel_BuiltIn_Database_11_17_10" localSheetId="3">#REF!</definedName>
    <definedName name="_5041Excel_BuiltIn_Database_11_17_10">#REF!</definedName>
    <definedName name="_5042Excel_BuiltIn_Database_11_17_11" localSheetId="3">#REF!</definedName>
    <definedName name="_5042Excel_BuiltIn_Database_11_17_11">#REF!</definedName>
    <definedName name="_5043Excel_BuiltIn_Database_11_17_12" localSheetId="3">#REF!</definedName>
    <definedName name="_5043Excel_BuiltIn_Database_11_17_12">#REF!</definedName>
    <definedName name="_5044Excel_BuiltIn_Database_11_17_13" localSheetId="3">#REF!</definedName>
    <definedName name="_5044Excel_BuiltIn_Database_11_17_13">#REF!</definedName>
    <definedName name="_5045Excel_BuiltIn_Database_11_17_2" localSheetId="3">#REF!</definedName>
    <definedName name="_5045Excel_BuiltIn_Database_11_17_2">#REF!</definedName>
    <definedName name="_5046Excel_BuiltIn_Database_11_17_3" localSheetId="3">#REF!</definedName>
    <definedName name="_5046Excel_BuiltIn_Database_11_17_3">#REF!</definedName>
    <definedName name="_5047Excel_BuiltIn_Database_11_17_4" localSheetId="3">#REF!</definedName>
    <definedName name="_5047Excel_BuiltIn_Database_11_17_4">#REF!</definedName>
    <definedName name="_5048Excel_BuiltIn_Database_11_17_5" localSheetId="3">#REF!</definedName>
    <definedName name="_5048Excel_BuiltIn_Database_11_17_5">#REF!</definedName>
    <definedName name="_5049Excel_BuiltIn_Database_11_17_6" localSheetId="3">#REF!</definedName>
    <definedName name="_5049Excel_BuiltIn_Database_11_17_6">#REF!</definedName>
    <definedName name="_505_b_17_1_7" localSheetId="3">#REF!</definedName>
    <definedName name="_505_b_17_1_7">#REF!</definedName>
    <definedName name="_5050Excel_BuiltIn_Database_11_17_7" localSheetId="3">#REF!</definedName>
    <definedName name="_5050Excel_BuiltIn_Database_11_17_7">#REF!</definedName>
    <definedName name="_5051Excel_BuiltIn_Database_11_17_8" localSheetId="3">#REF!</definedName>
    <definedName name="_5051Excel_BuiltIn_Database_11_17_8">#REF!</definedName>
    <definedName name="_5052Excel_BuiltIn_Database_11_17_9" localSheetId="3">#REF!</definedName>
    <definedName name="_5052Excel_BuiltIn_Database_11_17_9">#REF!</definedName>
    <definedName name="_5053Excel_BuiltIn_Database_12_1" localSheetId="3">#REF!</definedName>
    <definedName name="_5053Excel_BuiltIn_Database_12_1">#REF!</definedName>
    <definedName name="_5054Excel_BuiltIn_Database_12_10" localSheetId="3">#REF!</definedName>
    <definedName name="_5054Excel_BuiltIn_Database_12_10">#REF!</definedName>
    <definedName name="_5055Excel_BuiltIn_Database_12_11" localSheetId="3">#REF!</definedName>
    <definedName name="_5055Excel_BuiltIn_Database_12_11">#REF!</definedName>
    <definedName name="_5056Excel_BuiltIn_Database_12_12" localSheetId="3">#REF!</definedName>
    <definedName name="_5056Excel_BuiltIn_Database_12_12">#REF!</definedName>
    <definedName name="_5057Excel_BuiltIn_Database_12_13" localSheetId="3">#REF!</definedName>
    <definedName name="_5057Excel_BuiltIn_Database_12_13">#REF!</definedName>
    <definedName name="_5058Excel_BuiltIn_Database_12_2" localSheetId="3">#REF!</definedName>
    <definedName name="_5058Excel_BuiltIn_Database_12_2">#REF!</definedName>
    <definedName name="_5059Excel_BuiltIn_Database_12_3" localSheetId="3">#REF!</definedName>
    <definedName name="_5059Excel_BuiltIn_Database_12_3">#REF!</definedName>
    <definedName name="_506_b_17_1_8" localSheetId="3">#REF!</definedName>
    <definedName name="_506_b_17_1_8">#REF!</definedName>
    <definedName name="_5060Excel_BuiltIn_Database_12_4" localSheetId="3">#REF!</definedName>
    <definedName name="_5060Excel_BuiltIn_Database_12_4">#REF!</definedName>
    <definedName name="_5061Excel_BuiltIn_Database_12_5" localSheetId="3">#REF!</definedName>
    <definedName name="_5061Excel_BuiltIn_Database_12_5">#REF!</definedName>
    <definedName name="_5062Excel_BuiltIn_Database_12_6" localSheetId="3">#REF!</definedName>
    <definedName name="_5062Excel_BuiltIn_Database_12_6">#REF!</definedName>
    <definedName name="_5063Excel_BuiltIn_Database_12_7" localSheetId="3">#REF!</definedName>
    <definedName name="_5063Excel_BuiltIn_Database_12_7">#REF!</definedName>
    <definedName name="_5064Excel_BuiltIn_Database_12_8" localSheetId="3">#REF!</definedName>
    <definedName name="_5064Excel_BuiltIn_Database_12_8">#REF!</definedName>
    <definedName name="_5065Excel_BuiltIn_Database_12_9" localSheetId="3">#REF!</definedName>
    <definedName name="_5065Excel_BuiltIn_Database_12_9">#REF!</definedName>
    <definedName name="_5066Excel_BuiltIn_Database_12_1_1" localSheetId="3">#REF!</definedName>
    <definedName name="_5066Excel_BuiltIn_Database_12_1_1">#REF!</definedName>
    <definedName name="_5067Excel_BuiltIn_Database_12_1_10" localSheetId="3">#REF!</definedName>
    <definedName name="_5067Excel_BuiltIn_Database_12_1_10">#REF!</definedName>
    <definedName name="_5068Excel_BuiltIn_Database_12_1_11" localSheetId="3">#REF!</definedName>
    <definedName name="_5068Excel_BuiltIn_Database_12_1_11">#REF!</definedName>
    <definedName name="_5069Excel_BuiltIn_Database_12_1_12" localSheetId="3">#REF!</definedName>
    <definedName name="_5069Excel_BuiltIn_Database_12_1_12">#REF!</definedName>
    <definedName name="_507_b_17_1_9" localSheetId="3">#REF!</definedName>
    <definedName name="_507_b_17_1_9">#REF!</definedName>
    <definedName name="_5070Excel_BuiltIn_Database_12_1_13" localSheetId="3">#REF!</definedName>
    <definedName name="_5070Excel_BuiltIn_Database_12_1_13">#REF!</definedName>
    <definedName name="_5071Excel_BuiltIn_Database_12_1_2" localSheetId="3">#REF!</definedName>
    <definedName name="_5071Excel_BuiltIn_Database_12_1_2">#REF!</definedName>
    <definedName name="_5072Excel_BuiltIn_Database_12_1_3" localSheetId="3">#REF!</definedName>
    <definedName name="_5072Excel_BuiltIn_Database_12_1_3">#REF!</definedName>
    <definedName name="_5073Excel_BuiltIn_Database_12_1_4" localSheetId="3">#REF!</definedName>
    <definedName name="_5073Excel_BuiltIn_Database_12_1_4">#REF!</definedName>
    <definedName name="_5074Excel_BuiltIn_Database_12_1_5" localSheetId="3">#REF!</definedName>
    <definedName name="_5074Excel_BuiltIn_Database_12_1_5">#REF!</definedName>
    <definedName name="_5075Excel_BuiltIn_Database_12_1_6" localSheetId="3">#REF!</definedName>
    <definedName name="_5075Excel_BuiltIn_Database_12_1_6">#REF!</definedName>
    <definedName name="_5076Excel_BuiltIn_Database_12_1_7" localSheetId="3">#REF!</definedName>
    <definedName name="_5076Excel_BuiltIn_Database_12_1_7">#REF!</definedName>
    <definedName name="_5077Excel_BuiltIn_Database_12_1_8" localSheetId="3">#REF!</definedName>
    <definedName name="_5077Excel_BuiltIn_Database_12_1_8">#REF!</definedName>
    <definedName name="_5078Excel_BuiltIn_Database_12_1_9" localSheetId="3">#REF!</definedName>
    <definedName name="_5078Excel_BuiltIn_Database_12_1_9">#REF!</definedName>
    <definedName name="_5079Excel_BuiltIn_Database_12_17_1" localSheetId="3">#REF!</definedName>
    <definedName name="_5079Excel_BuiltIn_Database_12_17_1">#REF!</definedName>
    <definedName name="_508_Fill_1" localSheetId="3">#REF!</definedName>
    <definedName name="_508_Fill_1">#REF!</definedName>
    <definedName name="_5080Excel_BuiltIn_Database_12_17_10" localSheetId="3">#REF!</definedName>
    <definedName name="_5080Excel_BuiltIn_Database_12_17_10">#REF!</definedName>
    <definedName name="_5081Excel_BuiltIn_Database_12_17_11" localSheetId="3">#REF!</definedName>
    <definedName name="_5081Excel_BuiltIn_Database_12_17_11">#REF!</definedName>
    <definedName name="_5082Excel_BuiltIn_Database_12_17_12" localSheetId="3">#REF!</definedName>
    <definedName name="_5082Excel_BuiltIn_Database_12_17_12">#REF!</definedName>
    <definedName name="_5083Excel_BuiltIn_Database_12_17_13" localSheetId="3">#REF!</definedName>
    <definedName name="_5083Excel_BuiltIn_Database_12_17_13">#REF!</definedName>
    <definedName name="_5084Excel_BuiltIn_Database_12_17_2" localSheetId="3">#REF!</definedName>
    <definedName name="_5084Excel_BuiltIn_Database_12_17_2">#REF!</definedName>
    <definedName name="_5085Excel_BuiltIn_Database_12_17_3" localSheetId="3">#REF!</definedName>
    <definedName name="_5085Excel_BuiltIn_Database_12_17_3">#REF!</definedName>
    <definedName name="_5086Excel_BuiltIn_Database_12_17_4" localSheetId="3">#REF!</definedName>
    <definedName name="_5086Excel_BuiltIn_Database_12_17_4">#REF!</definedName>
    <definedName name="_5087Excel_BuiltIn_Database_12_17_5" localSheetId="3">#REF!</definedName>
    <definedName name="_5087Excel_BuiltIn_Database_12_17_5">#REF!</definedName>
    <definedName name="_5088Excel_BuiltIn_Database_12_17_6" localSheetId="3">#REF!</definedName>
    <definedName name="_5088Excel_BuiltIn_Database_12_17_6">#REF!</definedName>
    <definedName name="_5089Excel_BuiltIn_Database_12_17_7" localSheetId="3">#REF!</definedName>
    <definedName name="_5089Excel_BuiltIn_Database_12_17_7">#REF!</definedName>
    <definedName name="_509_Fill_10" localSheetId="3">#REF!</definedName>
    <definedName name="_509_Fill_10">#REF!</definedName>
    <definedName name="_5090Excel_BuiltIn_Database_12_17_8" localSheetId="3">#REF!</definedName>
    <definedName name="_5090Excel_BuiltIn_Database_12_17_8">#REF!</definedName>
    <definedName name="_5091Excel_BuiltIn_Database_12_17_9" localSheetId="3">#REF!</definedName>
    <definedName name="_5091Excel_BuiltIn_Database_12_17_9">#REF!</definedName>
    <definedName name="_5092Excel_BuiltIn_Database_13_1" localSheetId="3">#REF!</definedName>
    <definedName name="_5092Excel_BuiltIn_Database_13_1">#REF!</definedName>
    <definedName name="_5093Excel_BuiltIn_Database_13_10" localSheetId="3">#REF!</definedName>
    <definedName name="_5093Excel_BuiltIn_Database_13_10">#REF!</definedName>
    <definedName name="_5094Excel_BuiltIn_Database_13_11" localSheetId="3">#REF!</definedName>
    <definedName name="_5094Excel_BuiltIn_Database_13_11">#REF!</definedName>
    <definedName name="_5095Excel_BuiltIn_Database_13_12" localSheetId="3">#REF!</definedName>
    <definedName name="_5095Excel_BuiltIn_Database_13_12">#REF!</definedName>
    <definedName name="_5096Excel_BuiltIn_Database_13_13" localSheetId="3">#REF!</definedName>
    <definedName name="_5096Excel_BuiltIn_Database_13_13">#REF!</definedName>
    <definedName name="_5097Excel_BuiltIn_Database_13_2" localSheetId="3">#REF!</definedName>
    <definedName name="_5097Excel_BuiltIn_Database_13_2">#REF!</definedName>
    <definedName name="_5098Excel_BuiltIn_Database_13_3" localSheetId="3">#REF!</definedName>
    <definedName name="_5098Excel_BuiltIn_Database_13_3">#REF!</definedName>
    <definedName name="_5099Excel_BuiltIn_Database_13_4" localSheetId="3">#REF!</definedName>
    <definedName name="_5099Excel_BuiltIn_Database_13_4">#REF!</definedName>
    <definedName name="_51__xlnm.Print_Area_2_8" localSheetId="3">#REF!</definedName>
    <definedName name="_51__xlnm.Print_Area_2_8">#REF!</definedName>
    <definedName name="_510_Fill_11" localSheetId="3">#REF!</definedName>
    <definedName name="_510_Fill_11">#REF!</definedName>
    <definedName name="_5100Excel_BuiltIn_Database_13_5" localSheetId="3">#REF!</definedName>
    <definedName name="_5100Excel_BuiltIn_Database_13_5">#REF!</definedName>
    <definedName name="_5101Excel_BuiltIn_Database_13_6" localSheetId="3">#REF!</definedName>
    <definedName name="_5101Excel_BuiltIn_Database_13_6">#REF!</definedName>
    <definedName name="_5102Excel_BuiltIn_Database_13_7" localSheetId="3">#REF!</definedName>
    <definedName name="_5102Excel_BuiltIn_Database_13_7">#REF!</definedName>
    <definedName name="_5103Excel_BuiltIn_Database_13_8" localSheetId="3">#REF!</definedName>
    <definedName name="_5103Excel_BuiltIn_Database_13_8">#REF!</definedName>
    <definedName name="_5104Excel_BuiltIn_Database_13_9" localSheetId="3">#REF!</definedName>
    <definedName name="_5104Excel_BuiltIn_Database_13_9">#REF!</definedName>
    <definedName name="_5105Excel_BuiltIn_Database_13_17_1" localSheetId="3">#REF!</definedName>
    <definedName name="_5105Excel_BuiltIn_Database_13_17_1">#REF!</definedName>
    <definedName name="_5106Excel_BuiltIn_Database_13_17_10" localSheetId="3">#REF!</definedName>
    <definedName name="_5106Excel_BuiltIn_Database_13_17_10">#REF!</definedName>
    <definedName name="_5107Excel_BuiltIn_Database_13_17_11" localSheetId="3">#REF!</definedName>
    <definedName name="_5107Excel_BuiltIn_Database_13_17_11">#REF!</definedName>
    <definedName name="_5108Excel_BuiltIn_Database_13_17_12" localSheetId="3">#REF!</definedName>
    <definedName name="_5108Excel_BuiltIn_Database_13_17_12">#REF!</definedName>
    <definedName name="_5109Excel_BuiltIn_Database_13_17_13" localSheetId="3">#REF!</definedName>
    <definedName name="_5109Excel_BuiltIn_Database_13_17_13">#REF!</definedName>
    <definedName name="_511_Fill_12" localSheetId="3">#REF!</definedName>
    <definedName name="_511_Fill_12">#REF!</definedName>
    <definedName name="_5110Excel_BuiltIn_Database_13_17_2" localSheetId="3">#REF!</definedName>
    <definedName name="_5110Excel_BuiltIn_Database_13_17_2">#REF!</definedName>
    <definedName name="_5111Excel_BuiltIn_Database_13_17_3" localSheetId="3">#REF!</definedName>
    <definedName name="_5111Excel_BuiltIn_Database_13_17_3">#REF!</definedName>
    <definedName name="_5112Excel_BuiltIn_Database_13_17_4" localSheetId="3">#REF!</definedName>
    <definedName name="_5112Excel_BuiltIn_Database_13_17_4">#REF!</definedName>
    <definedName name="_5113Excel_BuiltIn_Database_13_17_5" localSheetId="3">#REF!</definedName>
    <definedName name="_5113Excel_BuiltIn_Database_13_17_5">#REF!</definedName>
    <definedName name="_5114Excel_BuiltIn_Database_13_17_6" localSheetId="3">#REF!</definedName>
    <definedName name="_5114Excel_BuiltIn_Database_13_17_6">#REF!</definedName>
    <definedName name="_5115Excel_BuiltIn_Database_13_17_7" localSheetId="3">#REF!</definedName>
    <definedName name="_5115Excel_BuiltIn_Database_13_17_7">#REF!</definedName>
    <definedName name="_5116Excel_BuiltIn_Database_13_17_8" localSheetId="3">#REF!</definedName>
    <definedName name="_5116Excel_BuiltIn_Database_13_17_8">#REF!</definedName>
    <definedName name="_5117Excel_BuiltIn_Database_13_17_9" localSheetId="3">#REF!</definedName>
    <definedName name="_5117Excel_BuiltIn_Database_13_17_9">#REF!</definedName>
    <definedName name="_5118Excel_BuiltIn_Database_14_1" localSheetId="3">#REF!</definedName>
    <definedName name="_5118Excel_BuiltIn_Database_14_1">#REF!</definedName>
    <definedName name="_5119Excel_BuiltIn_Database_14_10" localSheetId="3">#REF!</definedName>
    <definedName name="_5119Excel_BuiltIn_Database_14_10">#REF!</definedName>
    <definedName name="_512_Fill_13" localSheetId="3">#REF!</definedName>
    <definedName name="_512_Fill_13">#REF!</definedName>
    <definedName name="_5120Excel_BuiltIn_Database_14_11" localSheetId="3">#REF!</definedName>
    <definedName name="_5120Excel_BuiltIn_Database_14_11">#REF!</definedName>
    <definedName name="_5121Excel_BuiltIn_Database_14_12" localSheetId="3">#REF!</definedName>
    <definedName name="_5121Excel_BuiltIn_Database_14_12">#REF!</definedName>
    <definedName name="_5122Excel_BuiltIn_Database_14_13" localSheetId="3">#REF!</definedName>
    <definedName name="_5122Excel_BuiltIn_Database_14_13">#REF!</definedName>
    <definedName name="_5123Excel_BuiltIn_Database_14_2" localSheetId="3">#REF!</definedName>
    <definedName name="_5123Excel_BuiltIn_Database_14_2">#REF!</definedName>
    <definedName name="_5124Excel_BuiltIn_Database_14_3" localSheetId="3">#REF!</definedName>
    <definedName name="_5124Excel_BuiltIn_Database_14_3">#REF!</definedName>
    <definedName name="_5125Excel_BuiltIn_Database_14_4" localSheetId="3">#REF!</definedName>
    <definedName name="_5125Excel_BuiltIn_Database_14_4">#REF!</definedName>
    <definedName name="_5126Excel_BuiltIn_Database_14_5" localSheetId="3">#REF!</definedName>
    <definedName name="_5126Excel_BuiltIn_Database_14_5">#REF!</definedName>
    <definedName name="_5127Excel_BuiltIn_Database_14_6" localSheetId="3">#REF!</definedName>
    <definedName name="_5127Excel_BuiltIn_Database_14_6">#REF!</definedName>
    <definedName name="_5128Excel_BuiltIn_Database_14_7" localSheetId="3">#REF!</definedName>
    <definedName name="_5128Excel_BuiltIn_Database_14_7">#REF!</definedName>
    <definedName name="_5129Excel_BuiltIn_Database_14_8" localSheetId="3">#REF!</definedName>
    <definedName name="_5129Excel_BuiltIn_Database_14_8">#REF!</definedName>
    <definedName name="_513_Fill_2" localSheetId="3">#REF!</definedName>
    <definedName name="_513_Fill_2">#REF!</definedName>
    <definedName name="_5130Excel_BuiltIn_Database_14_9" localSheetId="3">#REF!</definedName>
    <definedName name="_5130Excel_BuiltIn_Database_14_9">#REF!</definedName>
    <definedName name="_5131Excel_BuiltIn_Database_14_17_1" localSheetId="3">#REF!</definedName>
    <definedName name="_5131Excel_BuiltIn_Database_14_17_1">#REF!</definedName>
    <definedName name="_5132Excel_BuiltIn_Database_14_17_10" localSheetId="3">#REF!</definedName>
    <definedName name="_5132Excel_BuiltIn_Database_14_17_10">#REF!</definedName>
    <definedName name="_5133Excel_BuiltIn_Database_14_17_11" localSheetId="3">#REF!</definedName>
    <definedName name="_5133Excel_BuiltIn_Database_14_17_11">#REF!</definedName>
    <definedName name="_5134Excel_BuiltIn_Database_14_17_12" localSheetId="3">#REF!</definedName>
    <definedName name="_5134Excel_BuiltIn_Database_14_17_12">#REF!</definedName>
    <definedName name="_5135Excel_BuiltIn_Database_14_17_13" localSheetId="3">#REF!</definedName>
    <definedName name="_5135Excel_BuiltIn_Database_14_17_13">#REF!</definedName>
    <definedName name="_5136Excel_BuiltIn_Database_14_17_2" localSheetId="3">#REF!</definedName>
    <definedName name="_5136Excel_BuiltIn_Database_14_17_2">#REF!</definedName>
    <definedName name="_5137Excel_BuiltIn_Database_14_17_3" localSheetId="3">#REF!</definedName>
    <definedName name="_5137Excel_BuiltIn_Database_14_17_3">#REF!</definedName>
    <definedName name="_5138Excel_BuiltIn_Database_14_17_4" localSheetId="3">#REF!</definedName>
    <definedName name="_5138Excel_BuiltIn_Database_14_17_4">#REF!</definedName>
    <definedName name="_5139Excel_BuiltIn_Database_14_17_5" localSheetId="3">#REF!</definedName>
    <definedName name="_5139Excel_BuiltIn_Database_14_17_5">#REF!</definedName>
    <definedName name="_514_Fill_3" localSheetId="3">#REF!</definedName>
    <definedName name="_514_Fill_3">#REF!</definedName>
    <definedName name="_5140Excel_BuiltIn_Database_14_17_6" localSheetId="3">#REF!</definedName>
    <definedName name="_5140Excel_BuiltIn_Database_14_17_6">#REF!</definedName>
    <definedName name="_5141Excel_BuiltIn_Database_14_17_7" localSheetId="3">#REF!</definedName>
    <definedName name="_5141Excel_BuiltIn_Database_14_17_7">#REF!</definedName>
    <definedName name="_5142Excel_BuiltIn_Database_14_17_8" localSheetId="3">#REF!</definedName>
    <definedName name="_5142Excel_BuiltIn_Database_14_17_8">#REF!</definedName>
    <definedName name="_5143Excel_BuiltIn_Database_14_17_9" localSheetId="3">#REF!</definedName>
    <definedName name="_5143Excel_BuiltIn_Database_14_17_9">#REF!</definedName>
    <definedName name="_5144Excel_BuiltIn_Database_15_1" localSheetId="3">#REF!</definedName>
    <definedName name="_5144Excel_BuiltIn_Database_15_1">#REF!</definedName>
    <definedName name="_5145Excel_BuiltIn_Database_15_10" localSheetId="3">#REF!</definedName>
    <definedName name="_5145Excel_BuiltIn_Database_15_10">#REF!</definedName>
    <definedName name="_5146Excel_BuiltIn_Database_15_11" localSheetId="3">#REF!</definedName>
    <definedName name="_5146Excel_BuiltIn_Database_15_11">#REF!</definedName>
    <definedName name="_5147Excel_BuiltIn_Database_15_12" localSheetId="3">#REF!</definedName>
    <definedName name="_5147Excel_BuiltIn_Database_15_12">#REF!</definedName>
    <definedName name="_5148Excel_BuiltIn_Database_15_13" localSheetId="3">#REF!</definedName>
    <definedName name="_5148Excel_BuiltIn_Database_15_13">#REF!</definedName>
    <definedName name="_5149Excel_BuiltIn_Database_15_2" localSheetId="3">#REF!</definedName>
    <definedName name="_5149Excel_BuiltIn_Database_15_2">#REF!</definedName>
    <definedName name="_515_Fill_4" localSheetId="3">#REF!</definedName>
    <definedName name="_515_Fill_4">#REF!</definedName>
    <definedName name="_5150Excel_BuiltIn_Database_15_3" localSheetId="3">#REF!</definedName>
    <definedName name="_5150Excel_BuiltIn_Database_15_3">#REF!</definedName>
    <definedName name="_5151Excel_BuiltIn_Database_15_4" localSheetId="3">#REF!</definedName>
    <definedName name="_5151Excel_BuiltIn_Database_15_4">#REF!</definedName>
    <definedName name="_5152Excel_BuiltIn_Database_15_5" localSheetId="3">#REF!</definedName>
    <definedName name="_5152Excel_BuiltIn_Database_15_5">#REF!</definedName>
    <definedName name="_5153Excel_BuiltIn_Database_15_6" localSheetId="3">#REF!</definedName>
    <definedName name="_5153Excel_BuiltIn_Database_15_6">#REF!</definedName>
    <definedName name="_5154Excel_BuiltIn_Database_15_7" localSheetId="3">#REF!</definedName>
    <definedName name="_5154Excel_BuiltIn_Database_15_7">#REF!</definedName>
    <definedName name="_5155Excel_BuiltIn_Database_15_8" localSheetId="3">#REF!</definedName>
    <definedName name="_5155Excel_BuiltIn_Database_15_8">#REF!</definedName>
    <definedName name="_5156Excel_BuiltIn_Database_15_9" localSheetId="3">#REF!</definedName>
    <definedName name="_5156Excel_BuiltIn_Database_15_9">#REF!</definedName>
    <definedName name="_5157Excel_BuiltIn_Database_15_17_1" localSheetId="3">#REF!</definedName>
    <definedName name="_5157Excel_BuiltIn_Database_15_17_1">#REF!</definedName>
    <definedName name="_5158Excel_BuiltIn_Database_15_17_10" localSheetId="3">#REF!</definedName>
    <definedName name="_5158Excel_BuiltIn_Database_15_17_10">#REF!</definedName>
    <definedName name="_5159Excel_BuiltIn_Database_15_17_11" localSheetId="3">#REF!</definedName>
    <definedName name="_5159Excel_BuiltIn_Database_15_17_11">#REF!</definedName>
    <definedName name="_516_Fill_5" localSheetId="3">#REF!</definedName>
    <definedName name="_516_Fill_5">#REF!</definedName>
    <definedName name="_5160Excel_BuiltIn_Database_15_17_12" localSheetId="3">#REF!</definedName>
    <definedName name="_5160Excel_BuiltIn_Database_15_17_12">#REF!</definedName>
    <definedName name="_5161Excel_BuiltIn_Database_15_17_13" localSheetId="3">#REF!</definedName>
    <definedName name="_5161Excel_BuiltIn_Database_15_17_13">#REF!</definedName>
    <definedName name="_5162Excel_BuiltIn_Database_15_17_2" localSheetId="3">#REF!</definedName>
    <definedName name="_5162Excel_BuiltIn_Database_15_17_2">#REF!</definedName>
    <definedName name="_5163Excel_BuiltIn_Database_15_17_3" localSheetId="3">#REF!</definedName>
    <definedName name="_5163Excel_BuiltIn_Database_15_17_3">#REF!</definedName>
    <definedName name="_5164Excel_BuiltIn_Database_15_17_4" localSheetId="3">#REF!</definedName>
    <definedName name="_5164Excel_BuiltIn_Database_15_17_4">#REF!</definedName>
    <definedName name="_5165Excel_BuiltIn_Database_15_17_5" localSheetId="3">#REF!</definedName>
    <definedName name="_5165Excel_BuiltIn_Database_15_17_5">#REF!</definedName>
    <definedName name="_5166Excel_BuiltIn_Database_15_17_6" localSheetId="3">#REF!</definedName>
    <definedName name="_5166Excel_BuiltIn_Database_15_17_6">#REF!</definedName>
    <definedName name="_5167Excel_BuiltIn_Database_15_17_7" localSheetId="3">#REF!</definedName>
    <definedName name="_5167Excel_BuiltIn_Database_15_17_7">#REF!</definedName>
    <definedName name="_5168Excel_BuiltIn_Database_15_17_8" localSheetId="3">#REF!</definedName>
    <definedName name="_5168Excel_BuiltIn_Database_15_17_8">#REF!</definedName>
    <definedName name="_5169Excel_BuiltIn_Database_15_17_9" localSheetId="3">#REF!</definedName>
    <definedName name="_5169Excel_BuiltIn_Database_15_17_9">#REF!</definedName>
    <definedName name="_517_Fill_6" localSheetId="3">#REF!</definedName>
    <definedName name="_517_Fill_6">#REF!</definedName>
    <definedName name="_5170Excel_BuiltIn_Database_17_1" localSheetId="3">#REF!</definedName>
    <definedName name="_5170Excel_BuiltIn_Database_17_1">#REF!</definedName>
    <definedName name="_5171Excel_BuiltIn_Database_17_10" localSheetId="3">#REF!</definedName>
    <definedName name="_5171Excel_BuiltIn_Database_17_10">#REF!</definedName>
    <definedName name="_5172Excel_BuiltIn_Database_17_11" localSheetId="3">#REF!</definedName>
    <definedName name="_5172Excel_BuiltIn_Database_17_11">#REF!</definedName>
    <definedName name="_5173Excel_BuiltIn_Database_17_12" localSheetId="3">#REF!</definedName>
    <definedName name="_5173Excel_BuiltIn_Database_17_12">#REF!</definedName>
    <definedName name="_5174Excel_BuiltIn_Database_17_13" localSheetId="3">#REF!</definedName>
    <definedName name="_5174Excel_BuiltIn_Database_17_13">#REF!</definedName>
    <definedName name="_5175Excel_BuiltIn_Database_17_2" localSheetId="3">#REF!</definedName>
    <definedName name="_5175Excel_BuiltIn_Database_17_2">#REF!</definedName>
    <definedName name="_5176Excel_BuiltIn_Database_17_3" localSheetId="3">#REF!</definedName>
    <definedName name="_5176Excel_BuiltIn_Database_17_3">#REF!</definedName>
    <definedName name="_5177Excel_BuiltIn_Database_17_4" localSheetId="3">#REF!</definedName>
    <definedName name="_5177Excel_BuiltIn_Database_17_4">#REF!</definedName>
    <definedName name="_5178Excel_BuiltIn_Database_17_5" localSheetId="3">#REF!</definedName>
    <definedName name="_5178Excel_BuiltIn_Database_17_5">#REF!</definedName>
    <definedName name="_5179Excel_BuiltIn_Database_17_6" localSheetId="3">#REF!</definedName>
    <definedName name="_5179Excel_BuiltIn_Database_17_6">#REF!</definedName>
    <definedName name="_518_Fill_7" localSheetId="3">#REF!</definedName>
    <definedName name="_518_Fill_7">#REF!</definedName>
    <definedName name="_5180Excel_BuiltIn_Database_17_7" localSheetId="3">#REF!</definedName>
    <definedName name="_5180Excel_BuiltIn_Database_17_7">#REF!</definedName>
    <definedName name="_5181Excel_BuiltIn_Database_17_8" localSheetId="3">#REF!</definedName>
    <definedName name="_5181Excel_BuiltIn_Database_17_8">#REF!</definedName>
    <definedName name="_5182Excel_BuiltIn_Database_17_9" localSheetId="3">#REF!</definedName>
    <definedName name="_5182Excel_BuiltIn_Database_17_9">#REF!</definedName>
    <definedName name="_5183Excel_BuiltIn_Database_17_1_1" localSheetId="3">#REF!</definedName>
    <definedName name="_5183Excel_BuiltIn_Database_17_1_1">#REF!</definedName>
    <definedName name="_5184Excel_BuiltIn_Database_17_1_10" localSheetId="3">#REF!</definedName>
    <definedName name="_5184Excel_BuiltIn_Database_17_1_10">#REF!</definedName>
    <definedName name="_5185Excel_BuiltIn_Database_17_1_11" localSheetId="3">#REF!</definedName>
    <definedName name="_5185Excel_BuiltIn_Database_17_1_11">#REF!</definedName>
    <definedName name="_5186Excel_BuiltIn_Database_17_1_12" localSheetId="3">#REF!</definedName>
    <definedName name="_5186Excel_BuiltIn_Database_17_1_12">#REF!</definedName>
    <definedName name="_5187Excel_BuiltIn_Database_17_1_13" localSheetId="3">#REF!</definedName>
    <definedName name="_5187Excel_BuiltIn_Database_17_1_13">#REF!</definedName>
    <definedName name="_5188Excel_BuiltIn_Database_17_1_2" localSheetId="3">#REF!</definedName>
    <definedName name="_5188Excel_BuiltIn_Database_17_1_2">#REF!</definedName>
    <definedName name="_5189Excel_BuiltIn_Database_17_1_3" localSheetId="3">#REF!</definedName>
    <definedName name="_5189Excel_BuiltIn_Database_17_1_3">#REF!</definedName>
    <definedName name="_519_Fill_8" localSheetId="3">#REF!</definedName>
    <definedName name="_519_Fill_8">#REF!</definedName>
    <definedName name="_5190Excel_BuiltIn_Database_17_1_4" localSheetId="3">#REF!</definedName>
    <definedName name="_5190Excel_BuiltIn_Database_17_1_4">#REF!</definedName>
    <definedName name="_5191Excel_BuiltIn_Database_17_1_5" localSheetId="3">#REF!</definedName>
    <definedName name="_5191Excel_BuiltIn_Database_17_1_5">#REF!</definedName>
    <definedName name="_5192Excel_BuiltIn_Database_17_1_6" localSheetId="3">#REF!</definedName>
    <definedName name="_5192Excel_BuiltIn_Database_17_1_6">#REF!</definedName>
    <definedName name="_5193Excel_BuiltIn_Database_17_1_7" localSheetId="3">#REF!</definedName>
    <definedName name="_5193Excel_BuiltIn_Database_17_1_7">#REF!</definedName>
    <definedName name="_5194Excel_BuiltIn_Database_17_1_8" localSheetId="3">#REF!</definedName>
    <definedName name="_5194Excel_BuiltIn_Database_17_1_8">#REF!</definedName>
    <definedName name="_5195Excel_BuiltIn_Database_17_1_9" localSheetId="3">#REF!</definedName>
    <definedName name="_5195Excel_BuiltIn_Database_17_1_9">#REF!</definedName>
    <definedName name="_5196Excel_BuiltIn_Database_2_1" localSheetId="3">#REF!</definedName>
    <definedName name="_5196Excel_BuiltIn_Database_2_1">#REF!</definedName>
    <definedName name="_5197Excel_BuiltIn_Database_2_10" localSheetId="3">#REF!</definedName>
    <definedName name="_5197Excel_BuiltIn_Database_2_10">#REF!</definedName>
    <definedName name="_5198Excel_BuiltIn_Database_2_11" localSheetId="3">#REF!</definedName>
    <definedName name="_5198Excel_BuiltIn_Database_2_11">#REF!</definedName>
    <definedName name="_5199Excel_BuiltIn_Database_2_12" localSheetId="3">#REF!</definedName>
    <definedName name="_5199Excel_BuiltIn_Database_2_12">#REF!</definedName>
    <definedName name="_52__xlnm.Print_Area_2_9" localSheetId="3">#REF!</definedName>
    <definedName name="_52__xlnm.Print_Area_2_9">#REF!</definedName>
    <definedName name="_520_Fill_9" localSheetId="3">#REF!</definedName>
    <definedName name="_520_Fill_9">#REF!</definedName>
    <definedName name="_5200Excel_BuiltIn_Database_2_13" localSheetId="3">#REF!</definedName>
    <definedName name="_5200Excel_BuiltIn_Database_2_13">#REF!</definedName>
    <definedName name="_5201Excel_BuiltIn_Database_2_2" localSheetId="3">#REF!</definedName>
    <definedName name="_5201Excel_BuiltIn_Database_2_2">#REF!</definedName>
    <definedName name="_5202Excel_BuiltIn_Database_2_3" localSheetId="3">#REF!</definedName>
    <definedName name="_5202Excel_BuiltIn_Database_2_3">#REF!</definedName>
    <definedName name="_5203Excel_BuiltIn_Database_2_4" localSheetId="3">#REF!</definedName>
    <definedName name="_5203Excel_BuiltIn_Database_2_4">#REF!</definedName>
    <definedName name="_5204Excel_BuiltIn_Database_2_5" localSheetId="3">#REF!</definedName>
    <definedName name="_5204Excel_BuiltIn_Database_2_5">#REF!</definedName>
    <definedName name="_5205Excel_BuiltIn_Database_2_6" localSheetId="3">#REF!</definedName>
    <definedName name="_5205Excel_BuiltIn_Database_2_6">#REF!</definedName>
    <definedName name="_5206Excel_BuiltIn_Database_2_7" localSheetId="3">#REF!</definedName>
    <definedName name="_5206Excel_BuiltIn_Database_2_7">#REF!</definedName>
    <definedName name="_5207Excel_BuiltIn_Database_2_8" localSheetId="3">#REF!</definedName>
    <definedName name="_5207Excel_BuiltIn_Database_2_8">#REF!</definedName>
    <definedName name="_5208Excel_BuiltIn_Database_2_9" localSheetId="3">#REF!</definedName>
    <definedName name="_5208Excel_BuiltIn_Database_2_9">#REF!</definedName>
    <definedName name="_5209Excel_BuiltIn_Database_2_17_1" localSheetId="3">#REF!</definedName>
    <definedName name="_5209Excel_BuiltIn_Database_2_17_1">#REF!</definedName>
    <definedName name="_521_FillM_1" localSheetId="3">#REF!</definedName>
    <definedName name="_521_FillM_1">#REF!</definedName>
    <definedName name="_5210Excel_BuiltIn_Database_2_17_10" localSheetId="3">#REF!</definedName>
    <definedName name="_5210Excel_BuiltIn_Database_2_17_10">#REF!</definedName>
    <definedName name="_5211Excel_BuiltIn_Database_2_17_11" localSheetId="3">#REF!</definedName>
    <definedName name="_5211Excel_BuiltIn_Database_2_17_11">#REF!</definedName>
    <definedName name="_5212Excel_BuiltIn_Database_2_17_12" localSheetId="3">#REF!</definedName>
    <definedName name="_5212Excel_BuiltIn_Database_2_17_12">#REF!</definedName>
    <definedName name="_5213Excel_BuiltIn_Database_2_17_13" localSheetId="3">#REF!</definedName>
    <definedName name="_5213Excel_BuiltIn_Database_2_17_13">#REF!</definedName>
    <definedName name="_5214Excel_BuiltIn_Database_2_17_2" localSheetId="3">#REF!</definedName>
    <definedName name="_5214Excel_BuiltIn_Database_2_17_2">#REF!</definedName>
    <definedName name="_5215Excel_BuiltIn_Database_2_17_3" localSheetId="3">#REF!</definedName>
    <definedName name="_5215Excel_BuiltIn_Database_2_17_3">#REF!</definedName>
    <definedName name="_5216Excel_BuiltIn_Database_2_17_4" localSheetId="3">#REF!</definedName>
    <definedName name="_5216Excel_BuiltIn_Database_2_17_4">#REF!</definedName>
    <definedName name="_5217Excel_BuiltIn_Database_2_17_5" localSheetId="3">#REF!</definedName>
    <definedName name="_5217Excel_BuiltIn_Database_2_17_5">#REF!</definedName>
    <definedName name="_5218Excel_BuiltIn_Database_2_17_6" localSheetId="3">#REF!</definedName>
    <definedName name="_5218Excel_BuiltIn_Database_2_17_6">#REF!</definedName>
    <definedName name="_5219Excel_BuiltIn_Database_2_17_7" localSheetId="3">#REF!</definedName>
    <definedName name="_5219Excel_BuiltIn_Database_2_17_7">#REF!</definedName>
    <definedName name="_522_FillM_10" localSheetId="3">#REF!</definedName>
    <definedName name="_522_FillM_10">#REF!</definedName>
    <definedName name="_5220Excel_BuiltIn_Database_2_17_8" localSheetId="3">#REF!</definedName>
    <definedName name="_5220Excel_BuiltIn_Database_2_17_8">#REF!</definedName>
    <definedName name="_5221Excel_BuiltIn_Database_2_17_9" localSheetId="3">#REF!</definedName>
    <definedName name="_5221Excel_BuiltIn_Database_2_17_9">#REF!</definedName>
    <definedName name="_5222Excel_BuiltIn_Database_3_1" localSheetId="3">#REF!</definedName>
    <definedName name="_5222Excel_BuiltIn_Database_3_1">#REF!</definedName>
    <definedName name="_5223Excel_BuiltIn_Database_3_10" localSheetId="3">#REF!</definedName>
    <definedName name="_5223Excel_BuiltIn_Database_3_10">#REF!</definedName>
    <definedName name="_5224Excel_BuiltIn_Database_3_11" localSheetId="3">#REF!</definedName>
    <definedName name="_5224Excel_BuiltIn_Database_3_11">#REF!</definedName>
    <definedName name="_5225Excel_BuiltIn_Database_3_12" localSheetId="3">#REF!</definedName>
    <definedName name="_5225Excel_BuiltIn_Database_3_12">#REF!</definedName>
    <definedName name="_5226Excel_BuiltIn_Database_3_13" localSheetId="3">#REF!</definedName>
    <definedName name="_5226Excel_BuiltIn_Database_3_13">#REF!</definedName>
    <definedName name="_5227Excel_BuiltIn_Database_3_2" localSheetId="3">#REF!</definedName>
    <definedName name="_5227Excel_BuiltIn_Database_3_2">#REF!</definedName>
    <definedName name="_5228Excel_BuiltIn_Database_3_3" localSheetId="3">#REF!</definedName>
    <definedName name="_5228Excel_BuiltIn_Database_3_3">#REF!</definedName>
    <definedName name="_5229Excel_BuiltIn_Database_3_4" localSheetId="3">#REF!</definedName>
    <definedName name="_5229Excel_BuiltIn_Database_3_4">#REF!</definedName>
    <definedName name="_523_FillM_11" localSheetId="3">#REF!</definedName>
    <definedName name="_523_FillM_11">#REF!</definedName>
    <definedName name="_5230Excel_BuiltIn_Database_3_5" localSheetId="3">#REF!</definedName>
    <definedName name="_5230Excel_BuiltIn_Database_3_5">#REF!</definedName>
    <definedName name="_5231Excel_BuiltIn_Database_3_6" localSheetId="3">#REF!</definedName>
    <definedName name="_5231Excel_BuiltIn_Database_3_6">#REF!</definedName>
    <definedName name="_5232Excel_BuiltIn_Database_3_7" localSheetId="3">#REF!</definedName>
    <definedName name="_5232Excel_BuiltIn_Database_3_7">#REF!</definedName>
    <definedName name="_5233Excel_BuiltIn_Database_3_8" localSheetId="3">#REF!</definedName>
    <definedName name="_5233Excel_BuiltIn_Database_3_8">#REF!</definedName>
    <definedName name="_5234Excel_BuiltIn_Database_3_9" localSheetId="3">#REF!</definedName>
    <definedName name="_5234Excel_BuiltIn_Database_3_9">#REF!</definedName>
    <definedName name="_5235Excel_BuiltIn_Database_3_17_1" localSheetId="3">#REF!</definedName>
    <definedName name="_5235Excel_BuiltIn_Database_3_17_1">#REF!</definedName>
    <definedName name="_5236Excel_BuiltIn_Database_3_17_10" localSheetId="3">#REF!</definedName>
    <definedName name="_5236Excel_BuiltIn_Database_3_17_10">#REF!</definedName>
    <definedName name="_5237Excel_BuiltIn_Database_3_17_11" localSheetId="3">#REF!</definedName>
    <definedName name="_5237Excel_BuiltIn_Database_3_17_11">#REF!</definedName>
    <definedName name="_5238Excel_BuiltIn_Database_3_17_12" localSheetId="3">#REF!</definedName>
    <definedName name="_5238Excel_BuiltIn_Database_3_17_12">#REF!</definedName>
    <definedName name="_5239Excel_BuiltIn_Database_3_17_13" localSheetId="3">#REF!</definedName>
    <definedName name="_5239Excel_BuiltIn_Database_3_17_13">#REF!</definedName>
    <definedName name="_524_FillM_12" localSheetId="3">#REF!</definedName>
    <definedName name="_524_FillM_12">#REF!</definedName>
    <definedName name="_5240Excel_BuiltIn_Database_3_17_2" localSheetId="3">#REF!</definedName>
    <definedName name="_5240Excel_BuiltIn_Database_3_17_2">#REF!</definedName>
    <definedName name="_5241Excel_BuiltIn_Database_3_17_3" localSheetId="3">#REF!</definedName>
    <definedName name="_5241Excel_BuiltIn_Database_3_17_3">#REF!</definedName>
    <definedName name="_5242Excel_BuiltIn_Database_3_17_4" localSheetId="3">#REF!</definedName>
    <definedName name="_5242Excel_BuiltIn_Database_3_17_4">#REF!</definedName>
    <definedName name="_5243Excel_BuiltIn_Database_3_17_5" localSheetId="3">#REF!</definedName>
    <definedName name="_5243Excel_BuiltIn_Database_3_17_5">#REF!</definedName>
    <definedName name="_5244Excel_BuiltIn_Database_3_17_6" localSheetId="3">#REF!</definedName>
    <definedName name="_5244Excel_BuiltIn_Database_3_17_6">#REF!</definedName>
    <definedName name="_5245Excel_BuiltIn_Database_3_17_7" localSheetId="3">#REF!</definedName>
    <definedName name="_5245Excel_BuiltIn_Database_3_17_7">#REF!</definedName>
    <definedName name="_5246Excel_BuiltIn_Database_3_17_8" localSheetId="3">#REF!</definedName>
    <definedName name="_5246Excel_BuiltIn_Database_3_17_8">#REF!</definedName>
    <definedName name="_5247Excel_BuiltIn_Database_3_17_9" localSheetId="3">#REF!</definedName>
    <definedName name="_5247Excel_BuiltIn_Database_3_17_9">#REF!</definedName>
    <definedName name="_5248Excel_BuiltIn_Database_4_1" localSheetId="3">#REF!</definedName>
    <definedName name="_5248Excel_BuiltIn_Database_4_1">#REF!</definedName>
    <definedName name="_5249Excel_BuiltIn_Database_4_10" localSheetId="3">#REF!</definedName>
    <definedName name="_5249Excel_BuiltIn_Database_4_10">#REF!</definedName>
    <definedName name="_525_FillM_13" localSheetId="3">#REF!</definedName>
    <definedName name="_525_FillM_13">#REF!</definedName>
    <definedName name="_5250Excel_BuiltIn_Database_4_11" localSheetId="3">#REF!</definedName>
    <definedName name="_5250Excel_BuiltIn_Database_4_11">#REF!</definedName>
    <definedName name="_5251Excel_BuiltIn_Database_4_12" localSheetId="3">#REF!</definedName>
    <definedName name="_5251Excel_BuiltIn_Database_4_12">#REF!</definedName>
    <definedName name="_5252Excel_BuiltIn_Database_4_13" localSheetId="3">#REF!</definedName>
    <definedName name="_5252Excel_BuiltIn_Database_4_13">#REF!</definedName>
    <definedName name="_5253Excel_BuiltIn_Database_4_2" localSheetId="3">#REF!</definedName>
    <definedName name="_5253Excel_BuiltIn_Database_4_2">#REF!</definedName>
    <definedName name="_5254Excel_BuiltIn_Database_4_3" localSheetId="3">#REF!</definedName>
    <definedName name="_5254Excel_BuiltIn_Database_4_3">#REF!</definedName>
    <definedName name="_5255Excel_BuiltIn_Database_4_4" localSheetId="3">#REF!</definedName>
    <definedName name="_5255Excel_BuiltIn_Database_4_4">#REF!</definedName>
    <definedName name="_5256Excel_BuiltIn_Database_4_5" localSheetId="3">#REF!</definedName>
    <definedName name="_5256Excel_BuiltIn_Database_4_5">#REF!</definedName>
    <definedName name="_5257Excel_BuiltIn_Database_4_6" localSheetId="3">#REF!</definedName>
    <definedName name="_5257Excel_BuiltIn_Database_4_6">#REF!</definedName>
    <definedName name="_5258Excel_BuiltIn_Database_4_7" localSheetId="3">#REF!</definedName>
    <definedName name="_5258Excel_BuiltIn_Database_4_7">#REF!</definedName>
    <definedName name="_5259Excel_BuiltIn_Database_4_8" localSheetId="3">#REF!</definedName>
    <definedName name="_5259Excel_BuiltIn_Database_4_8">#REF!</definedName>
    <definedName name="_526_FillM_2" localSheetId="3">#REF!</definedName>
    <definedName name="_526_FillM_2">#REF!</definedName>
    <definedName name="_5260Excel_BuiltIn_Database_4_9" localSheetId="3">#REF!</definedName>
    <definedName name="_5260Excel_BuiltIn_Database_4_9">#REF!</definedName>
    <definedName name="_5261Excel_BuiltIn_Database_4_17_1" localSheetId="3">#REF!</definedName>
    <definedName name="_5261Excel_BuiltIn_Database_4_17_1">#REF!</definedName>
    <definedName name="_5262Excel_BuiltIn_Database_4_17_10" localSheetId="3">#REF!</definedName>
    <definedName name="_5262Excel_BuiltIn_Database_4_17_10">#REF!</definedName>
    <definedName name="_5263Excel_BuiltIn_Database_4_17_11" localSheetId="3">#REF!</definedName>
    <definedName name="_5263Excel_BuiltIn_Database_4_17_11">#REF!</definedName>
    <definedName name="_5264Excel_BuiltIn_Database_4_17_12" localSheetId="3">#REF!</definedName>
    <definedName name="_5264Excel_BuiltIn_Database_4_17_12">#REF!</definedName>
    <definedName name="_5265Excel_BuiltIn_Database_4_17_13" localSheetId="3">#REF!</definedName>
    <definedName name="_5265Excel_BuiltIn_Database_4_17_13">#REF!</definedName>
    <definedName name="_5266Excel_BuiltIn_Database_4_17_2" localSheetId="3">#REF!</definedName>
    <definedName name="_5266Excel_BuiltIn_Database_4_17_2">#REF!</definedName>
    <definedName name="_5267Excel_BuiltIn_Database_4_17_3" localSheetId="3">#REF!</definedName>
    <definedName name="_5267Excel_BuiltIn_Database_4_17_3">#REF!</definedName>
    <definedName name="_5268Excel_BuiltIn_Database_4_17_4" localSheetId="3">#REF!</definedName>
    <definedName name="_5268Excel_BuiltIn_Database_4_17_4">#REF!</definedName>
    <definedName name="_5269Excel_BuiltIn_Database_4_17_5" localSheetId="3">#REF!</definedName>
    <definedName name="_5269Excel_BuiltIn_Database_4_17_5">#REF!</definedName>
    <definedName name="_527_FillM_3" localSheetId="3">#REF!</definedName>
    <definedName name="_527_FillM_3">#REF!</definedName>
    <definedName name="_5270Excel_BuiltIn_Database_4_17_6" localSheetId="3">#REF!</definedName>
    <definedName name="_5270Excel_BuiltIn_Database_4_17_6">#REF!</definedName>
    <definedName name="_5271Excel_BuiltIn_Database_4_17_7" localSheetId="3">#REF!</definedName>
    <definedName name="_5271Excel_BuiltIn_Database_4_17_7">#REF!</definedName>
    <definedName name="_5272Excel_BuiltIn_Database_4_17_8" localSheetId="3">#REF!</definedName>
    <definedName name="_5272Excel_BuiltIn_Database_4_17_8">#REF!</definedName>
    <definedName name="_5273Excel_BuiltIn_Database_4_17_9" localSheetId="3">#REF!</definedName>
    <definedName name="_5273Excel_BuiltIn_Database_4_17_9">#REF!</definedName>
    <definedName name="_5274Excel_BuiltIn_Database_5_1" localSheetId="3">#REF!</definedName>
    <definedName name="_5274Excel_BuiltIn_Database_5_1">#REF!</definedName>
    <definedName name="_5275Excel_BuiltIn_Database_5_10" localSheetId="3">#REF!</definedName>
    <definedName name="_5275Excel_BuiltIn_Database_5_10">#REF!</definedName>
    <definedName name="_5276Excel_BuiltIn_Database_5_11" localSheetId="3">#REF!</definedName>
    <definedName name="_5276Excel_BuiltIn_Database_5_11">#REF!</definedName>
    <definedName name="_5277Excel_BuiltIn_Database_5_12" localSheetId="3">#REF!</definedName>
    <definedName name="_5277Excel_BuiltIn_Database_5_12">#REF!</definedName>
    <definedName name="_5278Excel_BuiltIn_Database_5_13" localSheetId="3">#REF!</definedName>
    <definedName name="_5278Excel_BuiltIn_Database_5_13">#REF!</definedName>
    <definedName name="_5279Excel_BuiltIn_Database_5_2" localSheetId="3">#REF!</definedName>
    <definedName name="_5279Excel_BuiltIn_Database_5_2">#REF!</definedName>
    <definedName name="_528_FillM_4" localSheetId="3">#REF!</definedName>
    <definedName name="_528_FillM_4">#REF!</definedName>
    <definedName name="_5280Excel_BuiltIn_Database_5_3" localSheetId="3">#REF!</definedName>
    <definedName name="_5280Excel_BuiltIn_Database_5_3">#REF!</definedName>
    <definedName name="_5281Excel_BuiltIn_Database_5_4" localSheetId="3">#REF!</definedName>
    <definedName name="_5281Excel_BuiltIn_Database_5_4">#REF!</definedName>
    <definedName name="_5282Excel_BuiltIn_Database_5_5" localSheetId="3">#REF!</definedName>
    <definedName name="_5282Excel_BuiltIn_Database_5_5">#REF!</definedName>
    <definedName name="_5283Excel_BuiltIn_Database_5_6" localSheetId="3">#REF!</definedName>
    <definedName name="_5283Excel_BuiltIn_Database_5_6">#REF!</definedName>
    <definedName name="_5284Excel_BuiltIn_Database_5_7" localSheetId="3">#REF!</definedName>
    <definedName name="_5284Excel_BuiltIn_Database_5_7">#REF!</definedName>
    <definedName name="_5285Excel_BuiltIn_Database_5_8" localSheetId="3">#REF!</definedName>
    <definedName name="_5285Excel_BuiltIn_Database_5_8">#REF!</definedName>
    <definedName name="_5286Excel_BuiltIn_Database_5_9" localSheetId="3">#REF!</definedName>
    <definedName name="_5286Excel_BuiltIn_Database_5_9">#REF!</definedName>
    <definedName name="_5287Excel_BuiltIn_Database_5_17_1" localSheetId="3">#REF!</definedName>
    <definedName name="_5287Excel_BuiltIn_Database_5_17_1">#REF!</definedName>
    <definedName name="_5288Excel_BuiltIn_Database_5_17_10" localSheetId="3">#REF!</definedName>
    <definedName name="_5288Excel_BuiltIn_Database_5_17_10">#REF!</definedName>
    <definedName name="_5289Excel_BuiltIn_Database_5_17_11" localSheetId="3">#REF!</definedName>
    <definedName name="_5289Excel_BuiltIn_Database_5_17_11">#REF!</definedName>
    <definedName name="_529_FillM_5" localSheetId="3">#REF!</definedName>
    <definedName name="_529_FillM_5">#REF!</definedName>
    <definedName name="_5290Excel_BuiltIn_Database_5_17_12" localSheetId="3">#REF!</definedName>
    <definedName name="_5290Excel_BuiltIn_Database_5_17_12">#REF!</definedName>
    <definedName name="_5291Excel_BuiltIn_Database_5_17_13" localSheetId="3">#REF!</definedName>
    <definedName name="_5291Excel_BuiltIn_Database_5_17_13">#REF!</definedName>
    <definedName name="_5292Excel_BuiltIn_Database_5_17_2" localSheetId="3">#REF!</definedName>
    <definedName name="_5292Excel_BuiltIn_Database_5_17_2">#REF!</definedName>
    <definedName name="_5293Excel_BuiltIn_Database_5_17_3" localSheetId="3">#REF!</definedName>
    <definedName name="_5293Excel_BuiltIn_Database_5_17_3">#REF!</definedName>
    <definedName name="_5294Excel_BuiltIn_Database_5_17_4" localSheetId="3">#REF!</definedName>
    <definedName name="_5294Excel_BuiltIn_Database_5_17_4">#REF!</definedName>
    <definedName name="_5295Excel_BuiltIn_Database_5_17_5" localSheetId="3">#REF!</definedName>
    <definedName name="_5295Excel_BuiltIn_Database_5_17_5">#REF!</definedName>
    <definedName name="_5296Excel_BuiltIn_Database_5_17_6" localSheetId="3">#REF!</definedName>
    <definedName name="_5296Excel_BuiltIn_Database_5_17_6">#REF!</definedName>
    <definedName name="_5297Excel_BuiltIn_Database_5_17_7" localSheetId="3">#REF!</definedName>
    <definedName name="_5297Excel_BuiltIn_Database_5_17_7">#REF!</definedName>
    <definedName name="_5298Excel_BuiltIn_Database_5_17_8" localSheetId="3">#REF!</definedName>
    <definedName name="_5298Excel_BuiltIn_Database_5_17_8">#REF!</definedName>
    <definedName name="_5299Excel_BuiltIn_Database_5_17_9" localSheetId="3">#REF!</definedName>
    <definedName name="_5299Excel_BuiltIn_Database_5_17_9">#REF!</definedName>
    <definedName name="_53_31_1" localSheetId="3">#REF!</definedName>
    <definedName name="_53_31_1">#REF!</definedName>
    <definedName name="_530_FillM_6" localSheetId="3">#REF!</definedName>
    <definedName name="_530_FillM_6">#REF!</definedName>
    <definedName name="_5300Excel_BuiltIn_Database_6_1" localSheetId="3">#REF!</definedName>
    <definedName name="_5300Excel_BuiltIn_Database_6_1">#REF!</definedName>
    <definedName name="_5301Excel_BuiltIn_Database_6_10" localSheetId="3">#REF!</definedName>
    <definedName name="_5301Excel_BuiltIn_Database_6_10">#REF!</definedName>
    <definedName name="_5302Excel_BuiltIn_Database_6_11" localSheetId="3">#REF!</definedName>
    <definedName name="_5302Excel_BuiltIn_Database_6_11">#REF!</definedName>
    <definedName name="_5303Excel_BuiltIn_Database_6_12" localSheetId="3">#REF!</definedName>
    <definedName name="_5303Excel_BuiltIn_Database_6_12">#REF!</definedName>
    <definedName name="_5304Excel_BuiltIn_Database_6_13" localSheetId="3">#REF!</definedName>
    <definedName name="_5304Excel_BuiltIn_Database_6_13">#REF!</definedName>
    <definedName name="_5305Excel_BuiltIn_Database_6_2" localSheetId="3">#REF!</definedName>
    <definedName name="_5305Excel_BuiltIn_Database_6_2">#REF!</definedName>
    <definedName name="_5306Excel_BuiltIn_Database_6_3" localSheetId="3">#REF!</definedName>
    <definedName name="_5306Excel_BuiltIn_Database_6_3">#REF!</definedName>
    <definedName name="_5307Excel_BuiltIn_Database_6_4" localSheetId="3">#REF!</definedName>
    <definedName name="_5307Excel_BuiltIn_Database_6_4">#REF!</definedName>
    <definedName name="_5308Excel_BuiltIn_Database_6_5" localSheetId="3">#REF!</definedName>
    <definedName name="_5308Excel_BuiltIn_Database_6_5">#REF!</definedName>
    <definedName name="_5309Excel_BuiltIn_Database_6_6" localSheetId="3">#REF!</definedName>
    <definedName name="_5309Excel_BuiltIn_Database_6_6">#REF!</definedName>
    <definedName name="_531_FillM_7" localSheetId="3">#REF!</definedName>
    <definedName name="_531_FillM_7">#REF!</definedName>
    <definedName name="_5310Excel_BuiltIn_Database_6_7" localSheetId="3">#REF!</definedName>
    <definedName name="_5310Excel_BuiltIn_Database_6_7">#REF!</definedName>
    <definedName name="_5311Excel_BuiltIn_Database_6_8" localSheetId="3">#REF!</definedName>
    <definedName name="_5311Excel_BuiltIn_Database_6_8">#REF!</definedName>
    <definedName name="_5312Excel_BuiltIn_Database_6_9" localSheetId="3">#REF!</definedName>
    <definedName name="_5312Excel_BuiltIn_Database_6_9">#REF!</definedName>
    <definedName name="_5313Excel_BuiltIn_Database_6_17_1" localSheetId="3">#REF!</definedName>
    <definedName name="_5313Excel_BuiltIn_Database_6_17_1">#REF!</definedName>
    <definedName name="_5314Excel_BuiltIn_Database_6_17_10" localSheetId="3">#REF!</definedName>
    <definedName name="_5314Excel_BuiltIn_Database_6_17_10">#REF!</definedName>
    <definedName name="_5315Excel_BuiltIn_Database_6_17_11" localSheetId="3">#REF!</definedName>
    <definedName name="_5315Excel_BuiltIn_Database_6_17_11">#REF!</definedName>
    <definedName name="_5316Excel_BuiltIn_Database_6_17_12" localSheetId="3">#REF!</definedName>
    <definedName name="_5316Excel_BuiltIn_Database_6_17_12">#REF!</definedName>
    <definedName name="_5317Excel_BuiltIn_Database_6_17_13" localSheetId="3">#REF!</definedName>
    <definedName name="_5317Excel_BuiltIn_Database_6_17_13">#REF!</definedName>
    <definedName name="_5318Excel_BuiltIn_Database_6_17_2" localSheetId="3">#REF!</definedName>
    <definedName name="_5318Excel_BuiltIn_Database_6_17_2">#REF!</definedName>
    <definedName name="_5319Excel_BuiltIn_Database_6_17_3" localSheetId="3">#REF!</definedName>
    <definedName name="_5319Excel_BuiltIn_Database_6_17_3">#REF!</definedName>
    <definedName name="_532_FillM_8" localSheetId="3">#REF!</definedName>
    <definedName name="_532_FillM_8">#REF!</definedName>
    <definedName name="_5320Excel_BuiltIn_Database_6_17_4" localSheetId="3">#REF!</definedName>
    <definedName name="_5320Excel_BuiltIn_Database_6_17_4">#REF!</definedName>
    <definedName name="_5321Excel_BuiltIn_Database_6_17_5" localSheetId="3">#REF!</definedName>
    <definedName name="_5321Excel_BuiltIn_Database_6_17_5">#REF!</definedName>
    <definedName name="_5322Excel_BuiltIn_Database_6_17_6" localSheetId="3">#REF!</definedName>
    <definedName name="_5322Excel_BuiltIn_Database_6_17_6">#REF!</definedName>
    <definedName name="_5323Excel_BuiltIn_Database_6_17_7" localSheetId="3">#REF!</definedName>
    <definedName name="_5323Excel_BuiltIn_Database_6_17_7">#REF!</definedName>
    <definedName name="_5324Excel_BuiltIn_Database_6_17_8" localSheetId="3">#REF!</definedName>
    <definedName name="_5324Excel_BuiltIn_Database_6_17_8">#REF!</definedName>
    <definedName name="_5325Excel_BuiltIn_Database_6_17_9" localSheetId="3">#REF!</definedName>
    <definedName name="_5325Excel_BuiltIn_Database_6_17_9">#REF!</definedName>
    <definedName name="_5326Excel_BuiltIn_Database_7_1" localSheetId="3">#REF!</definedName>
    <definedName name="_5326Excel_BuiltIn_Database_7_1">#REF!</definedName>
    <definedName name="_5327Excel_BuiltIn_Database_7_10" localSheetId="3">#REF!</definedName>
    <definedName name="_5327Excel_BuiltIn_Database_7_10">#REF!</definedName>
    <definedName name="_5328Excel_BuiltIn_Database_7_11" localSheetId="3">#REF!</definedName>
    <definedName name="_5328Excel_BuiltIn_Database_7_11">#REF!</definedName>
    <definedName name="_5329Excel_BuiltIn_Database_7_12" localSheetId="3">#REF!</definedName>
    <definedName name="_5329Excel_BuiltIn_Database_7_12">#REF!</definedName>
    <definedName name="_533_FillM_9" localSheetId="3">#REF!</definedName>
    <definedName name="_533_FillM_9">#REF!</definedName>
    <definedName name="_5330Excel_BuiltIn_Database_7_13" localSheetId="3">#REF!</definedName>
    <definedName name="_5330Excel_BuiltIn_Database_7_13">#REF!</definedName>
    <definedName name="_5331Excel_BuiltIn_Database_7_2" localSheetId="3">#REF!</definedName>
    <definedName name="_5331Excel_BuiltIn_Database_7_2">#REF!</definedName>
    <definedName name="_5332Excel_BuiltIn_Database_7_3" localSheetId="3">#REF!</definedName>
    <definedName name="_5332Excel_BuiltIn_Database_7_3">#REF!</definedName>
    <definedName name="_5333Excel_BuiltIn_Database_7_4" localSheetId="3">#REF!</definedName>
    <definedName name="_5333Excel_BuiltIn_Database_7_4">#REF!</definedName>
    <definedName name="_5334Excel_BuiltIn_Database_7_5" localSheetId="3">#REF!</definedName>
    <definedName name="_5334Excel_BuiltIn_Database_7_5">#REF!</definedName>
    <definedName name="_5335Excel_BuiltIn_Database_7_6" localSheetId="3">#REF!</definedName>
    <definedName name="_5335Excel_BuiltIn_Database_7_6">#REF!</definedName>
    <definedName name="_5336Excel_BuiltIn_Database_7_7" localSheetId="3">#REF!</definedName>
    <definedName name="_5336Excel_BuiltIn_Database_7_7">#REF!</definedName>
    <definedName name="_5337Excel_BuiltIn_Database_7_8" localSheetId="3">#REF!</definedName>
    <definedName name="_5337Excel_BuiltIn_Database_7_8">#REF!</definedName>
    <definedName name="_5338Excel_BuiltIn_Database_7_9" localSheetId="3">#REF!</definedName>
    <definedName name="_5338Excel_BuiltIn_Database_7_9">#REF!</definedName>
    <definedName name="_5339Excel_BuiltIn_Database_7_17_1" localSheetId="3">#REF!</definedName>
    <definedName name="_5339Excel_BuiltIn_Database_7_17_1">#REF!</definedName>
    <definedName name="_534_Key1_1" localSheetId="3">#REF!</definedName>
    <definedName name="_534_Key1_1">#REF!</definedName>
    <definedName name="_5340Excel_BuiltIn_Database_7_17_10" localSheetId="3">#REF!</definedName>
    <definedName name="_5340Excel_BuiltIn_Database_7_17_10">#REF!</definedName>
    <definedName name="_5341Excel_BuiltIn_Database_7_17_11" localSheetId="3">#REF!</definedName>
    <definedName name="_5341Excel_BuiltIn_Database_7_17_11">#REF!</definedName>
    <definedName name="_5342Excel_BuiltIn_Database_7_17_12" localSheetId="3">#REF!</definedName>
    <definedName name="_5342Excel_BuiltIn_Database_7_17_12">#REF!</definedName>
    <definedName name="_5343Excel_BuiltIn_Database_7_17_13" localSheetId="3">#REF!</definedName>
    <definedName name="_5343Excel_BuiltIn_Database_7_17_13">#REF!</definedName>
    <definedName name="_5344Excel_BuiltIn_Database_7_17_2" localSheetId="3">#REF!</definedName>
    <definedName name="_5344Excel_BuiltIn_Database_7_17_2">#REF!</definedName>
    <definedName name="_5345Excel_BuiltIn_Database_7_17_3" localSheetId="3">#REF!</definedName>
    <definedName name="_5345Excel_BuiltIn_Database_7_17_3">#REF!</definedName>
    <definedName name="_5346Excel_BuiltIn_Database_7_17_4" localSheetId="3">#REF!</definedName>
    <definedName name="_5346Excel_BuiltIn_Database_7_17_4">#REF!</definedName>
    <definedName name="_5347Excel_BuiltIn_Database_7_17_5" localSheetId="3">#REF!</definedName>
    <definedName name="_5347Excel_BuiltIn_Database_7_17_5">#REF!</definedName>
    <definedName name="_5348Excel_BuiltIn_Database_7_17_6" localSheetId="3">#REF!</definedName>
    <definedName name="_5348Excel_BuiltIn_Database_7_17_6">#REF!</definedName>
    <definedName name="_5349Excel_BuiltIn_Database_7_17_7" localSheetId="3">#REF!</definedName>
    <definedName name="_5349Excel_BuiltIn_Database_7_17_7">#REF!</definedName>
    <definedName name="_535_Key1_10" localSheetId="3">#REF!</definedName>
    <definedName name="_535_Key1_10">#REF!</definedName>
    <definedName name="_5350Excel_BuiltIn_Database_7_17_8" localSheetId="3">#REF!</definedName>
    <definedName name="_5350Excel_BuiltIn_Database_7_17_8">#REF!</definedName>
    <definedName name="_5351Excel_BuiltIn_Database_7_17_9" localSheetId="3">#REF!</definedName>
    <definedName name="_5351Excel_BuiltIn_Database_7_17_9">#REF!</definedName>
    <definedName name="_5352Excel_BuiltIn_Database_8_1" localSheetId="3">#REF!</definedName>
    <definedName name="_5352Excel_BuiltIn_Database_8_1">#REF!</definedName>
    <definedName name="_5353Excel_BuiltIn_Database_8_10" localSheetId="3">#REF!</definedName>
    <definedName name="_5353Excel_BuiltIn_Database_8_10">#REF!</definedName>
    <definedName name="_5354Excel_BuiltIn_Database_8_11" localSheetId="3">#REF!</definedName>
    <definedName name="_5354Excel_BuiltIn_Database_8_11">#REF!</definedName>
    <definedName name="_5355Excel_BuiltIn_Database_8_12" localSheetId="3">#REF!</definedName>
    <definedName name="_5355Excel_BuiltIn_Database_8_12">#REF!</definedName>
    <definedName name="_5356Excel_BuiltIn_Database_8_13" localSheetId="3">#REF!</definedName>
    <definedName name="_5356Excel_BuiltIn_Database_8_13">#REF!</definedName>
    <definedName name="_5357Excel_BuiltIn_Database_8_2" localSheetId="3">#REF!</definedName>
    <definedName name="_5357Excel_BuiltIn_Database_8_2">#REF!</definedName>
    <definedName name="_5358Excel_BuiltIn_Database_8_3" localSheetId="3">#REF!</definedName>
    <definedName name="_5358Excel_BuiltIn_Database_8_3">#REF!</definedName>
    <definedName name="_5359Excel_BuiltIn_Database_8_4" localSheetId="3">#REF!</definedName>
    <definedName name="_5359Excel_BuiltIn_Database_8_4">#REF!</definedName>
    <definedName name="_536_Key1_11" localSheetId="3">#REF!</definedName>
    <definedName name="_536_Key1_11">#REF!</definedName>
    <definedName name="_5360Excel_BuiltIn_Database_8_5" localSheetId="3">#REF!</definedName>
    <definedName name="_5360Excel_BuiltIn_Database_8_5">#REF!</definedName>
    <definedName name="_5361Excel_BuiltIn_Database_8_6" localSheetId="3">#REF!</definedName>
    <definedName name="_5361Excel_BuiltIn_Database_8_6">#REF!</definedName>
    <definedName name="_5362Excel_BuiltIn_Database_8_7" localSheetId="3">#REF!</definedName>
    <definedName name="_5362Excel_BuiltIn_Database_8_7">#REF!</definedName>
    <definedName name="_5363Excel_BuiltIn_Database_8_8" localSheetId="3">#REF!</definedName>
    <definedName name="_5363Excel_BuiltIn_Database_8_8">#REF!</definedName>
    <definedName name="_5364Excel_BuiltIn_Database_8_9" localSheetId="3">#REF!</definedName>
    <definedName name="_5364Excel_BuiltIn_Database_8_9">#REF!</definedName>
    <definedName name="_5365Excel_BuiltIn_Database_8_17_1" localSheetId="3">#REF!</definedName>
    <definedName name="_5365Excel_BuiltIn_Database_8_17_1">#REF!</definedName>
    <definedName name="_5366Excel_BuiltIn_Database_8_17_10" localSheetId="3">#REF!</definedName>
    <definedName name="_5366Excel_BuiltIn_Database_8_17_10">#REF!</definedName>
    <definedName name="_5367Excel_BuiltIn_Database_8_17_11" localSheetId="3">#REF!</definedName>
    <definedName name="_5367Excel_BuiltIn_Database_8_17_11">#REF!</definedName>
    <definedName name="_5368Excel_BuiltIn_Database_8_17_12" localSheetId="3">#REF!</definedName>
    <definedName name="_5368Excel_BuiltIn_Database_8_17_12">#REF!</definedName>
    <definedName name="_5369Excel_BuiltIn_Database_8_17_13" localSheetId="3">#REF!</definedName>
    <definedName name="_5369Excel_BuiltIn_Database_8_17_13">#REF!</definedName>
    <definedName name="_537_Key1_12" localSheetId="3">#REF!</definedName>
    <definedName name="_537_Key1_12">#REF!</definedName>
    <definedName name="_5370Excel_BuiltIn_Database_8_17_2" localSheetId="3">#REF!</definedName>
    <definedName name="_5370Excel_BuiltIn_Database_8_17_2">#REF!</definedName>
    <definedName name="_5371Excel_BuiltIn_Database_8_17_3" localSheetId="3">#REF!</definedName>
    <definedName name="_5371Excel_BuiltIn_Database_8_17_3">#REF!</definedName>
    <definedName name="_5372Excel_BuiltIn_Database_8_17_4" localSheetId="3">#REF!</definedName>
    <definedName name="_5372Excel_BuiltIn_Database_8_17_4">#REF!</definedName>
    <definedName name="_5373Excel_BuiltIn_Database_8_17_5" localSheetId="3">#REF!</definedName>
    <definedName name="_5373Excel_BuiltIn_Database_8_17_5">#REF!</definedName>
    <definedName name="_5374Excel_BuiltIn_Database_8_17_6" localSheetId="3">#REF!</definedName>
    <definedName name="_5374Excel_BuiltIn_Database_8_17_6">#REF!</definedName>
    <definedName name="_5375Excel_BuiltIn_Database_8_17_7" localSheetId="3">#REF!</definedName>
    <definedName name="_5375Excel_BuiltIn_Database_8_17_7">#REF!</definedName>
    <definedName name="_5376Excel_BuiltIn_Database_8_17_8" localSheetId="3">#REF!</definedName>
    <definedName name="_5376Excel_BuiltIn_Database_8_17_8">#REF!</definedName>
    <definedName name="_5377Excel_BuiltIn_Database_8_17_9" localSheetId="3">#REF!</definedName>
    <definedName name="_5377Excel_BuiltIn_Database_8_17_9">#REF!</definedName>
    <definedName name="_5378Excel_BuiltIn_Database_9_1" localSheetId="3">#REF!</definedName>
    <definedName name="_5378Excel_BuiltIn_Database_9_1">#REF!</definedName>
    <definedName name="_5379Excel_BuiltIn_Database_9_10" localSheetId="3">#REF!</definedName>
    <definedName name="_5379Excel_BuiltIn_Database_9_10">#REF!</definedName>
    <definedName name="_538_Key1_13" localSheetId="3">#REF!</definedName>
    <definedName name="_538_Key1_13">#REF!</definedName>
    <definedName name="_5380Excel_BuiltIn_Database_9_11" localSheetId="3">#REF!</definedName>
    <definedName name="_5380Excel_BuiltIn_Database_9_11">#REF!</definedName>
    <definedName name="_5381Excel_BuiltIn_Database_9_12" localSheetId="3">#REF!</definedName>
    <definedName name="_5381Excel_BuiltIn_Database_9_12">#REF!</definedName>
    <definedName name="_5382Excel_BuiltIn_Database_9_13" localSheetId="3">#REF!</definedName>
    <definedName name="_5382Excel_BuiltIn_Database_9_13">#REF!</definedName>
    <definedName name="_5383Excel_BuiltIn_Database_9_2" localSheetId="3">#REF!</definedName>
    <definedName name="_5383Excel_BuiltIn_Database_9_2">#REF!</definedName>
    <definedName name="_5384Excel_BuiltIn_Database_9_3" localSheetId="3">#REF!</definedName>
    <definedName name="_5384Excel_BuiltIn_Database_9_3">#REF!</definedName>
    <definedName name="_5385Excel_BuiltIn_Database_9_4" localSheetId="3">#REF!</definedName>
    <definedName name="_5385Excel_BuiltIn_Database_9_4">#REF!</definedName>
    <definedName name="_5386Excel_BuiltIn_Database_9_5" localSheetId="3">#REF!</definedName>
    <definedName name="_5386Excel_BuiltIn_Database_9_5">#REF!</definedName>
    <definedName name="_5387Excel_BuiltIn_Database_9_6" localSheetId="3">#REF!</definedName>
    <definedName name="_5387Excel_BuiltIn_Database_9_6">#REF!</definedName>
    <definedName name="_5388Excel_BuiltIn_Database_9_7" localSheetId="3">#REF!</definedName>
    <definedName name="_5388Excel_BuiltIn_Database_9_7">#REF!</definedName>
    <definedName name="_5389Excel_BuiltIn_Database_9_8" localSheetId="3">#REF!</definedName>
    <definedName name="_5389Excel_BuiltIn_Database_9_8">#REF!</definedName>
    <definedName name="_539_Key1_2" localSheetId="3">#REF!</definedName>
    <definedName name="_539_Key1_2">#REF!</definedName>
    <definedName name="_5390Excel_BuiltIn_Database_9_9" localSheetId="3">#REF!</definedName>
    <definedName name="_5390Excel_BuiltIn_Database_9_9">#REF!</definedName>
    <definedName name="_5391Excel_BuiltIn_Database_9_17_1" localSheetId="3">#REF!</definedName>
    <definedName name="_5391Excel_BuiltIn_Database_9_17_1">#REF!</definedName>
    <definedName name="_5392Excel_BuiltIn_Database_9_17_10" localSheetId="3">#REF!</definedName>
    <definedName name="_5392Excel_BuiltIn_Database_9_17_10">#REF!</definedName>
    <definedName name="_5393Excel_BuiltIn_Database_9_17_11" localSheetId="3">#REF!</definedName>
    <definedName name="_5393Excel_BuiltIn_Database_9_17_11">#REF!</definedName>
    <definedName name="_5394Excel_BuiltIn_Database_9_17_12" localSheetId="3">#REF!</definedName>
    <definedName name="_5394Excel_BuiltIn_Database_9_17_12">#REF!</definedName>
    <definedName name="_5395Excel_BuiltIn_Database_9_17_13" localSheetId="3">#REF!</definedName>
    <definedName name="_5395Excel_BuiltIn_Database_9_17_13">#REF!</definedName>
    <definedName name="_5396Excel_BuiltIn_Database_9_17_2" localSheetId="3">#REF!</definedName>
    <definedName name="_5396Excel_BuiltIn_Database_9_17_2">#REF!</definedName>
    <definedName name="_5397Excel_BuiltIn_Database_9_17_3" localSheetId="3">#REF!</definedName>
    <definedName name="_5397Excel_BuiltIn_Database_9_17_3">#REF!</definedName>
    <definedName name="_5398Excel_BuiltIn_Database_9_17_4" localSheetId="3">#REF!</definedName>
    <definedName name="_5398Excel_BuiltIn_Database_9_17_4">#REF!</definedName>
    <definedName name="_5399Excel_BuiltIn_Database_9_17_5" localSheetId="3">#REF!</definedName>
    <definedName name="_5399Excel_BuiltIn_Database_9_17_5">#REF!</definedName>
    <definedName name="_54_31_10" localSheetId="3">#REF!</definedName>
    <definedName name="_54_31_10">#REF!</definedName>
    <definedName name="_540_Key1_3" localSheetId="3">[26]RinKTPR!#REF!</definedName>
    <definedName name="_540_Key1_3">[26]RinKTPR!#REF!</definedName>
    <definedName name="_5400Excel_BuiltIn_Database_9_17_6" localSheetId="3">#REF!</definedName>
    <definedName name="_5400Excel_BuiltIn_Database_9_17_6">#REF!</definedName>
    <definedName name="_5401Excel_BuiltIn_Database_9_17_7" localSheetId="3">#REF!</definedName>
    <definedName name="_5401Excel_BuiltIn_Database_9_17_7">#REF!</definedName>
    <definedName name="_5402Excel_BuiltIn_Database_9_17_8" localSheetId="3">#REF!</definedName>
    <definedName name="_5402Excel_BuiltIn_Database_9_17_8">#REF!</definedName>
    <definedName name="_5403Excel_BuiltIn_Database_9_17_9" localSheetId="3">#REF!</definedName>
    <definedName name="_5403Excel_BuiltIn_Database_9_17_9">#REF!</definedName>
    <definedName name="_5404Excel_BuiltIn_Print_Area_1" localSheetId="3">#REF!</definedName>
    <definedName name="_5404Excel_BuiltIn_Print_Area_1">#REF!</definedName>
    <definedName name="_5405Excel_BuiltIn_Print_Area_13" localSheetId="3">#REF!</definedName>
    <definedName name="_5405Excel_BuiltIn_Print_Area_13">#REF!</definedName>
    <definedName name="_5406Excel_BuiltIn_Print_Area_5" localSheetId="3">#REF!</definedName>
    <definedName name="_5406Excel_BuiltIn_Print_Area_5">#REF!</definedName>
    <definedName name="_5407Excel_BuiltIn_Print_Area_7" localSheetId="3">#REF!</definedName>
    <definedName name="_5407Excel_BuiltIn_Print_Area_7">#REF!</definedName>
    <definedName name="_5408Excel_BuiltIn_Print_Area_8" localSheetId="3">'[24]L-4. ANAL HPP'!#REF!</definedName>
    <definedName name="_5408Excel_BuiltIn_Print_Area_8">'[24]L-4. ANAL HPP'!#REF!</definedName>
    <definedName name="_5409Excel_BuiltIn_Print_Area_9" localSheetId="3">#REF!</definedName>
    <definedName name="_5409Excel_BuiltIn_Print_Area_9">#REF!</definedName>
    <definedName name="_541_Key1_4" localSheetId="3">'[21]L-7-RINCIAN_PENYERAHAN'!#REF!</definedName>
    <definedName name="_541_Key1_4">'[21]L-7-RINCIAN_PENYERAHAN'!#REF!</definedName>
    <definedName name="_5410Excel_BuiltIn_Print_Area_1_1" localSheetId="3">#REF!</definedName>
    <definedName name="_5410Excel_BuiltIn_Print_Area_1_1">#REF!</definedName>
    <definedName name="_5411Excel_BuiltIn_Print_Area_1_10" localSheetId="3">#REF!</definedName>
    <definedName name="_5411Excel_BuiltIn_Print_Area_1_10">#REF!</definedName>
    <definedName name="_5412Excel_BuiltIn_Print_Area_1_11" localSheetId="3">#REF!</definedName>
    <definedName name="_5412Excel_BuiltIn_Print_Area_1_11">#REF!</definedName>
    <definedName name="_5413Excel_BuiltIn_Print_Area_1_12" localSheetId="3">#REF!</definedName>
    <definedName name="_5413Excel_BuiltIn_Print_Area_1_12">#REF!</definedName>
    <definedName name="_5414Excel_BuiltIn_Print_Area_1_13" localSheetId="3">#REF!</definedName>
    <definedName name="_5414Excel_BuiltIn_Print_Area_1_13">#REF!</definedName>
    <definedName name="_5415Excel_BuiltIn_Print_Area_1_2" localSheetId="3">#REF!</definedName>
    <definedName name="_5415Excel_BuiltIn_Print_Area_1_2">#REF!</definedName>
    <definedName name="_5416Excel_BuiltIn_Print_Area_1_3" localSheetId="3">#REF!</definedName>
    <definedName name="_5416Excel_BuiltIn_Print_Area_1_3">#REF!</definedName>
    <definedName name="_5417Excel_BuiltIn_Print_Area_1_4" localSheetId="3">#REF!</definedName>
    <definedName name="_5417Excel_BuiltIn_Print_Area_1_4">#REF!</definedName>
    <definedName name="_5418Excel_BuiltIn_Print_Area_1_5" localSheetId="3">#REF!</definedName>
    <definedName name="_5418Excel_BuiltIn_Print_Area_1_5">#REF!</definedName>
    <definedName name="_5419Excel_BuiltIn_Print_Area_1_6" localSheetId="3">#REF!</definedName>
    <definedName name="_5419Excel_BuiltIn_Print_Area_1_6">#REF!</definedName>
    <definedName name="_542_Key1_5" localSheetId="3">#REF!</definedName>
    <definedName name="_542_Key1_5">#REF!</definedName>
    <definedName name="_5420Excel_BuiltIn_Print_Area_1_7" localSheetId="3">#REF!</definedName>
    <definedName name="_5420Excel_BuiltIn_Print_Area_1_7">#REF!</definedName>
    <definedName name="_5421Excel_BuiltIn_Print_Area_1_8" localSheetId="3">#REF!</definedName>
    <definedName name="_5421Excel_BuiltIn_Print_Area_1_8">#REF!</definedName>
    <definedName name="_5422Excel_BuiltIn_Print_Area_1_9" localSheetId="3">#REF!</definedName>
    <definedName name="_5422Excel_BuiltIn_Print_Area_1_9">#REF!</definedName>
    <definedName name="_5425Excel_BuiltIn_Print_Area_1_1_10" localSheetId="3">#REF!</definedName>
    <definedName name="_5425Excel_BuiltIn_Print_Area_1_1_10">#REF!</definedName>
    <definedName name="_5426Excel_BuiltIn_Print_Area_1_1_11" localSheetId="3">#REF!</definedName>
    <definedName name="_5426Excel_BuiltIn_Print_Area_1_1_11">#REF!</definedName>
    <definedName name="_5427Excel_BuiltIn_Print_Area_1_1_12" localSheetId="3">#REF!</definedName>
    <definedName name="_5427Excel_BuiltIn_Print_Area_1_1_12">#REF!</definedName>
    <definedName name="_5428Excel_BuiltIn_Print_Area_1_1_13" localSheetId="3">#REF!</definedName>
    <definedName name="_5428Excel_BuiltIn_Print_Area_1_1_13">#REF!</definedName>
    <definedName name="_5429Excel_BuiltIn_Print_Area_1_1_2" localSheetId="3">#REF!</definedName>
    <definedName name="_5429Excel_BuiltIn_Print_Area_1_1_2">#REF!</definedName>
    <definedName name="_543_Key1_6" localSheetId="3">#REF!</definedName>
    <definedName name="_543_Key1_6">#REF!</definedName>
    <definedName name="_5430Excel_BuiltIn_Print_Area_1_1_3" localSheetId="3">#REF!</definedName>
    <definedName name="_5430Excel_BuiltIn_Print_Area_1_1_3">#REF!</definedName>
    <definedName name="_5431Excel_BuiltIn_Print_Area_1_1_4" localSheetId="3">#REF!</definedName>
    <definedName name="_5431Excel_BuiltIn_Print_Area_1_1_4">#REF!</definedName>
    <definedName name="_5432Excel_BuiltIn_Print_Area_1_1_5" localSheetId="3">#REF!</definedName>
    <definedName name="_5432Excel_BuiltIn_Print_Area_1_1_5">#REF!</definedName>
    <definedName name="_5433Excel_BuiltIn_Print_Area_1_1_6" localSheetId="3">#REF!</definedName>
    <definedName name="_5433Excel_BuiltIn_Print_Area_1_1_6">#REF!</definedName>
    <definedName name="_5434Excel_BuiltIn_Print_Area_1_1_7" localSheetId="3">#REF!</definedName>
    <definedName name="_5434Excel_BuiltIn_Print_Area_1_1_7">#REF!</definedName>
    <definedName name="_5435Excel_BuiltIn_Print_Area_1_1_8" localSheetId="3">#REF!</definedName>
    <definedName name="_5435Excel_BuiltIn_Print_Area_1_1_8">#REF!</definedName>
    <definedName name="_5436Excel_BuiltIn_Print_Area_1_1_9" localSheetId="3">#REF!</definedName>
    <definedName name="_5436Excel_BuiltIn_Print_Area_1_1_9">#REF!</definedName>
    <definedName name="_5437Excel_BuiltIn_Print_Area_1_1_1_1_1" localSheetId="3">#REF!</definedName>
    <definedName name="_5437Excel_BuiltIn_Print_Area_1_1_1_1_1">#REF!</definedName>
    <definedName name="_5438Excel_BuiltIn_Print_Area_1_1_1_1_10" localSheetId="3">#REF!</definedName>
    <definedName name="_5438Excel_BuiltIn_Print_Area_1_1_1_1_10">#REF!</definedName>
    <definedName name="_5439Excel_BuiltIn_Print_Area_1_1_1_1_11" localSheetId="3">#REF!</definedName>
    <definedName name="_5439Excel_BuiltIn_Print_Area_1_1_1_1_11">#REF!</definedName>
    <definedName name="_544_Key1_7" localSheetId="3">#REF!</definedName>
    <definedName name="_544_Key1_7">#REF!</definedName>
    <definedName name="_5440Excel_BuiltIn_Print_Area_1_1_1_1_12" localSheetId="3">#REF!</definedName>
    <definedName name="_5440Excel_BuiltIn_Print_Area_1_1_1_1_12">#REF!</definedName>
    <definedName name="_5441Excel_BuiltIn_Print_Area_1_1_1_1_13" localSheetId="3">#REF!</definedName>
    <definedName name="_5441Excel_BuiltIn_Print_Area_1_1_1_1_13">#REF!</definedName>
    <definedName name="_5442Excel_BuiltIn_Print_Area_1_1_1_1_2" localSheetId="3">#REF!</definedName>
    <definedName name="_5442Excel_BuiltIn_Print_Area_1_1_1_1_2">#REF!</definedName>
    <definedName name="_5443Excel_BuiltIn_Print_Area_1_1_1_1_3" localSheetId="3">#REF!</definedName>
    <definedName name="_5443Excel_BuiltIn_Print_Area_1_1_1_1_3">#REF!</definedName>
    <definedName name="_5444Excel_BuiltIn_Print_Area_1_1_1_1_4" localSheetId="3">#REF!</definedName>
    <definedName name="_5444Excel_BuiltIn_Print_Area_1_1_1_1_4">#REF!</definedName>
    <definedName name="_5445Excel_BuiltIn_Print_Area_1_1_1_1_5" localSheetId="3">#REF!</definedName>
    <definedName name="_5445Excel_BuiltIn_Print_Area_1_1_1_1_5">#REF!</definedName>
    <definedName name="_5446Excel_BuiltIn_Print_Area_1_1_1_1_6" localSheetId="3">#REF!</definedName>
    <definedName name="_5446Excel_BuiltIn_Print_Area_1_1_1_1_6">#REF!</definedName>
    <definedName name="_5447Excel_BuiltIn_Print_Area_1_1_1_1_7" localSheetId="3">#REF!</definedName>
    <definedName name="_5447Excel_BuiltIn_Print_Area_1_1_1_1_7">#REF!</definedName>
    <definedName name="_5448Excel_BuiltIn_Print_Area_1_1_1_1_8" localSheetId="3">#REF!</definedName>
    <definedName name="_5448Excel_BuiltIn_Print_Area_1_1_1_1_8">#REF!</definedName>
    <definedName name="_5449Excel_BuiltIn_Print_Area_1_1_1_1_9" localSheetId="3">#REF!</definedName>
    <definedName name="_5449Excel_BuiltIn_Print_Area_1_1_1_1_9">#REF!</definedName>
    <definedName name="_545_Key1_8" localSheetId="3">#REF!</definedName>
    <definedName name="_545_Key1_8">#REF!</definedName>
    <definedName name="_5450Excel_BuiltIn_Print_Area_1_1_10_1" localSheetId="3">#REF!</definedName>
    <definedName name="_5450Excel_BuiltIn_Print_Area_1_1_10_1">#REF!</definedName>
    <definedName name="_5451Excel_BuiltIn_Print_Area_1_1_10_10" localSheetId="3">#REF!</definedName>
    <definedName name="_5451Excel_BuiltIn_Print_Area_1_1_10_10">#REF!</definedName>
    <definedName name="_5452Excel_BuiltIn_Print_Area_1_1_10_11" localSheetId="3">#REF!</definedName>
    <definedName name="_5452Excel_BuiltIn_Print_Area_1_1_10_11">#REF!</definedName>
    <definedName name="_5453Excel_BuiltIn_Print_Area_1_1_10_12" localSheetId="3">#REF!</definedName>
    <definedName name="_5453Excel_BuiltIn_Print_Area_1_1_10_12">#REF!</definedName>
    <definedName name="_5454Excel_BuiltIn_Print_Area_1_1_10_13" localSheetId="3">#REF!</definedName>
    <definedName name="_5454Excel_BuiltIn_Print_Area_1_1_10_13">#REF!</definedName>
    <definedName name="_5455Excel_BuiltIn_Print_Area_1_1_10_2" localSheetId="3">#REF!</definedName>
    <definedName name="_5455Excel_BuiltIn_Print_Area_1_1_10_2">#REF!</definedName>
    <definedName name="_5456Excel_BuiltIn_Print_Area_1_1_10_3" localSheetId="3">#REF!</definedName>
    <definedName name="_5456Excel_BuiltIn_Print_Area_1_1_10_3">#REF!</definedName>
    <definedName name="_5457Excel_BuiltIn_Print_Area_1_1_10_4" localSheetId="3">#REF!</definedName>
    <definedName name="_5457Excel_BuiltIn_Print_Area_1_1_10_4">#REF!</definedName>
    <definedName name="_5458Excel_BuiltIn_Print_Area_1_1_10_5" localSheetId="3">#REF!</definedName>
    <definedName name="_5458Excel_BuiltIn_Print_Area_1_1_10_5">#REF!</definedName>
    <definedName name="_5459Excel_BuiltIn_Print_Area_1_1_10_6" localSheetId="3">#REF!</definedName>
    <definedName name="_5459Excel_BuiltIn_Print_Area_1_1_10_6">#REF!</definedName>
    <definedName name="_546_Key1_9" localSheetId="3">#REF!</definedName>
    <definedName name="_546_Key1_9">#REF!</definedName>
    <definedName name="_5460Excel_BuiltIn_Print_Area_1_1_10_7" localSheetId="3">#REF!</definedName>
    <definedName name="_5460Excel_BuiltIn_Print_Area_1_1_10_7">#REF!</definedName>
    <definedName name="_5461Excel_BuiltIn_Print_Area_1_1_10_8" localSheetId="3">#REF!</definedName>
    <definedName name="_5461Excel_BuiltIn_Print_Area_1_1_10_8">#REF!</definedName>
    <definedName name="_5462Excel_BuiltIn_Print_Area_1_1_10_9" localSheetId="3">#REF!</definedName>
    <definedName name="_5462Excel_BuiltIn_Print_Area_1_1_10_9">#REF!</definedName>
    <definedName name="_5463Excel_BuiltIn_Print_Area_1_1_11_1" localSheetId="3">#REF!</definedName>
    <definedName name="_5463Excel_BuiltIn_Print_Area_1_1_11_1">#REF!</definedName>
    <definedName name="_5464Excel_BuiltIn_Print_Area_1_1_11_10" localSheetId="3">#REF!</definedName>
    <definedName name="_5464Excel_BuiltIn_Print_Area_1_1_11_10">#REF!</definedName>
    <definedName name="_5465Excel_BuiltIn_Print_Area_1_1_11_11" localSheetId="3">#REF!</definedName>
    <definedName name="_5465Excel_BuiltIn_Print_Area_1_1_11_11">#REF!</definedName>
    <definedName name="_5466Excel_BuiltIn_Print_Area_1_1_11_12" localSheetId="3">#REF!</definedName>
    <definedName name="_5466Excel_BuiltIn_Print_Area_1_1_11_12">#REF!</definedName>
    <definedName name="_5467Excel_BuiltIn_Print_Area_1_1_11_13" localSheetId="3">#REF!</definedName>
    <definedName name="_5467Excel_BuiltIn_Print_Area_1_1_11_13">#REF!</definedName>
    <definedName name="_5468Excel_BuiltIn_Print_Area_1_1_11_2" localSheetId="3">#REF!</definedName>
    <definedName name="_5468Excel_BuiltIn_Print_Area_1_1_11_2">#REF!</definedName>
    <definedName name="_5469Excel_BuiltIn_Print_Area_1_1_11_3" localSheetId="3">#REF!</definedName>
    <definedName name="_5469Excel_BuiltIn_Print_Area_1_1_11_3">#REF!</definedName>
    <definedName name="_547_Key1M_1" localSheetId="3">#REF!</definedName>
    <definedName name="_547_Key1M_1">#REF!</definedName>
    <definedName name="_5470Excel_BuiltIn_Print_Area_1_1_11_4" localSheetId="3">#REF!</definedName>
    <definedName name="_5470Excel_BuiltIn_Print_Area_1_1_11_4">#REF!</definedName>
    <definedName name="_5471Excel_BuiltIn_Print_Area_1_1_11_5" localSheetId="3">#REF!</definedName>
    <definedName name="_5471Excel_BuiltIn_Print_Area_1_1_11_5">#REF!</definedName>
    <definedName name="_5472Excel_BuiltIn_Print_Area_1_1_11_6" localSheetId="3">#REF!</definedName>
    <definedName name="_5472Excel_BuiltIn_Print_Area_1_1_11_6">#REF!</definedName>
    <definedName name="_5473Excel_BuiltIn_Print_Area_1_1_11_7" localSheetId="3">#REF!</definedName>
    <definedName name="_5473Excel_BuiltIn_Print_Area_1_1_11_7">#REF!</definedName>
    <definedName name="_5474Excel_BuiltIn_Print_Area_1_1_11_8" localSheetId="3">#REF!</definedName>
    <definedName name="_5474Excel_BuiltIn_Print_Area_1_1_11_8">#REF!</definedName>
    <definedName name="_5475Excel_BuiltIn_Print_Area_1_1_11_9" localSheetId="3">#REF!</definedName>
    <definedName name="_5475Excel_BuiltIn_Print_Area_1_1_11_9">#REF!</definedName>
    <definedName name="_5476Excel_BuiltIn_Print_Area_1_1_17_1" localSheetId="3">#REF!</definedName>
    <definedName name="_5476Excel_BuiltIn_Print_Area_1_1_17_1">#REF!</definedName>
    <definedName name="_5477Excel_BuiltIn_Print_Area_1_1_17_10" localSheetId="3">#REF!</definedName>
    <definedName name="_5477Excel_BuiltIn_Print_Area_1_1_17_10">#REF!</definedName>
    <definedName name="_5478Excel_BuiltIn_Print_Area_1_1_17_11" localSheetId="3">#REF!</definedName>
    <definedName name="_5478Excel_BuiltIn_Print_Area_1_1_17_11">#REF!</definedName>
    <definedName name="_5479Excel_BuiltIn_Print_Area_1_1_17_12" localSheetId="3">#REF!</definedName>
    <definedName name="_5479Excel_BuiltIn_Print_Area_1_1_17_12">#REF!</definedName>
    <definedName name="_548_Key1M_10" localSheetId="3">#REF!</definedName>
    <definedName name="_548_Key1M_10">#REF!</definedName>
    <definedName name="_5480Excel_BuiltIn_Print_Area_1_1_17_13" localSheetId="3">#REF!</definedName>
    <definedName name="_5480Excel_BuiltIn_Print_Area_1_1_17_13">#REF!</definedName>
    <definedName name="_5481Excel_BuiltIn_Print_Area_1_1_17_2" localSheetId="3">#REF!</definedName>
    <definedName name="_5481Excel_BuiltIn_Print_Area_1_1_17_2">#REF!</definedName>
    <definedName name="_5482Excel_BuiltIn_Print_Area_1_1_17_3" localSheetId="3">#REF!</definedName>
    <definedName name="_5482Excel_BuiltIn_Print_Area_1_1_17_3">#REF!</definedName>
    <definedName name="_5483Excel_BuiltIn_Print_Area_1_1_17_4" localSheetId="3">#REF!</definedName>
    <definedName name="_5483Excel_BuiltIn_Print_Area_1_1_17_4">#REF!</definedName>
    <definedName name="_5484Excel_BuiltIn_Print_Area_1_1_17_5" localSheetId="3">#REF!</definedName>
    <definedName name="_5484Excel_BuiltIn_Print_Area_1_1_17_5">#REF!</definedName>
    <definedName name="_5485Excel_BuiltIn_Print_Area_1_1_17_6" localSheetId="3">#REF!</definedName>
    <definedName name="_5485Excel_BuiltIn_Print_Area_1_1_17_6">#REF!</definedName>
    <definedName name="_5486Excel_BuiltIn_Print_Area_1_1_17_7" localSheetId="3">#REF!</definedName>
    <definedName name="_5486Excel_BuiltIn_Print_Area_1_1_17_7">#REF!</definedName>
    <definedName name="_5487Excel_BuiltIn_Print_Area_1_1_17_8" localSheetId="3">#REF!</definedName>
    <definedName name="_5487Excel_BuiltIn_Print_Area_1_1_17_8">#REF!</definedName>
    <definedName name="_5488Excel_BuiltIn_Print_Area_1_1_17_9" localSheetId="3">#REF!</definedName>
    <definedName name="_5488Excel_BuiltIn_Print_Area_1_1_17_9">#REF!</definedName>
    <definedName name="_5489Excel_BuiltIn_Print_Area_1_17_1" localSheetId="3">[27]Rekap_01!#REF!</definedName>
    <definedName name="_5489Excel_BuiltIn_Print_Area_1_17_1">[27]Rekap_01!#REF!</definedName>
    <definedName name="_549_Key1M_11" localSheetId="3">#REF!</definedName>
    <definedName name="_549_Key1M_11">#REF!</definedName>
    <definedName name="_5490Excel_BuiltIn_Print_Area_1_17_10" localSheetId="3">[27]Rekap_01!#REF!</definedName>
    <definedName name="_5490Excel_BuiltIn_Print_Area_1_17_10">[27]Rekap_01!#REF!</definedName>
    <definedName name="_5491Excel_BuiltIn_Print_Area_1_17_11" localSheetId="3">[27]Rekap_01!#REF!</definedName>
    <definedName name="_5491Excel_BuiltIn_Print_Area_1_17_11">[27]Rekap_01!#REF!</definedName>
    <definedName name="_5492Excel_BuiltIn_Print_Area_1_17_12" localSheetId="3">[27]Rekap_01!#REF!</definedName>
    <definedName name="_5492Excel_BuiltIn_Print_Area_1_17_12">[27]Rekap_01!#REF!</definedName>
    <definedName name="_5493Excel_BuiltIn_Print_Area_1_17_13" localSheetId="3">[27]Rekap_01!#REF!</definedName>
    <definedName name="_5493Excel_BuiltIn_Print_Area_1_17_13">[27]Rekap_01!#REF!</definedName>
    <definedName name="_5494Excel_BuiltIn_Print_Area_1_17_2" localSheetId="3">[27]Rekap_01!#REF!</definedName>
    <definedName name="_5494Excel_BuiltIn_Print_Area_1_17_2">[27]Rekap_01!#REF!</definedName>
    <definedName name="_5495Excel_BuiltIn_Print_Area_1_17_3">[27]Rekap_01!#REF!</definedName>
    <definedName name="_5496Excel_BuiltIn_Print_Area_1_17_4">[27]Rekap_01!#REF!</definedName>
    <definedName name="_5497Excel_BuiltIn_Print_Area_1_17_5">[27]Rekap_01!#REF!</definedName>
    <definedName name="_5498Excel_BuiltIn_Print_Area_1_17_6">[27]Rekap_01!#REF!</definedName>
    <definedName name="_5499Excel_BuiltIn_Print_Area_1_17_7">[27]Rekap_01!#REF!</definedName>
    <definedName name="_55_31_11" localSheetId="3">#REF!</definedName>
    <definedName name="_55_31_11">#REF!</definedName>
    <definedName name="_550_Key1M_12" localSheetId="3">#REF!</definedName>
    <definedName name="_550_Key1M_12">#REF!</definedName>
    <definedName name="_5500Excel_BuiltIn_Print_Area_1_17_8" localSheetId="3">[27]Rekap_01!#REF!</definedName>
    <definedName name="_5500Excel_BuiltIn_Print_Area_1_17_8">[27]Rekap_01!#REF!</definedName>
    <definedName name="_5501Excel_BuiltIn_Print_Area_1_17_9" localSheetId="3">[27]Rekap_01!#REF!</definedName>
    <definedName name="_5501Excel_BuiltIn_Print_Area_1_17_9">[27]Rekap_01!#REF!</definedName>
    <definedName name="_5502Excel_BuiltIn_Print_Area_10_1_1" localSheetId="3">#REF!</definedName>
    <definedName name="_5502Excel_BuiltIn_Print_Area_10_1_1">#REF!</definedName>
    <definedName name="_5503Excel_BuiltIn_Print_Area_10_1_10" localSheetId="3">#REF!</definedName>
    <definedName name="_5503Excel_BuiltIn_Print_Area_10_1_10">#REF!</definedName>
    <definedName name="_5504Excel_BuiltIn_Print_Area_10_1_11" localSheetId="3">#REF!</definedName>
    <definedName name="_5504Excel_BuiltIn_Print_Area_10_1_11">#REF!</definedName>
    <definedName name="_5505Excel_BuiltIn_Print_Area_10_1_12" localSheetId="3">#REF!</definedName>
    <definedName name="_5505Excel_BuiltIn_Print_Area_10_1_12">#REF!</definedName>
    <definedName name="_5506Excel_BuiltIn_Print_Area_10_1_13" localSheetId="3">#REF!</definedName>
    <definedName name="_5506Excel_BuiltIn_Print_Area_10_1_13">#REF!</definedName>
    <definedName name="_5507Excel_BuiltIn_Print_Area_10_1_2" localSheetId="3">#REF!</definedName>
    <definedName name="_5507Excel_BuiltIn_Print_Area_10_1_2">#REF!</definedName>
    <definedName name="_5508Excel_BuiltIn_Print_Area_10_1_3" localSheetId="3">#REF!</definedName>
    <definedName name="_5508Excel_BuiltIn_Print_Area_10_1_3">#REF!</definedName>
    <definedName name="_5509Excel_BuiltIn_Print_Area_10_1_4" localSheetId="3">#REF!</definedName>
    <definedName name="_5509Excel_BuiltIn_Print_Area_10_1_4">#REF!</definedName>
    <definedName name="_551_Key1M_13" localSheetId="3">#REF!</definedName>
    <definedName name="_551_Key1M_13">#REF!</definedName>
    <definedName name="_5510Excel_BuiltIn_Print_Area_10_1_5" localSheetId="3">#REF!</definedName>
    <definedName name="_5510Excel_BuiltIn_Print_Area_10_1_5">#REF!</definedName>
    <definedName name="_5511Excel_BuiltIn_Print_Area_10_1_6" localSheetId="3">#REF!</definedName>
    <definedName name="_5511Excel_BuiltIn_Print_Area_10_1_6">#REF!</definedName>
    <definedName name="_5512Excel_BuiltIn_Print_Area_10_1_7" localSheetId="3">#REF!</definedName>
    <definedName name="_5512Excel_BuiltIn_Print_Area_10_1_7">#REF!</definedName>
    <definedName name="_5513Excel_BuiltIn_Print_Area_10_1_8" localSheetId="3">#REF!</definedName>
    <definedName name="_5513Excel_BuiltIn_Print_Area_10_1_8">#REF!</definedName>
    <definedName name="_5514Excel_BuiltIn_Print_Area_10_1_9" localSheetId="3">#REF!</definedName>
    <definedName name="_5514Excel_BuiltIn_Print_Area_10_1_9">#REF!</definedName>
    <definedName name="_5515Excel_BuiltIn_Print_Area_10_1_1_1" localSheetId="3">#REF!</definedName>
    <definedName name="_5515Excel_BuiltIn_Print_Area_10_1_1_1">#REF!</definedName>
    <definedName name="_5516Excel_BuiltIn_Print_Area_10_1_1_10" localSheetId="3">#REF!</definedName>
    <definedName name="_5516Excel_BuiltIn_Print_Area_10_1_1_10">#REF!</definedName>
    <definedName name="_5517Excel_BuiltIn_Print_Area_10_1_1_11" localSheetId="3">#REF!</definedName>
    <definedName name="_5517Excel_BuiltIn_Print_Area_10_1_1_11">#REF!</definedName>
    <definedName name="_5518Excel_BuiltIn_Print_Area_10_1_1_12" localSheetId="3">#REF!</definedName>
    <definedName name="_5518Excel_BuiltIn_Print_Area_10_1_1_12">#REF!</definedName>
    <definedName name="_5519Excel_BuiltIn_Print_Area_10_1_1_13" localSheetId="3">#REF!</definedName>
    <definedName name="_5519Excel_BuiltIn_Print_Area_10_1_1_13">#REF!</definedName>
    <definedName name="_552_Key1M_2" localSheetId="3">#REF!</definedName>
    <definedName name="_552_Key1M_2">#REF!</definedName>
    <definedName name="_5520Excel_BuiltIn_Print_Area_10_1_1_2" localSheetId="3">#REF!</definedName>
    <definedName name="_5520Excel_BuiltIn_Print_Area_10_1_1_2">#REF!</definedName>
    <definedName name="_5521Excel_BuiltIn_Print_Area_10_1_1_3" localSheetId="3">#REF!</definedName>
    <definedName name="_5521Excel_BuiltIn_Print_Area_10_1_1_3">#REF!</definedName>
    <definedName name="_5522Excel_BuiltIn_Print_Area_10_1_1_4" localSheetId="3">#REF!</definedName>
    <definedName name="_5522Excel_BuiltIn_Print_Area_10_1_1_4">#REF!</definedName>
    <definedName name="_5523Excel_BuiltIn_Print_Area_10_1_1_5" localSheetId="3">#REF!</definedName>
    <definedName name="_5523Excel_BuiltIn_Print_Area_10_1_1_5">#REF!</definedName>
    <definedName name="_5524Excel_BuiltIn_Print_Area_10_1_1_6" localSheetId="3">#REF!</definedName>
    <definedName name="_5524Excel_BuiltIn_Print_Area_10_1_1_6">#REF!</definedName>
    <definedName name="_5525Excel_BuiltIn_Print_Area_10_1_1_7" localSheetId="3">#REF!</definedName>
    <definedName name="_5525Excel_BuiltIn_Print_Area_10_1_1_7">#REF!</definedName>
    <definedName name="_5526Excel_BuiltIn_Print_Area_10_1_1_8" localSheetId="3">#REF!</definedName>
    <definedName name="_5526Excel_BuiltIn_Print_Area_10_1_1_8">#REF!</definedName>
    <definedName name="_5527Excel_BuiltIn_Print_Area_10_1_1_9" localSheetId="3">#REF!</definedName>
    <definedName name="_5527Excel_BuiltIn_Print_Area_10_1_1_9">#REF!</definedName>
    <definedName name="_5528Excel_BuiltIn_Print_Area_10_1_1_1_1" localSheetId="3">#REF!</definedName>
    <definedName name="_5528Excel_BuiltIn_Print_Area_10_1_1_1_1">#REF!</definedName>
    <definedName name="_5529Excel_BuiltIn_Print_Area_10_1_1_1_10" localSheetId="3">#REF!</definedName>
    <definedName name="_5529Excel_BuiltIn_Print_Area_10_1_1_1_10">#REF!</definedName>
    <definedName name="_553_Key1M_3" localSheetId="3">#REF!</definedName>
    <definedName name="_553_Key1M_3">#REF!</definedName>
    <definedName name="_5530Excel_BuiltIn_Print_Area_10_1_1_1_11" localSheetId="3">#REF!</definedName>
    <definedName name="_5530Excel_BuiltIn_Print_Area_10_1_1_1_11">#REF!</definedName>
    <definedName name="_5531Excel_BuiltIn_Print_Area_10_1_1_1_12" localSheetId="3">#REF!</definedName>
    <definedName name="_5531Excel_BuiltIn_Print_Area_10_1_1_1_12">#REF!</definedName>
    <definedName name="_5532Excel_BuiltIn_Print_Area_10_1_1_1_13" localSheetId="3">'[22]L-8.RINC_PENYERAHAN'!#REF!</definedName>
    <definedName name="_5532Excel_BuiltIn_Print_Area_10_1_1_1_13">'[22]L-8.RINC_PENYERAHAN'!#REF!</definedName>
    <definedName name="_5533Excel_BuiltIn_Print_Area_10_1_1_1_2" localSheetId="3">#REF!</definedName>
    <definedName name="_5533Excel_BuiltIn_Print_Area_10_1_1_1_2">#REF!</definedName>
    <definedName name="_5534Excel_BuiltIn_Print_Area_10_1_1_1_3" localSheetId="3">#REF!</definedName>
    <definedName name="_5534Excel_BuiltIn_Print_Area_10_1_1_1_3">#REF!</definedName>
    <definedName name="_5535Excel_BuiltIn_Print_Area_10_1_1_1_4" localSheetId="3">#REF!</definedName>
    <definedName name="_5535Excel_BuiltIn_Print_Area_10_1_1_1_4">#REF!</definedName>
    <definedName name="_5536Excel_BuiltIn_Print_Area_10_1_1_1_5" localSheetId="3">#REF!</definedName>
    <definedName name="_5536Excel_BuiltIn_Print_Area_10_1_1_1_5">#REF!</definedName>
    <definedName name="_5537Excel_BuiltIn_Print_Area_10_1_1_1_6" localSheetId="3">#REF!</definedName>
    <definedName name="_5537Excel_BuiltIn_Print_Area_10_1_1_1_6">#REF!</definedName>
    <definedName name="_5538Excel_BuiltIn_Print_Area_10_1_1_1_7" localSheetId="3">'[23]L-8.RINC_PENYERAHAN'!#REF!</definedName>
    <definedName name="_5538Excel_BuiltIn_Print_Area_10_1_1_1_7">'[23]L-8.RINC_PENYERAHAN'!#REF!</definedName>
    <definedName name="_5539Excel_BuiltIn_Print_Area_10_1_1_1_8" localSheetId="3">#REF!</definedName>
    <definedName name="_5539Excel_BuiltIn_Print_Area_10_1_1_1_8">#REF!</definedName>
    <definedName name="_554_Key1M_4" localSheetId="3">#REF!</definedName>
    <definedName name="_554_Key1M_4">#REF!</definedName>
    <definedName name="_5540Excel_BuiltIn_Print_Area_10_1_1_1_9" localSheetId="3">#REF!</definedName>
    <definedName name="_5540Excel_BuiltIn_Print_Area_10_1_1_1_9">#REF!</definedName>
    <definedName name="_5541Excel_BuiltIn_Print_Area_10_1_17_1" localSheetId="3">#REF!</definedName>
    <definedName name="_5541Excel_BuiltIn_Print_Area_10_1_17_1">#REF!</definedName>
    <definedName name="_5542Excel_BuiltIn_Print_Area_10_1_17_10" localSheetId="3">#REF!</definedName>
    <definedName name="_5542Excel_BuiltIn_Print_Area_10_1_17_10">#REF!</definedName>
    <definedName name="_5543Excel_BuiltIn_Print_Area_10_1_17_11" localSheetId="3">#REF!</definedName>
    <definedName name="_5543Excel_BuiltIn_Print_Area_10_1_17_11">#REF!</definedName>
    <definedName name="_5544Excel_BuiltIn_Print_Area_10_1_17_12" localSheetId="3">#REF!</definedName>
    <definedName name="_5544Excel_BuiltIn_Print_Area_10_1_17_12">#REF!</definedName>
    <definedName name="_5545Excel_BuiltIn_Print_Area_10_1_17_13" localSheetId="3">#REF!</definedName>
    <definedName name="_5545Excel_BuiltIn_Print_Area_10_1_17_13">#REF!</definedName>
    <definedName name="_5546Excel_BuiltIn_Print_Area_10_1_17_2" localSheetId="3">#REF!</definedName>
    <definedName name="_5546Excel_BuiltIn_Print_Area_10_1_17_2">#REF!</definedName>
    <definedName name="_5547Excel_BuiltIn_Print_Area_10_1_17_3" localSheetId="3">#REF!</definedName>
    <definedName name="_5547Excel_BuiltIn_Print_Area_10_1_17_3">#REF!</definedName>
    <definedName name="_5548Excel_BuiltIn_Print_Area_10_1_17_4" localSheetId="3">#REF!</definedName>
    <definedName name="_5548Excel_BuiltIn_Print_Area_10_1_17_4">#REF!</definedName>
    <definedName name="_5549Excel_BuiltIn_Print_Area_10_1_17_5" localSheetId="3">#REF!</definedName>
    <definedName name="_5549Excel_BuiltIn_Print_Area_10_1_17_5">#REF!</definedName>
    <definedName name="_555_Key1M_5" localSheetId="3">#REF!</definedName>
    <definedName name="_555_Key1M_5">#REF!</definedName>
    <definedName name="_5550Excel_BuiltIn_Print_Area_10_1_17_6" localSheetId="3">#REF!</definedName>
    <definedName name="_5550Excel_BuiltIn_Print_Area_10_1_17_6">#REF!</definedName>
    <definedName name="_5551Excel_BuiltIn_Print_Area_10_1_17_7" localSheetId="3">#REF!</definedName>
    <definedName name="_5551Excel_BuiltIn_Print_Area_10_1_17_7">#REF!</definedName>
    <definedName name="_5552Excel_BuiltIn_Print_Area_10_1_17_8" localSheetId="3">#REF!</definedName>
    <definedName name="_5552Excel_BuiltIn_Print_Area_10_1_17_8">#REF!</definedName>
    <definedName name="_5553Excel_BuiltIn_Print_Area_10_1_17_9" localSheetId="3">#REF!</definedName>
    <definedName name="_5553Excel_BuiltIn_Print_Area_10_1_17_9">#REF!</definedName>
    <definedName name="_5554Excel_BuiltIn_Print_Area_11_1_1" localSheetId="3">#REF!</definedName>
    <definedName name="_5554Excel_BuiltIn_Print_Area_11_1_1">#REF!</definedName>
    <definedName name="_5555Excel_BuiltIn_Print_Area_11_1_10" localSheetId="3">#REF!</definedName>
    <definedName name="_5555Excel_BuiltIn_Print_Area_11_1_10">#REF!</definedName>
    <definedName name="_5556Excel_BuiltIn_Print_Area_11_1_11" localSheetId="3">#REF!</definedName>
    <definedName name="_5556Excel_BuiltIn_Print_Area_11_1_11">#REF!</definedName>
    <definedName name="_5557Excel_BuiltIn_Print_Area_11_1_12" localSheetId="3">#REF!</definedName>
    <definedName name="_5557Excel_BuiltIn_Print_Area_11_1_12">#REF!</definedName>
    <definedName name="_5558Excel_BuiltIn_Print_Area_11_1_13" localSheetId="3">'[22]L-8.RINC_PENYERAHAN'!#REF!</definedName>
    <definedName name="_5558Excel_BuiltIn_Print_Area_11_1_13">'[22]L-8.RINC_PENYERAHAN'!#REF!</definedName>
    <definedName name="_5559Excel_BuiltIn_Print_Area_11_1_2" localSheetId="3">#REF!</definedName>
    <definedName name="_5559Excel_BuiltIn_Print_Area_11_1_2">#REF!</definedName>
    <definedName name="_556_Key1M_6" localSheetId="3">#REF!</definedName>
    <definedName name="_556_Key1M_6">#REF!</definedName>
    <definedName name="_5560Excel_BuiltIn_Print_Area_11_1_3" localSheetId="3">#REF!</definedName>
    <definedName name="_5560Excel_BuiltIn_Print_Area_11_1_3">#REF!</definedName>
    <definedName name="_5561Excel_BuiltIn_Print_Area_11_1_4" localSheetId="3">#REF!</definedName>
    <definedName name="_5561Excel_BuiltIn_Print_Area_11_1_4">#REF!</definedName>
    <definedName name="_5562Excel_BuiltIn_Print_Area_11_1_5" localSheetId="3">#REF!</definedName>
    <definedName name="_5562Excel_BuiltIn_Print_Area_11_1_5">#REF!</definedName>
    <definedName name="_5563Excel_BuiltIn_Print_Area_11_1_6" localSheetId="3">#REF!</definedName>
    <definedName name="_5563Excel_BuiltIn_Print_Area_11_1_6">#REF!</definedName>
    <definedName name="_5564Excel_BuiltIn_Print_Area_11_1_7" localSheetId="3">'[23]L-8.RINC_PENYERAHAN'!#REF!</definedName>
    <definedName name="_5564Excel_BuiltIn_Print_Area_11_1_7">'[23]L-8.RINC_PENYERAHAN'!#REF!</definedName>
    <definedName name="_5565Excel_BuiltIn_Print_Area_11_1_8" localSheetId="3">#REF!</definedName>
    <definedName name="_5565Excel_BuiltIn_Print_Area_11_1_8">#REF!</definedName>
    <definedName name="_5566Excel_BuiltIn_Print_Area_11_1_9" localSheetId="3">#REF!</definedName>
    <definedName name="_5566Excel_BuiltIn_Print_Area_11_1_9">#REF!</definedName>
    <definedName name="_5567Excel_BuiltIn_Print_Area_11_1_1_1" localSheetId="3">#REF!</definedName>
    <definedName name="_5567Excel_BuiltIn_Print_Area_11_1_1_1">#REF!</definedName>
    <definedName name="_5568Excel_BuiltIn_Print_Area_11_1_1_10" localSheetId="3">#REF!</definedName>
    <definedName name="_5568Excel_BuiltIn_Print_Area_11_1_1_10">#REF!</definedName>
    <definedName name="_5569Excel_BuiltIn_Print_Area_11_1_1_11" localSheetId="3">#REF!</definedName>
    <definedName name="_5569Excel_BuiltIn_Print_Area_11_1_1_11">#REF!</definedName>
    <definedName name="_557_Key1M_7" localSheetId="3">#REF!</definedName>
    <definedName name="_557_Key1M_7">#REF!</definedName>
    <definedName name="_5570Excel_BuiltIn_Print_Area_11_1_1_12" localSheetId="3">#REF!</definedName>
    <definedName name="_5570Excel_BuiltIn_Print_Area_11_1_1_12">#REF!</definedName>
    <definedName name="_5571Excel_BuiltIn_Print_Area_11_1_1_13" localSheetId="3">#REF!</definedName>
    <definedName name="_5571Excel_BuiltIn_Print_Area_11_1_1_13">#REF!</definedName>
    <definedName name="_5572Excel_BuiltIn_Print_Area_11_1_1_2" localSheetId="3">#REF!</definedName>
    <definedName name="_5572Excel_BuiltIn_Print_Area_11_1_1_2">#REF!</definedName>
    <definedName name="_5573Excel_BuiltIn_Print_Area_11_1_1_3" localSheetId="3">#REF!</definedName>
    <definedName name="_5573Excel_BuiltIn_Print_Area_11_1_1_3">#REF!</definedName>
    <definedName name="_5574Excel_BuiltIn_Print_Area_11_1_1_4" localSheetId="3">#REF!</definedName>
    <definedName name="_5574Excel_BuiltIn_Print_Area_11_1_1_4">#REF!</definedName>
    <definedName name="_5575Excel_BuiltIn_Print_Area_11_1_1_5" localSheetId="3">#REF!</definedName>
    <definedName name="_5575Excel_BuiltIn_Print_Area_11_1_1_5">#REF!</definedName>
    <definedName name="_5576Excel_BuiltIn_Print_Area_11_1_1_6" localSheetId="3">#REF!</definedName>
    <definedName name="_5576Excel_BuiltIn_Print_Area_11_1_1_6">#REF!</definedName>
    <definedName name="_5577Excel_BuiltIn_Print_Area_11_1_1_7" localSheetId="3">#REF!</definedName>
    <definedName name="_5577Excel_BuiltIn_Print_Area_11_1_1_7">#REF!</definedName>
    <definedName name="_5578Excel_BuiltIn_Print_Area_11_1_1_8" localSheetId="3">#REF!</definedName>
    <definedName name="_5578Excel_BuiltIn_Print_Area_11_1_1_8">#REF!</definedName>
    <definedName name="_5579Excel_BuiltIn_Print_Area_11_1_1_9" localSheetId="3">#REF!</definedName>
    <definedName name="_5579Excel_BuiltIn_Print_Area_11_1_1_9">#REF!</definedName>
    <definedName name="_558_Key1M_8" localSheetId="3">#REF!</definedName>
    <definedName name="_558_Key1M_8">#REF!</definedName>
    <definedName name="_5580Excel_BuiltIn_Print_Area_17_1_1" localSheetId="3">#REF!</definedName>
    <definedName name="_5580Excel_BuiltIn_Print_Area_17_1_1">#REF!</definedName>
    <definedName name="_5581Excel_BuiltIn_Print_Area_17_1_10" localSheetId="3">#REF!</definedName>
    <definedName name="_5581Excel_BuiltIn_Print_Area_17_1_10">#REF!</definedName>
    <definedName name="_5582Excel_BuiltIn_Print_Area_17_1_11" localSheetId="3">#REF!</definedName>
    <definedName name="_5582Excel_BuiltIn_Print_Area_17_1_11">#REF!</definedName>
    <definedName name="_5583Excel_BuiltIn_Print_Area_17_1_12" localSheetId="3">#REF!</definedName>
    <definedName name="_5583Excel_BuiltIn_Print_Area_17_1_12">#REF!</definedName>
    <definedName name="_5584Excel_BuiltIn_Print_Area_17_1_13" localSheetId="3">#REF!</definedName>
    <definedName name="_5584Excel_BuiltIn_Print_Area_17_1_13">#REF!</definedName>
    <definedName name="_5585Excel_BuiltIn_Print_Area_17_1_2" localSheetId="3">#REF!</definedName>
    <definedName name="_5585Excel_BuiltIn_Print_Area_17_1_2">#REF!</definedName>
    <definedName name="_5586Excel_BuiltIn_Print_Area_17_1_3" localSheetId="3">#REF!</definedName>
    <definedName name="_5586Excel_BuiltIn_Print_Area_17_1_3">#REF!</definedName>
    <definedName name="_5587Excel_BuiltIn_Print_Area_17_1_4" localSheetId="3">#REF!</definedName>
    <definedName name="_5587Excel_BuiltIn_Print_Area_17_1_4">#REF!</definedName>
    <definedName name="_5588Excel_BuiltIn_Print_Area_17_1_5" localSheetId="3">#REF!</definedName>
    <definedName name="_5588Excel_BuiltIn_Print_Area_17_1_5">#REF!</definedName>
    <definedName name="_5589Excel_BuiltIn_Print_Area_17_1_6" localSheetId="3">#REF!</definedName>
    <definedName name="_5589Excel_BuiltIn_Print_Area_17_1_6">#REF!</definedName>
    <definedName name="_559_Key1M_9" localSheetId="3">#REF!</definedName>
    <definedName name="_559_Key1M_9">#REF!</definedName>
    <definedName name="_5590Excel_BuiltIn_Print_Area_17_1_7" localSheetId="3">#REF!</definedName>
    <definedName name="_5590Excel_BuiltIn_Print_Area_17_1_7">#REF!</definedName>
    <definedName name="_5591Excel_BuiltIn_Print_Area_17_1_8" localSheetId="3">#REF!</definedName>
    <definedName name="_5591Excel_BuiltIn_Print_Area_17_1_8">#REF!</definedName>
    <definedName name="_5592Excel_BuiltIn_Print_Area_17_1_9" localSheetId="3">#REF!</definedName>
    <definedName name="_5592Excel_BuiltIn_Print_Area_17_1_9">#REF!</definedName>
    <definedName name="_5593Excel_BuiltIn_Print_Area_5_1" localSheetId="3">('[24]L-4. ANAL HPP'!#REF!,'[24]L-4. ANAL HPP'!#REF!)</definedName>
    <definedName name="_5593Excel_BuiltIn_Print_Area_5_1">('[24]L-4. ANAL HPP'!#REF!,'[24]L-4. ANAL HPP'!#REF!)</definedName>
    <definedName name="_5594Excel_BuiltIn_Print_Area_5_10" localSheetId="3">('[24]L-4. ANAL HPP'!#REF!,'[24]L-4. ANAL HPP'!#REF!)</definedName>
    <definedName name="_5594Excel_BuiltIn_Print_Area_5_10">('[24]L-4. ANAL HPP'!#REF!,'[24]L-4. ANAL HPP'!#REF!)</definedName>
    <definedName name="_5595Excel_BuiltIn_Print_Area_5_11" localSheetId="3">('[24]L-4. ANAL HPP'!#REF!,'[24]L-4. ANAL HPP'!#REF!)</definedName>
    <definedName name="_5595Excel_BuiltIn_Print_Area_5_11">('[24]L-4. ANAL HPP'!#REF!,'[24]L-4. ANAL HPP'!#REF!)</definedName>
    <definedName name="_5596Excel_BuiltIn_Print_Area_5_12" localSheetId="3">('[24]L-4. ANAL HPP'!#REF!,'[24]L-4. ANAL HPP'!#REF!)</definedName>
    <definedName name="_5596Excel_BuiltIn_Print_Area_5_12">('[24]L-4. ANAL HPP'!#REF!,'[24]L-4. ANAL HPP'!#REF!)</definedName>
    <definedName name="_5597Excel_BuiltIn_Print_Area_5_13" localSheetId="3">('[22]L-4. ANAL HPP'!#REF!,'[22]L-4. ANAL HPP'!#REF!)</definedName>
    <definedName name="_5597Excel_BuiltIn_Print_Area_5_13">('[22]L-4. ANAL HPP'!#REF!,'[22]L-4. ANAL HPP'!#REF!)</definedName>
    <definedName name="_5598Excel_BuiltIn_Print_Area_5_2" localSheetId="3">('[24]L-4. ANAL HPP'!#REF!,'[24]L-4. ANAL HPP'!#REF!)</definedName>
    <definedName name="_5598Excel_BuiltIn_Print_Area_5_2">('[24]L-4. ANAL HPP'!#REF!,'[24]L-4. ANAL HPP'!#REF!)</definedName>
    <definedName name="_5599Excel_BuiltIn_Print_Area_5_3" localSheetId="3">('[24]L-4. ANAL HPP'!#REF!,'[24]L-4. ANAL HPP'!#REF!)</definedName>
    <definedName name="_5599Excel_BuiltIn_Print_Area_5_3">('[24]L-4. ANAL HPP'!#REF!,'[24]L-4. ANAL HPP'!#REF!)</definedName>
    <definedName name="_56_31_12" localSheetId="3">#REF!</definedName>
    <definedName name="_56_31_12">#REF!</definedName>
    <definedName name="_560_Key2_1" localSheetId="3">#REF!</definedName>
    <definedName name="_560_Key2_1">#REF!</definedName>
    <definedName name="_5600Excel_BuiltIn_Print_Area_5_4" localSheetId="3">('[24]L-4. ANAL HPP'!#REF!,'[24]L-4. ANAL HPP'!#REF!)</definedName>
    <definedName name="_5600Excel_BuiltIn_Print_Area_5_4">('[24]L-4. ANAL HPP'!#REF!,'[24]L-4. ANAL HPP'!#REF!)</definedName>
    <definedName name="_5601Excel_BuiltIn_Print_Area_5_5" localSheetId="3">('[24]L-4. ANAL HPP'!#REF!,'[24]L-4. ANAL HPP'!#REF!)</definedName>
    <definedName name="_5601Excel_BuiltIn_Print_Area_5_5">('[24]L-4. ANAL HPP'!#REF!,'[24]L-4. ANAL HPP'!#REF!)</definedName>
    <definedName name="_5602Excel_BuiltIn_Print_Area_5_6" localSheetId="3">('[24]L-4. ANAL HPP'!#REF!,'[24]L-4. ANAL HPP'!#REF!)</definedName>
    <definedName name="_5602Excel_BuiltIn_Print_Area_5_6">('[24]L-4. ANAL HPP'!#REF!,'[24]L-4. ANAL HPP'!#REF!)</definedName>
    <definedName name="_5603Excel_BuiltIn_Print_Area_5_7" localSheetId="3">('[23]L-4. ANAL HPP'!#REF!,'[23]L-4. ANAL HPP'!#REF!)</definedName>
    <definedName name="_5603Excel_BuiltIn_Print_Area_5_7">('[23]L-4. ANAL HPP'!#REF!,'[23]L-4. ANAL HPP'!#REF!)</definedName>
    <definedName name="_5604Excel_BuiltIn_Print_Area_5_8" localSheetId="3">('[24]L-4. ANAL HPP'!#REF!,'[24]L-4. ANAL HPP'!#REF!)</definedName>
    <definedName name="_5604Excel_BuiltIn_Print_Area_5_8">('[24]L-4. ANAL HPP'!#REF!,'[24]L-4. ANAL HPP'!#REF!)</definedName>
    <definedName name="_5605Excel_BuiltIn_Print_Area_5_9" localSheetId="3">('[24]L-4. ANAL HPP'!#REF!,'[24]L-4. ANAL HPP'!#REF!)</definedName>
    <definedName name="_5605Excel_BuiltIn_Print_Area_5_9">('[24]L-4. ANAL HPP'!#REF!,'[24]L-4. ANAL HPP'!#REF!)</definedName>
    <definedName name="_5606Excel_BuiltIn_Print_Area_5_1_1" localSheetId="3">('[24]L-4. ANAL HPP'!#REF!,'[24]L-4. ANAL HPP'!#REF!)</definedName>
    <definedName name="_5606Excel_BuiltIn_Print_Area_5_1_1">('[24]L-4. ANAL HPP'!#REF!,'[24]L-4. ANAL HPP'!#REF!)</definedName>
    <definedName name="_5607Excel_BuiltIn_Print_Area_5_1_10" localSheetId="3">('[24]L-4. ANAL HPP'!#REF!,'[24]L-4. ANAL HPP'!#REF!)</definedName>
    <definedName name="_5607Excel_BuiltIn_Print_Area_5_1_10">('[24]L-4. ANAL HPP'!#REF!,'[24]L-4. ANAL HPP'!#REF!)</definedName>
    <definedName name="_5608Excel_BuiltIn_Print_Area_5_1_11" localSheetId="3">('[24]L-4. ANAL HPP'!#REF!,'[24]L-4. ANAL HPP'!#REF!)</definedName>
    <definedName name="_5608Excel_BuiltIn_Print_Area_5_1_11">('[24]L-4. ANAL HPP'!#REF!,'[24]L-4. ANAL HPP'!#REF!)</definedName>
    <definedName name="_5609Excel_BuiltIn_Print_Area_5_1_12" localSheetId="3">('[24]L-4. ANAL HPP'!#REF!,'[24]L-4. ANAL HPP'!#REF!)</definedName>
    <definedName name="_5609Excel_BuiltIn_Print_Area_5_1_12">('[24]L-4. ANAL HPP'!#REF!,'[24]L-4. ANAL HPP'!#REF!)</definedName>
    <definedName name="_561_Key2_10" localSheetId="3">#REF!</definedName>
    <definedName name="_561_Key2_10">#REF!</definedName>
    <definedName name="_5610Excel_BuiltIn_Print_Area_5_1_13" localSheetId="3">('[22]L-4. ANAL HPP'!#REF!,'[22]L-4. ANAL HPP'!#REF!)</definedName>
    <definedName name="_5610Excel_BuiltIn_Print_Area_5_1_13">('[22]L-4. ANAL HPP'!#REF!,'[22]L-4. ANAL HPP'!#REF!)</definedName>
    <definedName name="_5611Excel_BuiltIn_Print_Area_5_1_2" localSheetId="3">('[24]L-4. ANAL HPP'!#REF!,'[24]L-4. ANAL HPP'!#REF!)</definedName>
    <definedName name="_5611Excel_BuiltIn_Print_Area_5_1_2">('[24]L-4. ANAL HPP'!#REF!,'[24]L-4. ANAL HPP'!#REF!)</definedName>
    <definedName name="_5612Excel_BuiltIn_Print_Area_5_1_3" localSheetId="3">('[24]L-4. ANAL HPP'!#REF!,'[24]L-4. ANAL HPP'!#REF!)</definedName>
    <definedName name="_5612Excel_BuiltIn_Print_Area_5_1_3">('[24]L-4. ANAL HPP'!#REF!,'[24]L-4. ANAL HPP'!#REF!)</definedName>
    <definedName name="_5613Excel_BuiltIn_Print_Area_5_1_4" localSheetId="3">('[24]L-4. ANAL HPP'!#REF!,'[24]L-4. ANAL HPP'!#REF!)</definedName>
    <definedName name="_5613Excel_BuiltIn_Print_Area_5_1_4">('[24]L-4. ANAL HPP'!#REF!,'[24]L-4. ANAL HPP'!#REF!)</definedName>
    <definedName name="_5614Excel_BuiltIn_Print_Area_5_1_5" localSheetId="3">('[24]L-4. ANAL HPP'!#REF!,'[24]L-4. ANAL HPP'!#REF!)</definedName>
    <definedName name="_5614Excel_BuiltIn_Print_Area_5_1_5">('[24]L-4. ANAL HPP'!#REF!,'[24]L-4. ANAL HPP'!#REF!)</definedName>
    <definedName name="_5615Excel_BuiltIn_Print_Area_5_1_6" localSheetId="3">('[24]L-4. ANAL HPP'!#REF!,'[24]L-4. ANAL HPP'!#REF!)</definedName>
    <definedName name="_5615Excel_BuiltIn_Print_Area_5_1_6">('[24]L-4. ANAL HPP'!#REF!,'[24]L-4. ANAL HPP'!#REF!)</definedName>
    <definedName name="_5616Excel_BuiltIn_Print_Area_5_1_7" localSheetId="3">('[23]L-4. ANAL HPP'!#REF!,'[23]L-4. ANAL HPP'!#REF!)</definedName>
    <definedName name="_5616Excel_BuiltIn_Print_Area_5_1_7">('[23]L-4. ANAL HPP'!#REF!,'[23]L-4. ANAL HPP'!#REF!)</definedName>
    <definedName name="_5617Excel_BuiltIn_Print_Area_5_1_8" localSheetId="3">('[24]L-4. ANAL HPP'!#REF!,'[24]L-4. ANAL HPP'!#REF!)</definedName>
    <definedName name="_5617Excel_BuiltIn_Print_Area_5_1_8">('[24]L-4. ANAL HPP'!#REF!,'[24]L-4. ANAL HPP'!#REF!)</definedName>
    <definedName name="_5618Excel_BuiltIn_Print_Area_5_1_9" localSheetId="3">('[24]L-4. ANAL HPP'!#REF!,'[24]L-4. ANAL HPP'!#REF!)</definedName>
    <definedName name="_5618Excel_BuiltIn_Print_Area_5_1_9">('[24]L-4. ANAL HPP'!#REF!,'[24]L-4. ANAL HPP'!#REF!)</definedName>
    <definedName name="_5619Excel_BuiltIn_Print_Area_5_1_1_1" localSheetId="3">'[24]L-4. ANAL HPP'!#REF!</definedName>
    <definedName name="_5619Excel_BuiltIn_Print_Area_5_1_1_1">'[24]L-4. ANAL HPP'!#REF!</definedName>
    <definedName name="_562_Key2_11" localSheetId="3">#REF!</definedName>
    <definedName name="_562_Key2_11">#REF!</definedName>
    <definedName name="_5620Excel_BuiltIn_Print_Area_5_1_1_10" localSheetId="3">'[24]L-4. ANAL HPP'!#REF!</definedName>
    <definedName name="_5620Excel_BuiltIn_Print_Area_5_1_1_10">'[24]L-4. ANAL HPP'!#REF!</definedName>
    <definedName name="_5621Excel_BuiltIn_Print_Area_5_1_1_11" localSheetId="3">'[24]L-4. ANAL HPP'!#REF!</definedName>
    <definedName name="_5621Excel_BuiltIn_Print_Area_5_1_1_11">'[24]L-4. ANAL HPP'!#REF!</definedName>
    <definedName name="_5622Excel_BuiltIn_Print_Area_5_1_1_12" localSheetId="3">'[24]L-4. ANAL HPP'!#REF!</definedName>
    <definedName name="_5622Excel_BuiltIn_Print_Area_5_1_1_12">'[24]L-4. ANAL HPP'!#REF!</definedName>
    <definedName name="_5623Excel_BuiltIn_Print_Area_5_1_1_13" localSheetId="3">'[22]L-4. ANAL HPP'!#REF!</definedName>
    <definedName name="_5623Excel_BuiltIn_Print_Area_5_1_1_13">'[22]L-4. ANAL HPP'!#REF!</definedName>
    <definedName name="_5624Excel_BuiltIn_Print_Area_5_1_1_2">'[24]L-4. ANAL HPP'!#REF!</definedName>
    <definedName name="_5625Excel_BuiltIn_Print_Area_5_1_1_3">'[24]L-4. ANAL HPP'!#REF!</definedName>
    <definedName name="_5626Excel_BuiltIn_Print_Area_5_1_1_4">'[24]L-4. ANAL HPP'!#REF!</definedName>
    <definedName name="_5627Excel_BuiltIn_Print_Area_5_1_1_5">'[24]L-4. ANAL HPP'!#REF!</definedName>
    <definedName name="_5628Excel_BuiltIn_Print_Area_5_1_1_6">'[24]L-4. ANAL HPP'!#REF!</definedName>
    <definedName name="_5629Excel_BuiltIn_Print_Area_5_1_1_7">'[23]L-4. ANAL HPP'!#REF!</definedName>
    <definedName name="_563_Key2_12" localSheetId="3">#REF!</definedName>
    <definedName name="_563_Key2_12">#REF!</definedName>
    <definedName name="_5630Excel_BuiltIn_Print_Area_5_1_1_8">'[24]L-4. ANAL HPP'!#REF!</definedName>
    <definedName name="_5631Excel_BuiltIn_Print_Area_5_1_1_9">'[24]L-4. ANAL HPP'!#REF!</definedName>
    <definedName name="_5632Excel_BuiltIn_Print_Area_5_1_1_1_1" localSheetId="3">#REF!</definedName>
    <definedName name="_5632Excel_BuiltIn_Print_Area_5_1_1_1_1">#REF!</definedName>
    <definedName name="_5633Excel_BuiltIn_Print_Area_5_1_1_1_10">'[24]L-4. ANAL HPP'!#REF!</definedName>
    <definedName name="_5634Excel_BuiltIn_Print_Area_5_1_1_1_11">'[24]L-4. ANAL HPP'!#REF!</definedName>
    <definedName name="_5635Excel_BuiltIn_Print_Area_5_1_1_1_12">'[24]L-4. ANAL HPP'!#REF!</definedName>
    <definedName name="_5636Excel_BuiltIn_Print_Area_5_1_1_1_13">'[22]L-4. ANAL HPP'!#REF!</definedName>
    <definedName name="_5637Excel_BuiltIn_Print_Area_5_1_1_1_2">'[24]L-4. ANAL HPP'!#REF!</definedName>
    <definedName name="_5638Excel_BuiltIn_Print_Area_5_1_1_1_3">'[24]L-4. ANAL HPP'!#REF!</definedName>
    <definedName name="_5639Excel_BuiltIn_Print_Area_5_1_1_1_4">'[24]L-4. ANAL HPP'!#REF!</definedName>
    <definedName name="_564_Key2_13" localSheetId="3">#REF!</definedName>
    <definedName name="_564_Key2_13">#REF!</definedName>
    <definedName name="_5640Excel_BuiltIn_Print_Area_5_1_1_1_5">'[24]L-4. ANAL HPP'!#REF!</definedName>
    <definedName name="_5641Excel_BuiltIn_Print_Area_5_1_1_1_6">'[24]L-4. ANAL HPP'!#REF!</definedName>
    <definedName name="_5642Excel_BuiltIn_Print_Area_5_1_1_1_7">'[23]L-4. ANAL HPP'!#REF!</definedName>
    <definedName name="_5643Excel_BuiltIn_Print_Area_5_1_1_1_8">'[24]L-4. ANAL HPP'!#REF!</definedName>
    <definedName name="_5644Excel_BuiltIn_Print_Area_5_1_1_1_9">'[24]L-4. ANAL HPP'!#REF!</definedName>
    <definedName name="_5645Excel_BuiltIn_Print_Area_5_1_1_1_1_1">'[24]L-4. ANAL HPP'!#REF!</definedName>
    <definedName name="_5646Excel_BuiltIn_Print_Area_5_1_1_1_1_10">'[24]L-4. ANAL HPP'!#REF!</definedName>
    <definedName name="_5647Excel_BuiltIn_Print_Area_5_1_1_1_1_11">'[24]L-4. ANAL HPP'!#REF!</definedName>
    <definedName name="_5648Excel_BuiltIn_Print_Area_5_1_1_1_1_12">'[24]L-4. ANAL HPP'!#REF!</definedName>
    <definedName name="_5649Excel_BuiltIn_Print_Area_5_1_1_1_1_13">'[22]L-4. ANAL HPP'!#REF!</definedName>
    <definedName name="_565_Key2_2" localSheetId="3">#REF!</definedName>
    <definedName name="_565_Key2_2">#REF!</definedName>
    <definedName name="_5650Excel_BuiltIn_Print_Area_5_1_1_1_1_14">'[28]L-3. REAL HPP SD BLN'!#REF!</definedName>
    <definedName name="_5651Excel_BuiltIn_Print_Area_5_1_1_1_1_15">'[28]L-3. REAL HPP SD BLN'!#REF!</definedName>
    <definedName name="_5652Excel_BuiltIn_Print_Area_5_1_1_1_1_16">'[28]L-3. REAL HPP SD BLN'!#REF!</definedName>
    <definedName name="_5653Excel_BuiltIn_Print_Area_5_1_1_1_1_17">'[28]L-3. REAL HPP SD BLN'!#REF!</definedName>
    <definedName name="_5654Excel_BuiltIn_Print_Area_5_1_1_1_1_18">'[28]L-3. REAL HPP SD BLN'!#REF!</definedName>
    <definedName name="_5655Excel_BuiltIn_Print_Area_5_1_1_1_1_19">'[28]L-3. REAL HPP SD BLN'!#REF!</definedName>
    <definedName name="_5656Excel_BuiltIn_Print_Area_5_1_1_1_1_2">'[24]L-4. ANAL HPP'!#REF!</definedName>
    <definedName name="_5657Excel_BuiltIn_Print_Area_5_1_1_1_1_20">'[28]L-3. REAL HPP SD BLN'!#REF!</definedName>
    <definedName name="_5658Excel_BuiltIn_Print_Area_5_1_1_1_1_21">'[23]L-3. REAL HPP SD BLN'!#REF!</definedName>
    <definedName name="_5659Excel_BuiltIn_Print_Area_5_1_1_1_1_22">'[28]L-3. REAL HPP SD BLN'!#REF!</definedName>
    <definedName name="_566_Key2_3" localSheetId="3">#REF!</definedName>
    <definedName name="_566_Key2_3">#REF!</definedName>
    <definedName name="_5660Excel_BuiltIn_Print_Area_5_1_1_1_1_23">'[28]L-3. REAL HPP SD BLN'!#REF!</definedName>
    <definedName name="_5661Excel_BuiltIn_Print_Area_5_1_1_1_1_24">'[28]L-3. REAL HPP SD BLN'!#REF!</definedName>
    <definedName name="_5662Excel_BuiltIn_Print_Area_5_1_1_1_1_25">'[28]L-3. REAL HPP SD BLN'!#REF!</definedName>
    <definedName name="_5663Excel_BuiltIn_Print_Area_5_1_1_1_1_26">'[28]L-3. REAL HPP SD BLN'!#REF!</definedName>
    <definedName name="_5664Excel_BuiltIn_Print_Area_5_1_1_1_1_27">'[22]L-3. REAL HPP SD BLN'!#REF!</definedName>
    <definedName name="_5665Excel_BuiltIn_Print_Area_5_1_1_1_1_3">'[24]L-4. ANAL HPP'!#REF!</definedName>
    <definedName name="_5666Excel_BuiltIn_Print_Area_5_1_1_1_1_4">'[24]L-4. ANAL HPP'!#REF!</definedName>
    <definedName name="_5667Excel_BuiltIn_Print_Area_5_1_1_1_1_5">'[24]L-4. ANAL HPP'!#REF!</definedName>
    <definedName name="_5668Excel_BuiltIn_Print_Area_5_1_1_1_1_6">'[24]L-4. ANAL HPP'!#REF!</definedName>
    <definedName name="_5669Excel_BuiltIn_Print_Area_5_1_1_1_1_7">'[23]L-4. ANAL HPP'!#REF!</definedName>
    <definedName name="_567_Key2_4" localSheetId="3">#REF!</definedName>
    <definedName name="_567_Key2_4">#REF!</definedName>
    <definedName name="_5670Excel_BuiltIn_Print_Area_5_1_1_1_1_8">'[24]L-4. ANAL HPP'!#REF!</definedName>
    <definedName name="_5671Excel_BuiltIn_Print_Area_5_1_1_1_1_9">'[24]L-4. ANAL HPP'!#REF!</definedName>
    <definedName name="_5672Excel_BuiltIn_Print_Area_6_1_1" localSheetId="3">('[24]L-4. ANAL HPP'!#REF!,'[24]L-4. ANAL HPP'!#REF!)</definedName>
    <definedName name="_5672Excel_BuiltIn_Print_Area_6_1_1">('[24]L-4. ANAL HPP'!#REF!,'[24]L-4. ANAL HPP'!#REF!)</definedName>
    <definedName name="_5673Excel_BuiltIn_Print_Area_6_1_10" localSheetId="3">('[24]L-4. ANAL HPP'!#REF!,'[24]L-4. ANAL HPP'!#REF!)</definedName>
    <definedName name="_5673Excel_BuiltIn_Print_Area_6_1_10">('[24]L-4. ANAL HPP'!#REF!,'[24]L-4. ANAL HPP'!#REF!)</definedName>
    <definedName name="_5674Excel_BuiltIn_Print_Area_6_1_11" localSheetId="3">('[24]L-4. ANAL HPP'!#REF!,'[24]L-4. ANAL HPP'!#REF!)</definedName>
    <definedName name="_5674Excel_BuiltIn_Print_Area_6_1_11">('[24]L-4. ANAL HPP'!#REF!,'[24]L-4. ANAL HPP'!#REF!)</definedName>
    <definedName name="_5675Excel_BuiltIn_Print_Area_6_1_12" localSheetId="3">('[24]L-4. ANAL HPP'!#REF!,'[24]L-4. ANAL HPP'!#REF!)</definedName>
    <definedName name="_5675Excel_BuiltIn_Print_Area_6_1_12">('[24]L-4. ANAL HPP'!#REF!,'[24]L-4. ANAL HPP'!#REF!)</definedName>
    <definedName name="_5676Excel_BuiltIn_Print_Area_6_1_13" localSheetId="3">('[22]L-4. ANAL HPP'!#REF!,'[22]L-4. ANAL HPP'!#REF!)</definedName>
    <definedName name="_5676Excel_BuiltIn_Print_Area_6_1_13">('[22]L-4. ANAL HPP'!#REF!,'[22]L-4. ANAL HPP'!#REF!)</definedName>
    <definedName name="_5677Excel_BuiltIn_Print_Area_6_1_2" localSheetId="3">('[24]L-4. ANAL HPP'!#REF!,'[24]L-4. ANAL HPP'!#REF!)</definedName>
    <definedName name="_5677Excel_BuiltIn_Print_Area_6_1_2">('[24]L-4. ANAL HPP'!#REF!,'[24]L-4. ANAL HPP'!#REF!)</definedName>
    <definedName name="_5678Excel_BuiltIn_Print_Area_6_1_3" localSheetId="3">('[24]L-4. ANAL HPP'!#REF!,'[24]L-4. ANAL HPP'!#REF!)</definedName>
    <definedName name="_5678Excel_BuiltIn_Print_Area_6_1_3">('[24]L-4. ANAL HPP'!#REF!,'[24]L-4. ANAL HPP'!#REF!)</definedName>
    <definedName name="_5679Excel_BuiltIn_Print_Area_6_1_4" localSheetId="3">('[24]L-4. ANAL HPP'!#REF!,'[24]L-4. ANAL HPP'!#REF!)</definedName>
    <definedName name="_5679Excel_BuiltIn_Print_Area_6_1_4">('[24]L-4. ANAL HPP'!#REF!,'[24]L-4. ANAL HPP'!#REF!)</definedName>
    <definedName name="_568_Key2_5" localSheetId="3">#REF!</definedName>
    <definedName name="_568_Key2_5">#REF!</definedName>
    <definedName name="_5680Excel_BuiltIn_Print_Area_6_1_5" localSheetId="3">('[24]L-4. ANAL HPP'!#REF!,'[24]L-4. ANAL HPP'!#REF!)</definedName>
    <definedName name="_5680Excel_BuiltIn_Print_Area_6_1_5">('[24]L-4. ANAL HPP'!#REF!,'[24]L-4. ANAL HPP'!#REF!)</definedName>
    <definedName name="_5681Excel_BuiltIn_Print_Area_6_1_6" localSheetId="3">('[24]L-4. ANAL HPP'!#REF!,'[24]L-4. ANAL HPP'!#REF!)</definedName>
    <definedName name="_5681Excel_BuiltIn_Print_Area_6_1_6">('[24]L-4. ANAL HPP'!#REF!,'[24]L-4. ANAL HPP'!#REF!)</definedName>
    <definedName name="_5682Excel_BuiltIn_Print_Area_6_1_7" localSheetId="3">('[23]L-4. ANAL HPP'!#REF!,'[23]L-4. ANAL HPP'!#REF!)</definedName>
    <definedName name="_5682Excel_BuiltIn_Print_Area_6_1_7">('[23]L-4. ANAL HPP'!#REF!,'[23]L-4. ANAL HPP'!#REF!)</definedName>
    <definedName name="_5683Excel_BuiltIn_Print_Area_6_1_8" localSheetId="3">('[24]L-4. ANAL HPP'!#REF!,'[24]L-4. ANAL HPP'!#REF!)</definedName>
    <definedName name="_5683Excel_BuiltIn_Print_Area_6_1_8">('[24]L-4. ANAL HPP'!#REF!,'[24]L-4. ANAL HPP'!#REF!)</definedName>
    <definedName name="_5684Excel_BuiltIn_Print_Area_6_1_9" localSheetId="3">('[24]L-4. ANAL HPP'!#REF!,'[24]L-4. ANAL HPP'!#REF!)</definedName>
    <definedName name="_5684Excel_BuiltIn_Print_Area_6_1_9">('[24]L-4. ANAL HPP'!#REF!,'[24]L-4. ANAL HPP'!#REF!)</definedName>
    <definedName name="_5685Excel_BuiltIn_Print_Area_6_1_1_1" localSheetId="3">'[24]L-4. ANAL HPP'!#REF!</definedName>
    <definedName name="_5685Excel_BuiltIn_Print_Area_6_1_1_1">'[24]L-4. ANAL HPP'!#REF!</definedName>
    <definedName name="_5686Excel_BuiltIn_Print_Area_6_1_1_10" localSheetId="3">'[24]L-4. ANAL HPP'!#REF!</definedName>
    <definedName name="_5686Excel_BuiltIn_Print_Area_6_1_1_10">'[24]L-4. ANAL HPP'!#REF!</definedName>
    <definedName name="_5687Excel_BuiltIn_Print_Area_6_1_1_11" localSheetId="3">'[24]L-4. ANAL HPP'!#REF!</definedName>
    <definedName name="_5687Excel_BuiltIn_Print_Area_6_1_1_11">'[24]L-4. ANAL HPP'!#REF!</definedName>
    <definedName name="_5688Excel_BuiltIn_Print_Area_6_1_1_12" localSheetId="3">'[24]L-4. ANAL HPP'!#REF!</definedName>
    <definedName name="_5688Excel_BuiltIn_Print_Area_6_1_1_12">'[24]L-4. ANAL HPP'!#REF!</definedName>
    <definedName name="_5689Excel_BuiltIn_Print_Area_6_1_1_13" localSheetId="3">'[22]L-4. ANAL HPP'!#REF!</definedName>
    <definedName name="_5689Excel_BuiltIn_Print_Area_6_1_1_13">'[22]L-4. ANAL HPP'!#REF!</definedName>
    <definedName name="_569_Key2_6" localSheetId="3">#REF!</definedName>
    <definedName name="_569_Key2_6">#REF!</definedName>
    <definedName name="_5690Excel_BuiltIn_Print_Area_6_1_1_2" localSheetId="3">'[24]L-4. ANAL HPP'!#REF!</definedName>
    <definedName name="_5690Excel_BuiltIn_Print_Area_6_1_1_2">'[24]L-4. ANAL HPP'!#REF!</definedName>
    <definedName name="_5691Excel_BuiltIn_Print_Area_6_1_1_3" localSheetId="3">'[24]L-4. ANAL HPP'!#REF!</definedName>
    <definedName name="_5691Excel_BuiltIn_Print_Area_6_1_1_3">'[24]L-4. ANAL HPP'!#REF!</definedName>
    <definedName name="_5692Excel_BuiltIn_Print_Area_6_1_1_4">'[24]L-4. ANAL HPP'!#REF!</definedName>
    <definedName name="_5693Excel_BuiltIn_Print_Area_6_1_1_5">'[24]L-4. ANAL HPP'!#REF!</definedName>
    <definedName name="_5694Excel_BuiltIn_Print_Area_6_1_1_6">'[24]L-4. ANAL HPP'!#REF!</definedName>
    <definedName name="_5695Excel_BuiltIn_Print_Area_6_1_1_7">'[23]L-4. ANAL HPP'!#REF!</definedName>
    <definedName name="_5696Excel_BuiltIn_Print_Area_6_1_1_8">'[24]L-4. ANAL HPP'!#REF!</definedName>
    <definedName name="_5697Excel_BuiltIn_Print_Area_6_1_1_9">'[24]L-4. ANAL HPP'!#REF!</definedName>
    <definedName name="_5698Excel_BuiltIn_Print_Area_6_1_1_1_1">'[24]L-4. ANAL HPP'!#REF!</definedName>
    <definedName name="_5699Excel_BuiltIn_Print_Area_6_1_1_1_10">'[24]L-4. ANAL HPP'!#REF!</definedName>
    <definedName name="_57_31_13" localSheetId="3">#REF!</definedName>
    <definedName name="_57_31_13">#REF!</definedName>
    <definedName name="_570_Key2_7" localSheetId="3">#REF!</definedName>
    <definedName name="_570_Key2_7">#REF!</definedName>
    <definedName name="_5700Excel_BuiltIn_Print_Area_6_1_1_1_11" localSheetId="3">'[24]L-4. ANAL HPP'!#REF!</definedName>
    <definedName name="_5700Excel_BuiltIn_Print_Area_6_1_1_1_11">'[24]L-4. ANAL HPP'!#REF!</definedName>
    <definedName name="_5701Excel_BuiltIn_Print_Area_6_1_1_1_12" localSheetId="3">'[24]L-4. ANAL HPP'!#REF!</definedName>
    <definedName name="_5701Excel_BuiltIn_Print_Area_6_1_1_1_12">'[24]L-4. ANAL HPP'!#REF!</definedName>
    <definedName name="_5702Excel_BuiltIn_Print_Area_6_1_1_1_13">'[22]L-4. ANAL HPP'!#REF!</definedName>
    <definedName name="_5703Excel_BuiltIn_Print_Area_6_1_1_1_2">'[24]L-4. ANAL HPP'!#REF!</definedName>
    <definedName name="_5704Excel_BuiltIn_Print_Area_6_1_1_1_3">'[24]L-4. ANAL HPP'!#REF!</definedName>
    <definedName name="_5705Excel_BuiltIn_Print_Area_6_1_1_1_4">'[24]L-4. ANAL HPP'!#REF!</definedName>
    <definedName name="_5706Excel_BuiltIn_Print_Area_6_1_1_1_5">'[24]L-4. ANAL HPP'!#REF!</definedName>
    <definedName name="_5707Excel_BuiltIn_Print_Area_6_1_1_1_6">'[24]L-4. ANAL HPP'!#REF!</definedName>
    <definedName name="_5708Excel_BuiltIn_Print_Area_6_1_1_1_7">'[23]L-4. ANAL HPP'!#REF!</definedName>
    <definedName name="_5709Excel_BuiltIn_Print_Area_6_1_1_1_8">'[24]L-4. ANAL HPP'!#REF!</definedName>
    <definedName name="_571_Key2_8" localSheetId="3">#REF!</definedName>
    <definedName name="_571_Key2_8">#REF!</definedName>
    <definedName name="_5710Excel_BuiltIn_Print_Area_6_1_1_1_9">'[24]L-4. ANAL HPP'!#REF!</definedName>
    <definedName name="_5711Excel_BuiltIn_Print_Area_7_1" localSheetId="3">#REF!</definedName>
    <definedName name="_5711Excel_BuiltIn_Print_Area_7_1">#REF!</definedName>
    <definedName name="_5712Excel_BuiltIn_Print_Area_7_10" localSheetId="3">#REF!</definedName>
    <definedName name="_5712Excel_BuiltIn_Print_Area_7_10">#REF!</definedName>
    <definedName name="_5713Excel_BuiltIn_Print_Area_7_11" localSheetId="3">#REF!</definedName>
    <definedName name="_5713Excel_BuiltIn_Print_Area_7_11">#REF!</definedName>
    <definedName name="_5714Excel_BuiltIn_Print_Area_7_12" localSheetId="3">#REF!</definedName>
    <definedName name="_5714Excel_BuiltIn_Print_Area_7_12">#REF!</definedName>
    <definedName name="_5715Excel_BuiltIn_Print_Area_7_13" localSheetId="3">'[22]L-8.RINC_PENYERAHAN'!#REF!</definedName>
    <definedName name="_5715Excel_BuiltIn_Print_Area_7_13">'[22]L-8.RINC_PENYERAHAN'!#REF!</definedName>
    <definedName name="_5716Excel_BuiltIn_Print_Area_7_14" localSheetId="3">#REF!</definedName>
    <definedName name="_5716Excel_BuiltIn_Print_Area_7_14">#REF!</definedName>
    <definedName name="_5717Excel_BuiltIn_Print_Area_7_15" localSheetId="3">#REF!</definedName>
    <definedName name="_5717Excel_BuiltIn_Print_Area_7_15">#REF!</definedName>
    <definedName name="_5718Excel_BuiltIn_Print_Area_7_16" localSheetId="3">#REF!</definedName>
    <definedName name="_5718Excel_BuiltIn_Print_Area_7_16">#REF!</definedName>
    <definedName name="_5719Excel_BuiltIn_Print_Area_7_17" localSheetId="3">#REF!</definedName>
    <definedName name="_5719Excel_BuiltIn_Print_Area_7_17">#REF!</definedName>
    <definedName name="_572_Key2_9" localSheetId="3">#REF!</definedName>
    <definedName name="_572_Key2_9">#REF!</definedName>
    <definedName name="_5720Excel_BuiltIn_Print_Area_7_18" localSheetId="3">#REF!</definedName>
    <definedName name="_5720Excel_BuiltIn_Print_Area_7_18">#REF!</definedName>
    <definedName name="_5721Excel_BuiltIn_Print_Area_7_19" localSheetId="3">#REF!</definedName>
    <definedName name="_5721Excel_BuiltIn_Print_Area_7_19">#REF!</definedName>
    <definedName name="_5722Excel_BuiltIn_Print_Area_7_2" localSheetId="3">#REF!</definedName>
    <definedName name="_5722Excel_BuiltIn_Print_Area_7_2">#REF!</definedName>
    <definedName name="_5723Excel_BuiltIn_Print_Area_7_20" localSheetId="3">#REF!</definedName>
    <definedName name="_5723Excel_BuiltIn_Print_Area_7_20">#REF!</definedName>
    <definedName name="_5724Excel_BuiltIn_Print_Area_7_21" localSheetId="3">'[23]L-8.RINC_PENYERAHAN'!#REF!</definedName>
    <definedName name="_5724Excel_BuiltIn_Print_Area_7_21">'[23]L-8.RINC_PENYERAHAN'!#REF!</definedName>
    <definedName name="_5725Excel_BuiltIn_Print_Area_7_22" localSheetId="3">#REF!</definedName>
    <definedName name="_5725Excel_BuiltIn_Print_Area_7_22">#REF!</definedName>
    <definedName name="_5726Excel_BuiltIn_Print_Area_7_23" localSheetId="3">#REF!</definedName>
    <definedName name="_5726Excel_BuiltIn_Print_Area_7_23">#REF!</definedName>
    <definedName name="_5727Excel_BuiltIn_Print_Area_7_24" localSheetId="3">#REF!</definedName>
    <definedName name="_5727Excel_BuiltIn_Print_Area_7_24">#REF!</definedName>
    <definedName name="_5728Excel_BuiltIn_Print_Area_7_25" localSheetId="3">#REF!</definedName>
    <definedName name="_5728Excel_BuiltIn_Print_Area_7_25">#REF!</definedName>
    <definedName name="_5729Excel_BuiltIn_Print_Area_7_26" localSheetId="3">#REF!</definedName>
    <definedName name="_5729Excel_BuiltIn_Print_Area_7_26">#REF!</definedName>
    <definedName name="_573_Order1_1">255</definedName>
    <definedName name="_5730Excel_BuiltIn_Print_Area_7_27" localSheetId="3">'[22]L-8.RINC_PENYERAHAN'!#REF!</definedName>
    <definedName name="_5730Excel_BuiltIn_Print_Area_7_27">'[22]L-8.RINC_PENYERAHAN'!#REF!</definedName>
    <definedName name="_5731Excel_BuiltIn_Print_Area_7_3" localSheetId="3">#REF!</definedName>
    <definedName name="_5731Excel_BuiltIn_Print_Area_7_3">#REF!</definedName>
    <definedName name="_5732Excel_BuiltIn_Print_Area_7_4" localSheetId="3">#REF!</definedName>
    <definedName name="_5732Excel_BuiltIn_Print_Area_7_4">#REF!</definedName>
    <definedName name="_5733Excel_BuiltIn_Print_Area_7_5" localSheetId="3">#REF!</definedName>
    <definedName name="_5733Excel_BuiltIn_Print_Area_7_5">#REF!</definedName>
    <definedName name="_5734Excel_BuiltIn_Print_Area_7_6" localSheetId="3">#REF!</definedName>
    <definedName name="_5734Excel_BuiltIn_Print_Area_7_6">#REF!</definedName>
    <definedName name="_5735Excel_BuiltIn_Print_Area_7_7" localSheetId="3">'[23]L-8.RINC_PENYERAHAN'!#REF!</definedName>
    <definedName name="_5735Excel_BuiltIn_Print_Area_7_7">'[23]L-8.RINC_PENYERAHAN'!#REF!</definedName>
    <definedName name="_5736Excel_BuiltIn_Print_Area_7_8" localSheetId="3">#REF!</definedName>
    <definedName name="_5736Excel_BuiltIn_Print_Area_7_8">#REF!</definedName>
    <definedName name="_5737Excel_BuiltIn_Print_Area_7_9" localSheetId="3">#REF!</definedName>
    <definedName name="_5737Excel_BuiltIn_Print_Area_7_9">#REF!</definedName>
    <definedName name="_5738Excel_BuiltIn_Print_Area_7_1_1" localSheetId="3">#REF!</definedName>
    <definedName name="_5738Excel_BuiltIn_Print_Area_7_1_1">#REF!</definedName>
    <definedName name="_5739Excel_BuiltIn_Print_Area_7_1_10" localSheetId="3">#REF!</definedName>
    <definedName name="_5739Excel_BuiltIn_Print_Area_7_1_10">#REF!</definedName>
    <definedName name="_574_Order1_2">255</definedName>
    <definedName name="_5740Excel_BuiltIn_Print_Area_7_1_11" localSheetId="3">#REF!</definedName>
    <definedName name="_5740Excel_BuiltIn_Print_Area_7_1_11">#REF!</definedName>
    <definedName name="_5741Excel_BuiltIn_Print_Area_7_1_12" localSheetId="3">#REF!</definedName>
    <definedName name="_5741Excel_BuiltIn_Print_Area_7_1_12">#REF!</definedName>
    <definedName name="_5742Excel_BuiltIn_Print_Area_7_1_13" localSheetId="3">'[22]L-8.RINC_PENYERAHAN'!#REF!</definedName>
    <definedName name="_5742Excel_BuiltIn_Print_Area_7_1_13">'[22]L-8.RINC_PENYERAHAN'!#REF!</definedName>
    <definedName name="_5743Excel_BuiltIn_Print_Area_7_1_2" localSheetId="3">#REF!</definedName>
    <definedName name="_5743Excel_BuiltIn_Print_Area_7_1_2">#REF!</definedName>
    <definedName name="_5744Excel_BuiltIn_Print_Area_7_1_3" localSheetId="3">#REF!</definedName>
    <definedName name="_5744Excel_BuiltIn_Print_Area_7_1_3">#REF!</definedName>
    <definedName name="_5745Excel_BuiltIn_Print_Area_7_1_4" localSheetId="3">#REF!</definedName>
    <definedName name="_5745Excel_BuiltIn_Print_Area_7_1_4">#REF!</definedName>
    <definedName name="_5746Excel_BuiltIn_Print_Area_7_1_5" localSheetId="3">#REF!</definedName>
    <definedName name="_5746Excel_BuiltIn_Print_Area_7_1_5">#REF!</definedName>
    <definedName name="_5747Excel_BuiltIn_Print_Area_7_1_6" localSheetId="3">#REF!</definedName>
    <definedName name="_5747Excel_BuiltIn_Print_Area_7_1_6">#REF!</definedName>
    <definedName name="_5748Excel_BuiltIn_Print_Area_7_1_7" localSheetId="3">'[23]L-8.RINC_PENYERAHAN'!#REF!</definedName>
    <definedName name="_5748Excel_BuiltIn_Print_Area_7_1_7">'[23]L-8.RINC_PENYERAHAN'!#REF!</definedName>
    <definedName name="_5749Excel_BuiltIn_Print_Area_7_1_8" localSheetId="3">#REF!</definedName>
    <definedName name="_5749Excel_BuiltIn_Print_Area_7_1_8">#REF!</definedName>
    <definedName name="_575_Order1_3">255</definedName>
    <definedName name="_5750Excel_BuiltIn_Print_Area_7_1_9" localSheetId="3">#REF!</definedName>
    <definedName name="_5750Excel_BuiltIn_Print_Area_7_1_9">#REF!</definedName>
    <definedName name="_5751Excel_BuiltIn_Print_Area_8_1_1" localSheetId="3">#REF!</definedName>
    <definedName name="_5751Excel_BuiltIn_Print_Area_8_1_1">#REF!</definedName>
    <definedName name="_5752Excel_BuiltIn_Print_Area_8_1_10" localSheetId="3">#REF!</definedName>
    <definedName name="_5752Excel_BuiltIn_Print_Area_8_1_10">#REF!</definedName>
    <definedName name="_5753Excel_BuiltIn_Print_Area_8_1_11" localSheetId="3">#REF!</definedName>
    <definedName name="_5753Excel_BuiltIn_Print_Area_8_1_11">#REF!</definedName>
    <definedName name="_5754Excel_BuiltIn_Print_Area_8_1_12" localSheetId="3">#REF!</definedName>
    <definedName name="_5754Excel_BuiltIn_Print_Area_8_1_12">#REF!</definedName>
    <definedName name="_5755Excel_BuiltIn_Print_Area_8_1_13" localSheetId="3">#REF!</definedName>
    <definedName name="_5755Excel_BuiltIn_Print_Area_8_1_13">#REF!</definedName>
    <definedName name="_5756Excel_BuiltIn_Print_Area_8_1_2" localSheetId="3">#REF!</definedName>
    <definedName name="_5756Excel_BuiltIn_Print_Area_8_1_2">#REF!</definedName>
    <definedName name="_5757Excel_BuiltIn_Print_Area_8_1_3" localSheetId="3">#REF!</definedName>
    <definedName name="_5757Excel_BuiltIn_Print_Area_8_1_3">#REF!</definedName>
    <definedName name="_5758Excel_BuiltIn_Print_Area_8_1_4" localSheetId="3">#REF!</definedName>
    <definedName name="_5758Excel_BuiltIn_Print_Area_8_1_4">#REF!</definedName>
    <definedName name="_5759Excel_BuiltIn_Print_Area_8_1_5" localSheetId="3">#REF!</definedName>
    <definedName name="_5759Excel_BuiltIn_Print_Area_8_1_5">#REF!</definedName>
    <definedName name="_576_Order1_4">255</definedName>
    <definedName name="_5760Excel_BuiltIn_Print_Area_8_1_6" localSheetId="3">#REF!</definedName>
    <definedName name="_5760Excel_BuiltIn_Print_Area_8_1_6">#REF!</definedName>
    <definedName name="_5761Excel_BuiltIn_Print_Area_8_1_7" localSheetId="3">#REF!</definedName>
    <definedName name="_5761Excel_BuiltIn_Print_Area_8_1_7">#REF!</definedName>
    <definedName name="_5762Excel_BuiltIn_Print_Area_8_1_8" localSheetId="3">#REF!</definedName>
    <definedName name="_5762Excel_BuiltIn_Print_Area_8_1_8">#REF!</definedName>
    <definedName name="_5763Excel_BuiltIn_Print_Area_8_1_9" localSheetId="3">#REF!</definedName>
    <definedName name="_5763Excel_BuiltIn_Print_Area_8_1_9">#REF!</definedName>
    <definedName name="_5764Excel_BuiltIn_Print_Area_9_1_1" localSheetId="3">#REF!</definedName>
    <definedName name="_5764Excel_BuiltIn_Print_Area_9_1_1">#REF!</definedName>
    <definedName name="_5765Excel_BuiltIn_Print_Area_9_1_10" localSheetId="3">#REF!</definedName>
    <definedName name="_5765Excel_BuiltIn_Print_Area_9_1_10">#REF!</definedName>
    <definedName name="_5766Excel_BuiltIn_Print_Area_9_1_11" localSheetId="3">#REF!</definedName>
    <definedName name="_5766Excel_BuiltIn_Print_Area_9_1_11">#REF!</definedName>
    <definedName name="_5767Excel_BuiltIn_Print_Area_9_1_12" localSheetId="3">#REF!</definedName>
    <definedName name="_5767Excel_BuiltIn_Print_Area_9_1_12">#REF!</definedName>
    <definedName name="_5768Excel_BuiltIn_Print_Area_9_1_13" localSheetId="3">#REF!</definedName>
    <definedName name="_5768Excel_BuiltIn_Print_Area_9_1_13">#REF!</definedName>
    <definedName name="_5769Excel_BuiltIn_Print_Area_9_1_2" localSheetId="3">#REF!</definedName>
    <definedName name="_5769Excel_BuiltIn_Print_Area_9_1_2">#REF!</definedName>
    <definedName name="_577_Order1_5">0</definedName>
    <definedName name="_5770Excel_BuiltIn_Print_Area_9_1_3" localSheetId="3">#REF!</definedName>
    <definedName name="_5770Excel_BuiltIn_Print_Area_9_1_3">#REF!</definedName>
    <definedName name="_5771Excel_BuiltIn_Print_Area_9_1_4" localSheetId="3">#REF!</definedName>
    <definedName name="_5771Excel_BuiltIn_Print_Area_9_1_4">#REF!</definedName>
    <definedName name="_5772Excel_BuiltIn_Print_Area_9_1_5" localSheetId="3">#REF!</definedName>
    <definedName name="_5772Excel_BuiltIn_Print_Area_9_1_5">#REF!</definedName>
    <definedName name="_5773Excel_BuiltIn_Print_Area_9_1_6" localSheetId="3">#REF!</definedName>
    <definedName name="_5773Excel_BuiltIn_Print_Area_9_1_6">#REF!</definedName>
    <definedName name="_5774Excel_BuiltIn_Print_Area_9_1_7" localSheetId="3">#REF!</definedName>
    <definedName name="_5774Excel_BuiltIn_Print_Area_9_1_7">#REF!</definedName>
    <definedName name="_5775Excel_BuiltIn_Print_Area_9_1_8" localSheetId="3">#REF!</definedName>
    <definedName name="_5775Excel_BuiltIn_Print_Area_9_1_8">#REF!</definedName>
    <definedName name="_5776Excel_BuiltIn_Print_Area_9_1_9" localSheetId="3">#REF!</definedName>
    <definedName name="_5776Excel_BuiltIn_Print_Area_9_1_9">#REF!</definedName>
    <definedName name="_5777Excel_BuiltIn_Print_Area_9_1_1_1" localSheetId="3">'[24]L-7.RINC_PENYERAHAN'!#REF!</definedName>
    <definedName name="_5777Excel_BuiltIn_Print_Area_9_1_1_1">'[24]L-7.RINC_PENYERAHAN'!#REF!</definedName>
    <definedName name="_5778Excel_BuiltIn_Print_Area_9_1_1_10" localSheetId="3">'[24]L-7.RINC_PENYERAHAN'!#REF!</definedName>
    <definedName name="_5778Excel_BuiltIn_Print_Area_9_1_1_10">'[24]L-7.RINC_PENYERAHAN'!#REF!</definedName>
    <definedName name="_5779Excel_BuiltIn_Print_Area_9_1_1_11" localSheetId="3">'[24]L-7.RINC_PENYERAHAN'!#REF!</definedName>
    <definedName name="_5779Excel_BuiltIn_Print_Area_9_1_1_11">'[24]L-7.RINC_PENYERAHAN'!#REF!</definedName>
    <definedName name="_578_Regression_Int_1">1</definedName>
    <definedName name="_5780Excel_BuiltIn_Print_Area_9_1_1_12" localSheetId="3">'[24]L-7.RINC_PENYERAHAN'!#REF!</definedName>
    <definedName name="_5780Excel_BuiltIn_Print_Area_9_1_1_12">'[24]L-7.RINC_PENYERAHAN'!#REF!</definedName>
    <definedName name="_5781Excel_BuiltIn_Print_Area_9_1_1_13">'[22]L-7.RINC_PENYERAHAN'!#REF!</definedName>
    <definedName name="_5782Excel_BuiltIn_Print_Area_9_1_1_2">'[24]L-7.RINC_PENYERAHAN'!#REF!</definedName>
    <definedName name="_5783Excel_BuiltIn_Print_Area_9_1_1_3">'[24]L-7.RINC_PENYERAHAN'!#REF!</definedName>
    <definedName name="_5784Excel_BuiltIn_Print_Area_9_1_1_4">'[24]L-7.RINC_PENYERAHAN'!#REF!</definedName>
    <definedName name="_5785Excel_BuiltIn_Print_Area_9_1_1_5">'[24]L-7.RINC_PENYERAHAN'!#REF!</definedName>
    <definedName name="_5786Excel_BuiltIn_Print_Area_9_1_1_6">'[24]L-7.RINC_PENYERAHAN'!#REF!</definedName>
    <definedName name="_5787Excel_BuiltIn_Print_Area_9_1_1_7">'[23]L-7.RINC_PENYERAHAN'!#REF!</definedName>
    <definedName name="_5788Excel_BuiltIn_Print_Area_9_1_1_8">'[24]L-7.RINC_PENYERAHAN'!#REF!</definedName>
    <definedName name="_5789Excel_BuiltIn_Print_Area_9_1_1_9">'[24]L-7.RINC_PENYERAHAN'!#REF!</definedName>
    <definedName name="_579_Regression_Int_2">1</definedName>
    <definedName name="_5790Excel_BuiltIn_Print_Area_9_1_17_1">#REF!</definedName>
    <definedName name="_5791Excel_BuiltIn_Print_Area_9_1_17_10" localSheetId="3">#REF!</definedName>
    <definedName name="_5791Excel_BuiltIn_Print_Area_9_1_17_10">#REF!</definedName>
    <definedName name="_5792Excel_BuiltIn_Print_Area_9_1_17_11" localSheetId="3">#REF!</definedName>
    <definedName name="_5792Excel_BuiltIn_Print_Area_9_1_17_11">#REF!</definedName>
    <definedName name="_5793Excel_BuiltIn_Print_Area_9_1_17_12" localSheetId="3">#REF!</definedName>
    <definedName name="_5793Excel_BuiltIn_Print_Area_9_1_17_12">#REF!</definedName>
    <definedName name="_5794Excel_BuiltIn_Print_Area_9_1_17_13" localSheetId="3">#REF!</definedName>
    <definedName name="_5794Excel_BuiltIn_Print_Area_9_1_17_13">#REF!</definedName>
    <definedName name="_5795Excel_BuiltIn_Print_Area_9_1_17_2" localSheetId="3">#REF!</definedName>
    <definedName name="_5795Excel_BuiltIn_Print_Area_9_1_17_2">#REF!</definedName>
    <definedName name="_5796Excel_BuiltIn_Print_Area_9_1_17_3" localSheetId="3">#REF!</definedName>
    <definedName name="_5796Excel_BuiltIn_Print_Area_9_1_17_3">#REF!</definedName>
    <definedName name="_5797Excel_BuiltIn_Print_Area_9_1_17_4" localSheetId="3">#REF!</definedName>
    <definedName name="_5797Excel_BuiltIn_Print_Area_9_1_17_4">#REF!</definedName>
    <definedName name="_5798Excel_BuiltIn_Print_Area_9_1_17_5" localSheetId="3">#REF!</definedName>
    <definedName name="_5798Excel_BuiltIn_Print_Area_9_1_17_5">#REF!</definedName>
    <definedName name="_5799Excel_BuiltIn_Print_Area_9_1_17_6" localSheetId="3">#REF!</definedName>
    <definedName name="_5799Excel_BuiltIn_Print_Area_9_1_17_6">#REF!</definedName>
    <definedName name="_58_31_2" localSheetId="3">#REF!</definedName>
    <definedName name="_58_31_2">#REF!</definedName>
    <definedName name="_580_s_1" localSheetId="3">#REF!</definedName>
    <definedName name="_580_s_1">#REF!</definedName>
    <definedName name="_5800Excel_BuiltIn_Print_Area_9_1_17_7" localSheetId="3">#REF!</definedName>
    <definedName name="_5800Excel_BuiltIn_Print_Area_9_1_17_7">#REF!</definedName>
    <definedName name="_5801Excel_BuiltIn_Print_Area_9_1_17_8" localSheetId="3">#REF!</definedName>
    <definedName name="_5801Excel_BuiltIn_Print_Area_9_1_17_8">#REF!</definedName>
    <definedName name="_5802Excel_BuiltIn_Print_Area_9_1_17_9" localSheetId="3">#REF!</definedName>
    <definedName name="_5802Excel_BuiltIn_Print_Area_9_1_17_9">#REF!</definedName>
    <definedName name="_5805Excel_BuiltIn_Print_Titles_10" localSheetId="3">#REF!</definedName>
    <definedName name="_5805Excel_BuiltIn_Print_Titles_10">#REF!</definedName>
    <definedName name="_5806Excel_BuiltIn_Print_Titles_12" localSheetId="3">#REF!</definedName>
    <definedName name="_5806Excel_BuiltIn_Print_Titles_12">#REF!</definedName>
    <definedName name="_5807Excel_BuiltIn_Print_Titles_13" localSheetId="3">#REF!</definedName>
    <definedName name="_5807Excel_BuiltIn_Print_Titles_13">#REF!</definedName>
    <definedName name="_5808Excel_BuiltIn_Print_Titles_2">NA()</definedName>
    <definedName name="_5809Excel_BuiltIn_Print_Titles_3" localSheetId="3">#REF!</definedName>
    <definedName name="_5809Excel_BuiltIn_Print_Titles_3">#REF!</definedName>
    <definedName name="_581_s_10" localSheetId="3">#REF!</definedName>
    <definedName name="_581_s_10">#REF!</definedName>
    <definedName name="_5810Excel_BuiltIn_Print_Titles_4" localSheetId="3">#REF!</definedName>
    <definedName name="_5810Excel_BuiltIn_Print_Titles_4">#REF!</definedName>
    <definedName name="_5811Excel_BuiltIn_Print_Titles_5" localSheetId="3">#REF!</definedName>
    <definedName name="_5811Excel_BuiltIn_Print_Titles_5">#REF!</definedName>
    <definedName name="_5812Excel_BuiltIn_Print_Titles_6" localSheetId="3">#REF!</definedName>
    <definedName name="_5812Excel_BuiltIn_Print_Titles_6">#REF!</definedName>
    <definedName name="_5813Excel_BuiltIn_Print_Titles_9" localSheetId="3">#REF!</definedName>
    <definedName name="_5813Excel_BuiltIn_Print_Titles_9">#REF!</definedName>
    <definedName name="_5814Excel_BuiltIn_Print_Titles_1_1">('[24]L-1.A. AP BLN &amp; SD BLN'!$A$1:$B$65536,'[24]L-1.A. AP BLN &amp; SD BLN'!$A$1:$HR$8)</definedName>
    <definedName name="_5815Excel_BuiltIn_Print_Titles_1_10">('[24]L-1.A. AP BLN &amp; SD BLN'!$A$1:$B$65536,'[24]L-1.A. AP BLN &amp; SD BLN'!$A$1:$HR$8)</definedName>
    <definedName name="_5816Excel_BuiltIn_Print_Titles_1_11">('[24]L-1.A. AP BLN &amp; SD BLN'!$A$1:$B$65536,'[24]L-1.A. AP BLN &amp; SD BLN'!$A$1:$HR$8)</definedName>
    <definedName name="_5817Excel_BuiltIn_Print_Titles_1_12">('[24]L-1.A. AP BLN &amp; SD BLN'!$A$1:$B$65536,'[24]L-1.A. AP BLN &amp; SD BLN'!$A$1:$HR$8)</definedName>
    <definedName name="_5818Excel_BuiltIn_Print_Titles_1_13">('[22]L-1.A. AP BLN &amp; SD BLN'!$A$1:$B$65536,'[22]L-1.A. AP BLN &amp; SD BLN'!$A$1:$IQ$8)</definedName>
    <definedName name="_5819Excel_BuiltIn_Print_Titles_1_14">('[24]L-1.A. AP BLN &amp; SD BLN'!$A$1:$B$65536,'[24]L-1.A. AP BLN &amp; SD BLN'!$A$1:$HL$8)</definedName>
    <definedName name="_582_s_11" localSheetId="3">#REF!</definedName>
    <definedName name="_582_s_11">#REF!</definedName>
    <definedName name="_5820Excel_BuiltIn_Print_Titles_1_15">('[24]L-1.A. AP BLN &amp; SD BLN'!$A$1:$B$65536,'[24]L-1.A. AP BLN &amp; SD BLN'!$A$1:$HL$8)</definedName>
    <definedName name="_5821Excel_BuiltIn_Print_Titles_1_16">('[24]L-1.A. AP BLN &amp; SD BLN'!$A$1:$B$65536,'[24]L-1.A. AP BLN &amp; SD BLN'!$A$1:$HL$8)</definedName>
    <definedName name="_5822Excel_BuiltIn_Print_Titles_1_17">('[24]L-1.A. AP BLN &amp; SD BLN'!$A$1:$B$65536,'[24]L-1.A. AP BLN &amp; SD BLN'!$A$1:$HL$8)</definedName>
    <definedName name="_5823Excel_BuiltIn_Print_Titles_1_18">('[24]L-1.A. AP BLN &amp; SD BLN'!$A$1:$B$65536,'[24]L-1.A. AP BLN &amp; SD BLN'!$A$1:$HL$8)</definedName>
    <definedName name="_5824Excel_BuiltIn_Print_Titles_1_19">('[24]L-1.A. AP BLN &amp; SD BLN'!$A$1:$B$65536,'[24]L-1.A. AP BLN &amp; SD BLN'!$A$1:$HL$8)</definedName>
    <definedName name="_5825Excel_BuiltIn_Print_Titles_1_2">('[24]L-1.A. AP BLN &amp; SD BLN'!$A$1:$B$65536,'[24]L-1.A. AP BLN &amp; SD BLN'!$A$1:$HR$8)</definedName>
    <definedName name="_5826Excel_BuiltIn_Print_Titles_1_20">('[24]L-1.A. AP BLN &amp; SD BLN'!$A$1:$B$65536,'[24]L-1.A. AP BLN &amp; SD BLN'!$A$1:$HL$8)</definedName>
    <definedName name="_5827Excel_BuiltIn_Print_Titles_1_21">('[23]L-1.A. AP BLN &amp; SD BLN'!$A$1:$B$65536,'[23]L-1.A. AP BLN &amp; SD BLN'!$A$1:$IB$8)</definedName>
    <definedName name="_5828Excel_BuiltIn_Print_Titles_1_22">('[24]L-1.A. AP BLN &amp; SD BLN'!$A$1:$B$65536,'[24]L-1.A. AP BLN &amp; SD BLN'!$A$1:$HL$8)</definedName>
    <definedName name="_5829Excel_BuiltIn_Print_Titles_1_23">('[24]L-1.A. AP BLN &amp; SD BLN'!$A$1:$B$65536,'[24]L-1.A. AP BLN &amp; SD BLN'!$A$1:$HL$8)</definedName>
    <definedName name="_583_s_12" localSheetId="3">#REF!</definedName>
    <definedName name="_583_s_12">#REF!</definedName>
    <definedName name="_5830Excel_BuiltIn_Print_Titles_1_24">('[24]L-1.A. AP BLN &amp; SD BLN'!$A$1:$B$65536,'[24]L-1.A. AP BLN &amp; SD BLN'!$A$1:$HL$8)</definedName>
    <definedName name="_5831Excel_BuiltIn_Print_Titles_1_25">('[24]L-1.A. AP BLN &amp; SD BLN'!$A$1:$B$65536,'[24]L-1.A. AP BLN &amp; SD BLN'!$A$1:$HL$8)</definedName>
    <definedName name="_5832Excel_BuiltIn_Print_Titles_1_26">('[24]L-1.A. AP BLN &amp; SD BLN'!$A$1:$B$65536,'[24]L-1.A. AP BLN &amp; SD BLN'!$A$1:$HL$8)</definedName>
    <definedName name="_5833Excel_BuiltIn_Print_Titles_1_27">('[22]L-1.A. AP BLN &amp; SD BLN'!$A$1:$B$65536,'[22]L-1.A. AP BLN &amp; SD BLN'!$A$1:$IK$8)</definedName>
    <definedName name="_5834Excel_BuiltIn_Print_Titles_1_3">('[24]L-1.A. AP BLN &amp; SD BLN'!$A$1:$B$65536,'[24]L-1.A. AP BLN &amp; SD BLN'!$A$1:$HR$8)</definedName>
    <definedName name="_5835Excel_BuiltIn_Print_Titles_1_4">('[24]L-1.A. AP BLN &amp; SD BLN'!$A$1:$B$65536,'[24]L-1.A. AP BLN &amp; SD BLN'!$A$1:$HR$8)</definedName>
    <definedName name="_5836Excel_BuiltIn_Print_Titles_1_5">('[24]L-1.A. AP BLN &amp; SD BLN'!$A$1:$B$65536,'[24]L-1.A. AP BLN &amp; SD BLN'!$A$1:$HR$8)</definedName>
    <definedName name="_5837Excel_BuiltIn_Print_Titles_1_6">('[24]L-1.A. AP BLN &amp; SD BLN'!$A$1:$B$65536,'[24]L-1.A. AP BLN &amp; SD BLN'!$A$1:$HR$8)</definedName>
    <definedName name="_5838Excel_BuiltIn_Print_Titles_1_7">('[23]L-1.A. AP BLN &amp; SD BLN'!$A$1:$B$65536,'[23]L-1.A. AP BLN &amp; SD BLN'!$A$1:$IH$8)</definedName>
    <definedName name="_5839Excel_BuiltIn_Print_Titles_1_8">('[24]L-1.A. AP BLN &amp; SD BLN'!$A$1:$B$65536,'[24]L-1.A. AP BLN &amp; SD BLN'!$A$1:$HR$8)</definedName>
    <definedName name="_584_s_13" localSheetId="3">#REF!</definedName>
    <definedName name="_584_s_13">#REF!</definedName>
    <definedName name="_5840Excel_BuiltIn_Print_Titles_1_9">('[24]L-1.A. AP BLN &amp; SD BLN'!$A$1:$B$65536,'[24]L-1.A. AP BLN &amp; SD BLN'!$A$1:$HR$8)</definedName>
    <definedName name="_5841Excel_BuiltIn_Print_Titles_1_1_1">('[24]L-1.A. AP BLN &amp; SD BLN'!$A$1:$B$65536,'[24]L-1.A. AP BLN &amp; SD BLN'!$A$1:$HJ$8)</definedName>
    <definedName name="_5842Excel_BuiltIn_Print_Titles_1_1_10">('[24]L-1.A. AP BLN &amp; SD BLN'!$A$1:$B$65536,'[24]L-1.A. AP BLN &amp; SD BLN'!$A$1:$HJ$8)</definedName>
    <definedName name="_5843Excel_BuiltIn_Print_Titles_1_1_11">('[24]L-1.A. AP BLN &amp; SD BLN'!$A$1:$B$65536,'[24]L-1.A. AP BLN &amp; SD BLN'!$A$1:$HJ$8)</definedName>
    <definedName name="_5844Excel_BuiltIn_Print_Titles_1_1_12">('[24]L-1.A. AP BLN &amp; SD BLN'!$A$1:$B$65536,'[24]L-1.A. AP BLN &amp; SD BLN'!$A$1:$HJ$8)</definedName>
    <definedName name="_5845Excel_BuiltIn_Print_Titles_1_1_13">('[22]L-1.A. AP BLN &amp; SD BLN'!$A$1:$B$65536,'[22]L-1.A. AP BLN &amp; SD BLN'!$A$1:$II$8)</definedName>
    <definedName name="_5846Excel_BuiltIn_Print_Titles_1_1_2">('[24]L-1.A. AP BLN &amp; SD BLN'!$A$1:$B$65536,'[24]L-1.A. AP BLN &amp; SD BLN'!$A$1:$HJ$8)</definedName>
    <definedName name="_5847Excel_BuiltIn_Print_Titles_1_1_3">('[24]L-1.A. AP BLN &amp; SD BLN'!$A$1:$B$65536,'[24]L-1.A. AP BLN &amp; SD BLN'!$A$1:$HJ$8)</definedName>
    <definedName name="_5848Excel_BuiltIn_Print_Titles_1_1_4">('[24]L-1.A. AP BLN &amp; SD BLN'!$A$1:$B$65536,'[24]L-1.A. AP BLN &amp; SD BLN'!$A$1:$HJ$8)</definedName>
    <definedName name="_5849Excel_BuiltIn_Print_Titles_1_1_5">('[24]L-1.A. AP BLN &amp; SD BLN'!$A$1:$B$65536,'[24]L-1.A. AP BLN &amp; SD BLN'!$A$1:$HJ$8)</definedName>
    <definedName name="_585_s_14" localSheetId="3">#REF!</definedName>
    <definedName name="_585_s_14">#REF!</definedName>
    <definedName name="_5850Excel_BuiltIn_Print_Titles_1_1_6">('[24]L-1.A. AP BLN &amp; SD BLN'!$A$1:$B$65536,'[24]L-1.A. AP BLN &amp; SD BLN'!$A$1:$HJ$8)</definedName>
    <definedName name="_5851Excel_BuiltIn_Print_Titles_1_1_7">('[23]L-1.A. AP BLN &amp; SD BLN'!$A$1:$B$65536,'[23]L-1.A. AP BLN &amp; SD BLN'!$A$1:$HZ$8)</definedName>
    <definedName name="_5852Excel_BuiltIn_Print_Titles_1_1_8">('[24]L-1.A. AP BLN &amp; SD BLN'!$A$1:$B$65536,'[24]L-1.A. AP BLN &amp; SD BLN'!$A$1:$HJ$8)</definedName>
    <definedName name="_5853Excel_BuiltIn_Print_Titles_1_1_9">('[24]L-1.A. AP BLN &amp; SD BLN'!$A$1:$B$65536,'[24]L-1.A. AP BLN &amp; SD BLN'!$A$1:$HJ$8)</definedName>
    <definedName name="_5854Excel_BuiltIn_Print_Titles_1_1_1_1" localSheetId="3">(#REF!,#REF!)</definedName>
    <definedName name="_5854Excel_BuiltIn_Print_Titles_1_1_1_1">(#REF!,#REF!)</definedName>
    <definedName name="_5855Excel_BuiltIn_Print_Titles_1_1_1_10" localSheetId="3">(#REF!,#REF!)</definedName>
    <definedName name="_5855Excel_BuiltIn_Print_Titles_1_1_1_10">(#REF!,#REF!)</definedName>
    <definedName name="_5856Excel_BuiltIn_Print_Titles_1_1_1_11" localSheetId="3">(#REF!,#REF!)</definedName>
    <definedName name="_5856Excel_BuiltIn_Print_Titles_1_1_1_11">(#REF!,#REF!)</definedName>
    <definedName name="_5857Excel_BuiltIn_Print_Titles_1_1_1_12" localSheetId="3">(#REF!,#REF!)</definedName>
    <definedName name="_5857Excel_BuiltIn_Print_Titles_1_1_1_12">(#REF!,#REF!)</definedName>
    <definedName name="_5858Excel_BuiltIn_Print_Titles_1_1_1_13" localSheetId="3">(#REF!,#REF!)</definedName>
    <definedName name="_5858Excel_BuiltIn_Print_Titles_1_1_1_13">(#REF!,#REF!)</definedName>
    <definedName name="_5859Excel_BuiltIn_Print_Titles_1_1_1_2" localSheetId="3">(#REF!,#REF!)</definedName>
    <definedName name="_5859Excel_BuiltIn_Print_Titles_1_1_1_2">(#REF!,#REF!)</definedName>
    <definedName name="_586_s_15" localSheetId="3">#REF!</definedName>
    <definedName name="_586_s_15">#REF!</definedName>
    <definedName name="_5860Excel_BuiltIn_Print_Titles_1_1_1_3" localSheetId="3">(#REF!,#REF!)</definedName>
    <definedName name="_5860Excel_BuiltIn_Print_Titles_1_1_1_3">(#REF!,#REF!)</definedName>
    <definedName name="_5861Excel_BuiltIn_Print_Titles_1_1_1_4" localSheetId="3">(#REF!,#REF!)</definedName>
    <definedName name="_5861Excel_BuiltIn_Print_Titles_1_1_1_4">(#REF!,#REF!)</definedName>
    <definedName name="_5862Excel_BuiltIn_Print_Titles_1_1_1_5" localSheetId="3">(#REF!,#REF!)</definedName>
    <definedName name="_5862Excel_BuiltIn_Print_Titles_1_1_1_5">(#REF!,#REF!)</definedName>
    <definedName name="_5863Excel_BuiltIn_Print_Titles_1_1_1_6" localSheetId="3">(#REF!,#REF!)</definedName>
    <definedName name="_5863Excel_BuiltIn_Print_Titles_1_1_1_6">(#REF!,#REF!)</definedName>
    <definedName name="_5864Excel_BuiltIn_Print_Titles_1_1_1_7" localSheetId="3">(#REF!,#REF!)</definedName>
    <definedName name="_5864Excel_BuiltIn_Print_Titles_1_1_1_7">(#REF!,#REF!)</definedName>
    <definedName name="_5865Excel_BuiltIn_Print_Titles_1_1_1_8" localSheetId="3">(#REF!,#REF!)</definedName>
    <definedName name="_5865Excel_BuiltIn_Print_Titles_1_1_1_8">(#REF!,#REF!)</definedName>
    <definedName name="_5866Excel_BuiltIn_Print_Titles_1_1_1_9" localSheetId="3">(#REF!,#REF!)</definedName>
    <definedName name="_5866Excel_BuiltIn_Print_Titles_1_1_1_9">(#REF!,#REF!)</definedName>
    <definedName name="_5867Excel_BuiltIn_Print_Titles_1_1_1_1_1" localSheetId="3">#REF!</definedName>
    <definedName name="_5867Excel_BuiltIn_Print_Titles_1_1_1_1_1">#REF!</definedName>
    <definedName name="_5868Excel_BuiltIn_Print_Titles_1_1_1_1_10" localSheetId="3">#REF!</definedName>
    <definedName name="_5868Excel_BuiltIn_Print_Titles_1_1_1_1_10">#REF!</definedName>
    <definedName name="_5869Excel_BuiltIn_Print_Titles_1_1_1_1_11" localSheetId="3">#REF!</definedName>
    <definedName name="_5869Excel_BuiltIn_Print_Titles_1_1_1_1_11">#REF!</definedName>
    <definedName name="_587_s_16" localSheetId="3">#REF!</definedName>
    <definedName name="_587_s_16">#REF!</definedName>
    <definedName name="_5870Excel_BuiltIn_Print_Titles_1_1_1_1_12" localSheetId="3">#REF!</definedName>
    <definedName name="_5870Excel_BuiltIn_Print_Titles_1_1_1_1_12">#REF!</definedName>
    <definedName name="_5871Excel_BuiltIn_Print_Titles_1_1_1_1_13" localSheetId="3">#REF!</definedName>
    <definedName name="_5871Excel_BuiltIn_Print_Titles_1_1_1_1_13">#REF!</definedName>
    <definedName name="_5872Excel_BuiltIn_Print_Titles_1_1_1_1_2" localSheetId="3">#REF!</definedName>
    <definedName name="_5872Excel_BuiltIn_Print_Titles_1_1_1_1_2">#REF!</definedName>
    <definedName name="_5873Excel_BuiltIn_Print_Titles_1_1_1_1_3" localSheetId="3">#REF!</definedName>
    <definedName name="_5873Excel_BuiltIn_Print_Titles_1_1_1_1_3">#REF!</definedName>
    <definedName name="_5874Excel_BuiltIn_Print_Titles_1_1_1_1_4" localSheetId="3">#REF!</definedName>
    <definedName name="_5874Excel_BuiltIn_Print_Titles_1_1_1_1_4">#REF!</definedName>
    <definedName name="_5875Excel_BuiltIn_Print_Titles_1_1_1_1_5" localSheetId="3">#REF!</definedName>
    <definedName name="_5875Excel_BuiltIn_Print_Titles_1_1_1_1_5">#REF!</definedName>
    <definedName name="_5876Excel_BuiltIn_Print_Titles_1_1_1_1_6" localSheetId="3">#REF!</definedName>
    <definedName name="_5876Excel_BuiltIn_Print_Titles_1_1_1_1_6">#REF!</definedName>
    <definedName name="_5877Excel_BuiltIn_Print_Titles_1_1_1_1_7" localSheetId="3">#REF!</definedName>
    <definedName name="_5877Excel_BuiltIn_Print_Titles_1_1_1_1_7">#REF!</definedName>
    <definedName name="_5878Excel_BuiltIn_Print_Titles_1_1_1_1_8" localSheetId="3">#REF!</definedName>
    <definedName name="_5878Excel_BuiltIn_Print_Titles_1_1_1_1_8">#REF!</definedName>
    <definedName name="_5879Excel_BuiltIn_Print_Titles_1_1_1_1_9" localSheetId="3">#REF!</definedName>
    <definedName name="_5879Excel_BuiltIn_Print_Titles_1_1_1_1_9">#REF!</definedName>
    <definedName name="_588_s_17" localSheetId="3">#REF!</definedName>
    <definedName name="_588_s_17">#REF!</definedName>
    <definedName name="_5880Excel_BuiltIn_Print_Titles_1_1_1_1_1_1_1" localSheetId="3">#REF!</definedName>
    <definedName name="_5880Excel_BuiltIn_Print_Titles_1_1_1_1_1_1_1">#REF!</definedName>
    <definedName name="_5881Excel_BuiltIn_Print_Titles_1_1_1_1_1_1_10" localSheetId="3">#REF!</definedName>
    <definedName name="_5881Excel_BuiltIn_Print_Titles_1_1_1_1_1_1_10">#REF!</definedName>
    <definedName name="_5882Excel_BuiltIn_Print_Titles_1_1_1_1_1_1_11" localSheetId="3">#REF!</definedName>
    <definedName name="_5882Excel_BuiltIn_Print_Titles_1_1_1_1_1_1_11">#REF!</definedName>
    <definedName name="_5883Excel_BuiltIn_Print_Titles_1_1_1_1_1_1_12" localSheetId="3">#REF!</definedName>
    <definedName name="_5883Excel_BuiltIn_Print_Titles_1_1_1_1_1_1_12">#REF!</definedName>
    <definedName name="_5884Excel_BuiltIn_Print_Titles_1_1_1_1_1_1_13" localSheetId="3">#REF!</definedName>
    <definedName name="_5884Excel_BuiltIn_Print_Titles_1_1_1_1_1_1_13">#REF!</definedName>
    <definedName name="_5885Excel_BuiltIn_Print_Titles_1_1_1_1_1_1_2" localSheetId="3">#REF!</definedName>
    <definedName name="_5885Excel_BuiltIn_Print_Titles_1_1_1_1_1_1_2">#REF!</definedName>
    <definedName name="_5886Excel_BuiltIn_Print_Titles_1_1_1_1_1_1_3" localSheetId="3">#REF!</definedName>
    <definedName name="_5886Excel_BuiltIn_Print_Titles_1_1_1_1_1_1_3">#REF!</definedName>
    <definedName name="_5887Excel_BuiltIn_Print_Titles_1_1_1_1_1_1_4" localSheetId="3">#REF!</definedName>
    <definedName name="_5887Excel_BuiltIn_Print_Titles_1_1_1_1_1_1_4">#REF!</definedName>
    <definedName name="_5888Excel_BuiltIn_Print_Titles_1_1_1_1_1_1_5" localSheetId="3">#REF!</definedName>
    <definedName name="_5888Excel_BuiltIn_Print_Titles_1_1_1_1_1_1_5">#REF!</definedName>
    <definedName name="_5889Excel_BuiltIn_Print_Titles_1_1_1_1_1_1_6" localSheetId="3">#REF!</definedName>
    <definedName name="_5889Excel_BuiltIn_Print_Titles_1_1_1_1_1_1_6">#REF!</definedName>
    <definedName name="_589_s_18" localSheetId="3">#REF!</definedName>
    <definedName name="_589_s_18">#REF!</definedName>
    <definedName name="_5890Excel_BuiltIn_Print_Titles_1_1_1_1_1_1_7" localSheetId="3">#REF!</definedName>
    <definedName name="_5890Excel_BuiltIn_Print_Titles_1_1_1_1_1_1_7">#REF!</definedName>
    <definedName name="_5891Excel_BuiltIn_Print_Titles_1_1_1_1_1_1_8" localSheetId="3">#REF!</definedName>
    <definedName name="_5891Excel_BuiltIn_Print_Titles_1_1_1_1_1_1_8">#REF!</definedName>
    <definedName name="_5892Excel_BuiltIn_Print_Titles_1_1_1_1_1_1_9" localSheetId="3">#REF!</definedName>
    <definedName name="_5892Excel_BuiltIn_Print_Titles_1_1_1_1_1_1_9">#REF!</definedName>
    <definedName name="_5893Excel_BuiltIn_Print_Titles_1_1_10_1" localSheetId="3">#REF!</definedName>
    <definedName name="_5893Excel_BuiltIn_Print_Titles_1_1_10_1">#REF!</definedName>
    <definedName name="_5894Excel_BuiltIn_Print_Titles_1_1_10_10" localSheetId="3">#REF!</definedName>
    <definedName name="_5894Excel_BuiltIn_Print_Titles_1_1_10_10">#REF!</definedName>
    <definedName name="_5895Excel_BuiltIn_Print_Titles_1_1_10_11" localSheetId="3">#REF!</definedName>
    <definedName name="_5895Excel_BuiltIn_Print_Titles_1_1_10_11">#REF!</definedName>
    <definedName name="_5896Excel_BuiltIn_Print_Titles_1_1_10_12" localSheetId="3">#REF!</definedName>
    <definedName name="_5896Excel_BuiltIn_Print_Titles_1_1_10_12">#REF!</definedName>
    <definedName name="_5897Excel_BuiltIn_Print_Titles_1_1_10_13" localSheetId="3">#REF!</definedName>
    <definedName name="_5897Excel_BuiltIn_Print_Titles_1_1_10_13">#REF!</definedName>
    <definedName name="_5898Excel_BuiltIn_Print_Titles_1_1_10_2" localSheetId="3">#REF!</definedName>
    <definedName name="_5898Excel_BuiltIn_Print_Titles_1_1_10_2">#REF!</definedName>
    <definedName name="_5899Excel_BuiltIn_Print_Titles_1_1_10_3" localSheetId="3">#REF!</definedName>
    <definedName name="_5899Excel_BuiltIn_Print_Titles_1_1_10_3">#REF!</definedName>
    <definedName name="_59_31_3" localSheetId="3">#REF!</definedName>
    <definedName name="_59_31_3">#REF!</definedName>
    <definedName name="_590_s_19" localSheetId="3">#REF!</definedName>
    <definedName name="_590_s_19">#REF!</definedName>
    <definedName name="_5900Excel_BuiltIn_Print_Titles_1_1_10_4" localSheetId="3">#REF!</definedName>
    <definedName name="_5900Excel_BuiltIn_Print_Titles_1_1_10_4">#REF!</definedName>
    <definedName name="_5901Excel_BuiltIn_Print_Titles_1_1_10_5" localSheetId="3">#REF!</definedName>
    <definedName name="_5901Excel_BuiltIn_Print_Titles_1_1_10_5">#REF!</definedName>
    <definedName name="_5902Excel_BuiltIn_Print_Titles_1_1_10_6" localSheetId="3">#REF!</definedName>
    <definedName name="_5902Excel_BuiltIn_Print_Titles_1_1_10_6">#REF!</definedName>
    <definedName name="_5903Excel_BuiltIn_Print_Titles_1_1_10_7" localSheetId="3">#REF!</definedName>
    <definedName name="_5903Excel_BuiltIn_Print_Titles_1_1_10_7">#REF!</definedName>
    <definedName name="_5904Excel_BuiltIn_Print_Titles_1_1_10_8" localSheetId="3">#REF!</definedName>
    <definedName name="_5904Excel_BuiltIn_Print_Titles_1_1_10_8">#REF!</definedName>
    <definedName name="_5905Excel_BuiltIn_Print_Titles_1_1_10_9" localSheetId="3">#REF!</definedName>
    <definedName name="_5905Excel_BuiltIn_Print_Titles_1_1_10_9">#REF!</definedName>
    <definedName name="_5906Excel_BuiltIn_Print_Titles_1_1_11_1" localSheetId="3">#REF!</definedName>
    <definedName name="_5906Excel_BuiltIn_Print_Titles_1_1_11_1">#REF!</definedName>
    <definedName name="_5907Excel_BuiltIn_Print_Titles_1_1_11_10" localSheetId="3">#REF!</definedName>
    <definedName name="_5907Excel_BuiltIn_Print_Titles_1_1_11_10">#REF!</definedName>
    <definedName name="_5908Excel_BuiltIn_Print_Titles_1_1_11_11" localSheetId="3">#REF!</definedName>
    <definedName name="_5908Excel_BuiltIn_Print_Titles_1_1_11_11">#REF!</definedName>
    <definedName name="_5909Excel_BuiltIn_Print_Titles_1_1_11_12" localSheetId="3">#REF!</definedName>
    <definedName name="_5909Excel_BuiltIn_Print_Titles_1_1_11_12">#REF!</definedName>
    <definedName name="_591_s_2" localSheetId="3">#REF!</definedName>
    <definedName name="_591_s_2">#REF!</definedName>
    <definedName name="_5910Excel_BuiltIn_Print_Titles_1_1_11_13" localSheetId="3">#REF!</definedName>
    <definedName name="_5910Excel_BuiltIn_Print_Titles_1_1_11_13">#REF!</definedName>
    <definedName name="_5911Excel_BuiltIn_Print_Titles_1_1_11_2" localSheetId="3">#REF!</definedName>
    <definedName name="_5911Excel_BuiltIn_Print_Titles_1_1_11_2">#REF!</definedName>
    <definedName name="_5912Excel_BuiltIn_Print_Titles_1_1_11_3" localSheetId="3">#REF!</definedName>
    <definedName name="_5912Excel_BuiltIn_Print_Titles_1_1_11_3">#REF!</definedName>
    <definedName name="_5913Excel_BuiltIn_Print_Titles_1_1_11_4" localSheetId="3">#REF!</definedName>
    <definedName name="_5913Excel_BuiltIn_Print_Titles_1_1_11_4">#REF!</definedName>
    <definedName name="_5914Excel_BuiltIn_Print_Titles_1_1_11_5" localSheetId="3">#REF!</definedName>
    <definedName name="_5914Excel_BuiltIn_Print_Titles_1_1_11_5">#REF!</definedName>
    <definedName name="_5915Excel_BuiltIn_Print_Titles_1_1_11_6" localSheetId="3">#REF!</definedName>
    <definedName name="_5915Excel_BuiltIn_Print_Titles_1_1_11_6">#REF!</definedName>
    <definedName name="_5916Excel_BuiltIn_Print_Titles_1_1_11_7" localSheetId="3">#REF!</definedName>
    <definedName name="_5916Excel_BuiltIn_Print_Titles_1_1_11_7">#REF!</definedName>
    <definedName name="_5917Excel_BuiltIn_Print_Titles_1_1_11_8" localSheetId="3">#REF!</definedName>
    <definedName name="_5917Excel_BuiltIn_Print_Titles_1_1_11_8">#REF!</definedName>
    <definedName name="_5918Excel_BuiltIn_Print_Titles_1_1_11_9" localSheetId="3">#REF!</definedName>
    <definedName name="_5918Excel_BuiltIn_Print_Titles_1_1_11_9">#REF!</definedName>
    <definedName name="_5919Excel_BuiltIn_Print_Titles_1_1_17_1" localSheetId="3">#REF!</definedName>
    <definedName name="_5919Excel_BuiltIn_Print_Titles_1_1_17_1">#REF!</definedName>
    <definedName name="_592_s_20" localSheetId="3">#REF!</definedName>
    <definedName name="_592_s_20">#REF!</definedName>
    <definedName name="_5920Excel_BuiltIn_Print_Titles_1_1_17_10" localSheetId="3">#REF!</definedName>
    <definedName name="_5920Excel_BuiltIn_Print_Titles_1_1_17_10">#REF!</definedName>
    <definedName name="_5921Excel_BuiltIn_Print_Titles_1_1_17_11" localSheetId="3">#REF!</definedName>
    <definedName name="_5921Excel_BuiltIn_Print_Titles_1_1_17_11">#REF!</definedName>
    <definedName name="_5922Excel_BuiltIn_Print_Titles_1_1_17_12" localSheetId="3">#REF!</definedName>
    <definedName name="_5922Excel_BuiltIn_Print_Titles_1_1_17_12">#REF!</definedName>
    <definedName name="_5923Excel_BuiltIn_Print_Titles_1_1_17_13" localSheetId="3">#REF!</definedName>
    <definedName name="_5923Excel_BuiltIn_Print_Titles_1_1_17_13">#REF!</definedName>
    <definedName name="_5924Excel_BuiltIn_Print_Titles_1_1_17_2" localSheetId="3">#REF!</definedName>
    <definedName name="_5924Excel_BuiltIn_Print_Titles_1_1_17_2">#REF!</definedName>
    <definedName name="_5925Excel_BuiltIn_Print_Titles_1_1_17_3" localSheetId="3">#REF!</definedName>
    <definedName name="_5925Excel_BuiltIn_Print_Titles_1_1_17_3">#REF!</definedName>
    <definedName name="_5926Excel_BuiltIn_Print_Titles_1_1_17_4" localSheetId="3">#REF!</definedName>
    <definedName name="_5926Excel_BuiltIn_Print_Titles_1_1_17_4">#REF!</definedName>
    <definedName name="_5927Excel_BuiltIn_Print_Titles_1_1_17_5" localSheetId="3">#REF!</definedName>
    <definedName name="_5927Excel_BuiltIn_Print_Titles_1_1_17_5">#REF!</definedName>
    <definedName name="_5928Excel_BuiltIn_Print_Titles_1_1_17_6" localSheetId="3">#REF!</definedName>
    <definedName name="_5928Excel_BuiltIn_Print_Titles_1_1_17_6">#REF!</definedName>
    <definedName name="_5929Excel_BuiltIn_Print_Titles_1_1_17_7" localSheetId="3">#REF!</definedName>
    <definedName name="_5929Excel_BuiltIn_Print_Titles_1_1_17_7">#REF!</definedName>
    <definedName name="_593_s_21" localSheetId="3">#REF!</definedName>
    <definedName name="_593_s_21">#REF!</definedName>
    <definedName name="_5930Excel_BuiltIn_Print_Titles_1_1_17_8" localSheetId="3">#REF!</definedName>
    <definedName name="_5930Excel_BuiltIn_Print_Titles_1_1_17_8">#REF!</definedName>
    <definedName name="_5931Excel_BuiltIn_Print_Titles_1_1_17_9" localSheetId="3">#REF!</definedName>
    <definedName name="_5931Excel_BuiltIn_Print_Titles_1_1_17_9">#REF!</definedName>
    <definedName name="_5932Excel_BuiltIn_Print_Titles_1_17_1" localSheetId="3">(#REF!,#REF!)</definedName>
    <definedName name="_5932Excel_BuiltIn_Print_Titles_1_17_1">(#REF!,#REF!)</definedName>
    <definedName name="_5933Excel_BuiltIn_Print_Titles_1_17_10" localSheetId="3">(#REF!,#REF!)</definedName>
    <definedName name="_5933Excel_BuiltIn_Print_Titles_1_17_10">(#REF!,#REF!)</definedName>
    <definedName name="_5934Excel_BuiltIn_Print_Titles_1_17_11" localSheetId="3">(#REF!,#REF!)</definedName>
    <definedName name="_5934Excel_BuiltIn_Print_Titles_1_17_11">(#REF!,#REF!)</definedName>
    <definedName name="_5935Excel_BuiltIn_Print_Titles_1_17_12" localSheetId="3">(#REF!,#REF!)</definedName>
    <definedName name="_5935Excel_BuiltIn_Print_Titles_1_17_12">(#REF!,#REF!)</definedName>
    <definedName name="_5936Excel_BuiltIn_Print_Titles_1_17_13" localSheetId="3">(#REF!,#REF!)</definedName>
    <definedName name="_5936Excel_BuiltIn_Print_Titles_1_17_13">(#REF!,#REF!)</definedName>
    <definedName name="_5937Excel_BuiltIn_Print_Titles_1_17_2" localSheetId="3">(#REF!,#REF!)</definedName>
    <definedName name="_5937Excel_BuiltIn_Print_Titles_1_17_2">(#REF!,#REF!)</definedName>
    <definedName name="_5938Excel_BuiltIn_Print_Titles_1_17_3" localSheetId="3">(#REF!,#REF!)</definedName>
    <definedName name="_5938Excel_BuiltIn_Print_Titles_1_17_3">(#REF!,#REF!)</definedName>
    <definedName name="_5939Excel_BuiltIn_Print_Titles_1_17_4" localSheetId="3">(#REF!,#REF!)</definedName>
    <definedName name="_5939Excel_BuiltIn_Print_Titles_1_17_4">(#REF!,#REF!)</definedName>
    <definedName name="_594_s_22" localSheetId="3">#REF!</definedName>
    <definedName name="_594_s_22">#REF!</definedName>
    <definedName name="_5940Excel_BuiltIn_Print_Titles_1_17_5" localSheetId="3">(#REF!,#REF!)</definedName>
    <definedName name="_5940Excel_BuiltIn_Print_Titles_1_17_5">(#REF!,#REF!)</definedName>
    <definedName name="_5941Excel_BuiltIn_Print_Titles_1_17_6" localSheetId="3">(#REF!,#REF!)</definedName>
    <definedName name="_5941Excel_BuiltIn_Print_Titles_1_17_6">(#REF!,#REF!)</definedName>
    <definedName name="_5942Excel_BuiltIn_Print_Titles_1_17_7" localSheetId="3">(#REF!,#REF!)</definedName>
    <definedName name="_5942Excel_BuiltIn_Print_Titles_1_17_7">(#REF!,#REF!)</definedName>
    <definedName name="_5943Excel_BuiltIn_Print_Titles_1_17_8" localSheetId="3">(#REF!,#REF!)</definedName>
    <definedName name="_5943Excel_BuiltIn_Print_Titles_1_17_8">(#REF!,#REF!)</definedName>
    <definedName name="_5944Excel_BuiltIn_Print_Titles_1_17_9" localSheetId="3">(#REF!,#REF!)</definedName>
    <definedName name="_5944Excel_BuiltIn_Print_Titles_1_17_9">(#REF!,#REF!)</definedName>
    <definedName name="_5945Excel_BuiltIn_Print_Titles_10_1_1_1" localSheetId="3">#REF!</definedName>
    <definedName name="_5945Excel_BuiltIn_Print_Titles_10_1_1_1">#REF!</definedName>
    <definedName name="_5946Excel_BuiltIn_Print_Titles_10_1_1_10" localSheetId="3">#REF!</definedName>
    <definedName name="_5946Excel_BuiltIn_Print_Titles_10_1_1_10">#REF!</definedName>
    <definedName name="_5947Excel_BuiltIn_Print_Titles_10_1_1_11" localSheetId="3">#REF!</definedName>
    <definedName name="_5947Excel_BuiltIn_Print_Titles_10_1_1_11">#REF!</definedName>
    <definedName name="_5948Excel_BuiltIn_Print_Titles_10_1_1_12" localSheetId="3">#REF!</definedName>
    <definedName name="_5948Excel_BuiltIn_Print_Titles_10_1_1_12">#REF!</definedName>
    <definedName name="_5949Excel_BuiltIn_Print_Titles_10_1_1_13" localSheetId="3">#REF!</definedName>
    <definedName name="_5949Excel_BuiltIn_Print_Titles_10_1_1_13">#REF!</definedName>
    <definedName name="_595_s_23" localSheetId="3">#REF!</definedName>
    <definedName name="_595_s_23">#REF!</definedName>
    <definedName name="_5950Excel_BuiltIn_Print_Titles_10_1_1_2" localSheetId="3">#REF!</definedName>
    <definedName name="_5950Excel_BuiltIn_Print_Titles_10_1_1_2">#REF!</definedName>
    <definedName name="_5951Excel_BuiltIn_Print_Titles_10_1_1_3" localSheetId="3">#REF!</definedName>
    <definedName name="_5951Excel_BuiltIn_Print_Titles_10_1_1_3">#REF!</definedName>
    <definedName name="_5952Excel_BuiltIn_Print_Titles_10_1_1_4" localSheetId="3">#REF!</definedName>
    <definedName name="_5952Excel_BuiltIn_Print_Titles_10_1_1_4">#REF!</definedName>
    <definedName name="_5953Excel_BuiltIn_Print_Titles_10_1_1_5" localSheetId="3">#REF!</definedName>
    <definedName name="_5953Excel_BuiltIn_Print_Titles_10_1_1_5">#REF!</definedName>
    <definedName name="_5954Excel_BuiltIn_Print_Titles_10_1_1_6" localSheetId="3">#REF!</definedName>
    <definedName name="_5954Excel_BuiltIn_Print_Titles_10_1_1_6">#REF!</definedName>
    <definedName name="_5955Excel_BuiltIn_Print_Titles_10_1_1_7" localSheetId="3">#REF!</definedName>
    <definedName name="_5955Excel_BuiltIn_Print_Titles_10_1_1_7">#REF!</definedName>
    <definedName name="_5956Excel_BuiltIn_Print_Titles_10_1_1_8" localSheetId="3">#REF!</definedName>
    <definedName name="_5956Excel_BuiltIn_Print_Titles_10_1_1_8">#REF!</definedName>
    <definedName name="_5957Excel_BuiltIn_Print_Titles_10_1_1_9" localSheetId="3">#REF!</definedName>
    <definedName name="_5957Excel_BuiltIn_Print_Titles_10_1_1_9">#REF!</definedName>
    <definedName name="_5958Excel_BuiltIn_Print_Titles_10_1_1_1_1" localSheetId="3">#REF!</definedName>
    <definedName name="_5958Excel_BuiltIn_Print_Titles_10_1_1_1_1">#REF!</definedName>
    <definedName name="_5959Excel_BuiltIn_Print_Titles_10_1_1_1_10" localSheetId="3">#REF!</definedName>
    <definedName name="_5959Excel_BuiltIn_Print_Titles_10_1_1_1_10">#REF!</definedName>
    <definedName name="_596_s_24" localSheetId="3">#REF!</definedName>
    <definedName name="_596_s_24">#REF!</definedName>
    <definedName name="_5960Excel_BuiltIn_Print_Titles_10_1_1_1_11" localSheetId="3">#REF!</definedName>
    <definedName name="_5960Excel_BuiltIn_Print_Titles_10_1_1_1_11">#REF!</definedName>
    <definedName name="_5961Excel_BuiltIn_Print_Titles_10_1_1_1_12" localSheetId="3">#REF!</definedName>
    <definedName name="_5961Excel_BuiltIn_Print_Titles_10_1_1_1_12">#REF!</definedName>
    <definedName name="_5962Excel_BuiltIn_Print_Titles_10_1_1_1_13" localSheetId="3">#REF!</definedName>
    <definedName name="_5962Excel_BuiltIn_Print_Titles_10_1_1_1_13">#REF!</definedName>
    <definedName name="_5963Excel_BuiltIn_Print_Titles_10_1_1_1_2" localSheetId="3">#REF!</definedName>
    <definedName name="_5963Excel_BuiltIn_Print_Titles_10_1_1_1_2">#REF!</definedName>
    <definedName name="_5964Excel_BuiltIn_Print_Titles_10_1_1_1_3" localSheetId="3">#REF!</definedName>
    <definedName name="_5964Excel_BuiltIn_Print_Titles_10_1_1_1_3">#REF!</definedName>
    <definedName name="_5965Excel_BuiltIn_Print_Titles_10_1_1_1_4" localSheetId="3">#REF!</definedName>
    <definedName name="_5965Excel_BuiltIn_Print_Titles_10_1_1_1_4">#REF!</definedName>
    <definedName name="_5966Excel_BuiltIn_Print_Titles_10_1_1_1_5" localSheetId="3">#REF!</definedName>
    <definedName name="_5966Excel_BuiltIn_Print_Titles_10_1_1_1_5">#REF!</definedName>
    <definedName name="_5967Excel_BuiltIn_Print_Titles_10_1_1_1_6" localSheetId="3">#REF!</definedName>
    <definedName name="_5967Excel_BuiltIn_Print_Titles_10_1_1_1_6">#REF!</definedName>
    <definedName name="_5968Excel_BuiltIn_Print_Titles_10_1_1_1_7" localSheetId="3">#REF!</definedName>
    <definedName name="_5968Excel_BuiltIn_Print_Titles_10_1_1_1_7">#REF!</definedName>
    <definedName name="_5969Excel_BuiltIn_Print_Titles_10_1_1_1_8" localSheetId="3">#REF!</definedName>
    <definedName name="_5969Excel_BuiltIn_Print_Titles_10_1_1_1_8">#REF!</definedName>
    <definedName name="_597_s_25" localSheetId="3">#REF!</definedName>
    <definedName name="_597_s_25">#REF!</definedName>
    <definedName name="_5970Excel_BuiltIn_Print_Titles_10_1_1_1_9" localSheetId="3">#REF!</definedName>
    <definedName name="_5970Excel_BuiltIn_Print_Titles_10_1_1_1_9">#REF!</definedName>
    <definedName name="_5971Excel_BuiltIn_Print_Titles_10_1_17_1" localSheetId="3">#REF!</definedName>
    <definedName name="_5971Excel_BuiltIn_Print_Titles_10_1_17_1">#REF!</definedName>
    <definedName name="_5972Excel_BuiltIn_Print_Titles_10_1_17_10" localSheetId="3">#REF!</definedName>
    <definedName name="_5972Excel_BuiltIn_Print_Titles_10_1_17_10">#REF!</definedName>
    <definedName name="_5973Excel_BuiltIn_Print_Titles_10_1_17_11" localSheetId="3">#REF!</definedName>
    <definedName name="_5973Excel_BuiltIn_Print_Titles_10_1_17_11">#REF!</definedName>
    <definedName name="_5974Excel_BuiltIn_Print_Titles_10_1_17_12" localSheetId="3">#REF!</definedName>
    <definedName name="_5974Excel_BuiltIn_Print_Titles_10_1_17_12">#REF!</definedName>
    <definedName name="_5975Excel_BuiltIn_Print_Titles_10_1_17_13" localSheetId="3">#REF!</definedName>
    <definedName name="_5975Excel_BuiltIn_Print_Titles_10_1_17_13">#REF!</definedName>
    <definedName name="_5976Excel_BuiltIn_Print_Titles_10_1_17_2" localSheetId="3">#REF!</definedName>
    <definedName name="_5976Excel_BuiltIn_Print_Titles_10_1_17_2">#REF!</definedName>
    <definedName name="_5977Excel_BuiltIn_Print_Titles_10_1_17_3" localSheetId="3">#REF!</definedName>
    <definedName name="_5977Excel_BuiltIn_Print_Titles_10_1_17_3">#REF!</definedName>
    <definedName name="_5978Excel_BuiltIn_Print_Titles_10_1_17_4" localSheetId="3">#REF!</definedName>
    <definedName name="_5978Excel_BuiltIn_Print_Titles_10_1_17_4">#REF!</definedName>
    <definedName name="_5979Excel_BuiltIn_Print_Titles_10_1_17_5" localSheetId="3">#REF!</definedName>
    <definedName name="_5979Excel_BuiltIn_Print_Titles_10_1_17_5">#REF!</definedName>
    <definedName name="_598_s_26" localSheetId="3">#REF!</definedName>
    <definedName name="_598_s_26">#REF!</definedName>
    <definedName name="_5980Excel_BuiltIn_Print_Titles_10_1_17_6" localSheetId="3">#REF!</definedName>
    <definedName name="_5980Excel_BuiltIn_Print_Titles_10_1_17_6">#REF!</definedName>
    <definedName name="_5981Excel_BuiltIn_Print_Titles_10_1_17_7" localSheetId="3">#REF!</definedName>
    <definedName name="_5981Excel_BuiltIn_Print_Titles_10_1_17_7">#REF!</definedName>
    <definedName name="_5982Excel_BuiltIn_Print_Titles_10_1_17_8" localSheetId="3">#REF!</definedName>
    <definedName name="_5982Excel_BuiltIn_Print_Titles_10_1_17_8">#REF!</definedName>
    <definedName name="_5983Excel_BuiltIn_Print_Titles_10_1_17_9" localSheetId="3">#REF!</definedName>
    <definedName name="_5983Excel_BuiltIn_Print_Titles_10_1_17_9">#REF!</definedName>
    <definedName name="_5984Excel_BuiltIn_Print_Titles_11_1_1" localSheetId="3">#REF!</definedName>
    <definedName name="_5984Excel_BuiltIn_Print_Titles_11_1_1">#REF!</definedName>
    <definedName name="_5985Excel_BuiltIn_Print_Titles_11_1_10" localSheetId="3">#REF!</definedName>
    <definedName name="_5985Excel_BuiltIn_Print_Titles_11_1_10">#REF!</definedName>
    <definedName name="_5986Excel_BuiltIn_Print_Titles_11_1_11" localSheetId="3">#REF!</definedName>
    <definedName name="_5986Excel_BuiltIn_Print_Titles_11_1_11">#REF!</definedName>
    <definedName name="_5987Excel_BuiltIn_Print_Titles_11_1_12" localSheetId="3">#REF!</definedName>
    <definedName name="_5987Excel_BuiltIn_Print_Titles_11_1_12">#REF!</definedName>
    <definedName name="_5988Excel_BuiltIn_Print_Titles_11_1_13" localSheetId="3">#REF!</definedName>
    <definedName name="_5988Excel_BuiltIn_Print_Titles_11_1_13">#REF!</definedName>
    <definedName name="_5989Excel_BuiltIn_Print_Titles_11_1_2" localSheetId="3">#REF!</definedName>
    <definedName name="_5989Excel_BuiltIn_Print_Titles_11_1_2">#REF!</definedName>
    <definedName name="_599_s_27" localSheetId="3">#REF!</definedName>
    <definedName name="_599_s_27">#REF!</definedName>
    <definedName name="_5990Excel_BuiltIn_Print_Titles_11_1_3" localSheetId="3">#REF!</definedName>
    <definedName name="_5990Excel_BuiltIn_Print_Titles_11_1_3">#REF!</definedName>
    <definedName name="_5991Excel_BuiltIn_Print_Titles_11_1_4" localSheetId="3">#REF!</definedName>
    <definedName name="_5991Excel_BuiltIn_Print_Titles_11_1_4">#REF!</definedName>
    <definedName name="_5992Excel_BuiltIn_Print_Titles_11_1_5" localSheetId="3">#REF!</definedName>
    <definedName name="_5992Excel_BuiltIn_Print_Titles_11_1_5">#REF!</definedName>
    <definedName name="_5993Excel_BuiltIn_Print_Titles_11_1_6" localSheetId="3">#REF!</definedName>
    <definedName name="_5993Excel_BuiltIn_Print_Titles_11_1_6">#REF!</definedName>
    <definedName name="_5994Excel_BuiltIn_Print_Titles_11_1_7" localSheetId="3">#REF!</definedName>
    <definedName name="_5994Excel_BuiltIn_Print_Titles_11_1_7">#REF!</definedName>
    <definedName name="_5995Excel_BuiltIn_Print_Titles_11_1_8" localSheetId="3">#REF!</definedName>
    <definedName name="_5995Excel_BuiltIn_Print_Titles_11_1_8">#REF!</definedName>
    <definedName name="_5996Excel_BuiltIn_Print_Titles_11_1_9" localSheetId="3">#REF!</definedName>
    <definedName name="_5996Excel_BuiltIn_Print_Titles_11_1_9">#REF!</definedName>
    <definedName name="_5997Excel_BuiltIn_Print_Titles_12_1" localSheetId="3">#REF!</definedName>
    <definedName name="_5997Excel_BuiltIn_Print_Titles_12_1">#REF!</definedName>
    <definedName name="_5998Excel_BuiltIn_Print_Titles_12_10" localSheetId="3">#REF!</definedName>
    <definedName name="_5998Excel_BuiltIn_Print_Titles_12_10">#REF!</definedName>
    <definedName name="_5999Excel_BuiltIn_Print_Titles_12_11" localSheetId="3">#REF!</definedName>
    <definedName name="_5999Excel_BuiltIn_Print_Titles_12_11">#REF!</definedName>
    <definedName name="_6" localSheetId="3">#REF!</definedName>
    <definedName name="_6">#REF!</definedName>
    <definedName name="_6___xlnm.Print_Area_1_2" localSheetId="3">#REF!</definedName>
    <definedName name="_6___xlnm.Print_Area_1_2">#REF!</definedName>
    <definedName name="_60_31_4" localSheetId="3">#REF!</definedName>
    <definedName name="_60_31_4">#REF!</definedName>
    <definedName name="_600_s_3" localSheetId="3">#REF!</definedName>
    <definedName name="_600_s_3">#REF!</definedName>
    <definedName name="_6000Excel_BuiltIn_Print_Titles_12_12" localSheetId="3">#REF!</definedName>
    <definedName name="_6000Excel_BuiltIn_Print_Titles_12_12">#REF!</definedName>
    <definedName name="_6001Excel_BuiltIn_Print_Titles_12_13" localSheetId="3">#REF!</definedName>
    <definedName name="_6001Excel_BuiltIn_Print_Titles_12_13">#REF!</definedName>
    <definedName name="_6002Excel_BuiltIn_Print_Titles_12_2" localSheetId="3">#REF!</definedName>
    <definedName name="_6002Excel_BuiltIn_Print_Titles_12_2">#REF!</definedName>
    <definedName name="_6003Excel_BuiltIn_Print_Titles_12_3" localSheetId="3">#REF!</definedName>
    <definedName name="_6003Excel_BuiltIn_Print_Titles_12_3">#REF!</definedName>
    <definedName name="_6004Excel_BuiltIn_Print_Titles_12_4" localSheetId="3">#REF!</definedName>
    <definedName name="_6004Excel_BuiltIn_Print_Titles_12_4">#REF!</definedName>
    <definedName name="_6005Excel_BuiltIn_Print_Titles_12_5" localSheetId="3">#REF!</definedName>
    <definedName name="_6005Excel_BuiltIn_Print_Titles_12_5">#REF!</definedName>
    <definedName name="_6006Excel_BuiltIn_Print_Titles_12_6" localSheetId="3">#REF!</definedName>
    <definedName name="_6006Excel_BuiltIn_Print_Titles_12_6">#REF!</definedName>
    <definedName name="_6007Excel_BuiltIn_Print_Titles_12_7" localSheetId="3">#REF!</definedName>
    <definedName name="_6007Excel_BuiltIn_Print_Titles_12_7">#REF!</definedName>
    <definedName name="_6008Excel_BuiltIn_Print_Titles_12_8" localSheetId="3">#REF!</definedName>
    <definedName name="_6008Excel_BuiltIn_Print_Titles_12_8">#REF!</definedName>
    <definedName name="_6009Excel_BuiltIn_Print_Titles_12_9" localSheetId="3">#REF!</definedName>
    <definedName name="_6009Excel_BuiltIn_Print_Titles_12_9">#REF!</definedName>
    <definedName name="_601_s_4" localSheetId="3">#REF!</definedName>
    <definedName name="_601_s_4">#REF!</definedName>
    <definedName name="_6010Excel_BuiltIn_Print_Titles_17_1" localSheetId="3">#REF!</definedName>
    <definedName name="_6010Excel_BuiltIn_Print_Titles_17_1">#REF!</definedName>
    <definedName name="_6011Excel_BuiltIn_Print_Titles_17_10" localSheetId="3">#REF!</definedName>
    <definedName name="_6011Excel_BuiltIn_Print_Titles_17_10">#REF!</definedName>
    <definedName name="_6012Excel_BuiltIn_Print_Titles_17_11" localSheetId="3">#REF!</definedName>
    <definedName name="_6012Excel_BuiltIn_Print_Titles_17_11">#REF!</definedName>
    <definedName name="_6013Excel_BuiltIn_Print_Titles_17_12" localSheetId="3">#REF!</definedName>
    <definedName name="_6013Excel_BuiltIn_Print_Titles_17_12">#REF!</definedName>
    <definedName name="_6014Excel_BuiltIn_Print_Titles_17_13" localSheetId="3">#REF!</definedName>
    <definedName name="_6014Excel_BuiltIn_Print_Titles_17_13">#REF!</definedName>
    <definedName name="_6015Excel_BuiltIn_Print_Titles_17_2" localSheetId="3">#REF!</definedName>
    <definedName name="_6015Excel_BuiltIn_Print_Titles_17_2">#REF!</definedName>
    <definedName name="_6016Excel_BuiltIn_Print_Titles_17_3" localSheetId="3">#REF!</definedName>
    <definedName name="_6016Excel_BuiltIn_Print_Titles_17_3">#REF!</definedName>
    <definedName name="_6017Excel_BuiltIn_Print_Titles_17_4" localSheetId="3">#REF!</definedName>
    <definedName name="_6017Excel_BuiltIn_Print_Titles_17_4">#REF!</definedName>
    <definedName name="_6018Excel_BuiltIn_Print_Titles_17_5" localSheetId="3">#REF!</definedName>
    <definedName name="_6018Excel_BuiltIn_Print_Titles_17_5">#REF!</definedName>
    <definedName name="_6019Excel_BuiltIn_Print_Titles_17_6" localSheetId="3">#REF!</definedName>
    <definedName name="_6019Excel_BuiltIn_Print_Titles_17_6">#REF!</definedName>
    <definedName name="_602_s_5" localSheetId="3">#REF!</definedName>
    <definedName name="_602_s_5">#REF!</definedName>
    <definedName name="_6020Excel_BuiltIn_Print_Titles_17_7" localSheetId="3">#REF!</definedName>
    <definedName name="_6020Excel_BuiltIn_Print_Titles_17_7">#REF!</definedName>
    <definedName name="_6021Excel_BuiltIn_Print_Titles_17_8" localSheetId="3">#REF!</definedName>
    <definedName name="_6021Excel_BuiltIn_Print_Titles_17_8">#REF!</definedName>
    <definedName name="_6022Excel_BuiltIn_Print_Titles_17_9" localSheetId="3">#REF!</definedName>
    <definedName name="_6022Excel_BuiltIn_Print_Titles_17_9">#REF!</definedName>
    <definedName name="_6023Excel_BuiltIn_Print_Titles_2_1_1" localSheetId="3">#REF!</definedName>
    <definedName name="_6023Excel_BuiltIn_Print_Titles_2_1_1">#REF!</definedName>
    <definedName name="_6024Excel_BuiltIn_Print_Titles_2_1_10" localSheetId="3">#REF!</definedName>
    <definedName name="_6024Excel_BuiltIn_Print_Titles_2_1_10">#REF!</definedName>
    <definedName name="_6025Excel_BuiltIn_Print_Titles_2_1_11" localSheetId="3">#REF!</definedName>
    <definedName name="_6025Excel_BuiltIn_Print_Titles_2_1_11">#REF!</definedName>
    <definedName name="_6026Excel_BuiltIn_Print_Titles_2_1_12" localSheetId="3">#REF!</definedName>
    <definedName name="_6026Excel_BuiltIn_Print_Titles_2_1_12">#REF!</definedName>
    <definedName name="_6027Excel_BuiltIn_Print_Titles_2_1_13" localSheetId="3">#REF!</definedName>
    <definedName name="_6027Excel_BuiltIn_Print_Titles_2_1_13">#REF!</definedName>
    <definedName name="_6028Excel_BuiltIn_Print_Titles_2_1_2" localSheetId="3">#REF!</definedName>
    <definedName name="_6028Excel_BuiltIn_Print_Titles_2_1_2">#REF!</definedName>
    <definedName name="_6029Excel_BuiltIn_Print_Titles_2_1_3" localSheetId="3">#REF!</definedName>
    <definedName name="_6029Excel_BuiltIn_Print_Titles_2_1_3">#REF!</definedName>
    <definedName name="_603_s_6" localSheetId="3">#REF!</definedName>
    <definedName name="_603_s_6">#REF!</definedName>
    <definedName name="_6030Excel_BuiltIn_Print_Titles_2_1_4" localSheetId="3">#REF!</definedName>
    <definedName name="_6030Excel_BuiltIn_Print_Titles_2_1_4">#REF!</definedName>
    <definedName name="_6031Excel_BuiltIn_Print_Titles_2_1_5" localSheetId="3">#REF!</definedName>
    <definedName name="_6031Excel_BuiltIn_Print_Titles_2_1_5">#REF!</definedName>
    <definedName name="_6032Excel_BuiltIn_Print_Titles_2_1_6" localSheetId="3">#REF!</definedName>
    <definedName name="_6032Excel_BuiltIn_Print_Titles_2_1_6">#REF!</definedName>
    <definedName name="_6033Excel_BuiltIn_Print_Titles_2_1_7" localSheetId="3">#REF!</definedName>
    <definedName name="_6033Excel_BuiltIn_Print_Titles_2_1_7">#REF!</definedName>
    <definedName name="_6034Excel_BuiltIn_Print_Titles_2_1_8" localSheetId="3">#REF!</definedName>
    <definedName name="_6034Excel_BuiltIn_Print_Titles_2_1_8">#REF!</definedName>
    <definedName name="_6035Excel_BuiltIn_Print_Titles_2_1_9" localSheetId="3">#REF!</definedName>
    <definedName name="_6035Excel_BuiltIn_Print_Titles_2_1_9">#REF!</definedName>
    <definedName name="_6036Excel_BuiltIn_Print_Titles_2_17_1" localSheetId="3">#REF!</definedName>
    <definedName name="_6036Excel_BuiltIn_Print_Titles_2_17_1">#REF!</definedName>
    <definedName name="_6037Excel_BuiltIn_Print_Titles_2_17_10" localSheetId="3">#REF!</definedName>
    <definedName name="_6037Excel_BuiltIn_Print_Titles_2_17_10">#REF!</definedName>
    <definedName name="_6038Excel_BuiltIn_Print_Titles_2_17_11" localSheetId="3">#REF!</definedName>
    <definedName name="_6038Excel_BuiltIn_Print_Titles_2_17_11">#REF!</definedName>
    <definedName name="_6039Excel_BuiltIn_Print_Titles_2_17_12" localSheetId="3">#REF!</definedName>
    <definedName name="_6039Excel_BuiltIn_Print_Titles_2_17_12">#REF!</definedName>
    <definedName name="_604_s_7" localSheetId="3">#REF!</definedName>
    <definedName name="_604_s_7">#REF!</definedName>
    <definedName name="_6040Excel_BuiltIn_Print_Titles_2_17_13" localSheetId="3">#REF!</definedName>
    <definedName name="_6040Excel_BuiltIn_Print_Titles_2_17_13">#REF!</definedName>
    <definedName name="_6041Excel_BuiltIn_Print_Titles_2_17_2" localSheetId="3">#REF!</definedName>
    <definedName name="_6041Excel_BuiltIn_Print_Titles_2_17_2">#REF!</definedName>
    <definedName name="_6042Excel_BuiltIn_Print_Titles_2_17_3" localSheetId="3">#REF!</definedName>
    <definedName name="_6042Excel_BuiltIn_Print_Titles_2_17_3">#REF!</definedName>
    <definedName name="_6043Excel_BuiltIn_Print_Titles_2_17_4" localSheetId="3">#REF!</definedName>
    <definedName name="_6043Excel_BuiltIn_Print_Titles_2_17_4">#REF!</definedName>
    <definedName name="_6044Excel_BuiltIn_Print_Titles_2_17_5" localSheetId="3">#REF!</definedName>
    <definedName name="_6044Excel_BuiltIn_Print_Titles_2_17_5">#REF!</definedName>
    <definedName name="_6045Excel_BuiltIn_Print_Titles_2_17_6" localSheetId="3">#REF!</definedName>
    <definedName name="_6045Excel_BuiltIn_Print_Titles_2_17_6">#REF!</definedName>
    <definedName name="_6046Excel_BuiltIn_Print_Titles_2_17_7" localSheetId="3">#REF!</definedName>
    <definedName name="_6046Excel_BuiltIn_Print_Titles_2_17_7">#REF!</definedName>
    <definedName name="_6047Excel_BuiltIn_Print_Titles_2_17_8" localSheetId="3">#REF!</definedName>
    <definedName name="_6047Excel_BuiltIn_Print_Titles_2_17_8">#REF!</definedName>
    <definedName name="_6048Excel_BuiltIn_Print_Titles_2_17_9" localSheetId="3">#REF!</definedName>
    <definedName name="_6048Excel_BuiltIn_Print_Titles_2_17_9">#REF!</definedName>
    <definedName name="_6049Excel_BuiltIn_Print_Titles_3_1" localSheetId="3">(#REF!,#REF!)</definedName>
    <definedName name="_6049Excel_BuiltIn_Print_Titles_3_1">(#REF!,#REF!)</definedName>
    <definedName name="_605_s_8" localSheetId="3">#REF!</definedName>
    <definedName name="_605_s_8">#REF!</definedName>
    <definedName name="_6050Excel_BuiltIn_Print_Titles_3_10" localSheetId="3">(#REF!,#REF!)</definedName>
    <definedName name="_6050Excel_BuiltIn_Print_Titles_3_10">(#REF!,#REF!)</definedName>
    <definedName name="_6051Excel_BuiltIn_Print_Titles_3_11" localSheetId="3">(#REF!,#REF!)</definedName>
    <definedName name="_6051Excel_BuiltIn_Print_Titles_3_11">(#REF!,#REF!)</definedName>
    <definedName name="_6052Excel_BuiltIn_Print_Titles_3_12" localSheetId="3">(#REF!,#REF!)</definedName>
    <definedName name="_6052Excel_BuiltIn_Print_Titles_3_12">(#REF!,#REF!)</definedName>
    <definedName name="_6053Excel_BuiltIn_Print_Titles_3_13">('[22]L-2. RKP BY BLN &amp; SD BLN'!$A$1:$B$65536,'[22]L-2. RKP BY BLN &amp; SD BLN'!$A$1:$IR$10)</definedName>
    <definedName name="_6054Excel_BuiltIn_Print_Titles_3_2" localSheetId="3">(#REF!,#REF!)</definedName>
    <definedName name="_6054Excel_BuiltIn_Print_Titles_3_2">(#REF!,#REF!)</definedName>
    <definedName name="_6055Excel_BuiltIn_Print_Titles_3_3" localSheetId="3">(#REF!,#REF!)</definedName>
    <definedName name="_6055Excel_BuiltIn_Print_Titles_3_3">(#REF!,#REF!)</definedName>
    <definedName name="_6056Excel_BuiltIn_Print_Titles_3_4" localSheetId="3">(#REF!,#REF!)</definedName>
    <definedName name="_6056Excel_BuiltIn_Print_Titles_3_4">(#REF!,#REF!)</definedName>
    <definedName name="_6057Excel_BuiltIn_Print_Titles_3_5" localSheetId="3">(#REF!,#REF!)</definedName>
    <definedName name="_6057Excel_BuiltIn_Print_Titles_3_5">(#REF!,#REF!)</definedName>
    <definedName name="_6058Excel_BuiltIn_Print_Titles_3_6" localSheetId="3">(#REF!,#REF!)</definedName>
    <definedName name="_6058Excel_BuiltIn_Print_Titles_3_6">(#REF!,#REF!)</definedName>
    <definedName name="_6059Excel_BuiltIn_Print_Titles_3_7">('[24]L-2. RKP BY BLN &amp; SD BLN (2)'!$A$1:$B$65536,'[24]L-2. RKP BY BLN &amp; SD BLN (2)'!$A$1:$IH$10)</definedName>
    <definedName name="_606_s_9" localSheetId="3">#REF!</definedName>
    <definedName name="_606_s_9">#REF!</definedName>
    <definedName name="_6060Excel_BuiltIn_Print_Titles_3_8" localSheetId="3">(#REF!,#REF!)</definedName>
    <definedName name="_6060Excel_BuiltIn_Print_Titles_3_8">(#REF!,#REF!)</definedName>
    <definedName name="_6061Excel_BuiltIn_Print_Titles_3_9" localSheetId="3">(#REF!,#REF!)</definedName>
    <definedName name="_6061Excel_BuiltIn_Print_Titles_3_9">(#REF!,#REF!)</definedName>
    <definedName name="_6062Excel_BuiltIn_Print_Titles_3_1_1" localSheetId="3">#REF!</definedName>
    <definedName name="_6062Excel_BuiltIn_Print_Titles_3_1_1">#REF!</definedName>
    <definedName name="_6063Excel_BuiltIn_Print_Titles_3_1_10" localSheetId="3">#REF!</definedName>
    <definedName name="_6063Excel_BuiltIn_Print_Titles_3_1_10">#REF!</definedName>
    <definedName name="_6064Excel_BuiltIn_Print_Titles_3_1_11" localSheetId="3">#REF!</definedName>
    <definedName name="_6064Excel_BuiltIn_Print_Titles_3_1_11">#REF!</definedName>
    <definedName name="_6065Excel_BuiltIn_Print_Titles_3_1_12" localSheetId="3">#REF!</definedName>
    <definedName name="_6065Excel_BuiltIn_Print_Titles_3_1_12">#REF!</definedName>
    <definedName name="_6066Excel_BuiltIn_Print_Titles_3_1_13" localSheetId="3">#REF!</definedName>
    <definedName name="_6066Excel_BuiltIn_Print_Titles_3_1_13">#REF!</definedName>
    <definedName name="_6067Excel_BuiltIn_Print_Titles_3_1_2" localSheetId="3">#REF!</definedName>
    <definedName name="_6067Excel_BuiltIn_Print_Titles_3_1_2">#REF!</definedName>
    <definedName name="_6068Excel_BuiltIn_Print_Titles_3_1_3" localSheetId="3">#REF!</definedName>
    <definedName name="_6068Excel_BuiltIn_Print_Titles_3_1_3">#REF!</definedName>
    <definedName name="_6069Excel_BuiltIn_Print_Titles_3_1_4" localSheetId="3">#REF!</definedName>
    <definedName name="_6069Excel_BuiltIn_Print_Titles_3_1_4">#REF!</definedName>
    <definedName name="_607_s_1_1_1" localSheetId="3">#REF!</definedName>
    <definedName name="_607_s_1_1_1">#REF!</definedName>
    <definedName name="_6070Excel_BuiltIn_Print_Titles_3_1_5" localSheetId="3">#REF!</definedName>
    <definedName name="_6070Excel_BuiltIn_Print_Titles_3_1_5">#REF!</definedName>
    <definedName name="_6071Excel_BuiltIn_Print_Titles_3_1_6" localSheetId="3">#REF!</definedName>
    <definedName name="_6071Excel_BuiltIn_Print_Titles_3_1_6">#REF!</definedName>
    <definedName name="_6072Excel_BuiltIn_Print_Titles_3_1_7" localSheetId="3">#REF!</definedName>
    <definedName name="_6072Excel_BuiltIn_Print_Titles_3_1_7">#REF!</definedName>
    <definedName name="_6073Excel_BuiltIn_Print_Titles_3_1_8" localSheetId="3">#REF!</definedName>
    <definedName name="_6073Excel_BuiltIn_Print_Titles_3_1_8">#REF!</definedName>
    <definedName name="_6074Excel_BuiltIn_Print_Titles_3_1_9" localSheetId="3">#REF!</definedName>
    <definedName name="_6074Excel_BuiltIn_Print_Titles_3_1_9">#REF!</definedName>
    <definedName name="_6075Excel_BuiltIn_Print_Titles_3_17_1" localSheetId="3">#REF!</definedName>
    <definedName name="_6075Excel_BuiltIn_Print_Titles_3_17_1">#REF!</definedName>
    <definedName name="_6076Excel_BuiltIn_Print_Titles_3_17_10" localSheetId="3">#REF!</definedName>
    <definedName name="_6076Excel_BuiltIn_Print_Titles_3_17_10">#REF!</definedName>
    <definedName name="_6077Excel_BuiltIn_Print_Titles_3_17_11" localSheetId="3">#REF!</definedName>
    <definedName name="_6077Excel_BuiltIn_Print_Titles_3_17_11">#REF!</definedName>
    <definedName name="_6078Excel_BuiltIn_Print_Titles_3_17_12" localSheetId="3">#REF!</definedName>
    <definedName name="_6078Excel_BuiltIn_Print_Titles_3_17_12">#REF!</definedName>
    <definedName name="_6079Excel_BuiltIn_Print_Titles_3_17_13" localSheetId="3">#REF!</definedName>
    <definedName name="_6079Excel_BuiltIn_Print_Titles_3_17_13">#REF!</definedName>
    <definedName name="_608_s_1_1_10" localSheetId="3">#REF!</definedName>
    <definedName name="_608_s_1_1_10">#REF!</definedName>
    <definedName name="_6080Excel_BuiltIn_Print_Titles_3_17_2" localSheetId="3">#REF!</definedName>
    <definedName name="_6080Excel_BuiltIn_Print_Titles_3_17_2">#REF!</definedName>
    <definedName name="_6081Excel_BuiltIn_Print_Titles_3_17_3" localSheetId="3">#REF!</definedName>
    <definedName name="_6081Excel_BuiltIn_Print_Titles_3_17_3">#REF!</definedName>
    <definedName name="_6082Excel_BuiltIn_Print_Titles_3_17_4" localSheetId="3">#REF!</definedName>
    <definedName name="_6082Excel_BuiltIn_Print_Titles_3_17_4">#REF!</definedName>
    <definedName name="_6083Excel_BuiltIn_Print_Titles_3_17_5" localSheetId="3">#REF!</definedName>
    <definedName name="_6083Excel_BuiltIn_Print_Titles_3_17_5">#REF!</definedName>
    <definedName name="_6084Excel_BuiltIn_Print_Titles_3_17_6" localSheetId="3">#REF!</definedName>
    <definedName name="_6084Excel_BuiltIn_Print_Titles_3_17_6">#REF!</definedName>
    <definedName name="_6085Excel_BuiltIn_Print_Titles_3_17_7" localSheetId="3">#REF!</definedName>
    <definedName name="_6085Excel_BuiltIn_Print_Titles_3_17_7">#REF!</definedName>
    <definedName name="_6086Excel_BuiltIn_Print_Titles_3_17_8" localSheetId="3">#REF!</definedName>
    <definedName name="_6086Excel_BuiltIn_Print_Titles_3_17_8">#REF!</definedName>
    <definedName name="_6087Excel_BuiltIn_Print_Titles_3_17_9" localSheetId="3">#REF!</definedName>
    <definedName name="_6087Excel_BuiltIn_Print_Titles_3_17_9">#REF!</definedName>
    <definedName name="_6088Excel_BuiltIn_Print_Titles_8_1" localSheetId="3">#REF!</definedName>
    <definedName name="_6088Excel_BuiltIn_Print_Titles_8_1">#REF!</definedName>
    <definedName name="_6089Excel_BuiltIn_Print_Titles_8_10" localSheetId="3">#REF!</definedName>
    <definedName name="_6089Excel_BuiltIn_Print_Titles_8_10">#REF!</definedName>
    <definedName name="_609_s_1_1_11" localSheetId="3">#REF!</definedName>
    <definedName name="_609_s_1_1_11">#REF!</definedName>
    <definedName name="_6090Excel_BuiltIn_Print_Titles_8_11" localSheetId="3">#REF!</definedName>
    <definedName name="_6090Excel_BuiltIn_Print_Titles_8_11">#REF!</definedName>
    <definedName name="_6091Excel_BuiltIn_Print_Titles_8_12" localSheetId="3">#REF!</definedName>
    <definedName name="_6091Excel_BuiltIn_Print_Titles_8_12">#REF!</definedName>
    <definedName name="_6092Excel_BuiltIn_Print_Titles_8_13" localSheetId="3">#REF!</definedName>
    <definedName name="_6092Excel_BuiltIn_Print_Titles_8_13">#REF!</definedName>
    <definedName name="_6093Excel_BuiltIn_Print_Titles_8_2" localSheetId="3">#REF!</definedName>
    <definedName name="_6093Excel_BuiltIn_Print_Titles_8_2">#REF!</definedName>
    <definedName name="_6094Excel_BuiltIn_Print_Titles_8_3" localSheetId="3">#REF!</definedName>
    <definedName name="_6094Excel_BuiltIn_Print_Titles_8_3">#REF!</definedName>
    <definedName name="_6095Excel_BuiltIn_Print_Titles_8_4" localSheetId="3">#REF!</definedName>
    <definedName name="_6095Excel_BuiltIn_Print_Titles_8_4">#REF!</definedName>
    <definedName name="_6096Excel_BuiltIn_Print_Titles_8_5" localSheetId="3">#REF!</definedName>
    <definedName name="_6096Excel_BuiltIn_Print_Titles_8_5">#REF!</definedName>
    <definedName name="_6097Excel_BuiltIn_Print_Titles_8_6" localSheetId="3">#REF!</definedName>
    <definedName name="_6097Excel_BuiltIn_Print_Titles_8_6">#REF!</definedName>
    <definedName name="_6098Excel_BuiltIn_Print_Titles_8_7" localSheetId="3">#REF!</definedName>
    <definedName name="_6098Excel_BuiltIn_Print_Titles_8_7">#REF!</definedName>
    <definedName name="_6099Excel_BuiltIn_Print_Titles_8_8" localSheetId="3">#REF!</definedName>
    <definedName name="_6099Excel_BuiltIn_Print_Titles_8_8">#REF!</definedName>
    <definedName name="_61_31_5" localSheetId="3">#REF!</definedName>
    <definedName name="_61_31_5">#REF!</definedName>
    <definedName name="_610_s_1_1_12" localSheetId="3">#REF!</definedName>
    <definedName name="_610_s_1_1_12">#REF!</definedName>
    <definedName name="_6100Excel_BuiltIn_Print_Titles_8_9" localSheetId="3">#REF!</definedName>
    <definedName name="_6100Excel_BuiltIn_Print_Titles_8_9">#REF!</definedName>
    <definedName name="_6101Excel_BuiltIn_Print_Titles_9_1_1" localSheetId="3">#REF!</definedName>
    <definedName name="_6101Excel_BuiltIn_Print_Titles_9_1_1">#REF!</definedName>
    <definedName name="_6102Excel_BuiltIn_Print_Titles_9_1_10" localSheetId="3">#REF!</definedName>
    <definedName name="_6102Excel_BuiltIn_Print_Titles_9_1_10">#REF!</definedName>
    <definedName name="_6103Excel_BuiltIn_Print_Titles_9_1_11" localSheetId="3">#REF!</definedName>
    <definedName name="_6103Excel_BuiltIn_Print_Titles_9_1_11">#REF!</definedName>
    <definedName name="_6104Excel_BuiltIn_Print_Titles_9_1_12" localSheetId="3">#REF!</definedName>
    <definedName name="_6104Excel_BuiltIn_Print_Titles_9_1_12">#REF!</definedName>
    <definedName name="_6105Excel_BuiltIn_Print_Titles_9_1_13" localSheetId="3">#REF!</definedName>
    <definedName name="_6105Excel_BuiltIn_Print_Titles_9_1_13">#REF!</definedName>
    <definedName name="_6106Excel_BuiltIn_Print_Titles_9_1_2" localSheetId="3">#REF!</definedName>
    <definedName name="_6106Excel_BuiltIn_Print_Titles_9_1_2">#REF!</definedName>
    <definedName name="_6107Excel_BuiltIn_Print_Titles_9_1_3" localSheetId="3">#REF!</definedName>
    <definedName name="_6107Excel_BuiltIn_Print_Titles_9_1_3">#REF!</definedName>
    <definedName name="_6108Excel_BuiltIn_Print_Titles_9_1_4" localSheetId="3">#REF!</definedName>
    <definedName name="_6108Excel_BuiltIn_Print_Titles_9_1_4">#REF!</definedName>
    <definedName name="_6109Excel_BuiltIn_Print_Titles_9_1_5" localSheetId="3">#REF!</definedName>
    <definedName name="_6109Excel_BuiltIn_Print_Titles_9_1_5">#REF!</definedName>
    <definedName name="_611_s_1_1_13" localSheetId="3">#REF!</definedName>
    <definedName name="_611_s_1_1_13">#REF!</definedName>
    <definedName name="_6110Excel_BuiltIn_Print_Titles_9_1_6" localSheetId="3">#REF!</definedName>
    <definedName name="_6110Excel_BuiltIn_Print_Titles_9_1_6">#REF!</definedName>
    <definedName name="_6111Excel_BuiltIn_Print_Titles_9_1_7" localSheetId="3">#REF!</definedName>
    <definedName name="_6111Excel_BuiltIn_Print_Titles_9_1_7">#REF!</definedName>
    <definedName name="_6112Excel_BuiltIn_Print_Titles_9_1_8" localSheetId="3">#REF!</definedName>
    <definedName name="_6112Excel_BuiltIn_Print_Titles_9_1_8">#REF!</definedName>
    <definedName name="_6113Excel_BuiltIn_Print_Titles_9_1_9" localSheetId="3">#REF!</definedName>
    <definedName name="_6113Excel_BuiltIn_Print_Titles_9_1_9">#REF!</definedName>
    <definedName name="_6114Excel_BuiltIn_Print_Titles_9_1_17_1" localSheetId="3">#REF!</definedName>
    <definedName name="_6114Excel_BuiltIn_Print_Titles_9_1_17_1">#REF!</definedName>
    <definedName name="_6115Excel_BuiltIn_Print_Titles_9_1_17_10" localSheetId="3">#REF!</definedName>
    <definedName name="_6115Excel_BuiltIn_Print_Titles_9_1_17_10">#REF!</definedName>
    <definedName name="_6116Excel_BuiltIn_Print_Titles_9_1_17_11" localSheetId="3">#REF!</definedName>
    <definedName name="_6116Excel_BuiltIn_Print_Titles_9_1_17_11">#REF!</definedName>
    <definedName name="_6117Excel_BuiltIn_Print_Titles_9_1_17_12" localSheetId="3">#REF!</definedName>
    <definedName name="_6117Excel_BuiltIn_Print_Titles_9_1_17_12">#REF!</definedName>
    <definedName name="_6118Excel_BuiltIn_Print_Titles_9_1_17_13" localSheetId="3">#REF!</definedName>
    <definedName name="_6118Excel_BuiltIn_Print_Titles_9_1_17_13">#REF!</definedName>
    <definedName name="_6119Excel_BuiltIn_Print_Titles_9_1_17_2" localSheetId="3">#REF!</definedName>
    <definedName name="_6119Excel_BuiltIn_Print_Titles_9_1_17_2">#REF!</definedName>
    <definedName name="_612_s_1_1_2" localSheetId="3">#REF!</definedName>
    <definedName name="_612_s_1_1_2">#REF!</definedName>
    <definedName name="_6120Excel_BuiltIn_Print_Titles_9_1_17_3" localSheetId="3">#REF!</definedName>
    <definedName name="_6120Excel_BuiltIn_Print_Titles_9_1_17_3">#REF!</definedName>
    <definedName name="_6121Excel_BuiltIn_Print_Titles_9_1_17_4" localSheetId="3">#REF!</definedName>
    <definedName name="_6121Excel_BuiltIn_Print_Titles_9_1_17_4">#REF!</definedName>
    <definedName name="_6122Excel_BuiltIn_Print_Titles_9_1_17_5" localSheetId="3">#REF!</definedName>
    <definedName name="_6122Excel_BuiltIn_Print_Titles_9_1_17_5">#REF!</definedName>
    <definedName name="_6123Excel_BuiltIn_Print_Titles_9_1_17_6" localSheetId="3">#REF!</definedName>
    <definedName name="_6123Excel_BuiltIn_Print_Titles_9_1_17_6">#REF!</definedName>
    <definedName name="_6124Excel_BuiltIn_Print_Titles_9_1_17_7" localSheetId="3">#REF!</definedName>
    <definedName name="_6124Excel_BuiltIn_Print_Titles_9_1_17_7">#REF!</definedName>
    <definedName name="_6125Excel_BuiltIn_Print_Titles_9_1_17_8" localSheetId="3">#REF!</definedName>
    <definedName name="_6125Excel_BuiltIn_Print_Titles_9_1_17_8">#REF!</definedName>
    <definedName name="_6126Excel_BuiltIn_Print_Titles_9_1_17_9" localSheetId="3">#REF!</definedName>
    <definedName name="_6126Excel_BuiltIn_Print_Titles_9_1_17_9">#REF!</definedName>
    <definedName name="_6127F_1" localSheetId="3">#REF!</definedName>
    <definedName name="_6127F_1">#REF!</definedName>
    <definedName name="_6128F_10" localSheetId="3">#REF!</definedName>
    <definedName name="_6128F_10">#REF!</definedName>
    <definedName name="_6129F_11" localSheetId="3">#REF!</definedName>
    <definedName name="_6129F_11">#REF!</definedName>
    <definedName name="_613_s_1_1_3" localSheetId="3">#REF!</definedName>
    <definedName name="_613_s_1_1_3">#REF!</definedName>
    <definedName name="_6130F_12" localSheetId="3">#REF!</definedName>
    <definedName name="_6130F_12">#REF!</definedName>
    <definedName name="_6131F_13" localSheetId="3">#REF!</definedName>
    <definedName name="_6131F_13">#REF!</definedName>
    <definedName name="_6132F_2" localSheetId="3">#REF!</definedName>
    <definedName name="_6132F_2">#REF!</definedName>
    <definedName name="_6133F_3" localSheetId="3">#REF!</definedName>
    <definedName name="_6133F_3">#REF!</definedName>
    <definedName name="_6134F_4" localSheetId="3">#REF!</definedName>
    <definedName name="_6134F_4">#REF!</definedName>
    <definedName name="_6135F_5" localSheetId="3">#REF!</definedName>
    <definedName name="_6135F_5">#REF!</definedName>
    <definedName name="_6136F_6" localSheetId="3">#REF!</definedName>
    <definedName name="_6136F_6">#REF!</definedName>
    <definedName name="_6137F_7" localSheetId="3">#REF!</definedName>
    <definedName name="_6137F_7">#REF!</definedName>
    <definedName name="_6138F_8" localSheetId="3">#REF!</definedName>
    <definedName name="_6138F_8">#REF!</definedName>
    <definedName name="_6139F_9" localSheetId="3">#REF!</definedName>
    <definedName name="_6139F_9">#REF!</definedName>
    <definedName name="_614_s_1_1_4" localSheetId="3">#REF!</definedName>
    <definedName name="_614_s_1_1_4">#REF!</definedName>
    <definedName name="_6140F_1_1" localSheetId="3">#REF!</definedName>
    <definedName name="_6140F_1_1">#REF!</definedName>
    <definedName name="_6141F_1_10" localSheetId="3">#REF!</definedName>
    <definedName name="_6141F_1_10">#REF!</definedName>
    <definedName name="_6142F_1_11" localSheetId="3">#REF!</definedName>
    <definedName name="_6142F_1_11">#REF!</definedName>
    <definedName name="_6143F_1_12" localSheetId="3">#REF!</definedName>
    <definedName name="_6143F_1_12">#REF!</definedName>
    <definedName name="_6144F_1_13" localSheetId="3">#REF!</definedName>
    <definedName name="_6144F_1_13">#REF!</definedName>
    <definedName name="_6145F_1_2" localSheetId="3">#REF!</definedName>
    <definedName name="_6145F_1_2">#REF!</definedName>
    <definedName name="_6146F_1_3" localSheetId="3">#REF!</definedName>
    <definedName name="_6146F_1_3">#REF!</definedName>
    <definedName name="_6147F_1_4" localSheetId="3">#REF!</definedName>
    <definedName name="_6147F_1_4">#REF!</definedName>
    <definedName name="_6148F_1_5" localSheetId="3">#REF!</definedName>
    <definedName name="_6148F_1_5">#REF!</definedName>
    <definedName name="_6149F_1_6" localSheetId="3">#REF!</definedName>
    <definedName name="_6149F_1_6">#REF!</definedName>
    <definedName name="_615_s_1_1_5" localSheetId="3">#REF!</definedName>
    <definedName name="_615_s_1_1_5">#REF!</definedName>
    <definedName name="_6150F_1_7" localSheetId="3">#REF!</definedName>
    <definedName name="_6150F_1_7">#REF!</definedName>
    <definedName name="_6151F_1_8" localSheetId="3">#REF!</definedName>
    <definedName name="_6151F_1_8">#REF!</definedName>
    <definedName name="_6152F_1_9" localSheetId="3">#REF!</definedName>
    <definedName name="_6152F_1_9">#REF!</definedName>
    <definedName name="_6153F_1_10_1" localSheetId="3">#REF!</definedName>
    <definedName name="_6153F_1_10_1">#REF!</definedName>
    <definedName name="_6154F_1_10_10" localSheetId="3">#REF!</definedName>
    <definedName name="_6154F_1_10_10">#REF!</definedName>
    <definedName name="_6155F_1_10_11" localSheetId="3">#REF!</definedName>
    <definedName name="_6155F_1_10_11">#REF!</definedName>
    <definedName name="_6156F_1_10_12" localSheetId="3">#REF!</definedName>
    <definedName name="_6156F_1_10_12">#REF!</definedName>
    <definedName name="_6157F_1_10_13" localSheetId="3">#REF!</definedName>
    <definedName name="_6157F_1_10_13">#REF!</definedName>
    <definedName name="_6158F_1_10_2" localSheetId="3">#REF!</definedName>
    <definedName name="_6158F_1_10_2">#REF!</definedName>
    <definedName name="_6159F_1_10_3" localSheetId="3">#REF!</definedName>
    <definedName name="_6159F_1_10_3">#REF!</definedName>
    <definedName name="_616_s_1_1_6" localSheetId="3">#REF!</definedName>
    <definedName name="_616_s_1_1_6">#REF!</definedName>
    <definedName name="_6160F_1_10_4" localSheetId="3">#REF!</definedName>
    <definedName name="_6160F_1_10_4">#REF!</definedName>
    <definedName name="_6161F_1_10_5" localSheetId="3">#REF!</definedName>
    <definedName name="_6161F_1_10_5">#REF!</definedName>
    <definedName name="_6162F_1_10_6" localSheetId="3">#REF!</definedName>
    <definedName name="_6162F_1_10_6">#REF!</definedName>
    <definedName name="_6163F_1_10_7" localSheetId="3">#REF!</definedName>
    <definedName name="_6163F_1_10_7">#REF!</definedName>
    <definedName name="_6164F_1_10_8" localSheetId="3">#REF!</definedName>
    <definedName name="_6164F_1_10_8">#REF!</definedName>
    <definedName name="_6165F_1_10_9" localSheetId="3">#REF!</definedName>
    <definedName name="_6165F_1_10_9">#REF!</definedName>
    <definedName name="_6166F_1_11_1" localSheetId="3">#REF!</definedName>
    <definedName name="_6166F_1_11_1">#REF!</definedName>
    <definedName name="_6167F_1_11_10" localSheetId="3">#REF!</definedName>
    <definedName name="_6167F_1_11_10">#REF!</definedName>
    <definedName name="_6168F_1_11_11" localSheetId="3">#REF!</definedName>
    <definedName name="_6168F_1_11_11">#REF!</definedName>
    <definedName name="_6169F_1_11_12" localSheetId="3">#REF!</definedName>
    <definedName name="_6169F_1_11_12">#REF!</definedName>
    <definedName name="_617_s_1_1_7" localSheetId="3">#REF!</definedName>
    <definedName name="_617_s_1_1_7">#REF!</definedName>
    <definedName name="_6170F_1_11_13" localSheetId="3">#REF!</definedName>
    <definedName name="_6170F_1_11_13">#REF!</definedName>
    <definedName name="_6171F_1_11_2" localSheetId="3">#REF!</definedName>
    <definedName name="_6171F_1_11_2">#REF!</definedName>
    <definedName name="_6172F_1_11_3" localSheetId="3">#REF!</definedName>
    <definedName name="_6172F_1_11_3">#REF!</definedName>
    <definedName name="_6173F_1_11_4" localSheetId="3">#REF!</definedName>
    <definedName name="_6173F_1_11_4">#REF!</definedName>
    <definedName name="_6174F_1_11_5" localSheetId="3">#REF!</definedName>
    <definedName name="_6174F_1_11_5">#REF!</definedName>
    <definedName name="_6175F_1_11_6" localSheetId="3">#REF!</definedName>
    <definedName name="_6175F_1_11_6">#REF!</definedName>
    <definedName name="_6176F_1_11_7" localSheetId="3">#REF!</definedName>
    <definedName name="_6176F_1_11_7">#REF!</definedName>
    <definedName name="_6177F_1_11_8" localSheetId="3">#REF!</definedName>
    <definedName name="_6177F_1_11_8">#REF!</definedName>
    <definedName name="_6178F_1_11_9" localSheetId="3">#REF!</definedName>
    <definedName name="_6178F_1_11_9">#REF!</definedName>
    <definedName name="_6179F_1_17_1" localSheetId="3">#REF!</definedName>
    <definedName name="_6179F_1_17_1">#REF!</definedName>
    <definedName name="_618_s_1_1_8" localSheetId="3">#REF!</definedName>
    <definedName name="_618_s_1_1_8">#REF!</definedName>
    <definedName name="_6180F_1_17_10" localSheetId="3">#REF!</definedName>
    <definedName name="_6180F_1_17_10">#REF!</definedName>
    <definedName name="_6181F_1_17_11" localSheetId="3">#REF!</definedName>
    <definedName name="_6181F_1_17_11">#REF!</definedName>
    <definedName name="_6182F_1_17_12" localSheetId="3">#REF!</definedName>
    <definedName name="_6182F_1_17_12">#REF!</definedName>
    <definedName name="_6183F_1_17_13" localSheetId="3">#REF!</definedName>
    <definedName name="_6183F_1_17_13">#REF!</definedName>
    <definedName name="_6184F_1_17_2" localSheetId="3">#REF!</definedName>
    <definedName name="_6184F_1_17_2">#REF!</definedName>
    <definedName name="_6185F_1_17_3" localSheetId="3">#REF!</definedName>
    <definedName name="_6185F_1_17_3">#REF!</definedName>
    <definedName name="_6186F_1_17_4" localSheetId="3">#REF!</definedName>
    <definedName name="_6186F_1_17_4">#REF!</definedName>
    <definedName name="_6187F_1_17_5" localSheetId="3">#REF!</definedName>
    <definedName name="_6187F_1_17_5">#REF!</definedName>
    <definedName name="_6188F_1_17_6" localSheetId="3">#REF!</definedName>
    <definedName name="_6188F_1_17_6">#REF!</definedName>
    <definedName name="_6189F_1_17_7" localSheetId="3">#REF!</definedName>
    <definedName name="_6189F_1_17_7">#REF!</definedName>
    <definedName name="_619_s_1_1_9" localSheetId="3">#REF!</definedName>
    <definedName name="_619_s_1_1_9">#REF!</definedName>
    <definedName name="_6190F_1_17_8" localSheetId="3">#REF!</definedName>
    <definedName name="_6190F_1_17_8">#REF!</definedName>
    <definedName name="_6191F_1_17_9" localSheetId="3">#REF!</definedName>
    <definedName name="_6191F_1_17_9">#REF!</definedName>
    <definedName name="_6192F_10_1" localSheetId="3">#REF!</definedName>
    <definedName name="_6192F_10_1">#REF!</definedName>
    <definedName name="_6193F_10_10" localSheetId="3">#REF!</definedName>
    <definedName name="_6193F_10_10">#REF!</definedName>
    <definedName name="_6194F_10_11" localSheetId="3">#REF!</definedName>
    <definedName name="_6194F_10_11">#REF!</definedName>
    <definedName name="_6195F_10_12" localSheetId="3">#REF!</definedName>
    <definedName name="_6195F_10_12">#REF!</definedName>
    <definedName name="_6196F_10_13" localSheetId="3">#REF!</definedName>
    <definedName name="_6196F_10_13">#REF!</definedName>
    <definedName name="_6197F_10_2" localSheetId="3">#REF!</definedName>
    <definedName name="_6197F_10_2">#REF!</definedName>
    <definedName name="_6198F_10_3" localSheetId="3">#REF!</definedName>
    <definedName name="_6198F_10_3">#REF!</definedName>
    <definedName name="_6199F_10_4" localSheetId="3">#REF!</definedName>
    <definedName name="_6199F_10_4">#REF!</definedName>
    <definedName name="_62_31_6" localSheetId="3">#REF!</definedName>
    <definedName name="_62_31_6">#REF!</definedName>
    <definedName name="_620_s_1_1_1_1" localSheetId="3">#REF!</definedName>
    <definedName name="_620_s_1_1_1_1">#REF!</definedName>
    <definedName name="_6200F_10_5" localSheetId="3">#REF!</definedName>
    <definedName name="_6200F_10_5">#REF!</definedName>
    <definedName name="_6201F_10_6" localSheetId="3">#REF!</definedName>
    <definedName name="_6201F_10_6">#REF!</definedName>
    <definedName name="_6202F_10_7" localSheetId="3">#REF!</definedName>
    <definedName name="_6202F_10_7">#REF!</definedName>
    <definedName name="_6203F_10_8" localSheetId="3">#REF!</definedName>
    <definedName name="_6203F_10_8">#REF!</definedName>
    <definedName name="_6204F_10_9" localSheetId="3">#REF!</definedName>
    <definedName name="_6204F_10_9">#REF!</definedName>
    <definedName name="_6205F_10_1_1" localSheetId="3">#REF!</definedName>
    <definedName name="_6205F_10_1_1">#REF!</definedName>
    <definedName name="_6206F_10_1_10" localSheetId="3">#REF!</definedName>
    <definedName name="_6206F_10_1_10">#REF!</definedName>
    <definedName name="_6207F_10_1_11" localSheetId="3">#REF!</definedName>
    <definedName name="_6207F_10_1_11">#REF!</definedName>
    <definedName name="_6208F_10_1_12" localSheetId="3">#REF!</definedName>
    <definedName name="_6208F_10_1_12">#REF!</definedName>
    <definedName name="_6209F_10_1_13" localSheetId="3">#REF!</definedName>
    <definedName name="_6209F_10_1_13">#REF!</definedName>
    <definedName name="_621_s_1_1_1_10" localSheetId="3">#REF!</definedName>
    <definedName name="_621_s_1_1_1_10">#REF!</definedName>
    <definedName name="_6210F_10_1_2" localSheetId="3">#REF!</definedName>
    <definedName name="_6210F_10_1_2">#REF!</definedName>
    <definedName name="_6211F_10_1_3" localSheetId="3">#REF!</definedName>
    <definedName name="_6211F_10_1_3">#REF!</definedName>
    <definedName name="_6212F_10_1_4" localSheetId="3">#REF!</definedName>
    <definedName name="_6212F_10_1_4">#REF!</definedName>
    <definedName name="_6213F_10_1_5" localSheetId="3">#REF!</definedName>
    <definedName name="_6213F_10_1_5">#REF!</definedName>
    <definedName name="_6214F_10_1_6" localSheetId="3">#REF!</definedName>
    <definedName name="_6214F_10_1_6">#REF!</definedName>
    <definedName name="_6215F_10_1_7" localSheetId="3">#REF!</definedName>
    <definedName name="_6215F_10_1_7">#REF!</definedName>
    <definedName name="_6216F_10_1_8" localSheetId="3">#REF!</definedName>
    <definedName name="_6216F_10_1_8">#REF!</definedName>
    <definedName name="_6217F_10_1_9" localSheetId="3">#REF!</definedName>
    <definedName name="_6217F_10_1_9">#REF!</definedName>
    <definedName name="_6218F_10_10_1" localSheetId="3">#REF!</definedName>
    <definedName name="_6218F_10_10_1">#REF!</definedName>
    <definedName name="_6219F_10_10_10" localSheetId="3">#REF!</definedName>
    <definedName name="_6219F_10_10_10">#REF!</definedName>
    <definedName name="_622_s_1_1_1_11" localSheetId="3">#REF!</definedName>
    <definedName name="_622_s_1_1_1_11">#REF!</definedName>
    <definedName name="_6220F_10_10_11" localSheetId="3">#REF!</definedName>
    <definedName name="_6220F_10_10_11">#REF!</definedName>
    <definedName name="_6221F_10_10_12" localSheetId="3">#REF!</definedName>
    <definedName name="_6221F_10_10_12">#REF!</definedName>
    <definedName name="_6222F_10_10_13" localSheetId="3">#REF!</definedName>
    <definedName name="_6222F_10_10_13">#REF!</definedName>
    <definedName name="_6223F_10_10_2" localSheetId="3">#REF!</definedName>
    <definedName name="_6223F_10_10_2">#REF!</definedName>
    <definedName name="_6224F_10_10_3" localSheetId="3">#REF!</definedName>
    <definedName name="_6224F_10_10_3">#REF!</definedName>
    <definedName name="_6225F_10_10_4" localSheetId="3">#REF!</definedName>
    <definedName name="_6225F_10_10_4">#REF!</definedName>
    <definedName name="_6226F_10_10_5" localSheetId="3">#REF!</definedName>
    <definedName name="_6226F_10_10_5">#REF!</definedName>
    <definedName name="_6227F_10_10_6" localSheetId="3">#REF!</definedName>
    <definedName name="_6227F_10_10_6">#REF!</definedName>
    <definedName name="_6228F_10_10_7" localSheetId="3">#REF!</definedName>
    <definedName name="_6228F_10_10_7">#REF!</definedName>
    <definedName name="_6229F_10_10_8" localSheetId="3">#REF!</definedName>
    <definedName name="_6229F_10_10_8">#REF!</definedName>
    <definedName name="_623_s_1_1_1_12" localSheetId="3">#REF!</definedName>
    <definedName name="_623_s_1_1_1_12">#REF!</definedName>
    <definedName name="_6230F_10_10_9" localSheetId="3">#REF!</definedName>
    <definedName name="_6230F_10_10_9">#REF!</definedName>
    <definedName name="_6231F_10_11_1" localSheetId="3">#REF!</definedName>
    <definedName name="_6231F_10_11_1">#REF!</definedName>
    <definedName name="_6232F_10_11_10" localSheetId="3">#REF!</definedName>
    <definedName name="_6232F_10_11_10">#REF!</definedName>
    <definedName name="_6233F_10_11_11" localSheetId="3">#REF!</definedName>
    <definedName name="_6233F_10_11_11">#REF!</definedName>
    <definedName name="_6234F_10_11_12" localSheetId="3">#REF!</definedName>
    <definedName name="_6234F_10_11_12">#REF!</definedName>
    <definedName name="_6235F_10_11_13" localSheetId="3">#REF!</definedName>
    <definedName name="_6235F_10_11_13">#REF!</definedName>
    <definedName name="_6236F_10_11_2" localSheetId="3">#REF!</definedName>
    <definedName name="_6236F_10_11_2">#REF!</definedName>
    <definedName name="_6237F_10_11_3" localSheetId="3">#REF!</definedName>
    <definedName name="_6237F_10_11_3">#REF!</definedName>
    <definedName name="_6238F_10_11_4" localSheetId="3">#REF!</definedName>
    <definedName name="_6238F_10_11_4">#REF!</definedName>
    <definedName name="_6239F_10_11_5" localSheetId="3">#REF!</definedName>
    <definedName name="_6239F_10_11_5">#REF!</definedName>
    <definedName name="_624_s_1_1_1_13" localSheetId="3">#REF!</definedName>
    <definedName name="_624_s_1_1_1_13">#REF!</definedName>
    <definedName name="_6240F_10_11_6" localSheetId="3">#REF!</definedName>
    <definedName name="_6240F_10_11_6">#REF!</definedName>
    <definedName name="_6241F_10_11_7" localSheetId="3">#REF!</definedName>
    <definedName name="_6241F_10_11_7">#REF!</definedName>
    <definedName name="_6242F_10_11_8" localSheetId="3">#REF!</definedName>
    <definedName name="_6242F_10_11_8">#REF!</definedName>
    <definedName name="_6243F_10_11_9" localSheetId="3">#REF!</definedName>
    <definedName name="_6243F_10_11_9">#REF!</definedName>
    <definedName name="_6244F_10_17_1" localSheetId="3">#REF!</definedName>
    <definedName name="_6244F_10_17_1">#REF!</definedName>
    <definedName name="_6245F_10_17_10" localSheetId="3">#REF!</definedName>
    <definedName name="_6245F_10_17_10">#REF!</definedName>
    <definedName name="_6246F_10_17_11" localSheetId="3">#REF!</definedName>
    <definedName name="_6246F_10_17_11">#REF!</definedName>
    <definedName name="_6247F_10_17_12" localSheetId="3">#REF!</definedName>
    <definedName name="_6247F_10_17_12">#REF!</definedName>
    <definedName name="_6248F_10_17_13" localSheetId="3">#REF!</definedName>
    <definedName name="_6248F_10_17_13">#REF!</definedName>
    <definedName name="_6249F_10_17_2" localSheetId="3">#REF!</definedName>
    <definedName name="_6249F_10_17_2">#REF!</definedName>
    <definedName name="_625_s_1_1_1_2" localSheetId="3">#REF!</definedName>
    <definedName name="_625_s_1_1_1_2">#REF!</definedName>
    <definedName name="_6250F_10_17_3" localSheetId="3">#REF!</definedName>
    <definedName name="_6250F_10_17_3">#REF!</definedName>
    <definedName name="_6251F_10_17_4" localSheetId="3">#REF!</definedName>
    <definedName name="_6251F_10_17_4">#REF!</definedName>
    <definedName name="_6252F_10_17_5" localSheetId="3">#REF!</definedName>
    <definedName name="_6252F_10_17_5">#REF!</definedName>
    <definedName name="_6253F_10_17_6" localSheetId="3">#REF!</definedName>
    <definedName name="_6253F_10_17_6">#REF!</definedName>
    <definedName name="_6254F_10_17_7" localSheetId="3">#REF!</definedName>
    <definedName name="_6254F_10_17_7">#REF!</definedName>
    <definedName name="_6255F_10_17_8" localSheetId="3">#REF!</definedName>
    <definedName name="_6255F_10_17_8">#REF!</definedName>
    <definedName name="_6256F_10_17_9" localSheetId="3">#REF!</definedName>
    <definedName name="_6256F_10_17_9">#REF!</definedName>
    <definedName name="_6257F_11_1" localSheetId="3">#REF!</definedName>
    <definedName name="_6257F_11_1">#REF!</definedName>
    <definedName name="_6258F_11_10" localSheetId="3">#REF!</definedName>
    <definedName name="_6258F_11_10">#REF!</definedName>
    <definedName name="_6259F_11_11" localSheetId="3">#REF!</definedName>
    <definedName name="_6259F_11_11">#REF!</definedName>
    <definedName name="_626_s_1_1_1_3" localSheetId="3">#REF!</definedName>
    <definedName name="_626_s_1_1_1_3">#REF!</definedName>
    <definedName name="_6260F_11_12" localSheetId="3">#REF!</definedName>
    <definedName name="_6260F_11_12">#REF!</definedName>
    <definedName name="_6261F_11_13" localSheetId="3">#REF!</definedName>
    <definedName name="_6261F_11_13">#REF!</definedName>
    <definedName name="_6262F_11_2" localSheetId="3">#REF!</definedName>
    <definedName name="_6262F_11_2">#REF!</definedName>
    <definedName name="_6263F_11_3" localSheetId="3">#REF!</definedName>
    <definedName name="_6263F_11_3">#REF!</definedName>
    <definedName name="_6264F_11_4" localSheetId="3">#REF!</definedName>
    <definedName name="_6264F_11_4">#REF!</definedName>
    <definedName name="_6265F_11_5" localSheetId="3">#REF!</definedName>
    <definedName name="_6265F_11_5">#REF!</definedName>
    <definedName name="_6266F_11_6" localSheetId="3">#REF!</definedName>
    <definedName name="_6266F_11_6">#REF!</definedName>
    <definedName name="_6267F_11_7" localSheetId="3">#REF!</definedName>
    <definedName name="_6267F_11_7">#REF!</definedName>
    <definedName name="_6268F_11_8" localSheetId="3">#REF!</definedName>
    <definedName name="_6268F_11_8">#REF!</definedName>
    <definedName name="_6269F_11_9" localSheetId="3">#REF!</definedName>
    <definedName name="_6269F_11_9">#REF!</definedName>
    <definedName name="_627_s_1_1_1_4" localSheetId="3">#REF!</definedName>
    <definedName name="_627_s_1_1_1_4">#REF!</definedName>
    <definedName name="_6270F_11_1_1" localSheetId="3">#REF!</definedName>
    <definedName name="_6270F_11_1_1">#REF!</definedName>
    <definedName name="_6271F_11_1_10" localSheetId="3">#REF!</definedName>
    <definedName name="_6271F_11_1_10">#REF!</definedName>
    <definedName name="_6272F_11_1_11" localSheetId="3">#REF!</definedName>
    <definedName name="_6272F_11_1_11">#REF!</definedName>
    <definedName name="_6273F_11_1_12" localSheetId="3">#REF!</definedName>
    <definedName name="_6273F_11_1_12">#REF!</definedName>
    <definedName name="_6274F_11_1_13" localSheetId="3">#REF!</definedName>
    <definedName name="_6274F_11_1_13">#REF!</definedName>
    <definedName name="_6275F_11_1_2" localSheetId="3">#REF!</definedName>
    <definedName name="_6275F_11_1_2">#REF!</definedName>
    <definedName name="_6276F_11_1_3" localSheetId="3">#REF!</definedName>
    <definedName name="_6276F_11_1_3">#REF!</definedName>
    <definedName name="_6277F_11_1_4" localSheetId="3">#REF!</definedName>
    <definedName name="_6277F_11_1_4">#REF!</definedName>
    <definedName name="_6278F_11_1_5" localSheetId="3">#REF!</definedName>
    <definedName name="_6278F_11_1_5">#REF!</definedName>
    <definedName name="_6279F_11_1_6" localSheetId="3">#REF!</definedName>
    <definedName name="_6279F_11_1_6">#REF!</definedName>
    <definedName name="_628_s_1_1_1_5" localSheetId="3">#REF!</definedName>
    <definedName name="_628_s_1_1_1_5">#REF!</definedName>
    <definedName name="_6280F_11_1_7" localSheetId="3">#REF!</definedName>
    <definedName name="_6280F_11_1_7">#REF!</definedName>
    <definedName name="_6281F_11_1_8" localSheetId="3">#REF!</definedName>
    <definedName name="_6281F_11_1_8">#REF!</definedName>
    <definedName name="_6282F_11_1_9" localSheetId="3">#REF!</definedName>
    <definedName name="_6282F_11_1_9">#REF!</definedName>
    <definedName name="_6283F_11_10_1" localSheetId="3">#REF!</definedName>
    <definedName name="_6283F_11_10_1">#REF!</definedName>
    <definedName name="_6284F_11_10_10" localSheetId="3">#REF!</definedName>
    <definedName name="_6284F_11_10_10">#REF!</definedName>
    <definedName name="_6285F_11_10_11" localSheetId="3">#REF!</definedName>
    <definedName name="_6285F_11_10_11">#REF!</definedName>
    <definedName name="_6286F_11_10_12" localSheetId="3">#REF!</definedName>
    <definedName name="_6286F_11_10_12">#REF!</definedName>
    <definedName name="_6287F_11_10_13" localSheetId="3">#REF!</definedName>
    <definedName name="_6287F_11_10_13">#REF!</definedName>
    <definedName name="_6288F_11_10_2" localSheetId="3">#REF!</definedName>
    <definedName name="_6288F_11_10_2">#REF!</definedName>
    <definedName name="_6289F_11_10_3" localSheetId="3">#REF!</definedName>
    <definedName name="_6289F_11_10_3">#REF!</definedName>
    <definedName name="_629_s_1_1_1_6" localSheetId="3">#REF!</definedName>
    <definedName name="_629_s_1_1_1_6">#REF!</definedName>
    <definedName name="_6290F_11_10_4" localSheetId="3">#REF!</definedName>
    <definedName name="_6290F_11_10_4">#REF!</definedName>
    <definedName name="_6291F_11_10_5" localSheetId="3">#REF!</definedName>
    <definedName name="_6291F_11_10_5">#REF!</definedName>
    <definedName name="_6292F_11_10_6" localSheetId="3">#REF!</definedName>
    <definedName name="_6292F_11_10_6">#REF!</definedName>
    <definedName name="_6293F_11_10_7" localSheetId="3">#REF!</definedName>
    <definedName name="_6293F_11_10_7">#REF!</definedName>
    <definedName name="_6294F_11_10_8" localSheetId="3">#REF!</definedName>
    <definedName name="_6294F_11_10_8">#REF!</definedName>
    <definedName name="_6295F_11_10_9" localSheetId="3">#REF!</definedName>
    <definedName name="_6295F_11_10_9">#REF!</definedName>
    <definedName name="_6296F_11_11_1" localSheetId="3">#REF!</definedName>
    <definedName name="_6296F_11_11_1">#REF!</definedName>
    <definedName name="_6297F_11_11_10" localSheetId="3">#REF!</definedName>
    <definedName name="_6297F_11_11_10">#REF!</definedName>
    <definedName name="_6298F_11_11_11" localSheetId="3">#REF!</definedName>
    <definedName name="_6298F_11_11_11">#REF!</definedName>
    <definedName name="_6299F_11_11_12" localSheetId="3">#REF!</definedName>
    <definedName name="_6299F_11_11_12">#REF!</definedName>
    <definedName name="_63_31_7" localSheetId="3">#REF!</definedName>
    <definedName name="_63_31_7">#REF!</definedName>
    <definedName name="_630_s_1_1_1_7" localSheetId="3">#REF!</definedName>
    <definedName name="_630_s_1_1_1_7">#REF!</definedName>
    <definedName name="_6300F_11_11_13" localSheetId="3">#REF!</definedName>
    <definedName name="_6300F_11_11_13">#REF!</definedName>
    <definedName name="_6301F_11_11_2" localSheetId="3">#REF!</definedName>
    <definedName name="_6301F_11_11_2">#REF!</definedName>
    <definedName name="_6302F_11_11_3" localSheetId="3">#REF!</definedName>
    <definedName name="_6302F_11_11_3">#REF!</definedName>
    <definedName name="_6303F_11_11_4" localSheetId="3">#REF!</definedName>
    <definedName name="_6303F_11_11_4">#REF!</definedName>
    <definedName name="_6304F_11_11_5" localSheetId="3">#REF!</definedName>
    <definedName name="_6304F_11_11_5">#REF!</definedName>
    <definedName name="_6305F_11_11_6" localSheetId="3">#REF!</definedName>
    <definedName name="_6305F_11_11_6">#REF!</definedName>
    <definedName name="_6306F_11_11_7" localSheetId="3">#REF!</definedName>
    <definedName name="_6306F_11_11_7">#REF!</definedName>
    <definedName name="_6307F_11_11_8" localSheetId="3">#REF!</definedName>
    <definedName name="_6307F_11_11_8">#REF!</definedName>
    <definedName name="_6308F_11_11_9" localSheetId="3">#REF!</definedName>
    <definedName name="_6308F_11_11_9">#REF!</definedName>
    <definedName name="_6309F_11_17_1" localSheetId="3">#REF!</definedName>
    <definedName name="_6309F_11_17_1">#REF!</definedName>
    <definedName name="_631_s_1_1_1_8" localSheetId="3">#REF!</definedName>
    <definedName name="_631_s_1_1_1_8">#REF!</definedName>
    <definedName name="_6310F_11_17_10" localSheetId="3">#REF!</definedName>
    <definedName name="_6310F_11_17_10">#REF!</definedName>
    <definedName name="_6311F_11_17_11" localSheetId="3">#REF!</definedName>
    <definedName name="_6311F_11_17_11">#REF!</definedName>
    <definedName name="_6312F_11_17_12" localSheetId="3">#REF!</definedName>
    <definedName name="_6312F_11_17_12">#REF!</definedName>
    <definedName name="_6313F_11_17_13" localSheetId="3">#REF!</definedName>
    <definedName name="_6313F_11_17_13">#REF!</definedName>
    <definedName name="_6314F_11_17_2" localSheetId="3">#REF!</definedName>
    <definedName name="_6314F_11_17_2">#REF!</definedName>
    <definedName name="_6315F_11_17_3" localSheetId="3">#REF!</definedName>
    <definedName name="_6315F_11_17_3">#REF!</definedName>
    <definedName name="_6316F_11_17_4" localSheetId="3">#REF!</definedName>
    <definedName name="_6316F_11_17_4">#REF!</definedName>
    <definedName name="_6317F_11_17_5" localSheetId="3">#REF!</definedName>
    <definedName name="_6317F_11_17_5">#REF!</definedName>
    <definedName name="_6318F_11_17_6" localSheetId="3">#REF!</definedName>
    <definedName name="_6318F_11_17_6">#REF!</definedName>
    <definedName name="_6319F_11_17_7" localSheetId="3">#REF!</definedName>
    <definedName name="_6319F_11_17_7">#REF!</definedName>
    <definedName name="_632_s_1_1_1_9" localSheetId="3">#REF!</definedName>
    <definedName name="_632_s_1_1_1_9">#REF!</definedName>
    <definedName name="_6320F_11_17_8" localSheetId="3">#REF!</definedName>
    <definedName name="_6320F_11_17_8">#REF!</definedName>
    <definedName name="_6321F_11_17_9" localSheetId="3">#REF!</definedName>
    <definedName name="_6321F_11_17_9">#REF!</definedName>
    <definedName name="_6322F_12_1" localSheetId="3">#REF!</definedName>
    <definedName name="_6322F_12_1">#REF!</definedName>
    <definedName name="_6323F_12_10" localSheetId="3">#REF!</definedName>
    <definedName name="_6323F_12_10">#REF!</definedName>
    <definedName name="_6324F_12_11" localSheetId="3">#REF!</definedName>
    <definedName name="_6324F_12_11">#REF!</definedName>
    <definedName name="_6325F_12_12" localSheetId="3">#REF!</definedName>
    <definedName name="_6325F_12_12">#REF!</definedName>
    <definedName name="_6326F_12_13" localSheetId="3">#REF!</definedName>
    <definedName name="_6326F_12_13">#REF!</definedName>
    <definedName name="_6327F_12_2" localSheetId="3">#REF!</definedName>
    <definedName name="_6327F_12_2">#REF!</definedName>
    <definedName name="_6328F_12_3" localSheetId="3">#REF!</definedName>
    <definedName name="_6328F_12_3">#REF!</definedName>
    <definedName name="_6329F_12_4" localSheetId="3">#REF!</definedName>
    <definedName name="_6329F_12_4">#REF!</definedName>
    <definedName name="_633_s_1_1_1_1_1" localSheetId="3">#REF!</definedName>
    <definedName name="_633_s_1_1_1_1_1">#REF!</definedName>
    <definedName name="_6330F_12_5" localSheetId="3">#REF!</definedName>
    <definedName name="_6330F_12_5">#REF!</definedName>
    <definedName name="_6331F_12_6" localSheetId="3">#REF!</definedName>
    <definedName name="_6331F_12_6">#REF!</definedName>
    <definedName name="_6332F_12_7" localSheetId="3">#REF!</definedName>
    <definedName name="_6332F_12_7">#REF!</definedName>
    <definedName name="_6333F_12_8" localSheetId="3">#REF!</definedName>
    <definedName name="_6333F_12_8">#REF!</definedName>
    <definedName name="_6334F_12_9" localSheetId="3">#REF!</definedName>
    <definedName name="_6334F_12_9">#REF!</definedName>
    <definedName name="_6335F_12_10_1" localSheetId="3">#REF!</definedName>
    <definedName name="_6335F_12_10_1">#REF!</definedName>
    <definedName name="_6336F_12_10_10" localSheetId="3">#REF!</definedName>
    <definedName name="_6336F_12_10_10">#REF!</definedName>
    <definedName name="_6337F_12_10_11" localSheetId="3">#REF!</definedName>
    <definedName name="_6337F_12_10_11">#REF!</definedName>
    <definedName name="_6338F_12_10_12" localSheetId="3">#REF!</definedName>
    <definedName name="_6338F_12_10_12">#REF!</definedName>
    <definedName name="_6339F_12_10_13" localSheetId="3">#REF!</definedName>
    <definedName name="_6339F_12_10_13">#REF!</definedName>
    <definedName name="_634_s_1_1_1_1_10" localSheetId="3">#REF!</definedName>
    <definedName name="_634_s_1_1_1_1_10">#REF!</definedName>
    <definedName name="_6340F_12_10_2" localSheetId="3">#REF!</definedName>
    <definedName name="_6340F_12_10_2">#REF!</definedName>
    <definedName name="_6341F_12_10_3" localSheetId="3">#REF!</definedName>
    <definedName name="_6341F_12_10_3">#REF!</definedName>
    <definedName name="_6342F_12_10_4" localSheetId="3">#REF!</definedName>
    <definedName name="_6342F_12_10_4">#REF!</definedName>
    <definedName name="_6343F_12_10_5" localSheetId="3">#REF!</definedName>
    <definedName name="_6343F_12_10_5">#REF!</definedName>
    <definedName name="_6344F_12_10_6" localSheetId="3">#REF!</definedName>
    <definedName name="_6344F_12_10_6">#REF!</definedName>
    <definedName name="_6345F_12_10_7" localSheetId="3">#REF!</definedName>
    <definedName name="_6345F_12_10_7">#REF!</definedName>
    <definedName name="_6346F_12_10_8" localSheetId="3">#REF!</definedName>
    <definedName name="_6346F_12_10_8">#REF!</definedName>
    <definedName name="_6347F_12_10_9" localSheetId="3">#REF!</definedName>
    <definedName name="_6347F_12_10_9">#REF!</definedName>
    <definedName name="_6348F_12_11_1" localSheetId="3">#REF!</definedName>
    <definedName name="_6348F_12_11_1">#REF!</definedName>
    <definedName name="_6349F_12_11_10" localSheetId="3">#REF!</definedName>
    <definedName name="_6349F_12_11_10">#REF!</definedName>
    <definedName name="_635_s_1_1_1_1_11" localSheetId="3">#REF!</definedName>
    <definedName name="_635_s_1_1_1_1_11">#REF!</definedName>
    <definedName name="_6350F_12_11_11" localSheetId="3">#REF!</definedName>
    <definedName name="_6350F_12_11_11">#REF!</definedName>
    <definedName name="_6351F_12_11_12" localSheetId="3">#REF!</definedName>
    <definedName name="_6351F_12_11_12">#REF!</definedName>
    <definedName name="_6352F_12_11_13" localSheetId="3">#REF!</definedName>
    <definedName name="_6352F_12_11_13">#REF!</definedName>
    <definedName name="_6353F_12_11_2" localSheetId="3">#REF!</definedName>
    <definedName name="_6353F_12_11_2">#REF!</definedName>
    <definedName name="_6354F_12_11_3" localSheetId="3">#REF!</definedName>
    <definedName name="_6354F_12_11_3">#REF!</definedName>
    <definedName name="_6355F_12_11_4" localSheetId="3">#REF!</definedName>
    <definedName name="_6355F_12_11_4">#REF!</definedName>
    <definedName name="_6356F_12_11_5" localSheetId="3">#REF!</definedName>
    <definedName name="_6356F_12_11_5">#REF!</definedName>
    <definedName name="_6357F_12_11_6" localSheetId="3">#REF!</definedName>
    <definedName name="_6357F_12_11_6">#REF!</definedName>
    <definedName name="_6358F_12_11_7" localSheetId="3">#REF!</definedName>
    <definedName name="_6358F_12_11_7">#REF!</definedName>
    <definedName name="_6359F_12_11_8" localSheetId="3">#REF!</definedName>
    <definedName name="_6359F_12_11_8">#REF!</definedName>
    <definedName name="_636_s_1_1_1_1_12" localSheetId="3">#REF!</definedName>
    <definedName name="_636_s_1_1_1_1_12">#REF!</definedName>
    <definedName name="_6360F_12_11_9" localSheetId="3">#REF!</definedName>
    <definedName name="_6360F_12_11_9">#REF!</definedName>
    <definedName name="_6361F_12_17_1" localSheetId="3">#REF!</definedName>
    <definedName name="_6361F_12_17_1">#REF!</definedName>
    <definedName name="_6362F_12_17_10" localSheetId="3">#REF!</definedName>
    <definedName name="_6362F_12_17_10">#REF!</definedName>
    <definedName name="_6363F_12_17_11" localSheetId="3">#REF!</definedName>
    <definedName name="_6363F_12_17_11">#REF!</definedName>
    <definedName name="_6364F_12_17_12" localSheetId="3">#REF!</definedName>
    <definedName name="_6364F_12_17_12">#REF!</definedName>
    <definedName name="_6365F_12_17_13" localSheetId="3">#REF!</definedName>
    <definedName name="_6365F_12_17_13">#REF!</definedName>
    <definedName name="_6366F_12_17_2" localSheetId="3">#REF!</definedName>
    <definedName name="_6366F_12_17_2">#REF!</definedName>
    <definedName name="_6367F_12_17_3" localSheetId="3">#REF!</definedName>
    <definedName name="_6367F_12_17_3">#REF!</definedName>
    <definedName name="_6368F_12_17_4" localSheetId="3">#REF!</definedName>
    <definedName name="_6368F_12_17_4">#REF!</definedName>
    <definedName name="_6369F_12_17_5" localSheetId="3">#REF!</definedName>
    <definedName name="_6369F_12_17_5">#REF!</definedName>
    <definedName name="_637_s_1_1_1_1_13" localSheetId="3">#REF!</definedName>
    <definedName name="_637_s_1_1_1_1_13">#REF!</definedName>
    <definedName name="_6370F_12_17_6" localSheetId="3">#REF!</definedName>
    <definedName name="_6370F_12_17_6">#REF!</definedName>
    <definedName name="_6371F_12_17_7" localSheetId="3">#REF!</definedName>
    <definedName name="_6371F_12_17_7">#REF!</definedName>
    <definedName name="_6372F_12_17_8" localSheetId="3">#REF!</definedName>
    <definedName name="_6372F_12_17_8">#REF!</definedName>
    <definedName name="_6373F_12_17_9" localSheetId="3">#REF!</definedName>
    <definedName name="_6373F_12_17_9">#REF!</definedName>
    <definedName name="_6374F_13_1" localSheetId="3">#REF!</definedName>
    <definedName name="_6374F_13_1">#REF!</definedName>
    <definedName name="_6375F_13_10" localSheetId="3">#REF!</definedName>
    <definedName name="_6375F_13_10">#REF!</definedName>
    <definedName name="_6376F_13_11" localSheetId="3">#REF!</definedName>
    <definedName name="_6376F_13_11">#REF!</definedName>
    <definedName name="_6377F_13_12" localSheetId="3">#REF!</definedName>
    <definedName name="_6377F_13_12">#REF!</definedName>
    <definedName name="_6378F_13_13" localSheetId="3">#REF!</definedName>
    <definedName name="_6378F_13_13">#REF!</definedName>
    <definedName name="_6379F_13_2" localSheetId="3">#REF!</definedName>
    <definedName name="_6379F_13_2">#REF!</definedName>
    <definedName name="_638_s_1_1_1_1_2" localSheetId="3">#REF!</definedName>
    <definedName name="_638_s_1_1_1_1_2">#REF!</definedName>
    <definedName name="_6380F_13_3" localSheetId="3">#REF!</definedName>
    <definedName name="_6380F_13_3">#REF!</definedName>
    <definedName name="_6381F_13_4" localSheetId="3">#REF!</definedName>
    <definedName name="_6381F_13_4">#REF!</definedName>
    <definedName name="_6382F_13_5" localSheetId="3">#REF!</definedName>
    <definedName name="_6382F_13_5">#REF!</definedName>
    <definedName name="_6383F_13_6" localSheetId="3">#REF!</definedName>
    <definedName name="_6383F_13_6">#REF!</definedName>
    <definedName name="_6384F_13_7" localSheetId="3">#REF!</definedName>
    <definedName name="_6384F_13_7">#REF!</definedName>
    <definedName name="_6385F_13_8" localSheetId="3">#REF!</definedName>
    <definedName name="_6385F_13_8">#REF!</definedName>
    <definedName name="_6386F_13_9" localSheetId="3">#REF!</definedName>
    <definedName name="_6386F_13_9">#REF!</definedName>
    <definedName name="_6387F_13_17_1" localSheetId="3">#REF!</definedName>
    <definedName name="_6387F_13_17_1">#REF!</definedName>
    <definedName name="_6388F_13_17_10" localSheetId="3">#REF!</definedName>
    <definedName name="_6388F_13_17_10">#REF!</definedName>
    <definedName name="_6389F_13_17_11" localSheetId="3">#REF!</definedName>
    <definedName name="_6389F_13_17_11">#REF!</definedName>
    <definedName name="_639_s_1_1_1_1_3" localSheetId="3">#REF!</definedName>
    <definedName name="_639_s_1_1_1_1_3">#REF!</definedName>
    <definedName name="_6390F_13_17_12" localSheetId="3">#REF!</definedName>
    <definedName name="_6390F_13_17_12">#REF!</definedName>
    <definedName name="_6391F_13_17_13" localSheetId="3">#REF!</definedName>
    <definedName name="_6391F_13_17_13">#REF!</definedName>
    <definedName name="_6392F_13_17_2" localSheetId="3">#REF!</definedName>
    <definedName name="_6392F_13_17_2">#REF!</definedName>
    <definedName name="_6393F_13_17_3" localSheetId="3">#REF!</definedName>
    <definedName name="_6393F_13_17_3">#REF!</definedName>
    <definedName name="_6394F_13_17_4" localSheetId="3">#REF!</definedName>
    <definedName name="_6394F_13_17_4">#REF!</definedName>
    <definedName name="_6395F_13_17_5" localSheetId="3">#REF!</definedName>
    <definedName name="_6395F_13_17_5">#REF!</definedName>
    <definedName name="_6396F_13_17_6" localSheetId="3">#REF!</definedName>
    <definedName name="_6396F_13_17_6">#REF!</definedName>
    <definedName name="_6397F_13_17_7" localSheetId="3">#REF!</definedName>
    <definedName name="_6397F_13_17_7">#REF!</definedName>
    <definedName name="_6398F_13_17_8" localSheetId="3">#REF!</definedName>
    <definedName name="_6398F_13_17_8">#REF!</definedName>
    <definedName name="_6399F_13_17_9" localSheetId="3">#REF!</definedName>
    <definedName name="_6399F_13_17_9">#REF!</definedName>
    <definedName name="_64_31_8" localSheetId="3">#REF!</definedName>
    <definedName name="_64_31_8">#REF!</definedName>
    <definedName name="_640_s_1_1_1_1_4" localSheetId="3">#REF!</definedName>
    <definedName name="_640_s_1_1_1_1_4">#REF!</definedName>
    <definedName name="_6400F_14_1" localSheetId="3">#REF!</definedName>
    <definedName name="_6400F_14_1">#REF!</definedName>
    <definedName name="_6401F_14_10" localSheetId="3">#REF!</definedName>
    <definedName name="_6401F_14_10">#REF!</definedName>
    <definedName name="_6402F_14_11" localSheetId="3">#REF!</definedName>
    <definedName name="_6402F_14_11">#REF!</definedName>
    <definedName name="_6403F_14_12" localSheetId="3">#REF!</definedName>
    <definedName name="_6403F_14_12">#REF!</definedName>
    <definedName name="_6404F_14_13" localSheetId="3">#REF!</definedName>
    <definedName name="_6404F_14_13">#REF!</definedName>
    <definedName name="_6405F_14_2" localSheetId="3">#REF!</definedName>
    <definedName name="_6405F_14_2">#REF!</definedName>
    <definedName name="_6406F_14_3" localSheetId="3">#REF!</definedName>
    <definedName name="_6406F_14_3">#REF!</definedName>
    <definedName name="_6407F_14_4" localSheetId="3">#REF!</definedName>
    <definedName name="_6407F_14_4">#REF!</definedName>
    <definedName name="_6408F_14_5" localSheetId="3">#REF!</definedName>
    <definedName name="_6408F_14_5">#REF!</definedName>
    <definedName name="_6409F_14_6" localSheetId="3">#REF!</definedName>
    <definedName name="_6409F_14_6">#REF!</definedName>
    <definedName name="_641_s_1_1_1_1_5" localSheetId="3">#REF!</definedName>
    <definedName name="_641_s_1_1_1_1_5">#REF!</definedName>
    <definedName name="_6410F_14_7" localSheetId="3">#REF!</definedName>
    <definedName name="_6410F_14_7">#REF!</definedName>
    <definedName name="_6411F_14_8" localSheetId="3">#REF!</definedName>
    <definedName name="_6411F_14_8">#REF!</definedName>
    <definedName name="_6412F_14_9" localSheetId="3">#REF!</definedName>
    <definedName name="_6412F_14_9">#REF!</definedName>
    <definedName name="_6413F_14_17_1" localSheetId="3">#REF!</definedName>
    <definedName name="_6413F_14_17_1">#REF!</definedName>
    <definedName name="_6414F_14_17_10" localSheetId="3">#REF!</definedName>
    <definedName name="_6414F_14_17_10">#REF!</definedName>
    <definedName name="_6415F_14_17_11" localSheetId="3">#REF!</definedName>
    <definedName name="_6415F_14_17_11">#REF!</definedName>
    <definedName name="_6416F_14_17_12" localSheetId="3">#REF!</definedName>
    <definedName name="_6416F_14_17_12">#REF!</definedName>
    <definedName name="_6417F_14_17_13" localSheetId="3">#REF!</definedName>
    <definedName name="_6417F_14_17_13">#REF!</definedName>
    <definedName name="_6418F_14_17_2" localSheetId="3">#REF!</definedName>
    <definedName name="_6418F_14_17_2">#REF!</definedName>
    <definedName name="_6419F_14_17_3" localSheetId="3">#REF!</definedName>
    <definedName name="_6419F_14_17_3">#REF!</definedName>
    <definedName name="_642_s_1_1_1_1_6" localSheetId="3">#REF!</definedName>
    <definedName name="_642_s_1_1_1_1_6">#REF!</definedName>
    <definedName name="_6420F_14_17_4" localSheetId="3">#REF!</definedName>
    <definedName name="_6420F_14_17_4">#REF!</definedName>
    <definedName name="_6421F_14_17_5" localSheetId="3">#REF!</definedName>
    <definedName name="_6421F_14_17_5">#REF!</definedName>
    <definedName name="_6422F_14_17_6" localSheetId="3">#REF!</definedName>
    <definedName name="_6422F_14_17_6">#REF!</definedName>
    <definedName name="_6423F_14_17_7" localSheetId="3">#REF!</definedName>
    <definedName name="_6423F_14_17_7">#REF!</definedName>
    <definedName name="_6424F_14_17_8" localSheetId="3">#REF!</definedName>
    <definedName name="_6424F_14_17_8">#REF!</definedName>
    <definedName name="_6425F_14_17_9" localSheetId="3">#REF!</definedName>
    <definedName name="_6425F_14_17_9">#REF!</definedName>
    <definedName name="_6426F_17_1" localSheetId="3">#REF!</definedName>
    <definedName name="_6426F_17_1">#REF!</definedName>
    <definedName name="_6427F_17_10" localSheetId="3">#REF!</definedName>
    <definedName name="_6427F_17_10">#REF!</definedName>
    <definedName name="_6428F_17_11" localSheetId="3">#REF!</definedName>
    <definedName name="_6428F_17_11">#REF!</definedName>
    <definedName name="_6429F_17_12" localSheetId="3">#REF!</definedName>
    <definedName name="_6429F_17_12">#REF!</definedName>
    <definedName name="_643_s_1_1_1_1_7" localSheetId="3">#REF!</definedName>
    <definedName name="_643_s_1_1_1_1_7">#REF!</definedName>
    <definedName name="_6430F_17_13" localSheetId="3">#REF!</definedName>
    <definedName name="_6430F_17_13">#REF!</definedName>
    <definedName name="_6431F_17_2" localSheetId="3">#REF!</definedName>
    <definedName name="_6431F_17_2">#REF!</definedName>
    <definedName name="_6432F_17_3" localSheetId="3">#REF!</definedName>
    <definedName name="_6432F_17_3">#REF!</definedName>
    <definedName name="_6433F_17_4" localSheetId="3">#REF!</definedName>
    <definedName name="_6433F_17_4">#REF!</definedName>
    <definedName name="_6434F_17_5" localSheetId="3">#REF!</definedName>
    <definedName name="_6434F_17_5">#REF!</definedName>
    <definedName name="_6435F_17_6" localSheetId="3">#REF!</definedName>
    <definedName name="_6435F_17_6">#REF!</definedName>
    <definedName name="_6436F_17_7" localSheetId="3">#REF!</definedName>
    <definedName name="_6436F_17_7">#REF!</definedName>
    <definedName name="_6437F_17_8" localSheetId="3">#REF!</definedName>
    <definedName name="_6437F_17_8">#REF!</definedName>
    <definedName name="_6438F_17_9" localSheetId="3">#REF!</definedName>
    <definedName name="_6438F_17_9">#REF!</definedName>
    <definedName name="_6439F_2_1" localSheetId="3">#REF!</definedName>
    <definedName name="_6439F_2_1">#REF!</definedName>
    <definedName name="_644_s_1_1_1_1_8" localSheetId="3">#REF!</definedName>
    <definedName name="_644_s_1_1_1_1_8">#REF!</definedName>
    <definedName name="_6440F_2_10" localSheetId="3">#REF!</definedName>
    <definedName name="_6440F_2_10">#REF!</definedName>
    <definedName name="_6441F_2_11" localSheetId="3">#REF!</definedName>
    <definedName name="_6441F_2_11">#REF!</definedName>
    <definedName name="_6442F_2_12" localSheetId="3">#REF!</definedName>
    <definedName name="_6442F_2_12">#REF!</definedName>
    <definedName name="_6443F_2_13" localSheetId="3">#REF!</definedName>
    <definedName name="_6443F_2_13">#REF!</definedName>
    <definedName name="_6444F_2_2" localSheetId="3">#REF!</definedName>
    <definedName name="_6444F_2_2">#REF!</definedName>
    <definedName name="_6445F_2_3" localSheetId="3">#REF!</definedName>
    <definedName name="_6445F_2_3">#REF!</definedName>
    <definedName name="_6446F_2_4" localSheetId="3">#REF!</definedName>
    <definedName name="_6446F_2_4">#REF!</definedName>
    <definedName name="_6447F_2_5" localSheetId="3">#REF!</definedName>
    <definedName name="_6447F_2_5">#REF!</definedName>
    <definedName name="_6448F_2_6" localSheetId="3">#REF!</definedName>
    <definedName name="_6448F_2_6">#REF!</definedName>
    <definedName name="_6449F_2_7" localSheetId="3">#REF!</definedName>
    <definedName name="_6449F_2_7">#REF!</definedName>
    <definedName name="_645_s_1_1_1_1_9" localSheetId="3">#REF!</definedName>
    <definedName name="_645_s_1_1_1_1_9">#REF!</definedName>
    <definedName name="_6450F_2_8" localSheetId="3">#REF!</definedName>
    <definedName name="_6450F_2_8">#REF!</definedName>
    <definedName name="_6451F_2_9" localSheetId="3">#REF!</definedName>
    <definedName name="_6451F_2_9">#REF!</definedName>
    <definedName name="_6452F_2_1_1" localSheetId="3">#REF!</definedName>
    <definedName name="_6452F_2_1_1">#REF!</definedName>
    <definedName name="_6453F_2_1_10" localSheetId="3">#REF!</definedName>
    <definedName name="_6453F_2_1_10">#REF!</definedName>
    <definedName name="_6454F_2_1_11" localSheetId="3">#REF!</definedName>
    <definedName name="_6454F_2_1_11">#REF!</definedName>
    <definedName name="_6455F_2_1_12" localSheetId="3">#REF!</definedName>
    <definedName name="_6455F_2_1_12">#REF!</definedName>
    <definedName name="_6456F_2_1_13" localSheetId="3">#REF!</definedName>
    <definedName name="_6456F_2_1_13">#REF!</definedName>
    <definedName name="_6457F_2_1_2" localSheetId="3">#REF!</definedName>
    <definedName name="_6457F_2_1_2">#REF!</definedName>
    <definedName name="_6458F_2_1_3" localSheetId="3">#REF!</definedName>
    <definedName name="_6458F_2_1_3">#REF!</definedName>
    <definedName name="_6459F_2_1_4" localSheetId="3">#REF!</definedName>
    <definedName name="_6459F_2_1_4">#REF!</definedName>
    <definedName name="_646_s_1_1_10_1" localSheetId="3">#REF!</definedName>
    <definedName name="_646_s_1_1_10_1">#REF!</definedName>
    <definedName name="_6460F_2_1_5" localSheetId="3">#REF!</definedName>
    <definedName name="_6460F_2_1_5">#REF!</definedName>
    <definedName name="_6461F_2_1_6" localSheetId="3">#REF!</definedName>
    <definedName name="_6461F_2_1_6">#REF!</definedName>
    <definedName name="_6462F_2_1_7" localSheetId="3">#REF!</definedName>
    <definedName name="_6462F_2_1_7">#REF!</definedName>
    <definedName name="_6463F_2_1_8" localSheetId="3">#REF!</definedName>
    <definedName name="_6463F_2_1_8">#REF!</definedName>
    <definedName name="_6464F_2_1_9" localSheetId="3">#REF!</definedName>
    <definedName name="_6464F_2_1_9">#REF!</definedName>
    <definedName name="_6465F_2_1_10_1" localSheetId="3">#REF!</definedName>
    <definedName name="_6465F_2_1_10_1">#REF!</definedName>
    <definedName name="_6466F_2_1_10_10" localSheetId="3">#REF!</definedName>
    <definedName name="_6466F_2_1_10_10">#REF!</definedName>
    <definedName name="_6467F_2_1_10_11" localSheetId="3">#REF!</definedName>
    <definedName name="_6467F_2_1_10_11">#REF!</definedName>
    <definedName name="_6468F_2_1_10_12" localSheetId="3">#REF!</definedName>
    <definedName name="_6468F_2_1_10_12">#REF!</definedName>
    <definedName name="_6469F_2_1_10_13" localSheetId="3">#REF!</definedName>
    <definedName name="_6469F_2_1_10_13">#REF!</definedName>
    <definedName name="_647_s_1_1_10_10" localSheetId="3">#REF!</definedName>
    <definedName name="_647_s_1_1_10_10">#REF!</definedName>
    <definedName name="_6470F_2_1_10_2" localSheetId="3">#REF!</definedName>
    <definedName name="_6470F_2_1_10_2">#REF!</definedName>
    <definedName name="_6471F_2_1_10_3" localSheetId="3">#REF!</definedName>
    <definedName name="_6471F_2_1_10_3">#REF!</definedName>
    <definedName name="_6472F_2_1_10_4" localSheetId="3">#REF!</definedName>
    <definedName name="_6472F_2_1_10_4">#REF!</definedName>
    <definedName name="_6473F_2_1_10_5" localSheetId="3">#REF!</definedName>
    <definedName name="_6473F_2_1_10_5">#REF!</definedName>
    <definedName name="_6474F_2_1_10_6" localSheetId="3">#REF!</definedName>
    <definedName name="_6474F_2_1_10_6">#REF!</definedName>
    <definedName name="_6475F_2_1_10_7" localSheetId="3">#REF!</definedName>
    <definedName name="_6475F_2_1_10_7">#REF!</definedName>
    <definedName name="_6476F_2_1_10_8" localSheetId="3">#REF!</definedName>
    <definedName name="_6476F_2_1_10_8">#REF!</definedName>
    <definedName name="_6477F_2_1_10_9" localSheetId="3">#REF!</definedName>
    <definedName name="_6477F_2_1_10_9">#REF!</definedName>
    <definedName name="_6478F_2_1_11_1" localSheetId="3">#REF!</definedName>
    <definedName name="_6478F_2_1_11_1">#REF!</definedName>
    <definedName name="_6479F_2_1_11_10" localSheetId="3">#REF!</definedName>
    <definedName name="_6479F_2_1_11_10">#REF!</definedName>
    <definedName name="_648_s_1_1_10_11" localSheetId="3">#REF!</definedName>
    <definedName name="_648_s_1_1_10_11">#REF!</definedName>
    <definedName name="_6480F_2_1_11_11" localSheetId="3">#REF!</definedName>
    <definedName name="_6480F_2_1_11_11">#REF!</definedName>
    <definedName name="_6481F_2_1_11_12" localSheetId="3">#REF!</definedName>
    <definedName name="_6481F_2_1_11_12">#REF!</definedName>
    <definedName name="_6482F_2_1_11_13" localSheetId="3">#REF!</definedName>
    <definedName name="_6482F_2_1_11_13">#REF!</definedName>
    <definedName name="_6483F_2_1_11_2" localSheetId="3">#REF!</definedName>
    <definedName name="_6483F_2_1_11_2">#REF!</definedName>
    <definedName name="_6484F_2_1_11_3" localSheetId="3">#REF!</definedName>
    <definedName name="_6484F_2_1_11_3">#REF!</definedName>
    <definedName name="_6485F_2_1_11_4" localSheetId="3">#REF!</definedName>
    <definedName name="_6485F_2_1_11_4">#REF!</definedName>
    <definedName name="_6486F_2_1_11_5" localSheetId="3">#REF!</definedName>
    <definedName name="_6486F_2_1_11_5">#REF!</definedName>
    <definedName name="_6487F_2_1_11_6" localSheetId="3">#REF!</definedName>
    <definedName name="_6487F_2_1_11_6">#REF!</definedName>
    <definedName name="_6488F_2_1_11_7" localSheetId="3">#REF!</definedName>
    <definedName name="_6488F_2_1_11_7">#REF!</definedName>
    <definedName name="_6489F_2_1_11_8" localSheetId="3">#REF!</definedName>
    <definedName name="_6489F_2_1_11_8">#REF!</definedName>
    <definedName name="_649_s_1_1_10_12" localSheetId="3">#REF!</definedName>
    <definedName name="_649_s_1_1_10_12">#REF!</definedName>
    <definedName name="_6490F_2_1_11_9" localSheetId="3">#REF!</definedName>
    <definedName name="_6490F_2_1_11_9">#REF!</definedName>
    <definedName name="_6491F_2_1_17_1" localSheetId="3">#REF!</definedName>
    <definedName name="_6491F_2_1_17_1">#REF!</definedName>
    <definedName name="_6492F_2_1_17_10" localSheetId="3">#REF!</definedName>
    <definedName name="_6492F_2_1_17_10">#REF!</definedName>
    <definedName name="_6493F_2_1_17_11" localSheetId="3">#REF!</definedName>
    <definedName name="_6493F_2_1_17_11">#REF!</definedName>
    <definedName name="_6494F_2_1_17_12" localSheetId="3">#REF!</definedName>
    <definedName name="_6494F_2_1_17_12">#REF!</definedName>
    <definedName name="_6495F_2_1_17_13" localSheetId="3">#REF!</definedName>
    <definedName name="_6495F_2_1_17_13">#REF!</definedName>
    <definedName name="_6496F_2_1_17_2" localSheetId="3">#REF!</definedName>
    <definedName name="_6496F_2_1_17_2">#REF!</definedName>
    <definedName name="_6497F_2_1_17_3" localSheetId="3">#REF!</definedName>
    <definedName name="_6497F_2_1_17_3">#REF!</definedName>
    <definedName name="_6498F_2_1_17_4" localSheetId="3">#REF!</definedName>
    <definedName name="_6498F_2_1_17_4">#REF!</definedName>
    <definedName name="_6499F_2_1_17_5" localSheetId="3">#REF!</definedName>
    <definedName name="_6499F_2_1_17_5">#REF!</definedName>
    <definedName name="_65_31_9" localSheetId="3">#REF!</definedName>
    <definedName name="_65_31_9">#REF!</definedName>
    <definedName name="_650_s_1_1_10_13" localSheetId="3">#REF!</definedName>
    <definedName name="_650_s_1_1_10_13">#REF!</definedName>
    <definedName name="_6500F_2_1_17_6" localSheetId="3">#REF!</definedName>
    <definedName name="_6500F_2_1_17_6">#REF!</definedName>
    <definedName name="_6501F_2_1_17_7" localSheetId="3">#REF!</definedName>
    <definedName name="_6501F_2_1_17_7">#REF!</definedName>
    <definedName name="_6502F_2_1_17_8" localSheetId="3">#REF!</definedName>
    <definedName name="_6502F_2_1_17_8">#REF!</definedName>
    <definedName name="_6503F_2_1_17_9" localSheetId="3">#REF!</definedName>
    <definedName name="_6503F_2_1_17_9">#REF!</definedName>
    <definedName name="_6504F_2_10_1" localSheetId="3">#REF!</definedName>
    <definedName name="_6504F_2_10_1">#REF!</definedName>
    <definedName name="_6505F_2_10_10" localSheetId="3">#REF!</definedName>
    <definedName name="_6505F_2_10_10">#REF!</definedName>
    <definedName name="_6506F_2_10_11" localSheetId="3">#REF!</definedName>
    <definedName name="_6506F_2_10_11">#REF!</definedName>
    <definedName name="_6507F_2_10_12" localSheetId="3">#REF!</definedName>
    <definedName name="_6507F_2_10_12">#REF!</definedName>
    <definedName name="_6508F_2_10_13" localSheetId="3">#REF!</definedName>
    <definedName name="_6508F_2_10_13">#REF!</definedName>
    <definedName name="_6509F_2_10_2" localSheetId="3">#REF!</definedName>
    <definedName name="_6509F_2_10_2">#REF!</definedName>
    <definedName name="_651_s_1_1_10_2" localSheetId="3">#REF!</definedName>
    <definedName name="_651_s_1_1_10_2">#REF!</definedName>
    <definedName name="_6510F_2_10_3" localSheetId="3">#REF!</definedName>
    <definedName name="_6510F_2_10_3">#REF!</definedName>
    <definedName name="_6511F_2_10_4" localSheetId="3">#REF!</definedName>
    <definedName name="_6511F_2_10_4">#REF!</definedName>
    <definedName name="_6512F_2_10_5" localSheetId="3">#REF!</definedName>
    <definedName name="_6512F_2_10_5">#REF!</definedName>
    <definedName name="_6513F_2_10_6" localSheetId="3">#REF!</definedName>
    <definedName name="_6513F_2_10_6">#REF!</definedName>
    <definedName name="_6514F_2_10_7" localSheetId="3">#REF!</definedName>
    <definedName name="_6514F_2_10_7">#REF!</definedName>
    <definedName name="_6515F_2_10_8" localSheetId="3">#REF!</definedName>
    <definedName name="_6515F_2_10_8">#REF!</definedName>
    <definedName name="_6516F_2_10_9" localSheetId="3">#REF!</definedName>
    <definedName name="_6516F_2_10_9">#REF!</definedName>
    <definedName name="_6517F_2_11_1" localSheetId="3">#REF!</definedName>
    <definedName name="_6517F_2_11_1">#REF!</definedName>
    <definedName name="_6518F_2_11_10" localSheetId="3">#REF!</definedName>
    <definedName name="_6518F_2_11_10">#REF!</definedName>
    <definedName name="_6519F_2_11_11" localSheetId="3">#REF!</definedName>
    <definedName name="_6519F_2_11_11">#REF!</definedName>
    <definedName name="_652_s_1_1_10_3" localSheetId="3">#REF!</definedName>
    <definedName name="_652_s_1_1_10_3">#REF!</definedName>
    <definedName name="_6520F_2_11_12" localSheetId="3">#REF!</definedName>
    <definedName name="_6520F_2_11_12">#REF!</definedName>
    <definedName name="_6521F_2_11_13" localSheetId="3">#REF!</definedName>
    <definedName name="_6521F_2_11_13">#REF!</definedName>
    <definedName name="_6522F_2_11_2" localSheetId="3">#REF!</definedName>
    <definedName name="_6522F_2_11_2">#REF!</definedName>
    <definedName name="_6523F_2_11_3" localSheetId="3">#REF!</definedName>
    <definedName name="_6523F_2_11_3">#REF!</definedName>
    <definedName name="_6524F_2_11_4" localSheetId="3">#REF!</definedName>
    <definedName name="_6524F_2_11_4">#REF!</definedName>
    <definedName name="_6525F_2_11_5" localSheetId="3">#REF!</definedName>
    <definedName name="_6525F_2_11_5">#REF!</definedName>
    <definedName name="_6526F_2_11_6" localSheetId="3">#REF!</definedName>
    <definedName name="_6526F_2_11_6">#REF!</definedName>
    <definedName name="_6527F_2_11_7" localSheetId="3">#REF!</definedName>
    <definedName name="_6527F_2_11_7">#REF!</definedName>
    <definedName name="_6528F_2_11_8" localSheetId="3">#REF!</definedName>
    <definedName name="_6528F_2_11_8">#REF!</definedName>
    <definedName name="_6529F_2_11_9" localSheetId="3">#REF!</definedName>
    <definedName name="_6529F_2_11_9">#REF!</definedName>
    <definedName name="_653_s_1_1_10_4" localSheetId="3">#REF!</definedName>
    <definedName name="_653_s_1_1_10_4">#REF!</definedName>
    <definedName name="_6530F_2_17_1" localSheetId="3">#REF!</definedName>
    <definedName name="_6530F_2_17_1">#REF!</definedName>
    <definedName name="_6531F_2_17_10" localSheetId="3">#REF!</definedName>
    <definedName name="_6531F_2_17_10">#REF!</definedName>
    <definedName name="_6532F_2_17_11" localSheetId="3">#REF!</definedName>
    <definedName name="_6532F_2_17_11">#REF!</definedName>
    <definedName name="_6533F_2_17_12" localSheetId="3">#REF!</definedName>
    <definedName name="_6533F_2_17_12">#REF!</definedName>
    <definedName name="_6534F_2_17_13" localSheetId="3">#REF!</definedName>
    <definedName name="_6534F_2_17_13">#REF!</definedName>
    <definedName name="_6535F_2_17_2" localSheetId="3">#REF!</definedName>
    <definedName name="_6535F_2_17_2">#REF!</definedName>
    <definedName name="_6536F_2_17_3" localSheetId="3">#REF!</definedName>
    <definedName name="_6536F_2_17_3">#REF!</definedName>
    <definedName name="_6537F_2_17_4" localSheetId="3">#REF!</definedName>
    <definedName name="_6537F_2_17_4">#REF!</definedName>
    <definedName name="_6538F_2_17_5" localSheetId="3">#REF!</definedName>
    <definedName name="_6538F_2_17_5">#REF!</definedName>
    <definedName name="_6539F_2_17_6" localSheetId="3">#REF!</definedName>
    <definedName name="_6539F_2_17_6">#REF!</definedName>
    <definedName name="_654_s_1_1_10_5" localSheetId="3">#REF!</definedName>
    <definedName name="_654_s_1_1_10_5">#REF!</definedName>
    <definedName name="_6540F_2_17_7" localSheetId="3">#REF!</definedName>
    <definedName name="_6540F_2_17_7">#REF!</definedName>
    <definedName name="_6541F_2_17_8" localSheetId="3">#REF!</definedName>
    <definedName name="_6541F_2_17_8">#REF!</definedName>
    <definedName name="_6542F_2_17_9" localSheetId="3">#REF!</definedName>
    <definedName name="_6542F_2_17_9">#REF!</definedName>
    <definedName name="_6543F_3_1" localSheetId="3">#REF!</definedName>
    <definedName name="_6543F_3_1">#REF!</definedName>
    <definedName name="_6544F_3_10" localSheetId="3">#REF!</definedName>
    <definedName name="_6544F_3_10">#REF!</definedName>
    <definedName name="_6545F_3_11" localSheetId="3">#REF!</definedName>
    <definedName name="_6545F_3_11">#REF!</definedName>
    <definedName name="_6546F_3_12" localSheetId="3">#REF!</definedName>
    <definedName name="_6546F_3_12">#REF!</definedName>
    <definedName name="_6547F_3_13" localSheetId="3">#REF!</definedName>
    <definedName name="_6547F_3_13">#REF!</definedName>
    <definedName name="_6548F_3_2" localSheetId="3">#REF!</definedName>
    <definedName name="_6548F_3_2">#REF!</definedName>
    <definedName name="_6549F_3_3" localSheetId="3">#REF!</definedName>
    <definedName name="_6549F_3_3">#REF!</definedName>
    <definedName name="_655_s_1_1_10_6" localSheetId="3">#REF!</definedName>
    <definedName name="_655_s_1_1_10_6">#REF!</definedName>
    <definedName name="_6550F_3_4" localSheetId="3">#REF!</definedName>
    <definedName name="_6550F_3_4">#REF!</definedName>
    <definedName name="_6551F_3_5" localSheetId="3">#REF!</definedName>
    <definedName name="_6551F_3_5">#REF!</definedName>
    <definedName name="_6552F_3_6" localSheetId="3">#REF!</definedName>
    <definedName name="_6552F_3_6">#REF!</definedName>
    <definedName name="_6553F_3_7" localSheetId="3">#REF!</definedName>
    <definedName name="_6553F_3_7">#REF!</definedName>
    <definedName name="_6554F_3_8" localSheetId="3">#REF!</definedName>
    <definedName name="_6554F_3_8">#REF!</definedName>
    <definedName name="_6555F_3_9" localSheetId="3">#REF!</definedName>
    <definedName name="_6555F_3_9">#REF!</definedName>
    <definedName name="_6556F_3_10_1" localSheetId="3">#REF!</definedName>
    <definedName name="_6556F_3_10_1">#REF!</definedName>
    <definedName name="_6557F_3_10_10" localSheetId="3">#REF!</definedName>
    <definedName name="_6557F_3_10_10">#REF!</definedName>
    <definedName name="_6558F_3_10_11" localSheetId="3">#REF!</definedName>
    <definedName name="_6558F_3_10_11">#REF!</definedName>
    <definedName name="_6559F_3_10_12" localSheetId="3">#REF!</definedName>
    <definedName name="_6559F_3_10_12">#REF!</definedName>
    <definedName name="_656_s_1_1_10_7" localSheetId="3">#REF!</definedName>
    <definedName name="_656_s_1_1_10_7">#REF!</definedName>
    <definedName name="_6560F_3_10_13" localSheetId="3">#REF!</definedName>
    <definedName name="_6560F_3_10_13">#REF!</definedName>
    <definedName name="_6561F_3_10_2" localSheetId="3">#REF!</definedName>
    <definedName name="_6561F_3_10_2">#REF!</definedName>
    <definedName name="_6562F_3_10_3" localSheetId="3">#REF!</definedName>
    <definedName name="_6562F_3_10_3">#REF!</definedName>
    <definedName name="_6563F_3_10_4" localSheetId="3">#REF!</definedName>
    <definedName name="_6563F_3_10_4">#REF!</definedName>
    <definedName name="_6564F_3_10_5" localSheetId="3">#REF!</definedName>
    <definedName name="_6564F_3_10_5">#REF!</definedName>
    <definedName name="_6565F_3_10_6" localSheetId="3">#REF!</definedName>
    <definedName name="_6565F_3_10_6">#REF!</definedName>
    <definedName name="_6566F_3_10_7" localSheetId="3">#REF!</definedName>
    <definedName name="_6566F_3_10_7">#REF!</definedName>
    <definedName name="_6567F_3_10_8" localSheetId="3">#REF!</definedName>
    <definedName name="_6567F_3_10_8">#REF!</definedName>
    <definedName name="_6568F_3_10_9" localSheetId="3">#REF!</definedName>
    <definedName name="_6568F_3_10_9">#REF!</definedName>
    <definedName name="_6569F_3_11_1" localSheetId="3">#REF!</definedName>
    <definedName name="_6569F_3_11_1">#REF!</definedName>
    <definedName name="_657_s_1_1_10_8" localSheetId="3">#REF!</definedName>
    <definedName name="_657_s_1_1_10_8">#REF!</definedName>
    <definedName name="_6570F_3_11_10" localSheetId="3">#REF!</definedName>
    <definedName name="_6570F_3_11_10">#REF!</definedName>
    <definedName name="_6571F_3_11_11" localSheetId="3">#REF!</definedName>
    <definedName name="_6571F_3_11_11">#REF!</definedName>
    <definedName name="_6572F_3_11_12" localSheetId="3">#REF!</definedName>
    <definedName name="_6572F_3_11_12">#REF!</definedName>
    <definedName name="_6573F_3_11_13" localSheetId="3">#REF!</definedName>
    <definedName name="_6573F_3_11_13">#REF!</definedName>
    <definedName name="_6574F_3_11_2" localSheetId="3">#REF!</definedName>
    <definedName name="_6574F_3_11_2">#REF!</definedName>
    <definedName name="_6575F_3_11_3" localSheetId="3">#REF!</definedName>
    <definedName name="_6575F_3_11_3">#REF!</definedName>
    <definedName name="_6576F_3_11_4" localSheetId="3">#REF!</definedName>
    <definedName name="_6576F_3_11_4">#REF!</definedName>
    <definedName name="_6577F_3_11_5" localSheetId="3">#REF!</definedName>
    <definedName name="_6577F_3_11_5">#REF!</definedName>
    <definedName name="_6578F_3_11_6" localSheetId="3">#REF!</definedName>
    <definedName name="_6578F_3_11_6">#REF!</definedName>
    <definedName name="_6579F_3_11_7" localSheetId="3">#REF!</definedName>
    <definedName name="_6579F_3_11_7">#REF!</definedName>
    <definedName name="_658_s_1_1_10_9" localSheetId="3">#REF!</definedName>
    <definedName name="_658_s_1_1_10_9">#REF!</definedName>
    <definedName name="_6580F_3_11_8" localSheetId="3">#REF!</definedName>
    <definedName name="_6580F_3_11_8">#REF!</definedName>
    <definedName name="_6581F_3_11_9" localSheetId="3">#REF!</definedName>
    <definedName name="_6581F_3_11_9">#REF!</definedName>
    <definedName name="_6582F_3_17_1" localSheetId="3">#REF!</definedName>
    <definedName name="_6582F_3_17_1">#REF!</definedName>
    <definedName name="_6583F_3_17_10" localSheetId="3">#REF!</definedName>
    <definedName name="_6583F_3_17_10">#REF!</definedName>
    <definedName name="_6584F_3_17_11" localSheetId="3">#REF!</definedName>
    <definedName name="_6584F_3_17_11">#REF!</definedName>
    <definedName name="_6585F_3_17_12" localSheetId="3">#REF!</definedName>
    <definedName name="_6585F_3_17_12">#REF!</definedName>
    <definedName name="_6586F_3_17_13" localSheetId="3">#REF!</definedName>
    <definedName name="_6586F_3_17_13">#REF!</definedName>
    <definedName name="_6587F_3_17_2" localSheetId="3">#REF!</definedName>
    <definedName name="_6587F_3_17_2">#REF!</definedName>
    <definedName name="_6588F_3_17_3" localSheetId="3">#REF!</definedName>
    <definedName name="_6588F_3_17_3">#REF!</definedName>
    <definedName name="_6589F_3_17_4" localSheetId="3">#REF!</definedName>
    <definedName name="_6589F_3_17_4">#REF!</definedName>
    <definedName name="_659_s_1_1_11_1" localSheetId="3">#REF!</definedName>
    <definedName name="_659_s_1_1_11_1">#REF!</definedName>
    <definedName name="_6590F_3_17_5" localSheetId="3">#REF!</definedName>
    <definedName name="_6590F_3_17_5">#REF!</definedName>
    <definedName name="_6591F_3_17_6" localSheetId="3">#REF!</definedName>
    <definedName name="_6591F_3_17_6">#REF!</definedName>
    <definedName name="_6592F_3_17_7" localSheetId="3">#REF!</definedName>
    <definedName name="_6592F_3_17_7">#REF!</definedName>
    <definedName name="_6593F_3_17_8" localSheetId="3">#REF!</definedName>
    <definedName name="_6593F_3_17_8">#REF!</definedName>
    <definedName name="_6594F_3_17_9" localSheetId="3">#REF!</definedName>
    <definedName name="_6594F_3_17_9">#REF!</definedName>
    <definedName name="_6595F_4_1" localSheetId="3">#REF!</definedName>
    <definedName name="_6595F_4_1">#REF!</definedName>
    <definedName name="_6596F_4_10" localSheetId="3">#REF!</definedName>
    <definedName name="_6596F_4_10">#REF!</definedName>
    <definedName name="_6597F_4_11" localSheetId="3">#REF!</definedName>
    <definedName name="_6597F_4_11">#REF!</definedName>
    <definedName name="_6598F_4_12" localSheetId="3">#REF!</definedName>
    <definedName name="_6598F_4_12">#REF!</definedName>
    <definedName name="_6599F_4_13" localSheetId="3">#REF!</definedName>
    <definedName name="_6599F_4_13">#REF!</definedName>
    <definedName name="_66_31_10_1" localSheetId="3">#REF!</definedName>
    <definedName name="_66_31_10_1">#REF!</definedName>
    <definedName name="_660_s_1_1_11_10" localSheetId="3">#REF!</definedName>
    <definedName name="_660_s_1_1_11_10">#REF!</definedName>
    <definedName name="_6600F_4_2" localSheetId="3">#REF!</definedName>
    <definedName name="_6600F_4_2">#REF!</definedName>
    <definedName name="_6601F_4_3" localSheetId="3">#REF!</definedName>
    <definedName name="_6601F_4_3">#REF!</definedName>
    <definedName name="_6602F_4_4" localSheetId="3">#REF!</definedName>
    <definedName name="_6602F_4_4">#REF!</definedName>
    <definedName name="_6603F_4_5" localSheetId="3">#REF!</definedName>
    <definedName name="_6603F_4_5">#REF!</definedName>
    <definedName name="_6604F_4_6" localSheetId="3">#REF!</definedName>
    <definedName name="_6604F_4_6">#REF!</definedName>
    <definedName name="_6605F_4_7" localSheetId="3">#REF!</definedName>
    <definedName name="_6605F_4_7">#REF!</definedName>
    <definedName name="_6606F_4_8" localSheetId="3">#REF!</definedName>
    <definedName name="_6606F_4_8">#REF!</definedName>
    <definedName name="_6607F_4_9" localSheetId="3">#REF!</definedName>
    <definedName name="_6607F_4_9">#REF!</definedName>
    <definedName name="_6608F_4_10_1" localSheetId="3">#REF!</definedName>
    <definedName name="_6608F_4_10_1">#REF!</definedName>
    <definedName name="_6609F_4_10_10" localSheetId="3">#REF!</definedName>
    <definedName name="_6609F_4_10_10">#REF!</definedName>
    <definedName name="_661_s_1_1_11_11" localSheetId="3">#REF!</definedName>
    <definedName name="_661_s_1_1_11_11">#REF!</definedName>
    <definedName name="_6610F_4_10_11" localSheetId="3">#REF!</definedName>
    <definedName name="_6610F_4_10_11">#REF!</definedName>
    <definedName name="_6611F_4_10_12" localSheetId="3">#REF!</definedName>
    <definedName name="_6611F_4_10_12">#REF!</definedName>
    <definedName name="_6612F_4_10_13" localSheetId="3">#REF!</definedName>
    <definedName name="_6612F_4_10_13">#REF!</definedName>
    <definedName name="_6613F_4_10_2" localSheetId="3">#REF!</definedName>
    <definedName name="_6613F_4_10_2">#REF!</definedName>
    <definedName name="_6614F_4_10_3" localSheetId="3">#REF!</definedName>
    <definedName name="_6614F_4_10_3">#REF!</definedName>
    <definedName name="_6615F_4_10_4" localSheetId="3">#REF!</definedName>
    <definedName name="_6615F_4_10_4">#REF!</definedName>
    <definedName name="_6616F_4_10_5" localSheetId="3">#REF!</definedName>
    <definedName name="_6616F_4_10_5">#REF!</definedName>
    <definedName name="_6617F_4_10_6" localSheetId="3">#REF!</definedName>
    <definedName name="_6617F_4_10_6">#REF!</definedName>
    <definedName name="_6618F_4_10_7" localSheetId="3">#REF!</definedName>
    <definedName name="_6618F_4_10_7">#REF!</definedName>
    <definedName name="_6619F_4_10_8" localSheetId="3">#REF!</definedName>
    <definedName name="_6619F_4_10_8">#REF!</definedName>
    <definedName name="_662_s_1_1_11_12" localSheetId="3">#REF!</definedName>
    <definedName name="_662_s_1_1_11_12">#REF!</definedName>
    <definedName name="_6620F_4_10_9" localSheetId="3">#REF!</definedName>
    <definedName name="_6620F_4_10_9">#REF!</definedName>
    <definedName name="_6621F_4_11_1" localSheetId="3">#REF!</definedName>
    <definedName name="_6621F_4_11_1">#REF!</definedName>
    <definedName name="_6622F_4_11_10" localSheetId="3">#REF!</definedName>
    <definedName name="_6622F_4_11_10">#REF!</definedName>
    <definedName name="_6623F_4_11_11" localSheetId="3">#REF!</definedName>
    <definedName name="_6623F_4_11_11">#REF!</definedName>
    <definedName name="_6624F_4_11_12" localSheetId="3">#REF!</definedName>
    <definedName name="_6624F_4_11_12">#REF!</definedName>
    <definedName name="_6625F_4_11_13" localSheetId="3">#REF!</definedName>
    <definedName name="_6625F_4_11_13">#REF!</definedName>
    <definedName name="_6626F_4_11_2" localSheetId="3">#REF!</definedName>
    <definedName name="_6626F_4_11_2">#REF!</definedName>
    <definedName name="_6627F_4_11_3" localSheetId="3">#REF!</definedName>
    <definedName name="_6627F_4_11_3">#REF!</definedName>
    <definedName name="_6628F_4_11_4" localSheetId="3">#REF!</definedName>
    <definedName name="_6628F_4_11_4">#REF!</definedName>
    <definedName name="_6629F_4_11_5" localSheetId="3">#REF!</definedName>
    <definedName name="_6629F_4_11_5">#REF!</definedName>
    <definedName name="_663_s_1_1_11_13" localSheetId="3">#REF!</definedName>
    <definedName name="_663_s_1_1_11_13">#REF!</definedName>
    <definedName name="_6630F_4_11_6" localSheetId="3">#REF!</definedName>
    <definedName name="_6630F_4_11_6">#REF!</definedName>
    <definedName name="_6631F_4_11_7" localSheetId="3">#REF!</definedName>
    <definedName name="_6631F_4_11_7">#REF!</definedName>
    <definedName name="_6632F_4_11_8" localSheetId="3">#REF!</definedName>
    <definedName name="_6632F_4_11_8">#REF!</definedName>
    <definedName name="_6633F_4_11_9" localSheetId="3">#REF!</definedName>
    <definedName name="_6633F_4_11_9">#REF!</definedName>
    <definedName name="_6634F_4_17_1" localSheetId="3">#REF!</definedName>
    <definedName name="_6634F_4_17_1">#REF!</definedName>
    <definedName name="_6635F_4_17_10" localSheetId="3">#REF!</definedName>
    <definedName name="_6635F_4_17_10">#REF!</definedName>
    <definedName name="_6636F_4_17_11" localSheetId="3">#REF!</definedName>
    <definedName name="_6636F_4_17_11">#REF!</definedName>
    <definedName name="_6637F_4_17_12" localSheetId="3">#REF!</definedName>
    <definedName name="_6637F_4_17_12">#REF!</definedName>
    <definedName name="_6638F_4_17_13" localSheetId="3">#REF!</definedName>
    <definedName name="_6638F_4_17_13">#REF!</definedName>
    <definedName name="_6639F_4_17_2" localSheetId="3">#REF!</definedName>
    <definedName name="_6639F_4_17_2">#REF!</definedName>
    <definedName name="_664_s_1_1_11_2" localSheetId="3">#REF!</definedName>
    <definedName name="_664_s_1_1_11_2">#REF!</definedName>
    <definedName name="_6640F_4_17_3" localSheetId="3">#REF!</definedName>
    <definedName name="_6640F_4_17_3">#REF!</definedName>
    <definedName name="_6641F_4_17_4" localSheetId="3">#REF!</definedName>
    <definedName name="_6641F_4_17_4">#REF!</definedName>
    <definedName name="_6642F_4_17_5" localSheetId="3">#REF!</definedName>
    <definedName name="_6642F_4_17_5">#REF!</definedName>
    <definedName name="_6643F_4_17_6" localSheetId="3">#REF!</definedName>
    <definedName name="_6643F_4_17_6">#REF!</definedName>
    <definedName name="_6644F_4_17_7" localSheetId="3">#REF!</definedName>
    <definedName name="_6644F_4_17_7">#REF!</definedName>
    <definedName name="_6645F_4_17_8" localSheetId="3">#REF!</definedName>
    <definedName name="_6645F_4_17_8">#REF!</definedName>
    <definedName name="_6646F_4_17_9" localSheetId="3">#REF!</definedName>
    <definedName name="_6646F_4_17_9">#REF!</definedName>
    <definedName name="_6647F_5_1" localSheetId="3">#REF!</definedName>
    <definedName name="_6647F_5_1">#REF!</definedName>
    <definedName name="_6648F_5_10" localSheetId="3">#REF!</definedName>
    <definedName name="_6648F_5_10">#REF!</definedName>
    <definedName name="_6649F_5_11" localSheetId="3">#REF!</definedName>
    <definedName name="_6649F_5_11">#REF!</definedName>
    <definedName name="_665_s_1_1_11_3" localSheetId="3">#REF!</definedName>
    <definedName name="_665_s_1_1_11_3">#REF!</definedName>
    <definedName name="_6650F_5_12" localSheetId="3">#REF!</definedName>
    <definedName name="_6650F_5_12">#REF!</definedName>
    <definedName name="_6651F_5_13" localSheetId="3">#REF!</definedName>
    <definedName name="_6651F_5_13">#REF!</definedName>
    <definedName name="_6652F_5_2" localSheetId="3">#REF!</definedName>
    <definedName name="_6652F_5_2">#REF!</definedName>
    <definedName name="_6653F_5_3" localSheetId="3">#REF!</definedName>
    <definedName name="_6653F_5_3">#REF!</definedName>
    <definedName name="_6654F_5_4" localSheetId="3">#REF!</definedName>
    <definedName name="_6654F_5_4">#REF!</definedName>
    <definedName name="_6655F_5_5" localSheetId="3">#REF!</definedName>
    <definedName name="_6655F_5_5">#REF!</definedName>
    <definedName name="_6656F_5_6" localSheetId="3">#REF!</definedName>
    <definedName name="_6656F_5_6">#REF!</definedName>
    <definedName name="_6657F_5_7" localSheetId="3">#REF!</definedName>
    <definedName name="_6657F_5_7">#REF!</definedName>
    <definedName name="_6658F_5_8" localSheetId="3">#REF!</definedName>
    <definedName name="_6658F_5_8">#REF!</definedName>
    <definedName name="_6659F_5_9" localSheetId="3">#REF!</definedName>
    <definedName name="_6659F_5_9">#REF!</definedName>
    <definedName name="_666_s_1_1_11_4" localSheetId="3">#REF!</definedName>
    <definedName name="_666_s_1_1_11_4">#REF!</definedName>
    <definedName name="_6660F_5_10_1" localSheetId="3">#REF!</definedName>
    <definedName name="_6660F_5_10_1">#REF!</definedName>
    <definedName name="_6661F_5_10_10" localSheetId="3">#REF!</definedName>
    <definedName name="_6661F_5_10_10">#REF!</definedName>
    <definedName name="_6662F_5_10_11" localSheetId="3">#REF!</definedName>
    <definedName name="_6662F_5_10_11">#REF!</definedName>
    <definedName name="_6663F_5_10_12" localSheetId="3">#REF!</definedName>
    <definedName name="_6663F_5_10_12">#REF!</definedName>
    <definedName name="_6664F_5_10_13" localSheetId="3">#REF!</definedName>
    <definedName name="_6664F_5_10_13">#REF!</definedName>
    <definedName name="_6665F_5_10_2" localSheetId="3">#REF!</definedName>
    <definedName name="_6665F_5_10_2">#REF!</definedName>
    <definedName name="_6666F_5_10_3" localSheetId="3">#REF!</definedName>
    <definedName name="_6666F_5_10_3">#REF!</definedName>
    <definedName name="_6667F_5_10_4" localSheetId="3">#REF!</definedName>
    <definedName name="_6667F_5_10_4">#REF!</definedName>
    <definedName name="_6668F_5_10_5" localSheetId="3">#REF!</definedName>
    <definedName name="_6668F_5_10_5">#REF!</definedName>
    <definedName name="_6669F_5_10_6" localSheetId="3">#REF!</definedName>
    <definedName name="_6669F_5_10_6">#REF!</definedName>
    <definedName name="_667_s_1_1_11_5" localSheetId="3">#REF!</definedName>
    <definedName name="_667_s_1_1_11_5">#REF!</definedName>
    <definedName name="_6670F_5_10_7" localSheetId="3">#REF!</definedName>
    <definedName name="_6670F_5_10_7">#REF!</definedName>
    <definedName name="_6671F_5_10_8" localSheetId="3">#REF!</definedName>
    <definedName name="_6671F_5_10_8">#REF!</definedName>
    <definedName name="_6672F_5_10_9" localSheetId="3">#REF!</definedName>
    <definedName name="_6672F_5_10_9">#REF!</definedName>
    <definedName name="_6673F_5_11_1" localSheetId="3">#REF!</definedName>
    <definedName name="_6673F_5_11_1">#REF!</definedName>
    <definedName name="_6674F_5_11_10" localSheetId="3">#REF!</definedName>
    <definedName name="_6674F_5_11_10">#REF!</definedName>
    <definedName name="_6675F_5_11_11" localSheetId="3">#REF!</definedName>
    <definedName name="_6675F_5_11_11">#REF!</definedName>
    <definedName name="_6676F_5_11_12" localSheetId="3">#REF!</definedName>
    <definedName name="_6676F_5_11_12">#REF!</definedName>
    <definedName name="_6677F_5_11_13" localSheetId="3">#REF!</definedName>
    <definedName name="_6677F_5_11_13">#REF!</definedName>
    <definedName name="_6678F_5_11_2" localSheetId="3">#REF!</definedName>
    <definedName name="_6678F_5_11_2">#REF!</definedName>
    <definedName name="_6679F_5_11_3" localSheetId="3">#REF!</definedName>
    <definedName name="_6679F_5_11_3">#REF!</definedName>
    <definedName name="_668_s_1_1_11_6" localSheetId="3">#REF!</definedName>
    <definedName name="_668_s_1_1_11_6">#REF!</definedName>
    <definedName name="_6680F_5_11_4" localSheetId="3">#REF!</definedName>
    <definedName name="_6680F_5_11_4">#REF!</definedName>
    <definedName name="_6681F_5_11_5" localSheetId="3">#REF!</definedName>
    <definedName name="_6681F_5_11_5">#REF!</definedName>
    <definedName name="_6682F_5_11_6" localSheetId="3">#REF!</definedName>
    <definedName name="_6682F_5_11_6">#REF!</definedName>
    <definedName name="_6683F_5_11_7" localSheetId="3">#REF!</definedName>
    <definedName name="_6683F_5_11_7">#REF!</definedName>
    <definedName name="_6684F_5_11_8" localSheetId="3">#REF!</definedName>
    <definedName name="_6684F_5_11_8">#REF!</definedName>
    <definedName name="_6685F_5_11_9" localSheetId="3">#REF!</definedName>
    <definedName name="_6685F_5_11_9">#REF!</definedName>
    <definedName name="_6686F_5_17_1" localSheetId="3">#REF!</definedName>
    <definedName name="_6686F_5_17_1">#REF!</definedName>
    <definedName name="_6687F_5_17_10" localSheetId="3">#REF!</definedName>
    <definedName name="_6687F_5_17_10">#REF!</definedName>
    <definedName name="_6688F_5_17_11" localSheetId="3">#REF!</definedName>
    <definedName name="_6688F_5_17_11">#REF!</definedName>
    <definedName name="_6689F_5_17_12" localSheetId="3">#REF!</definedName>
    <definedName name="_6689F_5_17_12">#REF!</definedName>
    <definedName name="_669_s_1_1_11_7" localSheetId="3">#REF!</definedName>
    <definedName name="_669_s_1_1_11_7">#REF!</definedName>
    <definedName name="_6690F_5_17_13" localSheetId="3">#REF!</definedName>
    <definedName name="_6690F_5_17_13">#REF!</definedName>
    <definedName name="_6691F_5_17_2" localSheetId="3">#REF!</definedName>
    <definedName name="_6691F_5_17_2">#REF!</definedName>
    <definedName name="_6692F_5_17_3" localSheetId="3">#REF!</definedName>
    <definedName name="_6692F_5_17_3">#REF!</definedName>
    <definedName name="_6693F_5_17_4" localSheetId="3">#REF!</definedName>
    <definedName name="_6693F_5_17_4">#REF!</definedName>
    <definedName name="_6694F_5_17_5" localSheetId="3">#REF!</definedName>
    <definedName name="_6694F_5_17_5">#REF!</definedName>
    <definedName name="_6695F_5_17_6" localSheetId="3">#REF!</definedName>
    <definedName name="_6695F_5_17_6">#REF!</definedName>
    <definedName name="_6696F_5_17_7" localSheetId="3">#REF!</definedName>
    <definedName name="_6696F_5_17_7">#REF!</definedName>
    <definedName name="_6697F_5_17_8" localSheetId="3">#REF!</definedName>
    <definedName name="_6697F_5_17_8">#REF!</definedName>
    <definedName name="_6698F_5_17_9" localSheetId="3">#REF!</definedName>
    <definedName name="_6698F_5_17_9">#REF!</definedName>
    <definedName name="_6699F_6_1" localSheetId="3">#REF!</definedName>
    <definedName name="_6699F_6_1">#REF!</definedName>
    <definedName name="_67_31_10_10" localSheetId="3">#REF!</definedName>
    <definedName name="_67_31_10_10">#REF!</definedName>
    <definedName name="_670_s_1_1_11_8" localSheetId="3">#REF!</definedName>
    <definedName name="_670_s_1_1_11_8">#REF!</definedName>
    <definedName name="_6700F_6_10" localSheetId="3">#REF!</definedName>
    <definedName name="_6700F_6_10">#REF!</definedName>
    <definedName name="_6701F_6_11" localSheetId="3">#REF!</definedName>
    <definedName name="_6701F_6_11">#REF!</definedName>
    <definedName name="_6702F_6_12" localSheetId="3">#REF!</definedName>
    <definedName name="_6702F_6_12">#REF!</definedName>
    <definedName name="_6703F_6_13" localSheetId="3">#REF!</definedName>
    <definedName name="_6703F_6_13">#REF!</definedName>
    <definedName name="_6704F_6_2" localSheetId="3">#REF!</definedName>
    <definedName name="_6704F_6_2">#REF!</definedName>
    <definedName name="_6705F_6_3" localSheetId="3">#REF!</definedName>
    <definedName name="_6705F_6_3">#REF!</definedName>
    <definedName name="_6706F_6_4" localSheetId="3">#REF!</definedName>
    <definedName name="_6706F_6_4">#REF!</definedName>
    <definedName name="_6707F_6_5" localSheetId="3">#REF!</definedName>
    <definedName name="_6707F_6_5">#REF!</definedName>
    <definedName name="_6708F_6_6" localSheetId="3">#REF!</definedName>
    <definedName name="_6708F_6_6">#REF!</definedName>
    <definedName name="_6709F_6_7" localSheetId="3">#REF!</definedName>
    <definedName name="_6709F_6_7">#REF!</definedName>
    <definedName name="_671_s_1_1_11_9" localSheetId="3">#REF!</definedName>
    <definedName name="_671_s_1_1_11_9">#REF!</definedName>
    <definedName name="_6710F_6_8" localSheetId="3">#REF!</definedName>
    <definedName name="_6710F_6_8">#REF!</definedName>
    <definedName name="_6711F_6_9" localSheetId="3">#REF!</definedName>
    <definedName name="_6711F_6_9">#REF!</definedName>
    <definedName name="_6712F_6_10_1" localSheetId="3">#REF!</definedName>
    <definedName name="_6712F_6_10_1">#REF!</definedName>
    <definedName name="_6713F_6_10_10" localSheetId="3">#REF!</definedName>
    <definedName name="_6713F_6_10_10">#REF!</definedName>
    <definedName name="_6714F_6_10_11" localSheetId="3">#REF!</definedName>
    <definedName name="_6714F_6_10_11">#REF!</definedName>
    <definedName name="_6715F_6_10_12" localSheetId="3">#REF!</definedName>
    <definedName name="_6715F_6_10_12">#REF!</definedName>
    <definedName name="_6716F_6_10_13" localSheetId="3">#REF!</definedName>
    <definedName name="_6716F_6_10_13">#REF!</definedName>
    <definedName name="_6717F_6_10_2" localSheetId="3">#REF!</definedName>
    <definedName name="_6717F_6_10_2">#REF!</definedName>
    <definedName name="_6718F_6_10_3" localSheetId="3">#REF!</definedName>
    <definedName name="_6718F_6_10_3">#REF!</definedName>
    <definedName name="_6719F_6_10_4" localSheetId="3">#REF!</definedName>
    <definedName name="_6719F_6_10_4">#REF!</definedName>
    <definedName name="_672_s_1_1_17_1" localSheetId="3">#REF!</definedName>
    <definedName name="_672_s_1_1_17_1">#REF!</definedName>
    <definedName name="_6720F_6_10_5" localSheetId="3">#REF!</definedName>
    <definedName name="_6720F_6_10_5">#REF!</definedName>
    <definedName name="_6721F_6_10_6" localSheetId="3">#REF!</definedName>
    <definedName name="_6721F_6_10_6">#REF!</definedName>
    <definedName name="_6722F_6_10_7" localSheetId="3">#REF!</definedName>
    <definedName name="_6722F_6_10_7">#REF!</definedName>
    <definedName name="_6723F_6_10_8" localSheetId="3">#REF!</definedName>
    <definedName name="_6723F_6_10_8">#REF!</definedName>
    <definedName name="_6724F_6_10_9" localSheetId="3">#REF!</definedName>
    <definedName name="_6724F_6_10_9">#REF!</definedName>
    <definedName name="_6725F_6_11_1" localSheetId="3">#REF!</definedName>
    <definedName name="_6725F_6_11_1">#REF!</definedName>
    <definedName name="_6726F_6_11_10" localSheetId="3">#REF!</definedName>
    <definedName name="_6726F_6_11_10">#REF!</definedName>
    <definedName name="_6727F_6_11_11" localSheetId="3">#REF!</definedName>
    <definedName name="_6727F_6_11_11">#REF!</definedName>
    <definedName name="_6728F_6_11_12" localSheetId="3">#REF!</definedName>
    <definedName name="_6728F_6_11_12">#REF!</definedName>
    <definedName name="_6729F_6_11_13" localSheetId="3">#REF!</definedName>
    <definedName name="_6729F_6_11_13">#REF!</definedName>
    <definedName name="_673_s_1_1_17_10" localSheetId="3">#REF!</definedName>
    <definedName name="_673_s_1_1_17_10">#REF!</definedName>
    <definedName name="_6730F_6_11_2" localSheetId="3">#REF!</definedName>
    <definedName name="_6730F_6_11_2">#REF!</definedName>
    <definedName name="_6731F_6_11_3" localSheetId="3">#REF!</definedName>
    <definedName name="_6731F_6_11_3">#REF!</definedName>
    <definedName name="_6732F_6_11_4" localSheetId="3">#REF!</definedName>
    <definedName name="_6732F_6_11_4">#REF!</definedName>
    <definedName name="_6733F_6_11_5" localSheetId="3">#REF!</definedName>
    <definedName name="_6733F_6_11_5">#REF!</definedName>
    <definedName name="_6734F_6_11_6" localSheetId="3">#REF!</definedName>
    <definedName name="_6734F_6_11_6">#REF!</definedName>
    <definedName name="_6735F_6_11_7" localSheetId="3">#REF!</definedName>
    <definedName name="_6735F_6_11_7">#REF!</definedName>
    <definedName name="_6736F_6_11_8" localSheetId="3">#REF!</definedName>
    <definedName name="_6736F_6_11_8">#REF!</definedName>
    <definedName name="_6737F_6_11_9" localSheetId="3">#REF!</definedName>
    <definedName name="_6737F_6_11_9">#REF!</definedName>
    <definedName name="_6738F_6_17_1" localSheetId="3">#REF!</definedName>
    <definedName name="_6738F_6_17_1">#REF!</definedName>
    <definedName name="_6739F_6_17_10" localSheetId="3">#REF!</definedName>
    <definedName name="_6739F_6_17_10">#REF!</definedName>
    <definedName name="_674_s_1_1_17_11" localSheetId="3">#REF!</definedName>
    <definedName name="_674_s_1_1_17_11">#REF!</definedName>
    <definedName name="_6740F_6_17_11" localSheetId="3">#REF!</definedName>
    <definedName name="_6740F_6_17_11">#REF!</definedName>
    <definedName name="_6741F_6_17_12" localSheetId="3">#REF!</definedName>
    <definedName name="_6741F_6_17_12">#REF!</definedName>
    <definedName name="_6742F_6_17_13" localSheetId="3">#REF!</definedName>
    <definedName name="_6742F_6_17_13">#REF!</definedName>
    <definedName name="_6743F_6_17_2" localSheetId="3">#REF!</definedName>
    <definedName name="_6743F_6_17_2">#REF!</definedName>
    <definedName name="_6744F_6_17_3" localSheetId="3">#REF!</definedName>
    <definedName name="_6744F_6_17_3">#REF!</definedName>
    <definedName name="_6745F_6_17_4" localSheetId="3">#REF!</definedName>
    <definedName name="_6745F_6_17_4">#REF!</definedName>
    <definedName name="_6746F_6_17_5" localSheetId="3">#REF!</definedName>
    <definedName name="_6746F_6_17_5">#REF!</definedName>
    <definedName name="_6747F_6_17_6" localSheetId="3">#REF!</definedName>
    <definedName name="_6747F_6_17_6">#REF!</definedName>
    <definedName name="_6748F_6_17_7" localSheetId="3">#REF!</definedName>
    <definedName name="_6748F_6_17_7">#REF!</definedName>
    <definedName name="_6749F_6_17_8" localSheetId="3">#REF!</definedName>
    <definedName name="_6749F_6_17_8">#REF!</definedName>
    <definedName name="_675_s_1_1_17_12" localSheetId="3">#REF!</definedName>
    <definedName name="_675_s_1_1_17_12">#REF!</definedName>
    <definedName name="_6750F_6_17_9" localSheetId="3">#REF!</definedName>
    <definedName name="_6750F_6_17_9">#REF!</definedName>
    <definedName name="_6751F_7_1" localSheetId="3">#REF!</definedName>
    <definedName name="_6751F_7_1">#REF!</definedName>
    <definedName name="_6752F_7_10" localSheetId="3">#REF!</definedName>
    <definedName name="_6752F_7_10">#REF!</definedName>
    <definedName name="_6753F_7_11" localSheetId="3">#REF!</definedName>
    <definedName name="_6753F_7_11">#REF!</definedName>
    <definedName name="_6754F_7_12" localSheetId="3">#REF!</definedName>
    <definedName name="_6754F_7_12">#REF!</definedName>
    <definedName name="_6755F_7_13" localSheetId="3">#REF!</definedName>
    <definedName name="_6755F_7_13">#REF!</definedName>
    <definedName name="_6756F_7_2" localSheetId="3">#REF!</definedName>
    <definedName name="_6756F_7_2">#REF!</definedName>
    <definedName name="_6757F_7_3" localSheetId="3">#REF!</definedName>
    <definedName name="_6757F_7_3">#REF!</definedName>
    <definedName name="_6758F_7_4" localSheetId="3">#REF!</definedName>
    <definedName name="_6758F_7_4">#REF!</definedName>
    <definedName name="_6759F_7_5" localSheetId="3">#REF!</definedName>
    <definedName name="_6759F_7_5">#REF!</definedName>
    <definedName name="_676_s_1_1_17_13" localSheetId="3">#REF!</definedName>
    <definedName name="_676_s_1_1_17_13">#REF!</definedName>
    <definedName name="_6760F_7_6" localSheetId="3">#REF!</definedName>
    <definedName name="_6760F_7_6">#REF!</definedName>
    <definedName name="_6761F_7_7" localSheetId="3">#REF!</definedName>
    <definedName name="_6761F_7_7">#REF!</definedName>
    <definedName name="_6762F_7_8" localSheetId="3">#REF!</definedName>
    <definedName name="_6762F_7_8">#REF!</definedName>
    <definedName name="_6763F_7_9" localSheetId="3">#REF!</definedName>
    <definedName name="_6763F_7_9">#REF!</definedName>
    <definedName name="_6764F_7_10_1" localSheetId="3">#REF!</definedName>
    <definedName name="_6764F_7_10_1">#REF!</definedName>
    <definedName name="_6765F_7_10_10" localSheetId="3">#REF!</definedName>
    <definedName name="_6765F_7_10_10">#REF!</definedName>
    <definedName name="_6766F_7_10_11" localSheetId="3">#REF!</definedName>
    <definedName name="_6766F_7_10_11">#REF!</definedName>
    <definedName name="_6767F_7_10_12" localSheetId="3">#REF!</definedName>
    <definedName name="_6767F_7_10_12">#REF!</definedName>
    <definedName name="_6768F_7_10_13" localSheetId="3">#REF!</definedName>
    <definedName name="_6768F_7_10_13">#REF!</definedName>
    <definedName name="_6769F_7_10_2" localSheetId="3">#REF!</definedName>
    <definedName name="_6769F_7_10_2">#REF!</definedName>
    <definedName name="_677_s_1_1_17_2" localSheetId="3">#REF!</definedName>
    <definedName name="_677_s_1_1_17_2">#REF!</definedName>
    <definedName name="_6770F_7_10_3" localSheetId="3">#REF!</definedName>
    <definedName name="_6770F_7_10_3">#REF!</definedName>
    <definedName name="_6771F_7_10_4" localSheetId="3">#REF!</definedName>
    <definedName name="_6771F_7_10_4">#REF!</definedName>
    <definedName name="_6772F_7_10_5" localSheetId="3">#REF!</definedName>
    <definedName name="_6772F_7_10_5">#REF!</definedName>
    <definedName name="_6773F_7_10_6" localSheetId="3">#REF!</definedName>
    <definedName name="_6773F_7_10_6">#REF!</definedName>
    <definedName name="_6774F_7_10_7" localSheetId="3">#REF!</definedName>
    <definedName name="_6774F_7_10_7">#REF!</definedName>
    <definedName name="_6775F_7_10_8" localSheetId="3">#REF!</definedName>
    <definedName name="_6775F_7_10_8">#REF!</definedName>
    <definedName name="_6776F_7_10_9" localSheetId="3">#REF!</definedName>
    <definedName name="_6776F_7_10_9">#REF!</definedName>
    <definedName name="_6777F_7_11_1" localSheetId="3">#REF!</definedName>
    <definedName name="_6777F_7_11_1">#REF!</definedName>
    <definedName name="_6778F_7_11_10" localSheetId="3">#REF!</definedName>
    <definedName name="_6778F_7_11_10">#REF!</definedName>
    <definedName name="_6779F_7_11_11" localSheetId="3">#REF!</definedName>
    <definedName name="_6779F_7_11_11">#REF!</definedName>
    <definedName name="_678_s_1_1_17_3" localSheetId="3">#REF!</definedName>
    <definedName name="_678_s_1_1_17_3">#REF!</definedName>
    <definedName name="_6780F_7_11_12" localSheetId="3">#REF!</definedName>
    <definedName name="_6780F_7_11_12">#REF!</definedName>
    <definedName name="_6781F_7_11_13" localSheetId="3">#REF!</definedName>
    <definedName name="_6781F_7_11_13">#REF!</definedName>
    <definedName name="_6782F_7_11_2" localSheetId="3">#REF!</definedName>
    <definedName name="_6782F_7_11_2">#REF!</definedName>
    <definedName name="_6783F_7_11_3" localSheetId="3">#REF!</definedName>
    <definedName name="_6783F_7_11_3">#REF!</definedName>
    <definedName name="_6784F_7_11_4" localSheetId="3">#REF!</definedName>
    <definedName name="_6784F_7_11_4">#REF!</definedName>
    <definedName name="_6785F_7_11_5" localSheetId="3">#REF!</definedName>
    <definedName name="_6785F_7_11_5">#REF!</definedName>
    <definedName name="_6786F_7_11_6" localSheetId="3">#REF!</definedName>
    <definedName name="_6786F_7_11_6">#REF!</definedName>
    <definedName name="_6787F_7_11_7" localSheetId="3">#REF!</definedName>
    <definedName name="_6787F_7_11_7">#REF!</definedName>
    <definedName name="_6788F_7_11_8" localSheetId="3">#REF!</definedName>
    <definedName name="_6788F_7_11_8">#REF!</definedName>
    <definedName name="_6789F_7_11_9" localSheetId="3">#REF!</definedName>
    <definedName name="_6789F_7_11_9">#REF!</definedName>
    <definedName name="_679_s_1_1_17_4" localSheetId="3">#REF!</definedName>
    <definedName name="_679_s_1_1_17_4">#REF!</definedName>
    <definedName name="_6790F_7_17_1" localSheetId="3">#REF!</definedName>
    <definedName name="_6790F_7_17_1">#REF!</definedName>
    <definedName name="_6791F_7_17_10" localSheetId="3">#REF!</definedName>
    <definedName name="_6791F_7_17_10">#REF!</definedName>
    <definedName name="_6792F_7_17_11" localSheetId="3">#REF!</definedName>
    <definedName name="_6792F_7_17_11">#REF!</definedName>
    <definedName name="_6793F_7_17_12" localSheetId="3">#REF!</definedName>
    <definedName name="_6793F_7_17_12">#REF!</definedName>
    <definedName name="_6794F_7_17_13" localSheetId="3">#REF!</definedName>
    <definedName name="_6794F_7_17_13">#REF!</definedName>
    <definedName name="_6795F_7_17_2" localSheetId="3">#REF!</definedName>
    <definedName name="_6795F_7_17_2">#REF!</definedName>
    <definedName name="_6796F_7_17_3" localSheetId="3">#REF!</definedName>
    <definedName name="_6796F_7_17_3">#REF!</definedName>
    <definedName name="_6797F_7_17_4" localSheetId="3">#REF!</definedName>
    <definedName name="_6797F_7_17_4">#REF!</definedName>
    <definedName name="_6798F_7_17_5" localSheetId="3">#REF!</definedName>
    <definedName name="_6798F_7_17_5">#REF!</definedName>
    <definedName name="_6799F_7_17_6" localSheetId="3">#REF!</definedName>
    <definedName name="_6799F_7_17_6">#REF!</definedName>
    <definedName name="_68_31_10_11" localSheetId="3">#REF!</definedName>
    <definedName name="_68_31_10_11">#REF!</definedName>
    <definedName name="_680_s_1_1_17_5" localSheetId="3">#REF!</definedName>
    <definedName name="_680_s_1_1_17_5">#REF!</definedName>
    <definedName name="_6800F_7_17_7" localSheetId="3">#REF!</definedName>
    <definedName name="_6800F_7_17_7">#REF!</definedName>
    <definedName name="_6801F_7_17_8" localSheetId="3">#REF!</definedName>
    <definedName name="_6801F_7_17_8">#REF!</definedName>
    <definedName name="_6802F_7_17_9" localSheetId="3">#REF!</definedName>
    <definedName name="_6802F_7_17_9">#REF!</definedName>
    <definedName name="_6803F_8_1" localSheetId="3">#REF!</definedName>
    <definedName name="_6803F_8_1">#REF!</definedName>
    <definedName name="_6804F_8_10" localSheetId="3">#REF!</definedName>
    <definedName name="_6804F_8_10">#REF!</definedName>
    <definedName name="_6805F_8_11" localSheetId="3">#REF!</definedName>
    <definedName name="_6805F_8_11">#REF!</definedName>
    <definedName name="_6806F_8_12" localSheetId="3">#REF!</definedName>
    <definedName name="_6806F_8_12">#REF!</definedName>
    <definedName name="_6807F_8_13" localSheetId="3">#REF!</definedName>
    <definedName name="_6807F_8_13">#REF!</definedName>
    <definedName name="_6808F_8_2" localSheetId="3">#REF!</definedName>
    <definedName name="_6808F_8_2">#REF!</definedName>
    <definedName name="_6809F_8_3" localSheetId="3">#REF!</definedName>
    <definedName name="_6809F_8_3">#REF!</definedName>
    <definedName name="_681_s_1_1_17_6" localSheetId="3">#REF!</definedName>
    <definedName name="_681_s_1_1_17_6">#REF!</definedName>
    <definedName name="_6810F_8_4" localSheetId="3">#REF!</definedName>
    <definedName name="_6810F_8_4">#REF!</definedName>
    <definedName name="_6811F_8_5" localSheetId="3">#REF!</definedName>
    <definedName name="_6811F_8_5">#REF!</definedName>
    <definedName name="_6812F_8_6" localSheetId="3">#REF!</definedName>
    <definedName name="_6812F_8_6">#REF!</definedName>
    <definedName name="_6813F_8_7" localSheetId="3">#REF!</definedName>
    <definedName name="_6813F_8_7">#REF!</definedName>
    <definedName name="_6814F_8_8" localSheetId="3">#REF!</definedName>
    <definedName name="_6814F_8_8">#REF!</definedName>
    <definedName name="_6815F_8_9" localSheetId="3">#REF!</definedName>
    <definedName name="_6815F_8_9">#REF!</definedName>
    <definedName name="_6816F_8_10_1" localSheetId="3">#REF!</definedName>
    <definedName name="_6816F_8_10_1">#REF!</definedName>
    <definedName name="_6817F_8_10_10" localSheetId="3">#REF!</definedName>
    <definedName name="_6817F_8_10_10">#REF!</definedName>
    <definedName name="_6818F_8_10_11" localSheetId="3">#REF!</definedName>
    <definedName name="_6818F_8_10_11">#REF!</definedName>
    <definedName name="_6819F_8_10_12" localSheetId="3">#REF!</definedName>
    <definedName name="_6819F_8_10_12">#REF!</definedName>
    <definedName name="_682_s_1_1_17_7" localSheetId="3">#REF!</definedName>
    <definedName name="_682_s_1_1_17_7">#REF!</definedName>
    <definedName name="_6820F_8_10_13" localSheetId="3">#REF!</definedName>
    <definedName name="_6820F_8_10_13">#REF!</definedName>
    <definedName name="_6821F_8_10_2" localSheetId="3">#REF!</definedName>
    <definedName name="_6821F_8_10_2">#REF!</definedName>
    <definedName name="_6822F_8_10_3" localSheetId="3">#REF!</definedName>
    <definedName name="_6822F_8_10_3">#REF!</definedName>
    <definedName name="_6823F_8_10_4" localSheetId="3">#REF!</definedName>
    <definedName name="_6823F_8_10_4">#REF!</definedName>
    <definedName name="_6824F_8_10_5" localSheetId="3">#REF!</definedName>
    <definedName name="_6824F_8_10_5">#REF!</definedName>
    <definedName name="_6825F_8_10_6" localSheetId="3">#REF!</definedName>
    <definedName name="_6825F_8_10_6">#REF!</definedName>
    <definedName name="_6826F_8_10_7" localSheetId="3">#REF!</definedName>
    <definedName name="_6826F_8_10_7">#REF!</definedName>
    <definedName name="_6827F_8_10_8" localSheetId="3">#REF!</definedName>
    <definedName name="_6827F_8_10_8">#REF!</definedName>
    <definedName name="_6828F_8_10_9" localSheetId="3">#REF!</definedName>
    <definedName name="_6828F_8_10_9">#REF!</definedName>
    <definedName name="_6829F_8_11_1" localSheetId="3">#REF!</definedName>
    <definedName name="_6829F_8_11_1">#REF!</definedName>
    <definedName name="_683_s_1_1_17_8" localSheetId="3">#REF!</definedName>
    <definedName name="_683_s_1_1_17_8">#REF!</definedName>
    <definedName name="_6830F_8_11_10" localSheetId="3">#REF!</definedName>
    <definedName name="_6830F_8_11_10">#REF!</definedName>
    <definedName name="_6831F_8_11_11" localSheetId="3">#REF!</definedName>
    <definedName name="_6831F_8_11_11">#REF!</definedName>
    <definedName name="_6832F_8_11_12" localSheetId="3">#REF!</definedName>
    <definedName name="_6832F_8_11_12">#REF!</definedName>
    <definedName name="_6833F_8_11_13" localSheetId="3">#REF!</definedName>
    <definedName name="_6833F_8_11_13">#REF!</definedName>
    <definedName name="_6834F_8_11_2" localSheetId="3">#REF!</definedName>
    <definedName name="_6834F_8_11_2">#REF!</definedName>
    <definedName name="_6835F_8_11_3" localSheetId="3">#REF!</definedName>
    <definedName name="_6835F_8_11_3">#REF!</definedName>
    <definedName name="_6836F_8_11_4" localSheetId="3">#REF!</definedName>
    <definedName name="_6836F_8_11_4">#REF!</definedName>
    <definedName name="_6837F_8_11_5" localSheetId="3">#REF!</definedName>
    <definedName name="_6837F_8_11_5">#REF!</definedName>
    <definedName name="_6838F_8_11_6" localSheetId="3">#REF!</definedName>
    <definedName name="_6838F_8_11_6">#REF!</definedName>
    <definedName name="_6839F_8_11_7" localSheetId="3">#REF!</definedName>
    <definedName name="_6839F_8_11_7">#REF!</definedName>
    <definedName name="_684_s_1_1_17_9" localSheetId="3">#REF!</definedName>
    <definedName name="_684_s_1_1_17_9">#REF!</definedName>
    <definedName name="_6840F_8_11_8" localSheetId="3">#REF!</definedName>
    <definedName name="_6840F_8_11_8">#REF!</definedName>
    <definedName name="_6841F_8_11_9" localSheetId="3">#REF!</definedName>
    <definedName name="_6841F_8_11_9">#REF!</definedName>
    <definedName name="_6842F_8_17_1" localSheetId="3">#REF!</definedName>
    <definedName name="_6842F_8_17_1">#REF!</definedName>
    <definedName name="_6843F_8_17_10" localSheetId="3">#REF!</definedName>
    <definedName name="_6843F_8_17_10">#REF!</definedName>
    <definedName name="_6844F_8_17_11" localSheetId="3">#REF!</definedName>
    <definedName name="_6844F_8_17_11">#REF!</definedName>
    <definedName name="_6845F_8_17_12" localSheetId="3">#REF!</definedName>
    <definedName name="_6845F_8_17_12">#REF!</definedName>
    <definedName name="_6846F_8_17_13" localSheetId="3">#REF!</definedName>
    <definedName name="_6846F_8_17_13">#REF!</definedName>
    <definedName name="_6847F_8_17_2" localSheetId="3">#REF!</definedName>
    <definedName name="_6847F_8_17_2">#REF!</definedName>
    <definedName name="_6848F_8_17_3" localSheetId="3">#REF!</definedName>
    <definedName name="_6848F_8_17_3">#REF!</definedName>
    <definedName name="_6849F_8_17_4" localSheetId="3">#REF!</definedName>
    <definedName name="_6849F_8_17_4">#REF!</definedName>
    <definedName name="_685_s_1_10_1" localSheetId="3">#REF!</definedName>
    <definedName name="_685_s_1_10_1">#REF!</definedName>
    <definedName name="_6850F_8_17_5" localSheetId="3">#REF!</definedName>
    <definedName name="_6850F_8_17_5">#REF!</definedName>
    <definedName name="_6851F_8_17_6" localSheetId="3">#REF!</definedName>
    <definedName name="_6851F_8_17_6">#REF!</definedName>
    <definedName name="_6852F_8_17_7" localSheetId="3">#REF!</definedName>
    <definedName name="_6852F_8_17_7">#REF!</definedName>
    <definedName name="_6853F_8_17_8" localSheetId="3">#REF!</definedName>
    <definedName name="_6853F_8_17_8">#REF!</definedName>
    <definedName name="_6854F_8_17_9" localSheetId="3">#REF!</definedName>
    <definedName name="_6854F_8_17_9">#REF!</definedName>
    <definedName name="_6855F_9_1" localSheetId="3">#REF!</definedName>
    <definedName name="_6855F_9_1">#REF!</definedName>
    <definedName name="_6856F_9_10" localSheetId="3">#REF!</definedName>
    <definedName name="_6856F_9_10">#REF!</definedName>
    <definedName name="_6857F_9_11" localSheetId="3">#REF!</definedName>
    <definedName name="_6857F_9_11">#REF!</definedName>
    <definedName name="_6858F_9_12" localSheetId="3">#REF!</definedName>
    <definedName name="_6858F_9_12">#REF!</definedName>
    <definedName name="_6859F_9_13" localSheetId="3">#REF!</definedName>
    <definedName name="_6859F_9_13">#REF!</definedName>
    <definedName name="_686_s_1_10_10" localSheetId="3">#REF!</definedName>
    <definedName name="_686_s_1_10_10">#REF!</definedName>
    <definedName name="_6860F_9_2" localSheetId="3">#REF!</definedName>
    <definedName name="_6860F_9_2">#REF!</definedName>
    <definedName name="_6861F_9_3" localSheetId="3">#REF!</definedName>
    <definedName name="_6861F_9_3">#REF!</definedName>
    <definedName name="_6862F_9_4" localSheetId="3">#REF!</definedName>
    <definedName name="_6862F_9_4">#REF!</definedName>
    <definedName name="_6863F_9_5" localSheetId="3">#REF!</definedName>
    <definedName name="_6863F_9_5">#REF!</definedName>
    <definedName name="_6864F_9_6" localSheetId="3">#REF!</definedName>
    <definedName name="_6864F_9_6">#REF!</definedName>
    <definedName name="_6865F_9_7" localSheetId="3">#REF!</definedName>
    <definedName name="_6865F_9_7">#REF!</definedName>
    <definedName name="_6866F_9_8" localSheetId="3">#REF!</definedName>
    <definedName name="_6866F_9_8">#REF!</definedName>
    <definedName name="_6867F_9_9" localSheetId="3">#REF!</definedName>
    <definedName name="_6867F_9_9">#REF!</definedName>
    <definedName name="_6868F_9_10_1" localSheetId="3">#REF!</definedName>
    <definedName name="_6868F_9_10_1">#REF!</definedName>
    <definedName name="_6869F_9_10_10" localSheetId="3">#REF!</definedName>
    <definedName name="_6869F_9_10_10">#REF!</definedName>
    <definedName name="_687_s_1_10_11" localSheetId="3">#REF!</definedName>
    <definedName name="_687_s_1_10_11">#REF!</definedName>
    <definedName name="_6870F_9_10_11" localSheetId="3">#REF!</definedName>
    <definedName name="_6870F_9_10_11">#REF!</definedName>
    <definedName name="_6871F_9_10_12" localSheetId="3">#REF!</definedName>
    <definedName name="_6871F_9_10_12">#REF!</definedName>
    <definedName name="_6872F_9_10_13" localSheetId="3">#REF!</definedName>
    <definedName name="_6872F_9_10_13">#REF!</definedName>
    <definedName name="_6873F_9_10_2" localSheetId="3">#REF!</definedName>
    <definedName name="_6873F_9_10_2">#REF!</definedName>
    <definedName name="_6874F_9_10_3" localSheetId="3">#REF!</definedName>
    <definedName name="_6874F_9_10_3">#REF!</definedName>
    <definedName name="_6875F_9_10_4" localSheetId="3">#REF!</definedName>
    <definedName name="_6875F_9_10_4">#REF!</definedName>
    <definedName name="_6876F_9_10_5" localSheetId="3">#REF!</definedName>
    <definedName name="_6876F_9_10_5">#REF!</definedName>
    <definedName name="_6877F_9_10_6" localSheetId="3">#REF!</definedName>
    <definedName name="_6877F_9_10_6">#REF!</definedName>
    <definedName name="_6878F_9_10_7" localSheetId="3">#REF!</definedName>
    <definedName name="_6878F_9_10_7">#REF!</definedName>
    <definedName name="_6879F_9_10_8" localSheetId="3">#REF!</definedName>
    <definedName name="_6879F_9_10_8">#REF!</definedName>
    <definedName name="_688_s_1_10_12" localSheetId="3">#REF!</definedName>
    <definedName name="_688_s_1_10_12">#REF!</definedName>
    <definedName name="_6880F_9_10_9" localSheetId="3">#REF!</definedName>
    <definedName name="_6880F_9_10_9">#REF!</definedName>
    <definedName name="_6881F_9_11_1" localSheetId="3">#REF!</definedName>
    <definedName name="_6881F_9_11_1">#REF!</definedName>
    <definedName name="_6882F_9_11_10" localSheetId="3">#REF!</definedName>
    <definedName name="_6882F_9_11_10">#REF!</definedName>
    <definedName name="_6883F_9_11_11" localSheetId="3">#REF!</definedName>
    <definedName name="_6883F_9_11_11">#REF!</definedName>
    <definedName name="_6884F_9_11_12" localSheetId="3">#REF!</definedName>
    <definedName name="_6884F_9_11_12">#REF!</definedName>
    <definedName name="_6885F_9_11_13" localSheetId="3">#REF!</definedName>
    <definedName name="_6885F_9_11_13">#REF!</definedName>
    <definedName name="_6886F_9_11_2" localSheetId="3">#REF!</definedName>
    <definedName name="_6886F_9_11_2">#REF!</definedName>
    <definedName name="_6887F_9_11_3" localSheetId="3">#REF!</definedName>
    <definedName name="_6887F_9_11_3">#REF!</definedName>
    <definedName name="_6888F_9_11_4" localSheetId="3">#REF!</definedName>
    <definedName name="_6888F_9_11_4">#REF!</definedName>
    <definedName name="_6889F_9_11_5" localSheetId="3">#REF!</definedName>
    <definedName name="_6889F_9_11_5">#REF!</definedName>
    <definedName name="_689_s_1_10_13" localSheetId="3">#REF!</definedName>
    <definedName name="_689_s_1_10_13">#REF!</definedName>
    <definedName name="_6890F_9_11_6" localSheetId="3">#REF!</definedName>
    <definedName name="_6890F_9_11_6">#REF!</definedName>
    <definedName name="_6891F_9_11_7" localSheetId="3">#REF!</definedName>
    <definedName name="_6891F_9_11_7">#REF!</definedName>
    <definedName name="_6892F_9_11_8" localSheetId="3">#REF!</definedName>
    <definedName name="_6892F_9_11_8">#REF!</definedName>
    <definedName name="_6893F_9_11_9" localSheetId="3">#REF!</definedName>
    <definedName name="_6893F_9_11_9">#REF!</definedName>
    <definedName name="_6894F_9_17_1" localSheetId="3">#REF!</definedName>
    <definedName name="_6894F_9_17_1">#REF!</definedName>
    <definedName name="_6895F_9_17_10" localSheetId="3">#REF!</definedName>
    <definedName name="_6895F_9_17_10">#REF!</definedName>
    <definedName name="_6896F_9_17_11" localSheetId="3">#REF!</definedName>
    <definedName name="_6896F_9_17_11">#REF!</definedName>
    <definedName name="_6897F_9_17_12" localSheetId="3">#REF!</definedName>
    <definedName name="_6897F_9_17_12">#REF!</definedName>
    <definedName name="_6898F_9_17_13" localSheetId="3">#REF!</definedName>
    <definedName name="_6898F_9_17_13">#REF!</definedName>
    <definedName name="_6899F_9_17_2" localSheetId="3">#REF!</definedName>
    <definedName name="_6899F_9_17_2">#REF!</definedName>
    <definedName name="_69_31_10_12" localSheetId="3">#REF!</definedName>
    <definedName name="_69_31_10_12">#REF!</definedName>
    <definedName name="_690_s_1_10_2" localSheetId="3">#REF!</definedName>
    <definedName name="_690_s_1_10_2">#REF!</definedName>
    <definedName name="_6900F_9_17_3" localSheetId="3">#REF!</definedName>
    <definedName name="_6900F_9_17_3">#REF!</definedName>
    <definedName name="_6901F_9_17_4" localSheetId="3">#REF!</definedName>
    <definedName name="_6901F_9_17_4">#REF!</definedName>
    <definedName name="_6902F_9_17_5" localSheetId="3">#REF!</definedName>
    <definedName name="_6902F_9_17_5">#REF!</definedName>
    <definedName name="_6903F_9_17_6" localSheetId="3">#REF!</definedName>
    <definedName name="_6903F_9_17_6">#REF!</definedName>
    <definedName name="_6904F_9_17_7" localSheetId="3">#REF!</definedName>
    <definedName name="_6904F_9_17_7">#REF!</definedName>
    <definedName name="_6905F_9_17_8" localSheetId="3">#REF!</definedName>
    <definedName name="_6905F_9_17_8">#REF!</definedName>
    <definedName name="_6906F_9_17_9" localSheetId="3">#REF!</definedName>
    <definedName name="_6906F_9_17_9">#REF!</definedName>
    <definedName name="_6907G_1" localSheetId="3">#REF!</definedName>
    <definedName name="_6907G_1">#REF!</definedName>
    <definedName name="_6908G_10" localSheetId="3">#REF!</definedName>
    <definedName name="_6908G_10">#REF!</definedName>
    <definedName name="_6909G_11" localSheetId="3">#REF!</definedName>
    <definedName name="_6909G_11">#REF!</definedName>
    <definedName name="_691_s_1_10_3" localSheetId="3">#REF!</definedName>
    <definedName name="_691_s_1_10_3">#REF!</definedName>
    <definedName name="_6910G_12" localSheetId="3">#REF!</definedName>
    <definedName name="_6910G_12">#REF!</definedName>
    <definedName name="_6911G_13" localSheetId="3">#REF!</definedName>
    <definedName name="_6911G_13">#REF!</definedName>
    <definedName name="_6912G_2" localSheetId="3">#REF!</definedName>
    <definedName name="_6912G_2">#REF!</definedName>
    <definedName name="_6913G_3" localSheetId="3">#REF!</definedName>
    <definedName name="_6913G_3">#REF!</definedName>
    <definedName name="_6914G_4" localSheetId="3">#REF!</definedName>
    <definedName name="_6914G_4">#REF!</definedName>
    <definedName name="_6915G_5" localSheetId="3">#REF!</definedName>
    <definedName name="_6915G_5">#REF!</definedName>
    <definedName name="_6916G_6" localSheetId="3">#REF!</definedName>
    <definedName name="_6916G_6">#REF!</definedName>
    <definedName name="_6917G_7" localSheetId="3">#REF!</definedName>
    <definedName name="_6917G_7">#REF!</definedName>
    <definedName name="_6918G_8" localSheetId="3">#REF!</definedName>
    <definedName name="_6918G_8">#REF!</definedName>
    <definedName name="_6919G_9" localSheetId="3">#REF!</definedName>
    <definedName name="_6919G_9">#REF!</definedName>
    <definedName name="_692_s_1_10_4" localSheetId="3">#REF!</definedName>
    <definedName name="_692_s_1_10_4">#REF!</definedName>
    <definedName name="_6920G_1_1" localSheetId="3">#REF!</definedName>
    <definedName name="_6920G_1_1">#REF!</definedName>
    <definedName name="_6921G_1_10" localSheetId="3">#REF!</definedName>
    <definedName name="_6921G_1_10">#REF!</definedName>
    <definedName name="_6922G_1_11" localSheetId="3">#REF!</definedName>
    <definedName name="_6922G_1_11">#REF!</definedName>
    <definedName name="_6923G_1_12" localSheetId="3">#REF!</definedName>
    <definedName name="_6923G_1_12">#REF!</definedName>
    <definedName name="_6924G_1_13" localSheetId="3">#REF!</definedName>
    <definedName name="_6924G_1_13">#REF!</definedName>
    <definedName name="_6925G_1_2" localSheetId="3">#REF!</definedName>
    <definedName name="_6925G_1_2">#REF!</definedName>
    <definedName name="_6926G_1_3" localSheetId="3">#REF!</definedName>
    <definedName name="_6926G_1_3">#REF!</definedName>
    <definedName name="_6927G_1_4" localSheetId="3">#REF!</definedName>
    <definedName name="_6927G_1_4">#REF!</definedName>
    <definedName name="_6928G_1_5" localSheetId="3">#REF!</definedName>
    <definedName name="_6928G_1_5">#REF!</definedName>
    <definedName name="_6929G_1_6" localSheetId="3">#REF!</definedName>
    <definedName name="_6929G_1_6">#REF!</definedName>
    <definedName name="_693_s_1_10_5" localSheetId="3">#REF!</definedName>
    <definedName name="_693_s_1_10_5">#REF!</definedName>
    <definedName name="_6930G_1_7" localSheetId="3">#REF!</definedName>
    <definedName name="_6930G_1_7">#REF!</definedName>
    <definedName name="_6931G_1_8" localSheetId="3">#REF!</definedName>
    <definedName name="_6931G_1_8">#REF!</definedName>
    <definedName name="_6932G_1_9" localSheetId="3">#REF!</definedName>
    <definedName name="_6932G_1_9">#REF!</definedName>
    <definedName name="_6933G_1_10_1" localSheetId="3">#REF!</definedName>
    <definedName name="_6933G_1_10_1">#REF!</definedName>
    <definedName name="_6934G_1_10_10" localSheetId="3">#REF!</definedName>
    <definedName name="_6934G_1_10_10">#REF!</definedName>
    <definedName name="_6935G_1_10_11" localSheetId="3">#REF!</definedName>
    <definedName name="_6935G_1_10_11">#REF!</definedName>
    <definedName name="_6936G_1_10_12" localSheetId="3">#REF!</definedName>
    <definedName name="_6936G_1_10_12">#REF!</definedName>
    <definedName name="_6937G_1_10_13" localSheetId="3">#REF!</definedName>
    <definedName name="_6937G_1_10_13">#REF!</definedName>
    <definedName name="_6938G_1_10_2" localSheetId="3">#REF!</definedName>
    <definedName name="_6938G_1_10_2">#REF!</definedName>
    <definedName name="_6939G_1_10_3" localSheetId="3">#REF!</definedName>
    <definedName name="_6939G_1_10_3">#REF!</definedName>
    <definedName name="_694_s_1_10_6" localSheetId="3">#REF!</definedName>
    <definedName name="_694_s_1_10_6">#REF!</definedName>
    <definedName name="_6940G_1_10_4" localSheetId="3">#REF!</definedName>
    <definedName name="_6940G_1_10_4">#REF!</definedName>
    <definedName name="_6941G_1_10_5" localSheetId="3">#REF!</definedName>
    <definedName name="_6941G_1_10_5">#REF!</definedName>
    <definedName name="_6942G_1_10_6" localSheetId="3">#REF!</definedName>
    <definedName name="_6942G_1_10_6">#REF!</definedName>
    <definedName name="_6943G_1_10_7" localSheetId="3">#REF!</definedName>
    <definedName name="_6943G_1_10_7">#REF!</definedName>
    <definedName name="_6944G_1_10_8" localSheetId="3">#REF!</definedName>
    <definedName name="_6944G_1_10_8">#REF!</definedName>
    <definedName name="_6945G_1_10_9" localSheetId="3">#REF!</definedName>
    <definedName name="_6945G_1_10_9">#REF!</definedName>
    <definedName name="_6946G_1_11_1" localSheetId="3">#REF!</definedName>
    <definedName name="_6946G_1_11_1">#REF!</definedName>
    <definedName name="_6947G_1_11_10" localSheetId="3">#REF!</definedName>
    <definedName name="_6947G_1_11_10">#REF!</definedName>
    <definedName name="_6948G_1_11_11" localSheetId="3">#REF!</definedName>
    <definedName name="_6948G_1_11_11">#REF!</definedName>
    <definedName name="_6949G_1_11_12" localSheetId="3">#REF!</definedName>
    <definedName name="_6949G_1_11_12">#REF!</definedName>
    <definedName name="_695_s_1_10_7" localSheetId="3">#REF!</definedName>
    <definedName name="_695_s_1_10_7">#REF!</definedName>
    <definedName name="_6950G_1_11_13" localSheetId="3">#REF!</definedName>
    <definedName name="_6950G_1_11_13">#REF!</definedName>
    <definedName name="_6951G_1_11_2" localSheetId="3">#REF!</definedName>
    <definedName name="_6951G_1_11_2">#REF!</definedName>
    <definedName name="_6952G_1_11_3" localSheetId="3">#REF!</definedName>
    <definedName name="_6952G_1_11_3">#REF!</definedName>
    <definedName name="_6953G_1_11_4" localSheetId="3">#REF!</definedName>
    <definedName name="_6953G_1_11_4">#REF!</definedName>
    <definedName name="_6954G_1_11_5" localSheetId="3">#REF!</definedName>
    <definedName name="_6954G_1_11_5">#REF!</definedName>
    <definedName name="_6955G_1_11_6" localSheetId="3">#REF!</definedName>
    <definedName name="_6955G_1_11_6">#REF!</definedName>
    <definedName name="_6956G_1_11_7" localSheetId="3">#REF!</definedName>
    <definedName name="_6956G_1_11_7">#REF!</definedName>
    <definedName name="_6957G_1_11_8" localSheetId="3">#REF!</definedName>
    <definedName name="_6957G_1_11_8">#REF!</definedName>
    <definedName name="_6958G_1_11_9" localSheetId="3">#REF!</definedName>
    <definedName name="_6958G_1_11_9">#REF!</definedName>
    <definedName name="_6959G_1_17_1" localSheetId="3">#REF!</definedName>
    <definedName name="_6959G_1_17_1">#REF!</definedName>
    <definedName name="_696_s_1_10_8" localSheetId="3">#REF!</definedName>
    <definedName name="_696_s_1_10_8">#REF!</definedName>
    <definedName name="_6960G_1_17_10" localSheetId="3">#REF!</definedName>
    <definedName name="_6960G_1_17_10">#REF!</definedName>
    <definedName name="_6961G_1_17_11" localSheetId="3">#REF!</definedName>
    <definedName name="_6961G_1_17_11">#REF!</definedName>
    <definedName name="_6962G_1_17_12" localSheetId="3">#REF!</definedName>
    <definedName name="_6962G_1_17_12">#REF!</definedName>
    <definedName name="_6963G_1_17_13" localSheetId="3">#REF!</definedName>
    <definedName name="_6963G_1_17_13">#REF!</definedName>
    <definedName name="_6964G_1_17_2" localSheetId="3">#REF!</definedName>
    <definedName name="_6964G_1_17_2">#REF!</definedName>
    <definedName name="_6965G_1_17_3" localSheetId="3">#REF!</definedName>
    <definedName name="_6965G_1_17_3">#REF!</definedName>
    <definedName name="_6966G_1_17_4" localSheetId="3">#REF!</definedName>
    <definedName name="_6966G_1_17_4">#REF!</definedName>
    <definedName name="_6967G_1_17_5" localSheetId="3">#REF!</definedName>
    <definedName name="_6967G_1_17_5">#REF!</definedName>
    <definedName name="_6968G_1_17_6" localSheetId="3">#REF!</definedName>
    <definedName name="_6968G_1_17_6">#REF!</definedName>
    <definedName name="_6969G_1_17_7" localSheetId="3">#REF!</definedName>
    <definedName name="_6969G_1_17_7">#REF!</definedName>
    <definedName name="_697_s_1_10_9" localSheetId="3">#REF!</definedName>
    <definedName name="_697_s_1_10_9">#REF!</definedName>
    <definedName name="_6970G_1_17_8" localSheetId="3">#REF!</definedName>
    <definedName name="_6970G_1_17_8">#REF!</definedName>
    <definedName name="_6971G_1_17_9" localSheetId="3">#REF!</definedName>
    <definedName name="_6971G_1_17_9">#REF!</definedName>
    <definedName name="_6972G_10_1" localSheetId="3">#REF!</definedName>
    <definedName name="_6972G_10_1">#REF!</definedName>
    <definedName name="_6973G_10_10" localSheetId="3">#REF!</definedName>
    <definedName name="_6973G_10_10">#REF!</definedName>
    <definedName name="_6974G_10_11" localSheetId="3">#REF!</definedName>
    <definedName name="_6974G_10_11">#REF!</definedName>
    <definedName name="_6975G_10_12" localSheetId="3">#REF!</definedName>
    <definedName name="_6975G_10_12">#REF!</definedName>
    <definedName name="_6976G_10_13" localSheetId="3">#REF!</definedName>
    <definedName name="_6976G_10_13">#REF!</definedName>
    <definedName name="_6977G_10_2" localSheetId="3">#REF!</definedName>
    <definedName name="_6977G_10_2">#REF!</definedName>
    <definedName name="_6978G_10_3" localSheetId="3">#REF!</definedName>
    <definedName name="_6978G_10_3">#REF!</definedName>
    <definedName name="_6979G_10_4" localSheetId="3">#REF!</definedName>
    <definedName name="_6979G_10_4">#REF!</definedName>
    <definedName name="_698_s_1_11_1" localSheetId="3">#REF!</definedName>
    <definedName name="_698_s_1_11_1">#REF!</definedName>
    <definedName name="_6980G_10_5" localSheetId="3">#REF!</definedName>
    <definedName name="_6980G_10_5">#REF!</definedName>
    <definedName name="_6981G_10_6" localSheetId="3">#REF!</definedName>
    <definedName name="_6981G_10_6">#REF!</definedName>
    <definedName name="_6982G_10_7" localSheetId="3">#REF!</definedName>
    <definedName name="_6982G_10_7">#REF!</definedName>
    <definedName name="_6983G_10_8" localSheetId="3">#REF!</definedName>
    <definedName name="_6983G_10_8">#REF!</definedName>
    <definedName name="_6984G_10_9" localSheetId="3">#REF!</definedName>
    <definedName name="_6984G_10_9">#REF!</definedName>
    <definedName name="_6985G_10_1_1" localSheetId="3">#REF!</definedName>
    <definedName name="_6985G_10_1_1">#REF!</definedName>
    <definedName name="_6986G_10_1_10" localSheetId="3">#REF!</definedName>
    <definedName name="_6986G_10_1_10">#REF!</definedName>
    <definedName name="_6987G_10_1_11" localSheetId="3">#REF!</definedName>
    <definedName name="_6987G_10_1_11">#REF!</definedName>
    <definedName name="_6988G_10_1_12" localSheetId="3">#REF!</definedName>
    <definedName name="_6988G_10_1_12">#REF!</definedName>
    <definedName name="_6989G_10_1_13" localSheetId="3">#REF!</definedName>
    <definedName name="_6989G_10_1_13">#REF!</definedName>
    <definedName name="_699_s_1_11_10" localSheetId="3">#REF!</definedName>
    <definedName name="_699_s_1_11_10">#REF!</definedName>
    <definedName name="_6990G_10_1_2" localSheetId="3">#REF!</definedName>
    <definedName name="_6990G_10_1_2">#REF!</definedName>
    <definedName name="_6991G_10_1_3" localSheetId="3">#REF!</definedName>
    <definedName name="_6991G_10_1_3">#REF!</definedName>
    <definedName name="_6992G_10_1_4" localSheetId="3">#REF!</definedName>
    <definedName name="_6992G_10_1_4">#REF!</definedName>
    <definedName name="_6993G_10_1_5" localSheetId="3">#REF!</definedName>
    <definedName name="_6993G_10_1_5">#REF!</definedName>
    <definedName name="_6994G_10_1_6" localSheetId="3">#REF!</definedName>
    <definedName name="_6994G_10_1_6">#REF!</definedName>
    <definedName name="_6995G_10_1_7" localSheetId="3">#REF!</definedName>
    <definedName name="_6995G_10_1_7">#REF!</definedName>
    <definedName name="_6996G_10_1_8" localSheetId="3">#REF!</definedName>
    <definedName name="_6996G_10_1_8">#REF!</definedName>
    <definedName name="_6997G_10_1_9" localSheetId="3">#REF!</definedName>
    <definedName name="_6997G_10_1_9">#REF!</definedName>
    <definedName name="_6998G_10_10_1" localSheetId="3">#REF!</definedName>
    <definedName name="_6998G_10_10_1">#REF!</definedName>
    <definedName name="_6999G_10_10_10" localSheetId="3">#REF!</definedName>
    <definedName name="_6999G_10_10_10">#REF!</definedName>
    <definedName name="_7" localSheetId="3">#REF!</definedName>
    <definedName name="_7">#REF!</definedName>
    <definedName name="_7___xlnm.Print_Area_1_3" localSheetId="3">#REF!</definedName>
    <definedName name="_7___xlnm.Print_Area_1_3">#REF!</definedName>
    <definedName name="_70_31_10_13" localSheetId="3">#REF!</definedName>
    <definedName name="_70_31_10_13">#REF!</definedName>
    <definedName name="_700_s_1_11_11" localSheetId="3">#REF!</definedName>
    <definedName name="_700_s_1_11_11">#REF!</definedName>
    <definedName name="_7000G_10_10_11" localSheetId="3">#REF!</definedName>
    <definedName name="_7000G_10_10_11">#REF!</definedName>
    <definedName name="_7001G_10_10_12" localSheetId="3">#REF!</definedName>
    <definedName name="_7001G_10_10_12">#REF!</definedName>
    <definedName name="_7002G_10_10_13" localSheetId="3">#REF!</definedName>
    <definedName name="_7002G_10_10_13">#REF!</definedName>
    <definedName name="_7003G_10_10_2" localSheetId="3">#REF!</definedName>
    <definedName name="_7003G_10_10_2">#REF!</definedName>
    <definedName name="_7004G_10_10_3" localSheetId="3">#REF!</definedName>
    <definedName name="_7004G_10_10_3">#REF!</definedName>
    <definedName name="_7005G_10_10_4" localSheetId="3">#REF!</definedName>
    <definedName name="_7005G_10_10_4">#REF!</definedName>
    <definedName name="_7006G_10_10_5" localSheetId="3">#REF!</definedName>
    <definedName name="_7006G_10_10_5">#REF!</definedName>
    <definedName name="_7007G_10_10_6" localSheetId="3">#REF!</definedName>
    <definedName name="_7007G_10_10_6">#REF!</definedName>
    <definedName name="_7008G_10_10_7" localSheetId="3">#REF!</definedName>
    <definedName name="_7008G_10_10_7">#REF!</definedName>
    <definedName name="_7009G_10_10_8" localSheetId="3">#REF!</definedName>
    <definedName name="_7009G_10_10_8">#REF!</definedName>
    <definedName name="_701_s_1_11_12" localSheetId="3">#REF!</definedName>
    <definedName name="_701_s_1_11_12">#REF!</definedName>
    <definedName name="_7010G_10_10_9" localSheetId="3">#REF!</definedName>
    <definedName name="_7010G_10_10_9">#REF!</definedName>
    <definedName name="_7011G_10_11_1" localSheetId="3">#REF!</definedName>
    <definedName name="_7011G_10_11_1">#REF!</definedName>
    <definedName name="_7012G_10_11_10" localSheetId="3">#REF!</definedName>
    <definedName name="_7012G_10_11_10">#REF!</definedName>
    <definedName name="_7013G_10_11_11" localSheetId="3">#REF!</definedName>
    <definedName name="_7013G_10_11_11">#REF!</definedName>
    <definedName name="_7014G_10_11_12" localSheetId="3">#REF!</definedName>
    <definedName name="_7014G_10_11_12">#REF!</definedName>
    <definedName name="_7015G_10_11_13" localSheetId="3">#REF!</definedName>
    <definedName name="_7015G_10_11_13">#REF!</definedName>
    <definedName name="_7016G_10_11_2" localSheetId="3">#REF!</definedName>
    <definedName name="_7016G_10_11_2">#REF!</definedName>
    <definedName name="_7017G_10_11_3" localSheetId="3">#REF!</definedName>
    <definedName name="_7017G_10_11_3">#REF!</definedName>
    <definedName name="_7018G_10_11_4" localSheetId="3">#REF!</definedName>
    <definedName name="_7018G_10_11_4">#REF!</definedName>
    <definedName name="_7019G_10_11_5" localSheetId="3">#REF!</definedName>
    <definedName name="_7019G_10_11_5">#REF!</definedName>
    <definedName name="_702_s_1_11_13" localSheetId="3">#REF!</definedName>
    <definedName name="_702_s_1_11_13">#REF!</definedName>
    <definedName name="_7020G_10_11_6" localSheetId="3">#REF!</definedName>
    <definedName name="_7020G_10_11_6">#REF!</definedName>
    <definedName name="_7021G_10_11_7" localSheetId="3">#REF!</definedName>
    <definedName name="_7021G_10_11_7">#REF!</definedName>
    <definedName name="_7022G_10_11_8" localSheetId="3">#REF!</definedName>
    <definedName name="_7022G_10_11_8">#REF!</definedName>
    <definedName name="_7023G_10_11_9" localSheetId="3">#REF!</definedName>
    <definedName name="_7023G_10_11_9">#REF!</definedName>
    <definedName name="_7024G_10_17_1" localSheetId="3">#REF!</definedName>
    <definedName name="_7024G_10_17_1">#REF!</definedName>
    <definedName name="_7025G_10_17_10" localSheetId="3">#REF!</definedName>
    <definedName name="_7025G_10_17_10">#REF!</definedName>
    <definedName name="_7026G_10_17_11" localSheetId="3">#REF!</definedName>
    <definedName name="_7026G_10_17_11">#REF!</definedName>
    <definedName name="_7027G_10_17_12" localSheetId="3">#REF!</definedName>
    <definedName name="_7027G_10_17_12">#REF!</definedName>
    <definedName name="_7028G_10_17_13" localSheetId="3">#REF!</definedName>
    <definedName name="_7028G_10_17_13">#REF!</definedName>
    <definedName name="_7029G_10_17_2" localSheetId="3">#REF!</definedName>
    <definedName name="_7029G_10_17_2">#REF!</definedName>
    <definedName name="_703_s_1_11_2" localSheetId="3">#REF!</definedName>
    <definedName name="_703_s_1_11_2">#REF!</definedName>
    <definedName name="_7030G_10_17_3" localSheetId="3">#REF!</definedName>
    <definedName name="_7030G_10_17_3">#REF!</definedName>
    <definedName name="_7031G_10_17_4" localSheetId="3">#REF!</definedName>
    <definedName name="_7031G_10_17_4">#REF!</definedName>
    <definedName name="_7032G_10_17_5" localSheetId="3">#REF!</definedName>
    <definedName name="_7032G_10_17_5">#REF!</definedName>
    <definedName name="_7033G_10_17_6" localSheetId="3">#REF!</definedName>
    <definedName name="_7033G_10_17_6">#REF!</definedName>
    <definedName name="_7034G_10_17_7" localSheetId="3">#REF!</definedName>
    <definedName name="_7034G_10_17_7">#REF!</definedName>
    <definedName name="_7035G_10_17_8" localSheetId="3">#REF!</definedName>
    <definedName name="_7035G_10_17_8">#REF!</definedName>
    <definedName name="_7036G_10_17_9" localSheetId="3">#REF!</definedName>
    <definedName name="_7036G_10_17_9">#REF!</definedName>
    <definedName name="_7037G_11_1" localSheetId="3">#REF!</definedName>
    <definedName name="_7037G_11_1">#REF!</definedName>
    <definedName name="_7038G_11_10" localSheetId="3">#REF!</definedName>
    <definedName name="_7038G_11_10">#REF!</definedName>
    <definedName name="_7039G_11_11" localSheetId="3">#REF!</definedName>
    <definedName name="_7039G_11_11">#REF!</definedName>
    <definedName name="_704_s_1_11_3" localSheetId="3">#REF!</definedName>
    <definedName name="_704_s_1_11_3">#REF!</definedName>
    <definedName name="_7040G_11_12" localSheetId="3">#REF!</definedName>
    <definedName name="_7040G_11_12">#REF!</definedName>
    <definedName name="_7041G_11_13" localSheetId="3">#REF!</definedName>
    <definedName name="_7041G_11_13">#REF!</definedName>
    <definedName name="_7042G_11_2" localSheetId="3">#REF!</definedName>
    <definedName name="_7042G_11_2">#REF!</definedName>
    <definedName name="_7043G_11_3" localSheetId="3">#REF!</definedName>
    <definedName name="_7043G_11_3">#REF!</definedName>
    <definedName name="_7044G_11_4" localSheetId="3">#REF!</definedName>
    <definedName name="_7044G_11_4">#REF!</definedName>
    <definedName name="_7045G_11_5" localSheetId="3">#REF!</definedName>
    <definedName name="_7045G_11_5">#REF!</definedName>
    <definedName name="_7046G_11_6" localSheetId="3">#REF!</definedName>
    <definedName name="_7046G_11_6">#REF!</definedName>
    <definedName name="_7047G_11_7" localSheetId="3">#REF!</definedName>
    <definedName name="_7047G_11_7">#REF!</definedName>
    <definedName name="_7048G_11_8" localSheetId="3">#REF!</definedName>
    <definedName name="_7048G_11_8">#REF!</definedName>
    <definedName name="_7049G_11_9" localSheetId="3">#REF!</definedName>
    <definedName name="_7049G_11_9">#REF!</definedName>
    <definedName name="_705_s_1_11_4" localSheetId="3">#REF!</definedName>
    <definedName name="_705_s_1_11_4">#REF!</definedName>
    <definedName name="_7050G_11_1_1" localSheetId="3">#REF!</definedName>
    <definedName name="_7050G_11_1_1">#REF!</definedName>
    <definedName name="_7051G_11_1_10" localSheetId="3">#REF!</definedName>
    <definedName name="_7051G_11_1_10">#REF!</definedName>
    <definedName name="_7052G_11_1_11" localSheetId="3">#REF!</definedName>
    <definedName name="_7052G_11_1_11">#REF!</definedName>
    <definedName name="_7053G_11_1_12" localSheetId="3">#REF!</definedName>
    <definedName name="_7053G_11_1_12">#REF!</definedName>
    <definedName name="_7054G_11_1_13" localSheetId="3">#REF!</definedName>
    <definedName name="_7054G_11_1_13">#REF!</definedName>
    <definedName name="_7055G_11_1_2" localSheetId="3">#REF!</definedName>
    <definedName name="_7055G_11_1_2">#REF!</definedName>
    <definedName name="_7056G_11_1_3" localSheetId="3">#REF!</definedName>
    <definedName name="_7056G_11_1_3">#REF!</definedName>
    <definedName name="_7057G_11_1_4" localSheetId="3">#REF!</definedName>
    <definedName name="_7057G_11_1_4">#REF!</definedName>
    <definedName name="_7058G_11_1_5" localSheetId="3">#REF!</definedName>
    <definedName name="_7058G_11_1_5">#REF!</definedName>
    <definedName name="_7059G_11_1_6" localSheetId="3">#REF!</definedName>
    <definedName name="_7059G_11_1_6">#REF!</definedName>
    <definedName name="_706_s_1_11_5" localSheetId="3">#REF!</definedName>
    <definedName name="_706_s_1_11_5">#REF!</definedName>
    <definedName name="_7060G_11_1_7" localSheetId="3">#REF!</definedName>
    <definedName name="_7060G_11_1_7">#REF!</definedName>
    <definedName name="_7061G_11_1_8" localSheetId="3">#REF!</definedName>
    <definedName name="_7061G_11_1_8">#REF!</definedName>
    <definedName name="_7062G_11_1_9" localSheetId="3">#REF!</definedName>
    <definedName name="_7062G_11_1_9">#REF!</definedName>
    <definedName name="_7063G_11_10_1" localSheetId="3">#REF!</definedName>
    <definedName name="_7063G_11_10_1">#REF!</definedName>
    <definedName name="_7064G_11_10_10" localSheetId="3">#REF!</definedName>
    <definedName name="_7064G_11_10_10">#REF!</definedName>
    <definedName name="_7065G_11_10_11" localSheetId="3">#REF!</definedName>
    <definedName name="_7065G_11_10_11">#REF!</definedName>
    <definedName name="_7066G_11_10_12" localSheetId="3">#REF!</definedName>
    <definedName name="_7066G_11_10_12">#REF!</definedName>
    <definedName name="_7067G_11_10_13" localSheetId="3">#REF!</definedName>
    <definedName name="_7067G_11_10_13">#REF!</definedName>
    <definedName name="_7068G_11_10_2" localSheetId="3">#REF!</definedName>
    <definedName name="_7068G_11_10_2">#REF!</definedName>
    <definedName name="_7069G_11_10_3" localSheetId="3">#REF!</definedName>
    <definedName name="_7069G_11_10_3">#REF!</definedName>
    <definedName name="_707_s_1_11_6" localSheetId="3">#REF!</definedName>
    <definedName name="_707_s_1_11_6">#REF!</definedName>
    <definedName name="_7070G_11_10_4" localSheetId="3">#REF!</definedName>
    <definedName name="_7070G_11_10_4">#REF!</definedName>
    <definedName name="_7071G_11_10_5" localSheetId="3">#REF!</definedName>
    <definedName name="_7071G_11_10_5">#REF!</definedName>
    <definedName name="_7072G_11_10_6" localSheetId="3">#REF!</definedName>
    <definedName name="_7072G_11_10_6">#REF!</definedName>
    <definedName name="_7073G_11_10_7" localSheetId="3">#REF!</definedName>
    <definedName name="_7073G_11_10_7">#REF!</definedName>
    <definedName name="_7074G_11_10_8" localSheetId="3">#REF!</definedName>
    <definedName name="_7074G_11_10_8">#REF!</definedName>
    <definedName name="_7075G_11_10_9" localSheetId="3">#REF!</definedName>
    <definedName name="_7075G_11_10_9">#REF!</definedName>
    <definedName name="_7076G_11_11_1" localSheetId="3">#REF!</definedName>
    <definedName name="_7076G_11_11_1">#REF!</definedName>
    <definedName name="_7077G_11_11_10" localSheetId="3">#REF!</definedName>
    <definedName name="_7077G_11_11_10">#REF!</definedName>
    <definedName name="_7078G_11_11_11" localSheetId="3">#REF!</definedName>
    <definedName name="_7078G_11_11_11">#REF!</definedName>
    <definedName name="_7079G_11_11_12" localSheetId="3">#REF!</definedName>
    <definedName name="_7079G_11_11_12">#REF!</definedName>
    <definedName name="_708_s_1_11_7" localSheetId="3">#REF!</definedName>
    <definedName name="_708_s_1_11_7">#REF!</definedName>
    <definedName name="_7080G_11_11_13" localSheetId="3">#REF!</definedName>
    <definedName name="_7080G_11_11_13">#REF!</definedName>
    <definedName name="_7081G_11_11_2" localSheetId="3">#REF!</definedName>
    <definedName name="_7081G_11_11_2">#REF!</definedName>
    <definedName name="_7082G_11_11_3" localSheetId="3">#REF!</definedName>
    <definedName name="_7082G_11_11_3">#REF!</definedName>
    <definedName name="_7083G_11_11_4" localSheetId="3">#REF!</definedName>
    <definedName name="_7083G_11_11_4">#REF!</definedName>
    <definedName name="_7084G_11_11_5" localSheetId="3">#REF!</definedName>
    <definedName name="_7084G_11_11_5">#REF!</definedName>
    <definedName name="_7085G_11_11_6" localSheetId="3">#REF!</definedName>
    <definedName name="_7085G_11_11_6">#REF!</definedName>
    <definedName name="_7086G_11_11_7" localSheetId="3">#REF!</definedName>
    <definedName name="_7086G_11_11_7">#REF!</definedName>
    <definedName name="_7087G_11_11_8" localSheetId="3">#REF!</definedName>
    <definedName name="_7087G_11_11_8">#REF!</definedName>
    <definedName name="_7088G_11_11_9" localSheetId="3">#REF!</definedName>
    <definedName name="_7088G_11_11_9">#REF!</definedName>
    <definedName name="_7089G_11_17_1" localSheetId="3">#REF!</definedName>
    <definedName name="_7089G_11_17_1">#REF!</definedName>
    <definedName name="_709_s_1_11_8" localSheetId="3">#REF!</definedName>
    <definedName name="_709_s_1_11_8">#REF!</definedName>
    <definedName name="_7090G_11_17_10" localSheetId="3">#REF!</definedName>
    <definedName name="_7090G_11_17_10">#REF!</definedName>
    <definedName name="_7091G_11_17_11" localSheetId="3">#REF!</definedName>
    <definedName name="_7091G_11_17_11">#REF!</definedName>
    <definedName name="_7092G_11_17_12" localSheetId="3">#REF!</definedName>
    <definedName name="_7092G_11_17_12">#REF!</definedName>
    <definedName name="_7093G_11_17_13" localSheetId="3">#REF!</definedName>
    <definedName name="_7093G_11_17_13">#REF!</definedName>
    <definedName name="_7094G_11_17_2" localSheetId="3">#REF!</definedName>
    <definedName name="_7094G_11_17_2">#REF!</definedName>
    <definedName name="_7095G_11_17_3" localSheetId="3">#REF!</definedName>
    <definedName name="_7095G_11_17_3">#REF!</definedName>
    <definedName name="_7096G_11_17_4" localSheetId="3">#REF!</definedName>
    <definedName name="_7096G_11_17_4">#REF!</definedName>
    <definedName name="_7097G_11_17_5" localSheetId="3">#REF!</definedName>
    <definedName name="_7097G_11_17_5">#REF!</definedName>
    <definedName name="_7098G_11_17_6" localSheetId="3">#REF!</definedName>
    <definedName name="_7098G_11_17_6">#REF!</definedName>
    <definedName name="_7099G_11_17_7" localSheetId="3">#REF!</definedName>
    <definedName name="_7099G_11_17_7">#REF!</definedName>
    <definedName name="_71_31_10_2" localSheetId="3">#REF!</definedName>
    <definedName name="_71_31_10_2">#REF!</definedName>
    <definedName name="_710_s_1_11_9" localSheetId="3">#REF!</definedName>
    <definedName name="_710_s_1_11_9">#REF!</definedName>
    <definedName name="_7100G_11_17_8" localSheetId="3">#REF!</definedName>
    <definedName name="_7100G_11_17_8">#REF!</definedName>
    <definedName name="_7101G_11_17_9" localSheetId="3">#REF!</definedName>
    <definedName name="_7101G_11_17_9">#REF!</definedName>
    <definedName name="_7102G_12_1" localSheetId="3">#REF!</definedName>
    <definedName name="_7102G_12_1">#REF!</definedName>
    <definedName name="_7103G_12_10" localSheetId="3">#REF!</definedName>
    <definedName name="_7103G_12_10">#REF!</definedName>
    <definedName name="_7104G_12_11" localSheetId="3">#REF!</definedName>
    <definedName name="_7104G_12_11">#REF!</definedName>
    <definedName name="_7105G_12_12" localSheetId="3">#REF!</definedName>
    <definedName name="_7105G_12_12">#REF!</definedName>
    <definedName name="_7106G_12_13" localSheetId="3">#REF!</definedName>
    <definedName name="_7106G_12_13">#REF!</definedName>
    <definedName name="_7107G_12_2" localSheetId="3">#REF!</definedName>
    <definedName name="_7107G_12_2">#REF!</definedName>
    <definedName name="_7108G_12_3" localSheetId="3">#REF!</definedName>
    <definedName name="_7108G_12_3">#REF!</definedName>
    <definedName name="_7109G_12_4" localSheetId="3">#REF!</definedName>
    <definedName name="_7109G_12_4">#REF!</definedName>
    <definedName name="_711_s_1_17_1" localSheetId="3">#REF!</definedName>
    <definedName name="_711_s_1_17_1">#REF!</definedName>
    <definedName name="_7110G_12_5" localSheetId="3">#REF!</definedName>
    <definedName name="_7110G_12_5">#REF!</definedName>
    <definedName name="_7111G_12_6" localSheetId="3">#REF!</definedName>
    <definedName name="_7111G_12_6">#REF!</definedName>
    <definedName name="_7112G_12_7" localSheetId="3">#REF!</definedName>
    <definedName name="_7112G_12_7">#REF!</definedName>
    <definedName name="_7113G_12_8" localSheetId="3">#REF!</definedName>
    <definedName name="_7113G_12_8">#REF!</definedName>
    <definedName name="_7114G_12_9" localSheetId="3">#REF!</definedName>
    <definedName name="_7114G_12_9">#REF!</definedName>
    <definedName name="_7115G_12_10_1" localSheetId="3">#REF!</definedName>
    <definedName name="_7115G_12_10_1">#REF!</definedName>
    <definedName name="_7116G_12_10_10" localSheetId="3">#REF!</definedName>
    <definedName name="_7116G_12_10_10">#REF!</definedName>
    <definedName name="_7117G_12_10_11" localSheetId="3">#REF!</definedName>
    <definedName name="_7117G_12_10_11">#REF!</definedName>
    <definedName name="_7118G_12_10_12" localSheetId="3">#REF!</definedName>
    <definedName name="_7118G_12_10_12">#REF!</definedName>
    <definedName name="_7119G_12_10_13" localSheetId="3">#REF!</definedName>
    <definedName name="_7119G_12_10_13">#REF!</definedName>
    <definedName name="_712_s_1_17_10" localSheetId="3">#REF!</definedName>
    <definedName name="_712_s_1_17_10">#REF!</definedName>
    <definedName name="_7120G_12_10_2" localSheetId="3">#REF!</definedName>
    <definedName name="_7120G_12_10_2">#REF!</definedName>
    <definedName name="_7121G_12_10_3" localSheetId="3">#REF!</definedName>
    <definedName name="_7121G_12_10_3">#REF!</definedName>
    <definedName name="_7122G_12_10_4" localSheetId="3">#REF!</definedName>
    <definedName name="_7122G_12_10_4">#REF!</definedName>
    <definedName name="_7123G_12_10_5" localSheetId="3">#REF!</definedName>
    <definedName name="_7123G_12_10_5">#REF!</definedName>
    <definedName name="_7124G_12_10_6" localSheetId="3">#REF!</definedName>
    <definedName name="_7124G_12_10_6">#REF!</definedName>
    <definedName name="_7125G_12_10_7" localSheetId="3">#REF!</definedName>
    <definedName name="_7125G_12_10_7">#REF!</definedName>
    <definedName name="_7126G_12_10_8" localSheetId="3">#REF!</definedName>
    <definedName name="_7126G_12_10_8">#REF!</definedName>
    <definedName name="_7127G_12_10_9" localSheetId="3">#REF!</definedName>
    <definedName name="_7127G_12_10_9">#REF!</definedName>
    <definedName name="_7128G_12_11_1" localSheetId="3">#REF!</definedName>
    <definedName name="_7128G_12_11_1">#REF!</definedName>
    <definedName name="_7129G_12_11_10" localSheetId="3">#REF!</definedName>
    <definedName name="_7129G_12_11_10">#REF!</definedName>
    <definedName name="_713_s_1_17_11" localSheetId="3">#REF!</definedName>
    <definedName name="_713_s_1_17_11">#REF!</definedName>
    <definedName name="_7130G_12_11_11" localSheetId="3">#REF!</definedName>
    <definedName name="_7130G_12_11_11">#REF!</definedName>
    <definedName name="_7131G_12_11_12" localSheetId="3">#REF!</definedName>
    <definedName name="_7131G_12_11_12">#REF!</definedName>
    <definedName name="_7132G_12_11_13" localSheetId="3">#REF!</definedName>
    <definedName name="_7132G_12_11_13">#REF!</definedName>
    <definedName name="_7133G_12_11_2" localSheetId="3">#REF!</definedName>
    <definedName name="_7133G_12_11_2">#REF!</definedName>
    <definedName name="_7134G_12_11_3" localSheetId="3">#REF!</definedName>
    <definedName name="_7134G_12_11_3">#REF!</definedName>
    <definedName name="_7135G_12_11_4" localSheetId="3">#REF!</definedName>
    <definedName name="_7135G_12_11_4">#REF!</definedName>
    <definedName name="_7136G_12_11_5" localSheetId="3">#REF!</definedName>
    <definedName name="_7136G_12_11_5">#REF!</definedName>
    <definedName name="_7137G_12_11_6" localSheetId="3">#REF!</definedName>
    <definedName name="_7137G_12_11_6">#REF!</definedName>
    <definedName name="_7138G_12_11_7" localSheetId="3">#REF!</definedName>
    <definedName name="_7138G_12_11_7">#REF!</definedName>
    <definedName name="_7139G_12_11_8" localSheetId="3">#REF!</definedName>
    <definedName name="_7139G_12_11_8">#REF!</definedName>
    <definedName name="_714_s_1_17_12" localSheetId="3">#REF!</definedName>
    <definedName name="_714_s_1_17_12">#REF!</definedName>
    <definedName name="_7140G_12_11_9" localSheetId="3">#REF!</definedName>
    <definedName name="_7140G_12_11_9">#REF!</definedName>
    <definedName name="_7141G_12_17_1" localSheetId="3">#REF!</definedName>
    <definedName name="_7141G_12_17_1">#REF!</definedName>
    <definedName name="_7142G_12_17_10" localSheetId="3">#REF!</definedName>
    <definedName name="_7142G_12_17_10">#REF!</definedName>
    <definedName name="_7143G_12_17_11" localSheetId="3">#REF!</definedName>
    <definedName name="_7143G_12_17_11">#REF!</definedName>
    <definedName name="_7144G_12_17_12" localSheetId="3">#REF!</definedName>
    <definedName name="_7144G_12_17_12">#REF!</definedName>
    <definedName name="_7145G_12_17_13" localSheetId="3">#REF!</definedName>
    <definedName name="_7145G_12_17_13">#REF!</definedName>
    <definedName name="_7146G_12_17_2" localSheetId="3">#REF!</definedName>
    <definedName name="_7146G_12_17_2">#REF!</definedName>
    <definedName name="_7147G_12_17_3" localSheetId="3">#REF!</definedName>
    <definedName name="_7147G_12_17_3">#REF!</definedName>
    <definedName name="_7148G_12_17_4" localSheetId="3">#REF!</definedName>
    <definedName name="_7148G_12_17_4">#REF!</definedName>
    <definedName name="_7149G_12_17_5" localSheetId="3">#REF!</definedName>
    <definedName name="_7149G_12_17_5">#REF!</definedName>
    <definedName name="_715_s_1_17_13" localSheetId="3">#REF!</definedName>
    <definedName name="_715_s_1_17_13">#REF!</definedName>
    <definedName name="_7150G_12_17_6" localSheetId="3">#REF!</definedName>
    <definedName name="_7150G_12_17_6">#REF!</definedName>
    <definedName name="_7151G_12_17_7" localSheetId="3">#REF!</definedName>
    <definedName name="_7151G_12_17_7">#REF!</definedName>
    <definedName name="_7152G_12_17_8" localSheetId="3">#REF!</definedName>
    <definedName name="_7152G_12_17_8">#REF!</definedName>
    <definedName name="_7153G_12_17_9" localSheetId="3">#REF!</definedName>
    <definedName name="_7153G_12_17_9">#REF!</definedName>
    <definedName name="_7154G_13_1" localSheetId="3">#REF!</definedName>
    <definedName name="_7154G_13_1">#REF!</definedName>
    <definedName name="_7155G_13_10" localSheetId="3">#REF!</definedName>
    <definedName name="_7155G_13_10">#REF!</definedName>
    <definedName name="_7156G_13_11" localSheetId="3">#REF!</definedName>
    <definedName name="_7156G_13_11">#REF!</definedName>
    <definedName name="_7157G_13_12" localSheetId="3">#REF!</definedName>
    <definedName name="_7157G_13_12">#REF!</definedName>
    <definedName name="_7158G_13_13" localSheetId="3">#REF!</definedName>
    <definedName name="_7158G_13_13">#REF!</definedName>
    <definedName name="_7159G_13_2" localSheetId="3">#REF!</definedName>
    <definedName name="_7159G_13_2">#REF!</definedName>
    <definedName name="_716_s_1_17_2" localSheetId="3">#REF!</definedName>
    <definedName name="_716_s_1_17_2">#REF!</definedName>
    <definedName name="_7160G_13_3" localSheetId="3">#REF!</definedName>
    <definedName name="_7160G_13_3">#REF!</definedName>
    <definedName name="_7161G_13_4" localSheetId="3">#REF!</definedName>
    <definedName name="_7161G_13_4">#REF!</definedName>
    <definedName name="_7162G_13_5" localSheetId="3">#REF!</definedName>
    <definedName name="_7162G_13_5">#REF!</definedName>
    <definedName name="_7163G_13_6" localSheetId="3">#REF!</definedName>
    <definedName name="_7163G_13_6">#REF!</definedName>
    <definedName name="_7164G_13_7" localSheetId="3">#REF!</definedName>
    <definedName name="_7164G_13_7">#REF!</definedName>
    <definedName name="_7165G_13_8" localSheetId="3">#REF!</definedName>
    <definedName name="_7165G_13_8">#REF!</definedName>
    <definedName name="_7166G_13_9" localSheetId="3">#REF!</definedName>
    <definedName name="_7166G_13_9">#REF!</definedName>
    <definedName name="_7167G_13_17_1" localSheetId="3">#REF!</definedName>
    <definedName name="_7167G_13_17_1">#REF!</definedName>
    <definedName name="_7168G_13_17_10" localSheetId="3">#REF!</definedName>
    <definedName name="_7168G_13_17_10">#REF!</definedName>
    <definedName name="_7169G_13_17_11" localSheetId="3">#REF!</definedName>
    <definedName name="_7169G_13_17_11">#REF!</definedName>
    <definedName name="_717_s_1_17_3" localSheetId="3">#REF!</definedName>
    <definedName name="_717_s_1_17_3">#REF!</definedName>
    <definedName name="_7170G_13_17_12" localSheetId="3">#REF!</definedName>
    <definedName name="_7170G_13_17_12">#REF!</definedName>
    <definedName name="_7171G_13_17_13" localSheetId="3">#REF!</definedName>
    <definedName name="_7171G_13_17_13">#REF!</definedName>
    <definedName name="_7172G_13_17_2" localSheetId="3">#REF!</definedName>
    <definedName name="_7172G_13_17_2">#REF!</definedName>
    <definedName name="_7173G_13_17_3" localSheetId="3">#REF!</definedName>
    <definedName name="_7173G_13_17_3">#REF!</definedName>
    <definedName name="_7174G_13_17_4" localSheetId="3">#REF!</definedName>
    <definedName name="_7174G_13_17_4">#REF!</definedName>
    <definedName name="_7175G_13_17_5" localSheetId="3">#REF!</definedName>
    <definedName name="_7175G_13_17_5">#REF!</definedName>
    <definedName name="_7176G_13_17_6" localSheetId="3">#REF!</definedName>
    <definedName name="_7176G_13_17_6">#REF!</definedName>
    <definedName name="_7177G_13_17_7" localSheetId="3">#REF!</definedName>
    <definedName name="_7177G_13_17_7">#REF!</definedName>
    <definedName name="_7178G_13_17_8" localSheetId="3">#REF!</definedName>
    <definedName name="_7178G_13_17_8">#REF!</definedName>
    <definedName name="_7179G_13_17_9" localSheetId="3">#REF!</definedName>
    <definedName name="_7179G_13_17_9">#REF!</definedName>
    <definedName name="_718_s_1_17_4" localSheetId="3">#REF!</definedName>
    <definedName name="_718_s_1_17_4">#REF!</definedName>
    <definedName name="_7180G_14_1" localSheetId="3">#REF!</definedName>
    <definedName name="_7180G_14_1">#REF!</definedName>
    <definedName name="_7181G_14_10" localSheetId="3">#REF!</definedName>
    <definedName name="_7181G_14_10">#REF!</definedName>
    <definedName name="_7182G_14_11" localSheetId="3">#REF!</definedName>
    <definedName name="_7182G_14_11">#REF!</definedName>
    <definedName name="_7183G_14_12" localSheetId="3">#REF!</definedName>
    <definedName name="_7183G_14_12">#REF!</definedName>
    <definedName name="_7184G_14_13" localSheetId="3">#REF!</definedName>
    <definedName name="_7184G_14_13">#REF!</definedName>
    <definedName name="_7185G_14_2" localSheetId="3">#REF!</definedName>
    <definedName name="_7185G_14_2">#REF!</definedName>
    <definedName name="_7186G_14_3" localSheetId="3">#REF!</definedName>
    <definedName name="_7186G_14_3">#REF!</definedName>
    <definedName name="_7187G_14_4" localSheetId="3">#REF!</definedName>
    <definedName name="_7187G_14_4">#REF!</definedName>
    <definedName name="_7188G_14_5" localSheetId="3">#REF!</definedName>
    <definedName name="_7188G_14_5">#REF!</definedName>
    <definedName name="_7189G_14_6" localSheetId="3">#REF!</definedName>
    <definedName name="_7189G_14_6">#REF!</definedName>
    <definedName name="_719_s_1_17_5" localSheetId="3">#REF!</definedName>
    <definedName name="_719_s_1_17_5">#REF!</definedName>
    <definedName name="_7190G_14_7" localSheetId="3">#REF!</definedName>
    <definedName name="_7190G_14_7">#REF!</definedName>
    <definedName name="_7191G_14_8" localSheetId="3">#REF!</definedName>
    <definedName name="_7191G_14_8">#REF!</definedName>
    <definedName name="_7192G_14_9" localSheetId="3">#REF!</definedName>
    <definedName name="_7192G_14_9">#REF!</definedName>
    <definedName name="_7193G_14_17_1" localSheetId="3">#REF!</definedName>
    <definedName name="_7193G_14_17_1">#REF!</definedName>
    <definedName name="_7194G_14_17_10" localSheetId="3">#REF!</definedName>
    <definedName name="_7194G_14_17_10">#REF!</definedName>
    <definedName name="_7195G_14_17_11" localSheetId="3">#REF!</definedName>
    <definedName name="_7195G_14_17_11">#REF!</definedName>
    <definedName name="_7196G_14_17_12" localSheetId="3">#REF!</definedName>
    <definedName name="_7196G_14_17_12">#REF!</definedName>
    <definedName name="_7197G_14_17_13" localSheetId="3">#REF!</definedName>
    <definedName name="_7197G_14_17_13">#REF!</definedName>
    <definedName name="_7198G_14_17_2" localSheetId="3">#REF!</definedName>
    <definedName name="_7198G_14_17_2">#REF!</definedName>
    <definedName name="_7199G_14_17_3" localSheetId="3">#REF!</definedName>
    <definedName name="_7199G_14_17_3">#REF!</definedName>
    <definedName name="_72_31_10_3" localSheetId="3">#REF!</definedName>
    <definedName name="_72_31_10_3">#REF!</definedName>
    <definedName name="_720_s_1_17_6" localSheetId="3">#REF!</definedName>
    <definedName name="_720_s_1_17_6">#REF!</definedName>
    <definedName name="_7200G_14_17_4" localSheetId="3">#REF!</definedName>
    <definedName name="_7200G_14_17_4">#REF!</definedName>
    <definedName name="_7201G_14_17_5" localSheetId="3">#REF!</definedName>
    <definedName name="_7201G_14_17_5">#REF!</definedName>
    <definedName name="_7202G_14_17_6" localSheetId="3">#REF!</definedName>
    <definedName name="_7202G_14_17_6">#REF!</definedName>
    <definedName name="_7203G_14_17_7" localSheetId="3">#REF!</definedName>
    <definedName name="_7203G_14_17_7">#REF!</definedName>
    <definedName name="_7204G_14_17_8" localSheetId="3">#REF!</definedName>
    <definedName name="_7204G_14_17_8">#REF!</definedName>
    <definedName name="_7205G_14_17_9" localSheetId="3">#REF!</definedName>
    <definedName name="_7205G_14_17_9">#REF!</definedName>
    <definedName name="_7206G_17_1" localSheetId="3">#REF!</definedName>
    <definedName name="_7206G_17_1">#REF!</definedName>
    <definedName name="_7207G_17_10" localSheetId="3">#REF!</definedName>
    <definedName name="_7207G_17_10">#REF!</definedName>
    <definedName name="_7208G_17_11" localSheetId="3">#REF!</definedName>
    <definedName name="_7208G_17_11">#REF!</definedName>
    <definedName name="_7209G_17_12" localSheetId="3">#REF!</definedName>
    <definedName name="_7209G_17_12">#REF!</definedName>
    <definedName name="_721_s_1_17_7" localSheetId="3">#REF!</definedName>
    <definedName name="_721_s_1_17_7">#REF!</definedName>
    <definedName name="_7210G_17_13" localSheetId="3">#REF!</definedName>
    <definedName name="_7210G_17_13">#REF!</definedName>
    <definedName name="_7211G_17_2" localSheetId="3">#REF!</definedName>
    <definedName name="_7211G_17_2">#REF!</definedName>
    <definedName name="_7212G_17_3" localSheetId="3">#REF!</definedName>
    <definedName name="_7212G_17_3">#REF!</definedName>
    <definedName name="_7213G_17_4" localSheetId="3">#REF!</definedName>
    <definedName name="_7213G_17_4">#REF!</definedName>
    <definedName name="_7214G_17_5" localSheetId="3">#REF!</definedName>
    <definedName name="_7214G_17_5">#REF!</definedName>
    <definedName name="_7215G_17_6" localSheetId="3">#REF!</definedName>
    <definedName name="_7215G_17_6">#REF!</definedName>
    <definedName name="_7216G_17_7" localSheetId="3">#REF!</definedName>
    <definedName name="_7216G_17_7">#REF!</definedName>
    <definedName name="_7217G_17_8" localSheetId="3">#REF!</definedName>
    <definedName name="_7217G_17_8">#REF!</definedName>
    <definedName name="_7218G_17_9" localSheetId="3">#REF!</definedName>
    <definedName name="_7218G_17_9">#REF!</definedName>
    <definedName name="_7219G_2_1" localSheetId="3">#REF!</definedName>
    <definedName name="_7219G_2_1">#REF!</definedName>
    <definedName name="_722_s_1_17_8" localSheetId="3">#REF!</definedName>
    <definedName name="_722_s_1_17_8">#REF!</definedName>
    <definedName name="_7220G_2_10" localSheetId="3">#REF!</definedName>
    <definedName name="_7220G_2_10">#REF!</definedName>
    <definedName name="_7221G_2_11" localSheetId="3">#REF!</definedName>
    <definedName name="_7221G_2_11">#REF!</definedName>
    <definedName name="_7222G_2_12" localSheetId="3">#REF!</definedName>
    <definedName name="_7222G_2_12">#REF!</definedName>
    <definedName name="_7223G_2_13" localSheetId="3">#REF!</definedName>
    <definedName name="_7223G_2_13">#REF!</definedName>
    <definedName name="_7224G_2_2" localSheetId="3">#REF!</definedName>
    <definedName name="_7224G_2_2">#REF!</definedName>
    <definedName name="_7225G_2_3" localSheetId="3">#REF!</definedName>
    <definedName name="_7225G_2_3">#REF!</definedName>
    <definedName name="_7226G_2_4" localSheetId="3">#REF!</definedName>
    <definedName name="_7226G_2_4">#REF!</definedName>
    <definedName name="_7227G_2_5" localSheetId="3">#REF!</definedName>
    <definedName name="_7227G_2_5">#REF!</definedName>
    <definedName name="_7228G_2_6" localSheetId="3">#REF!</definedName>
    <definedName name="_7228G_2_6">#REF!</definedName>
    <definedName name="_7229G_2_7" localSheetId="3">#REF!</definedName>
    <definedName name="_7229G_2_7">#REF!</definedName>
    <definedName name="_723_s_1_17_9" localSheetId="3">#REF!</definedName>
    <definedName name="_723_s_1_17_9">#REF!</definedName>
    <definedName name="_7230G_2_8" localSheetId="3">#REF!</definedName>
    <definedName name="_7230G_2_8">#REF!</definedName>
    <definedName name="_7231G_2_9" localSheetId="3">#REF!</definedName>
    <definedName name="_7231G_2_9">#REF!</definedName>
    <definedName name="_7232G_2_1_1" localSheetId="3">#REF!</definedName>
    <definedName name="_7232G_2_1_1">#REF!</definedName>
    <definedName name="_7233G_2_1_10" localSheetId="3">#REF!</definedName>
    <definedName name="_7233G_2_1_10">#REF!</definedName>
    <definedName name="_7234G_2_1_11" localSheetId="3">#REF!</definedName>
    <definedName name="_7234G_2_1_11">#REF!</definedName>
    <definedName name="_7235G_2_1_12" localSheetId="3">#REF!</definedName>
    <definedName name="_7235G_2_1_12">#REF!</definedName>
    <definedName name="_7236G_2_1_13" localSheetId="3">#REF!</definedName>
    <definedName name="_7236G_2_1_13">#REF!</definedName>
    <definedName name="_7237G_2_1_2" localSheetId="3">#REF!</definedName>
    <definedName name="_7237G_2_1_2">#REF!</definedName>
    <definedName name="_7238G_2_1_3" localSheetId="3">#REF!</definedName>
    <definedName name="_7238G_2_1_3">#REF!</definedName>
    <definedName name="_7239G_2_1_4" localSheetId="3">#REF!</definedName>
    <definedName name="_7239G_2_1_4">#REF!</definedName>
    <definedName name="_724_s_10_1" localSheetId="3">#REF!</definedName>
    <definedName name="_724_s_10_1">#REF!</definedName>
    <definedName name="_7240G_2_1_5" localSheetId="3">#REF!</definedName>
    <definedName name="_7240G_2_1_5">#REF!</definedName>
    <definedName name="_7241G_2_1_6" localSheetId="3">#REF!</definedName>
    <definedName name="_7241G_2_1_6">#REF!</definedName>
    <definedName name="_7242G_2_1_7" localSheetId="3">#REF!</definedName>
    <definedName name="_7242G_2_1_7">#REF!</definedName>
    <definedName name="_7243G_2_1_8" localSheetId="3">#REF!</definedName>
    <definedName name="_7243G_2_1_8">#REF!</definedName>
    <definedName name="_7244G_2_1_9" localSheetId="3">#REF!</definedName>
    <definedName name="_7244G_2_1_9">#REF!</definedName>
    <definedName name="_7245G_2_1_10_1" localSheetId="3">#REF!</definedName>
    <definedName name="_7245G_2_1_10_1">#REF!</definedName>
    <definedName name="_7246G_2_1_10_10" localSheetId="3">#REF!</definedName>
    <definedName name="_7246G_2_1_10_10">#REF!</definedName>
    <definedName name="_7247G_2_1_10_11" localSheetId="3">#REF!</definedName>
    <definedName name="_7247G_2_1_10_11">#REF!</definedName>
    <definedName name="_7248G_2_1_10_12" localSheetId="3">#REF!</definedName>
    <definedName name="_7248G_2_1_10_12">#REF!</definedName>
    <definedName name="_7249G_2_1_10_13" localSheetId="3">#REF!</definedName>
    <definedName name="_7249G_2_1_10_13">#REF!</definedName>
    <definedName name="_725_s_10_10" localSheetId="3">#REF!</definedName>
    <definedName name="_725_s_10_10">#REF!</definedName>
    <definedName name="_7250G_2_1_10_2" localSheetId="3">#REF!</definedName>
    <definedName name="_7250G_2_1_10_2">#REF!</definedName>
    <definedName name="_7251G_2_1_10_3" localSheetId="3">#REF!</definedName>
    <definedName name="_7251G_2_1_10_3">#REF!</definedName>
    <definedName name="_7252G_2_1_10_4" localSheetId="3">#REF!</definedName>
    <definedName name="_7252G_2_1_10_4">#REF!</definedName>
    <definedName name="_7253G_2_1_10_5" localSheetId="3">#REF!</definedName>
    <definedName name="_7253G_2_1_10_5">#REF!</definedName>
    <definedName name="_7254G_2_1_10_6" localSheetId="3">#REF!</definedName>
    <definedName name="_7254G_2_1_10_6">#REF!</definedName>
    <definedName name="_7255G_2_1_10_7" localSheetId="3">#REF!</definedName>
    <definedName name="_7255G_2_1_10_7">#REF!</definedName>
    <definedName name="_7256G_2_1_10_8" localSheetId="3">#REF!</definedName>
    <definedName name="_7256G_2_1_10_8">#REF!</definedName>
    <definedName name="_7257G_2_1_10_9" localSheetId="3">#REF!</definedName>
    <definedName name="_7257G_2_1_10_9">#REF!</definedName>
    <definedName name="_7258G_2_1_11_1" localSheetId="3">#REF!</definedName>
    <definedName name="_7258G_2_1_11_1">#REF!</definedName>
    <definedName name="_7259G_2_1_11_10" localSheetId="3">#REF!</definedName>
    <definedName name="_7259G_2_1_11_10">#REF!</definedName>
    <definedName name="_726_s_10_11" localSheetId="3">#REF!</definedName>
    <definedName name="_726_s_10_11">#REF!</definedName>
    <definedName name="_7260G_2_1_11_11" localSheetId="3">#REF!</definedName>
    <definedName name="_7260G_2_1_11_11">#REF!</definedName>
    <definedName name="_7261G_2_1_11_12" localSheetId="3">#REF!</definedName>
    <definedName name="_7261G_2_1_11_12">#REF!</definedName>
    <definedName name="_7262G_2_1_11_13" localSheetId="3">#REF!</definedName>
    <definedName name="_7262G_2_1_11_13">#REF!</definedName>
    <definedName name="_7263G_2_1_11_2" localSheetId="3">#REF!</definedName>
    <definedName name="_7263G_2_1_11_2">#REF!</definedName>
    <definedName name="_7264G_2_1_11_3" localSheetId="3">#REF!</definedName>
    <definedName name="_7264G_2_1_11_3">#REF!</definedName>
    <definedName name="_7265G_2_1_11_4" localSheetId="3">#REF!</definedName>
    <definedName name="_7265G_2_1_11_4">#REF!</definedName>
    <definedName name="_7266G_2_1_11_5" localSheetId="3">#REF!</definedName>
    <definedName name="_7266G_2_1_11_5">#REF!</definedName>
    <definedName name="_7267G_2_1_11_6" localSheetId="3">#REF!</definedName>
    <definedName name="_7267G_2_1_11_6">#REF!</definedName>
    <definedName name="_7268G_2_1_11_7" localSheetId="3">#REF!</definedName>
    <definedName name="_7268G_2_1_11_7">#REF!</definedName>
    <definedName name="_7269G_2_1_11_8" localSheetId="3">#REF!</definedName>
    <definedName name="_7269G_2_1_11_8">#REF!</definedName>
    <definedName name="_727_s_10_12" localSheetId="3">#REF!</definedName>
    <definedName name="_727_s_10_12">#REF!</definedName>
    <definedName name="_7270G_2_1_11_9" localSheetId="3">#REF!</definedName>
    <definedName name="_7270G_2_1_11_9">#REF!</definedName>
    <definedName name="_7271G_2_1_17_1" localSheetId="3">#REF!</definedName>
    <definedName name="_7271G_2_1_17_1">#REF!</definedName>
    <definedName name="_7272G_2_1_17_10" localSheetId="3">#REF!</definedName>
    <definedName name="_7272G_2_1_17_10">#REF!</definedName>
    <definedName name="_7273G_2_1_17_11" localSheetId="3">#REF!</definedName>
    <definedName name="_7273G_2_1_17_11">#REF!</definedName>
    <definedName name="_7274G_2_1_17_12" localSheetId="3">#REF!</definedName>
    <definedName name="_7274G_2_1_17_12">#REF!</definedName>
    <definedName name="_7275G_2_1_17_13" localSheetId="3">#REF!</definedName>
    <definedName name="_7275G_2_1_17_13">#REF!</definedName>
    <definedName name="_7276G_2_1_17_2" localSheetId="3">#REF!</definedName>
    <definedName name="_7276G_2_1_17_2">#REF!</definedName>
    <definedName name="_7277G_2_1_17_3" localSheetId="3">#REF!</definedName>
    <definedName name="_7277G_2_1_17_3">#REF!</definedName>
    <definedName name="_7278G_2_1_17_4" localSheetId="3">#REF!</definedName>
    <definedName name="_7278G_2_1_17_4">#REF!</definedName>
    <definedName name="_7279G_2_1_17_5" localSheetId="3">#REF!</definedName>
    <definedName name="_7279G_2_1_17_5">#REF!</definedName>
    <definedName name="_728_s_10_13" localSheetId="3">#REF!</definedName>
    <definedName name="_728_s_10_13">#REF!</definedName>
    <definedName name="_7280G_2_1_17_6" localSheetId="3">#REF!</definedName>
    <definedName name="_7280G_2_1_17_6">#REF!</definedName>
    <definedName name="_7281G_2_1_17_7" localSheetId="3">#REF!</definedName>
    <definedName name="_7281G_2_1_17_7">#REF!</definedName>
    <definedName name="_7282G_2_1_17_8" localSheetId="3">#REF!</definedName>
    <definedName name="_7282G_2_1_17_8">#REF!</definedName>
    <definedName name="_7283G_2_1_17_9" localSheetId="3">#REF!</definedName>
    <definedName name="_7283G_2_1_17_9">#REF!</definedName>
    <definedName name="_7284G_2_10_1" localSheetId="3">#REF!</definedName>
    <definedName name="_7284G_2_10_1">#REF!</definedName>
    <definedName name="_7285G_2_10_10" localSheetId="3">#REF!</definedName>
    <definedName name="_7285G_2_10_10">#REF!</definedName>
    <definedName name="_7286G_2_10_11" localSheetId="3">#REF!</definedName>
    <definedName name="_7286G_2_10_11">#REF!</definedName>
    <definedName name="_7287G_2_10_12" localSheetId="3">#REF!</definedName>
    <definedName name="_7287G_2_10_12">#REF!</definedName>
    <definedName name="_7288G_2_10_13" localSheetId="3">#REF!</definedName>
    <definedName name="_7288G_2_10_13">#REF!</definedName>
    <definedName name="_7289G_2_10_2" localSheetId="3">#REF!</definedName>
    <definedName name="_7289G_2_10_2">#REF!</definedName>
    <definedName name="_729_s_10_2" localSheetId="3">#REF!</definedName>
    <definedName name="_729_s_10_2">#REF!</definedName>
    <definedName name="_7290G_2_10_3" localSheetId="3">#REF!</definedName>
    <definedName name="_7290G_2_10_3">#REF!</definedName>
    <definedName name="_7291G_2_10_4" localSheetId="3">#REF!</definedName>
    <definedName name="_7291G_2_10_4">#REF!</definedName>
    <definedName name="_7292G_2_10_5" localSheetId="3">#REF!</definedName>
    <definedName name="_7292G_2_10_5">#REF!</definedName>
    <definedName name="_7293G_2_10_6" localSheetId="3">#REF!</definedName>
    <definedName name="_7293G_2_10_6">#REF!</definedName>
    <definedName name="_7294G_2_10_7" localSheetId="3">#REF!</definedName>
    <definedName name="_7294G_2_10_7">#REF!</definedName>
    <definedName name="_7295G_2_10_8" localSheetId="3">#REF!</definedName>
    <definedName name="_7295G_2_10_8">#REF!</definedName>
    <definedName name="_7296G_2_10_9" localSheetId="3">#REF!</definedName>
    <definedName name="_7296G_2_10_9">#REF!</definedName>
    <definedName name="_7297G_2_11_1" localSheetId="3">#REF!</definedName>
    <definedName name="_7297G_2_11_1">#REF!</definedName>
    <definedName name="_7298G_2_11_10" localSheetId="3">#REF!</definedName>
    <definedName name="_7298G_2_11_10">#REF!</definedName>
    <definedName name="_7299G_2_11_11" localSheetId="3">#REF!</definedName>
    <definedName name="_7299G_2_11_11">#REF!</definedName>
    <definedName name="_73_31_10_4" localSheetId="3">#REF!</definedName>
    <definedName name="_73_31_10_4">#REF!</definedName>
    <definedName name="_730_s_10_3" localSheetId="3">#REF!</definedName>
    <definedName name="_730_s_10_3">#REF!</definedName>
    <definedName name="_7300G_2_11_12" localSheetId="3">#REF!</definedName>
    <definedName name="_7300G_2_11_12">#REF!</definedName>
    <definedName name="_7301G_2_11_13" localSheetId="3">#REF!</definedName>
    <definedName name="_7301G_2_11_13">#REF!</definedName>
    <definedName name="_7302G_2_11_2" localSheetId="3">#REF!</definedName>
    <definedName name="_7302G_2_11_2">#REF!</definedName>
    <definedName name="_7303G_2_11_3" localSheetId="3">#REF!</definedName>
    <definedName name="_7303G_2_11_3">#REF!</definedName>
    <definedName name="_7304G_2_11_4" localSheetId="3">#REF!</definedName>
    <definedName name="_7304G_2_11_4">#REF!</definedName>
    <definedName name="_7305G_2_11_5" localSheetId="3">#REF!</definedName>
    <definedName name="_7305G_2_11_5">#REF!</definedName>
    <definedName name="_7306G_2_11_6" localSheetId="3">#REF!</definedName>
    <definedName name="_7306G_2_11_6">#REF!</definedName>
    <definedName name="_7307G_2_11_7" localSheetId="3">#REF!</definedName>
    <definedName name="_7307G_2_11_7">#REF!</definedName>
    <definedName name="_7308G_2_11_8" localSheetId="3">#REF!</definedName>
    <definedName name="_7308G_2_11_8">#REF!</definedName>
    <definedName name="_7309G_2_11_9" localSheetId="3">#REF!</definedName>
    <definedName name="_7309G_2_11_9">#REF!</definedName>
    <definedName name="_731_s_10_4" localSheetId="3">#REF!</definedName>
    <definedName name="_731_s_10_4">#REF!</definedName>
    <definedName name="_7310G_2_17_1" localSheetId="3">#REF!</definedName>
    <definedName name="_7310G_2_17_1">#REF!</definedName>
    <definedName name="_7311G_2_17_10" localSheetId="3">#REF!</definedName>
    <definedName name="_7311G_2_17_10">#REF!</definedName>
    <definedName name="_7312G_2_17_11" localSheetId="3">#REF!</definedName>
    <definedName name="_7312G_2_17_11">#REF!</definedName>
    <definedName name="_7313G_2_17_12" localSheetId="3">#REF!</definedName>
    <definedName name="_7313G_2_17_12">#REF!</definedName>
    <definedName name="_7314G_2_17_13" localSheetId="3">#REF!</definedName>
    <definedName name="_7314G_2_17_13">#REF!</definedName>
    <definedName name="_7315G_2_17_2" localSheetId="3">#REF!</definedName>
    <definedName name="_7315G_2_17_2">#REF!</definedName>
    <definedName name="_7316G_2_17_3" localSheetId="3">#REF!</definedName>
    <definedName name="_7316G_2_17_3">#REF!</definedName>
    <definedName name="_7317G_2_17_4" localSheetId="3">#REF!</definedName>
    <definedName name="_7317G_2_17_4">#REF!</definedName>
    <definedName name="_7318G_2_17_5" localSheetId="3">#REF!</definedName>
    <definedName name="_7318G_2_17_5">#REF!</definedName>
    <definedName name="_7319G_2_17_6" localSheetId="3">#REF!</definedName>
    <definedName name="_7319G_2_17_6">#REF!</definedName>
    <definedName name="_732_s_10_5" localSheetId="3">#REF!</definedName>
    <definedName name="_732_s_10_5">#REF!</definedName>
    <definedName name="_7320G_2_17_7" localSheetId="3">#REF!</definedName>
    <definedName name="_7320G_2_17_7">#REF!</definedName>
    <definedName name="_7321G_2_17_8" localSheetId="3">#REF!</definedName>
    <definedName name="_7321G_2_17_8">#REF!</definedName>
    <definedName name="_7322G_2_17_9" localSheetId="3">#REF!</definedName>
    <definedName name="_7322G_2_17_9">#REF!</definedName>
    <definedName name="_7323G_3_1" localSheetId="3">#REF!</definedName>
    <definedName name="_7323G_3_1">#REF!</definedName>
    <definedName name="_7324G_3_10" localSheetId="3">#REF!</definedName>
    <definedName name="_7324G_3_10">#REF!</definedName>
    <definedName name="_7325G_3_11" localSheetId="3">#REF!</definedName>
    <definedName name="_7325G_3_11">#REF!</definedName>
    <definedName name="_7326G_3_12" localSheetId="3">#REF!</definedName>
    <definedName name="_7326G_3_12">#REF!</definedName>
    <definedName name="_7327G_3_13" localSheetId="3">#REF!</definedName>
    <definedName name="_7327G_3_13">#REF!</definedName>
    <definedName name="_7328G_3_2" localSheetId="3">#REF!</definedName>
    <definedName name="_7328G_3_2">#REF!</definedName>
    <definedName name="_7329G_3_3" localSheetId="3">#REF!</definedName>
    <definedName name="_7329G_3_3">#REF!</definedName>
    <definedName name="_733_s_10_6" localSheetId="3">#REF!</definedName>
    <definedName name="_733_s_10_6">#REF!</definedName>
    <definedName name="_7330G_3_4" localSheetId="3">#REF!</definedName>
    <definedName name="_7330G_3_4">#REF!</definedName>
    <definedName name="_7331G_3_5" localSheetId="3">#REF!</definedName>
    <definedName name="_7331G_3_5">#REF!</definedName>
    <definedName name="_7332G_3_6" localSheetId="3">#REF!</definedName>
    <definedName name="_7332G_3_6">#REF!</definedName>
    <definedName name="_7333G_3_7" localSheetId="3">#REF!</definedName>
    <definedName name="_7333G_3_7">#REF!</definedName>
    <definedName name="_7334G_3_8" localSheetId="3">#REF!</definedName>
    <definedName name="_7334G_3_8">#REF!</definedName>
    <definedName name="_7335G_3_9" localSheetId="3">#REF!</definedName>
    <definedName name="_7335G_3_9">#REF!</definedName>
    <definedName name="_7336G_3_10_1" localSheetId="3">#REF!</definedName>
    <definedName name="_7336G_3_10_1">#REF!</definedName>
    <definedName name="_7337G_3_10_10" localSheetId="3">#REF!</definedName>
    <definedName name="_7337G_3_10_10">#REF!</definedName>
    <definedName name="_7338G_3_10_11" localSheetId="3">#REF!</definedName>
    <definedName name="_7338G_3_10_11">#REF!</definedName>
    <definedName name="_7339G_3_10_12" localSheetId="3">#REF!</definedName>
    <definedName name="_7339G_3_10_12">#REF!</definedName>
    <definedName name="_734_s_10_7" localSheetId="3">#REF!</definedName>
    <definedName name="_734_s_10_7">#REF!</definedName>
    <definedName name="_7340G_3_10_13" localSheetId="3">#REF!</definedName>
    <definedName name="_7340G_3_10_13">#REF!</definedName>
    <definedName name="_7341G_3_10_2" localSheetId="3">#REF!</definedName>
    <definedName name="_7341G_3_10_2">#REF!</definedName>
    <definedName name="_7342G_3_10_3" localSheetId="3">#REF!</definedName>
    <definedName name="_7342G_3_10_3">#REF!</definedName>
    <definedName name="_7343G_3_10_4" localSheetId="3">#REF!</definedName>
    <definedName name="_7343G_3_10_4">#REF!</definedName>
    <definedName name="_7344G_3_10_5" localSheetId="3">#REF!</definedName>
    <definedName name="_7344G_3_10_5">#REF!</definedName>
    <definedName name="_7345G_3_10_6" localSheetId="3">#REF!</definedName>
    <definedName name="_7345G_3_10_6">#REF!</definedName>
    <definedName name="_7346G_3_10_7" localSheetId="3">#REF!</definedName>
    <definedName name="_7346G_3_10_7">#REF!</definedName>
    <definedName name="_7347G_3_10_8" localSheetId="3">#REF!</definedName>
    <definedName name="_7347G_3_10_8">#REF!</definedName>
    <definedName name="_7348G_3_10_9" localSheetId="3">#REF!</definedName>
    <definedName name="_7348G_3_10_9">#REF!</definedName>
    <definedName name="_7349G_3_11_1" localSheetId="3">#REF!</definedName>
    <definedName name="_7349G_3_11_1">#REF!</definedName>
    <definedName name="_735_s_10_8" localSheetId="3">#REF!</definedName>
    <definedName name="_735_s_10_8">#REF!</definedName>
    <definedName name="_7350G_3_11_10" localSheetId="3">#REF!</definedName>
    <definedName name="_7350G_3_11_10">#REF!</definedName>
    <definedName name="_7351G_3_11_11" localSheetId="3">#REF!</definedName>
    <definedName name="_7351G_3_11_11">#REF!</definedName>
    <definedName name="_7352G_3_11_12" localSheetId="3">#REF!</definedName>
    <definedName name="_7352G_3_11_12">#REF!</definedName>
    <definedName name="_7353G_3_11_13" localSheetId="3">#REF!</definedName>
    <definedName name="_7353G_3_11_13">#REF!</definedName>
    <definedName name="_7354G_3_11_2" localSheetId="3">#REF!</definedName>
    <definedName name="_7354G_3_11_2">#REF!</definedName>
    <definedName name="_7355G_3_11_3" localSheetId="3">#REF!</definedName>
    <definedName name="_7355G_3_11_3">#REF!</definedName>
    <definedName name="_7356G_3_11_4" localSheetId="3">#REF!</definedName>
    <definedName name="_7356G_3_11_4">#REF!</definedName>
    <definedName name="_7357G_3_11_5" localSheetId="3">#REF!</definedName>
    <definedName name="_7357G_3_11_5">#REF!</definedName>
    <definedName name="_7358G_3_11_6" localSheetId="3">#REF!</definedName>
    <definedName name="_7358G_3_11_6">#REF!</definedName>
    <definedName name="_7359G_3_11_7" localSheetId="3">#REF!</definedName>
    <definedName name="_7359G_3_11_7">#REF!</definedName>
    <definedName name="_736_s_10_9" localSheetId="3">#REF!</definedName>
    <definedName name="_736_s_10_9">#REF!</definedName>
    <definedName name="_7360G_3_11_8" localSheetId="3">#REF!</definedName>
    <definedName name="_7360G_3_11_8">#REF!</definedName>
    <definedName name="_7361G_3_11_9" localSheetId="3">#REF!</definedName>
    <definedName name="_7361G_3_11_9">#REF!</definedName>
    <definedName name="_7362G_3_17_1" localSheetId="3">#REF!</definedName>
    <definedName name="_7362G_3_17_1">#REF!</definedName>
    <definedName name="_7363G_3_17_10" localSheetId="3">#REF!</definedName>
    <definedName name="_7363G_3_17_10">#REF!</definedName>
    <definedName name="_7364G_3_17_11" localSheetId="3">#REF!</definedName>
    <definedName name="_7364G_3_17_11">#REF!</definedName>
    <definedName name="_7365G_3_17_12" localSheetId="3">#REF!</definedName>
    <definedName name="_7365G_3_17_12">#REF!</definedName>
    <definedName name="_7366G_3_17_13" localSheetId="3">#REF!</definedName>
    <definedName name="_7366G_3_17_13">#REF!</definedName>
    <definedName name="_7367G_3_17_2" localSheetId="3">#REF!</definedName>
    <definedName name="_7367G_3_17_2">#REF!</definedName>
    <definedName name="_7368G_3_17_3" localSheetId="3">#REF!</definedName>
    <definedName name="_7368G_3_17_3">#REF!</definedName>
    <definedName name="_7369G_3_17_4" localSheetId="3">#REF!</definedName>
    <definedName name="_7369G_3_17_4">#REF!</definedName>
    <definedName name="_737_s_10_1_1" localSheetId="3">#REF!</definedName>
    <definedName name="_737_s_10_1_1">#REF!</definedName>
    <definedName name="_7370G_3_17_5" localSheetId="3">#REF!</definedName>
    <definedName name="_7370G_3_17_5">#REF!</definedName>
    <definedName name="_7371G_3_17_6" localSheetId="3">#REF!</definedName>
    <definedName name="_7371G_3_17_6">#REF!</definedName>
    <definedName name="_7372G_3_17_7" localSheetId="3">#REF!</definedName>
    <definedName name="_7372G_3_17_7">#REF!</definedName>
    <definedName name="_7373G_3_17_8" localSheetId="3">#REF!</definedName>
    <definedName name="_7373G_3_17_8">#REF!</definedName>
    <definedName name="_7374G_3_17_9" localSheetId="3">#REF!</definedName>
    <definedName name="_7374G_3_17_9">#REF!</definedName>
    <definedName name="_7375G_4_1" localSheetId="3">#REF!</definedName>
    <definedName name="_7375G_4_1">#REF!</definedName>
    <definedName name="_7376G_4_10" localSheetId="3">#REF!</definedName>
    <definedName name="_7376G_4_10">#REF!</definedName>
    <definedName name="_7377G_4_11" localSheetId="3">#REF!</definedName>
    <definedName name="_7377G_4_11">#REF!</definedName>
    <definedName name="_7378G_4_12" localSheetId="3">#REF!</definedName>
    <definedName name="_7378G_4_12">#REF!</definedName>
    <definedName name="_7379G_4_13" localSheetId="3">#REF!</definedName>
    <definedName name="_7379G_4_13">#REF!</definedName>
    <definedName name="_738_s_10_1_10" localSheetId="3">#REF!</definedName>
    <definedName name="_738_s_10_1_10">#REF!</definedName>
    <definedName name="_7380G_4_2" localSheetId="3">#REF!</definedName>
    <definedName name="_7380G_4_2">#REF!</definedName>
    <definedName name="_7381G_4_3" localSheetId="3">#REF!</definedName>
    <definedName name="_7381G_4_3">#REF!</definedName>
    <definedName name="_7382G_4_4" localSheetId="3">#REF!</definedName>
    <definedName name="_7382G_4_4">#REF!</definedName>
    <definedName name="_7383G_4_5" localSheetId="3">#REF!</definedName>
    <definedName name="_7383G_4_5">#REF!</definedName>
    <definedName name="_7384G_4_6" localSheetId="3">#REF!</definedName>
    <definedName name="_7384G_4_6">#REF!</definedName>
    <definedName name="_7385G_4_7" localSheetId="3">#REF!</definedName>
    <definedName name="_7385G_4_7">#REF!</definedName>
    <definedName name="_7386G_4_8" localSheetId="3">#REF!</definedName>
    <definedName name="_7386G_4_8">#REF!</definedName>
    <definedName name="_7387G_4_9" localSheetId="3">#REF!</definedName>
    <definedName name="_7387G_4_9">#REF!</definedName>
    <definedName name="_7388G_4_10_1" localSheetId="3">#REF!</definedName>
    <definedName name="_7388G_4_10_1">#REF!</definedName>
    <definedName name="_7389G_4_10_10" localSheetId="3">#REF!</definedName>
    <definedName name="_7389G_4_10_10">#REF!</definedName>
    <definedName name="_739_s_10_1_11" localSheetId="3">#REF!</definedName>
    <definedName name="_739_s_10_1_11">#REF!</definedName>
    <definedName name="_7390G_4_10_11" localSheetId="3">#REF!</definedName>
    <definedName name="_7390G_4_10_11">#REF!</definedName>
    <definedName name="_7391G_4_10_12" localSheetId="3">#REF!</definedName>
    <definedName name="_7391G_4_10_12">#REF!</definedName>
    <definedName name="_7392G_4_10_13" localSheetId="3">#REF!</definedName>
    <definedName name="_7392G_4_10_13">#REF!</definedName>
    <definedName name="_7393G_4_10_2" localSheetId="3">#REF!</definedName>
    <definedName name="_7393G_4_10_2">#REF!</definedName>
    <definedName name="_7394G_4_10_3" localSheetId="3">#REF!</definedName>
    <definedName name="_7394G_4_10_3">#REF!</definedName>
    <definedName name="_7395G_4_10_4" localSheetId="3">#REF!</definedName>
    <definedName name="_7395G_4_10_4">#REF!</definedName>
    <definedName name="_7396G_4_10_5" localSheetId="3">#REF!</definedName>
    <definedName name="_7396G_4_10_5">#REF!</definedName>
    <definedName name="_7397G_4_10_6" localSheetId="3">#REF!</definedName>
    <definedName name="_7397G_4_10_6">#REF!</definedName>
    <definedName name="_7398G_4_10_7" localSheetId="3">#REF!</definedName>
    <definedName name="_7398G_4_10_7">#REF!</definedName>
    <definedName name="_7399G_4_10_8" localSheetId="3">#REF!</definedName>
    <definedName name="_7399G_4_10_8">#REF!</definedName>
    <definedName name="_74_31_10_5" localSheetId="3">#REF!</definedName>
    <definedName name="_74_31_10_5">#REF!</definedName>
    <definedName name="_740_s_10_1_12" localSheetId="3">#REF!</definedName>
    <definedName name="_740_s_10_1_12">#REF!</definedName>
    <definedName name="_7400G_4_10_9" localSheetId="3">#REF!</definedName>
    <definedName name="_7400G_4_10_9">#REF!</definedName>
    <definedName name="_7401G_4_11_1" localSheetId="3">#REF!</definedName>
    <definedName name="_7401G_4_11_1">#REF!</definedName>
    <definedName name="_7402G_4_11_10" localSheetId="3">#REF!</definedName>
    <definedName name="_7402G_4_11_10">#REF!</definedName>
    <definedName name="_7403G_4_11_11" localSheetId="3">#REF!</definedName>
    <definedName name="_7403G_4_11_11">#REF!</definedName>
    <definedName name="_7404G_4_11_12" localSheetId="3">#REF!</definedName>
    <definedName name="_7404G_4_11_12">#REF!</definedName>
    <definedName name="_7405G_4_11_13" localSheetId="3">#REF!</definedName>
    <definedName name="_7405G_4_11_13">#REF!</definedName>
    <definedName name="_7406G_4_11_2" localSheetId="3">#REF!</definedName>
    <definedName name="_7406G_4_11_2">#REF!</definedName>
    <definedName name="_7407G_4_11_3" localSheetId="3">#REF!</definedName>
    <definedName name="_7407G_4_11_3">#REF!</definedName>
    <definedName name="_7408G_4_11_4" localSheetId="3">#REF!</definedName>
    <definedName name="_7408G_4_11_4">#REF!</definedName>
    <definedName name="_7409G_4_11_5" localSheetId="3">#REF!</definedName>
    <definedName name="_7409G_4_11_5">#REF!</definedName>
    <definedName name="_741_s_10_1_13" localSheetId="3">#REF!</definedName>
    <definedName name="_741_s_10_1_13">#REF!</definedName>
    <definedName name="_7410G_4_11_6" localSheetId="3">#REF!</definedName>
    <definedName name="_7410G_4_11_6">#REF!</definedName>
    <definedName name="_7411G_4_11_7" localSheetId="3">#REF!</definedName>
    <definedName name="_7411G_4_11_7">#REF!</definedName>
    <definedName name="_7412G_4_11_8" localSheetId="3">#REF!</definedName>
    <definedName name="_7412G_4_11_8">#REF!</definedName>
    <definedName name="_7413G_4_11_9" localSheetId="3">#REF!</definedName>
    <definedName name="_7413G_4_11_9">#REF!</definedName>
    <definedName name="_7414G_4_17_1" localSheetId="3">#REF!</definedName>
    <definedName name="_7414G_4_17_1">#REF!</definedName>
    <definedName name="_7415G_4_17_10" localSheetId="3">#REF!</definedName>
    <definedName name="_7415G_4_17_10">#REF!</definedName>
    <definedName name="_7416G_4_17_11" localSheetId="3">#REF!</definedName>
    <definedName name="_7416G_4_17_11">#REF!</definedName>
    <definedName name="_7417G_4_17_12" localSheetId="3">#REF!</definedName>
    <definedName name="_7417G_4_17_12">#REF!</definedName>
    <definedName name="_7418G_4_17_13" localSheetId="3">#REF!</definedName>
    <definedName name="_7418G_4_17_13">#REF!</definedName>
    <definedName name="_7419G_4_17_2" localSheetId="3">#REF!</definedName>
    <definedName name="_7419G_4_17_2">#REF!</definedName>
    <definedName name="_742_s_10_1_2" localSheetId="3">#REF!</definedName>
    <definedName name="_742_s_10_1_2">#REF!</definedName>
    <definedName name="_7420G_4_17_3" localSheetId="3">#REF!</definedName>
    <definedName name="_7420G_4_17_3">#REF!</definedName>
    <definedName name="_7421G_4_17_4" localSheetId="3">#REF!</definedName>
    <definedName name="_7421G_4_17_4">#REF!</definedName>
    <definedName name="_7422G_4_17_5" localSheetId="3">#REF!</definedName>
    <definedName name="_7422G_4_17_5">#REF!</definedName>
    <definedName name="_7423G_4_17_6" localSheetId="3">#REF!</definedName>
    <definedName name="_7423G_4_17_6">#REF!</definedName>
    <definedName name="_7424G_4_17_7" localSheetId="3">#REF!</definedName>
    <definedName name="_7424G_4_17_7">#REF!</definedName>
    <definedName name="_7425G_4_17_8" localSheetId="3">#REF!</definedName>
    <definedName name="_7425G_4_17_8">#REF!</definedName>
    <definedName name="_7426G_4_17_9" localSheetId="3">#REF!</definedName>
    <definedName name="_7426G_4_17_9">#REF!</definedName>
    <definedName name="_7427G_5_1" localSheetId="3">#REF!</definedName>
    <definedName name="_7427G_5_1">#REF!</definedName>
    <definedName name="_7428G_5_10" localSheetId="3">#REF!</definedName>
    <definedName name="_7428G_5_10">#REF!</definedName>
    <definedName name="_7429G_5_11" localSheetId="3">#REF!</definedName>
    <definedName name="_7429G_5_11">#REF!</definedName>
    <definedName name="_743_s_10_1_3" localSheetId="3">#REF!</definedName>
    <definedName name="_743_s_10_1_3">#REF!</definedName>
    <definedName name="_7430G_5_12" localSheetId="3">#REF!</definedName>
    <definedName name="_7430G_5_12">#REF!</definedName>
    <definedName name="_7431G_5_13" localSheetId="3">#REF!</definedName>
    <definedName name="_7431G_5_13">#REF!</definedName>
    <definedName name="_7432G_5_2" localSheetId="3">#REF!</definedName>
    <definedName name="_7432G_5_2">#REF!</definedName>
    <definedName name="_7433G_5_3" localSheetId="3">#REF!</definedName>
    <definedName name="_7433G_5_3">#REF!</definedName>
    <definedName name="_7434G_5_4" localSheetId="3">#REF!</definedName>
    <definedName name="_7434G_5_4">#REF!</definedName>
    <definedName name="_7435G_5_5" localSheetId="3">#REF!</definedName>
    <definedName name="_7435G_5_5">#REF!</definedName>
    <definedName name="_7436G_5_6" localSheetId="3">#REF!</definedName>
    <definedName name="_7436G_5_6">#REF!</definedName>
    <definedName name="_7437G_5_7" localSheetId="3">#REF!</definedName>
    <definedName name="_7437G_5_7">#REF!</definedName>
    <definedName name="_7438G_5_8" localSheetId="3">#REF!</definedName>
    <definedName name="_7438G_5_8">#REF!</definedName>
    <definedName name="_7439G_5_9" localSheetId="3">#REF!</definedName>
    <definedName name="_7439G_5_9">#REF!</definedName>
    <definedName name="_744_s_10_1_4" localSheetId="3">#REF!</definedName>
    <definedName name="_744_s_10_1_4">#REF!</definedName>
    <definedName name="_7440G_5_10_1" localSheetId="3">#REF!</definedName>
    <definedName name="_7440G_5_10_1">#REF!</definedName>
    <definedName name="_7441G_5_10_10" localSheetId="3">#REF!</definedName>
    <definedName name="_7441G_5_10_10">#REF!</definedName>
    <definedName name="_7442G_5_10_11" localSheetId="3">#REF!</definedName>
    <definedName name="_7442G_5_10_11">#REF!</definedName>
    <definedName name="_7443G_5_10_12" localSheetId="3">#REF!</definedName>
    <definedName name="_7443G_5_10_12">#REF!</definedName>
    <definedName name="_7444G_5_10_13" localSheetId="3">#REF!</definedName>
    <definedName name="_7444G_5_10_13">#REF!</definedName>
    <definedName name="_7445G_5_10_2" localSheetId="3">#REF!</definedName>
    <definedName name="_7445G_5_10_2">#REF!</definedName>
    <definedName name="_7446G_5_10_3" localSheetId="3">#REF!</definedName>
    <definedName name="_7446G_5_10_3">#REF!</definedName>
    <definedName name="_7447G_5_10_4" localSheetId="3">#REF!</definedName>
    <definedName name="_7447G_5_10_4">#REF!</definedName>
    <definedName name="_7448G_5_10_5" localSheetId="3">#REF!</definedName>
    <definedName name="_7448G_5_10_5">#REF!</definedName>
    <definedName name="_7449G_5_10_6" localSheetId="3">#REF!</definedName>
    <definedName name="_7449G_5_10_6">#REF!</definedName>
    <definedName name="_745_s_10_1_5" localSheetId="3">#REF!</definedName>
    <definedName name="_745_s_10_1_5">#REF!</definedName>
    <definedName name="_7450G_5_10_7" localSheetId="3">#REF!</definedName>
    <definedName name="_7450G_5_10_7">#REF!</definedName>
    <definedName name="_7451G_5_10_8" localSheetId="3">#REF!</definedName>
    <definedName name="_7451G_5_10_8">#REF!</definedName>
    <definedName name="_7452G_5_10_9" localSheetId="3">#REF!</definedName>
    <definedName name="_7452G_5_10_9">#REF!</definedName>
    <definedName name="_7453G_5_11_1" localSheetId="3">#REF!</definedName>
    <definedName name="_7453G_5_11_1">#REF!</definedName>
    <definedName name="_7454G_5_11_10" localSheetId="3">#REF!</definedName>
    <definedName name="_7454G_5_11_10">#REF!</definedName>
    <definedName name="_7455G_5_11_11" localSheetId="3">#REF!</definedName>
    <definedName name="_7455G_5_11_11">#REF!</definedName>
    <definedName name="_7456G_5_11_12" localSheetId="3">#REF!</definedName>
    <definedName name="_7456G_5_11_12">#REF!</definedName>
    <definedName name="_7457G_5_11_13" localSheetId="3">#REF!</definedName>
    <definedName name="_7457G_5_11_13">#REF!</definedName>
    <definedName name="_7458G_5_11_2" localSheetId="3">#REF!</definedName>
    <definedName name="_7458G_5_11_2">#REF!</definedName>
    <definedName name="_7459G_5_11_3" localSheetId="3">#REF!</definedName>
    <definedName name="_7459G_5_11_3">#REF!</definedName>
    <definedName name="_746_s_10_1_6" localSheetId="3">#REF!</definedName>
    <definedName name="_746_s_10_1_6">#REF!</definedName>
    <definedName name="_7460G_5_11_4" localSheetId="3">#REF!</definedName>
    <definedName name="_7460G_5_11_4">#REF!</definedName>
    <definedName name="_7461G_5_11_5" localSheetId="3">#REF!</definedName>
    <definedName name="_7461G_5_11_5">#REF!</definedName>
    <definedName name="_7462G_5_11_6" localSheetId="3">#REF!</definedName>
    <definedName name="_7462G_5_11_6">#REF!</definedName>
    <definedName name="_7463G_5_11_7" localSheetId="3">#REF!</definedName>
    <definedName name="_7463G_5_11_7">#REF!</definedName>
    <definedName name="_7464G_5_11_8" localSheetId="3">#REF!</definedName>
    <definedName name="_7464G_5_11_8">#REF!</definedName>
    <definedName name="_7465G_5_11_9" localSheetId="3">#REF!</definedName>
    <definedName name="_7465G_5_11_9">#REF!</definedName>
    <definedName name="_7466G_5_17_1" localSheetId="3">#REF!</definedName>
    <definedName name="_7466G_5_17_1">#REF!</definedName>
    <definedName name="_7467G_5_17_10" localSheetId="3">#REF!</definedName>
    <definedName name="_7467G_5_17_10">#REF!</definedName>
    <definedName name="_7468G_5_17_11" localSheetId="3">#REF!</definedName>
    <definedName name="_7468G_5_17_11">#REF!</definedName>
    <definedName name="_7469G_5_17_12" localSheetId="3">#REF!</definedName>
    <definedName name="_7469G_5_17_12">#REF!</definedName>
    <definedName name="_747_s_10_1_7" localSheetId="3">#REF!</definedName>
    <definedName name="_747_s_10_1_7">#REF!</definedName>
    <definedName name="_7470G_5_17_13" localSheetId="3">#REF!</definedName>
    <definedName name="_7470G_5_17_13">#REF!</definedName>
    <definedName name="_7471G_5_17_2" localSheetId="3">#REF!</definedName>
    <definedName name="_7471G_5_17_2">#REF!</definedName>
    <definedName name="_7472G_5_17_3" localSheetId="3">#REF!</definedName>
    <definedName name="_7472G_5_17_3">#REF!</definedName>
    <definedName name="_7473G_5_17_4" localSheetId="3">#REF!</definedName>
    <definedName name="_7473G_5_17_4">#REF!</definedName>
    <definedName name="_7474G_5_17_5" localSheetId="3">#REF!</definedName>
    <definedName name="_7474G_5_17_5">#REF!</definedName>
    <definedName name="_7475G_5_17_6" localSheetId="3">#REF!</definedName>
    <definedName name="_7475G_5_17_6">#REF!</definedName>
    <definedName name="_7476G_5_17_7" localSheetId="3">#REF!</definedName>
    <definedName name="_7476G_5_17_7">#REF!</definedName>
    <definedName name="_7477G_5_17_8" localSheetId="3">#REF!</definedName>
    <definedName name="_7477G_5_17_8">#REF!</definedName>
    <definedName name="_7478G_5_17_9" localSheetId="3">#REF!</definedName>
    <definedName name="_7478G_5_17_9">#REF!</definedName>
    <definedName name="_7479G_6_1" localSheetId="3">#REF!</definedName>
    <definedName name="_7479G_6_1">#REF!</definedName>
    <definedName name="_748_s_10_1_8" localSheetId="3">#REF!</definedName>
    <definedName name="_748_s_10_1_8">#REF!</definedName>
    <definedName name="_7480G_6_10" localSheetId="3">#REF!</definedName>
    <definedName name="_7480G_6_10">#REF!</definedName>
    <definedName name="_7481G_6_11" localSheetId="3">#REF!</definedName>
    <definedName name="_7481G_6_11">#REF!</definedName>
    <definedName name="_7482G_6_12" localSheetId="3">#REF!</definedName>
    <definedName name="_7482G_6_12">#REF!</definedName>
    <definedName name="_7483G_6_13" localSheetId="3">#REF!</definedName>
    <definedName name="_7483G_6_13">#REF!</definedName>
    <definedName name="_7484G_6_2" localSheetId="3">#REF!</definedName>
    <definedName name="_7484G_6_2">#REF!</definedName>
    <definedName name="_7485G_6_3" localSheetId="3">#REF!</definedName>
    <definedName name="_7485G_6_3">#REF!</definedName>
    <definedName name="_7486G_6_4" localSheetId="3">#REF!</definedName>
    <definedName name="_7486G_6_4">#REF!</definedName>
    <definedName name="_7487G_6_5" localSheetId="3">#REF!</definedName>
    <definedName name="_7487G_6_5">#REF!</definedName>
    <definedName name="_7488G_6_6" localSheetId="3">#REF!</definedName>
    <definedName name="_7488G_6_6">#REF!</definedName>
    <definedName name="_7489G_6_7" localSheetId="3">#REF!</definedName>
    <definedName name="_7489G_6_7">#REF!</definedName>
    <definedName name="_749_s_10_1_9" localSheetId="3">#REF!</definedName>
    <definedName name="_749_s_10_1_9">#REF!</definedName>
    <definedName name="_7490G_6_8" localSheetId="3">#REF!</definedName>
    <definedName name="_7490G_6_8">#REF!</definedName>
    <definedName name="_7491G_6_9" localSheetId="3">#REF!</definedName>
    <definedName name="_7491G_6_9">#REF!</definedName>
    <definedName name="_7492G_6_10_1" localSheetId="3">#REF!</definedName>
    <definedName name="_7492G_6_10_1">#REF!</definedName>
    <definedName name="_7493G_6_10_10" localSheetId="3">#REF!</definedName>
    <definedName name="_7493G_6_10_10">#REF!</definedName>
    <definedName name="_7494G_6_10_11" localSheetId="3">#REF!</definedName>
    <definedName name="_7494G_6_10_11">#REF!</definedName>
    <definedName name="_7495G_6_10_12" localSheetId="3">#REF!</definedName>
    <definedName name="_7495G_6_10_12">#REF!</definedName>
    <definedName name="_7496G_6_10_13" localSheetId="3">#REF!</definedName>
    <definedName name="_7496G_6_10_13">#REF!</definedName>
    <definedName name="_7497G_6_10_2" localSheetId="3">#REF!</definedName>
    <definedName name="_7497G_6_10_2">#REF!</definedName>
    <definedName name="_7498G_6_10_3" localSheetId="3">#REF!</definedName>
    <definedName name="_7498G_6_10_3">#REF!</definedName>
    <definedName name="_7499G_6_10_4" localSheetId="3">#REF!</definedName>
    <definedName name="_7499G_6_10_4">#REF!</definedName>
    <definedName name="_75_31_10_6" localSheetId="3">#REF!</definedName>
    <definedName name="_75_31_10_6">#REF!</definedName>
    <definedName name="_750_s_10_10_1" localSheetId="3">#REF!</definedName>
    <definedName name="_750_s_10_10_1">#REF!</definedName>
    <definedName name="_7500G_6_10_5" localSheetId="3">#REF!</definedName>
    <definedName name="_7500G_6_10_5">#REF!</definedName>
    <definedName name="_7501G_6_10_6" localSheetId="3">#REF!</definedName>
    <definedName name="_7501G_6_10_6">#REF!</definedName>
    <definedName name="_7502G_6_10_7" localSheetId="3">#REF!</definedName>
    <definedName name="_7502G_6_10_7">#REF!</definedName>
    <definedName name="_7503G_6_10_8" localSheetId="3">#REF!</definedName>
    <definedName name="_7503G_6_10_8">#REF!</definedName>
    <definedName name="_7504G_6_10_9" localSheetId="3">#REF!</definedName>
    <definedName name="_7504G_6_10_9">#REF!</definedName>
    <definedName name="_7505G_6_11_1" localSheetId="3">#REF!</definedName>
    <definedName name="_7505G_6_11_1">#REF!</definedName>
    <definedName name="_7506G_6_11_10" localSheetId="3">#REF!</definedName>
    <definedName name="_7506G_6_11_10">#REF!</definedName>
    <definedName name="_7507G_6_11_11" localSheetId="3">#REF!</definedName>
    <definedName name="_7507G_6_11_11">#REF!</definedName>
    <definedName name="_7508G_6_11_12" localSheetId="3">#REF!</definedName>
    <definedName name="_7508G_6_11_12">#REF!</definedName>
    <definedName name="_7509G_6_11_13" localSheetId="3">#REF!</definedName>
    <definedName name="_7509G_6_11_13">#REF!</definedName>
    <definedName name="_751_s_10_10_10" localSheetId="3">#REF!</definedName>
    <definedName name="_751_s_10_10_10">#REF!</definedName>
    <definedName name="_7510G_6_11_2" localSheetId="3">#REF!</definedName>
    <definedName name="_7510G_6_11_2">#REF!</definedName>
    <definedName name="_7511G_6_11_3" localSheetId="3">#REF!</definedName>
    <definedName name="_7511G_6_11_3">#REF!</definedName>
    <definedName name="_7512G_6_11_4" localSheetId="3">#REF!</definedName>
    <definedName name="_7512G_6_11_4">#REF!</definedName>
    <definedName name="_7513G_6_11_5" localSheetId="3">#REF!</definedName>
    <definedName name="_7513G_6_11_5">#REF!</definedName>
    <definedName name="_7514G_6_11_6" localSheetId="3">#REF!</definedName>
    <definedName name="_7514G_6_11_6">#REF!</definedName>
    <definedName name="_7515G_6_11_7" localSheetId="3">#REF!</definedName>
    <definedName name="_7515G_6_11_7">#REF!</definedName>
    <definedName name="_7516G_6_11_8" localSheetId="3">#REF!</definedName>
    <definedName name="_7516G_6_11_8">#REF!</definedName>
    <definedName name="_7517G_6_11_9" localSheetId="3">#REF!</definedName>
    <definedName name="_7517G_6_11_9">#REF!</definedName>
    <definedName name="_7518G_6_17_1" localSheetId="3">#REF!</definedName>
    <definedName name="_7518G_6_17_1">#REF!</definedName>
    <definedName name="_7519G_6_17_10" localSheetId="3">#REF!</definedName>
    <definedName name="_7519G_6_17_10">#REF!</definedName>
    <definedName name="_752_s_10_10_11" localSheetId="3">#REF!</definedName>
    <definedName name="_752_s_10_10_11">#REF!</definedName>
    <definedName name="_7520G_6_17_11" localSheetId="3">#REF!</definedName>
    <definedName name="_7520G_6_17_11">#REF!</definedName>
    <definedName name="_7521G_6_17_12" localSheetId="3">#REF!</definedName>
    <definedName name="_7521G_6_17_12">#REF!</definedName>
    <definedName name="_7522G_6_17_13" localSheetId="3">#REF!</definedName>
    <definedName name="_7522G_6_17_13">#REF!</definedName>
    <definedName name="_7523G_6_17_2" localSheetId="3">#REF!</definedName>
    <definedName name="_7523G_6_17_2">#REF!</definedName>
    <definedName name="_7524G_6_17_3" localSheetId="3">#REF!</definedName>
    <definedName name="_7524G_6_17_3">#REF!</definedName>
    <definedName name="_7525G_6_17_4" localSheetId="3">#REF!</definedName>
    <definedName name="_7525G_6_17_4">#REF!</definedName>
    <definedName name="_7526G_6_17_5" localSheetId="3">#REF!</definedName>
    <definedName name="_7526G_6_17_5">#REF!</definedName>
    <definedName name="_7527G_6_17_6" localSheetId="3">#REF!</definedName>
    <definedName name="_7527G_6_17_6">#REF!</definedName>
    <definedName name="_7528G_6_17_7" localSheetId="3">#REF!</definedName>
    <definedName name="_7528G_6_17_7">#REF!</definedName>
    <definedName name="_7529G_6_17_8" localSheetId="3">#REF!</definedName>
    <definedName name="_7529G_6_17_8">#REF!</definedName>
    <definedName name="_753_s_10_10_12" localSheetId="3">#REF!</definedName>
    <definedName name="_753_s_10_10_12">#REF!</definedName>
    <definedName name="_7530G_6_17_9" localSheetId="3">#REF!</definedName>
    <definedName name="_7530G_6_17_9">#REF!</definedName>
    <definedName name="_7531G_7_1" localSheetId="3">#REF!</definedName>
    <definedName name="_7531G_7_1">#REF!</definedName>
    <definedName name="_7532G_7_10" localSheetId="3">#REF!</definedName>
    <definedName name="_7532G_7_10">#REF!</definedName>
    <definedName name="_7533G_7_11" localSheetId="3">#REF!</definedName>
    <definedName name="_7533G_7_11">#REF!</definedName>
    <definedName name="_7534G_7_12" localSheetId="3">#REF!</definedName>
    <definedName name="_7534G_7_12">#REF!</definedName>
    <definedName name="_7535G_7_13" localSheetId="3">#REF!</definedName>
    <definedName name="_7535G_7_13">#REF!</definedName>
    <definedName name="_7536G_7_2" localSheetId="3">#REF!</definedName>
    <definedName name="_7536G_7_2">#REF!</definedName>
    <definedName name="_7537G_7_3" localSheetId="3">#REF!</definedName>
    <definedName name="_7537G_7_3">#REF!</definedName>
    <definedName name="_7538G_7_4" localSheetId="3">#REF!</definedName>
    <definedName name="_7538G_7_4">#REF!</definedName>
    <definedName name="_7539G_7_5" localSheetId="3">#REF!</definedName>
    <definedName name="_7539G_7_5">#REF!</definedName>
    <definedName name="_754_s_10_10_13" localSheetId="3">#REF!</definedName>
    <definedName name="_754_s_10_10_13">#REF!</definedName>
    <definedName name="_7540G_7_6" localSheetId="3">#REF!</definedName>
    <definedName name="_7540G_7_6">#REF!</definedName>
    <definedName name="_7541G_7_7" localSheetId="3">#REF!</definedName>
    <definedName name="_7541G_7_7">#REF!</definedName>
    <definedName name="_7542G_7_8" localSheetId="3">#REF!</definedName>
    <definedName name="_7542G_7_8">#REF!</definedName>
    <definedName name="_7543G_7_9" localSheetId="3">#REF!</definedName>
    <definedName name="_7543G_7_9">#REF!</definedName>
    <definedName name="_7544G_7_10_1" localSheetId="3">#REF!</definedName>
    <definedName name="_7544G_7_10_1">#REF!</definedName>
    <definedName name="_7545G_7_10_10" localSheetId="3">#REF!</definedName>
    <definedName name="_7545G_7_10_10">#REF!</definedName>
    <definedName name="_7546G_7_10_11" localSheetId="3">#REF!</definedName>
    <definedName name="_7546G_7_10_11">#REF!</definedName>
    <definedName name="_7547G_7_10_12" localSheetId="3">#REF!</definedName>
    <definedName name="_7547G_7_10_12">#REF!</definedName>
    <definedName name="_7548G_7_10_13" localSheetId="3">#REF!</definedName>
    <definedName name="_7548G_7_10_13">#REF!</definedName>
    <definedName name="_7549G_7_10_2" localSheetId="3">#REF!</definedName>
    <definedName name="_7549G_7_10_2">#REF!</definedName>
    <definedName name="_755_s_10_10_2" localSheetId="3">#REF!</definedName>
    <definedName name="_755_s_10_10_2">#REF!</definedName>
    <definedName name="_7550G_7_10_3" localSheetId="3">#REF!</definedName>
    <definedName name="_7550G_7_10_3">#REF!</definedName>
    <definedName name="_7551G_7_10_4" localSheetId="3">#REF!</definedName>
    <definedName name="_7551G_7_10_4">#REF!</definedName>
    <definedName name="_7552G_7_10_5" localSheetId="3">#REF!</definedName>
    <definedName name="_7552G_7_10_5">#REF!</definedName>
    <definedName name="_7553G_7_10_6" localSheetId="3">#REF!</definedName>
    <definedName name="_7553G_7_10_6">#REF!</definedName>
    <definedName name="_7554G_7_10_7" localSheetId="3">#REF!</definedName>
    <definedName name="_7554G_7_10_7">#REF!</definedName>
    <definedName name="_7555G_7_10_8" localSheetId="3">#REF!</definedName>
    <definedName name="_7555G_7_10_8">#REF!</definedName>
    <definedName name="_7556G_7_10_9" localSheetId="3">#REF!</definedName>
    <definedName name="_7556G_7_10_9">#REF!</definedName>
    <definedName name="_7557G_7_11_1" localSheetId="3">#REF!</definedName>
    <definedName name="_7557G_7_11_1">#REF!</definedName>
    <definedName name="_7558G_7_11_10" localSheetId="3">#REF!</definedName>
    <definedName name="_7558G_7_11_10">#REF!</definedName>
    <definedName name="_7559G_7_11_11" localSheetId="3">#REF!</definedName>
    <definedName name="_7559G_7_11_11">#REF!</definedName>
    <definedName name="_756_s_10_10_3" localSheetId="3">#REF!</definedName>
    <definedName name="_756_s_10_10_3">#REF!</definedName>
    <definedName name="_7560G_7_11_12" localSheetId="3">#REF!</definedName>
    <definedName name="_7560G_7_11_12">#REF!</definedName>
    <definedName name="_7561G_7_11_13" localSheetId="3">#REF!</definedName>
    <definedName name="_7561G_7_11_13">#REF!</definedName>
    <definedName name="_7562G_7_11_2" localSheetId="3">#REF!</definedName>
    <definedName name="_7562G_7_11_2">#REF!</definedName>
    <definedName name="_7563G_7_11_3" localSheetId="3">#REF!</definedName>
    <definedName name="_7563G_7_11_3">#REF!</definedName>
    <definedName name="_7564G_7_11_4" localSheetId="3">#REF!</definedName>
    <definedName name="_7564G_7_11_4">#REF!</definedName>
    <definedName name="_7565G_7_11_5" localSheetId="3">#REF!</definedName>
    <definedName name="_7565G_7_11_5">#REF!</definedName>
    <definedName name="_7566G_7_11_6" localSheetId="3">#REF!</definedName>
    <definedName name="_7566G_7_11_6">#REF!</definedName>
    <definedName name="_7567G_7_11_7" localSheetId="3">#REF!</definedName>
    <definedName name="_7567G_7_11_7">#REF!</definedName>
    <definedName name="_7568G_7_11_8" localSheetId="3">#REF!</definedName>
    <definedName name="_7568G_7_11_8">#REF!</definedName>
    <definedName name="_7569G_7_11_9" localSheetId="3">#REF!</definedName>
    <definedName name="_7569G_7_11_9">#REF!</definedName>
    <definedName name="_757_s_10_10_4" localSheetId="3">#REF!</definedName>
    <definedName name="_757_s_10_10_4">#REF!</definedName>
    <definedName name="_7570G_7_17_1" localSheetId="3">#REF!</definedName>
    <definedName name="_7570G_7_17_1">#REF!</definedName>
    <definedName name="_7571G_7_17_10" localSheetId="3">#REF!</definedName>
    <definedName name="_7571G_7_17_10">#REF!</definedName>
    <definedName name="_7572G_7_17_11" localSheetId="3">#REF!</definedName>
    <definedName name="_7572G_7_17_11">#REF!</definedName>
    <definedName name="_7573G_7_17_12" localSheetId="3">#REF!</definedName>
    <definedName name="_7573G_7_17_12">#REF!</definedName>
    <definedName name="_7574G_7_17_13" localSheetId="3">#REF!</definedName>
    <definedName name="_7574G_7_17_13">#REF!</definedName>
    <definedName name="_7575G_7_17_2" localSheetId="3">#REF!</definedName>
    <definedName name="_7575G_7_17_2">#REF!</definedName>
    <definedName name="_7576G_7_17_3" localSheetId="3">#REF!</definedName>
    <definedName name="_7576G_7_17_3">#REF!</definedName>
    <definedName name="_7577G_7_17_4" localSheetId="3">#REF!</definedName>
    <definedName name="_7577G_7_17_4">#REF!</definedName>
    <definedName name="_7578G_7_17_5" localSheetId="3">#REF!</definedName>
    <definedName name="_7578G_7_17_5">#REF!</definedName>
    <definedName name="_7579G_7_17_6" localSheetId="3">#REF!</definedName>
    <definedName name="_7579G_7_17_6">#REF!</definedName>
    <definedName name="_758_s_10_10_5" localSheetId="3">#REF!</definedName>
    <definedName name="_758_s_10_10_5">#REF!</definedName>
    <definedName name="_7580G_7_17_7" localSheetId="3">#REF!</definedName>
    <definedName name="_7580G_7_17_7">#REF!</definedName>
    <definedName name="_7581G_7_17_8" localSheetId="3">#REF!</definedName>
    <definedName name="_7581G_7_17_8">#REF!</definedName>
    <definedName name="_7582G_7_17_9" localSheetId="3">#REF!</definedName>
    <definedName name="_7582G_7_17_9">#REF!</definedName>
    <definedName name="_7583G_8_1" localSheetId="3">#REF!</definedName>
    <definedName name="_7583G_8_1">#REF!</definedName>
    <definedName name="_7584G_8_10" localSheetId="3">#REF!</definedName>
    <definedName name="_7584G_8_10">#REF!</definedName>
    <definedName name="_7585G_8_11" localSheetId="3">#REF!</definedName>
    <definedName name="_7585G_8_11">#REF!</definedName>
    <definedName name="_7586G_8_12" localSheetId="3">#REF!</definedName>
    <definedName name="_7586G_8_12">#REF!</definedName>
    <definedName name="_7587G_8_13" localSheetId="3">#REF!</definedName>
    <definedName name="_7587G_8_13">#REF!</definedName>
    <definedName name="_7588G_8_2" localSheetId="3">#REF!</definedName>
    <definedName name="_7588G_8_2">#REF!</definedName>
    <definedName name="_7589G_8_3" localSheetId="3">#REF!</definedName>
    <definedName name="_7589G_8_3">#REF!</definedName>
    <definedName name="_759_s_10_10_6" localSheetId="3">#REF!</definedName>
    <definedName name="_759_s_10_10_6">#REF!</definedName>
    <definedName name="_7590G_8_4" localSheetId="3">#REF!</definedName>
    <definedName name="_7590G_8_4">#REF!</definedName>
    <definedName name="_7591G_8_5" localSheetId="3">#REF!</definedName>
    <definedName name="_7591G_8_5">#REF!</definedName>
    <definedName name="_7592G_8_6" localSheetId="3">#REF!</definedName>
    <definedName name="_7592G_8_6">#REF!</definedName>
    <definedName name="_7593G_8_7" localSheetId="3">#REF!</definedName>
    <definedName name="_7593G_8_7">#REF!</definedName>
    <definedName name="_7594G_8_8" localSheetId="3">#REF!</definedName>
    <definedName name="_7594G_8_8">#REF!</definedName>
    <definedName name="_7595G_8_9" localSheetId="3">#REF!</definedName>
    <definedName name="_7595G_8_9">#REF!</definedName>
    <definedName name="_7596G_8_10_1" localSheetId="3">#REF!</definedName>
    <definedName name="_7596G_8_10_1">#REF!</definedName>
    <definedName name="_7597G_8_10_10" localSheetId="3">#REF!</definedName>
    <definedName name="_7597G_8_10_10">#REF!</definedName>
    <definedName name="_7598G_8_10_11" localSheetId="3">#REF!</definedName>
    <definedName name="_7598G_8_10_11">#REF!</definedName>
    <definedName name="_7599G_8_10_12" localSheetId="3">#REF!</definedName>
    <definedName name="_7599G_8_10_12">#REF!</definedName>
    <definedName name="_76_31_10_7" localSheetId="3">#REF!</definedName>
    <definedName name="_76_31_10_7">#REF!</definedName>
    <definedName name="_760_s_10_10_7" localSheetId="3">#REF!</definedName>
    <definedName name="_760_s_10_10_7">#REF!</definedName>
    <definedName name="_7600G_8_10_13" localSheetId="3">#REF!</definedName>
    <definedName name="_7600G_8_10_13">#REF!</definedName>
    <definedName name="_7601G_8_10_2" localSheetId="3">#REF!</definedName>
    <definedName name="_7601G_8_10_2">#REF!</definedName>
    <definedName name="_7602G_8_10_3" localSheetId="3">#REF!</definedName>
    <definedName name="_7602G_8_10_3">#REF!</definedName>
    <definedName name="_7603G_8_10_4" localSheetId="3">#REF!</definedName>
    <definedName name="_7603G_8_10_4">#REF!</definedName>
    <definedName name="_7604G_8_10_5" localSheetId="3">#REF!</definedName>
    <definedName name="_7604G_8_10_5">#REF!</definedName>
    <definedName name="_7605G_8_10_6" localSheetId="3">#REF!</definedName>
    <definedName name="_7605G_8_10_6">#REF!</definedName>
    <definedName name="_7606G_8_10_7" localSheetId="3">#REF!</definedName>
    <definedName name="_7606G_8_10_7">#REF!</definedName>
    <definedName name="_7607G_8_10_8" localSheetId="3">#REF!</definedName>
    <definedName name="_7607G_8_10_8">#REF!</definedName>
    <definedName name="_7608G_8_10_9" localSheetId="3">#REF!</definedName>
    <definedName name="_7608G_8_10_9">#REF!</definedName>
    <definedName name="_7609G_8_11_1" localSheetId="3">#REF!</definedName>
    <definedName name="_7609G_8_11_1">#REF!</definedName>
    <definedName name="_761_s_10_10_8" localSheetId="3">#REF!</definedName>
    <definedName name="_761_s_10_10_8">#REF!</definedName>
    <definedName name="_7610G_8_11_10" localSheetId="3">#REF!</definedName>
    <definedName name="_7610G_8_11_10">#REF!</definedName>
    <definedName name="_7611G_8_11_11" localSheetId="3">#REF!</definedName>
    <definedName name="_7611G_8_11_11">#REF!</definedName>
    <definedName name="_7612G_8_11_12" localSheetId="3">#REF!</definedName>
    <definedName name="_7612G_8_11_12">#REF!</definedName>
    <definedName name="_7613G_8_11_13" localSheetId="3">#REF!</definedName>
    <definedName name="_7613G_8_11_13">#REF!</definedName>
    <definedName name="_7614G_8_11_2" localSheetId="3">#REF!</definedName>
    <definedName name="_7614G_8_11_2">#REF!</definedName>
    <definedName name="_7615G_8_11_3" localSheetId="3">#REF!</definedName>
    <definedName name="_7615G_8_11_3">#REF!</definedName>
    <definedName name="_7616G_8_11_4" localSheetId="3">#REF!</definedName>
    <definedName name="_7616G_8_11_4">#REF!</definedName>
    <definedName name="_7617G_8_11_5" localSheetId="3">#REF!</definedName>
    <definedName name="_7617G_8_11_5">#REF!</definedName>
    <definedName name="_7618G_8_11_6" localSheetId="3">#REF!</definedName>
    <definedName name="_7618G_8_11_6">#REF!</definedName>
    <definedName name="_7619G_8_11_7" localSheetId="3">#REF!</definedName>
    <definedName name="_7619G_8_11_7">#REF!</definedName>
    <definedName name="_762_s_10_10_9" localSheetId="3">#REF!</definedName>
    <definedName name="_762_s_10_10_9">#REF!</definedName>
    <definedName name="_7620G_8_11_8" localSheetId="3">#REF!</definedName>
    <definedName name="_7620G_8_11_8">#REF!</definedName>
    <definedName name="_7621G_8_11_9" localSheetId="3">#REF!</definedName>
    <definedName name="_7621G_8_11_9">#REF!</definedName>
    <definedName name="_7622G_8_17_1" localSheetId="3">#REF!</definedName>
    <definedName name="_7622G_8_17_1">#REF!</definedName>
    <definedName name="_7623G_8_17_10" localSheetId="3">#REF!</definedName>
    <definedName name="_7623G_8_17_10">#REF!</definedName>
    <definedName name="_7624G_8_17_11" localSheetId="3">#REF!</definedName>
    <definedName name="_7624G_8_17_11">#REF!</definedName>
    <definedName name="_7625G_8_17_12" localSheetId="3">#REF!</definedName>
    <definedName name="_7625G_8_17_12">#REF!</definedName>
    <definedName name="_7626G_8_17_13" localSheetId="3">#REF!</definedName>
    <definedName name="_7626G_8_17_13">#REF!</definedName>
    <definedName name="_7627G_8_17_2" localSheetId="3">#REF!</definedName>
    <definedName name="_7627G_8_17_2">#REF!</definedName>
    <definedName name="_7628G_8_17_3" localSheetId="3">#REF!</definedName>
    <definedName name="_7628G_8_17_3">#REF!</definedName>
    <definedName name="_7629G_8_17_4" localSheetId="3">#REF!</definedName>
    <definedName name="_7629G_8_17_4">#REF!</definedName>
    <definedName name="_763_s_10_11_1" localSheetId="3">#REF!</definedName>
    <definedName name="_763_s_10_11_1">#REF!</definedName>
    <definedName name="_7630G_8_17_5" localSheetId="3">#REF!</definedName>
    <definedName name="_7630G_8_17_5">#REF!</definedName>
    <definedName name="_7631G_8_17_6" localSheetId="3">#REF!</definedName>
    <definedName name="_7631G_8_17_6">#REF!</definedName>
    <definedName name="_7632G_8_17_7" localSheetId="3">#REF!</definedName>
    <definedName name="_7632G_8_17_7">#REF!</definedName>
    <definedName name="_7633G_8_17_8" localSheetId="3">#REF!</definedName>
    <definedName name="_7633G_8_17_8">#REF!</definedName>
    <definedName name="_7634G_8_17_9" localSheetId="3">#REF!</definedName>
    <definedName name="_7634G_8_17_9">#REF!</definedName>
    <definedName name="_7635G_9_1" localSheetId="3">#REF!</definedName>
    <definedName name="_7635G_9_1">#REF!</definedName>
    <definedName name="_7636G_9_10" localSheetId="3">#REF!</definedName>
    <definedName name="_7636G_9_10">#REF!</definedName>
    <definedName name="_7637G_9_11" localSheetId="3">#REF!</definedName>
    <definedName name="_7637G_9_11">#REF!</definedName>
    <definedName name="_7638G_9_12" localSheetId="3">#REF!</definedName>
    <definedName name="_7638G_9_12">#REF!</definedName>
    <definedName name="_7639G_9_13" localSheetId="3">#REF!</definedName>
    <definedName name="_7639G_9_13">#REF!</definedName>
    <definedName name="_764_s_10_11_10" localSheetId="3">#REF!</definedName>
    <definedName name="_764_s_10_11_10">#REF!</definedName>
    <definedName name="_7640G_9_2" localSheetId="3">#REF!</definedName>
    <definedName name="_7640G_9_2">#REF!</definedName>
    <definedName name="_7641G_9_3" localSheetId="3">#REF!</definedName>
    <definedName name="_7641G_9_3">#REF!</definedName>
    <definedName name="_7642G_9_4" localSheetId="3">#REF!</definedName>
    <definedName name="_7642G_9_4">#REF!</definedName>
    <definedName name="_7643G_9_5" localSheetId="3">#REF!</definedName>
    <definedName name="_7643G_9_5">#REF!</definedName>
    <definedName name="_7644G_9_6" localSheetId="3">#REF!</definedName>
    <definedName name="_7644G_9_6">#REF!</definedName>
    <definedName name="_7645G_9_7" localSheetId="3">#REF!</definedName>
    <definedName name="_7645G_9_7">#REF!</definedName>
    <definedName name="_7646G_9_8" localSheetId="3">#REF!</definedName>
    <definedName name="_7646G_9_8">#REF!</definedName>
    <definedName name="_7647G_9_9" localSheetId="3">#REF!</definedName>
    <definedName name="_7647G_9_9">#REF!</definedName>
    <definedName name="_7648G_9_10_1" localSheetId="3">#REF!</definedName>
    <definedName name="_7648G_9_10_1">#REF!</definedName>
    <definedName name="_7649G_9_10_10" localSheetId="3">#REF!</definedName>
    <definedName name="_7649G_9_10_10">#REF!</definedName>
    <definedName name="_765_s_10_11_11" localSheetId="3">#REF!</definedName>
    <definedName name="_765_s_10_11_11">#REF!</definedName>
    <definedName name="_7650G_9_10_11" localSheetId="3">#REF!</definedName>
    <definedName name="_7650G_9_10_11">#REF!</definedName>
    <definedName name="_7651G_9_10_12" localSheetId="3">#REF!</definedName>
    <definedName name="_7651G_9_10_12">#REF!</definedName>
    <definedName name="_7652G_9_10_13" localSheetId="3">#REF!</definedName>
    <definedName name="_7652G_9_10_13">#REF!</definedName>
    <definedName name="_7653G_9_10_2" localSheetId="3">#REF!</definedName>
    <definedName name="_7653G_9_10_2">#REF!</definedName>
    <definedName name="_7654G_9_10_3" localSheetId="3">#REF!</definedName>
    <definedName name="_7654G_9_10_3">#REF!</definedName>
    <definedName name="_7655G_9_10_4" localSheetId="3">#REF!</definedName>
    <definedName name="_7655G_9_10_4">#REF!</definedName>
    <definedName name="_7656G_9_10_5" localSheetId="3">#REF!</definedName>
    <definedName name="_7656G_9_10_5">#REF!</definedName>
    <definedName name="_7657G_9_10_6" localSheetId="3">#REF!</definedName>
    <definedName name="_7657G_9_10_6">#REF!</definedName>
    <definedName name="_7658G_9_10_7" localSheetId="3">#REF!</definedName>
    <definedName name="_7658G_9_10_7">#REF!</definedName>
    <definedName name="_7659G_9_10_8" localSheetId="3">#REF!</definedName>
    <definedName name="_7659G_9_10_8">#REF!</definedName>
    <definedName name="_766_s_10_11_12" localSheetId="3">#REF!</definedName>
    <definedName name="_766_s_10_11_12">#REF!</definedName>
    <definedName name="_7660G_9_10_9" localSheetId="3">#REF!</definedName>
    <definedName name="_7660G_9_10_9">#REF!</definedName>
    <definedName name="_7661G_9_11_1" localSheetId="3">#REF!</definedName>
    <definedName name="_7661G_9_11_1">#REF!</definedName>
    <definedName name="_7662G_9_11_10" localSheetId="3">#REF!</definedName>
    <definedName name="_7662G_9_11_10">#REF!</definedName>
    <definedName name="_7663G_9_11_11" localSheetId="3">#REF!</definedName>
    <definedName name="_7663G_9_11_11">#REF!</definedName>
    <definedName name="_7664G_9_11_12" localSheetId="3">#REF!</definedName>
    <definedName name="_7664G_9_11_12">#REF!</definedName>
    <definedName name="_7665G_9_11_13" localSheetId="3">#REF!</definedName>
    <definedName name="_7665G_9_11_13">#REF!</definedName>
    <definedName name="_7666G_9_11_2" localSheetId="3">#REF!</definedName>
    <definedName name="_7666G_9_11_2">#REF!</definedName>
    <definedName name="_7667G_9_11_3" localSheetId="3">#REF!</definedName>
    <definedName name="_7667G_9_11_3">#REF!</definedName>
    <definedName name="_7668G_9_11_4" localSheetId="3">#REF!</definedName>
    <definedName name="_7668G_9_11_4">#REF!</definedName>
    <definedName name="_7669G_9_11_5" localSheetId="3">#REF!</definedName>
    <definedName name="_7669G_9_11_5">#REF!</definedName>
    <definedName name="_767_s_10_11_13" localSheetId="3">#REF!</definedName>
    <definedName name="_767_s_10_11_13">#REF!</definedName>
    <definedName name="_7670G_9_11_6" localSheetId="3">#REF!</definedName>
    <definedName name="_7670G_9_11_6">#REF!</definedName>
    <definedName name="_7671G_9_11_7" localSheetId="3">#REF!</definedName>
    <definedName name="_7671G_9_11_7">#REF!</definedName>
    <definedName name="_7672G_9_11_8" localSheetId="3">#REF!</definedName>
    <definedName name="_7672G_9_11_8">#REF!</definedName>
    <definedName name="_7673G_9_11_9" localSheetId="3">#REF!</definedName>
    <definedName name="_7673G_9_11_9">#REF!</definedName>
    <definedName name="_7674G_9_17_1" localSheetId="3">#REF!</definedName>
    <definedName name="_7674G_9_17_1">#REF!</definedName>
    <definedName name="_7675G_9_17_10" localSheetId="3">#REF!</definedName>
    <definedName name="_7675G_9_17_10">#REF!</definedName>
    <definedName name="_7676G_9_17_11" localSheetId="3">#REF!</definedName>
    <definedName name="_7676G_9_17_11">#REF!</definedName>
    <definedName name="_7677G_9_17_12" localSheetId="3">#REF!</definedName>
    <definedName name="_7677G_9_17_12">#REF!</definedName>
    <definedName name="_7678G_9_17_13" localSheetId="3">#REF!</definedName>
    <definedName name="_7678G_9_17_13">#REF!</definedName>
    <definedName name="_7679G_9_17_2" localSheetId="3">#REF!</definedName>
    <definedName name="_7679G_9_17_2">#REF!</definedName>
    <definedName name="_768_s_10_11_2" localSheetId="3">#REF!</definedName>
    <definedName name="_768_s_10_11_2">#REF!</definedName>
    <definedName name="_7680G_9_17_3" localSheetId="3">#REF!</definedName>
    <definedName name="_7680G_9_17_3">#REF!</definedName>
    <definedName name="_7681G_9_17_4" localSheetId="3">#REF!</definedName>
    <definedName name="_7681G_9_17_4">#REF!</definedName>
    <definedName name="_7682G_9_17_5" localSheetId="3">#REF!</definedName>
    <definedName name="_7682G_9_17_5">#REF!</definedName>
    <definedName name="_7683G_9_17_6" localSheetId="3">#REF!</definedName>
    <definedName name="_7683G_9_17_6">#REF!</definedName>
    <definedName name="_7684G_9_17_7" localSheetId="3">#REF!</definedName>
    <definedName name="_7684G_9_17_7">#REF!</definedName>
    <definedName name="_7685G_9_17_8" localSheetId="3">#REF!</definedName>
    <definedName name="_7685G_9_17_8">#REF!</definedName>
    <definedName name="_7686G_9_17_9" localSheetId="3">#REF!</definedName>
    <definedName name="_7686G_9_17_9">#REF!</definedName>
    <definedName name="_7687H_1" localSheetId="3">#REF!</definedName>
    <definedName name="_7687H_1">#REF!</definedName>
    <definedName name="_7688H_10" localSheetId="3">#REF!</definedName>
    <definedName name="_7688H_10">#REF!</definedName>
    <definedName name="_7689H_11" localSheetId="3">#REF!</definedName>
    <definedName name="_7689H_11">#REF!</definedName>
    <definedName name="_769_s_10_11_3" localSheetId="3">#REF!</definedName>
    <definedName name="_769_s_10_11_3">#REF!</definedName>
    <definedName name="_7690H_12" localSheetId="3">#REF!</definedName>
    <definedName name="_7690H_12">#REF!</definedName>
    <definedName name="_7691H_13" localSheetId="3">#REF!</definedName>
    <definedName name="_7691H_13">#REF!</definedName>
    <definedName name="_7692H_2" localSheetId="3">#REF!</definedName>
    <definedName name="_7692H_2">#REF!</definedName>
    <definedName name="_7693H_3" localSheetId="3">#REF!</definedName>
    <definedName name="_7693H_3">#REF!</definedName>
    <definedName name="_7694H_4" localSheetId="3">#REF!</definedName>
    <definedName name="_7694H_4">#REF!</definedName>
    <definedName name="_7695H_5" localSheetId="3">#REF!</definedName>
    <definedName name="_7695H_5">#REF!</definedName>
    <definedName name="_7696H_6" localSheetId="3">#REF!</definedName>
    <definedName name="_7696H_6">#REF!</definedName>
    <definedName name="_7697H_7" localSheetId="3">#REF!</definedName>
    <definedName name="_7697H_7">#REF!</definedName>
    <definedName name="_7698H_8" localSheetId="3">#REF!</definedName>
    <definedName name="_7698H_8">#REF!</definedName>
    <definedName name="_7699H_9" localSheetId="3">#REF!</definedName>
    <definedName name="_7699H_9">#REF!</definedName>
    <definedName name="_77_31_10_8" localSheetId="3">#REF!</definedName>
    <definedName name="_77_31_10_8">#REF!</definedName>
    <definedName name="_770_s_10_11_4" localSheetId="3">#REF!</definedName>
    <definedName name="_770_s_10_11_4">#REF!</definedName>
    <definedName name="_7700H_1_1" localSheetId="3">#REF!</definedName>
    <definedName name="_7700H_1_1">#REF!</definedName>
    <definedName name="_7701H_1_10" localSheetId="3">#REF!</definedName>
    <definedName name="_7701H_1_10">#REF!</definedName>
    <definedName name="_7702H_1_11" localSheetId="3">#REF!</definedName>
    <definedName name="_7702H_1_11">#REF!</definedName>
    <definedName name="_7703H_1_12" localSheetId="3">#REF!</definedName>
    <definedName name="_7703H_1_12">#REF!</definedName>
    <definedName name="_7704H_1_13" localSheetId="3">#REF!</definedName>
    <definedName name="_7704H_1_13">#REF!</definedName>
    <definedName name="_7705H_1_2" localSheetId="3">#REF!</definedName>
    <definedName name="_7705H_1_2">#REF!</definedName>
    <definedName name="_7706H_1_3" localSheetId="3">#REF!</definedName>
    <definedName name="_7706H_1_3">#REF!</definedName>
    <definedName name="_7707H_1_4" localSheetId="3">#REF!</definedName>
    <definedName name="_7707H_1_4">#REF!</definedName>
    <definedName name="_7708H_1_5" localSheetId="3">#REF!</definedName>
    <definedName name="_7708H_1_5">#REF!</definedName>
    <definedName name="_7709H_1_6" localSheetId="3">#REF!</definedName>
    <definedName name="_7709H_1_6">#REF!</definedName>
    <definedName name="_771_s_10_11_5" localSheetId="3">#REF!</definedName>
    <definedName name="_771_s_10_11_5">#REF!</definedName>
    <definedName name="_7710H_1_7" localSheetId="3">#REF!</definedName>
    <definedName name="_7710H_1_7">#REF!</definedName>
    <definedName name="_7711H_1_8" localSheetId="3">#REF!</definedName>
    <definedName name="_7711H_1_8">#REF!</definedName>
    <definedName name="_7712H_1_9" localSheetId="3">#REF!</definedName>
    <definedName name="_7712H_1_9">#REF!</definedName>
    <definedName name="_7713H_1_10_1" localSheetId="3">#REF!</definedName>
    <definedName name="_7713H_1_10_1">#REF!</definedName>
    <definedName name="_7714H_1_10_10" localSheetId="3">#REF!</definedName>
    <definedName name="_7714H_1_10_10">#REF!</definedName>
    <definedName name="_7715H_1_10_11" localSheetId="3">#REF!</definedName>
    <definedName name="_7715H_1_10_11">#REF!</definedName>
    <definedName name="_7716H_1_10_12" localSheetId="3">#REF!</definedName>
    <definedName name="_7716H_1_10_12">#REF!</definedName>
    <definedName name="_7717H_1_10_13" localSheetId="3">#REF!</definedName>
    <definedName name="_7717H_1_10_13">#REF!</definedName>
    <definedName name="_7718H_1_10_2" localSheetId="3">#REF!</definedName>
    <definedName name="_7718H_1_10_2">#REF!</definedName>
    <definedName name="_7719H_1_10_3" localSheetId="3">#REF!</definedName>
    <definedName name="_7719H_1_10_3">#REF!</definedName>
    <definedName name="_772_s_10_11_6" localSheetId="3">#REF!</definedName>
    <definedName name="_772_s_10_11_6">#REF!</definedName>
    <definedName name="_7720H_1_10_4" localSheetId="3">#REF!</definedName>
    <definedName name="_7720H_1_10_4">#REF!</definedName>
    <definedName name="_7721H_1_10_5" localSheetId="3">#REF!</definedName>
    <definedName name="_7721H_1_10_5">#REF!</definedName>
    <definedName name="_7722H_1_10_6" localSheetId="3">#REF!</definedName>
    <definedName name="_7722H_1_10_6">#REF!</definedName>
    <definedName name="_7723H_1_10_7" localSheetId="3">#REF!</definedName>
    <definedName name="_7723H_1_10_7">#REF!</definedName>
    <definedName name="_7724H_1_10_8" localSheetId="3">#REF!</definedName>
    <definedName name="_7724H_1_10_8">#REF!</definedName>
    <definedName name="_7725H_1_10_9" localSheetId="3">#REF!</definedName>
    <definedName name="_7725H_1_10_9">#REF!</definedName>
    <definedName name="_7726H_1_11_1" localSheetId="3">#REF!</definedName>
    <definedName name="_7726H_1_11_1">#REF!</definedName>
    <definedName name="_7727H_1_11_10" localSheetId="3">#REF!</definedName>
    <definedName name="_7727H_1_11_10">#REF!</definedName>
    <definedName name="_7728H_1_11_11" localSheetId="3">#REF!</definedName>
    <definedName name="_7728H_1_11_11">#REF!</definedName>
    <definedName name="_7729H_1_11_12" localSheetId="3">#REF!</definedName>
    <definedName name="_7729H_1_11_12">#REF!</definedName>
    <definedName name="_773_s_10_11_7" localSheetId="3">#REF!</definedName>
    <definedName name="_773_s_10_11_7">#REF!</definedName>
    <definedName name="_7730H_1_11_13" localSheetId="3">#REF!</definedName>
    <definedName name="_7730H_1_11_13">#REF!</definedName>
    <definedName name="_7731H_1_11_2" localSheetId="3">#REF!</definedName>
    <definedName name="_7731H_1_11_2">#REF!</definedName>
    <definedName name="_7732H_1_11_3" localSheetId="3">#REF!</definedName>
    <definedName name="_7732H_1_11_3">#REF!</definedName>
    <definedName name="_7733H_1_11_4" localSheetId="3">#REF!</definedName>
    <definedName name="_7733H_1_11_4">#REF!</definedName>
    <definedName name="_7734H_1_11_5" localSheetId="3">#REF!</definedName>
    <definedName name="_7734H_1_11_5">#REF!</definedName>
    <definedName name="_7735H_1_11_6" localSheetId="3">#REF!</definedName>
    <definedName name="_7735H_1_11_6">#REF!</definedName>
    <definedName name="_7736H_1_11_7" localSheetId="3">#REF!</definedName>
    <definedName name="_7736H_1_11_7">#REF!</definedName>
    <definedName name="_7737H_1_11_8" localSheetId="3">#REF!</definedName>
    <definedName name="_7737H_1_11_8">#REF!</definedName>
    <definedName name="_7738H_1_11_9" localSheetId="3">#REF!</definedName>
    <definedName name="_7738H_1_11_9">#REF!</definedName>
    <definedName name="_7739H_1_17_1" localSheetId="3">#REF!</definedName>
    <definedName name="_7739H_1_17_1">#REF!</definedName>
    <definedName name="_774_s_10_11_8" localSheetId="3">#REF!</definedName>
    <definedName name="_774_s_10_11_8">#REF!</definedName>
    <definedName name="_7740H_1_17_10" localSheetId="3">#REF!</definedName>
    <definedName name="_7740H_1_17_10">#REF!</definedName>
    <definedName name="_7741H_1_17_11" localSheetId="3">#REF!</definedName>
    <definedName name="_7741H_1_17_11">#REF!</definedName>
    <definedName name="_7742H_1_17_12" localSheetId="3">#REF!</definedName>
    <definedName name="_7742H_1_17_12">#REF!</definedName>
    <definedName name="_7743H_1_17_13" localSheetId="3">#REF!</definedName>
    <definedName name="_7743H_1_17_13">#REF!</definedName>
    <definedName name="_7744H_1_17_2" localSheetId="3">#REF!</definedName>
    <definedName name="_7744H_1_17_2">#REF!</definedName>
    <definedName name="_7745H_1_17_3" localSheetId="3">#REF!</definedName>
    <definedName name="_7745H_1_17_3">#REF!</definedName>
    <definedName name="_7746H_1_17_4" localSheetId="3">#REF!</definedName>
    <definedName name="_7746H_1_17_4">#REF!</definedName>
    <definedName name="_7747H_1_17_5" localSheetId="3">#REF!</definedName>
    <definedName name="_7747H_1_17_5">#REF!</definedName>
    <definedName name="_7748H_1_17_6" localSheetId="3">#REF!</definedName>
    <definedName name="_7748H_1_17_6">#REF!</definedName>
    <definedName name="_7749H_1_17_7" localSheetId="3">#REF!</definedName>
    <definedName name="_7749H_1_17_7">#REF!</definedName>
    <definedName name="_775_s_10_11_9" localSheetId="3">#REF!</definedName>
    <definedName name="_775_s_10_11_9">#REF!</definedName>
    <definedName name="_7750H_1_17_8" localSheetId="3">#REF!</definedName>
    <definedName name="_7750H_1_17_8">#REF!</definedName>
    <definedName name="_7751H_1_17_9" localSheetId="3">#REF!</definedName>
    <definedName name="_7751H_1_17_9">#REF!</definedName>
    <definedName name="_7752H_10_1" localSheetId="3">#REF!</definedName>
    <definedName name="_7752H_10_1">#REF!</definedName>
    <definedName name="_7753H_10_10" localSheetId="3">#REF!</definedName>
    <definedName name="_7753H_10_10">#REF!</definedName>
    <definedName name="_7754H_10_11" localSheetId="3">#REF!</definedName>
    <definedName name="_7754H_10_11">#REF!</definedName>
    <definedName name="_7755H_10_12" localSheetId="3">#REF!</definedName>
    <definedName name="_7755H_10_12">#REF!</definedName>
    <definedName name="_7756H_10_13" localSheetId="3">#REF!</definedName>
    <definedName name="_7756H_10_13">#REF!</definedName>
    <definedName name="_7757H_10_2" localSheetId="3">#REF!</definedName>
    <definedName name="_7757H_10_2">#REF!</definedName>
    <definedName name="_7758H_10_3" localSheetId="3">#REF!</definedName>
    <definedName name="_7758H_10_3">#REF!</definedName>
    <definedName name="_7759H_10_4" localSheetId="3">#REF!</definedName>
    <definedName name="_7759H_10_4">#REF!</definedName>
    <definedName name="_776_s_10_17_1" localSheetId="3">#REF!</definedName>
    <definedName name="_776_s_10_17_1">#REF!</definedName>
    <definedName name="_7760H_10_5" localSheetId="3">#REF!</definedName>
    <definedName name="_7760H_10_5">#REF!</definedName>
    <definedName name="_7761H_10_6" localSheetId="3">#REF!</definedName>
    <definedName name="_7761H_10_6">#REF!</definedName>
    <definedName name="_7762H_10_7" localSheetId="3">#REF!</definedName>
    <definedName name="_7762H_10_7">#REF!</definedName>
    <definedName name="_7763H_10_8" localSheetId="3">#REF!</definedName>
    <definedName name="_7763H_10_8">#REF!</definedName>
    <definedName name="_7764H_10_9" localSheetId="3">#REF!</definedName>
    <definedName name="_7764H_10_9">#REF!</definedName>
    <definedName name="_7765H_10_17_1" localSheetId="3">#REF!</definedName>
    <definedName name="_7765H_10_17_1">#REF!</definedName>
    <definedName name="_7766H_10_17_10" localSheetId="3">#REF!</definedName>
    <definedName name="_7766H_10_17_10">#REF!</definedName>
    <definedName name="_7767H_10_17_11" localSheetId="3">#REF!</definedName>
    <definedName name="_7767H_10_17_11">#REF!</definedName>
    <definedName name="_7768H_10_17_12" localSheetId="3">#REF!</definedName>
    <definedName name="_7768H_10_17_12">#REF!</definedName>
    <definedName name="_7769H_10_17_13" localSheetId="3">#REF!</definedName>
    <definedName name="_7769H_10_17_13">#REF!</definedName>
    <definedName name="_777_s_10_17_10" localSheetId="3">#REF!</definedName>
    <definedName name="_777_s_10_17_10">#REF!</definedName>
    <definedName name="_7770H_10_17_2" localSheetId="3">#REF!</definedName>
    <definedName name="_7770H_10_17_2">#REF!</definedName>
    <definedName name="_7771H_10_17_3" localSheetId="3">#REF!</definedName>
    <definedName name="_7771H_10_17_3">#REF!</definedName>
    <definedName name="_7772H_10_17_4" localSheetId="3">#REF!</definedName>
    <definedName name="_7772H_10_17_4">#REF!</definedName>
    <definedName name="_7773H_10_17_5" localSheetId="3">#REF!</definedName>
    <definedName name="_7773H_10_17_5">#REF!</definedName>
    <definedName name="_7774H_10_17_6" localSheetId="3">#REF!</definedName>
    <definedName name="_7774H_10_17_6">#REF!</definedName>
    <definedName name="_7775H_10_17_7" localSheetId="3">#REF!</definedName>
    <definedName name="_7775H_10_17_7">#REF!</definedName>
    <definedName name="_7776H_10_17_8" localSheetId="3">#REF!</definedName>
    <definedName name="_7776H_10_17_8">#REF!</definedName>
    <definedName name="_7777H_10_17_9" localSheetId="3">#REF!</definedName>
    <definedName name="_7777H_10_17_9">#REF!</definedName>
    <definedName name="_7778H_11_1" localSheetId="3">#REF!</definedName>
    <definedName name="_7778H_11_1">#REF!</definedName>
    <definedName name="_7779H_11_10" localSheetId="3">#REF!</definedName>
    <definedName name="_7779H_11_10">#REF!</definedName>
    <definedName name="_778_s_10_17_11" localSheetId="3">#REF!</definedName>
    <definedName name="_778_s_10_17_11">#REF!</definedName>
    <definedName name="_7780H_11_11" localSheetId="3">#REF!</definedName>
    <definedName name="_7780H_11_11">#REF!</definedName>
    <definedName name="_7781H_11_12" localSheetId="3">#REF!</definedName>
    <definedName name="_7781H_11_12">#REF!</definedName>
    <definedName name="_7782H_11_13" localSheetId="3">#REF!</definedName>
    <definedName name="_7782H_11_13">#REF!</definedName>
    <definedName name="_7783H_11_2" localSheetId="3">#REF!</definedName>
    <definedName name="_7783H_11_2">#REF!</definedName>
    <definedName name="_7784H_11_3" localSheetId="3">#REF!</definedName>
    <definedName name="_7784H_11_3">#REF!</definedName>
    <definedName name="_7785H_11_4" localSheetId="3">#REF!</definedName>
    <definedName name="_7785H_11_4">#REF!</definedName>
    <definedName name="_7786H_11_5" localSheetId="3">#REF!</definedName>
    <definedName name="_7786H_11_5">#REF!</definedName>
    <definedName name="_7787H_11_6" localSheetId="3">#REF!</definedName>
    <definedName name="_7787H_11_6">#REF!</definedName>
    <definedName name="_7788H_11_7" localSheetId="3">#REF!</definedName>
    <definedName name="_7788H_11_7">#REF!</definedName>
    <definedName name="_7789H_11_8" localSheetId="3">#REF!</definedName>
    <definedName name="_7789H_11_8">#REF!</definedName>
    <definedName name="_779_s_10_17_12" localSheetId="3">#REF!</definedName>
    <definedName name="_779_s_10_17_12">#REF!</definedName>
    <definedName name="_7790H_11_9" localSheetId="3">#REF!</definedName>
    <definedName name="_7790H_11_9">#REF!</definedName>
    <definedName name="_7791H_11_17_1" localSheetId="3">#REF!</definedName>
    <definedName name="_7791H_11_17_1">#REF!</definedName>
    <definedName name="_7792H_11_17_10" localSheetId="3">#REF!</definedName>
    <definedName name="_7792H_11_17_10">#REF!</definedName>
    <definedName name="_7793H_11_17_11" localSheetId="3">#REF!</definedName>
    <definedName name="_7793H_11_17_11">#REF!</definedName>
    <definedName name="_7794H_11_17_12" localSheetId="3">#REF!</definedName>
    <definedName name="_7794H_11_17_12">#REF!</definedName>
    <definedName name="_7795H_11_17_13" localSheetId="3">#REF!</definedName>
    <definedName name="_7795H_11_17_13">#REF!</definedName>
    <definedName name="_7796H_11_17_2" localSheetId="3">#REF!</definedName>
    <definedName name="_7796H_11_17_2">#REF!</definedName>
    <definedName name="_7797H_11_17_3" localSheetId="3">#REF!</definedName>
    <definedName name="_7797H_11_17_3">#REF!</definedName>
    <definedName name="_7798H_11_17_4" localSheetId="3">#REF!</definedName>
    <definedName name="_7798H_11_17_4">#REF!</definedName>
    <definedName name="_7799H_11_17_5" localSheetId="3">#REF!</definedName>
    <definedName name="_7799H_11_17_5">#REF!</definedName>
    <definedName name="_78_31_10_9" localSheetId="3">#REF!</definedName>
    <definedName name="_78_31_10_9">#REF!</definedName>
    <definedName name="_780_s_10_17_13" localSheetId="3">#REF!</definedName>
    <definedName name="_780_s_10_17_13">#REF!</definedName>
    <definedName name="_7800H_11_17_6" localSheetId="3">#REF!</definedName>
    <definedName name="_7800H_11_17_6">#REF!</definedName>
    <definedName name="_7801H_11_17_7" localSheetId="3">#REF!</definedName>
    <definedName name="_7801H_11_17_7">#REF!</definedName>
    <definedName name="_7802H_11_17_8" localSheetId="3">#REF!</definedName>
    <definedName name="_7802H_11_17_8">#REF!</definedName>
    <definedName name="_7803H_11_17_9" localSheetId="3">#REF!</definedName>
    <definedName name="_7803H_11_17_9">#REF!</definedName>
    <definedName name="_7804H_12_1" localSheetId="3">#REF!</definedName>
    <definedName name="_7804H_12_1">#REF!</definedName>
    <definedName name="_7805H_12_10" localSheetId="3">#REF!</definedName>
    <definedName name="_7805H_12_10">#REF!</definedName>
    <definedName name="_7806H_12_11" localSheetId="3">#REF!</definedName>
    <definedName name="_7806H_12_11">#REF!</definedName>
    <definedName name="_7807H_12_12" localSheetId="3">#REF!</definedName>
    <definedName name="_7807H_12_12">#REF!</definedName>
    <definedName name="_7808H_12_13" localSheetId="3">#REF!</definedName>
    <definedName name="_7808H_12_13">#REF!</definedName>
    <definedName name="_7809H_12_2" localSheetId="3">#REF!</definedName>
    <definedName name="_7809H_12_2">#REF!</definedName>
    <definedName name="_781_s_10_17_2" localSheetId="3">#REF!</definedName>
    <definedName name="_781_s_10_17_2">#REF!</definedName>
    <definedName name="_7810H_12_3" localSheetId="3">#REF!</definedName>
    <definedName name="_7810H_12_3">#REF!</definedName>
    <definedName name="_7811H_12_4" localSheetId="3">#REF!</definedName>
    <definedName name="_7811H_12_4">#REF!</definedName>
    <definedName name="_7812H_12_5" localSheetId="3">#REF!</definedName>
    <definedName name="_7812H_12_5">#REF!</definedName>
    <definedName name="_7813H_12_6" localSheetId="3">#REF!</definedName>
    <definedName name="_7813H_12_6">#REF!</definedName>
    <definedName name="_7814H_12_7" localSheetId="3">#REF!</definedName>
    <definedName name="_7814H_12_7">#REF!</definedName>
    <definedName name="_7815H_12_8" localSheetId="3">#REF!</definedName>
    <definedName name="_7815H_12_8">#REF!</definedName>
    <definedName name="_7816H_12_9" localSheetId="3">#REF!</definedName>
    <definedName name="_7816H_12_9">#REF!</definedName>
    <definedName name="_7817H_12_10_1" localSheetId="3">#REF!</definedName>
    <definedName name="_7817H_12_10_1">#REF!</definedName>
    <definedName name="_7818H_12_10_10" localSheetId="3">#REF!</definedName>
    <definedName name="_7818H_12_10_10">#REF!</definedName>
    <definedName name="_7819H_12_10_11" localSheetId="3">#REF!</definedName>
    <definedName name="_7819H_12_10_11">#REF!</definedName>
    <definedName name="_782_s_10_17_3" localSheetId="3">#REF!</definedName>
    <definedName name="_782_s_10_17_3">#REF!</definedName>
    <definedName name="_7820H_12_10_12" localSheetId="3">#REF!</definedName>
    <definedName name="_7820H_12_10_12">#REF!</definedName>
    <definedName name="_7821H_12_10_13" localSheetId="3">#REF!</definedName>
    <definedName name="_7821H_12_10_13">#REF!</definedName>
    <definedName name="_7822H_12_10_2" localSheetId="3">#REF!</definedName>
    <definedName name="_7822H_12_10_2">#REF!</definedName>
    <definedName name="_7823H_12_10_3" localSheetId="3">#REF!</definedName>
    <definedName name="_7823H_12_10_3">#REF!</definedName>
    <definedName name="_7824H_12_10_4" localSheetId="3">#REF!</definedName>
    <definedName name="_7824H_12_10_4">#REF!</definedName>
    <definedName name="_7825H_12_10_5" localSheetId="3">#REF!</definedName>
    <definedName name="_7825H_12_10_5">#REF!</definedName>
    <definedName name="_7826H_12_10_6" localSheetId="3">#REF!</definedName>
    <definedName name="_7826H_12_10_6">#REF!</definedName>
    <definedName name="_7827H_12_10_7" localSheetId="3">#REF!</definedName>
    <definedName name="_7827H_12_10_7">#REF!</definedName>
    <definedName name="_7828H_12_10_8" localSheetId="3">#REF!</definedName>
    <definedName name="_7828H_12_10_8">#REF!</definedName>
    <definedName name="_7829H_12_10_9" localSheetId="3">#REF!</definedName>
    <definedName name="_7829H_12_10_9">#REF!</definedName>
    <definedName name="_783_s_10_17_4" localSheetId="3">#REF!</definedName>
    <definedName name="_783_s_10_17_4">#REF!</definedName>
    <definedName name="_7830H_12_11_1" localSheetId="3">#REF!</definedName>
    <definedName name="_7830H_12_11_1">#REF!</definedName>
    <definedName name="_7831H_12_11_10" localSheetId="3">#REF!</definedName>
    <definedName name="_7831H_12_11_10">#REF!</definedName>
    <definedName name="_7832H_12_11_11" localSheetId="3">#REF!</definedName>
    <definedName name="_7832H_12_11_11">#REF!</definedName>
    <definedName name="_7833H_12_11_12" localSheetId="3">#REF!</definedName>
    <definedName name="_7833H_12_11_12">#REF!</definedName>
    <definedName name="_7834H_12_11_13" localSheetId="3">#REF!</definedName>
    <definedName name="_7834H_12_11_13">#REF!</definedName>
    <definedName name="_7835H_12_11_2" localSheetId="3">#REF!</definedName>
    <definedName name="_7835H_12_11_2">#REF!</definedName>
    <definedName name="_7836H_12_11_3" localSheetId="3">#REF!</definedName>
    <definedName name="_7836H_12_11_3">#REF!</definedName>
    <definedName name="_7837H_12_11_4" localSheetId="3">#REF!</definedName>
    <definedName name="_7837H_12_11_4">#REF!</definedName>
    <definedName name="_7838H_12_11_5" localSheetId="3">#REF!</definedName>
    <definedName name="_7838H_12_11_5">#REF!</definedName>
    <definedName name="_7839H_12_11_6" localSheetId="3">#REF!</definedName>
    <definedName name="_7839H_12_11_6">#REF!</definedName>
    <definedName name="_784_s_10_17_5" localSheetId="3">#REF!</definedName>
    <definedName name="_784_s_10_17_5">#REF!</definedName>
    <definedName name="_7840H_12_11_7" localSheetId="3">#REF!</definedName>
    <definedName name="_7840H_12_11_7">#REF!</definedName>
    <definedName name="_7841H_12_11_8" localSheetId="3">#REF!</definedName>
    <definedName name="_7841H_12_11_8">#REF!</definedName>
    <definedName name="_7842H_12_11_9" localSheetId="3">#REF!</definedName>
    <definedName name="_7842H_12_11_9">#REF!</definedName>
    <definedName name="_7843H_12_17_1" localSheetId="3">#REF!</definedName>
    <definedName name="_7843H_12_17_1">#REF!</definedName>
    <definedName name="_7844H_12_17_10" localSheetId="3">#REF!</definedName>
    <definedName name="_7844H_12_17_10">#REF!</definedName>
    <definedName name="_7845H_12_17_11" localSheetId="3">#REF!</definedName>
    <definedName name="_7845H_12_17_11">#REF!</definedName>
    <definedName name="_7846H_12_17_12" localSheetId="3">#REF!</definedName>
    <definedName name="_7846H_12_17_12">#REF!</definedName>
    <definedName name="_7847H_12_17_13" localSheetId="3">#REF!</definedName>
    <definedName name="_7847H_12_17_13">#REF!</definedName>
    <definedName name="_7848H_12_17_2" localSheetId="3">#REF!</definedName>
    <definedName name="_7848H_12_17_2">#REF!</definedName>
    <definedName name="_7849H_12_17_3" localSheetId="3">#REF!</definedName>
    <definedName name="_7849H_12_17_3">#REF!</definedName>
    <definedName name="_785_s_10_17_6" localSheetId="3">#REF!</definedName>
    <definedName name="_785_s_10_17_6">#REF!</definedName>
    <definedName name="_7850H_12_17_4" localSheetId="3">#REF!</definedName>
    <definedName name="_7850H_12_17_4">#REF!</definedName>
    <definedName name="_7851H_12_17_5" localSheetId="3">#REF!</definedName>
    <definedName name="_7851H_12_17_5">#REF!</definedName>
    <definedName name="_7852H_12_17_6" localSheetId="3">#REF!</definedName>
    <definedName name="_7852H_12_17_6">#REF!</definedName>
    <definedName name="_7853H_12_17_7" localSheetId="3">#REF!</definedName>
    <definedName name="_7853H_12_17_7">#REF!</definedName>
    <definedName name="_7854H_12_17_8" localSheetId="3">#REF!</definedName>
    <definedName name="_7854H_12_17_8">#REF!</definedName>
    <definedName name="_7855H_12_17_9" localSheetId="3">#REF!</definedName>
    <definedName name="_7855H_12_17_9">#REF!</definedName>
    <definedName name="_7856H_13_1" localSheetId="3">#REF!</definedName>
    <definedName name="_7856H_13_1">#REF!</definedName>
    <definedName name="_7857H_13_10" localSheetId="3">#REF!</definedName>
    <definedName name="_7857H_13_10">#REF!</definedName>
    <definedName name="_7858H_13_11" localSheetId="3">#REF!</definedName>
    <definedName name="_7858H_13_11">#REF!</definedName>
    <definedName name="_7859H_13_12" localSheetId="3">#REF!</definedName>
    <definedName name="_7859H_13_12">#REF!</definedName>
    <definedName name="_786_s_10_17_7" localSheetId="3">#REF!</definedName>
    <definedName name="_786_s_10_17_7">#REF!</definedName>
    <definedName name="_7860H_13_13" localSheetId="3">#REF!</definedName>
    <definedName name="_7860H_13_13">#REF!</definedName>
    <definedName name="_7861H_13_2" localSheetId="3">#REF!</definedName>
    <definedName name="_7861H_13_2">#REF!</definedName>
    <definedName name="_7862H_13_3" localSheetId="3">#REF!</definedName>
    <definedName name="_7862H_13_3">#REF!</definedName>
    <definedName name="_7863H_13_4" localSheetId="3">#REF!</definedName>
    <definedName name="_7863H_13_4">#REF!</definedName>
    <definedName name="_7864H_13_5" localSheetId="3">#REF!</definedName>
    <definedName name="_7864H_13_5">#REF!</definedName>
    <definedName name="_7865H_13_6" localSheetId="3">#REF!</definedName>
    <definedName name="_7865H_13_6">#REF!</definedName>
    <definedName name="_7866H_13_7" localSheetId="3">#REF!</definedName>
    <definedName name="_7866H_13_7">#REF!</definedName>
    <definedName name="_7867H_13_8" localSheetId="3">#REF!</definedName>
    <definedName name="_7867H_13_8">#REF!</definedName>
    <definedName name="_7868H_13_9" localSheetId="3">#REF!</definedName>
    <definedName name="_7868H_13_9">#REF!</definedName>
    <definedName name="_7869H_13_17_1" localSheetId="3">#REF!</definedName>
    <definedName name="_7869H_13_17_1">#REF!</definedName>
    <definedName name="_787_s_10_17_8" localSheetId="3">#REF!</definedName>
    <definedName name="_787_s_10_17_8">#REF!</definedName>
    <definedName name="_7870H_13_17_10" localSheetId="3">#REF!</definedName>
    <definedName name="_7870H_13_17_10">#REF!</definedName>
    <definedName name="_7871H_13_17_11" localSheetId="3">#REF!</definedName>
    <definedName name="_7871H_13_17_11">#REF!</definedName>
    <definedName name="_7872H_13_17_12" localSheetId="3">#REF!</definedName>
    <definedName name="_7872H_13_17_12">#REF!</definedName>
    <definedName name="_7873H_13_17_13" localSheetId="3">#REF!</definedName>
    <definedName name="_7873H_13_17_13">#REF!</definedName>
    <definedName name="_7874H_13_17_2" localSheetId="3">#REF!</definedName>
    <definedName name="_7874H_13_17_2">#REF!</definedName>
    <definedName name="_7875H_13_17_3" localSheetId="3">#REF!</definedName>
    <definedName name="_7875H_13_17_3">#REF!</definedName>
    <definedName name="_7876H_13_17_4" localSheetId="3">#REF!</definedName>
    <definedName name="_7876H_13_17_4">#REF!</definedName>
    <definedName name="_7877H_13_17_5" localSheetId="3">#REF!</definedName>
    <definedName name="_7877H_13_17_5">#REF!</definedName>
    <definedName name="_7878H_13_17_6" localSheetId="3">#REF!</definedName>
    <definedName name="_7878H_13_17_6">#REF!</definedName>
    <definedName name="_7879H_13_17_7" localSheetId="3">#REF!</definedName>
    <definedName name="_7879H_13_17_7">#REF!</definedName>
    <definedName name="_788_s_10_17_9" localSheetId="3">#REF!</definedName>
    <definedName name="_788_s_10_17_9">#REF!</definedName>
    <definedName name="_7880H_13_17_8" localSheetId="3">#REF!</definedName>
    <definedName name="_7880H_13_17_8">#REF!</definedName>
    <definedName name="_7881H_13_17_9" localSheetId="3">#REF!</definedName>
    <definedName name="_7881H_13_17_9">#REF!</definedName>
    <definedName name="_7882H_14_1" localSheetId="3">#REF!</definedName>
    <definedName name="_7882H_14_1">#REF!</definedName>
    <definedName name="_7883H_14_10" localSheetId="3">#REF!</definedName>
    <definedName name="_7883H_14_10">#REF!</definedName>
    <definedName name="_7884H_14_11" localSheetId="3">#REF!</definedName>
    <definedName name="_7884H_14_11">#REF!</definedName>
    <definedName name="_7885H_14_12" localSheetId="3">#REF!</definedName>
    <definedName name="_7885H_14_12">#REF!</definedName>
    <definedName name="_7886H_14_13" localSheetId="3">#REF!</definedName>
    <definedName name="_7886H_14_13">#REF!</definedName>
    <definedName name="_7887H_14_2" localSheetId="3">#REF!</definedName>
    <definedName name="_7887H_14_2">#REF!</definedName>
    <definedName name="_7888H_14_3" localSheetId="3">#REF!</definedName>
    <definedName name="_7888H_14_3">#REF!</definedName>
    <definedName name="_7889H_14_4" localSheetId="3">#REF!</definedName>
    <definedName name="_7889H_14_4">#REF!</definedName>
    <definedName name="_789_s_10_2_1" localSheetId="3">#REF!</definedName>
    <definedName name="_789_s_10_2_1">#REF!</definedName>
    <definedName name="_7890H_14_5" localSheetId="3">#REF!</definedName>
    <definedName name="_7890H_14_5">#REF!</definedName>
    <definedName name="_7891H_14_6" localSheetId="3">#REF!</definedName>
    <definedName name="_7891H_14_6">#REF!</definedName>
    <definedName name="_7892H_14_7" localSheetId="3">#REF!</definedName>
    <definedName name="_7892H_14_7">#REF!</definedName>
    <definedName name="_7893H_14_8" localSheetId="3">#REF!</definedName>
    <definedName name="_7893H_14_8">#REF!</definedName>
    <definedName name="_7894H_14_9" localSheetId="3">#REF!</definedName>
    <definedName name="_7894H_14_9">#REF!</definedName>
    <definedName name="_7895H_14_17_1" localSheetId="3">#REF!</definedName>
    <definedName name="_7895H_14_17_1">#REF!</definedName>
    <definedName name="_7896H_14_17_10" localSheetId="3">#REF!</definedName>
    <definedName name="_7896H_14_17_10">#REF!</definedName>
    <definedName name="_7897H_14_17_11" localSheetId="3">#REF!</definedName>
    <definedName name="_7897H_14_17_11">#REF!</definedName>
    <definedName name="_7898H_14_17_12" localSheetId="3">#REF!</definedName>
    <definedName name="_7898H_14_17_12">#REF!</definedName>
    <definedName name="_7899H_14_17_13" localSheetId="3">#REF!</definedName>
    <definedName name="_7899H_14_17_13">#REF!</definedName>
    <definedName name="_79_31_11_1" localSheetId="3">#REF!</definedName>
    <definedName name="_79_31_11_1">#REF!</definedName>
    <definedName name="_790_s_10_2_10" localSheetId="3">#REF!</definedName>
    <definedName name="_790_s_10_2_10">#REF!</definedName>
    <definedName name="_7900H_14_17_2" localSheetId="3">#REF!</definedName>
    <definedName name="_7900H_14_17_2">#REF!</definedName>
    <definedName name="_7901H_14_17_3" localSheetId="3">#REF!</definedName>
    <definedName name="_7901H_14_17_3">#REF!</definedName>
    <definedName name="_7902H_14_17_4" localSheetId="3">#REF!</definedName>
    <definedName name="_7902H_14_17_4">#REF!</definedName>
    <definedName name="_7903H_14_17_5" localSheetId="3">#REF!</definedName>
    <definedName name="_7903H_14_17_5">#REF!</definedName>
    <definedName name="_7904H_14_17_6" localSheetId="3">#REF!</definedName>
    <definedName name="_7904H_14_17_6">#REF!</definedName>
    <definedName name="_7905H_14_17_7" localSheetId="3">#REF!</definedName>
    <definedName name="_7905H_14_17_7">#REF!</definedName>
    <definedName name="_7906H_14_17_8" localSheetId="3">#REF!</definedName>
    <definedName name="_7906H_14_17_8">#REF!</definedName>
    <definedName name="_7907H_14_17_9" localSheetId="3">#REF!</definedName>
    <definedName name="_7907H_14_17_9">#REF!</definedName>
    <definedName name="_7908H_17_1" localSheetId="3">#REF!</definedName>
    <definedName name="_7908H_17_1">#REF!</definedName>
    <definedName name="_7909H_17_10" localSheetId="3">#REF!</definedName>
    <definedName name="_7909H_17_10">#REF!</definedName>
    <definedName name="_791_s_10_2_11" localSheetId="3">#REF!</definedName>
    <definedName name="_791_s_10_2_11">#REF!</definedName>
    <definedName name="_7910H_17_11" localSheetId="3">#REF!</definedName>
    <definedName name="_7910H_17_11">#REF!</definedName>
    <definedName name="_7911H_17_12" localSheetId="3">#REF!</definedName>
    <definedName name="_7911H_17_12">#REF!</definedName>
    <definedName name="_7912H_17_13" localSheetId="3">#REF!</definedName>
    <definedName name="_7912H_17_13">#REF!</definedName>
    <definedName name="_7913H_17_2" localSheetId="3">#REF!</definedName>
    <definedName name="_7913H_17_2">#REF!</definedName>
    <definedName name="_7914H_17_3" localSheetId="3">#REF!</definedName>
    <definedName name="_7914H_17_3">#REF!</definedName>
    <definedName name="_7915H_17_4" localSheetId="3">#REF!</definedName>
    <definedName name="_7915H_17_4">#REF!</definedName>
    <definedName name="_7916H_17_5" localSheetId="3">#REF!</definedName>
    <definedName name="_7916H_17_5">#REF!</definedName>
    <definedName name="_7917H_17_6" localSheetId="3">#REF!</definedName>
    <definedName name="_7917H_17_6">#REF!</definedName>
    <definedName name="_7918H_17_7" localSheetId="3">#REF!</definedName>
    <definedName name="_7918H_17_7">#REF!</definedName>
    <definedName name="_7919H_17_8" localSheetId="3">#REF!</definedName>
    <definedName name="_7919H_17_8">#REF!</definedName>
    <definedName name="_792_s_10_2_12" localSheetId="3">#REF!</definedName>
    <definedName name="_792_s_10_2_12">#REF!</definedName>
    <definedName name="_7920H_17_9" localSheetId="3">#REF!</definedName>
    <definedName name="_7920H_17_9">#REF!</definedName>
    <definedName name="_7921H_2_1" localSheetId="3">#REF!</definedName>
    <definedName name="_7921H_2_1">#REF!</definedName>
    <definedName name="_7922H_2_10" localSheetId="3">#REF!</definedName>
    <definedName name="_7922H_2_10">#REF!</definedName>
    <definedName name="_7923H_2_11" localSheetId="3">#REF!</definedName>
    <definedName name="_7923H_2_11">#REF!</definedName>
    <definedName name="_7924H_2_12" localSheetId="3">#REF!</definedName>
    <definedName name="_7924H_2_12">#REF!</definedName>
    <definedName name="_7925H_2_13" localSheetId="3">#REF!</definedName>
    <definedName name="_7925H_2_13">#REF!</definedName>
    <definedName name="_7926H_2_2" localSheetId="3">#REF!</definedName>
    <definedName name="_7926H_2_2">#REF!</definedName>
    <definedName name="_7927H_2_3" localSheetId="3">#REF!</definedName>
    <definedName name="_7927H_2_3">#REF!</definedName>
    <definedName name="_7928H_2_4" localSheetId="3">#REF!</definedName>
    <definedName name="_7928H_2_4">#REF!</definedName>
    <definedName name="_7929H_2_5" localSheetId="3">#REF!</definedName>
    <definedName name="_7929H_2_5">#REF!</definedName>
    <definedName name="_793_s_10_2_13" localSheetId="3">#REF!</definedName>
    <definedName name="_793_s_10_2_13">#REF!</definedName>
    <definedName name="_7930H_2_6" localSheetId="3">#REF!</definedName>
    <definedName name="_7930H_2_6">#REF!</definedName>
    <definedName name="_7931H_2_7" localSheetId="3">#REF!</definedName>
    <definedName name="_7931H_2_7">#REF!</definedName>
    <definedName name="_7932H_2_8" localSheetId="3">#REF!</definedName>
    <definedName name="_7932H_2_8">#REF!</definedName>
    <definedName name="_7933H_2_9" localSheetId="3">#REF!</definedName>
    <definedName name="_7933H_2_9">#REF!</definedName>
    <definedName name="_7934H_2_1_1" localSheetId="3">#REF!</definedName>
    <definedName name="_7934H_2_1_1">#REF!</definedName>
    <definedName name="_7935H_2_1_10" localSheetId="3">#REF!</definedName>
    <definedName name="_7935H_2_1_10">#REF!</definedName>
    <definedName name="_7936H_2_1_11" localSheetId="3">#REF!</definedName>
    <definedName name="_7936H_2_1_11">#REF!</definedName>
    <definedName name="_7937H_2_1_12" localSheetId="3">#REF!</definedName>
    <definedName name="_7937H_2_1_12">#REF!</definedName>
    <definedName name="_7938H_2_1_13" localSheetId="3">#REF!</definedName>
    <definedName name="_7938H_2_1_13">#REF!</definedName>
    <definedName name="_7939H_2_1_2" localSheetId="3">#REF!</definedName>
    <definedName name="_7939H_2_1_2">#REF!</definedName>
    <definedName name="_794_s_10_2_2" localSheetId="3">#REF!</definedName>
    <definedName name="_794_s_10_2_2">#REF!</definedName>
    <definedName name="_7940H_2_1_3" localSheetId="3">#REF!</definedName>
    <definedName name="_7940H_2_1_3">#REF!</definedName>
    <definedName name="_7941H_2_1_4" localSheetId="3">#REF!</definedName>
    <definedName name="_7941H_2_1_4">#REF!</definedName>
    <definedName name="_7942H_2_1_5" localSheetId="3">#REF!</definedName>
    <definedName name="_7942H_2_1_5">#REF!</definedName>
    <definedName name="_7943H_2_1_6" localSheetId="3">#REF!</definedName>
    <definedName name="_7943H_2_1_6">#REF!</definedName>
    <definedName name="_7944H_2_1_7" localSheetId="3">#REF!</definedName>
    <definedName name="_7944H_2_1_7">#REF!</definedName>
    <definedName name="_7945H_2_1_8" localSheetId="3">#REF!</definedName>
    <definedName name="_7945H_2_1_8">#REF!</definedName>
    <definedName name="_7946H_2_1_9" localSheetId="3">#REF!</definedName>
    <definedName name="_7946H_2_1_9">#REF!</definedName>
    <definedName name="_7947H_2_1_10_1" localSheetId="3">#REF!</definedName>
    <definedName name="_7947H_2_1_10_1">#REF!</definedName>
    <definedName name="_7948H_2_1_10_10" localSheetId="3">#REF!</definedName>
    <definedName name="_7948H_2_1_10_10">#REF!</definedName>
    <definedName name="_7949H_2_1_10_11" localSheetId="3">#REF!</definedName>
    <definedName name="_7949H_2_1_10_11">#REF!</definedName>
    <definedName name="_795_s_10_2_3" localSheetId="3">#REF!</definedName>
    <definedName name="_795_s_10_2_3">#REF!</definedName>
    <definedName name="_7950H_2_1_10_12" localSheetId="3">#REF!</definedName>
    <definedName name="_7950H_2_1_10_12">#REF!</definedName>
    <definedName name="_7951H_2_1_10_13" localSheetId="3">#REF!</definedName>
    <definedName name="_7951H_2_1_10_13">#REF!</definedName>
    <definedName name="_7952H_2_1_10_2" localSheetId="3">#REF!</definedName>
    <definedName name="_7952H_2_1_10_2">#REF!</definedName>
    <definedName name="_7953H_2_1_10_3" localSheetId="3">#REF!</definedName>
    <definedName name="_7953H_2_1_10_3">#REF!</definedName>
    <definedName name="_7954H_2_1_10_4" localSheetId="3">#REF!</definedName>
    <definedName name="_7954H_2_1_10_4">#REF!</definedName>
    <definedName name="_7955H_2_1_10_5" localSheetId="3">#REF!</definedName>
    <definedName name="_7955H_2_1_10_5">#REF!</definedName>
    <definedName name="_7956H_2_1_10_6" localSheetId="3">#REF!</definedName>
    <definedName name="_7956H_2_1_10_6">#REF!</definedName>
    <definedName name="_7957H_2_1_10_7" localSheetId="3">#REF!</definedName>
    <definedName name="_7957H_2_1_10_7">#REF!</definedName>
    <definedName name="_7958H_2_1_10_8" localSheetId="3">#REF!</definedName>
    <definedName name="_7958H_2_1_10_8">#REF!</definedName>
    <definedName name="_7959H_2_1_10_9" localSheetId="3">#REF!</definedName>
    <definedName name="_7959H_2_1_10_9">#REF!</definedName>
    <definedName name="_796_s_10_2_4" localSheetId="3">#REF!</definedName>
    <definedName name="_796_s_10_2_4">#REF!</definedName>
    <definedName name="_7960H_2_1_11_1" localSheetId="3">#REF!</definedName>
    <definedName name="_7960H_2_1_11_1">#REF!</definedName>
    <definedName name="_7961H_2_1_11_10" localSheetId="3">#REF!</definedName>
    <definedName name="_7961H_2_1_11_10">#REF!</definedName>
    <definedName name="_7962H_2_1_11_11" localSheetId="3">#REF!</definedName>
    <definedName name="_7962H_2_1_11_11">#REF!</definedName>
    <definedName name="_7963H_2_1_11_12" localSheetId="3">#REF!</definedName>
    <definedName name="_7963H_2_1_11_12">#REF!</definedName>
    <definedName name="_7964H_2_1_11_13" localSheetId="3">#REF!</definedName>
    <definedName name="_7964H_2_1_11_13">#REF!</definedName>
    <definedName name="_7965H_2_1_11_2" localSheetId="3">#REF!</definedName>
    <definedName name="_7965H_2_1_11_2">#REF!</definedName>
    <definedName name="_7966H_2_1_11_3" localSheetId="3">#REF!</definedName>
    <definedName name="_7966H_2_1_11_3">#REF!</definedName>
    <definedName name="_7967H_2_1_11_4" localSheetId="3">#REF!</definedName>
    <definedName name="_7967H_2_1_11_4">#REF!</definedName>
    <definedName name="_7968H_2_1_11_5" localSheetId="3">#REF!</definedName>
    <definedName name="_7968H_2_1_11_5">#REF!</definedName>
    <definedName name="_7969H_2_1_11_6" localSheetId="3">#REF!</definedName>
    <definedName name="_7969H_2_1_11_6">#REF!</definedName>
    <definedName name="_797_s_10_2_5" localSheetId="3">#REF!</definedName>
    <definedName name="_797_s_10_2_5">#REF!</definedName>
    <definedName name="_7970H_2_1_11_7" localSheetId="3">#REF!</definedName>
    <definedName name="_7970H_2_1_11_7">#REF!</definedName>
    <definedName name="_7971H_2_1_11_8" localSheetId="3">#REF!</definedName>
    <definedName name="_7971H_2_1_11_8">#REF!</definedName>
    <definedName name="_7972H_2_1_11_9" localSheetId="3">#REF!</definedName>
    <definedName name="_7972H_2_1_11_9">#REF!</definedName>
    <definedName name="_7973H_2_1_17_1" localSheetId="3">#REF!</definedName>
    <definedName name="_7973H_2_1_17_1">#REF!</definedName>
    <definedName name="_7974H_2_1_17_10" localSheetId="3">#REF!</definedName>
    <definedName name="_7974H_2_1_17_10">#REF!</definedName>
    <definedName name="_7975H_2_1_17_11" localSheetId="3">#REF!</definedName>
    <definedName name="_7975H_2_1_17_11">#REF!</definedName>
    <definedName name="_7976H_2_1_17_12" localSheetId="3">#REF!</definedName>
    <definedName name="_7976H_2_1_17_12">#REF!</definedName>
    <definedName name="_7977H_2_1_17_13" localSheetId="3">#REF!</definedName>
    <definedName name="_7977H_2_1_17_13">#REF!</definedName>
    <definedName name="_7978H_2_1_17_2" localSheetId="3">#REF!</definedName>
    <definedName name="_7978H_2_1_17_2">#REF!</definedName>
    <definedName name="_7979H_2_1_17_3" localSheetId="3">#REF!</definedName>
    <definedName name="_7979H_2_1_17_3">#REF!</definedName>
    <definedName name="_798_s_10_2_6" localSheetId="3">#REF!</definedName>
    <definedName name="_798_s_10_2_6">#REF!</definedName>
    <definedName name="_7980H_2_1_17_4" localSheetId="3">#REF!</definedName>
    <definedName name="_7980H_2_1_17_4">#REF!</definedName>
    <definedName name="_7981H_2_1_17_5" localSheetId="3">#REF!</definedName>
    <definedName name="_7981H_2_1_17_5">#REF!</definedName>
    <definedName name="_7982H_2_1_17_6" localSheetId="3">#REF!</definedName>
    <definedName name="_7982H_2_1_17_6">#REF!</definedName>
    <definedName name="_7983H_2_1_17_7" localSheetId="3">#REF!</definedName>
    <definedName name="_7983H_2_1_17_7">#REF!</definedName>
    <definedName name="_7984H_2_1_17_8" localSheetId="3">#REF!</definedName>
    <definedName name="_7984H_2_1_17_8">#REF!</definedName>
    <definedName name="_7985H_2_1_17_9" localSheetId="3">#REF!</definedName>
    <definedName name="_7985H_2_1_17_9">#REF!</definedName>
    <definedName name="_7986H_2_17_1" localSheetId="3">#REF!</definedName>
    <definedName name="_7986H_2_17_1">#REF!</definedName>
    <definedName name="_7987H_2_17_10" localSheetId="3">#REF!</definedName>
    <definedName name="_7987H_2_17_10">#REF!</definedName>
    <definedName name="_7988H_2_17_11" localSheetId="3">#REF!</definedName>
    <definedName name="_7988H_2_17_11">#REF!</definedName>
    <definedName name="_7989H_2_17_12" localSheetId="3">#REF!</definedName>
    <definedName name="_7989H_2_17_12">#REF!</definedName>
    <definedName name="_799_s_10_2_7" localSheetId="3">#REF!</definedName>
    <definedName name="_799_s_10_2_7">#REF!</definedName>
    <definedName name="_7990H_2_17_13" localSheetId="3">#REF!</definedName>
    <definedName name="_7990H_2_17_13">#REF!</definedName>
    <definedName name="_7991H_2_17_2" localSheetId="3">#REF!</definedName>
    <definedName name="_7991H_2_17_2">#REF!</definedName>
    <definedName name="_7992H_2_17_3" localSheetId="3">#REF!</definedName>
    <definedName name="_7992H_2_17_3">#REF!</definedName>
    <definedName name="_7993H_2_17_4" localSheetId="3">#REF!</definedName>
    <definedName name="_7993H_2_17_4">#REF!</definedName>
    <definedName name="_7994H_2_17_5" localSheetId="3">#REF!</definedName>
    <definedName name="_7994H_2_17_5">#REF!</definedName>
    <definedName name="_7995H_2_17_6" localSheetId="3">#REF!</definedName>
    <definedName name="_7995H_2_17_6">#REF!</definedName>
    <definedName name="_7996H_2_17_7" localSheetId="3">#REF!</definedName>
    <definedName name="_7996H_2_17_7">#REF!</definedName>
    <definedName name="_7997H_2_17_8" localSheetId="3">#REF!</definedName>
    <definedName name="_7997H_2_17_8">#REF!</definedName>
    <definedName name="_7998H_2_17_9" localSheetId="3">#REF!</definedName>
    <definedName name="_7998H_2_17_9">#REF!</definedName>
    <definedName name="_7999H_3_1" localSheetId="3">#REF!</definedName>
    <definedName name="_7999H_3_1">#REF!</definedName>
    <definedName name="_8" localSheetId="3">#REF!</definedName>
    <definedName name="_8">#REF!</definedName>
    <definedName name="_8___xlnm.Print_Area_1_4" localSheetId="3">#REF!</definedName>
    <definedName name="_8___xlnm.Print_Area_1_4">#REF!</definedName>
    <definedName name="_80_31_11_10" localSheetId="3">#REF!</definedName>
    <definedName name="_80_31_11_10">#REF!</definedName>
    <definedName name="_800_s_10_2_8" localSheetId="3">#REF!</definedName>
    <definedName name="_800_s_10_2_8">#REF!</definedName>
    <definedName name="_8000H_3_10" localSheetId="3">#REF!</definedName>
    <definedName name="_8000H_3_10">#REF!</definedName>
    <definedName name="_8001H_3_11" localSheetId="3">#REF!</definedName>
    <definedName name="_8001H_3_11">#REF!</definedName>
    <definedName name="_8002H_3_12" localSheetId="3">#REF!</definedName>
    <definedName name="_8002H_3_12">#REF!</definedName>
    <definedName name="_8003H_3_13" localSheetId="3">#REF!</definedName>
    <definedName name="_8003H_3_13">#REF!</definedName>
    <definedName name="_8004H_3_2" localSheetId="3">#REF!</definedName>
    <definedName name="_8004H_3_2">#REF!</definedName>
    <definedName name="_8005H_3_3" localSheetId="3">#REF!</definedName>
    <definedName name="_8005H_3_3">#REF!</definedName>
    <definedName name="_8006H_3_4" localSheetId="3">#REF!</definedName>
    <definedName name="_8006H_3_4">#REF!</definedName>
    <definedName name="_8007H_3_5" localSheetId="3">#REF!</definedName>
    <definedName name="_8007H_3_5">#REF!</definedName>
    <definedName name="_8008H_3_6" localSheetId="3">#REF!</definedName>
    <definedName name="_8008H_3_6">#REF!</definedName>
    <definedName name="_8009H_3_7" localSheetId="3">#REF!</definedName>
    <definedName name="_8009H_3_7">#REF!</definedName>
    <definedName name="_801_s_10_2_9" localSheetId="3">#REF!</definedName>
    <definedName name="_801_s_10_2_9">#REF!</definedName>
    <definedName name="_8010H_3_8" localSheetId="3">#REF!</definedName>
    <definedName name="_8010H_3_8">#REF!</definedName>
    <definedName name="_8011H_3_9" localSheetId="3">#REF!</definedName>
    <definedName name="_8011H_3_9">#REF!</definedName>
    <definedName name="_8012H_3_17_1" localSheetId="3">#REF!</definedName>
    <definedName name="_8012H_3_17_1">#REF!</definedName>
    <definedName name="_8013H_3_17_10" localSheetId="3">#REF!</definedName>
    <definedName name="_8013H_3_17_10">#REF!</definedName>
    <definedName name="_8014H_3_17_11" localSheetId="3">#REF!</definedName>
    <definedName name="_8014H_3_17_11">#REF!</definedName>
    <definedName name="_8015H_3_17_12" localSheetId="3">#REF!</definedName>
    <definedName name="_8015H_3_17_12">#REF!</definedName>
    <definedName name="_8016H_3_17_13" localSheetId="3">#REF!</definedName>
    <definedName name="_8016H_3_17_13">#REF!</definedName>
    <definedName name="_8017H_3_17_2" localSheetId="3">#REF!</definedName>
    <definedName name="_8017H_3_17_2">#REF!</definedName>
    <definedName name="_8018H_3_17_3" localSheetId="3">#REF!</definedName>
    <definedName name="_8018H_3_17_3">#REF!</definedName>
    <definedName name="_8019H_3_17_4" localSheetId="3">#REF!</definedName>
    <definedName name="_8019H_3_17_4">#REF!</definedName>
    <definedName name="_802_s_11_1" localSheetId="3">#REF!</definedName>
    <definedName name="_802_s_11_1">#REF!</definedName>
    <definedName name="_8020H_3_17_5" localSheetId="3">#REF!</definedName>
    <definedName name="_8020H_3_17_5">#REF!</definedName>
    <definedName name="_8021H_3_17_6" localSheetId="3">#REF!</definedName>
    <definedName name="_8021H_3_17_6">#REF!</definedName>
    <definedName name="_8022H_3_17_7" localSheetId="3">#REF!</definedName>
    <definedName name="_8022H_3_17_7">#REF!</definedName>
    <definedName name="_8023H_3_17_8" localSheetId="3">#REF!</definedName>
    <definedName name="_8023H_3_17_8">#REF!</definedName>
    <definedName name="_8024H_3_17_9" localSheetId="3">#REF!</definedName>
    <definedName name="_8024H_3_17_9">#REF!</definedName>
    <definedName name="_8025H_4_1" localSheetId="3">#REF!</definedName>
    <definedName name="_8025H_4_1">#REF!</definedName>
    <definedName name="_8026H_4_10" localSheetId="3">#REF!</definedName>
    <definedName name="_8026H_4_10">#REF!</definedName>
    <definedName name="_8027H_4_11" localSheetId="3">#REF!</definedName>
    <definedName name="_8027H_4_11">#REF!</definedName>
    <definedName name="_8028H_4_12" localSheetId="3">#REF!</definedName>
    <definedName name="_8028H_4_12">#REF!</definedName>
    <definedName name="_8029H_4_13" localSheetId="3">#REF!</definedName>
    <definedName name="_8029H_4_13">#REF!</definedName>
    <definedName name="_803_s_11_10" localSheetId="3">#REF!</definedName>
    <definedName name="_803_s_11_10">#REF!</definedName>
    <definedName name="_8030H_4_2" localSheetId="3">#REF!</definedName>
    <definedName name="_8030H_4_2">#REF!</definedName>
    <definedName name="_8031H_4_3" localSheetId="3">#REF!</definedName>
    <definedName name="_8031H_4_3">#REF!</definedName>
    <definedName name="_8032H_4_4" localSheetId="3">#REF!</definedName>
    <definedName name="_8032H_4_4">#REF!</definedName>
    <definedName name="_8033H_4_5" localSheetId="3">#REF!</definedName>
    <definedName name="_8033H_4_5">#REF!</definedName>
    <definedName name="_8034H_4_6" localSheetId="3">#REF!</definedName>
    <definedName name="_8034H_4_6">#REF!</definedName>
    <definedName name="_8035H_4_7" localSheetId="3">#REF!</definedName>
    <definedName name="_8035H_4_7">#REF!</definedName>
    <definedName name="_8036H_4_8" localSheetId="3">#REF!</definedName>
    <definedName name="_8036H_4_8">#REF!</definedName>
    <definedName name="_8037H_4_9" localSheetId="3">#REF!</definedName>
    <definedName name="_8037H_4_9">#REF!</definedName>
    <definedName name="_8038H_4_17_1" localSheetId="3">#REF!</definedName>
    <definedName name="_8038H_4_17_1">#REF!</definedName>
    <definedName name="_8039H_4_17_10" localSheetId="3">#REF!</definedName>
    <definedName name="_8039H_4_17_10">#REF!</definedName>
    <definedName name="_804_s_11_11" localSheetId="3">#REF!</definedName>
    <definedName name="_804_s_11_11">#REF!</definedName>
    <definedName name="_8040H_4_17_11" localSheetId="3">#REF!</definedName>
    <definedName name="_8040H_4_17_11">#REF!</definedName>
    <definedName name="_8041H_4_17_12" localSheetId="3">#REF!</definedName>
    <definedName name="_8041H_4_17_12">#REF!</definedName>
    <definedName name="_8042H_4_17_13" localSheetId="3">#REF!</definedName>
    <definedName name="_8042H_4_17_13">#REF!</definedName>
    <definedName name="_8043H_4_17_2" localSheetId="3">#REF!</definedName>
    <definedName name="_8043H_4_17_2">#REF!</definedName>
    <definedName name="_8044H_4_17_3" localSheetId="3">#REF!</definedName>
    <definedName name="_8044H_4_17_3">#REF!</definedName>
    <definedName name="_8045H_4_17_4" localSheetId="3">#REF!</definedName>
    <definedName name="_8045H_4_17_4">#REF!</definedName>
    <definedName name="_8046H_4_17_5" localSheetId="3">#REF!</definedName>
    <definedName name="_8046H_4_17_5">#REF!</definedName>
    <definedName name="_8047H_4_17_6" localSheetId="3">#REF!</definedName>
    <definedName name="_8047H_4_17_6">#REF!</definedName>
    <definedName name="_8048H_4_17_7" localSheetId="3">#REF!</definedName>
    <definedName name="_8048H_4_17_7">#REF!</definedName>
    <definedName name="_8049H_4_17_8" localSheetId="3">#REF!</definedName>
    <definedName name="_8049H_4_17_8">#REF!</definedName>
    <definedName name="_805_s_11_12" localSheetId="3">#REF!</definedName>
    <definedName name="_805_s_11_12">#REF!</definedName>
    <definedName name="_8050H_4_17_9" localSheetId="3">#REF!</definedName>
    <definedName name="_8050H_4_17_9">#REF!</definedName>
    <definedName name="_8051H_5_1" localSheetId="3">#REF!</definedName>
    <definedName name="_8051H_5_1">#REF!</definedName>
    <definedName name="_8052H_5_10" localSheetId="3">#REF!</definedName>
    <definedName name="_8052H_5_10">#REF!</definedName>
    <definedName name="_8053H_5_11" localSheetId="3">#REF!</definedName>
    <definedName name="_8053H_5_11">#REF!</definedName>
    <definedName name="_8054H_5_12" localSheetId="3">#REF!</definedName>
    <definedName name="_8054H_5_12">#REF!</definedName>
    <definedName name="_8055H_5_13" localSheetId="3">#REF!</definedName>
    <definedName name="_8055H_5_13">#REF!</definedName>
    <definedName name="_8056H_5_2" localSheetId="3">#REF!</definedName>
    <definedName name="_8056H_5_2">#REF!</definedName>
    <definedName name="_8057H_5_3" localSheetId="3">#REF!</definedName>
    <definedName name="_8057H_5_3">#REF!</definedName>
    <definedName name="_8058H_5_4" localSheetId="3">#REF!</definedName>
    <definedName name="_8058H_5_4">#REF!</definedName>
    <definedName name="_8059H_5_5" localSheetId="3">#REF!</definedName>
    <definedName name="_8059H_5_5">#REF!</definedName>
    <definedName name="_806_s_11_13" localSheetId="3">#REF!</definedName>
    <definedName name="_806_s_11_13">#REF!</definedName>
    <definedName name="_8060H_5_6" localSheetId="3">#REF!</definedName>
    <definedName name="_8060H_5_6">#REF!</definedName>
    <definedName name="_8061H_5_7" localSheetId="3">#REF!</definedName>
    <definedName name="_8061H_5_7">#REF!</definedName>
    <definedName name="_8062H_5_8" localSheetId="3">#REF!</definedName>
    <definedName name="_8062H_5_8">#REF!</definedName>
    <definedName name="_8063H_5_9" localSheetId="3">#REF!</definedName>
    <definedName name="_8063H_5_9">#REF!</definedName>
    <definedName name="_8064H_5_17_1" localSheetId="3">#REF!</definedName>
    <definedName name="_8064H_5_17_1">#REF!</definedName>
    <definedName name="_8065H_5_17_10" localSheetId="3">#REF!</definedName>
    <definedName name="_8065H_5_17_10">#REF!</definedName>
    <definedName name="_8066H_5_17_11" localSheetId="3">#REF!</definedName>
    <definedName name="_8066H_5_17_11">#REF!</definedName>
    <definedName name="_8067H_5_17_12" localSheetId="3">#REF!</definedName>
    <definedName name="_8067H_5_17_12">#REF!</definedName>
    <definedName name="_8068H_5_17_13" localSheetId="3">#REF!</definedName>
    <definedName name="_8068H_5_17_13">#REF!</definedName>
    <definedName name="_8069H_5_17_2" localSheetId="3">#REF!</definedName>
    <definedName name="_8069H_5_17_2">#REF!</definedName>
    <definedName name="_807_s_11_2" localSheetId="3">#REF!</definedName>
    <definedName name="_807_s_11_2">#REF!</definedName>
    <definedName name="_8070H_5_17_3" localSheetId="3">#REF!</definedName>
    <definedName name="_8070H_5_17_3">#REF!</definedName>
    <definedName name="_8071H_5_17_4" localSheetId="3">#REF!</definedName>
    <definedName name="_8071H_5_17_4">#REF!</definedName>
    <definedName name="_8072H_5_17_5" localSheetId="3">#REF!</definedName>
    <definedName name="_8072H_5_17_5">#REF!</definedName>
    <definedName name="_8073H_5_17_6" localSheetId="3">#REF!</definedName>
    <definedName name="_8073H_5_17_6">#REF!</definedName>
    <definedName name="_8074H_5_17_7" localSheetId="3">#REF!</definedName>
    <definedName name="_8074H_5_17_7">#REF!</definedName>
    <definedName name="_8075H_5_17_8" localSheetId="3">#REF!</definedName>
    <definedName name="_8075H_5_17_8">#REF!</definedName>
    <definedName name="_8076H_5_17_9" localSheetId="3">#REF!</definedName>
    <definedName name="_8076H_5_17_9">#REF!</definedName>
    <definedName name="_8077H_6_1" localSheetId="3">#REF!</definedName>
    <definedName name="_8077H_6_1">#REF!</definedName>
    <definedName name="_8078H_6_10" localSheetId="3">#REF!</definedName>
    <definedName name="_8078H_6_10">#REF!</definedName>
    <definedName name="_8079H_6_11" localSheetId="3">#REF!</definedName>
    <definedName name="_8079H_6_11">#REF!</definedName>
    <definedName name="_808_s_11_3" localSheetId="3">#REF!</definedName>
    <definedName name="_808_s_11_3">#REF!</definedName>
    <definedName name="_8080H_6_12" localSheetId="3">#REF!</definedName>
    <definedName name="_8080H_6_12">#REF!</definedName>
    <definedName name="_8081H_6_13" localSheetId="3">#REF!</definedName>
    <definedName name="_8081H_6_13">#REF!</definedName>
    <definedName name="_8082H_6_2" localSheetId="3">#REF!</definedName>
    <definedName name="_8082H_6_2">#REF!</definedName>
    <definedName name="_8083H_6_3" localSheetId="3">#REF!</definedName>
    <definedName name="_8083H_6_3">#REF!</definedName>
    <definedName name="_8084H_6_4" localSheetId="3">#REF!</definedName>
    <definedName name="_8084H_6_4">#REF!</definedName>
    <definedName name="_8085H_6_5" localSheetId="3">#REF!</definedName>
    <definedName name="_8085H_6_5">#REF!</definedName>
    <definedName name="_8086H_6_6" localSheetId="3">#REF!</definedName>
    <definedName name="_8086H_6_6">#REF!</definedName>
    <definedName name="_8087H_6_7" localSheetId="3">#REF!</definedName>
    <definedName name="_8087H_6_7">#REF!</definedName>
    <definedName name="_8088H_6_8" localSheetId="3">#REF!</definedName>
    <definedName name="_8088H_6_8">#REF!</definedName>
    <definedName name="_8089H_6_9" localSheetId="3">#REF!</definedName>
    <definedName name="_8089H_6_9">#REF!</definedName>
    <definedName name="_809_s_11_4" localSheetId="3">#REF!</definedName>
    <definedName name="_809_s_11_4">#REF!</definedName>
    <definedName name="_8090H_6_17_1" localSheetId="3">#REF!</definedName>
    <definedName name="_8090H_6_17_1">#REF!</definedName>
    <definedName name="_8091H_6_17_10" localSheetId="3">#REF!</definedName>
    <definedName name="_8091H_6_17_10">#REF!</definedName>
    <definedName name="_8092H_6_17_11" localSheetId="3">#REF!</definedName>
    <definedName name="_8092H_6_17_11">#REF!</definedName>
    <definedName name="_8093H_6_17_12" localSheetId="3">#REF!</definedName>
    <definedName name="_8093H_6_17_12">#REF!</definedName>
    <definedName name="_8094H_6_17_13" localSheetId="3">#REF!</definedName>
    <definedName name="_8094H_6_17_13">#REF!</definedName>
    <definedName name="_8095H_6_17_2" localSheetId="3">#REF!</definedName>
    <definedName name="_8095H_6_17_2">#REF!</definedName>
    <definedName name="_8096H_6_17_3" localSheetId="3">#REF!</definedName>
    <definedName name="_8096H_6_17_3">#REF!</definedName>
    <definedName name="_8097H_6_17_4" localSheetId="3">#REF!</definedName>
    <definedName name="_8097H_6_17_4">#REF!</definedName>
    <definedName name="_8098H_6_17_5" localSheetId="3">#REF!</definedName>
    <definedName name="_8098H_6_17_5">#REF!</definedName>
    <definedName name="_8099H_6_17_6" localSheetId="3">#REF!</definedName>
    <definedName name="_8099H_6_17_6">#REF!</definedName>
    <definedName name="_81_31_11_11" localSheetId="3">#REF!</definedName>
    <definedName name="_81_31_11_11">#REF!</definedName>
    <definedName name="_810_s_11_5" localSheetId="3">#REF!</definedName>
    <definedName name="_810_s_11_5">#REF!</definedName>
    <definedName name="_8100H_6_17_7" localSheetId="3">#REF!</definedName>
    <definedName name="_8100H_6_17_7">#REF!</definedName>
    <definedName name="_8101H_6_17_8" localSheetId="3">#REF!</definedName>
    <definedName name="_8101H_6_17_8">#REF!</definedName>
    <definedName name="_8102H_6_17_9" localSheetId="3">#REF!</definedName>
    <definedName name="_8102H_6_17_9">#REF!</definedName>
    <definedName name="_8103H_7_1" localSheetId="3">#REF!</definedName>
    <definedName name="_8103H_7_1">#REF!</definedName>
    <definedName name="_8104H_7_10" localSheetId="3">#REF!</definedName>
    <definedName name="_8104H_7_10">#REF!</definedName>
    <definedName name="_8105H_7_11" localSheetId="3">#REF!</definedName>
    <definedName name="_8105H_7_11">#REF!</definedName>
    <definedName name="_8106H_7_12" localSheetId="3">#REF!</definedName>
    <definedName name="_8106H_7_12">#REF!</definedName>
    <definedName name="_8107H_7_13" localSheetId="3">#REF!</definedName>
    <definedName name="_8107H_7_13">#REF!</definedName>
    <definedName name="_8108H_7_2" localSheetId="3">#REF!</definedName>
    <definedName name="_8108H_7_2">#REF!</definedName>
    <definedName name="_8109H_7_3" localSheetId="3">#REF!</definedName>
    <definedName name="_8109H_7_3">#REF!</definedName>
    <definedName name="_811_s_11_6" localSheetId="3">#REF!</definedName>
    <definedName name="_811_s_11_6">#REF!</definedName>
    <definedName name="_8110H_7_4" localSheetId="3">#REF!</definedName>
    <definedName name="_8110H_7_4">#REF!</definedName>
    <definedName name="_8111H_7_5" localSheetId="3">#REF!</definedName>
    <definedName name="_8111H_7_5">#REF!</definedName>
    <definedName name="_8112H_7_6" localSheetId="3">#REF!</definedName>
    <definedName name="_8112H_7_6">#REF!</definedName>
    <definedName name="_8113H_7_7" localSheetId="3">#REF!</definedName>
    <definedName name="_8113H_7_7">#REF!</definedName>
    <definedName name="_8114H_7_8" localSheetId="3">#REF!</definedName>
    <definedName name="_8114H_7_8">#REF!</definedName>
    <definedName name="_8115H_7_9" localSheetId="3">#REF!</definedName>
    <definedName name="_8115H_7_9">#REF!</definedName>
    <definedName name="_8116H_7_17_1" localSheetId="3">#REF!</definedName>
    <definedName name="_8116H_7_17_1">#REF!</definedName>
    <definedName name="_8117H_7_17_10" localSheetId="3">#REF!</definedName>
    <definedName name="_8117H_7_17_10">#REF!</definedName>
    <definedName name="_8118H_7_17_11" localSheetId="3">#REF!</definedName>
    <definedName name="_8118H_7_17_11">#REF!</definedName>
    <definedName name="_8119H_7_17_12" localSheetId="3">#REF!</definedName>
    <definedName name="_8119H_7_17_12">#REF!</definedName>
    <definedName name="_812_s_11_7" localSheetId="3">#REF!</definedName>
    <definedName name="_812_s_11_7">#REF!</definedName>
    <definedName name="_8120H_7_17_13" localSheetId="3">#REF!</definedName>
    <definedName name="_8120H_7_17_13">#REF!</definedName>
    <definedName name="_8121H_7_17_2" localSheetId="3">#REF!</definedName>
    <definedName name="_8121H_7_17_2">#REF!</definedName>
    <definedName name="_8122H_7_17_3" localSheetId="3">#REF!</definedName>
    <definedName name="_8122H_7_17_3">#REF!</definedName>
    <definedName name="_8123H_7_17_4" localSheetId="3">#REF!</definedName>
    <definedName name="_8123H_7_17_4">#REF!</definedName>
    <definedName name="_8124H_7_17_5" localSheetId="3">#REF!</definedName>
    <definedName name="_8124H_7_17_5">#REF!</definedName>
    <definedName name="_8125H_7_17_6" localSheetId="3">#REF!</definedName>
    <definedName name="_8125H_7_17_6">#REF!</definedName>
    <definedName name="_8126H_7_17_7" localSheetId="3">#REF!</definedName>
    <definedName name="_8126H_7_17_7">#REF!</definedName>
    <definedName name="_8127H_7_17_8" localSheetId="3">#REF!</definedName>
    <definedName name="_8127H_7_17_8">#REF!</definedName>
    <definedName name="_8128H_7_17_9" localSheetId="3">#REF!</definedName>
    <definedName name="_8128H_7_17_9">#REF!</definedName>
    <definedName name="_8129H_8_1" localSheetId="3">#REF!</definedName>
    <definedName name="_8129H_8_1">#REF!</definedName>
    <definedName name="_813_s_11_8" localSheetId="3">#REF!</definedName>
    <definedName name="_813_s_11_8">#REF!</definedName>
    <definedName name="_8130H_8_10" localSheetId="3">#REF!</definedName>
    <definedName name="_8130H_8_10">#REF!</definedName>
    <definedName name="_8131H_8_11" localSheetId="3">#REF!</definedName>
    <definedName name="_8131H_8_11">#REF!</definedName>
    <definedName name="_8132H_8_12" localSheetId="3">#REF!</definedName>
    <definedName name="_8132H_8_12">#REF!</definedName>
    <definedName name="_8133H_8_13" localSheetId="3">#REF!</definedName>
    <definedName name="_8133H_8_13">#REF!</definedName>
    <definedName name="_8134H_8_2" localSheetId="3">#REF!</definedName>
    <definedName name="_8134H_8_2">#REF!</definedName>
    <definedName name="_8135H_8_3" localSheetId="3">#REF!</definedName>
    <definedName name="_8135H_8_3">#REF!</definedName>
    <definedName name="_8136H_8_4" localSheetId="3">#REF!</definedName>
    <definedName name="_8136H_8_4">#REF!</definedName>
    <definedName name="_8137H_8_5" localSheetId="3">#REF!</definedName>
    <definedName name="_8137H_8_5">#REF!</definedName>
    <definedName name="_8138H_8_6" localSheetId="3">#REF!</definedName>
    <definedName name="_8138H_8_6">#REF!</definedName>
    <definedName name="_8139H_8_7" localSheetId="3">#REF!</definedName>
    <definedName name="_8139H_8_7">#REF!</definedName>
    <definedName name="_814_s_11_9" localSheetId="3">#REF!</definedName>
    <definedName name="_814_s_11_9">#REF!</definedName>
    <definedName name="_8140H_8_8" localSheetId="3">#REF!</definedName>
    <definedName name="_8140H_8_8">#REF!</definedName>
    <definedName name="_8141H_8_9" localSheetId="3">#REF!</definedName>
    <definedName name="_8141H_8_9">#REF!</definedName>
    <definedName name="_8142H_8_17_1" localSheetId="3">#REF!</definedName>
    <definedName name="_8142H_8_17_1">#REF!</definedName>
    <definedName name="_8143H_8_17_10" localSheetId="3">#REF!</definedName>
    <definedName name="_8143H_8_17_10">#REF!</definedName>
    <definedName name="_8144H_8_17_11" localSheetId="3">#REF!</definedName>
    <definedName name="_8144H_8_17_11">#REF!</definedName>
    <definedName name="_8145H_8_17_12" localSheetId="3">#REF!</definedName>
    <definedName name="_8145H_8_17_12">#REF!</definedName>
    <definedName name="_8146H_8_17_13" localSheetId="3">#REF!</definedName>
    <definedName name="_8146H_8_17_13">#REF!</definedName>
    <definedName name="_8147H_8_17_2" localSheetId="3">#REF!</definedName>
    <definedName name="_8147H_8_17_2">#REF!</definedName>
    <definedName name="_8148H_8_17_3" localSheetId="3">#REF!</definedName>
    <definedName name="_8148H_8_17_3">#REF!</definedName>
    <definedName name="_8149H_8_17_4" localSheetId="3">#REF!</definedName>
    <definedName name="_8149H_8_17_4">#REF!</definedName>
    <definedName name="_815_s_11_1_1" localSheetId="3">#REF!</definedName>
    <definedName name="_815_s_11_1_1">#REF!</definedName>
    <definedName name="_8150H_8_17_5" localSheetId="3">#REF!</definedName>
    <definedName name="_8150H_8_17_5">#REF!</definedName>
    <definedName name="_8151H_8_17_6" localSheetId="3">#REF!</definedName>
    <definedName name="_8151H_8_17_6">#REF!</definedName>
    <definedName name="_8152H_8_17_7" localSheetId="3">#REF!</definedName>
    <definedName name="_8152H_8_17_7">#REF!</definedName>
    <definedName name="_8153H_8_17_8" localSheetId="3">#REF!</definedName>
    <definedName name="_8153H_8_17_8">#REF!</definedName>
    <definedName name="_8154H_8_17_9" localSheetId="3">#REF!</definedName>
    <definedName name="_8154H_8_17_9">#REF!</definedName>
    <definedName name="_8155H_9_1" localSheetId="3">#REF!</definedName>
    <definedName name="_8155H_9_1">#REF!</definedName>
    <definedName name="_8156H_9_10" localSheetId="3">#REF!</definedName>
    <definedName name="_8156H_9_10">#REF!</definedName>
    <definedName name="_8157H_9_11" localSheetId="3">#REF!</definedName>
    <definedName name="_8157H_9_11">#REF!</definedName>
    <definedName name="_8158H_9_12" localSheetId="3">#REF!</definedName>
    <definedName name="_8158H_9_12">#REF!</definedName>
    <definedName name="_8159H_9_13" localSheetId="3">#REF!</definedName>
    <definedName name="_8159H_9_13">#REF!</definedName>
    <definedName name="_816_s_11_1_10" localSheetId="3">#REF!</definedName>
    <definedName name="_816_s_11_1_10">#REF!</definedName>
    <definedName name="_8160H_9_2" localSheetId="3">#REF!</definedName>
    <definedName name="_8160H_9_2">#REF!</definedName>
    <definedName name="_8161H_9_3" localSheetId="3">#REF!</definedName>
    <definedName name="_8161H_9_3">#REF!</definedName>
    <definedName name="_8162H_9_4" localSheetId="3">#REF!</definedName>
    <definedName name="_8162H_9_4">#REF!</definedName>
    <definedName name="_8163H_9_5" localSheetId="3">#REF!</definedName>
    <definedName name="_8163H_9_5">#REF!</definedName>
    <definedName name="_8164H_9_6" localSheetId="3">#REF!</definedName>
    <definedName name="_8164H_9_6">#REF!</definedName>
    <definedName name="_8165H_9_7" localSheetId="3">#REF!</definedName>
    <definedName name="_8165H_9_7">#REF!</definedName>
    <definedName name="_8166H_9_8" localSheetId="3">#REF!</definedName>
    <definedName name="_8166H_9_8">#REF!</definedName>
    <definedName name="_8167H_9_9" localSheetId="3">#REF!</definedName>
    <definedName name="_8167H_9_9">#REF!</definedName>
    <definedName name="_8168H_9_17_1" localSheetId="3">#REF!</definedName>
    <definedName name="_8168H_9_17_1">#REF!</definedName>
    <definedName name="_8169H_9_17_10" localSheetId="3">#REF!</definedName>
    <definedName name="_8169H_9_17_10">#REF!</definedName>
    <definedName name="_817_s_11_1_11" localSheetId="3">#REF!</definedName>
    <definedName name="_817_s_11_1_11">#REF!</definedName>
    <definedName name="_8170H_9_17_11" localSheetId="3">#REF!</definedName>
    <definedName name="_8170H_9_17_11">#REF!</definedName>
    <definedName name="_8171H_9_17_12" localSheetId="3">#REF!</definedName>
    <definedName name="_8171H_9_17_12">#REF!</definedName>
    <definedName name="_8172H_9_17_13" localSheetId="3">#REF!</definedName>
    <definedName name="_8172H_9_17_13">#REF!</definedName>
    <definedName name="_8173H_9_17_2" localSheetId="3">#REF!</definedName>
    <definedName name="_8173H_9_17_2">#REF!</definedName>
    <definedName name="_8174H_9_17_3" localSheetId="3">#REF!</definedName>
    <definedName name="_8174H_9_17_3">#REF!</definedName>
    <definedName name="_8175H_9_17_4" localSheetId="3">#REF!</definedName>
    <definedName name="_8175H_9_17_4">#REF!</definedName>
    <definedName name="_8176H_9_17_5" localSheetId="3">#REF!</definedName>
    <definedName name="_8176H_9_17_5">#REF!</definedName>
    <definedName name="_8177H_9_17_6" localSheetId="3">#REF!</definedName>
    <definedName name="_8177H_9_17_6">#REF!</definedName>
    <definedName name="_8178H_9_17_7" localSheetId="3">#REF!</definedName>
    <definedName name="_8178H_9_17_7">#REF!</definedName>
    <definedName name="_8179H_9_17_8" localSheetId="3">#REF!</definedName>
    <definedName name="_8179H_9_17_8">#REF!</definedName>
    <definedName name="_818_s_11_1_12" localSheetId="3">#REF!</definedName>
    <definedName name="_818_s_11_1_12">#REF!</definedName>
    <definedName name="_8180H_9_17_9" localSheetId="3">#REF!</definedName>
    <definedName name="_8180H_9_17_9">#REF!</definedName>
    <definedName name="_8181herry_1" localSheetId="3">#REF!</definedName>
    <definedName name="_8181herry_1">#REF!</definedName>
    <definedName name="_8182herry_10" localSheetId="3">#REF!</definedName>
    <definedName name="_8182herry_10">#REF!</definedName>
    <definedName name="_8183herry_11" localSheetId="3">#REF!</definedName>
    <definedName name="_8183herry_11">#REF!</definedName>
    <definedName name="_8184herry_12" localSheetId="3">#REF!</definedName>
    <definedName name="_8184herry_12">#REF!</definedName>
    <definedName name="_8185herry_13" localSheetId="3">#REF!</definedName>
    <definedName name="_8185herry_13">#REF!</definedName>
    <definedName name="_8186herry_2" localSheetId="3">#REF!</definedName>
    <definedName name="_8186herry_2">#REF!</definedName>
    <definedName name="_8187herry_3" localSheetId="3">#REF!</definedName>
    <definedName name="_8187herry_3">#REF!</definedName>
    <definedName name="_8188herry_4" localSheetId="3">#REF!</definedName>
    <definedName name="_8188herry_4">#REF!</definedName>
    <definedName name="_8189herry_5" localSheetId="3">#REF!</definedName>
    <definedName name="_8189herry_5">#REF!</definedName>
    <definedName name="_819_s_11_1_13" localSheetId="3">#REF!</definedName>
    <definedName name="_819_s_11_1_13">#REF!</definedName>
    <definedName name="_8190herry_6" localSheetId="3">#REF!</definedName>
    <definedName name="_8190herry_6">#REF!</definedName>
    <definedName name="_8191herry_7" localSheetId="3">#REF!</definedName>
    <definedName name="_8191herry_7">#REF!</definedName>
    <definedName name="_8192herry_8" localSheetId="3">#REF!</definedName>
    <definedName name="_8192herry_8">#REF!</definedName>
    <definedName name="_8193herry_9" localSheetId="3">#REF!</definedName>
    <definedName name="_8193herry_9">#REF!</definedName>
    <definedName name="_8194herry_10_1" localSheetId="3">#REF!</definedName>
    <definedName name="_8194herry_10_1">#REF!</definedName>
    <definedName name="_8195herry_10_10" localSheetId="3">#REF!</definedName>
    <definedName name="_8195herry_10_10">#REF!</definedName>
    <definedName name="_8196herry_10_11" localSheetId="3">#REF!</definedName>
    <definedName name="_8196herry_10_11">#REF!</definedName>
    <definedName name="_8197herry_10_12" localSheetId="3">#REF!</definedName>
    <definedName name="_8197herry_10_12">#REF!</definedName>
    <definedName name="_8198herry_10_13" localSheetId="3">#REF!</definedName>
    <definedName name="_8198herry_10_13">#REF!</definedName>
    <definedName name="_8199herry_10_2" localSheetId="3">#REF!</definedName>
    <definedName name="_8199herry_10_2">#REF!</definedName>
    <definedName name="_82_31_11_12" localSheetId="3">#REF!</definedName>
    <definedName name="_82_31_11_12">#REF!</definedName>
    <definedName name="_820_s_11_1_2" localSheetId="3">#REF!</definedName>
    <definedName name="_820_s_11_1_2">#REF!</definedName>
    <definedName name="_8200herry_10_3" localSheetId="3">#REF!</definedName>
    <definedName name="_8200herry_10_3">#REF!</definedName>
    <definedName name="_8201herry_10_4" localSheetId="3">#REF!</definedName>
    <definedName name="_8201herry_10_4">#REF!</definedName>
    <definedName name="_8202herry_10_5" localSheetId="3">#REF!</definedName>
    <definedName name="_8202herry_10_5">#REF!</definedName>
    <definedName name="_8203herry_10_6" localSheetId="3">#REF!</definedName>
    <definedName name="_8203herry_10_6">#REF!</definedName>
    <definedName name="_8204herry_10_7" localSheetId="3">#REF!</definedName>
    <definedName name="_8204herry_10_7">#REF!</definedName>
    <definedName name="_8205herry_10_8" localSheetId="3">#REF!</definedName>
    <definedName name="_8205herry_10_8">#REF!</definedName>
    <definedName name="_8206herry_10_9" localSheetId="3">#REF!</definedName>
    <definedName name="_8206herry_10_9">#REF!</definedName>
    <definedName name="_8207herry_10_17_1" localSheetId="3">#REF!</definedName>
    <definedName name="_8207herry_10_17_1">#REF!</definedName>
    <definedName name="_8208herry_10_17_10" localSheetId="3">#REF!</definedName>
    <definedName name="_8208herry_10_17_10">#REF!</definedName>
    <definedName name="_8209herry_10_17_11" localSheetId="3">#REF!</definedName>
    <definedName name="_8209herry_10_17_11">#REF!</definedName>
    <definedName name="_821_s_11_1_3" localSheetId="3">#REF!</definedName>
    <definedName name="_821_s_11_1_3">#REF!</definedName>
    <definedName name="_8210herry_10_17_12" localSheetId="3">#REF!</definedName>
    <definedName name="_8210herry_10_17_12">#REF!</definedName>
    <definedName name="_8211herry_10_17_13" localSheetId="3">#REF!</definedName>
    <definedName name="_8211herry_10_17_13">#REF!</definedName>
    <definedName name="_8212herry_10_17_2" localSheetId="3">#REF!</definedName>
    <definedName name="_8212herry_10_17_2">#REF!</definedName>
    <definedName name="_8213herry_10_17_3" localSheetId="3">#REF!</definedName>
    <definedName name="_8213herry_10_17_3">#REF!</definedName>
    <definedName name="_8214herry_10_17_4" localSheetId="3">#REF!</definedName>
    <definedName name="_8214herry_10_17_4">#REF!</definedName>
    <definedName name="_8215herry_10_17_5" localSheetId="3">#REF!</definedName>
    <definedName name="_8215herry_10_17_5">#REF!</definedName>
    <definedName name="_8216herry_10_17_6" localSheetId="3">#REF!</definedName>
    <definedName name="_8216herry_10_17_6">#REF!</definedName>
    <definedName name="_8217herry_10_17_7" localSheetId="3">#REF!</definedName>
    <definedName name="_8217herry_10_17_7">#REF!</definedName>
    <definedName name="_8218herry_10_17_8" localSheetId="3">#REF!</definedName>
    <definedName name="_8218herry_10_17_8">#REF!</definedName>
    <definedName name="_8219herry_10_17_9" localSheetId="3">#REF!</definedName>
    <definedName name="_8219herry_10_17_9">#REF!</definedName>
    <definedName name="_822_s_11_1_4" localSheetId="3">#REF!</definedName>
    <definedName name="_822_s_11_1_4">#REF!</definedName>
    <definedName name="_8220herry_11_1" localSheetId="3">#REF!</definedName>
    <definedName name="_8220herry_11_1">#REF!</definedName>
    <definedName name="_8221herry_11_10" localSheetId="3">#REF!</definedName>
    <definedName name="_8221herry_11_10">#REF!</definedName>
    <definedName name="_8222herry_11_11" localSheetId="3">#REF!</definedName>
    <definedName name="_8222herry_11_11">#REF!</definedName>
    <definedName name="_8223herry_11_12" localSheetId="3">#REF!</definedName>
    <definedName name="_8223herry_11_12">#REF!</definedName>
    <definedName name="_8224herry_11_13" localSheetId="3">#REF!</definedName>
    <definedName name="_8224herry_11_13">#REF!</definedName>
    <definedName name="_8225herry_11_2" localSheetId="3">#REF!</definedName>
    <definedName name="_8225herry_11_2">#REF!</definedName>
    <definedName name="_8226herry_11_3" localSheetId="3">#REF!</definedName>
    <definedName name="_8226herry_11_3">#REF!</definedName>
    <definedName name="_8227herry_11_4" localSheetId="3">#REF!</definedName>
    <definedName name="_8227herry_11_4">#REF!</definedName>
    <definedName name="_8228herry_11_5" localSheetId="3">#REF!</definedName>
    <definedName name="_8228herry_11_5">#REF!</definedName>
    <definedName name="_8229herry_11_6" localSheetId="3">#REF!</definedName>
    <definedName name="_8229herry_11_6">#REF!</definedName>
    <definedName name="_823_s_11_1_5" localSheetId="3">#REF!</definedName>
    <definedName name="_823_s_11_1_5">#REF!</definedName>
    <definedName name="_8230herry_11_7" localSheetId="3">#REF!</definedName>
    <definedName name="_8230herry_11_7">#REF!</definedName>
    <definedName name="_8231herry_11_8" localSheetId="3">#REF!</definedName>
    <definedName name="_8231herry_11_8">#REF!</definedName>
    <definedName name="_8232herry_11_9" localSheetId="3">#REF!</definedName>
    <definedName name="_8232herry_11_9">#REF!</definedName>
    <definedName name="_8233herry_11_17_1" localSheetId="3">#REF!</definedName>
    <definedName name="_8233herry_11_17_1">#REF!</definedName>
    <definedName name="_8234herry_11_17_10" localSheetId="3">#REF!</definedName>
    <definedName name="_8234herry_11_17_10">#REF!</definedName>
    <definedName name="_8235herry_11_17_11" localSheetId="3">#REF!</definedName>
    <definedName name="_8235herry_11_17_11">#REF!</definedName>
    <definedName name="_8236herry_11_17_12" localSheetId="3">#REF!</definedName>
    <definedName name="_8236herry_11_17_12">#REF!</definedName>
    <definedName name="_8237herry_11_17_13" localSheetId="3">#REF!</definedName>
    <definedName name="_8237herry_11_17_13">#REF!</definedName>
    <definedName name="_8238herry_11_17_2" localSheetId="3">#REF!</definedName>
    <definedName name="_8238herry_11_17_2">#REF!</definedName>
    <definedName name="_8239herry_11_17_3" localSheetId="3">#REF!</definedName>
    <definedName name="_8239herry_11_17_3">#REF!</definedName>
    <definedName name="_824_s_11_1_6" localSheetId="3">#REF!</definedName>
    <definedName name="_824_s_11_1_6">#REF!</definedName>
    <definedName name="_8240herry_11_17_4" localSheetId="3">#REF!</definedName>
    <definedName name="_8240herry_11_17_4">#REF!</definedName>
    <definedName name="_8241herry_11_17_5" localSheetId="3">#REF!</definedName>
    <definedName name="_8241herry_11_17_5">#REF!</definedName>
    <definedName name="_8242herry_11_17_6" localSheetId="3">#REF!</definedName>
    <definedName name="_8242herry_11_17_6">#REF!</definedName>
    <definedName name="_8243herry_11_17_7" localSheetId="3">#REF!</definedName>
    <definedName name="_8243herry_11_17_7">#REF!</definedName>
    <definedName name="_8244herry_11_17_8" localSheetId="3">#REF!</definedName>
    <definedName name="_8244herry_11_17_8">#REF!</definedName>
    <definedName name="_8245herry_11_17_9" localSheetId="3">#REF!</definedName>
    <definedName name="_8245herry_11_17_9">#REF!</definedName>
    <definedName name="_8246herry_12_1" localSheetId="3">#REF!</definedName>
    <definedName name="_8246herry_12_1">#REF!</definedName>
    <definedName name="_8247herry_12_10" localSheetId="3">#REF!</definedName>
    <definedName name="_8247herry_12_10">#REF!</definedName>
    <definedName name="_8248herry_12_11" localSheetId="3">#REF!</definedName>
    <definedName name="_8248herry_12_11">#REF!</definedName>
    <definedName name="_8249herry_12_12" localSheetId="3">#REF!</definedName>
    <definedName name="_8249herry_12_12">#REF!</definedName>
    <definedName name="_825_s_11_1_7" localSheetId="3">#REF!</definedName>
    <definedName name="_825_s_11_1_7">#REF!</definedName>
    <definedName name="_8250herry_12_13" localSheetId="3">#REF!</definedName>
    <definedName name="_8250herry_12_13">#REF!</definedName>
    <definedName name="_8251herry_12_2" localSheetId="3">#REF!</definedName>
    <definedName name="_8251herry_12_2">#REF!</definedName>
    <definedName name="_8252herry_12_3" localSheetId="3">#REF!</definedName>
    <definedName name="_8252herry_12_3">#REF!</definedName>
    <definedName name="_8253herry_12_4" localSheetId="3">#REF!</definedName>
    <definedName name="_8253herry_12_4">#REF!</definedName>
    <definedName name="_8254herry_12_5" localSheetId="3">#REF!</definedName>
    <definedName name="_8254herry_12_5">#REF!</definedName>
    <definedName name="_8255herry_12_6" localSheetId="3">#REF!</definedName>
    <definedName name="_8255herry_12_6">#REF!</definedName>
    <definedName name="_8256herry_12_7" localSheetId="3">#REF!</definedName>
    <definedName name="_8256herry_12_7">#REF!</definedName>
    <definedName name="_8257herry_12_8" localSheetId="3">#REF!</definedName>
    <definedName name="_8257herry_12_8">#REF!</definedName>
    <definedName name="_8258herry_12_9" localSheetId="3">#REF!</definedName>
    <definedName name="_8258herry_12_9">#REF!</definedName>
    <definedName name="_8259herry_12_17_1" localSheetId="3">#REF!</definedName>
    <definedName name="_8259herry_12_17_1">#REF!</definedName>
    <definedName name="_826_s_11_1_8" localSheetId="3">#REF!</definedName>
    <definedName name="_826_s_11_1_8">#REF!</definedName>
    <definedName name="_8260herry_12_17_10" localSheetId="3">#REF!</definedName>
    <definedName name="_8260herry_12_17_10">#REF!</definedName>
    <definedName name="_8261herry_12_17_11" localSheetId="3">#REF!</definedName>
    <definedName name="_8261herry_12_17_11">#REF!</definedName>
    <definedName name="_8262herry_12_17_12" localSheetId="3">#REF!</definedName>
    <definedName name="_8262herry_12_17_12">#REF!</definedName>
    <definedName name="_8263herry_12_17_13" localSheetId="3">#REF!</definedName>
    <definedName name="_8263herry_12_17_13">#REF!</definedName>
    <definedName name="_8264herry_12_17_2" localSheetId="3">#REF!</definedName>
    <definedName name="_8264herry_12_17_2">#REF!</definedName>
    <definedName name="_8265herry_12_17_3" localSheetId="3">#REF!</definedName>
    <definedName name="_8265herry_12_17_3">#REF!</definedName>
    <definedName name="_8266herry_12_17_4" localSheetId="3">#REF!</definedName>
    <definedName name="_8266herry_12_17_4">#REF!</definedName>
    <definedName name="_8267herry_12_17_5" localSheetId="3">#REF!</definedName>
    <definedName name="_8267herry_12_17_5">#REF!</definedName>
    <definedName name="_8268herry_12_17_6" localSheetId="3">#REF!</definedName>
    <definedName name="_8268herry_12_17_6">#REF!</definedName>
    <definedName name="_8269herry_12_17_7" localSheetId="3">#REF!</definedName>
    <definedName name="_8269herry_12_17_7">#REF!</definedName>
    <definedName name="_827_s_11_1_9" localSheetId="3">#REF!</definedName>
    <definedName name="_827_s_11_1_9">#REF!</definedName>
    <definedName name="_8270herry_12_17_8" localSheetId="3">#REF!</definedName>
    <definedName name="_8270herry_12_17_8">#REF!</definedName>
    <definedName name="_8271herry_12_17_9" localSheetId="3">#REF!</definedName>
    <definedName name="_8271herry_12_17_9">#REF!</definedName>
    <definedName name="_8272herry_17_1" localSheetId="3">#REF!</definedName>
    <definedName name="_8272herry_17_1">#REF!</definedName>
    <definedName name="_8273herry_17_10" localSheetId="3">#REF!</definedName>
    <definedName name="_8273herry_17_10">#REF!</definedName>
    <definedName name="_8274herry_17_11" localSheetId="3">#REF!</definedName>
    <definedName name="_8274herry_17_11">#REF!</definedName>
    <definedName name="_8275herry_17_12" localSheetId="3">#REF!</definedName>
    <definedName name="_8275herry_17_12">#REF!</definedName>
    <definedName name="_8276herry_17_13" localSheetId="3">#REF!</definedName>
    <definedName name="_8276herry_17_13">#REF!</definedName>
    <definedName name="_8277herry_17_2" localSheetId="3">#REF!</definedName>
    <definedName name="_8277herry_17_2">#REF!</definedName>
    <definedName name="_8278herry_17_3" localSheetId="3">#REF!</definedName>
    <definedName name="_8278herry_17_3">#REF!</definedName>
    <definedName name="_8279herry_17_4" localSheetId="3">#REF!</definedName>
    <definedName name="_8279herry_17_4">#REF!</definedName>
    <definedName name="_828_s_11_10_1" localSheetId="3">#REF!</definedName>
    <definedName name="_828_s_11_10_1">#REF!</definedName>
    <definedName name="_8280herry_17_5" localSheetId="3">#REF!</definedName>
    <definedName name="_8280herry_17_5">#REF!</definedName>
    <definedName name="_8281herry_17_6" localSheetId="3">#REF!</definedName>
    <definedName name="_8281herry_17_6">#REF!</definedName>
    <definedName name="_8282herry_17_7" localSheetId="3">#REF!</definedName>
    <definedName name="_8282herry_17_7">#REF!</definedName>
    <definedName name="_8283herry_17_8" localSheetId="3">#REF!</definedName>
    <definedName name="_8283herry_17_8">#REF!</definedName>
    <definedName name="_8284herry_17_9" localSheetId="3">#REF!</definedName>
    <definedName name="_8284herry_17_9">#REF!</definedName>
    <definedName name="_8285herry_9_1" localSheetId="3">#REF!</definedName>
    <definedName name="_8285herry_9_1">#REF!</definedName>
    <definedName name="_8286herry_9_10" localSheetId="3">#REF!</definedName>
    <definedName name="_8286herry_9_10">#REF!</definedName>
    <definedName name="_8287herry_9_11" localSheetId="3">#REF!</definedName>
    <definedName name="_8287herry_9_11">#REF!</definedName>
    <definedName name="_8288herry_9_12" localSheetId="3">#REF!</definedName>
    <definedName name="_8288herry_9_12">#REF!</definedName>
    <definedName name="_8289herry_9_13" localSheetId="3">#REF!</definedName>
    <definedName name="_8289herry_9_13">#REF!</definedName>
    <definedName name="_829_s_11_10_10" localSheetId="3">#REF!</definedName>
    <definedName name="_829_s_11_10_10">#REF!</definedName>
    <definedName name="_8290herry_9_2" localSheetId="3">#REF!</definedName>
    <definedName name="_8290herry_9_2">#REF!</definedName>
    <definedName name="_8291herry_9_3" localSheetId="3">#REF!</definedName>
    <definedName name="_8291herry_9_3">#REF!</definedName>
    <definedName name="_8292herry_9_4" localSheetId="3">#REF!</definedName>
    <definedName name="_8292herry_9_4">#REF!</definedName>
    <definedName name="_8293herry_9_5" localSheetId="3">#REF!</definedName>
    <definedName name="_8293herry_9_5">#REF!</definedName>
    <definedName name="_8294herry_9_6" localSheetId="3">#REF!</definedName>
    <definedName name="_8294herry_9_6">#REF!</definedName>
    <definedName name="_8295herry_9_7" localSheetId="3">#REF!</definedName>
    <definedName name="_8295herry_9_7">#REF!</definedName>
    <definedName name="_8296herry_9_8" localSheetId="3">#REF!</definedName>
    <definedName name="_8296herry_9_8">#REF!</definedName>
    <definedName name="_8297herry_9_9" localSheetId="3">#REF!</definedName>
    <definedName name="_8297herry_9_9">#REF!</definedName>
    <definedName name="_8298herry_9_17_1" localSheetId="3">#REF!</definedName>
    <definedName name="_8298herry_9_17_1">#REF!</definedName>
    <definedName name="_8299herry_9_17_10" localSheetId="3">#REF!</definedName>
    <definedName name="_8299herry_9_17_10">#REF!</definedName>
    <definedName name="_83_31_11_13" localSheetId="3">#REF!</definedName>
    <definedName name="_83_31_11_13">#REF!</definedName>
    <definedName name="_830_s_11_10_11" localSheetId="3">#REF!</definedName>
    <definedName name="_830_s_11_10_11">#REF!</definedName>
    <definedName name="_8300herry_9_17_11" localSheetId="3">#REF!</definedName>
    <definedName name="_8300herry_9_17_11">#REF!</definedName>
    <definedName name="_8301herry_9_17_12" localSheetId="3">#REF!</definedName>
    <definedName name="_8301herry_9_17_12">#REF!</definedName>
    <definedName name="_8302herry_9_17_13" localSheetId="3">#REF!</definedName>
    <definedName name="_8302herry_9_17_13">#REF!</definedName>
    <definedName name="_8303herry_9_17_2" localSheetId="3">#REF!</definedName>
    <definedName name="_8303herry_9_17_2">#REF!</definedName>
    <definedName name="_8304herry_9_17_3" localSheetId="3">#REF!</definedName>
    <definedName name="_8304herry_9_17_3">#REF!</definedName>
    <definedName name="_8305herry_9_17_4" localSheetId="3">#REF!</definedName>
    <definedName name="_8305herry_9_17_4">#REF!</definedName>
    <definedName name="_8306herry_9_17_5" localSheetId="3">#REF!</definedName>
    <definedName name="_8306herry_9_17_5">#REF!</definedName>
    <definedName name="_8307herry_9_17_6" localSheetId="3">#REF!</definedName>
    <definedName name="_8307herry_9_17_6">#REF!</definedName>
    <definedName name="_8308herry_9_17_7" localSheetId="3">#REF!</definedName>
    <definedName name="_8308herry_9_17_7">#REF!</definedName>
    <definedName name="_8309herry_9_17_8" localSheetId="3">#REF!</definedName>
    <definedName name="_8309herry_9_17_8">#REF!</definedName>
    <definedName name="_831_s_11_10_12" localSheetId="3">#REF!</definedName>
    <definedName name="_831_s_11_10_12">#REF!</definedName>
    <definedName name="_8310herry_9_17_9" localSheetId="3">#REF!</definedName>
    <definedName name="_8310herry_9_17_9">#REF!</definedName>
    <definedName name="_8311HJU07_PB_1" localSheetId="3">#REF!</definedName>
    <definedName name="_8311HJU07_PB_1">#REF!</definedName>
    <definedName name="_8312HJU07_PB_10" localSheetId="3">#REF!</definedName>
    <definedName name="_8312HJU07_PB_10">#REF!</definedName>
    <definedName name="_8313HJU07_PB_11" localSheetId="3">#REF!</definedName>
    <definedName name="_8313HJU07_PB_11">#REF!</definedName>
    <definedName name="_8314HJU07_PB_12" localSheetId="3">#REF!</definedName>
    <definedName name="_8314HJU07_PB_12">#REF!</definedName>
    <definedName name="_8315HJU07_PB_13" localSheetId="3">#REF!</definedName>
    <definedName name="_8315HJU07_PB_13">#REF!</definedName>
    <definedName name="_8316HJU07_PB_2" localSheetId="3">#REF!</definedName>
    <definedName name="_8316HJU07_PB_2">#REF!</definedName>
    <definedName name="_8317HJU07_PB_3" localSheetId="3">#REF!</definedName>
    <definedName name="_8317HJU07_PB_3">#REF!</definedName>
    <definedName name="_8318HJU07_PB_4" localSheetId="3">#REF!</definedName>
    <definedName name="_8318HJU07_PB_4">#REF!</definedName>
    <definedName name="_8319HJU07_PB_5" localSheetId="3">#REF!</definedName>
    <definedName name="_8319HJU07_PB_5">#REF!</definedName>
    <definedName name="_832_s_11_10_13" localSheetId="3">#REF!</definedName>
    <definedName name="_832_s_11_10_13">#REF!</definedName>
    <definedName name="_8320HJU07_PB_6" localSheetId="3">#REF!</definedName>
    <definedName name="_8320HJU07_PB_6">#REF!</definedName>
    <definedName name="_8321HJU07_PB_7" localSheetId="3">#REF!</definedName>
    <definedName name="_8321HJU07_PB_7">#REF!</definedName>
    <definedName name="_8322HJU07_PB_8" localSheetId="3">#REF!</definedName>
    <definedName name="_8322HJU07_PB_8">#REF!</definedName>
    <definedName name="_8323HJU07_PB_9" localSheetId="3">#REF!</definedName>
    <definedName name="_8323HJU07_PB_9">#REF!</definedName>
    <definedName name="_8324HJU07_PB_17_1" localSheetId="3">#REF!</definedName>
    <definedName name="_8324HJU07_PB_17_1">#REF!</definedName>
    <definedName name="_8325HJU07_PB_17_10" localSheetId="3">#REF!</definedName>
    <definedName name="_8325HJU07_PB_17_10">#REF!</definedName>
    <definedName name="_8326HJU07_PB_17_11" localSheetId="3">#REF!</definedName>
    <definedName name="_8326HJU07_PB_17_11">#REF!</definedName>
    <definedName name="_8327HJU07_PB_17_12" localSheetId="3">#REF!</definedName>
    <definedName name="_8327HJU07_PB_17_12">#REF!</definedName>
    <definedName name="_8328HJU07_PB_17_13" localSheetId="3">#REF!</definedName>
    <definedName name="_8328HJU07_PB_17_13">#REF!</definedName>
    <definedName name="_8329HJU07_PB_17_2" localSheetId="3">#REF!</definedName>
    <definedName name="_8329HJU07_PB_17_2">#REF!</definedName>
    <definedName name="_833_s_11_10_2" localSheetId="3">#REF!</definedName>
    <definedName name="_833_s_11_10_2">#REF!</definedName>
    <definedName name="_8330HJU07_PB_17_3" localSheetId="3">#REF!</definedName>
    <definedName name="_8330HJU07_PB_17_3">#REF!</definedName>
    <definedName name="_8331HJU07_PB_17_4" localSheetId="3">#REF!</definedName>
    <definedName name="_8331HJU07_PB_17_4">#REF!</definedName>
    <definedName name="_8332HJU07_PB_17_5" localSheetId="3">#REF!</definedName>
    <definedName name="_8332HJU07_PB_17_5">#REF!</definedName>
    <definedName name="_8333HJU07_PB_17_6" localSheetId="3">#REF!</definedName>
    <definedName name="_8333HJU07_PB_17_6">#REF!</definedName>
    <definedName name="_8334HJU07_PB_17_7" localSheetId="3">#REF!</definedName>
    <definedName name="_8334HJU07_PB_17_7">#REF!</definedName>
    <definedName name="_8335HJU07_PB_17_8" localSheetId="3">#REF!</definedName>
    <definedName name="_8335HJU07_PB_17_8">#REF!</definedName>
    <definedName name="_8336HJU07_PB_17_9" localSheetId="3">#REF!</definedName>
    <definedName name="_8336HJU07_PB_17_9">#REF!</definedName>
    <definedName name="_8337HJU07_PJ_1" localSheetId="3">#REF!</definedName>
    <definedName name="_8337HJU07_PJ_1">#REF!</definedName>
    <definedName name="_8338HJU07_PJ_10" localSheetId="3">#REF!</definedName>
    <definedName name="_8338HJU07_PJ_10">#REF!</definedName>
    <definedName name="_8339HJU07_PJ_11" localSheetId="3">#REF!</definedName>
    <definedName name="_8339HJU07_PJ_11">#REF!</definedName>
    <definedName name="_834_s_11_10_3" localSheetId="3">#REF!</definedName>
    <definedName name="_834_s_11_10_3">#REF!</definedName>
    <definedName name="_8340HJU07_PJ_12" localSheetId="3">#REF!</definedName>
    <definedName name="_8340HJU07_PJ_12">#REF!</definedName>
    <definedName name="_8341HJU07_PJ_13" localSheetId="3">#REF!</definedName>
    <definedName name="_8341HJU07_PJ_13">#REF!</definedName>
    <definedName name="_8342HJU07_PJ_2" localSheetId="3">#REF!</definedName>
    <definedName name="_8342HJU07_PJ_2">#REF!</definedName>
    <definedName name="_8343HJU07_PJ_3" localSheetId="3">#REF!</definedName>
    <definedName name="_8343HJU07_PJ_3">#REF!</definedName>
    <definedName name="_8344HJU07_PJ_4" localSheetId="3">#REF!</definedName>
    <definedName name="_8344HJU07_PJ_4">#REF!</definedName>
    <definedName name="_8345HJU07_PJ_5" localSheetId="3">#REF!</definedName>
    <definedName name="_8345HJU07_PJ_5">#REF!</definedName>
    <definedName name="_8346HJU07_PJ_6" localSheetId="3">#REF!</definedName>
    <definedName name="_8346HJU07_PJ_6">#REF!</definedName>
    <definedName name="_8347HJU07_PJ_7" localSheetId="3">#REF!</definedName>
    <definedName name="_8347HJU07_PJ_7">#REF!</definedName>
    <definedName name="_8348HJU07_PJ_8" localSheetId="3">#REF!</definedName>
    <definedName name="_8348HJU07_PJ_8">#REF!</definedName>
    <definedName name="_8349HJU07_PJ_9" localSheetId="3">#REF!</definedName>
    <definedName name="_8349HJU07_PJ_9">#REF!</definedName>
    <definedName name="_835_s_11_10_4" localSheetId="3">#REF!</definedName>
    <definedName name="_835_s_11_10_4">#REF!</definedName>
    <definedName name="_8350HJU07_PJ_17_1" localSheetId="3">#REF!</definedName>
    <definedName name="_8350HJU07_PJ_17_1">#REF!</definedName>
    <definedName name="_8351HJU07_PJ_17_10" localSheetId="3">#REF!</definedName>
    <definedName name="_8351HJU07_PJ_17_10">#REF!</definedName>
    <definedName name="_8352HJU07_PJ_17_11" localSheetId="3">#REF!</definedName>
    <definedName name="_8352HJU07_PJ_17_11">#REF!</definedName>
    <definedName name="_8353HJU07_PJ_17_12" localSheetId="3">#REF!</definedName>
    <definedName name="_8353HJU07_PJ_17_12">#REF!</definedName>
    <definedName name="_8354HJU07_PJ_17_13" localSheetId="3">#REF!</definedName>
    <definedName name="_8354HJU07_PJ_17_13">#REF!</definedName>
    <definedName name="_8355HJU07_PJ_17_2" localSheetId="3">#REF!</definedName>
    <definedName name="_8355HJU07_PJ_17_2">#REF!</definedName>
    <definedName name="_8356HJU07_PJ_17_3" localSheetId="3">#REF!</definedName>
    <definedName name="_8356HJU07_PJ_17_3">#REF!</definedName>
    <definedName name="_8357HJU07_PJ_17_4" localSheetId="3">#REF!</definedName>
    <definedName name="_8357HJU07_PJ_17_4">#REF!</definedName>
    <definedName name="_8358HJU07_PJ_17_5" localSheetId="3">#REF!</definedName>
    <definedName name="_8358HJU07_PJ_17_5">#REF!</definedName>
    <definedName name="_8359HJU07_PJ_17_6" localSheetId="3">#REF!</definedName>
    <definedName name="_8359HJU07_PJ_17_6">#REF!</definedName>
    <definedName name="_836_s_11_10_5" localSheetId="3">#REF!</definedName>
    <definedName name="_836_s_11_10_5">#REF!</definedName>
    <definedName name="_8360HJU07_PJ_17_7" localSheetId="3">#REF!</definedName>
    <definedName name="_8360HJU07_PJ_17_7">#REF!</definedName>
    <definedName name="_8361HJU07_PJ_17_8" localSheetId="3">#REF!</definedName>
    <definedName name="_8361HJU07_PJ_17_8">#REF!</definedName>
    <definedName name="_8362HJU07_PJ_17_9" localSheetId="3">#REF!</definedName>
    <definedName name="_8362HJU07_PJ_17_9">#REF!</definedName>
    <definedName name="_8363HJU07_PM_1" localSheetId="3">#REF!</definedName>
    <definedName name="_8363HJU07_PM_1">#REF!</definedName>
    <definedName name="_8364HJU07_PM_10" localSheetId="3">#REF!</definedName>
    <definedName name="_8364HJU07_PM_10">#REF!</definedName>
    <definedName name="_8365HJU07_PM_11" localSheetId="3">#REF!</definedName>
    <definedName name="_8365HJU07_PM_11">#REF!</definedName>
    <definedName name="_8366HJU07_PM_12" localSheetId="3">#REF!</definedName>
    <definedName name="_8366HJU07_PM_12">#REF!</definedName>
    <definedName name="_8367HJU07_PM_13" localSheetId="3">#REF!</definedName>
    <definedName name="_8367HJU07_PM_13">#REF!</definedName>
    <definedName name="_8368HJU07_PM_2" localSheetId="3">#REF!</definedName>
    <definedName name="_8368HJU07_PM_2">#REF!</definedName>
    <definedName name="_8369HJU07_PM_3" localSheetId="3">#REF!</definedName>
    <definedName name="_8369HJU07_PM_3">#REF!</definedName>
    <definedName name="_837_s_11_10_6" localSheetId="3">#REF!</definedName>
    <definedName name="_837_s_11_10_6">#REF!</definedName>
    <definedName name="_8370HJU07_PM_4" localSheetId="3">#REF!</definedName>
    <definedName name="_8370HJU07_PM_4">#REF!</definedName>
    <definedName name="_8371HJU07_PM_5" localSheetId="3">#REF!</definedName>
    <definedName name="_8371HJU07_PM_5">#REF!</definedName>
    <definedName name="_8372HJU07_PM_6" localSheetId="3">#REF!</definedName>
    <definedName name="_8372HJU07_PM_6">#REF!</definedName>
    <definedName name="_8373HJU07_PM_7" localSheetId="3">#REF!</definedName>
    <definedName name="_8373HJU07_PM_7">#REF!</definedName>
    <definedName name="_8374HJU07_PM_8" localSheetId="3">#REF!</definedName>
    <definedName name="_8374HJU07_PM_8">#REF!</definedName>
    <definedName name="_8375HJU07_PM_9" localSheetId="3">#REF!</definedName>
    <definedName name="_8375HJU07_PM_9">#REF!</definedName>
    <definedName name="_8376HJU07_PM_17_1" localSheetId="3">#REF!</definedName>
    <definedName name="_8376HJU07_PM_17_1">#REF!</definedName>
    <definedName name="_8377HJU07_PM_17_10" localSheetId="3">#REF!</definedName>
    <definedName name="_8377HJU07_PM_17_10">#REF!</definedName>
    <definedName name="_8378HJU07_PM_17_11" localSheetId="3">#REF!</definedName>
    <definedName name="_8378HJU07_PM_17_11">#REF!</definedName>
    <definedName name="_8379HJU07_PM_17_12" localSheetId="3">#REF!</definedName>
    <definedName name="_8379HJU07_PM_17_12">#REF!</definedName>
    <definedName name="_838_s_11_10_7" localSheetId="3">#REF!</definedName>
    <definedName name="_838_s_11_10_7">#REF!</definedName>
    <definedName name="_8380HJU07_PM_17_13" localSheetId="3">#REF!</definedName>
    <definedName name="_8380HJU07_PM_17_13">#REF!</definedName>
    <definedName name="_8381HJU07_PM_17_2" localSheetId="3">#REF!</definedName>
    <definedName name="_8381HJU07_PM_17_2">#REF!</definedName>
    <definedName name="_8382HJU07_PM_17_3" localSheetId="3">#REF!</definedName>
    <definedName name="_8382HJU07_PM_17_3">#REF!</definedName>
    <definedName name="_8383HJU07_PM_17_4" localSheetId="3">#REF!</definedName>
    <definedName name="_8383HJU07_PM_17_4">#REF!</definedName>
    <definedName name="_8384HJU07_PM_17_5" localSheetId="3">#REF!</definedName>
    <definedName name="_8384HJU07_PM_17_5">#REF!</definedName>
    <definedName name="_8385HJU07_PM_17_6" localSheetId="3">#REF!</definedName>
    <definedName name="_8385HJU07_PM_17_6">#REF!</definedName>
    <definedName name="_8386HJU07_PM_17_7" localSheetId="3">#REF!</definedName>
    <definedName name="_8386HJU07_PM_17_7">#REF!</definedName>
    <definedName name="_8387HJU07_PM_17_8" localSheetId="3">#REF!</definedName>
    <definedName name="_8387HJU07_PM_17_8">#REF!</definedName>
    <definedName name="_8388HJU07_PM_17_9" localSheetId="3">#REF!</definedName>
    <definedName name="_8388HJU07_PM_17_9">#REF!</definedName>
    <definedName name="_8389HJU07_PS_1" localSheetId="3">#REF!</definedName>
    <definedName name="_8389HJU07_PS_1">#REF!</definedName>
    <definedName name="_839_s_11_10_8" localSheetId="3">#REF!</definedName>
    <definedName name="_839_s_11_10_8">#REF!</definedName>
    <definedName name="_8390HJU07_PS_10" localSheetId="3">#REF!</definedName>
    <definedName name="_8390HJU07_PS_10">#REF!</definedName>
    <definedName name="_8391HJU07_PS_11" localSheetId="3">#REF!</definedName>
    <definedName name="_8391HJU07_PS_11">#REF!</definedName>
    <definedName name="_8392HJU07_PS_12" localSheetId="3">#REF!</definedName>
    <definedName name="_8392HJU07_PS_12">#REF!</definedName>
    <definedName name="_8393HJU07_PS_13" localSheetId="3">#REF!</definedName>
    <definedName name="_8393HJU07_PS_13">#REF!</definedName>
    <definedName name="_8394HJU07_PS_2" localSheetId="3">#REF!</definedName>
    <definedName name="_8394HJU07_PS_2">#REF!</definedName>
    <definedName name="_8395HJU07_PS_3" localSheetId="3">#REF!</definedName>
    <definedName name="_8395HJU07_PS_3">#REF!</definedName>
    <definedName name="_8396HJU07_PS_4" localSheetId="3">#REF!</definedName>
    <definedName name="_8396HJU07_PS_4">#REF!</definedName>
    <definedName name="_8397HJU07_PS_5" localSheetId="3">#REF!</definedName>
    <definedName name="_8397HJU07_PS_5">#REF!</definedName>
    <definedName name="_8398HJU07_PS_6" localSheetId="3">#REF!</definedName>
    <definedName name="_8398HJU07_PS_6">#REF!</definedName>
    <definedName name="_8399HJU07_PS_7" localSheetId="3">#REF!</definedName>
    <definedName name="_8399HJU07_PS_7">#REF!</definedName>
    <definedName name="_84_31_11_2" localSheetId="3">#REF!</definedName>
    <definedName name="_84_31_11_2">#REF!</definedName>
    <definedName name="_840_s_11_10_9" localSheetId="3">#REF!</definedName>
    <definedName name="_840_s_11_10_9">#REF!</definedName>
    <definedName name="_8400HJU07_PS_8" localSheetId="3">#REF!</definedName>
    <definedName name="_8400HJU07_PS_8">#REF!</definedName>
    <definedName name="_8401HJU07_PS_9" localSheetId="3">#REF!</definedName>
    <definedName name="_8401HJU07_PS_9">#REF!</definedName>
    <definedName name="_8402HJU07_PS_17_1" localSheetId="3">#REF!</definedName>
    <definedName name="_8402HJU07_PS_17_1">#REF!</definedName>
    <definedName name="_8403HJU07_PS_17_10" localSheetId="3">#REF!</definedName>
    <definedName name="_8403HJU07_PS_17_10">#REF!</definedName>
    <definedName name="_8404HJU07_PS_17_11" localSheetId="3">#REF!</definedName>
    <definedName name="_8404HJU07_PS_17_11">#REF!</definedName>
    <definedName name="_8405HJU07_PS_17_12" localSheetId="3">#REF!</definedName>
    <definedName name="_8405HJU07_PS_17_12">#REF!</definedName>
    <definedName name="_8406HJU07_PS_17_13" localSheetId="3">#REF!</definedName>
    <definedName name="_8406HJU07_PS_17_13">#REF!</definedName>
    <definedName name="_8407HJU07_PS_17_2" localSheetId="3">#REF!</definedName>
    <definedName name="_8407HJU07_PS_17_2">#REF!</definedName>
    <definedName name="_8408HJU07_PS_17_3" localSheetId="3">#REF!</definedName>
    <definedName name="_8408HJU07_PS_17_3">#REF!</definedName>
    <definedName name="_8409HJU07_PS_17_4" localSheetId="3">#REF!</definedName>
    <definedName name="_8409HJU07_PS_17_4">#REF!</definedName>
    <definedName name="_841_s_11_11_1" localSheetId="3">#REF!</definedName>
    <definedName name="_841_s_11_11_1">#REF!</definedName>
    <definedName name="_8410HJU07_PS_17_5" localSheetId="3">#REF!</definedName>
    <definedName name="_8410HJU07_PS_17_5">#REF!</definedName>
    <definedName name="_8411HJU07_PS_17_6" localSheetId="3">#REF!</definedName>
    <definedName name="_8411HJU07_PS_17_6">#REF!</definedName>
    <definedName name="_8412HJU07_PS_17_7" localSheetId="3">#REF!</definedName>
    <definedName name="_8412HJU07_PS_17_7">#REF!</definedName>
    <definedName name="_8413HJU07_PS_17_8" localSheetId="3">#REF!</definedName>
    <definedName name="_8413HJU07_PS_17_8">#REF!</definedName>
    <definedName name="_8414HJU07_PS_17_9" localSheetId="3">#REF!</definedName>
    <definedName name="_8414HJU07_PS_17_9">#REF!</definedName>
    <definedName name="_8415HJU07_PW_1" localSheetId="3">#REF!</definedName>
    <definedName name="_8415HJU07_PW_1">#REF!</definedName>
    <definedName name="_8416HJU07_PW_10" localSheetId="3">#REF!</definedName>
    <definedName name="_8416HJU07_PW_10">#REF!</definedName>
    <definedName name="_8417HJU07_PW_11" localSheetId="3">#REF!</definedName>
    <definedName name="_8417HJU07_PW_11">#REF!</definedName>
    <definedName name="_8418HJU07_PW_12" localSheetId="3">#REF!</definedName>
    <definedName name="_8418HJU07_PW_12">#REF!</definedName>
    <definedName name="_8419HJU07_PW_13" localSheetId="3">#REF!</definedName>
    <definedName name="_8419HJU07_PW_13">#REF!</definedName>
    <definedName name="_842_s_11_11_10" localSheetId="3">#REF!</definedName>
    <definedName name="_842_s_11_11_10">#REF!</definedName>
    <definedName name="_8420HJU07_PW_2" localSheetId="3">#REF!</definedName>
    <definedName name="_8420HJU07_PW_2">#REF!</definedName>
    <definedName name="_8421HJU07_PW_3" localSheetId="3">#REF!</definedName>
    <definedName name="_8421HJU07_PW_3">#REF!</definedName>
    <definedName name="_8422HJU07_PW_4" localSheetId="3">#REF!</definedName>
    <definedName name="_8422HJU07_PW_4">#REF!</definedName>
    <definedName name="_8423HJU07_PW_5" localSheetId="3">#REF!</definedName>
    <definedName name="_8423HJU07_PW_5">#REF!</definedName>
    <definedName name="_8424HJU07_PW_6" localSheetId="3">#REF!</definedName>
    <definedName name="_8424HJU07_PW_6">#REF!</definedName>
    <definedName name="_8425HJU07_PW_7" localSheetId="3">#REF!</definedName>
    <definedName name="_8425HJU07_PW_7">#REF!</definedName>
    <definedName name="_8426HJU07_PW_8" localSheetId="3">#REF!</definedName>
    <definedName name="_8426HJU07_PW_8">#REF!</definedName>
    <definedName name="_8427HJU07_PW_9" localSheetId="3">#REF!</definedName>
    <definedName name="_8427HJU07_PW_9">#REF!</definedName>
    <definedName name="_8428HJU07_PW_17_1" localSheetId="3">#REF!</definedName>
    <definedName name="_8428HJU07_PW_17_1">#REF!</definedName>
    <definedName name="_8429HJU07_PW_17_10" localSheetId="3">#REF!</definedName>
    <definedName name="_8429HJU07_PW_17_10">#REF!</definedName>
    <definedName name="_843_s_11_11_11" localSheetId="3">#REF!</definedName>
    <definedName name="_843_s_11_11_11">#REF!</definedName>
    <definedName name="_8430HJU07_PW_17_11" localSheetId="3">#REF!</definedName>
    <definedName name="_8430HJU07_PW_17_11">#REF!</definedName>
    <definedName name="_8431HJU07_PW_17_12" localSheetId="3">#REF!</definedName>
    <definedName name="_8431HJU07_PW_17_12">#REF!</definedName>
    <definedName name="_8432HJU07_PW_17_13" localSheetId="3">#REF!</definedName>
    <definedName name="_8432HJU07_PW_17_13">#REF!</definedName>
    <definedName name="_8433HJU07_PW_17_2" localSheetId="3">#REF!</definedName>
    <definedName name="_8433HJU07_PW_17_2">#REF!</definedName>
    <definedName name="_8434HJU07_PW_17_3" localSheetId="3">#REF!</definedName>
    <definedName name="_8434HJU07_PW_17_3">#REF!</definedName>
    <definedName name="_8435HJU07_PW_17_4" localSheetId="3">#REF!</definedName>
    <definedName name="_8435HJU07_PW_17_4">#REF!</definedName>
    <definedName name="_8436HJU07_PW_17_5" localSheetId="3">#REF!</definedName>
    <definedName name="_8436HJU07_PW_17_5">#REF!</definedName>
    <definedName name="_8437HJU07_PW_17_6" localSheetId="3">#REF!</definedName>
    <definedName name="_8437HJU07_PW_17_6">#REF!</definedName>
    <definedName name="_8438HJU07_PW_17_7" localSheetId="3">#REF!</definedName>
    <definedName name="_8438HJU07_PW_17_7">#REF!</definedName>
    <definedName name="_8439HJU07_PW_17_8" localSheetId="3">#REF!</definedName>
    <definedName name="_8439HJU07_PW_17_8">#REF!</definedName>
    <definedName name="_844_s_11_11_12" localSheetId="3">#REF!</definedName>
    <definedName name="_844_s_11_11_12">#REF!</definedName>
    <definedName name="_8440HJU07_PW_17_9" localSheetId="3">#REF!</definedName>
    <definedName name="_8440HJU07_PW_17_9">#REF!</definedName>
    <definedName name="_8441HJULS_1_1_1" localSheetId="3">#REF!</definedName>
    <definedName name="_8441HJULS_1_1_1">#REF!</definedName>
    <definedName name="_8442HJULS_1_1_10" localSheetId="3">#REF!</definedName>
    <definedName name="_8442HJULS_1_1_10">#REF!</definedName>
    <definedName name="_8443HJULS_1_1_11" localSheetId="3">#REF!</definedName>
    <definedName name="_8443HJULS_1_1_11">#REF!</definedName>
    <definedName name="_8444HJULS_1_1_12" localSheetId="3">#REF!</definedName>
    <definedName name="_8444HJULS_1_1_12">#REF!</definedName>
    <definedName name="_8445HJULS_1_1_13" localSheetId="3">#REF!</definedName>
    <definedName name="_8445HJULS_1_1_13">#REF!</definedName>
    <definedName name="_8446HJULS_1_1_2" localSheetId="3">#REF!</definedName>
    <definedName name="_8446HJULS_1_1_2">#REF!</definedName>
    <definedName name="_8447HJULS_1_1_3" localSheetId="3">#REF!</definedName>
    <definedName name="_8447HJULS_1_1_3">#REF!</definedName>
    <definedName name="_8448HJULS_1_1_4" localSheetId="3">#REF!</definedName>
    <definedName name="_8448HJULS_1_1_4">#REF!</definedName>
    <definedName name="_8449HJULS_1_1_5" localSheetId="3">#REF!</definedName>
    <definedName name="_8449HJULS_1_1_5">#REF!</definedName>
    <definedName name="_845_s_11_11_13" localSheetId="3">#REF!</definedName>
    <definedName name="_845_s_11_11_13">#REF!</definedName>
    <definedName name="_8450HJULS_1_1_6" localSheetId="3">#REF!</definedName>
    <definedName name="_8450HJULS_1_1_6">#REF!</definedName>
    <definedName name="_8451HJULS_1_1_7" localSheetId="3">#REF!</definedName>
    <definedName name="_8451HJULS_1_1_7">#REF!</definedName>
    <definedName name="_8452HJULS_1_1_8" localSheetId="3">#REF!</definedName>
    <definedName name="_8452HJULS_1_1_8">#REF!</definedName>
    <definedName name="_8453HJULS_1_1_9" localSheetId="3">#REF!</definedName>
    <definedName name="_8453HJULS_1_1_9">#REF!</definedName>
    <definedName name="_8454HJULS_1_2_1" localSheetId="3">#REF!</definedName>
    <definedName name="_8454HJULS_1_2_1">#REF!</definedName>
    <definedName name="_8455HJULS_1_2_10" localSheetId="3">#REF!</definedName>
    <definedName name="_8455HJULS_1_2_10">#REF!</definedName>
    <definedName name="_8456HJULS_1_2_11" localSheetId="3">#REF!</definedName>
    <definedName name="_8456HJULS_1_2_11">#REF!</definedName>
    <definedName name="_8457HJULS_1_2_12" localSheetId="3">#REF!</definedName>
    <definedName name="_8457HJULS_1_2_12">#REF!</definedName>
    <definedName name="_8458HJULS_1_2_13" localSheetId="3">#REF!</definedName>
    <definedName name="_8458HJULS_1_2_13">#REF!</definedName>
    <definedName name="_8459HJULS_1_2_2" localSheetId="3">#REF!</definedName>
    <definedName name="_8459HJULS_1_2_2">#REF!</definedName>
    <definedName name="_846_s_11_11_2" localSheetId="3">#REF!</definedName>
    <definedName name="_846_s_11_11_2">#REF!</definedName>
    <definedName name="_8460HJULS_1_2_3" localSheetId="3">#REF!</definedName>
    <definedName name="_8460HJULS_1_2_3">#REF!</definedName>
    <definedName name="_8461HJULS_1_2_4" localSheetId="3">#REF!</definedName>
    <definedName name="_8461HJULS_1_2_4">#REF!</definedName>
    <definedName name="_8462HJULS_1_2_5" localSheetId="3">#REF!</definedName>
    <definedName name="_8462HJULS_1_2_5">#REF!</definedName>
    <definedName name="_8463HJULS_1_2_6" localSheetId="3">#REF!</definedName>
    <definedName name="_8463HJULS_1_2_6">#REF!</definedName>
    <definedName name="_8464HJULS_1_2_7" localSheetId="3">#REF!</definedName>
    <definedName name="_8464HJULS_1_2_7">#REF!</definedName>
    <definedName name="_8465HJULS_1_2_8" localSheetId="3">#REF!</definedName>
    <definedName name="_8465HJULS_1_2_8">#REF!</definedName>
    <definedName name="_8466HJULS_1_2_9" localSheetId="3">#REF!</definedName>
    <definedName name="_8466HJULS_1_2_9">#REF!</definedName>
    <definedName name="_8467HJULS_2_1_1" localSheetId="3">#REF!</definedName>
    <definedName name="_8467HJULS_2_1_1">#REF!</definedName>
    <definedName name="_8468HJULS_2_1_10" localSheetId="3">#REF!</definedName>
    <definedName name="_8468HJULS_2_1_10">#REF!</definedName>
    <definedName name="_8469HJULS_2_1_11" localSheetId="3">#REF!</definedName>
    <definedName name="_8469HJULS_2_1_11">#REF!</definedName>
    <definedName name="_847_s_11_11_3" localSheetId="3">#REF!</definedName>
    <definedName name="_847_s_11_11_3">#REF!</definedName>
    <definedName name="_8470HJULS_2_1_12" localSheetId="3">#REF!</definedName>
    <definedName name="_8470HJULS_2_1_12">#REF!</definedName>
    <definedName name="_8471HJULS_2_1_13" localSheetId="3">#REF!</definedName>
    <definedName name="_8471HJULS_2_1_13">#REF!</definedName>
    <definedName name="_8472HJULS_2_1_2" localSheetId="3">#REF!</definedName>
    <definedName name="_8472HJULS_2_1_2">#REF!</definedName>
    <definedName name="_8473HJULS_2_1_3" localSheetId="3">#REF!</definedName>
    <definedName name="_8473HJULS_2_1_3">#REF!</definedName>
    <definedName name="_8474HJULS_2_1_4" localSheetId="3">#REF!</definedName>
    <definedName name="_8474HJULS_2_1_4">#REF!</definedName>
    <definedName name="_8475HJULS_2_1_5" localSheetId="3">#REF!</definedName>
    <definedName name="_8475HJULS_2_1_5">#REF!</definedName>
    <definedName name="_8476HJULS_2_1_6" localSheetId="3">#REF!</definedName>
    <definedName name="_8476HJULS_2_1_6">#REF!</definedName>
    <definedName name="_8477HJULS_2_1_7" localSheetId="3">#REF!</definedName>
    <definedName name="_8477HJULS_2_1_7">#REF!</definedName>
    <definedName name="_8478HJULS_2_1_8" localSheetId="3">#REF!</definedName>
    <definedName name="_8478HJULS_2_1_8">#REF!</definedName>
    <definedName name="_8479HJULS_2_1_9" localSheetId="3">#REF!</definedName>
    <definedName name="_8479HJULS_2_1_9">#REF!</definedName>
    <definedName name="_848_s_11_11_4" localSheetId="3">#REF!</definedName>
    <definedName name="_848_s_11_11_4">#REF!</definedName>
    <definedName name="_8480HJULS_2_2_1" localSheetId="3">#REF!</definedName>
    <definedName name="_8480HJULS_2_2_1">#REF!</definedName>
    <definedName name="_8481HJULS_2_2_10" localSheetId="3">#REF!</definedName>
    <definedName name="_8481HJULS_2_2_10">#REF!</definedName>
    <definedName name="_8482HJULS_2_2_11" localSheetId="3">#REF!</definedName>
    <definedName name="_8482HJULS_2_2_11">#REF!</definedName>
    <definedName name="_8483HJULS_2_2_12" localSheetId="3">#REF!</definedName>
    <definedName name="_8483HJULS_2_2_12">#REF!</definedName>
    <definedName name="_8484HJULS_2_2_13" localSheetId="3">#REF!</definedName>
    <definedName name="_8484HJULS_2_2_13">#REF!</definedName>
    <definedName name="_8485HJULS_2_2_2" localSheetId="3">#REF!</definedName>
    <definedName name="_8485HJULS_2_2_2">#REF!</definedName>
    <definedName name="_8486HJULS_2_2_3" localSheetId="3">#REF!</definedName>
    <definedName name="_8486HJULS_2_2_3">#REF!</definedName>
    <definedName name="_8487HJULS_2_2_4" localSheetId="3">#REF!</definedName>
    <definedName name="_8487HJULS_2_2_4">#REF!</definedName>
    <definedName name="_8488HJULS_2_2_5" localSheetId="3">#REF!</definedName>
    <definedName name="_8488HJULS_2_2_5">#REF!</definedName>
    <definedName name="_8489HJULS_2_2_6" localSheetId="3">#REF!</definedName>
    <definedName name="_8489HJULS_2_2_6">#REF!</definedName>
    <definedName name="_849_s_11_11_5" localSheetId="3">#REF!</definedName>
    <definedName name="_849_s_11_11_5">#REF!</definedName>
    <definedName name="_8490HJULS_2_2_7" localSheetId="3">#REF!</definedName>
    <definedName name="_8490HJULS_2_2_7">#REF!</definedName>
    <definedName name="_8491HJULS_2_2_8" localSheetId="3">#REF!</definedName>
    <definedName name="_8491HJULS_2_2_8">#REF!</definedName>
    <definedName name="_8492HJULS_2_2_9" localSheetId="3">#REF!</definedName>
    <definedName name="_8492HJULS_2_2_9">#REF!</definedName>
    <definedName name="_8493I_1" localSheetId="3">#REF!</definedName>
    <definedName name="_8493I_1">#REF!</definedName>
    <definedName name="_8494I_10" localSheetId="3">#REF!</definedName>
    <definedName name="_8494I_10">#REF!</definedName>
    <definedName name="_8495I_11" localSheetId="3">#REF!</definedName>
    <definedName name="_8495I_11">#REF!</definedName>
    <definedName name="_8496I_12" localSheetId="3">#REF!</definedName>
    <definedName name="_8496I_12">#REF!</definedName>
    <definedName name="_8497I_13" localSheetId="3">#REF!</definedName>
    <definedName name="_8497I_13">#REF!</definedName>
    <definedName name="_8498I_2" localSheetId="3">#REF!</definedName>
    <definedName name="_8498I_2">#REF!</definedName>
    <definedName name="_8499I_3" localSheetId="3">#REF!</definedName>
    <definedName name="_8499I_3">#REF!</definedName>
    <definedName name="_85_31_11_3" localSheetId="3">#REF!</definedName>
    <definedName name="_85_31_11_3">#REF!</definedName>
    <definedName name="_850_s_11_11_6" localSheetId="3">#REF!</definedName>
    <definedName name="_850_s_11_11_6">#REF!</definedName>
    <definedName name="_8500I_4" localSheetId="3">#REF!</definedName>
    <definedName name="_8500I_4">#REF!</definedName>
    <definedName name="_8501I_5" localSheetId="3">#REF!</definedName>
    <definedName name="_8501I_5">#REF!</definedName>
    <definedName name="_8502I_6" localSheetId="3">#REF!</definedName>
    <definedName name="_8502I_6">#REF!</definedName>
    <definedName name="_8503I_7" localSheetId="3">#REF!</definedName>
    <definedName name="_8503I_7">#REF!</definedName>
    <definedName name="_8504I_8" localSheetId="3">#REF!</definedName>
    <definedName name="_8504I_8">#REF!</definedName>
    <definedName name="_8505I_9" localSheetId="3">#REF!</definedName>
    <definedName name="_8505I_9">#REF!</definedName>
    <definedName name="_8506I_1_1" localSheetId="3">#REF!</definedName>
    <definedName name="_8506I_1_1">#REF!</definedName>
    <definedName name="_8507I_1_10" localSheetId="3">#REF!</definedName>
    <definedName name="_8507I_1_10">#REF!</definedName>
    <definedName name="_8508I_1_11" localSheetId="3">#REF!</definedName>
    <definedName name="_8508I_1_11">#REF!</definedName>
    <definedName name="_8509I_1_12" localSheetId="3">#REF!</definedName>
    <definedName name="_8509I_1_12">#REF!</definedName>
    <definedName name="_851_s_11_11_7" localSheetId="3">#REF!</definedName>
    <definedName name="_851_s_11_11_7">#REF!</definedName>
    <definedName name="_8510I_1_13" localSheetId="3">#REF!</definedName>
    <definedName name="_8510I_1_13">#REF!</definedName>
    <definedName name="_8511I_1_2" localSheetId="3">#REF!</definedName>
    <definedName name="_8511I_1_2">#REF!</definedName>
    <definedName name="_8512I_1_3" localSheetId="3">#REF!</definedName>
    <definedName name="_8512I_1_3">#REF!</definedName>
    <definedName name="_8513I_1_4" localSheetId="3">#REF!</definedName>
    <definedName name="_8513I_1_4">#REF!</definedName>
    <definedName name="_8514I_1_5" localSheetId="3">#REF!</definedName>
    <definedName name="_8514I_1_5">#REF!</definedName>
    <definedName name="_8515I_1_6" localSheetId="3">#REF!</definedName>
    <definedName name="_8515I_1_6">#REF!</definedName>
    <definedName name="_8516I_1_7" localSheetId="3">#REF!</definedName>
    <definedName name="_8516I_1_7">#REF!</definedName>
    <definedName name="_8517I_1_8" localSheetId="3">#REF!</definedName>
    <definedName name="_8517I_1_8">#REF!</definedName>
    <definedName name="_8518I_1_9" localSheetId="3">#REF!</definedName>
    <definedName name="_8518I_1_9">#REF!</definedName>
    <definedName name="_8519I_1_17_1" localSheetId="3">#REF!</definedName>
    <definedName name="_8519I_1_17_1">#REF!</definedName>
    <definedName name="_852_s_11_11_8" localSheetId="3">#REF!</definedName>
    <definedName name="_852_s_11_11_8">#REF!</definedName>
    <definedName name="_8520I_1_17_10" localSheetId="3">#REF!</definedName>
    <definedName name="_8520I_1_17_10">#REF!</definedName>
    <definedName name="_8521I_1_17_11" localSheetId="3">#REF!</definedName>
    <definedName name="_8521I_1_17_11">#REF!</definedName>
    <definedName name="_8522I_1_17_12" localSheetId="3">#REF!</definedName>
    <definedName name="_8522I_1_17_12">#REF!</definedName>
    <definedName name="_8523I_1_17_13" localSheetId="3">#REF!</definedName>
    <definedName name="_8523I_1_17_13">#REF!</definedName>
    <definedName name="_8524I_1_17_2" localSheetId="3">#REF!</definedName>
    <definedName name="_8524I_1_17_2">#REF!</definedName>
    <definedName name="_8525I_1_17_3" localSheetId="3">#REF!</definedName>
    <definedName name="_8525I_1_17_3">#REF!</definedName>
    <definedName name="_8526I_1_17_4" localSheetId="3">#REF!</definedName>
    <definedName name="_8526I_1_17_4">#REF!</definedName>
    <definedName name="_8527I_1_17_5" localSheetId="3">#REF!</definedName>
    <definedName name="_8527I_1_17_5">#REF!</definedName>
    <definedName name="_8528I_1_17_6" localSheetId="3">#REF!</definedName>
    <definedName name="_8528I_1_17_6">#REF!</definedName>
    <definedName name="_8529I_1_17_7" localSheetId="3">#REF!</definedName>
    <definedName name="_8529I_1_17_7">#REF!</definedName>
    <definedName name="_853_s_11_11_9" localSheetId="3">#REF!</definedName>
    <definedName name="_853_s_11_11_9">#REF!</definedName>
    <definedName name="_8530I_1_17_8" localSheetId="3">#REF!</definedName>
    <definedName name="_8530I_1_17_8">#REF!</definedName>
    <definedName name="_8531I_1_17_9" localSheetId="3">#REF!</definedName>
    <definedName name="_8531I_1_17_9">#REF!</definedName>
    <definedName name="_8532I_10_1" localSheetId="3">#REF!</definedName>
    <definedName name="_8532I_10_1">#REF!</definedName>
    <definedName name="_8533I_10_10" localSheetId="3">#REF!</definedName>
    <definedName name="_8533I_10_10">#REF!</definedName>
    <definedName name="_8534I_10_11" localSheetId="3">#REF!</definedName>
    <definedName name="_8534I_10_11">#REF!</definedName>
    <definedName name="_8535I_10_12" localSheetId="3">#REF!</definedName>
    <definedName name="_8535I_10_12">#REF!</definedName>
    <definedName name="_8536I_10_13" localSheetId="3">#REF!</definedName>
    <definedName name="_8536I_10_13">#REF!</definedName>
    <definedName name="_8537I_10_2" localSheetId="3">#REF!</definedName>
    <definedName name="_8537I_10_2">#REF!</definedName>
    <definedName name="_8538I_10_3" localSheetId="3">#REF!</definedName>
    <definedName name="_8538I_10_3">#REF!</definedName>
    <definedName name="_8539I_10_4" localSheetId="3">#REF!</definedName>
    <definedName name="_8539I_10_4">#REF!</definedName>
    <definedName name="_854_s_11_17_1" localSheetId="3">#REF!</definedName>
    <definedName name="_854_s_11_17_1">#REF!</definedName>
    <definedName name="_8540I_10_5" localSheetId="3">#REF!</definedName>
    <definedName name="_8540I_10_5">#REF!</definedName>
    <definedName name="_8541I_10_6" localSheetId="3">#REF!</definedName>
    <definedName name="_8541I_10_6">#REF!</definedName>
    <definedName name="_8542I_10_7" localSheetId="3">#REF!</definedName>
    <definedName name="_8542I_10_7">#REF!</definedName>
    <definedName name="_8543I_10_8" localSheetId="3">#REF!</definedName>
    <definedName name="_8543I_10_8">#REF!</definedName>
    <definedName name="_8544I_10_9" localSheetId="3">#REF!</definedName>
    <definedName name="_8544I_10_9">#REF!</definedName>
    <definedName name="_8545I_10_17_1" localSheetId="3">#REF!</definedName>
    <definedName name="_8545I_10_17_1">#REF!</definedName>
    <definedName name="_8546I_10_17_10" localSheetId="3">#REF!</definedName>
    <definedName name="_8546I_10_17_10">#REF!</definedName>
    <definedName name="_8547I_10_17_11" localSheetId="3">#REF!</definedName>
    <definedName name="_8547I_10_17_11">#REF!</definedName>
    <definedName name="_8548I_10_17_12" localSheetId="3">#REF!</definedName>
    <definedName name="_8548I_10_17_12">#REF!</definedName>
    <definedName name="_8549I_10_17_13" localSheetId="3">#REF!</definedName>
    <definedName name="_8549I_10_17_13">#REF!</definedName>
    <definedName name="_855_s_11_17_10" localSheetId="3">#REF!</definedName>
    <definedName name="_855_s_11_17_10">#REF!</definedName>
    <definedName name="_8550I_10_17_2" localSheetId="3">#REF!</definedName>
    <definedName name="_8550I_10_17_2">#REF!</definedName>
    <definedName name="_8551I_10_17_3" localSheetId="3">#REF!</definedName>
    <definedName name="_8551I_10_17_3">#REF!</definedName>
    <definedName name="_8552I_10_17_4" localSheetId="3">#REF!</definedName>
    <definedName name="_8552I_10_17_4">#REF!</definedName>
    <definedName name="_8553I_10_17_5" localSheetId="3">#REF!</definedName>
    <definedName name="_8553I_10_17_5">#REF!</definedName>
    <definedName name="_8554I_10_17_6" localSheetId="3">#REF!</definedName>
    <definedName name="_8554I_10_17_6">#REF!</definedName>
    <definedName name="_8555I_10_17_7" localSheetId="3">#REF!</definedName>
    <definedName name="_8555I_10_17_7">#REF!</definedName>
    <definedName name="_8556I_10_17_8" localSheetId="3">#REF!</definedName>
    <definedName name="_8556I_10_17_8">#REF!</definedName>
    <definedName name="_8557I_10_17_9" localSheetId="3">#REF!</definedName>
    <definedName name="_8557I_10_17_9">#REF!</definedName>
    <definedName name="_8558I_11_1" localSheetId="3">#REF!</definedName>
    <definedName name="_8558I_11_1">#REF!</definedName>
    <definedName name="_8559I_11_10" localSheetId="3">#REF!</definedName>
    <definedName name="_8559I_11_10">#REF!</definedName>
    <definedName name="_856_s_11_17_11" localSheetId="3">#REF!</definedName>
    <definedName name="_856_s_11_17_11">#REF!</definedName>
    <definedName name="_8560I_11_11" localSheetId="3">#REF!</definedName>
    <definedName name="_8560I_11_11">#REF!</definedName>
    <definedName name="_8561I_11_12" localSheetId="3">#REF!</definedName>
    <definedName name="_8561I_11_12">#REF!</definedName>
    <definedName name="_8562I_11_13" localSheetId="3">#REF!</definedName>
    <definedName name="_8562I_11_13">#REF!</definedName>
    <definedName name="_8563I_11_2" localSheetId="3">#REF!</definedName>
    <definedName name="_8563I_11_2">#REF!</definedName>
    <definedName name="_8564I_11_3" localSheetId="3">#REF!</definedName>
    <definedName name="_8564I_11_3">#REF!</definedName>
    <definedName name="_8565I_11_4" localSheetId="3">#REF!</definedName>
    <definedName name="_8565I_11_4">#REF!</definedName>
    <definedName name="_8566I_11_5" localSheetId="3">#REF!</definedName>
    <definedName name="_8566I_11_5">#REF!</definedName>
    <definedName name="_8567I_11_6" localSheetId="3">#REF!</definedName>
    <definedName name="_8567I_11_6">#REF!</definedName>
    <definedName name="_8568I_11_7" localSheetId="3">#REF!</definedName>
    <definedName name="_8568I_11_7">#REF!</definedName>
    <definedName name="_8569I_11_8" localSheetId="3">#REF!</definedName>
    <definedName name="_8569I_11_8">#REF!</definedName>
    <definedName name="_857_s_11_17_12" localSheetId="3">#REF!</definedName>
    <definedName name="_857_s_11_17_12">#REF!</definedName>
    <definedName name="_8570I_11_9" localSheetId="3">#REF!</definedName>
    <definedName name="_8570I_11_9">#REF!</definedName>
    <definedName name="_8571I_11_17_1" localSheetId="3">#REF!</definedName>
    <definedName name="_8571I_11_17_1">#REF!</definedName>
    <definedName name="_8572I_11_17_10" localSheetId="3">#REF!</definedName>
    <definedName name="_8572I_11_17_10">#REF!</definedName>
    <definedName name="_8573I_11_17_11" localSheetId="3">#REF!</definedName>
    <definedName name="_8573I_11_17_11">#REF!</definedName>
    <definedName name="_8574I_11_17_12" localSheetId="3">#REF!</definedName>
    <definedName name="_8574I_11_17_12">#REF!</definedName>
    <definedName name="_8575I_11_17_13" localSheetId="3">#REF!</definedName>
    <definedName name="_8575I_11_17_13">#REF!</definedName>
    <definedName name="_8576I_11_17_2" localSheetId="3">#REF!</definedName>
    <definedName name="_8576I_11_17_2">#REF!</definedName>
    <definedName name="_8577I_11_17_3" localSheetId="3">#REF!</definedName>
    <definedName name="_8577I_11_17_3">#REF!</definedName>
    <definedName name="_8578I_11_17_4" localSheetId="3">#REF!</definedName>
    <definedName name="_8578I_11_17_4">#REF!</definedName>
    <definedName name="_8579I_11_17_5" localSheetId="3">#REF!</definedName>
    <definedName name="_8579I_11_17_5">#REF!</definedName>
    <definedName name="_858_s_11_17_13" localSheetId="3">#REF!</definedName>
    <definedName name="_858_s_11_17_13">#REF!</definedName>
    <definedName name="_8580I_11_17_6" localSheetId="3">#REF!</definedName>
    <definedName name="_8580I_11_17_6">#REF!</definedName>
    <definedName name="_8581I_11_17_7" localSheetId="3">#REF!</definedName>
    <definedName name="_8581I_11_17_7">#REF!</definedName>
    <definedName name="_8582I_11_17_8" localSheetId="3">#REF!</definedName>
    <definedName name="_8582I_11_17_8">#REF!</definedName>
    <definedName name="_8583I_11_17_9" localSheetId="3">#REF!</definedName>
    <definedName name="_8583I_11_17_9">#REF!</definedName>
    <definedName name="_8584I_12_1" localSheetId="3">#REF!</definedName>
    <definedName name="_8584I_12_1">#REF!</definedName>
    <definedName name="_8585I_12_10" localSheetId="3">#REF!</definedName>
    <definedName name="_8585I_12_10">#REF!</definedName>
    <definedName name="_8586I_12_11" localSheetId="3">#REF!</definedName>
    <definedName name="_8586I_12_11">#REF!</definedName>
    <definedName name="_8587I_12_12" localSheetId="3">#REF!</definedName>
    <definedName name="_8587I_12_12">#REF!</definedName>
    <definedName name="_8588I_12_13" localSheetId="3">#REF!</definedName>
    <definedName name="_8588I_12_13">#REF!</definedName>
    <definedName name="_8589I_12_2" localSheetId="3">#REF!</definedName>
    <definedName name="_8589I_12_2">#REF!</definedName>
    <definedName name="_859_s_11_17_2" localSheetId="3">#REF!</definedName>
    <definedName name="_859_s_11_17_2">#REF!</definedName>
    <definedName name="_8590I_12_3" localSheetId="3">#REF!</definedName>
    <definedName name="_8590I_12_3">#REF!</definedName>
    <definedName name="_8591I_12_4" localSheetId="3">#REF!</definedName>
    <definedName name="_8591I_12_4">#REF!</definedName>
    <definedName name="_8592I_12_5" localSheetId="3">#REF!</definedName>
    <definedName name="_8592I_12_5">#REF!</definedName>
    <definedName name="_8593I_12_6" localSheetId="3">#REF!</definedName>
    <definedName name="_8593I_12_6">#REF!</definedName>
    <definedName name="_8594I_12_7" localSheetId="3">#REF!</definedName>
    <definedName name="_8594I_12_7">#REF!</definedName>
    <definedName name="_8595I_12_8" localSheetId="3">#REF!</definedName>
    <definedName name="_8595I_12_8">#REF!</definedName>
    <definedName name="_8596I_12_9" localSheetId="3">#REF!</definedName>
    <definedName name="_8596I_12_9">#REF!</definedName>
    <definedName name="_8597I_12_17_1" localSheetId="3">#REF!</definedName>
    <definedName name="_8597I_12_17_1">#REF!</definedName>
    <definedName name="_8598I_12_17_10" localSheetId="3">#REF!</definedName>
    <definedName name="_8598I_12_17_10">#REF!</definedName>
    <definedName name="_8599I_12_17_11" localSheetId="3">#REF!</definedName>
    <definedName name="_8599I_12_17_11">#REF!</definedName>
    <definedName name="_86_31_11_4" localSheetId="3">#REF!</definedName>
    <definedName name="_86_31_11_4">#REF!</definedName>
    <definedName name="_860_s_11_17_3" localSheetId="3">#REF!</definedName>
    <definedName name="_860_s_11_17_3">#REF!</definedName>
    <definedName name="_8600I_12_17_12" localSheetId="3">#REF!</definedName>
    <definedName name="_8600I_12_17_12">#REF!</definedName>
    <definedName name="_8601I_12_17_13" localSheetId="3">#REF!</definedName>
    <definedName name="_8601I_12_17_13">#REF!</definedName>
    <definedName name="_8602I_12_17_2" localSheetId="3">#REF!</definedName>
    <definedName name="_8602I_12_17_2">#REF!</definedName>
    <definedName name="_8603I_12_17_3" localSheetId="3">#REF!</definedName>
    <definedName name="_8603I_12_17_3">#REF!</definedName>
    <definedName name="_8604I_12_17_4" localSheetId="3">#REF!</definedName>
    <definedName name="_8604I_12_17_4">#REF!</definedName>
    <definedName name="_8605I_12_17_5" localSheetId="3">#REF!</definedName>
    <definedName name="_8605I_12_17_5">#REF!</definedName>
    <definedName name="_8606I_12_17_6" localSheetId="3">#REF!</definedName>
    <definedName name="_8606I_12_17_6">#REF!</definedName>
    <definedName name="_8607I_12_17_7" localSheetId="3">#REF!</definedName>
    <definedName name="_8607I_12_17_7">#REF!</definedName>
    <definedName name="_8608I_12_17_8" localSheetId="3">#REF!</definedName>
    <definedName name="_8608I_12_17_8">#REF!</definedName>
    <definedName name="_8609I_12_17_9" localSheetId="3">#REF!</definedName>
    <definedName name="_8609I_12_17_9">#REF!</definedName>
    <definedName name="_861_s_11_17_4" localSheetId="3">#REF!</definedName>
    <definedName name="_861_s_11_17_4">#REF!</definedName>
    <definedName name="_8610I_13_1" localSheetId="3">#REF!</definedName>
    <definedName name="_8610I_13_1">#REF!</definedName>
    <definedName name="_8611I_13_10" localSheetId="3">#REF!</definedName>
    <definedName name="_8611I_13_10">#REF!</definedName>
    <definedName name="_8612I_13_11" localSheetId="3">#REF!</definedName>
    <definedName name="_8612I_13_11">#REF!</definedName>
    <definedName name="_8613I_13_12" localSheetId="3">#REF!</definedName>
    <definedName name="_8613I_13_12">#REF!</definedName>
    <definedName name="_8614I_13_13" localSheetId="3">#REF!</definedName>
    <definedName name="_8614I_13_13">#REF!</definedName>
    <definedName name="_8615I_13_2" localSheetId="3">#REF!</definedName>
    <definedName name="_8615I_13_2">#REF!</definedName>
    <definedName name="_8616I_13_3" localSheetId="3">#REF!</definedName>
    <definedName name="_8616I_13_3">#REF!</definedName>
    <definedName name="_8617I_13_4" localSheetId="3">#REF!</definedName>
    <definedName name="_8617I_13_4">#REF!</definedName>
    <definedName name="_8618I_13_5" localSheetId="3">#REF!</definedName>
    <definedName name="_8618I_13_5">#REF!</definedName>
    <definedName name="_8619I_13_6" localSheetId="3">#REF!</definedName>
    <definedName name="_8619I_13_6">#REF!</definedName>
    <definedName name="_862_s_11_17_5" localSheetId="3">#REF!</definedName>
    <definedName name="_862_s_11_17_5">#REF!</definedName>
    <definedName name="_8620I_13_7" localSheetId="3">#REF!</definedName>
    <definedName name="_8620I_13_7">#REF!</definedName>
    <definedName name="_8621I_13_8" localSheetId="3">#REF!</definedName>
    <definedName name="_8621I_13_8">#REF!</definedName>
    <definedName name="_8622I_13_9" localSheetId="3">#REF!</definedName>
    <definedName name="_8622I_13_9">#REF!</definedName>
    <definedName name="_8623I_13_17_1" localSheetId="3">#REF!</definedName>
    <definedName name="_8623I_13_17_1">#REF!</definedName>
    <definedName name="_8624I_13_17_10" localSheetId="3">#REF!</definedName>
    <definedName name="_8624I_13_17_10">#REF!</definedName>
    <definedName name="_8625I_13_17_11" localSheetId="3">#REF!</definedName>
    <definedName name="_8625I_13_17_11">#REF!</definedName>
    <definedName name="_8626I_13_17_12" localSheetId="3">#REF!</definedName>
    <definedName name="_8626I_13_17_12">#REF!</definedName>
    <definedName name="_8627I_13_17_13" localSheetId="3">#REF!</definedName>
    <definedName name="_8627I_13_17_13">#REF!</definedName>
    <definedName name="_8628I_13_17_2" localSheetId="3">#REF!</definedName>
    <definedName name="_8628I_13_17_2">#REF!</definedName>
    <definedName name="_8629I_13_17_3" localSheetId="3">#REF!</definedName>
    <definedName name="_8629I_13_17_3">#REF!</definedName>
    <definedName name="_863_s_11_17_6" localSheetId="3">#REF!</definedName>
    <definedName name="_863_s_11_17_6">#REF!</definedName>
    <definedName name="_8630I_13_17_4" localSheetId="3">#REF!</definedName>
    <definedName name="_8630I_13_17_4">#REF!</definedName>
    <definedName name="_8631I_13_17_5" localSheetId="3">#REF!</definedName>
    <definedName name="_8631I_13_17_5">#REF!</definedName>
    <definedName name="_8632I_13_17_6" localSheetId="3">#REF!</definedName>
    <definedName name="_8632I_13_17_6">#REF!</definedName>
    <definedName name="_8633I_13_17_7" localSheetId="3">#REF!</definedName>
    <definedName name="_8633I_13_17_7">#REF!</definedName>
    <definedName name="_8634I_13_17_8" localSheetId="3">#REF!</definedName>
    <definedName name="_8634I_13_17_8">#REF!</definedName>
    <definedName name="_8635I_13_17_9" localSheetId="3">#REF!</definedName>
    <definedName name="_8635I_13_17_9">#REF!</definedName>
    <definedName name="_8636I_14_1" localSheetId="3">#REF!</definedName>
    <definedName name="_8636I_14_1">#REF!</definedName>
    <definedName name="_8637I_14_10" localSheetId="3">#REF!</definedName>
    <definedName name="_8637I_14_10">#REF!</definedName>
    <definedName name="_8638I_14_11" localSheetId="3">#REF!</definedName>
    <definedName name="_8638I_14_11">#REF!</definedName>
    <definedName name="_8639I_14_12" localSheetId="3">#REF!</definedName>
    <definedName name="_8639I_14_12">#REF!</definedName>
    <definedName name="_864_s_11_17_7" localSheetId="3">#REF!</definedName>
    <definedName name="_864_s_11_17_7">#REF!</definedName>
    <definedName name="_8640I_14_13" localSheetId="3">#REF!</definedName>
    <definedName name="_8640I_14_13">#REF!</definedName>
    <definedName name="_8641I_14_2" localSheetId="3">#REF!</definedName>
    <definedName name="_8641I_14_2">#REF!</definedName>
    <definedName name="_8642I_14_3" localSheetId="3">#REF!</definedName>
    <definedName name="_8642I_14_3">#REF!</definedName>
    <definedName name="_8643I_14_4" localSheetId="3">#REF!</definedName>
    <definedName name="_8643I_14_4">#REF!</definedName>
    <definedName name="_8644I_14_5" localSheetId="3">#REF!</definedName>
    <definedName name="_8644I_14_5">#REF!</definedName>
    <definedName name="_8645I_14_6" localSheetId="3">#REF!</definedName>
    <definedName name="_8645I_14_6">#REF!</definedName>
    <definedName name="_8646I_14_7" localSheetId="3">#REF!</definedName>
    <definedName name="_8646I_14_7">#REF!</definedName>
    <definedName name="_8647I_14_8" localSheetId="3">#REF!</definedName>
    <definedName name="_8647I_14_8">#REF!</definedName>
    <definedName name="_8648I_14_9" localSheetId="3">#REF!</definedName>
    <definedName name="_8648I_14_9">#REF!</definedName>
    <definedName name="_8649I_14_17_1" localSheetId="3">#REF!</definedName>
    <definedName name="_8649I_14_17_1">#REF!</definedName>
    <definedName name="_865_s_11_17_8" localSheetId="3">#REF!</definedName>
    <definedName name="_865_s_11_17_8">#REF!</definedName>
    <definedName name="_8650I_14_17_10" localSheetId="3">#REF!</definedName>
    <definedName name="_8650I_14_17_10">#REF!</definedName>
    <definedName name="_8651I_14_17_11" localSheetId="3">#REF!</definedName>
    <definedName name="_8651I_14_17_11">#REF!</definedName>
    <definedName name="_8652I_14_17_12" localSheetId="3">#REF!</definedName>
    <definedName name="_8652I_14_17_12">#REF!</definedName>
    <definedName name="_8653I_14_17_13" localSheetId="3">#REF!</definedName>
    <definedName name="_8653I_14_17_13">#REF!</definedName>
    <definedName name="_8654I_14_17_2" localSheetId="3">#REF!</definedName>
    <definedName name="_8654I_14_17_2">#REF!</definedName>
    <definedName name="_8655I_14_17_3" localSheetId="3">#REF!</definedName>
    <definedName name="_8655I_14_17_3">#REF!</definedName>
    <definedName name="_8656I_14_17_4" localSheetId="3">#REF!</definedName>
    <definedName name="_8656I_14_17_4">#REF!</definedName>
    <definedName name="_8657I_14_17_5" localSheetId="3">#REF!</definedName>
    <definedName name="_8657I_14_17_5">#REF!</definedName>
    <definedName name="_8658I_14_17_6" localSheetId="3">#REF!</definedName>
    <definedName name="_8658I_14_17_6">#REF!</definedName>
    <definedName name="_8659I_14_17_7" localSheetId="3">#REF!</definedName>
    <definedName name="_8659I_14_17_7">#REF!</definedName>
    <definedName name="_866_s_11_17_9" localSheetId="3">#REF!</definedName>
    <definedName name="_866_s_11_17_9">#REF!</definedName>
    <definedName name="_8660I_14_17_8" localSheetId="3">#REF!</definedName>
    <definedName name="_8660I_14_17_8">#REF!</definedName>
    <definedName name="_8661I_14_17_9" localSheetId="3">#REF!</definedName>
    <definedName name="_8661I_14_17_9">#REF!</definedName>
    <definedName name="_8662I_17_1" localSheetId="3">#REF!</definedName>
    <definedName name="_8662I_17_1">#REF!</definedName>
    <definedName name="_8663I_17_10" localSheetId="3">#REF!</definedName>
    <definedName name="_8663I_17_10">#REF!</definedName>
    <definedName name="_8664I_17_11" localSheetId="3">#REF!</definedName>
    <definedName name="_8664I_17_11">#REF!</definedName>
    <definedName name="_8665I_17_12" localSheetId="3">#REF!</definedName>
    <definedName name="_8665I_17_12">#REF!</definedName>
    <definedName name="_8666I_17_13" localSheetId="3">#REF!</definedName>
    <definedName name="_8666I_17_13">#REF!</definedName>
    <definedName name="_8667I_17_2" localSheetId="3">#REF!</definedName>
    <definedName name="_8667I_17_2">#REF!</definedName>
    <definedName name="_8668I_17_3" localSheetId="3">#REF!</definedName>
    <definedName name="_8668I_17_3">#REF!</definedName>
    <definedName name="_8669I_17_4" localSheetId="3">#REF!</definedName>
    <definedName name="_8669I_17_4">#REF!</definedName>
    <definedName name="_867_s_11_2_1" localSheetId="3">#REF!</definedName>
    <definedName name="_867_s_11_2_1">#REF!</definedName>
    <definedName name="_8670I_17_5" localSheetId="3">#REF!</definedName>
    <definedName name="_8670I_17_5">#REF!</definedName>
    <definedName name="_8671I_17_6" localSheetId="3">#REF!</definedName>
    <definedName name="_8671I_17_6">#REF!</definedName>
    <definedName name="_8672I_17_7" localSheetId="3">#REF!</definedName>
    <definedName name="_8672I_17_7">#REF!</definedName>
    <definedName name="_8673I_17_8" localSheetId="3">#REF!</definedName>
    <definedName name="_8673I_17_8">#REF!</definedName>
    <definedName name="_8674I_17_9" localSheetId="3">#REF!</definedName>
    <definedName name="_8674I_17_9">#REF!</definedName>
    <definedName name="_8675I_2_1" localSheetId="3">#REF!</definedName>
    <definedName name="_8675I_2_1">#REF!</definedName>
    <definedName name="_8676I_2_10" localSheetId="3">#REF!</definedName>
    <definedName name="_8676I_2_10">#REF!</definedName>
    <definedName name="_8677I_2_11" localSheetId="3">#REF!</definedName>
    <definedName name="_8677I_2_11">#REF!</definedName>
    <definedName name="_8678I_2_12" localSheetId="3">#REF!</definedName>
    <definedName name="_8678I_2_12">#REF!</definedName>
    <definedName name="_8679I_2_13" localSheetId="3">#REF!</definedName>
    <definedName name="_8679I_2_13">#REF!</definedName>
    <definedName name="_868_s_11_2_10" localSheetId="3">#REF!</definedName>
    <definedName name="_868_s_11_2_10">#REF!</definedName>
    <definedName name="_8680I_2_2" localSheetId="3">#REF!</definedName>
    <definedName name="_8680I_2_2">#REF!</definedName>
    <definedName name="_8681I_2_3" localSheetId="3">#REF!</definedName>
    <definedName name="_8681I_2_3">#REF!</definedName>
    <definedName name="_8682I_2_4" localSheetId="3">#REF!</definedName>
    <definedName name="_8682I_2_4">#REF!</definedName>
    <definedName name="_8683I_2_5" localSheetId="3">#REF!</definedName>
    <definedName name="_8683I_2_5">#REF!</definedName>
    <definedName name="_8684I_2_6" localSheetId="3">#REF!</definedName>
    <definedName name="_8684I_2_6">#REF!</definedName>
    <definedName name="_8685I_2_7" localSheetId="3">#REF!</definedName>
    <definedName name="_8685I_2_7">#REF!</definedName>
    <definedName name="_8686I_2_8" localSheetId="3">#REF!</definedName>
    <definedName name="_8686I_2_8">#REF!</definedName>
    <definedName name="_8687I_2_9" localSheetId="3">#REF!</definedName>
    <definedName name="_8687I_2_9">#REF!</definedName>
    <definedName name="_8688I_2_1_1" localSheetId="3">#REF!</definedName>
    <definedName name="_8688I_2_1_1">#REF!</definedName>
    <definedName name="_8689I_2_1_10" localSheetId="3">#REF!</definedName>
    <definedName name="_8689I_2_1_10">#REF!</definedName>
    <definedName name="_869_s_11_2_11" localSheetId="3">#REF!</definedName>
    <definedName name="_869_s_11_2_11">#REF!</definedName>
    <definedName name="_8690I_2_1_11" localSheetId="3">#REF!</definedName>
    <definedName name="_8690I_2_1_11">#REF!</definedName>
    <definedName name="_8691I_2_1_12" localSheetId="3">#REF!</definedName>
    <definedName name="_8691I_2_1_12">#REF!</definedName>
    <definedName name="_8692I_2_1_13" localSheetId="3">#REF!</definedName>
    <definedName name="_8692I_2_1_13">#REF!</definedName>
    <definedName name="_8693I_2_1_2" localSheetId="3">#REF!</definedName>
    <definedName name="_8693I_2_1_2">#REF!</definedName>
    <definedName name="_8694I_2_1_3" localSheetId="3">#REF!</definedName>
    <definedName name="_8694I_2_1_3">#REF!</definedName>
    <definedName name="_8695I_2_1_4" localSheetId="3">#REF!</definedName>
    <definedName name="_8695I_2_1_4">#REF!</definedName>
    <definedName name="_8696I_2_1_5" localSheetId="3">#REF!</definedName>
    <definedName name="_8696I_2_1_5">#REF!</definedName>
    <definedName name="_8697I_2_1_6" localSheetId="3">#REF!</definedName>
    <definedName name="_8697I_2_1_6">#REF!</definedName>
    <definedName name="_8698I_2_1_7" localSheetId="3">#REF!</definedName>
    <definedName name="_8698I_2_1_7">#REF!</definedName>
    <definedName name="_8699I_2_1_8" localSheetId="3">#REF!</definedName>
    <definedName name="_8699I_2_1_8">#REF!</definedName>
    <definedName name="_87_31_11_5" localSheetId="3">#REF!</definedName>
    <definedName name="_87_31_11_5">#REF!</definedName>
    <definedName name="_870_s_11_2_12" localSheetId="3">#REF!</definedName>
    <definedName name="_870_s_11_2_12">#REF!</definedName>
    <definedName name="_8700I_2_1_9" localSheetId="3">#REF!</definedName>
    <definedName name="_8700I_2_1_9">#REF!</definedName>
    <definedName name="_8701I_2_1_17_1" localSheetId="3">#REF!</definedName>
    <definedName name="_8701I_2_1_17_1">#REF!</definedName>
    <definedName name="_8702I_2_1_17_10" localSheetId="3">#REF!</definedName>
    <definedName name="_8702I_2_1_17_10">#REF!</definedName>
    <definedName name="_8703I_2_1_17_11" localSheetId="3">#REF!</definedName>
    <definedName name="_8703I_2_1_17_11">#REF!</definedName>
    <definedName name="_8704I_2_1_17_12" localSheetId="3">#REF!</definedName>
    <definedName name="_8704I_2_1_17_12">#REF!</definedName>
    <definedName name="_8705I_2_1_17_13" localSheetId="3">#REF!</definedName>
    <definedName name="_8705I_2_1_17_13">#REF!</definedName>
    <definedName name="_8706I_2_1_17_2" localSheetId="3">#REF!</definedName>
    <definedName name="_8706I_2_1_17_2">#REF!</definedName>
    <definedName name="_8707I_2_1_17_3" localSheetId="3">#REF!</definedName>
    <definedName name="_8707I_2_1_17_3">#REF!</definedName>
    <definedName name="_8708I_2_1_17_4" localSheetId="3">#REF!</definedName>
    <definedName name="_8708I_2_1_17_4">#REF!</definedName>
    <definedName name="_8709I_2_1_17_5" localSheetId="3">#REF!</definedName>
    <definedName name="_8709I_2_1_17_5">#REF!</definedName>
    <definedName name="_871_s_11_2_13" localSheetId="3">#REF!</definedName>
    <definedName name="_871_s_11_2_13">#REF!</definedName>
    <definedName name="_8710I_2_1_17_6" localSheetId="3">#REF!</definedName>
    <definedName name="_8710I_2_1_17_6">#REF!</definedName>
    <definedName name="_8711I_2_1_17_7" localSheetId="3">#REF!</definedName>
    <definedName name="_8711I_2_1_17_7">#REF!</definedName>
    <definedName name="_8712I_2_1_17_8" localSheetId="3">#REF!</definedName>
    <definedName name="_8712I_2_1_17_8">#REF!</definedName>
    <definedName name="_8713I_2_1_17_9" localSheetId="3">#REF!</definedName>
    <definedName name="_8713I_2_1_17_9">#REF!</definedName>
    <definedName name="_8714I_2_17_1" localSheetId="3">#REF!</definedName>
    <definedName name="_8714I_2_17_1">#REF!</definedName>
    <definedName name="_8715I_2_17_10" localSheetId="3">#REF!</definedName>
    <definedName name="_8715I_2_17_10">#REF!</definedName>
    <definedName name="_8716I_2_17_11" localSheetId="3">#REF!</definedName>
    <definedName name="_8716I_2_17_11">#REF!</definedName>
    <definedName name="_8717I_2_17_12" localSheetId="3">#REF!</definedName>
    <definedName name="_8717I_2_17_12">#REF!</definedName>
    <definedName name="_8718I_2_17_13" localSheetId="3">#REF!</definedName>
    <definedName name="_8718I_2_17_13">#REF!</definedName>
    <definedName name="_8719I_2_17_2" localSheetId="3">#REF!</definedName>
    <definedName name="_8719I_2_17_2">#REF!</definedName>
    <definedName name="_872_s_11_2_2" localSheetId="3">#REF!</definedName>
    <definedName name="_872_s_11_2_2">#REF!</definedName>
    <definedName name="_8720I_2_17_3" localSheetId="3">#REF!</definedName>
    <definedName name="_8720I_2_17_3">#REF!</definedName>
    <definedName name="_8721I_2_17_4" localSheetId="3">#REF!</definedName>
    <definedName name="_8721I_2_17_4">#REF!</definedName>
    <definedName name="_8722I_2_17_5" localSheetId="3">#REF!</definedName>
    <definedName name="_8722I_2_17_5">#REF!</definedName>
    <definedName name="_8723I_2_17_6" localSheetId="3">#REF!</definedName>
    <definedName name="_8723I_2_17_6">#REF!</definedName>
    <definedName name="_8724I_2_17_7" localSheetId="3">#REF!</definedName>
    <definedName name="_8724I_2_17_7">#REF!</definedName>
    <definedName name="_8725I_2_17_8" localSheetId="3">#REF!</definedName>
    <definedName name="_8725I_2_17_8">#REF!</definedName>
    <definedName name="_8726I_2_17_9" localSheetId="3">#REF!</definedName>
    <definedName name="_8726I_2_17_9">#REF!</definedName>
    <definedName name="_8727I_3_1" localSheetId="3">#REF!</definedName>
    <definedName name="_8727I_3_1">#REF!</definedName>
    <definedName name="_8728I_3_10" localSheetId="3">#REF!</definedName>
    <definedName name="_8728I_3_10">#REF!</definedName>
    <definedName name="_8729I_3_11" localSheetId="3">#REF!</definedName>
    <definedName name="_8729I_3_11">#REF!</definedName>
    <definedName name="_873_s_11_2_3" localSheetId="3">#REF!</definedName>
    <definedName name="_873_s_11_2_3">#REF!</definedName>
    <definedName name="_8730I_3_12" localSheetId="3">#REF!</definedName>
    <definedName name="_8730I_3_12">#REF!</definedName>
    <definedName name="_8731I_3_13" localSheetId="3">#REF!</definedName>
    <definedName name="_8731I_3_13">#REF!</definedName>
    <definedName name="_8732I_3_2" localSheetId="3">#REF!</definedName>
    <definedName name="_8732I_3_2">#REF!</definedName>
    <definedName name="_8733I_3_3" localSheetId="3">#REF!</definedName>
    <definedName name="_8733I_3_3">#REF!</definedName>
    <definedName name="_8734I_3_4" localSheetId="3">#REF!</definedName>
    <definedName name="_8734I_3_4">#REF!</definedName>
    <definedName name="_8735I_3_5" localSheetId="3">#REF!</definedName>
    <definedName name="_8735I_3_5">#REF!</definedName>
    <definedName name="_8736I_3_6" localSheetId="3">#REF!</definedName>
    <definedName name="_8736I_3_6">#REF!</definedName>
    <definedName name="_8737I_3_7" localSheetId="3">#REF!</definedName>
    <definedName name="_8737I_3_7">#REF!</definedName>
    <definedName name="_8738I_3_8" localSheetId="3">#REF!</definedName>
    <definedName name="_8738I_3_8">#REF!</definedName>
    <definedName name="_8739I_3_9" localSheetId="3">#REF!</definedName>
    <definedName name="_8739I_3_9">#REF!</definedName>
    <definedName name="_874_s_11_2_4" localSheetId="3">#REF!</definedName>
    <definedName name="_874_s_11_2_4">#REF!</definedName>
    <definedName name="_8740I_3_17_1" localSheetId="3">#REF!</definedName>
    <definedName name="_8740I_3_17_1">#REF!</definedName>
    <definedName name="_8741I_3_17_10" localSheetId="3">#REF!</definedName>
    <definedName name="_8741I_3_17_10">#REF!</definedName>
    <definedName name="_8742I_3_17_11" localSheetId="3">#REF!</definedName>
    <definedName name="_8742I_3_17_11">#REF!</definedName>
    <definedName name="_8743I_3_17_12" localSheetId="3">#REF!</definedName>
    <definedName name="_8743I_3_17_12">#REF!</definedName>
    <definedName name="_8744I_3_17_13" localSheetId="3">#REF!</definedName>
    <definedName name="_8744I_3_17_13">#REF!</definedName>
    <definedName name="_8745I_3_17_2" localSheetId="3">#REF!</definedName>
    <definedName name="_8745I_3_17_2">#REF!</definedName>
    <definedName name="_8746I_3_17_3" localSheetId="3">#REF!</definedName>
    <definedName name="_8746I_3_17_3">#REF!</definedName>
    <definedName name="_8747I_3_17_4" localSheetId="3">#REF!</definedName>
    <definedName name="_8747I_3_17_4">#REF!</definedName>
    <definedName name="_8748I_3_17_5" localSheetId="3">#REF!</definedName>
    <definedName name="_8748I_3_17_5">#REF!</definedName>
    <definedName name="_8749I_3_17_6" localSheetId="3">#REF!</definedName>
    <definedName name="_8749I_3_17_6">#REF!</definedName>
    <definedName name="_875_s_11_2_5" localSheetId="3">#REF!</definedName>
    <definedName name="_875_s_11_2_5">#REF!</definedName>
    <definedName name="_8750I_3_17_7" localSheetId="3">#REF!</definedName>
    <definedName name="_8750I_3_17_7">#REF!</definedName>
    <definedName name="_8751I_3_17_8" localSheetId="3">#REF!</definedName>
    <definedName name="_8751I_3_17_8">#REF!</definedName>
    <definedName name="_8752I_3_17_9" localSheetId="3">#REF!</definedName>
    <definedName name="_8752I_3_17_9">#REF!</definedName>
    <definedName name="_8753I_4_1" localSheetId="3">#REF!</definedName>
    <definedName name="_8753I_4_1">#REF!</definedName>
    <definedName name="_8754I_4_10" localSheetId="3">#REF!</definedName>
    <definedName name="_8754I_4_10">#REF!</definedName>
    <definedName name="_8755I_4_11" localSheetId="3">#REF!</definedName>
    <definedName name="_8755I_4_11">#REF!</definedName>
    <definedName name="_8756I_4_12" localSheetId="3">#REF!</definedName>
    <definedName name="_8756I_4_12">#REF!</definedName>
    <definedName name="_8757I_4_13" localSheetId="3">#REF!</definedName>
    <definedName name="_8757I_4_13">#REF!</definedName>
    <definedName name="_8758I_4_2" localSheetId="3">#REF!</definedName>
    <definedName name="_8758I_4_2">#REF!</definedName>
    <definedName name="_8759I_4_3" localSheetId="3">#REF!</definedName>
    <definedName name="_8759I_4_3">#REF!</definedName>
    <definedName name="_876_s_11_2_6" localSheetId="3">#REF!</definedName>
    <definedName name="_876_s_11_2_6">#REF!</definedName>
    <definedName name="_8760I_4_4" localSheetId="3">#REF!</definedName>
    <definedName name="_8760I_4_4">#REF!</definedName>
    <definedName name="_8761I_4_5" localSheetId="3">#REF!</definedName>
    <definedName name="_8761I_4_5">#REF!</definedName>
    <definedName name="_8762I_4_6" localSheetId="3">#REF!</definedName>
    <definedName name="_8762I_4_6">#REF!</definedName>
    <definedName name="_8763I_4_7" localSheetId="3">#REF!</definedName>
    <definedName name="_8763I_4_7">#REF!</definedName>
    <definedName name="_8764I_4_8" localSheetId="3">#REF!</definedName>
    <definedName name="_8764I_4_8">#REF!</definedName>
    <definedName name="_8765I_4_9" localSheetId="3">#REF!</definedName>
    <definedName name="_8765I_4_9">#REF!</definedName>
    <definedName name="_8766I_4_17_1" localSheetId="3">#REF!</definedName>
    <definedName name="_8766I_4_17_1">#REF!</definedName>
    <definedName name="_8767I_4_17_10" localSheetId="3">#REF!</definedName>
    <definedName name="_8767I_4_17_10">#REF!</definedName>
    <definedName name="_8768I_4_17_11" localSheetId="3">#REF!</definedName>
    <definedName name="_8768I_4_17_11">#REF!</definedName>
    <definedName name="_8769I_4_17_12" localSheetId="3">#REF!</definedName>
    <definedName name="_8769I_4_17_12">#REF!</definedName>
    <definedName name="_877_s_11_2_7" localSheetId="3">#REF!</definedName>
    <definedName name="_877_s_11_2_7">#REF!</definedName>
    <definedName name="_8770I_4_17_13" localSheetId="3">#REF!</definedName>
    <definedName name="_8770I_4_17_13">#REF!</definedName>
    <definedName name="_8771I_4_17_2" localSheetId="3">#REF!</definedName>
    <definedName name="_8771I_4_17_2">#REF!</definedName>
    <definedName name="_8772I_4_17_3" localSheetId="3">#REF!</definedName>
    <definedName name="_8772I_4_17_3">#REF!</definedName>
    <definedName name="_8773I_4_17_4" localSheetId="3">#REF!</definedName>
    <definedName name="_8773I_4_17_4">#REF!</definedName>
    <definedName name="_8774I_4_17_5" localSheetId="3">#REF!</definedName>
    <definedName name="_8774I_4_17_5">#REF!</definedName>
    <definedName name="_8775I_4_17_6" localSheetId="3">#REF!</definedName>
    <definedName name="_8775I_4_17_6">#REF!</definedName>
    <definedName name="_8776I_4_17_7" localSheetId="3">#REF!</definedName>
    <definedName name="_8776I_4_17_7">#REF!</definedName>
    <definedName name="_8777I_4_17_8" localSheetId="3">#REF!</definedName>
    <definedName name="_8777I_4_17_8">#REF!</definedName>
    <definedName name="_8778I_4_17_9" localSheetId="3">#REF!</definedName>
    <definedName name="_8778I_4_17_9">#REF!</definedName>
    <definedName name="_8779I_5_1" localSheetId="3">#REF!</definedName>
    <definedName name="_8779I_5_1">#REF!</definedName>
    <definedName name="_878_s_11_2_8" localSheetId="3">#REF!</definedName>
    <definedName name="_878_s_11_2_8">#REF!</definedName>
    <definedName name="_8780I_5_10" localSheetId="3">#REF!</definedName>
    <definedName name="_8780I_5_10">#REF!</definedName>
    <definedName name="_8781I_5_11" localSheetId="3">#REF!</definedName>
    <definedName name="_8781I_5_11">#REF!</definedName>
    <definedName name="_8782I_5_12" localSheetId="3">#REF!</definedName>
    <definedName name="_8782I_5_12">#REF!</definedName>
    <definedName name="_8783I_5_13" localSheetId="3">#REF!</definedName>
    <definedName name="_8783I_5_13">#REF!</definedName>
    <definedName name="_8784I_5_2" localSheetId="3">#REF!</definedName>
    <definedName name="_8784I_5_2">#REF!</definedName>
    <definedName name="_8785I_5_3" localSheetId="3">#REF!</definedName>
    <definedName name="_8785I_5_3">#REF!</definedName>
    <definedName name="_8786I_5_4" localSheetId="3">#REF!</definedName>
    <definedName name="_8786I_5_4">#REF!</definedName>
    <definedName name="_8787I_5_5" localSheetId="3">#REF!</definedName>
    <definedName name="_8787I_5_5">#REF!</definedName>
    <definedName name="_8788I_5_6" localSheetId="3">#REF!</definedName>
    <definedName name="_8788I_5_6">#REF!</definedName>
    <definedName name="_8789I_5_7" localSheetId="3">#REF!</definedName>
    <definedName name="_8789I_5_7">#REF!</definedName>
    <definedName name="_879_s_11_2_9" localSheetId="3">#REF!</definedName>
    <definedName name="_879_s_11_2_9">#REF!</definedName>
    <definedName name="_8790I_5_8" localSheetId="3">#REF!</definedName>
    <definedName name="_8790I_5_8">#REF!</definedName>
    <definedName name="_8791I_5_9" localSheetId="3">#REF!</definedName>
    <definedName name="_8791I_5_9">#REF!</definedName>
    <definedName name="_8792I_5_17_1" localSheetId="3">#REF!</definedName>
    <definedName name="_8792I_5_17_1">#REF!</definedName>
    <definedName name="_8793I_5_17_10" localSheetId="3">#REF!</definedName>
    <definedName name="_8793I_5_17_10">#REF!</definedName>
    <definedName name="_8794I_5_17_11" localSheetId="3">#REF!</definedName>
    <definedName name="_8794I_5_17_11">#REF!</definedName>
    <definedName name="_8795I_5_17_12" localSheetId="3">#REF!</definedName>
    <definedName name="_8795I_5_17_12">#REF!</definedName>
    <definedName name="_8796I_5_17_13" localSheetId="3">#REF!</definedName>
    <definedName name="_8796I_5_17_13">#REF!</definedName>
    <definedName name="_8797I_5_17_2" localSheetId="3">#REF!</definedName>
    <definedName name="_8797I_5_17_2">#REF!</definedName>
    <definedName name="_8798I_5_17_3" localSheetId="3">#REF!</definedName>
    <definedName name="_8798I_5_17_3">#REF!</definedName>
    <definedName name="_8799I_5_17_4" localSheetId="3">#REF!</definedName>
    <definedName name="_8799I_5_17_4">#REF!</definedName>
    <definedName name="_88_31_11_6" localSheetId="3">#REF!</definedName>
    <definedName name="_88_31_11_6">#REF!</definedName>
    <definedName name="_880_s_12_1" localSheetId="3">#REF!</definedName>
    <definedName name="_880_s_12_1">#REF!</definedName>
    <definedName name="_8800I_5_17_5" localSheetId="3">#REF!</definedName>
    <definedName name="_8800I_5_17_5">#REF!</definedName>
    <definedName name="_8801I_5_17_6" localSheetId="3">#REF!</definedName>
    <definedName name="_8801I_5_17_6">#REF!</definedName>
    <definedName name="_8802I_5_17_7" localSheetId="3">#REF!</definedName>
    <definedName name="_8802I_5_17_7">#REF!</definedName>
    <definedName name="_8803I_5_17_8" localSheetId="3">#REF!</definedName>
    <definedName name="_8803I_5_17_8">#REF!</definedName>
    <definedName name="_8804I_5_17_9" localSheetId="3">#REF!</definedName>
    <definedName name="_8804I_5_17_9">#REF!</definedName>
    <definedName name="_8805I_6_1" localSheetId="3">#REF!</definedName>
    <definedName name="_8805I_6_1">#REF!</definedName>
    <definedName name="_8806I_6_10" localSheetId="3">#REF!</definedName>
    <definedName name="_8806I_6_10">#REF!</definedName>
    <definedName name="_8807I_6_11" localSheetId="3">#REF!</definedName>
    <definedName name="_8807I_6_11">#REF!</definedName>
    <definedName name="_8808I_6_12" localSheetId="3">#REF!</definedName>
    <definedName name="_8808I_6_12">#REF!</definedName>
    <definedName name="_8809I_6_13" localSheetId="3">#REF!</definedName>
    <definedName name="_8809I_6_13">#REF!</definedName>
    <definedName name="_881_s_12_10" localSheetId="3">#REF!</definedName>
    <definedName name="_881_s_12_10">#REF!</definedName>
    <definedName name="_8810I_6_2" localSheetId="3">#REF!</definedName>
    <definedName name="_8810I_6_2">#REF!</definedName>
    <definedName name="_8811I_6_3" localSheetId="3">#REF!</definedName>
    <definedName name="_8811I_6_3">#REF!</definedName>
    <definedName name="_8812I_6_4" localSheetId="3">#REF!</definedName>
    <definedName name="_8812I_6_4">#REF!</definedName>
    <definedName name="_8813I_6_5" localSheetId="3">#REF!</definedName>
    <definedName name="_8813I_6_5">#REF!</definedName>
    <definedName name="_8814I_6_6" localSheetId="3">#REF!</definedName>
    <definedName name="_8814I_6_6">#REF!</definedName>
    <definedName name="_8815I_6_7" localSheetId="3">#REF!</definedName>
    <definedName name="_8815I_6_7">#REF!</definedName>
    <definedName name="_8816I_6_8" localSheetId="3">#REF!</definedName>
    <definedName name="_8816I_6_8">#REF!</definedName>
    <definedName name="_8817I_6_9" localSheetId="3">#REF!</definedName>
    <definedName name="_8817I_6_9">#REF!</definedName>
    <definedName name="_8818I_6_17_1" localSheetId="3">#REF!</definedName>
    <definedName name="_8818I_6_17_1">#REF!</definedName>
    <definedName name="_8819I_6_17_10" localSheetId="3">#REF!</definedName>
    <definedName name="_8819I_6_17_10">#REF!</definedName>
    <definedName name="_882_s_12_11" localSheetId="3">#REF!</definedName>
    <definedName name="_882_s_12_11">#REF!</definedName>
    <definedName name="_8820I_6_17_11" localSheetId="3">#REF!</definedName>
    <definedName name="_8820I_6_17_11">#REF!</definedName>
    <definedName name="_8821I_6_17_12" localSheetId="3">#REF!</definedName>
    <definedName name="_8821I_6_17_12">#REF!</definedName>
    <definedName name="_8822I_6_17_13" localSheetId="3">#REF!</definedName>
    <definedName name="_8822I_6_17_13">#REF!</definedName>
    <definedName name="_8823I_6_17_2" localSheetId="3">#REF!</definedName>
    <definedName name="_8823I_6_17_2">#REF!</definedName>
    <definedName name="_8824I_6_17_3" localSheetId="3">#REF!</definedName>
    <definedName name="_8824I_6_17_3">#REF!</definedName>
    <definedName name="_8825I_6_17_4" localSheetId="3">#REF!</definedName>
    <definedName name="_8825I_6_17_4">#REF!</definedName>
    <definedName name="_8826I_6_17_5" localSheetId="3">#REF!</definedName>
    <definedName name="_8826I_6_17_5">#REF!</definedName>
    <definedName name="_8827I_6_17_6" localSheetId="3">#REF!</definedName>
    <definedName name="_8827I_6_17_6">#REF!</definedName>
    <definedName name="_8828I_6_17_7" localSheetId="3">#REF!</definedName>
    <definedName name="_8828I_6_17_7">#REF!</definedName>
    <definedName name="_8829I_6_17_8" localSheetId="3">#REF!</definedName>
    <definedName name="_8829I_6_17_8">#REF!</definedName>
    <definedName name="_883_s_12_12" localSheetId="3">#REF!</definedName>
    <definedName name="_883_s_12_12">#REF!</definedName>
    <definedName name="_8830I_6_17_9" localSheetId="3">#REF!</definedName>
    <definedName name="_8830I_6_17_9">#REF!</definedName>
    <definedName name="_8831I_7_1" localSheetId="3">#REF!</definedName>
    <definedName name="_8831I_7_1">#REF!</definedName>
    <definedName name="_8832I_7_10" localSheetId="3">#REF!</definedName>
    <definedName name="_8832I_7_10">#REF!</definedName>
    <definedName name="_8833I_7_11" localSheetId="3">#REF!</definedName>
    <definedName name="_8833I_7_11">#REF!</definedName>
    <definedName name="_8834I_7_12" localSheetId="3">#REF!</definedName>
    <definedName name="_8834I_7_12">#REF!</definedName>
    <definedName name="_8835I_7_13" localSheetId="3">#REF!</definedName>
    <definedName name="_8835I_7_13">#REF!</definedName>
    <definedName name="_8836I_7_2" localSheetId="3">#REF!</definedName>
    <definedName name="_8836I_7_2">#REF!</definedName>
    <definedName name="_8837I_7_3" localSheetId="3">#REF!</definedName>
    <definedName name="_8837I_7_3">#REF!</definedName>
    <definedName name="_8838I_7_4" localSheetId="3">#REF!</definedName>
    <definedName name="_8838I_7_4">#REF!</definedName>
    <definedName name="_8839I_7_5" localSheetId="3">#REF!</definedName>
    <definedName name="_8839I_7_5">#REF!</definedName>
    <definedName name="_884_s_12_13" localSheetId="3">#REF!</definedName>
    <definedName name="_884_s_12_13">#REF!</definedName>
    <definedName name="_8840I_7_6" localSheetId="3">#REF!</definedName>
    <definedName name="_8840I_7_6">#REF!</definedName>
    <definedName name="_8841I_7_7" localSheetId="3">#REF!</definedName>
    <definedName name="_8841I_7_7">#REF!</definedName>
    <definedName name="_8842I_7_8" localSheetId="3">#REF!</definedName>
    <definedName name="_8842I_7_8">#REF!</definedName>
    <definedName name="_8843I_7_9" localSheetId="3">#REF!</definedName>
    <definedName name="_8843I_7_9">#REF!</definedName>
    <definedName name="_8844I_7_17_1" localSheetId="3">#REF!</definedName>
    <definedName name="_8844I_7_17_1">#REF!</definedName>
    <definedName name="_8845I_7_17_10" localSheetId="3">#REF!</definedName>
    <definedName name="_8845I_7_17_10">#REF!</definedName>
    <definedName name="_8846I_7_17_11" localSheetId="3">#REF!</definedName>
    <definedName name="_8846I_7_17_11">#REF!</definedName>
    <definedName name="_8847I_7_17_12" localSheetId="3">#REF!</definedName>
    <definedName name="_8847I_7_17_12">#REF!</definedName>
    <definedName name="_8848I_7_17_13" localSheetId="3">#REF!</definedName>
    <definedName name="_8848I_7_17_13">#REF!</definedName>
    <definedName name="_8849I_7_17_2" localSheetId="3">#REF!</definedName>
    <definedName name="_8849I_7_17_2">#REF!</definedName>
    <definedName name="_885_s_12_2" localSheetId="3">#REF!</definedName>
    <definedName name="_885_s_12_2">#REF!</definedName>
    <definedName name="_8850I_7_17_3" localSheetId="3">#REF!</definedName>
    <definedName name="_8850I_7_17_3">#REF!</definedName>
    <definedName name="_8851I_7_17_4" localSheetId="3">#REF!</definedName>
    <definedName name="_8851I_7_17_4">#REF!</definedName>
    <definedName name="_8852I_7_17_5" localSheetId="3">#REF!</definedName>
    <definedName name="_8852I_7_17_5">#REF!</definedName>
    <definedName name="_8853I_7_17_6" localSheetId="3">#REF!</definedName>
    <definedName name="_8853I_7_17_6">#REF!</definedName>
    <definedName name="_8854I_7_17_7" localSheetId="3">#REF!</definedName>
    <definedName name="_8854I_7_17_7">#REF!</definedName>
    <definedName name="_8855I_7_17_8" localSheetId="3">#REF!</definedName>
    <definedName name="_8855I_7_17_8">#REF!</definedName>
    <definedName name="_8856I_7_17_9" localSheetId="3">#REF!</definedName>
    <definedName name="_8856I_7_17_9">#REF!</definedName>
    <definedName name="_8857I_8_1" localSheetId="3">#REF!</definedName>
    <definedName name="_8857I_8_1">#REF!</definedName>
    <definedName name="_8858I_8_10" localSheetId="3">#REF!</definedName>
    <definedName name="_8858I_8_10">#REF!</definedName>
    <definedName name="_8859I_8_11" localSheetId="3">#REF!</definedName>
    <definedName name="_8859I_8_11">#REF!</definedName>
    <definedName name="_886_s_12_3" localSheetId="3">#REF!</definedName>
    <definedName name="_886_s_12_3">#REF!</definedName>
    <definedName name="_8860I_8_12" localSheetId="3">#REF!</definedName>
    <definedName name="_8860I_8_12">#REF!</definedName>
    <definedName name="_8861I_8_13" localSheetId="3">#REF!</definedName>
    <definedName name="_8861I_8_13">#REF!</definedName>
    <definedName name="_8862I_8_2" localSheetId="3">#REF!</definedName>
    <definedName name="_8862I_8_2">#REF!</definedName>
    <definedName name="_8863I_8_3" localSheetId="3">#REF!</definedName>
    <definedName name="_8863I_8_3">#REF!</definedName>
    <definedName name="_8864I_8_4" localSheetId="3">#REF!</definedName>
    <definedName name="_8864I_8_4">#REF!</definedName>
    <definedName name="_8865I_8_5" localSheetId="3">#REF!</definedName>
    <definedName name="_8865I_8_5">#REF!</definedName>
    <definedName name="_8866I_8_6" localSheetId="3">#REF!</definedName>
    <definedName name="_8866I_8_6">#REF!</definedName>
    <definedName name="_8867I_8_7" localSheetId="3">#REF!</definedName>
    <definedName name="_8867I_8_7">#REF!</definedName>
    <definedName name="_8868I_8_8" localSheetId="3">#REF!</definedName>
    <definedName name="_8868I_8_8">#REF!</definedName>
    <definedName name="_8869I_8_9" localSheetId="3">#REF!</definedName>
    <definedName name="_8869I_8_9">#REF!</definedName>
    <definedName name="_887_s_12_4" localSheetId="3">#REF!</definedName>
    <definedName name="_887_s_12_4">#REF!</definedName>
    <definedName name="_8870I_8_17_1" localSheetId="3">#REF!</definedName>
    <definedName name="_8870I_8_17_1">#REF!</definedName>
    <definedName name="_8871I_8_17_10" localSheetId="3">#REF!</definedName>
    <definedName name="_8871I_8_17_10">#REF!</definedName>
    <definedName name="_8872I_8_17_11" localSheetId="3">#REF!</definedName>
    <definedName name="_8872I_8_17_11">#REF!</definedName>
    <definedName name="_8873I_8_17_12" localSheetId="3">#REF!</definedName>
    <definedName name="_8873I_8_17_12">#REF!</definedName>
    <definedName name="_8874I_8_17_13" localSheetId="3">#REF!</definedName>
    <definedName name="_8874I_8_17_13">#REF!</definedName>
    <definedName name="_8875I_8_17_2" localSheetId="3">#REF!</definedName>
    <definedName name="_8875I_8_17_2">#REF!</definedName>
    <definedName name="_8876I_8_17_3" localSheetId="3">#REF!</definedName>
    <definedName name="_8876I_8_17_3">#REF!</definedName>
    <definedName name="_8877I_8_17_4" localSheetId="3">#REF!</definedName>
    <definedName name="_8877I_8_17_4">#REF!</definedName>
    <definedName name="_8878I_8_17_5" localSheetId="3">#REF!</definedName>
    <definedName name="_8878I_8_17_5">#REF!</definedName>
    <definedName name="_8879I_8_17_6" localSheetId="3">#REF!</definedName>
    <definedName name="_8879I_8_17_6">#REF!</definedName>
    <definedName name="_888_s_12_5" localSheetId="3">#REF!</definedName>
    <definedName name="_888_s_12_5">#REF!</definedName>
    <definedName name="_8880I_8_17_7" localSheetId="3">#REF!</definedName>
    <definedName name="_8880I_8_17_7">#REF!</definedName>
    <definedName name="_8881I_8_17_8" localSheetId="3">#REF!</definedName>
    <definedName name="_8881I_8_17_8">#REF!</definedName>
    <definedName name="_8882I_8_17_9" localSheetId="3">#REF!</definedName>
    <definedName name="_8882I_8_17_9">#REF!</definedName>
    <definedName name="_8883I_9_1" localSheetId="3">#REF!</definedName>
    <definedName name="_8883I_9_1">#REF!</definedName>
    <definedName name="_8884I_9_10" localSheetId="3">#REF!</definedName>
    <definedName name="_8884I_9_10">#REF!</definedName>
    <definedName name="_8885I_9_11" localSheetId="3">#REF!</definedName>
    <definedName name="_8885I_9_11">#REF!</definedName>
    <definedName name="_8886I_9_12" localSheetId="3">#REF!</definedName>
    <definedName name="_8886I_9_12">#REF!</definedName>
    <definedName name="_8887I_9_13" localSheetId="3">#REF!</definedName>
    <definedName name="_8887I_9_13">#REF!</definedName>
    <definedName name="_8888I_9_2" localSheetId="3">#REF!</definedName>
    <definedName name="_8888I_9_2">#REF!</definedName>
    <definedName name="_8889I_9_3" localSheetId="3">#REF!</definedName>
    <definedName name="_8889I_9_3">#REF!</definedName>
    <definedName name="_889_s_12_6" localSheetId="3">#REF!</definedName>
    <definedName name="_889_s_12_6">#REF!</definedName>
    <definedName name="_8890I_9_4" localSheetId="3">#REF!</definedName>
    <definedName name="_8890I_9_4">#REF!</definedName>
    <definedName name="_8891I_9_5" localSheetId="3">#REF!</definedName>
    <definedName name="_8891I_9_5">#REF!</definedName>
    <definedName name="_8892I_9_6" localSheetId="3">#REF!</definedName>
    <definedName name="_8892I_9_6">#REF!</definedName>
    <definedName name="_8893I_9_7" localSheetId="3">#REF!</definedName>
    <definedName name="_8893I_9_7">#REF!</definedName>
    <definedName name="_8894I_9_8" localSheetId="3">#REF!</definedName>
    <definedName name="_8894I_9_8">#REF!</definedName>
    <definedName name="_8895I_9_9" localSheetId="3">#REF!</definedName>
    <definedName name="_8895I_9_9">#REF!</definedName>
    <definedName name="_8896I_9_17_1" localSheetId="3">#REF!</definedName>
    <definedName name="_8896I_9_17_1">#REF!</definedName>
    <definedName name="_8897I_9_17_10" localSheetId="3">#REF!</definedName>
    <definedName name="_8897I_9_17_10">#REF!</definedName>
    <definedName name="_8898I_9_17_11" localSheetId="3">#REF!</definedName>
    <definedName name="_8898I_9_17_11">#REF!</definedName>
    <definedName name="_8899I_9_17_12" localSheetId="3">#REF!</definedName>
    <definedName name="_8899I_9_17_12">#REF!</definedName>
    <definedName name="_89_31_11_7" localSheetId="3">#REF!</definedName>
    <definedName name="_89_31_11_7">#REF!</definedName>
    <definedName name="_890_s_12_7" localSheetId="3">#REF!</definedName>
    <definedName name="_890_s_12_7">#REF!</definedName>
    <definedName name="_8900I_9_17_13" localSheetId="3">#REF!</definedName>
    <definedName name="_8900I_9_17_13">#REF!</definedName>
    <definedName name="_8901I_9_17_2" localSheetId="3">#REF!</definedName>
    <definedName name="_8901I_9_17_2">#REF!</definedName>
    <definedName name="_8902I_9_17_3" localSheetId="3">#REF!</definedName>
    <definedName name="_8902I_9_17_3">#REF!</definedName>
    <definedName name="_8903I_9_17_4" localSheetId="3">#REF!</definedName>
    <definedName name="_8903I_9_17_4">#REF!</definedName>
    <definedName name="_8904I_9_17_5" localSheetId="3">#REF!</definedName>
    <definedName name="_8904I_9_17_5">#REF!</definedName>
    <definedName name="_8905I_9_17_6" localSheetId="3">#REF!</definedName>
    <definedName name="_8905I_9_17_6">#REF!</definedName>
    <definedName name="_8906I_9_17_7" localSheetId="3">#REF!</definedName>
    <definedName name="_8906I_9_17_7">#REF!</definedName>
    <definedName name="_8907I_9_17_8" localSheetId="3">#REF!</definedName>
    <definedName name="_8907I_9_17_8">#REF!</definedName>
    <definedName name="_8908I_9_17_9" localSheetId="3">#REF!</definedName>
    <definedName name="_8908I_9_17_9">#REF!</definedName>
    <definedName name="_8909II_1" localSheetId="3">#REF!</definedName>
    <definedName name="_8909II_1">#REF!</definedName>
    <definedName name="_891_s_12_8" localSheetId="3">#REF!</definedName>
    <definedName name="_891_s_12_8">#REF!</definedName>
    <definedName name="_8910II_10" localSheetId="3">#REF!</definedName>
    <definedName name="_8910II_10">#REF!</definedName>
    <definedName name="_8911II_11" localSheetId="3">#REF!</definedName>
    <definedName name="_8911II_11">#REF!</definedName>
    <definedName name="_8912II_12" localSheetId="3">#REF!</definedName>
    <definedName name="_8912II_12">#REF!</definedName>
    <definedName name="_8913II_13" localSheetId="3">#REF!</definedName>
    <definedName name="_8913II_13">#REF!</definedName>
    <definedName name="_8914II_2" localSheetId="3">#REF!</definedName>
    <definedName name="_8914II_2">#REF!</definedName>
    <definedName name="_8915II_3" localSheetId="3">#REF!</definedName>
    <definedName name="_8915II_3">#REF!</definedName>
    <definedName name="_8916II_4" localSheetId="3">#REF!</definedName>
    <definedName name="_8916II_4">#REF!</definedName>
    <definedName name="_8917II_5" localSheetId="3">#REF!</definedName>
    <definedName name="_8917II_5">#REF!</definedName>
    <definedName name="_8918II_6" localSheetId="3">#REF!</definedName>
    <definedName name="_8918II_6">#REF!</definedName>
    <definedName name="_8919II_7" localSheetId="3">#REF!</definedName>
    <definedName name="_8919II_7">#REF!</definedName>
    <definedName name="_892_s_12_9" localSheetId="3">#REF!</definedName>
    <definedName name="_892_s_12_9">#REF!</definedName>
    <definedName name="_8920II_8" localSheetId="3">#REF!</definedName>
    <definedName name="_8920II_8">#REF!</definedName>
    <definedName name="_8921II_9" localSheetId="3">#REF!</definedName>
    <definedName name="_8921II_9">#REF!</definedName>
    <definedName name="_8922II_1_1" localSheetId="3">#REF!</definedName>
    <definedName name="_8922II_1_1">#REF!</definedName>
    <definedName name="_8923II_1_10" localSheetId="3">#REF!</definedName>
    <definedName name="_8923II_1_10">#REF!</definedName>
    <definedName name="_8924II_1_11" localSheetId="3">#REF!</definedName>
    <definedName name="_8924II_1_11">#REF!</definedName>
    <definedName name="_8925II_1_12" localSheetId="3">#REF!</definedName>
    <definedName name="_8925II_1_12">#REF!</definedName>
    <definedName name="_8926II_1_13" localSheetId="3">#REF!</definedName>
    <definedName name="_8926II_1_13">#REF!</definedName>
    <definedName name="_8927II_1_2" localSheetId="3">#REF!</definedName>
    <definedName name="_8927II_1_2">#REF!</definedName>
    <definedName name="_8928II_1_3" localSheetId="3">#REF!</definedName>
    <definedName name="_8928II_1_3">#REF!</definedName>
    <definedName name="_8929II_1_4" localSheetId="3">#REF!</definedName>
    <definedName name="_8929II_1_4">#REF!</definedName>
    <definedName name="_893_s_12_1_1" localSheetId="3">#REF!</definedName>
    <definedName name="_893_s_12_1_1">#REF!</definedName>
    <definedName name="_8930II_1_5" localSheetId="3">#REF!</definedName>
    <definedName name="_8930II_1_5">#REF!</definedName>
    <definedName name="_8931II_1_6" localSheetId="3">#REF!</definedName>
    <definedName name="_8931II_1_6">#REF!</definedName>
    <definedName name="_8932II_1_7" localSheetId="3">#REF!</definedName>
    <definedName name="_8932II_1_7">#REF!</definedName>
    <definedName name="_8933II_1_8" localSheetId="3">#REF!</definedName>
    <definedName name="_8933II_1_8">#REF!</definedName>
    <definedName name="_8934II_1_9" localSheetId="3">#REF!</definedName>
    <definedName name="_8934II_1_9">#REF!</definedName>
    <definedName name="_8935II_1_17_1" localSheetId="3">#REF!</definedName>
    <definedName name="_8935II_1_17_1">#REF!</definedName>
    <definedName name="_8936II_1_17_10" localSheetId="3">#REF!</definedName>
    <definedName name="_8936II_1_17_10">#REF!</definedName>
    <definedName name="_8937II_1_17_11" localSheetId="3">#REF!</definedName>
    <definedName name="_8937II_1_17_11">#REF!</definedName>
    <definedName name="_8938II_1_17_12" localSheetId="3">#REF!</definedName>
    <definedName name="_8938II_1_17_12">#REF!</definedName>
    <definedName name="_8939II_1_17_13" localSheetId="3">#REF!</definedName>
    <definedName name="_8939II_1_17_13">#REF!</definedName>
    <definedName name="_894_s_12_1_10" localSheetId="3">#REF!</definedName>
    <definedName name="_894_s_12_1_10">#REF!</definedName>
    <definedName name="_8940II_1_17_2" localSheetId="3">#REF!</definedName>
    <definedName name="_8940II_1_17_2">#REF!</definedName>
    <definedName name="_8941II_1_17_3" localSheetId="3">#REF!</definedName>
    <definedName name="_8941II_1_17_3">#REF!</definedName>
    <definedName name="_8942II_1_17_4" localSheetId="3">#REF!</definedName>
    <definedName name="_8942II_1_17_4">#REF!</definedName>
    <definedName name="_8943II_1_17_5" localSheetId="3">#REF!</definedName>
    <definedName name="_8943II_1_17_5">#REF!</definedName>
    <definedName name="_8944II_1_17_6" localSheetId="3">#REF!</definedName>
    <definedName name="_8944II_1_17_6">#REF!</definedName>
    <definedName name="_8945II_1_17_7" localSheetId="3">#REF!</definedName>
    <definedName name="_8945II_1_17_7">#REF!</definedName>
    <definedName name="_8946II_1_17_8" localSheetId="3">#REF!</definedName>
    <definedName name="_8946II_1_17_8">#REF!</definedName>
    <definedName name="_8947II_1_17_9" localSheetId="3">#REF!</definedName>
    <definedName name="_8947II_1_17_9">#REF!</definedName>
    <definedName name="_8948II_10_1" localSheetId="3">#REF!</definedName>
    <definedName name="_8948II_10_1">#REF!</definedName>
    <definedName name="_8949II_10_10" localSheetId="3">#REF!</definedName>
    <definedName name="_8949II_10_10">#REF!</definedName>
    <definedName name="_895_s_12_1_11" localSheetId="3">#REF!</definedName>
    <definedName name="_895_s_12_1_11">#REF!</definedName>
    <definedName name="_8950II_10_11" localSheetId="3">#REF!</definedName>
    <definedName name="_8950II_10_11">#REF!</definedName>
    <definedName name="_8951II_10_12" localSheetId="3">#REF!</definedName>
    <definedName name="_8951II_10_12">#REF!</definedName>
    <definedName name="_8952II_10_13" localSheetId="3">#REF!</definedName>
    <definedName name="_8952II_10_13">#REF!</definedName>
    <definedName name="_8953II_10_2" localSheetId="3">#REF!</definedName>
    <definedName name="_8953II_10_2">#REF!</definedName>
    <definedName name="_8954II_10_3" localSheetId="3">#REF!</definedName>
    <definedName name="_8954II_10_3">#REF!</definedName>
    <definedName name="_8955II_10_4" localSheetId="3">#REF!</definedName>
    <definedName name="_8955II_10_4">#REF!</definedName>
    <definedName name="_8956II_10_5" localSheetId="3">#REF!</definedName>
    <definedName name="_8956II_10_5">#REF!</definedName>
    <definedName name="_8957II_10_6" localSheetId="3">#REF!</definedName>
    <definedName name="_8957II_10_6">#REF!</definedName>
    <definedName name="_8958II_10_7" localSheetId="3">#REF!</definedName>
    <definedName name="_8958II_10_7">#REF!</definedName>
    <definedName name="_8959II_10_8" localSheetId="3">#REF!</definedName>
    <definedName name="_8959II_10_8">#REF!</definedName>
    <definedName name="_896_s_12_1_12" localSheetId="3">#REF!</definedName>
    <definedName name="_896_s_12_1_12">#REF!</definedName>
    <definedName name="_8960II_10_9" localSheetId="3">#REF!</definedName>
    <definedName name="_8960II_10_9">#REF!</definedName>
    <definedName name="_8961II_10_17_1" localSheetId="3">#REF!</definedName>
    <definedName name="_8961II_10_17_1">#REF!</definedName>
    <definedName name="_8962II_10_17_10" localSheetId="3">#REF!</definedName>
    <definedName name="_8962II_10_17_10">#REF!</definedName>
    <definedName name="_8963II_10_17_11" localSheetId="3">#REF!</definedName>
    <definedName name="_8963II_10_17_11">#REF!</definedName>
    <definedName name="_8964II_10_17_12" localSheetId="3">#REF!</definedName>
    <definedName name="_8964II_10_17_12">#REF!</definedName>
    <definedName name="_8965II_10_17_13" localSheetId="3">#REF!</definedName>
    <definedName name="_8965II_10_17_13">#REF!</definedName>
    <definedName name="_8966II_10_17_2" localSheetId="3">#REF!</definedName>
    <definedName name="_8966II_10_17_2">#REF!</definedName>
    <definedName name="_8967II_10_17_3" localSheetId="3">#REF!</definedName>
    <definedName name="_8967II_10_17_3">#REF!</definedName>
    <definedName name="_8968II_10_17_4" localSheetId="3">#REF!</definedName>
    <definedName name="_8968II_10_17_4">#REF!</definedName>
    <definedName name="_8969II_10_17_5" localSheetId="3">#REF!</definedName>
    <definedName name="_8969II_10_17_5">#REF!</definedName>
    <definedName name="_897_s_12_1_13" localSheetId="3">#REF!</definedName>
    <definedName name="_897_s_12_1_13">#REF!</definedName>
    <definedName name="_8970II_10_17_6" localSheetId="3">#REF!</definedName>
    <definedName name="_8970II_10_17_6">#REF!</definedName>
    <definedName name="_8971II_10_17_7" localSheetId="3">#REF!</definedName>
    <definedName name="_8971II_10_17_7">#REF!</definedName>
    <definedName name="_8972II_10_17_8" localSheetId="3">#REF!</definedName>
    <definedName name="_8972II_10_17_8">#REF!</definedName>
    <definedName name="_8973II_10_17_9" localSheetId="3">#REF!</definedName>
    <definedName name="_8973II_10_17_9">#REF!</definedName>
    <definedName name="_8974II_11_1" localSheetId="3">#REF!</definedName>
    <definedName name="_8974II_11_1">#REF!</definedName>
    <definedName name="_8975II_11_10" localSheetId="3">#REF!</definedName>
    <definedName name="_8975II_11_10">#REF!</definedName>
    <definedName name="_8976II_11_11" localSheetId="3">#REF!</definedName>
    <definedName name="_8976II_11_11">#REF!</definedName>
    <definedName name="_8977II_11_12" localSheetId="3">#REF!</definedName>
    <definedName name="_8977II_11_12">#REF!</definedName>
    <definedName name="_8978II_11_13" localSheetId="3">#REF!</definedName>
    <definedName name="_8978II_11_13">#REF!</definedName>
    <definedName name="_8979II_11_2" localSheetId="3">#REF!</definedName>
    <definedName name="_8979II_11_2">#REF!</definedName>
    <definedName name="_898_s_12_1_2" localSheetId="3">#REF!</definedName>
    <definedName name="_898_s_12_1_2">#REF!</definedName>
    <definedName name="_8980II_11_3" localSheetId="3">#REF!</definedName>
    <definedName name="_8980II_11_3">#REF!</definedName>
    <definedName name="_8981II_11_4" localSheetId="3">#REF!</definedName>
    <definedName name="_8981II_11_4">#REF!</definedName>
    <definedName name="_8982II_11_5" localSheetId="3">#REF!</definedName>
    <definedName name="_8982II_11_5">#REF!</definedName>
    <definedName name="_8983II_11_6" localSheetId="3">#REF!</definedName>
    <definedName name="_8983II_11_6">#REF!</definedName>
    <definedName name="_8984II_11_7" localSheetId="3">#REF!</definedName>
    <definedName name="_8984II_11_7">#REF!</definedName>
    <definedName name="_8985II_11_8" localSheetId="3">#REF!</definedName>
    <definedName name="_8985II_11_8">#REF!</definedName>
    <definedName name="_8986II_11_9" localSheetId="3">#REF!</definedName>
    <definedName name="_8986II_11_9">#REF!</definedName>
    <definedName name="_8987II_11_17_1" localSheetId="3">#REF!</definedName>
    <definedName name="_8987II_11_17_1">#REF!</definedName>
    <definedName name="_8988II_11_17_10" localSheetId="3">#REF!</definedName>
    <definedName name="_8988II_11_17_10">#REF!</definedName>
    <definedName name="_8989II_11_17_11" localSheetId="3">#REF!</definedName>
    <definedName name="_8989II_11_17_11">#REF!</definedName>
    <definedName name="_899_s_12_1_3" localSheetId="3">#REF!</definedName>
    <definedName name="_899_s_12_1_3">#REF!</definedName>
    <definedName name="_8990II_11_17_12" localSheetId="3">#REF!</definedName>
    <definedName name="_8990II_11_17_12">#REF!</definedName>
    <definedName name="_8991II_11_17_13" localSheetId="3">#REF!</definedName>
    <definedName name="_8991II_11_17_13">#REF!</definedName>
    <definedName name="_8992II_11_17_2" localSheetId="3">#REF!</definedName>
    <definedName name="_8992II_11_17_2">#REF!</definedName>
    <definedName name="_8993II_11_17_3" localSheetId="3">#REF!</definedName>
    <definedName name="_8993II_11_17_3">#REF!</definedName>
    <definedName name="_8994II_11_17_4" localSheetId="3">#REF!</definedName>
    <definedName name="_8994II_11_17_4">#REF!</definedName>
    <definedName name="_8995II_11_17_5" localSheetId="3">#REF!</definedName>
    <definedName name="_8995II_11_17_5">#REF!</definedName>
    <definedName name="_8996II_11_17_6" localSheetId="3">#REF!</definedName>
    <definedName name="_8996II_11_17_6">#REF!</definedName>
    <definedName name="_8997II_11_17_7" localSheetId="3">#REF!</definedName>
    <definedName name="_8997II_11_17_7">#REF!</definedName>
    <definedName name="_8998II_11_17_8" localSheetId="3">#REF!</definedName>
    <definedName name="_8998II_11_17_8">#REF!</definedName>
    <definedName name="_8999II_11_17_9" localSheetId="3">#REF!</definedName>
    <definedName name="_8999II_11_17_9">#REF!</definedName>
    <definedName name="_9" localSheetId="3">#REF!</definedName>
    <definedName name="_9">#REF!</definedName>
    <definedName name="_9___xlnm.Print_Area_1_5" localSheetId="3">#REF!</definedName>
    <definedName name="_9___xlnm.Print_Area_1_5">#REF!</definedName>
    <definedName name="_90_31_11_8" localSheetId="3">#REF!</definedName>
    <definedName name="_90_31_11_8">#REF!</definedName>
    <definedName name="_900_s_12_1_4" localSheetId="3">#REF!</definedName>
    <definedName name="_900_s_12_1_4">#REF!</definedName>
    <definedName name="_9000II_12_1" localSheetId="3">#REF!</definedName>
    <definedName name="_9000II_12_1">#REF!</definedName>
    <definedName name="_9001II_12_10" localSheetId="3">#REF!</definedName>
    <definedName name="_9001II_12_10">#REF!</definedName>
    <definedName name="_9002II_12_11" localSheetId="3">#REF!</definedName>
    <definedName name="_9002II_12_11">#REF!</definedName>
    <definedName name="_9003II_12_12" localSheetId="3">#REF!</definedName>
    <definedName name="_9003II_12_12">#REF!</definedName>
    <definedName name="_9004II_12_13" localSheetId="3">#REF!</definedName>
    <definedName name="_9004II_12_13">#REF!</definedName>
    <definedName name="_9005II_12_2" localSheetId="3">#REF!</definedName>
    <definedName name="_9005II_12_2">#REF!</definedName>
    <definedName name="_9006II_12_3" localSheetId="3">#REF!</definedName>
    <definedName name="_9006II_12_3">#REF!</definedName>
    <definedName name="_9007II_12_4" localSheetId="3">#REF!</definedName>
    <definedName name="_9007II_12_4">#REF!</definedName>
    <definedName name="_9008II_12_5" localSheetId="3">#REF!</definedName>
    <definedName name="_9008II_12_5">#REF!</definedName>
    <definedName name="_9009II_12_6" localSheetId="3">#REF!</definedName>
    <definedName name="_9009II_12_6">#REF!</definedName>
    <definedName name="_901_s_12_1_5" localSheetId="3">#REF!</definedName>
    <definedName name="_901_s_12_1_5">#REF!</definedName>
    <definedName name="_9010II_12_7" localSheetId="3">#REF!</definedName>
    <definedName name="_9010II_12_7">#REF!</definedName>
    <definedName name="_9011II_12_8" localSheetId="3">#REF!</definedName>
    <definedName name="_9011II_12_8">#REF!</definedName>
    <definedName name="_9012II_12_9" localSheetId="3">#REF!</definedName>
    <definedName name="_9012II_12_9">#REF!</definedName>
    <definedName name="_9013II_12_1_1" localSheetId="3">#REF!</definedName>
    <definedName name="_9013II_12_1_1">#REF!</definedName>
    <definedName name="_9014II_12_1_10" localSheetId="3">#REF!</definedName>
    <definedName name="_9014II_12_1_10">#REF!</definedName>
    <definedName name="_9015II_12_1_11" localSheetId="3">#REF!</definedName>
    <definedName name="_9015II_12_1_11">#REF!</definedName>
    <definedName name="_9016II_12_1_12" localSheetId="3">#REF!</definedName>
    <definedName name="_9016II_12_1_12">#REF!</definedName>
    <definedName name="_9017II_12_1_13" localSheetId="3">#REF!</definedName>
    <definedName name="_9017II_12_1_13">#REF!</definedName>
    <definedName name="_9018II_12_1_2" localSheetId="3">#REF!</definedName>
    <definedName name="_9018II_12_1_2">#REF!</definedName>
    <definedName name="_9019II_12_1_3" localSheetId="3">#REF!</definedName>
    <definedName name="_9019II_12_1_3">#REF!</definedName>
    <definedName name="_902_s_12_1_6" localSheetId="3">#REF!</definedName>
    <definedName name="_902_s_12_1_6">#REF!</definedName>
    <definedName name="_9020II_12_1_4" localSheetId="3">#REF!</definedName>
    <definedName name="_9020II_12_1_4">#REF!</definedName>
    <definedName name="_9021II_12_1_5" localSheetId="3">#REF!</definedName>
    <definedName name="_9021II_12_1_5">#REF!</definedName>
    <definedName name="_9022II_12_1_6" localSheetId="3">#REF!</definedName>
    <definedName name="_9022II_12_1_6">#REF!</definedName>
    <definedName name="_9023II_12_1_7" localSheetId="3">#REF!</definedName>
    <definedName name="_9023II_12_1_7">#REF!</definedName>
    <definedName name="_9024II_12_1_8" localSheetId="3">#REF!</definedName>
    <definedName name="_9024II_12_1_8">#REF!</definedName>
    <definedName name="_9025II_12_1_9" localSheetId="3">#REF!</definedName>
    <definedName name="_9025II_12_1_9">#REF!</definedName>
    <definedName name="_9026II_12_17_1" localSheetId="3">#REF!</definedName>
    <definedName name="_9026II_12_17_1">#REF!</definedName>
    <definedName name="_9027II_12_17_10" localSheetId="3">#REF!</definedName>
    <definedName name="_9027II_12_17_10">#REF!</definedName>
    <definedName name="_9028II_12_17_11" localSheetId="3">#REF!</definedName>
    <definedName name="_9028II_12_17_11">#REF!</definedName>
    <definedName name="_9029II_12_17_12" localSheetId="3">#REF!</definedName>
    <definedName name="_9029II_12_17_12">#REF!</definedName>
    <definedName name="_903_s_12_1_7" localSheetId="3">#REF!</definedName>
    <definedName name="_903_s_12_1_7">#REF!</definedName>
    <definedName name="_9030II_12_17_13" localSheetId="3">#REF!</definedName>
    <definedName name="_9030II_12_17_13">#REF!</definedName>
    <definedName name="_9031II_12_17_2" localSheetId="3">#REF!</definedName>
    <definedName name="_9031II_12_17_2">#REF!</definedName>
    <definedName name="_9032II_12_17_3" localSheetId="3">#REF!</definedName>
    <definedName name="_9032II_12_17_3">#REF!</definedName>
    <definedName name="_9033II_12_17_4" localSheetId="3">#REF!</definedName>
    <definedName name="_9033II_12_17_4">#REF!</definedName>
    <definedName name="_9034II_12_17_5" localSheetId="3">#REF!</definedName>
    <definedName name="_9034II_12_17_5">#REF!</definedName>
    <definedName name="_9035II_12_17_6" localSheetId="3">#REF!</definedName>
    <definedName name="_9035II_12_17_6">#REF!</definedName>
    <definedName name="_9036II_12_17_7" localSheetId="3">#REF!</definedName>
    <definedName name="_9036II_12_17_7">#REF!</definedName>
    <definedName name="_9037II_12_17_8" localSheetId="3">#REF!</definedName>
    <definedName name="_9037II_12_17_8">#REF!</definedName>
    <definedName name="_9038II_12_17_9" localSheetId="3">#REF!</definedName>
    <definedName name="_9038II_12_17_9">#REF!</definedName>
    <definedName name="_9039II_13_1" localSheetId="3">#REF!</definedName>
    <definedName name="_9039II_13_1">#REF!</definedName>
    <definedName name="_904_s_12_1_8" localSheetId="3">#REF!</definedName>
    <definedName name="_904_s_12_1_8">#REF!</definedName>
    <definedName name="_9040II_13_10" localSheetId="3">#REF!</definedName>
    <definedName name="_9040II_13_10">#REF!</definedName>
    <definedName name="_9041II_13_11" localSheetId="3">#REF!</definedName>
    <definedName name="_9041II_13_11">#REF!</definedName>
    <definedName name="_9042II_13_12" localSheetId="3">#REF!</definedName>
    <definedName name="_9042II_13_12">#REF!</definedName>
    <definedName name="_9043II_13_13" localSheetId="3">#REF!</definedName>
    <definedName name="_9043II_13_13">#REF!</definedName>
    <definedName name="_9044II_13_2" localSheetId="3">#REF!</definedName>
    <definedName name="_9044II_13_2">#REF!</definedName>
    <definedName name="_9045II_13_3" localSheetId="3">#REF!</definedName>
    <definedName name="_9045II_13_3">#REF!</definedName>
    <definedName name="_9046II_13_4" localSheetId="3">#REF!</definedName>
    <definedName name="_9046II_13_4">#REF!</definedName>
    <definedName name="_9047II_13_5" localSheetId="3">#REF!</definedName>
    <definedName name="_9047II_13_5">#REF!</definedName>
    <definedName name="_9048II_13_6" localSheetId="3">#REF!</definedName>
    <definedName name="_9048II_13_6">#REF!</definedName>
    <definedName name="_9049II_13_7" localSheetId="3">#REF!</definedName>
    <definedName name="_9049II_13_7">#REF!</definedName>
    <definedName name="_905_s_12_1_9" localSheetId="3">#REF!</definedName>
    <definedName name="_905_s_12_1_9">#REF!</definedName>
    <definedName name="_9050II_13_8" localSheetId="3">#REF!</definedName>
    <definedName name="_9050II_13_8">#REF!</definedName>
    <definedName name="_9051II_13_9" localSheetId="3">#REF!</definedName>
    <definedName name="_9051II_13_9">#REF!</definedName>
    <definedName name="_9052II_13_17_1" localSheetId="3">#REF!</definedName>
    <definedName name="_9052II_13_17_1">#REF!</definedName>
    <definedName name="_9053II_13_17_10" localSheetId="3">#REF!</definedName>
    <definedName name="_9053II_13_17_10">#REF!</definedName>
    <definedName name="_9054II_13_17_11" localSheetId="3">#REF!</definedName>
    <definedName name="_9054II_13_17_11">#REF!</definedName>
    <definedName name="_9055II_13_17_12" localSheetId="3">#REF!</definedName>
    <definedName name="_9055II_13_17_12">#REF!</definedName>
    <definedName name="_9056II_13_17_13" localSheetId="3">#REF!</definedName>
    <definedName name="_9056II_13_17_13">#REF!</definedName>
    <definedName name="_9057II_13_17_2" localSheetId="3">#REF!</definedName>
    <definedName name="_9057II_13_17_2">#REF!</definedName>
    <definedName name="_9058II_13_17_3" localSheetId="3">#REF!</definedName>
    <definedName name="_9058II_13_17_3">#REF!</definedName>
    <definedName name="_9059II_13_17_4" localSheetId="3">#REF!</definedName>
    <definedName name="_9059II_13_17_4">#REF!</definedName>
    <definedName name="_906_s_12_10_1" localSheetId="3">#REF!</definedName>
    <definedName name="_906_s_12_10_1">#REF!</definedName>
    <definedName name="_9060II_13_17_5" localSheetId="3">#REF!</definedName>
    <definedName name="_9060II_13_17_5">#REF!</definedName>
    <definedName name="_9061II_13_17_6" localSheetId="3">#REF!</definedName>
    <definedName name="_9061II_13_17_6">#REF!</definedName>
    <definedName name="_9062II_13_17_7" localSheetId="3">#REF!</definedName>
    <definedName name="_9062II_13_17_7">#REF!</definedName>
    <definedName name="_9063II_13_17_8" localSheetId="3">#REF!</definedName>
    <definedName name="_9063II_13_17_8">#REF!</definedName>
    <definedName name="_9064II_13_17_9" localSheetId="3">#REF!</definedName>
    <definedName name="_9064II_13_17_9">#REF!</definedName>
    <definedName name="_9065II_14_1" localSheetId="3">#REF!</definedName>
    <definedName name="_9065II_14_1">#REF!</definedName>
    <definedName name="_9066II_14_10" localSheetId="3">#REF!</definedName>
    <definedName name="_9066II_14_10">#REF!</definedName>
    <definedName name="_9067II_14_11" localSheetId="3">#REF!</definedName>
    <definedName name="_9067II_14_11">#REF!</definedName>
    <definedName name="_9068II_14_12" localSheetId="3">#REF!</definedName>
    <definedName name="_9068II_14_12">#REF!</definedName>
    <definedName name="_9069II_14_13" localSheetId="3">#REF!</definedName>
    <definedName name="_9069II_14_13">#REF!</definedName>
    <definedName name="_907_s_12_10_10" localSheetId="3">#REF!</definedName>
    <definedName name="_907_s_12_10_10">#REF!</definedName>
    <definedName name="_9070II_14_2" localSheetId="3">#REF!</definedName>
    <definedName name="_9070II_14_2">#REF!</definedName>
    <definedName name="_9071II_14_3" localSheetId="3">#REF!</definedName>
    <definedName name="_9071II_14_3">#REF!</definedName>
    <definedName name="_9072II_14_4" localSheetId="3">#REF!</definedName>
    <definedName name="_9072II_14_4">#REF!</definedName>
    <definedName name="_9073II_14_5" localSheetId="3">#REF!</definedName>
    <definedName name="_9073II_14_5">#REF!</definedName>
    <definedName name="_9074II_14_6" localSheetId="3">#REF!</definedName>
    <definedName name="_9074II_14_6">#REF!</definedName>
    <definedName name="_9075II_14_7" localSheetId="3">#REF!</definedName>
    <definedName name="_9075II_14_7">#REF!</definedName>
    <definedName name="_9076II_14_8" localSheetId="3">#REF!</definedName>
    <definedName name="_9076II_14_8">#REF!</definedName>
    <definedName name="_9077II_14_9" localSheetId="3">#REF!</definedName>
    <definedName name="_9077II_14_9">#REF!</definedName>
    <definedName name="_9078II_14_17_1" localSheetId="3">#REF!</definedName>
    <definedName name="_9078II_14_17_1">#REF!</definedName>
    <definedName name="_9079II_14_17_10" localSheetId="3">#REF!</definedName>
    <definedName name="_9079II_14_17_10">#REF!</definedName>
    <definedName name="_908_s_12_10_11" localSheetId="3">#REF!</definedName>
    <definedName name="_908_s_12_10_11">#REF!</definedName>
    <definedName name="_9080II_14_17_11" localSheetId="3">#REF!</definedName>
    <definedName name="_9080II_14_17_11">#REF!</definedName>
    <definedName name="_9081II_14_17_12" localSheetId="3">#REF!</definedName>
    <definedName name="_9081II_14_17_12">#REF!</definedName>
    <definedName name="_9082II_14_17_13" localSheetId="3">#REF!</definedName>
    <definedName name="_9082II_14_17_13">#REF!</definedName>
    <definedName name="_9083II_14_17_2" localSheetId="3">#REF!</definedName>
    <definedName name="_9083II_14_17_2">#REF!</definedName>
    <definedName name="_9084II_14_17_3" localSheetId="3">#REF!</definedName>
    <definedName name="_9084II_14_17_3">#REF!</definedName>
    <definedName name="_9085II_14_17_4" localSheetId="3">#REF!</definedName>
    <definedName name="_9085II_14_17_4">#REF!</definedName>
    <definedName name="_9086II_14_17_5" localSheetId="3">#REF!</definedName>
    <definedName name="_9086II_14_17_5">#REF!</definedName>
    <definedName name="_9087II_14_17_6" localSheetId="3">#REF!</definedName>
    <definedName name="_9087II_14_17_6">#REF!</definedName>
    <definedName name="_9088II_14_17_7" localSheetId="3">#REF!</definedName>
    <definedName name="_9088II_14_17_7">#REF!</definedName>
    <definedName name="_9089II_14_17_8" localSheetId="3">#REF!</definedName>
    <definedName name="_9089II_14_17_8">#REF!</definedName>
    <definedName name="_909_s_12_10_12" localSheetId="3">#REF!</definedName>
    <definedName name="_909_s_12_10_12">#REF!</definedName>
    <definedName name="_9090II_14_17_9" localSheetId="3">#REF!</definedName>
    <definedName name="_9090II_14_17_9">#REF!</definedName>
    <definedName name="_9091II_17_1" localSheetId="3">#REF!</definedName>
    <definedName name="_9091II_17_1">#REF!</definedName>
    <definedName name="_9092II_17_10" localSheetId="3">#REF!</definedName>
    <definedName name="_9092II_17_10">#REF!</definedName>
    <definedName name="_9093II_17_11" localSheetId="3">#REF!</definedName>
    <definedName name="_9093II_17_11">#REF!</definedName>
    <definedName name="_9094II_17_12" localSheetId="3">#REF!</definedName>
    <definedName name="_9094II_17_12">#REF!</definedName>
    <definedName name="_9095II_17_13" localSheetId="3">#REF!</definedName>
    <definedName name="_9095II_17_13">#REF!</definedName>
    <definedName name="_9096II_17_2" localSheetId="3">#REF!</definedName>
    <definedName name="_9096II_17_2">#REF!</definedName>
    <definedName name="_9097II_17_3" localSheetId="3">#REF!</definedName>
    <definedName name="_9097II_17_3">#REF!</definedName>
    <definedName name="_9098II_17_4" localSheetId="3">#REF!</definedName>
    <definedName name="_9098II_17_4">#REF!</definedName>
    <definedName name="_9099II_17_5" localSheetId="3">#REF!</definedName>
    <definedName name="_9099II_17_5">#REF!</definedName>
    <definedName name="_91_31_11_9" localSheetId="3">#REF!</definedName>
    <definedName name="_91_31_11_9">#REF!</definedName>
    <definedName name="_910_s_12_10_13" localSheetId="3">#REF!</definedName>
    <definedName name="_910_s_12_10_13">#REF!</definedName>
    <definedName name="_9100II_17_6" localSheetId="3">#REF!</definedName>
    <definedName name="_9100II_17_6">#REF!</definedName>
    <definedName name="_9101II_17_7" localSheetId="3">#REF!</definedName>
    <definedName name="_9101II_17_7">#REF!</definedName>
    <definedName name="_9102II_17_8" localSheetId="3">#REF!</definedName>
    <definedName name="_9102II_17_8">#REF!</definedName>
    <definedName name="_9103II_17_9" localSheetId="3">#REF!</definedName>
    <definedName name="_9103II_17_9">#REF!</definedName>
    <definedName name="_9104II_2_1" localSheetId="3">#REF!</definedName>
    <definedName name="_9104II_2_1">#REF!</definedName>
    <definedName name="_9105II_2_10" localSheetId="3">#REF!</definedName>
    <definedName name="_9105II_2_10">#REF!</definedName>
    <definedName name="_9106II_2_11" localSheetId="3">#REF!</definedName>
    <definedName name="_9106II_2_11">#REF!</definedName>
    <definedName name="_9107II_2_12" localSheetId="3">#REF!</definedName>
    <definedName name="_9107II_2_12">#REF!</definedName>
    <definedName name="_9108II_2_13" localSheetId="3">#REF!</definedName>
    <definedName name="_9108II_2_13">#REF!</definedName>
    <definedName name="_9109II_2_2" localSheetId="3">#REF!</definedName>
    <definedName name="_9109II_2_2">#REF!</definedName>
    <definedName name="_911_s_12_10_2" localSheetId="3">#REF!</definedName>
    <definedName name="_911_s_12_10_2">#REF!</definedName>
    <definedName name="_9110II_2_3" localSheetId="3">#REF!</definedName>
    <definedName name="_9110II_2_3">#REF!</definedName>
    <definedName name="_9111II_2_4" localSheetId="3">#REF!</definedName>
    <definedName name="_9111II_2_4">#REF!</definedName>
    <definedName name="_9112II_2_5" localSheetId="3">#REF!</definedName>
    <definedName name="_9112II_2_5">#REF!</definedName>
    <definedName name="_9113II_2_6" localSheetId="3">#REF!</definedName>
    <definedName name="_9113II_2_6">#REF!</definedName>
    <definedName name="_9114II_2_7" localSheetId="3">#REF!</definedName>
    <definedName name="_9114II_2_7">#REF!</definedName>
    <definedName name="_9115II_2_8" localSheetId="3">#REF!</definedName>
    <definedName name="_9115II_2_8">#REF!</definedName>
    <definedName name="_9116II_2_9" localSheetId="3">#REF!</definedName>
    <definedName name="_9116II_2_9">#REF!</definedName>
    <definedName name="_9117II_2_17_1" localSheetId="3">#REF!</definedName>
    <definedName name="_9117II_2_17_1">#REF!</definedName>
    <definedName name="_9118II_2_17_10" localSheetId="3">#REF!</definedName>
    <definedName name="_9118II_2_17_10">#REF!</definedName>
    <definedName name="_9119II_2_17_11" localSheetId="3">#REF!</definedName>
    <definedName name="_9119II_2_17_11">#REF!</definedName>
    <definedName name="_912_s_12_10_3" localSheetId="3">#REF!</definedName>
    <definedName name="_912_s_12_10_3">#REF!</definedName>
    <definedName name="_9120II_2_17_12" localSheetId="3">#REF!</definedName>
    <definedName name="_9120II_2_17_12">#REF!</definedName>
    <definedName name="_9121II_2_17_13" localSheetId="3">#REF!</definedName>
    <definedName name="_9121II_2_17_13">#REF!</definedName>
    <definedName name="_9122II_2_17_2" localSheetId="3">#REF!</definedName>
    <definedName name="_9122II_2_17_2">#REF!</definedName>
    <definedName name="_9123II_2_17_3" localSheetId="3">#REF!</definedName>
    <definedName name="_9123II_2_17_3">#REF!</definedName>
    <definedName name="_9124II_2_17_4" localSheetId="3">#REF!</definedName>
    <definedName name="_9124II_2_17_4">#REF!</definedName>
    <definedName name="_9125II_2_17_5" localSheetId="3">#REF!</definedName>
    <definedName name="_9125II_2_17_5">#REF!</definedName>
    <definedName name="_9126II_2_17_6" localSheetId="3">#REF!</definedName>
    <definedName name="_9126II_2_17_6">#REF!</definedName>
    <definedName name="_9127II_2_17_7" localSheetId="3">#REF!</definedName>
    <definedName name="_9127II_2_17_7">#REF!</definedName>
    <definedName name="_9128II_2_17_8" localSheetId="3">#REF!</definedName>
    <definedName name="_9128II_2_17_8">#REF!</definedName>
    <definedName name="_9129II_2_17_9" localSheetId="3">#REF!</definedName>
    <definedName name="_9129II_2_17_9">#REF!</definedName>
    <definedName name="_913_s_12_10_4" localSheetId="3">#REF!</definedName>
    <definedName name="_913_s_12_10_4">#REF!</definedName>
    <definedName name="_9130II_3_1" localSheetId="3">#REF!</definedName>
    <definedName name="_9130II_3_1">#REF!</definedName>
    <definedName name="_9131II_3_10" localSheetId="3">#REF!</definedName>
    <definedName name="_9131II_3_10">#REF!</definedName>
    <definedName name="_9132II_3_11" localSheetId="3">#REF!</definedName>
    <definedName name="_9132II_3_11">#REF!</definedName>
    <definedName name="_9133II_3_12" localSheetId="3">#REF!</definedName>
    <definedName name="_9133II_3_12">#REF!</definedName>
    <definedName name="_9134II_3_13" localSheetId="3">#REF!</definedName>
    <definedName name="_9134II_3_13">#REF!</definedName>
    <definedName name="_9135II_3_2" localSheetId="3">#REF!</definedName>
    <definedName name="_9135II_3_2">#REF!</definedName>
    <definedName name="_9136II_3_3" localSheetId="3">#REF!</definedName>
    <definedName name="_9136II_3_3">#REF!</definedName>
    <definedName name="_9137II_3_4" localSheetId="3">#REF!</definedName>
    <definedName name="_9137II_3_4">#REF!</definedName>
    <definedName name="_9138II_3_5" localSheetId="3">#REF!</definedName>
    <definedName name="_9138II_3_5">#REF!</definedName>
    <definedName name="_9139II_3_6" localSheetId="3">#REF!</definedName>
    <definedName name="_9139II_3_6">#REF!</definedName>
    <definedName name="_914_s_12_10_5" localSheetId="3">#REF!</definedName>
    <definedName name="_914_s_12_10_5">#REF!</definedName>
    <definedName name="_9140II_3_7" localSheetId="3">#REF!</definedName>
    <definedName name="_9140II_3_7">#REF!</definedName>
    <definedName name="_9141II_3_8" localSheetId="3">#REF!</definedName>
    <definedName name="_9141II_3_8">#REF!</definedName>
    <definedName name="_9142II_3_9" localSheetId="3">#REF!</definedName>
    <definedName name="_9142II_3_9">#REF!</definedName>
    <definedName name="_9143II_3_17_1" localSheetId="3">#REF!</definedName>
    <definedName name="_9143II_3_17_1">#REF!</definedName>
    <definedName name="_9144II_3_17_10" localSheetId="3">#REF!</definedName>
    <definedName name="_9144II_3_17_10">#REF!</definedName>
    <definedName name="_9145II_3_17_11" localSheetId="3">#REF!</definedName>
    <definedName name="_9145II_3_17_11">#REF!</definedName>
    <definedName name="_9146II_3_17_12" localSheetId="3">#REF!</definedName>
    <definedName name="_9146II_3_17_12">#REF!</definedName>
    <definedName name="_9147II_3_17_13" localSheetId="3">#REF!</definedName>
    <definedName name="_9147II_3_17_13">#REF!</definedName>
    <definedName name="_9148II_3_17_2" localSheetId="3">#REF!</definedName>
    <definedName name="_9148II_3_17_2">#REF!</definedName>
    <definedName name="_9149II_3_17_3" localSheetId="3">#REF!</definedName>
    <definedName name="_9149II_3_17_3">#REF!</definedName>
    <definedName name="_915_s_12_10_6" localSheetId="3">#REF!</definedName>
    <definedName name="_915_s_12_10_6">#REF!</definedName>
    <definedName name="_9150II_3_17_4" localSheetId="3">#REF!</definedName>
    <definedName name="_9150II_3_17_4">#REF!</definedName>
    <definedName name="_9151II_3_17_5" localSheetId="3">#REF!</definedName>
    <definedName name="_9151II_3_17_5">#REF!</definedName>
    <definedName name="_9152II_3_17_6" localSheetId="3">#REF!</definedName>
    <definedName name="_9152II_3_17_6">#REF!</definedName>
    <definedName name="_9153II_3_17_7" localSheetId="3">#REF!</definedName>
    <definedName name="_9153II_3_17_7">#REF!</definedName>
    <definedName name="_9154II_3_17_8" localSheetId="3">#REF!</definedName>
    <definedName name="_9154II_3_17_8">#REF!</definedName>
    <definedName name="_9155II_3_17_9" localSheetId="3">#REF!</definedName>
    <definedName name="_9155II_3_17_9">#REF!</definedName>
    <definedName name="_9156II_4_1" localSheetId="3">#REF!</definedName>
    <definedName name="_9156II_4_1">#REF!</definedName>
    <definedName name="_9157II_4_10" localSheetId="3">#REF!</definedName>
    <definedName name="_9157II_4_10">#REF!</definedName>
    <definedName name="_9158II_4_11" localSheetId="3">#REF!</definedName>
    <definedName name="_9158II_4_11">#REF!</definedName>
    <definedName name="_9159II_4_12" localSheetId="3">#REF!</definedName>
    <definedName name="_9159II_4_12">#REF!</definedName>
    <definedName name="_916_s_12_10_7" localSheetId="3">#REF!</definedName>
    <definedName name="_916_s_12_10_7">#REF!</definedName>
    <definedName name="_9160II_4_13" localSheetId="3">#REF!</definedName>
    <definedName name="_9160II_4_13">#REF!</definedName>
    <definedName name="_9161II_4_2" localSheetId="3">#REF!</definedName>
    <definedName name="_9161II_4_2">#REF!</definedName>
    <definedName name="_9162II_4_3" localSheetId="3">#REF!</definedName>
    <definedName name="_9162II_4_3">#REF!</definedName>
    <definedName name="_9163II_4_4" localSheetId="3">#REF!</definedName>
    <definedName name="_9163II_4_4">#REF!</definedName>
    <definedName name="_9164II_4_5" localSheetId="3">#REF!</definedName>
    <definedName name="_9164II_4_5">#REF!</definedName>
    <definedName name="_9165II_4_6" localSheetId="3">#REF!</definedName>
    <definedName name="_9165II_4_6">#REF!</definedName>
    <definedName name="_9166II_4_7" localSheetId="3">#REF!</definedName>
    <definedName name="_9166II_4_7">#REF!</definedName>
    <definedName name="_9167II_4_8" localSheetId="3">#REF!</definedName>
    <definedName name="_9167II_4_8">#REF!</definedName>
    <definedName name="_9168II_4_9" localSheetId="3">#REF!</definedName>
    <definedName name="_9168II_4_9">#REF!</definedName>
    <definedName name="_9169II_4_17_1" localSheetId="3">#REF!</definedName>
    <definedName name="_9169II_4_17_1">#REF!</definedName>
    <definedName name="_917_s_12_10_8" localSheetId="3">#REF!</definedName>
    <definedName name="_917_s_12_10_8">#REF!</definedName>
    <definedName name="_9170II_4_17_10" localSheetId="3">#REF!</definedName>
    <definedName name="_9170II_4_17_10">#REF!</definedName>
    <definedName name="_9171II_4_17_11" localSheetId="3">#REF!</definedName>
    <definedName name="_9171II_4_17_11">#REF!</definedName>
    <definedName name="_9172II_4_17_12" localSheetId="3">#REF!</definedName>
    <definedName name="_9172II_4_17_12">#REF!</definedName>
    <definedName name="_9173II_4_17_13" localSheetId="3">#REF!</definedName>
    <definedName name="_9173II_4_17_13">#REF!</definedName>
    <definedName name="_9174II_4_17_2" localSheetId="3">#REF!</definedName>
    <definedName name="_9174II_4_17_2">#REF!</definedName>
    <definedName name="_9175II_4_17_3" localSheetId="3">#REF!</definedName>
    <definedName name="_9175II_4_17_3">#REF!</definedName>
    <definedName name="_9176II_4_17_4" localSheetId="3">#REF!</definedName>
    <definedName name="_9176II_4_17_4">#REF!</definedName>
    <definedName name="_9177II_4_17_5" localSheetId="3">#REF!</definedName>
    <definedName name="_9177II_4_17_5">#REF!</definedName>
    <definedName name="_9178II_4_17_6" localSheetId="3">#REF!</definedName>
    <definedName name="_9178II_4_17_6">#REF!</definedName>
    <definedName name="_9179II_4_17_7" localSheetId="3">#REF!</definedName>
    <definedName name="_9179II_4_17_7">#REF!</definedName>
    <definedName name="_918_s_12_10_9" localSheetId="3">#REF!</definedName>
    <definedName name="_918_s_12_10_9">#REF!</definedName>
    <definedName name="_9180II_4_17_8" localSheetId="3">#REF!</definedName>
    <definedName name="_9180II_4_17_8">#REF!</definedName>
    <definedName name="_9181II_4_17_9" localSheetId="3">#REF!</definedName>
    <definedName name="_9181II_4_17_9">#REF!</definedName>
    <definedName name="_9182II_5_1" localSheetId="3">#REF!</definedName>
    <definedName name="_9182II_5_1">#REF!</definedName>
    <definedName name="_9183II_5_10" localSheetId="3">#REF!</definedName>
    <definedName name="_9183II_5_10">#REF!</definedName>
    <definedName name="_9184II_5_11" localSheetId="3">#REF!</definedName>
    <definedName name="_9184II_5_11">#REF!</definedName>
    <definedName name="_9185II_5_12" localSheetId="3">#REF!</definedName>
    <definedName name="_9185II_5_12">#REF!</definedName>
    <definedName name="_9186II_5_13" localSheetId="3">#REF!</definedName>
    <definedName name="_9186II_5_13">#REF!</definedName>
    <definedName name="_9187II_5_2" localSheetId="3">#REF!</definedName>
    <definedName name="_9187II_5_2">#REF!</definedName>
    <definedName name="_9188II_5_3" localSheetId="3">#REF!</definedName>
    <definedName name="_9188II_5_3">#REF!</definedName>
    <definedName name="_9189II_5_4" localSheetId="3">#REF!</definedName>
    <definedName name="_9189II_5_4">#REF!</definedName>
    <definedName name="_919_s_12_11_1" localSheetId="3">#REF!</definedName>
    <definedName name="_919_s_12_11_1">#REF!</definedName>
    <definedName name="_9190II_5_5" localSheetId="3">#REF!</definedName>
    <definedName name="_9190II_5_5">#REF!</definedName>
    <definedName name="_9191II_5_6" localSheetId="3">#REF!</definedName>
    <definedName name="_9191II_5_6">#REF!</definedName>
    <definedName name="_9192II_5_7" localSheetId="3">#REF!</definedName>
    <definedName name="_9192II_5_7">#REF!</definedName>
    <definedName name="_9193II_5_8" localSheetId="3">#REF!</definedName>
    <definedName name="_9193II_5_8">#REF!</definedName>
    <definedName name="_9194II_5_9" localSheetId="3">#REF!</definedName>
    <definedName name="_9194II_5_9">#REF!</definedName>
    <definedName name="_9195II_5_17_1" localSheetId="3">#REF!</definedName>
    <definedName name="_9195II_5_17_1">#REF!</definedName>
    <definedName name="_9196II_5_17_10" localSheetId="3">#REF!</definedName>
    <definedName name="_9196II_5_17_10">#REF!</definedName>
    <definedName name="_9197II_5_17_11" localSheetId="3">#REF!</definedName>
    <definedName name="_9197II_5_17_11">#REF!</definedName>
    <definedName name="_9198II_5_17_12" localSheetId="3">#REF!</definedName>
    <definedName name="_9198II_5_17_12">#REF!</definedName>
    <definedName name="_9199II_5_17_13" localSheetId="3">#REF!</definedName>
    <definedName name="_9199II_5_17_13">#REF!</definedName>
    <definedName name="_92_31_12_1_1" localSheetId="3">#REF!</definedName>
    <definedName name="_92_31_12_1_1">#REF!</definedName>
    <definedName name="_920_s_12_11_10" localSheetId="3">#REF!</definedName>
    <definedName name="_920_s_12_11_10">#REF!</definedName>
    <definedName name="_9200II_5_17_2" localSheetId="3">#REF!</definedName>
    <definedName name="_9200II_5_17_2">#REF!</definedName>
    <definedName name="_9201II_5_17_3" localSheetId="3">#REF!</definedName>
    <definedName name="_9201II_5_17_3">#REF!</definedName>
    <definedName name="_9202II_5_17_4" localSheetId="3">#REF!</definedName>
    <definedName name="_9202II_5_17_4">#REF!</definedName>
    <definedName name="_9203II_5_17_5" localSheetId="3">#REF!</definedName>
    <definedName name="_9203II_5_17_5">#REF!</definedName>
    <definedName name="_9204II_5_17_6" localSheetId="3">#REF!</definedName>
    <definedName name="_9204II_5_17_6">#REF!</definedName>
    <definedName name="_9205II_5_17_7" localSheetId="3">#REF!</definedName>
    <definedName name="_9205II_5_17_7">#REF!</definedName>
    <definedName name="_9206II_5_17_8" localSheetId="3">#REF!</definedName>
    <definedName name="_9206II_5_17_8">#REF!</definedName>
    <definedName name="_9207II_5_17_9" localSheetId="3">#REF!</definedName>
    <definedName name="_9207II_5_17_9">#REF!</definedName>
    <definedName name="_9208II_6_1" localSheetId="3">#REF!</definedName>
    <definedName name="_9208II_6_1">#REF!</definedName>
    <definedName name="_9209II_6_10" localSheetId="3">#REF!</definedName>
    <definedName name="_9209II_6_10">#REF!</definedName>
    <definedName name="_921_s_12_11_11" localSheetId="3">#REF!</definedName>
    <definedName name="_921_s_12_11_11">#REF!</definedName>
    <definedName name="_9210II_6_11" localSheetId="3">#REF!</definedName>
    <definedName name="_9210II_6_11">#REF!</definedName>
    <definedName name="_9211II_6_12" localSheetId="3">#REF!</definedName>
    <definedName name="_9211II_6_12">#REF!</definedName>
    <definedName name="_9212II_6_13" localSheetId="3">#REF!</definedName>
    <definedName name="_9212II_6_13">#REF!</definedName>
    <definedName name="_9213II_6_2" localSheetId="3">#REF!</definedName>
    <definedName name="_9213II_6_2">#REF!</definedName>
    <definedName name="_9214II_6_3" localSheetId="3">#REF!</definedName>
    <definedName name="_9214II_6_3">#REF!</definedName>
    <definedName name="_9215II_6_4" localSheetId="3">#REF!</definedName>
    <definedName name="_9215II_6_4">#REF!</definedName>
    <definedName name="_9216II_6_5" localSheetId="3">#REF!</definedName>
    <definedName name="_9216II_6_5">#REF!</definedName>
    <definedName name="_9217II_6_6" localSheetId="3">#REF!</definedName>
    <definedName name="_9217II_6_6">#REF!</definedName>
    <definedName name="_9218II_6_7" localSheetId="3">#REF!</definedName>
    <definedName name="_9218II_6_7">#REF!</definedName>
    <definedName name="_9219II_6_8" localSheetId="3">#REF!</definedName>
    <definedName name="_9219II_6_8">#REF!</definedName>
    <definedName name="_922_s_12_11_12" localSheetId="3">#REF!</definedName>
    <definedName name="_922_s_12_11_12">#REF!</definedName>
    <definedName name="_9220II_6_9" localSheetId="3">#REF!</definedName>
    <definedName name="_9220II_6_9">#REF!</definedName>
    <definedName name="_9221II_6_17_1" localSheetId="3">#REF!</definedName>
    <definedName name="_9221II_6_17_1">#REF!</definedName>
    <definedName name="_9222II_6_17_10" localSheetId="3">#REF!</definedName>
    <definedName name="_9222II_6_17_10">#REF!</definedName>
    <definedName name="_9223II_6_17_11" localSheetId="3">#REF!</definedName>
    <definedName name="_9223II_6_17_11">#REF!</definedName>
    <definedName name="_9224II_6_17_12" localSheetId="3">#REF!</definedName>
    <definedName name="_9224II_6_17_12">#REF!</definedName>
    <definedName name="_9225II_6_17_13" localSheetId="3">#REF!</definedName>
    <definedName name="_9225II_6_17_13">#REF!</definedName>
    <definedName name="_9226II_6_17_2" localSheetId="3">#REF!</definedName>
    <definedName name="_9226II_6_17_2">#REF!</definedName>
    <definedName name="_9227II_6_17_3" localSheetId="3">#REF!</definedName>
    <definedName name="_9227II_6_17_3">#REF!</definedName>
    <definedName name="_9228II_6_17_4" localSheetId="3">#REF!</definedName>
    <definedName name="_9228II_6_17_4">#REF!</definedName>
    <definedName name="_9229II_6_17_5" localSheetId="3">#REF!</definedName>
    <definedName name="_9229II_6_17_5">#REF!</definedName>
    <definedName name="_923_s_12_11_13" localSheetId="3">#REF!</definedName>
    <definedName name="_923_s_12_11_13">#REF!</definedName>
    <definedName name="_9230II_6_17_6" localSheetId="3">#REF!</definedName>
    <definedName name="_9230II_6_17_6">#REF!</definedName>
    <definedName name="_9231II_6_17_7" localSheetId="3">#REF!</definedName>
    <definedName name="_9231II_6_17_7">#REF!</definedName>
    <definedName name="_9232II_6_17_8" localSheetId="3">#REF!</definedName>
    <definedName name="_9232II_6_17_8">#REF!</definedName>
    <definedName name="_9233II_6_17_9" localSheetId="3">#REF!</definedName>
    <definedName name="_9233II_6_17_9">#REF!</definedName>
    <definedName name="_9234II_7_1" localSheetId="3">#REF!</definedName>
    <definedName name="_9234II_7_1">#REF!</definedName>
    <definedName name="_9235II_7_10" localSheetId="3">#REF!</definedName>
    <definedName name="_9235II_7_10">#REF!</definedName>
    <definedName name="_9236II_7_11" localSheetId="3">#REF!</definedName>
    <definedName name="_9236II_7_11">#REF!</definedName>
    <definedName name="_9237II_7_12" localSheetId="3">#REF!</definedName>
    <definedName name="_9237II_7_12">#REF!</definedName>
    <definedName name="_9238II_7_13" localSheetId="3">#REF!</definedName>
    <definedName name="_9238II_7_13">#REF!</definedName>
    <definedName name="_9239II_7_2" localSheetId="3">#REF!</definedName>
    <definedName name="_9239II_7_2">#REF!</definedName>
    <definedName name="_924_s_12_11_2" localSheetId="3">#REF!</definedName>
    <definedName name="_924_s_12_11_2">#REF!</definedName>
    <definedName name="_9240II_7_3" localSheetId="3">#REF!</definedName>
    <definedName name="_9240II_7_3">#REF!</definedName>
    <definedName name="_9241II_7_4" localSheetId="3">#REF!</definedName>
    <definedName name="_9241II_7_4">#REF!</definedName>
    <definedName name="_9242II_7_5" localSheetId="3">#REF!</definedName>
    <definedName name="_9242II_7_5">#REF!</definedName>
    <definedName name="_9243II_7_6" localSheetId="3">#REF!</definedName>
    <definedName name="_9243II_7_6">#REF!</definedName>
    <definedName name="_9244II_7_7" localSheetId="3">#REF!</definedName>
    <definedName name="_9244II_7_7">#REF!</definedName>
    <definedName name="_9245II_7_8" localSheetId="3">#REF!</definedName>
    <definedName name="_9245II_7_8">#REF!</definedName>
    <definedName name="_9246II_7_9" localSheetId="3">#REF!</definedName>
    <definedName name="_9246II_7_9">#REF!</definedName>
    <definedName name="_9247II_7_17_1" localSheetId="3">#REF!</definedName>
    <definedName name="_9247II_7_17_1">#REF!</definedName>
    <definedName name="_9248II_7_17_10" localSheetId="3">#REF!</definedName>
    <definedName name="_9248II_7_17_10">#REF!</definedName>
    <definedName name="_9249II_7_17_11" localSheetId="3">#REF!</definedName>
    <definedName name="_9249II_7_17_11">#REF!</definedName>
    <definedName name="_925_s_12_11_3" localSheetId="3">#REF!</definedName>
    <definedName name="_925_s_12_11_3">#REF!</definedName>
    <definedName name="_9250II_7_17_12" localSheetId="3">#REF!</definedName>
    <definedName name="_9250II_7_17_12">#REF!</definedName>
    <definedName name="_9251II_7_17_13" localSheetId="3">#REF!</definedName>
    <definedName name="_9251II_7_17_13">#REF!</definedName>
    <definedName name="_9252II_7_17_2" localSheetId="3">#REF!</definedName>
    <definedName name="_9252II_7_17_2">#REF!</definedName>
    <definedName name="_9253II_7_17_3" localSheetId="3">#REF!</definedName>
    <definedName name="_9253II_7_17_3">#REF!</definedName>
    <definedName name="_9254II_7_17_4" localSheetId="3">#REF!</definedName>
    <definedName name="_9254II_7_17_4">#REF!</definedName>
    <definedName name="_9255II_7_17_5" localSheetId="3">#REF!</definedName>
    <definedName name="_9255II_7_17_5">#REF!</definedName>
    <definedName name="_9256II_7_17_6" localSheetId="3">#REF!</definedName>
    <definedName name="_9256II_7_17_6">#REF!</definedName>
    <definedName name="_9257II_7_17_7" localSheetId="3">#REF!</definedName>
    <definedName name="_9257II_7_17_7">#REF!</definedName>
    <definedName name="_9258II_7_17_8" localSheetId="3">#REF!</definedName>
    <definedName name="_9258II_7_17_8">#REF!</definedName>
    <definedName name="_9259II_7_17_9" localSheetId="3">#REF!</definedName>
    <definedName name="_9259II_7_17_9">#REF!</definedName>
    <definedName name="_926_s_12_11_4" localSheetId="3">#REF!</definedName>
    <definedName name="_926_s_12_11_4">#REF!</definedName>
    <definedName name="_9260II_8_1" localSheetId="3">#REF!</definedName>
    <definedName name="_9260II_8_1">#REF!</definedName>
    <definedName name="_9261II_8_10" localSheetId="3">#REF!</definedName>
    <definedName name="_9261II_8_10">#REF!</definedName>
    <definedName name="_9262II_8_11" localSheetId="3">#REF!</definedName>
    <definedName name="_9262II_8_11">#REF!</definedName>
    <definedName name="_9263II_8_12" localSheetId="3">#REF!</definedName>
    <definedName name="_9263II_8_12">#REF!</definedName>
    <definedName name="_9264II_8_13" localSheetId="3">#REF!</definedName>
    <definedName name="_9264II_8_13">#REF!</definedName>
    <definedName name="_9265II_8_2" localSheetId="3">#REF!</definedName>
    <definedName name="_9265II_8_2">#REF!</definedName>
    <definedName name="_9266II_8_3" localSheetId="3">#REF!</definedName>
    <definedName name="_9266II_8_3">#REF!</definedName>
    <definedName name="_9267II_8_4" localSheetId="3">#REF!</definedName>
    <definedName name="_9267II_8_4">#REF!</definedName>
    <definedName name="_9268II_8_5" localSheetId="3">#REF!</definedName>
    <definedName name="_9268II_8_5">#REF!</definedName>
    <definedName name="_9269II_8_6" localSheetId="3">#REF!</definedName>
    <definedName name="_9269II_8_6">#REF!</definedName>
    <definedName name="_927_s_12_11_5" localSheetId="3">#REF!</definedName>
    <definedName name="_927_s_12_11_5">#REF!</definedName>
    <definedName name="_9270II_8_7" localSheetId="3">#REF!</definedName>
    <definedName name="_9270II_8_7">#REF!</definedName>
    <definedName name="_9271II_8_8" localSheetId="3">#REF!</definedName>
    <definedName name="_9271II_8_8">#REF!</definedName>
    <definedName name="_9272II_8_9" localSheetId="3">#REF!</definedName>
    <definedName name="_9272II_8_9">#REF!</definedName>
    <definedName name="_9273II_8_17_1" localSheetId="3">#REF!</definedName>
    <definedName name="_9273II_8_17_1">#REF!</definedName>
    <definedName name="_9274II_8_17_10" localSheetId="3">#REF!</definedName>
    <definedName name="_9274II_8_17_10">#REF!</definedName>
    <definedName name="_9275II_8_17_11" localSheetId="3">#REF!</definedName>
    <definedName name="_9275II_8_17_11">#REF!</definedName>
    <definedName name="_9276II_8_17_12" localSheetId="3">#REF!</definedName>
    <definedName name="_9276II_8_17_12">#REF!</definedName>
    <definedName name="_9277II_8_17_13" localSheetId="3">#REF!</definedName>
    <definedName name="_9277II_8_17_13">#REF!</definedName>
    <definedName name="_9278II_8_17_2" localSheetId="3">#REF!</definedName>
    <definedName name="_9278II_8_17_2">#REF!</definedName>
    <definedName name="_9279II_8_17_3" localSheetId="3">#REF!</definedName>
    <definedName name="_9279II_8_17_3">#REF!</definedName>
    <definedName name="_928_s_12_11_6" localSheetId="3">#REF!</definedName>
    <definedName name="_928_s_12_11_6">#REF!</definedName>
    <definedName name="_9280II_8_17_4" localSheetId="3">#REF!</definedName>
    <definedName name="_9280II_8_17_4">#REF!</definedName>
    <definedName name="_9281II_8_17_5" localSheetId="3">#REF!</definedName>
    <definedName name="_9281II_8_17_5">#REF!</definedName>
    <definedName name="_9282II_8_17_6" localSheetId="3">#REF!</definedName>
    <definedName name="_9282II_8_17_6">#REF!</definedName>
    <definedName name="_9283II_8_17_7" localSheetId="3">#REF!</definedName>
    <definedName name="_9283II_8_17_7">#REF!</definedName>
    <definedName name="_9284II_8_17_8" localSheetId="3">#REF!</definedName>
    <definedName name="_9284II_8_17_8">#REF!</definedName>
    <definedName name="_9285II_8_17_9" localSheetId="3">#REF!</definedName>
    <definedName name="_9285II_8_17_9">#REF!</definedName>
    <definedName name="_9286II_9_1" localSheetId="3">#REF!</definedName>
    <definedName name="_9286II_9_1">#REF!</definedName>
    <definedName name="_9287II_9_10" localSheetId="3">#REF!</definedName>
    <definedName name="_9287II_9_10">#REF!</definedName>
    <definedName name="_9288II_9_11" localSheetId="3">#REF!</definedName>
    <definedName name="_9288II_9_11">#REF!</definedName>
    <definedName name="_9289II_9_12" localSheetId="3">#REF!</definedName>
    <definedName name="_9289II_9_12">#REF!</definedName>
    <definedName name="_929_s_12_11_7" localSheetId="3">#REF!</definedName>
    <definedName name="_929_s_12_11_7">#REF!</definedName>
    <definedName name="_9290II_9_13" localSheetId="3">#REF!</definedName>
    <definedName name="_9290II_9_13">#REF!</definedName>
    <definedName name="_9291II_9_2" localSheetId="3">#REF!</definedName>
    <definedName name="_9291II_9_2">#REF!</definedName>
    <definedName name="_9292II_9_3" localSheetId="3">#REF!</definedName>
    <definedName name="_9292II_9_3">#REF!</definedName>
    <definedName name="_9293II_9_4" localSheetId="3">#REF!</definedName>
    <definedName name="_9293II_9_4">#REF!</definedName>
    <definedName name="_9294II_9_5" localSheetId="3">#REF!</definedName>
    <definedName name="_9294II_9_5">#REF!</definedName>
    <definedName name="_9295II_9_6" localSheetId="3">#REF!</definedName>
    <definedName name="_9295II_9_6">#REF!</definedName>
    <definedName name="_9296II_9_7" localSheetId="3">#REF!</definedName>
    <definedName name="_9296II_9_7">#REF!</definedName>
    <definedName name="_9297II_9_8" localSheetId="3">#REF!</definedName>
    <definedName name="_9297II_9_8">#REF!</definedName>
    <definedName name="_9298II_9_9" localSheetId="3">#REF!</definedName>
    <definedName name="_9298II_9_9">#REF!</definedName>
    <definedName name="_9299II_9_17_1" localSheetId="3">#REF!</definedName>
    <definedName name="_9299II_9_17_1">#REF!</definedName>
    <definedName name="_93_31_12_1_10" localSheetId="3">#REF!</definedName>
    <definedName name="_93_31_12_1_10">#REF!</definedName>
    <definedName name="_930_s_12_11_8" localSheetId="3">#REF!</definedName>
    <definedName name="_930_s_12_11_8">#REF!</definedName>
    <definedName name="_9300II_9_17_10" localSheetId="3">#REF!</definedName>
    <definedName name="_9300II_9_17_10">#REF!</definedName>
    <definedName name="_9301II_9_17_11" localSheetId="3">#REF!</definedName>
    <definedName name="_9301II_9_17_11">#REF!</definedName>
    <definedName name="_9302II_9_17_12" localSheetId="3">#REF!</definedName>
    <definedName name="_9302II_9_17_12">#REF!</definedName>
    <definedName name="_9303II_9_17_13" localSheetId="3">#REF!</definedName>
    <definedName name="_9303II_9_17_13">#REF!</definedName>
    <definedName name="_9304II_9_17_2" localSheetId="3">#REF!</definedName>
    <definedName name="_9304II_9_17_2">#REF!</definedName>
    <definedName name="_9305II_9_17_3" localSheetId="3">#REF!</definedName>
    <definedName name="_9305II_9_17_3">#REF!</definedName>
    <definedName name="_9306II_9_17_4" localSheetId="3">#REF!</definedName>
    <definedName name="_9306II_9_17_4">#REF!</definedName>
    <definedName name="_9307II_9_17_5" localSheetId="3">#REF!</definedName>
    <definedName name="_9307II_9_17_5">#REF!</definedName>
    <definedName name="_9308II_9_17_6" localSheetId="3">#REF!</definedName>
    <definedName name="_9308II_9_17_6">#REF!</definedName>
    <definedName name="_9309II_9_17_7" localSheetId="3">#REF!</definedName>
    <definedName name="_9309II_9_17_7">#REF!</definedName>
    <definedName name="_931_s_12_11_9" localSheetId="3">#REF!</definedName>
    <definedName name="_931_s_12_11_9">#REF!</definedName>
    <definedName name="_9310II_9_17_8" localSheetId="3">#REF!</definedName>
    <definedName name="_9310II_9_17_8">#REF!</definedName>
    <definedName name="_9311II_9_17_9" localSheetId="3">#REF!</definedName>
    <definedName name="_9311II_9_17_9">#REF!</definedName>
    <definedName name="_9312III_1" localSheetId="3">#REF!</definedName>
    <definedName name="_9312III_1">#REF!</definedName>
    <definedName name="_9313III_10" localSheetId="3">#REF!</definedName>
    <definedName name="_9313III_10">#REF!</definedName>
    <definedName name="_9314III_11" localSheetId="3">#REF!</definedName>
    <definedName name="_9314III_11">#REF!</definedName>
    <definedName name="_9315III_12" localSheetId="3">#REF!</definedName>
    <definedName name="_9315III_12">#REF!</definedName>
    <definedName name="_9316III_13" localSheetId="3">#REF!</definedName>
    <definedName name="_9316III_13">#REF!</definedName>
    <definedName name="_9317III_2" localSheetId="3">#REF!</definedName>
    <definedName name="_9317III_2">#REF!</definedName>
    <definedName name="_9318III_3" localSheetId="3">#REF!</definedName>
    <definedName name="_9318III_3">#REF!</definedName>
    <definedName name="_9319III_4" localSheetId="3">#REF!</definedName>
    <definedName name="_9319III_4">#REF!</definedName>
    <definedName name="_932_s_12_17_1" localSheetId="3">#REF!</definedName>
    <definedName name="_932_s_12_17_1">#REF!</definedName>
    <definedName name="_9320III_5" localSheetId="3">#REF!</definedName>
    <definedName name="_9320III_5">#REF!</definedName>
    <definedName name="_9321III_6" localSheetId="3">#REF!</definedName>
    <definedName name="_9321III_6">#REF!</definedName>
    <definedName name="_9322III_7" localSheetId="3">#REF!</definedName>
    <definedName name="_9322III_7">#REF!</definedName>
    <definedName name="_9323III_8" localSheetId="3">#REF!</definedName>
    <definedName name="_9323III_8">#REF!</definedName>
    <definedName name="_9324III_9" localSheetId="3">#REF!</definedName>
    <definedName name="_9324III_9">#REF!</definedName>
    <definedName name="_9325III_1_1" localSheetId="3">#REF!</definedName>
    <definedName name="_9325III_1_1">#REF!</definedName>
    <definedName name="_9326III_1_10" localSheetId="3">#REF!</definedName>
    <definedName name="_9326III_1_10">#REF!</definedName>
    <definedName name="_9327III_1_11" localSheetId="3">#REF!</definedName>
    <definedName name="_9327III_1_11">#REF!</definedName>
    <definedName name="_9328III_1_12" localSheetId="3">#REF!</definedName>
    <definedName name="_9328III_1_12">#REF!</definedName>
    <definedName name="_9329III_1_13" localSheetId="3">#REF!</definedName>
    <definedName name="_9329III_1_13">#REF!</definedName>
    <definedName name="_933_s_12_17_10" localSheetId="3">#REF!</definedName>
    <definedName name="_933_s_12_17_10">#REF!</definedName>
    <definedName name="_9330III_1_2" localSheetId="3">#REF!</definedName>
    <definedName name="_9330III_1_2">#REF!</definedName>
    <definedName name="_9331III_1_3" localSheetId="3">#REF!</definedName>
    <definedName name="_9331III_1_3">#REF!</definedName>
    <definedName name="_9332III_1_4" localSheetId="3">#REF!</definedName>
    <definedName name="_9332III_1_4">#REF!</definedName>
    <definedName name="_9333III_1_5" localSheetId="3">#REF!</definedName>
    <definedName name="_9333III_1_5">#REF!</definedName>
    <definedName name="_9334III_1_6" localSheetId="3">#REF!</definedName>
    <definedName name="_9334III_1_6">#REF!</definedName>
    <definedName name="_9335III_1_7" localSheetId="3">#REF!</definedName>
    <definedName name="_9335III_1_7">#REF!</definedName>
    <definedName name="_9336III_1_8" localSheetId="3">#REF!</definedName>
    <definedName name="_9336III_1_8">#REF!</definedName>
    <definedName name="_9337III_1_9" localSheetId="3">#REF!</definedName>
    <definedName name="_9337III_1_9">#REF!</definedName>
    <definedName name="_9338III_1_17_1" localSheetId="3">#REF!</definedName>
    <definedName name="_9338III_1_17_1">#REF!</definedName>
    <definedName name="_9339III_1_17_10" localSheetId="3">#REF!</definedName>
    <definedName name="_9339III_1_17_10">#REF!</definedName>
    <definedName name="_934_s_12_17_11" localSheetId="3">#REF!</definedName>
    <definedName name="_934_s_12_17_11">#REF!</definedName>
    <definedName name="_9340III_1_17_11" localSheetId="3">#REF!</definedName>
    <definedName name="_9340III_1_17_11">#REF!</definedName>
    <definedName name="_9341III_1_17_12" localSheetId="3">#REF!</definedName>
    <definedName name="_9341III_1_17_12">#REF!</definedName>
    <definedName name="_9342III_1_17_13" localSheetId="3">#REF!</definedName>
    <definedName name="_9342III_1_17_13">#REF!</definedName>
    <definedName name="_9343III_1_17_2" localSheetId="3">#REF!</definedName>
    <definedName name="_9343III_1_17_2">#REF!</definedName>
    <definedName name="_9344III_1_17_3" localSheetId="3">#REF!</definedName>
    <definedName name="_9344III_1_17_3">#REF!</definedName>
    <definedName name="_9345III_1_17_4" localSheetId="3">#REF!</definedName>
    <definedName name="_9345III_1_17_4">#REF!</definedName>
    <definedName name="_9346III_1_17_5" localSheetId="3">#REF!</definedName>
    <definedName name="_9346III_1_17_5">#REF!</definedName>
    <definedName name="_9347III_1_17_6" localSheetId="3">#REF!</definedName>
    <definedName name="_9347III_1_17_6">#REF!</definedName>
    <definedName name="_9348III_1_17_7" localSheetId="3">#REF!</definedName>
    <definedName name="_9348III_1_17_7">#REF!</definedName>
    <definedName name="_9349III_1_17_8" localSheetId="3">#REF!</definedName>
    <definedName name="_9349III_1_17_8">#REF!</definedName>
    <definedName name="_935_s_12_17_12" localSheetId="3">#REF!</definedName>
    <definedName name="_935_s_12_17_12">#REF!</definedName>
    <definedName name="_9350III_1_17_9" localSheetId="3">#REF!</definedName>
    <definedName name="_9350III_1_17_9">#REF!</definedName>
    <definedName name="_9351III_10_1" localSheetId="3">#REF!</definedName>
    <definedName name="_9351III_10_1">#REF!</definedName>
    <definedName name="_9352III_10_10" localSheetId="3">#REF!</definedName>
    <definedName name="_9352III_10_10">#REF!</definedName>
    <definedName name="_9353III_10_11" localSheetId="3">#REF!</definedName>
    <definedName name="_9353III_10_11">#REF!</definedName>
    <definedName name="_9354III_10_12" localSheetId="3">#REF!</definedName>
    <definedName name="_9354III_10_12">#REF!</definedName>
    <definedName name="_9355III_10_13" localSheetId="3">#REF!</definedName>
    <definedName name="_9355III_10_13">#REF!</definedName>
    <definedName name="_9356III_10_2" localSheetId="3">#REF!</definedName>
    <definedName name="_9356III_10_2">#REF!</definedName>
    <definedName name="_9357III_10_3" localSheetId="3">#REF!</definedName>
    <definedName name="_9357III_10_3">#REF!</definedName>
    <definedName name="_9358III_10_4" localSheetId="3">#REF!</definedName>
    <definedName name="_9358III_10_4">#REF!</definedName>
    <definedName name="_9359III_10_5" localSheetId="3">#REF!</definedName>
    <definedName name="_9359III_10_5">#REF!</definedName>
    <definedName name="_936_s_12_17_13" localSheetId="3">#REF!</definedName>
    <definedName name="_936_s_12_17_13">#REF!</definedName>
    <definedName name="_9360III_10_6" localSheetId="3">#REF!</definedName>
    <definedName name="_9360III_10_6">#REF!</definedName>
    <definedName name="_9361III_10_7" localSheetId="3">#REF!</definedName>
    <definedName name="_9361III_10_7">#REF!</definedName>
    <definedName name="_9362III_10_8" localSheetId="3">#REF!</definedName>
    <definedName name="_9362III_10_8">#REF!</definedName>
    <definedName name="_9363III_10_9" localSheetId="3">#REF!</definedName>
    <definedName name="_9363III_10_9">#REF!</definedName>
    <definedName name="_9364III_10_17_1" localSheetId="3">#REF!</definedName>
    <definedName name="_9364III_10_17_1">#REF!</definedName>
    <definedName name="_9365III_10_17_10" localSheetId="3">#REF!</definedName>
    <definedName name="_9365III_10_17_10">#REF!</definedName>
    <definedName name="_9366III_10_17_11" localSheetId="3">#REF!</definedName>
    <definedName name="_9366III_10_17_11">#REF!</definedName>
    <definedName name="_9367III_10_17_12" localSheetId="3">#REF!</definedName>
    <definedName name="_9367III_10_17_12">#REF!</definedName>
    <definedName name="_9368III_10_17_13" localSheetId="3">#REF!</definedName>
    <definedName name="_9368III_10_17_13">#REF!</definedName>
    <definedName name="_9369III_10_17_2" localSheetId="3">#REF!</definedName>
    <definedName name="_9369III_10_17_2">#REF!</definedName>
    <definedName name="_937_s_12_17_2" localSheetId="3">#REF!</definedName>
    <definedName name="_937_s_12_17_2">#REF!</definedName>
    <definedName name="_9370III_10_17_3" localSheetId="3">#REF!</definedName>
    <definedName name="_9370III_10_17_3">#REF!</definedName>
    <definedName name="_9371III_10_17_4" localSheetId="3">#REF!</definedName>
    <definedName name="_9371III_10_17_4">#REF!</definedName>
    <definedName name="_9372III_10_17_5" localSheetId="3">#REF!</definedName>
    <definedName name="_9372III_10_17_5">#REF!</definedName>
    <definedName name="_9373III_10_17_6" localSheetId="3">#REF!</definedName>
    <definedName name="_9373III_10_17_6">#REF!</definedName>
    <definedName name="_9374III_10_17_7" localSheetId="3">#REF!</definedName>
    <definedName name="_9374III_10_17_7">#REF!</definedName>
    <definedName name="_9375III_10_17_8" localSheetId="3">#REF!</definedName>
    <definedName name="_9375III_10_17_8">#REF!</definedName>
    <definedName name="_9376III_10_17_9" localSheetId="3">#REF!</definedName>
    <definedName name="_9376III_10_17_9">#REF!</definedName>
    <definedName name="_9377III_11_1" localSheetId="3">#REF!</definedName>
    <definedName name="_9377III_11_1">#REF!</definedName>
    <definedName name="_9378III_11_10" localSheetId="3">#REF!</definedName>
    <definedName name="_9378III_11_10">#REF!</definedName>
    <definedName name="_9379III_11_11" localSheetId="3">#REF!</definedName>
    <definedName name="_9379III_11_11">#REF!</definedName>
    <definedName name="_938_s_12_17_3" localSheetId="3">#REF!</definedName>
    <definedName name="_938_s_12_17_3">#REF!</definedName>
    <definedName name="_9380III_11_12" localSheetId="3">#REF!</definedName>
    <definedName name="_9380III_11_12">#REF!</definedName>
    <definedName name="_9381III_11_13" localSheetId="3">#REF!</definedName>
    <definedName name="_9381III_11_13">#REF!</definedName>
    <definedName name="_9382III_11_2" localSheetId="3">#REF!</definedName>
    <definedName name="_9382III_11_2">#REF!</definedName>
    <definedName name="_9383III_11_3" localSheetId="3">#REF!</definedName>
    <definedName name="_9383III_11_3">#REF!</definedName>
    <definedName name="_9384III_11_4" localSheetId="3">#REF!</definedName>
    <definedName name="_9384III_11_4">#REF!</definedName>
    <definedName name="_9385III_11_5" localSheetId="3">#REF!</definedName>
    <definedName name="_9385III_11_5">#REF!</definedName>
    <definedName name="_9386III_11_6" localSheetId="3">#REF!</definedName>
    <definedName name="_9386III_11_6">#REF!</definedName>
    <definedName name="_9387III_11_7" localSheetId="3">#REF!</definedName>
    <definedName name="_9387III_11_7">#REF!</definedName>
    <definedName name="_9388III_11_8" localSheetId="3">#REF!</definedName>
    <definedName name="_9388III_11_8">#REF!</definedName>
    <definedName name="_9389III_11_9" localSheetId="3">#REF!</definedName>
    <definedName name="_9389III_11_9">#REF!</definedName>
    <definedName name="_939_s_12_17_4" localSheetId="3">#REF!</definedName>
    <definedName name="_939_s_12_17_4">#REF!</definedName>
    <definedName name="_9390III_11_17_1" localSheetId="3">#REF!</definedName>
    <definedName name="_9390III_11_17_1">#REF!</definedName>
    <definedName name="_9391III_11_17_10" localSheetId="3">#REF!</definedName>
    <definedName name="_9391III_11_17_10">#REF!</definedName>
    <definedName name="_9392III_11_17_11" localSheetId="3">#REF!</definedName>
    <definedName name="_9392III_11_17_11">#REF!</definedName>
    <definedName name="_9393III_11_17_12" localSheetId="3">#REF!</definedName>
    <definedName name="_9393III_11_17_12">#REF!</definedName>
    <definedName name="_9394III_11_17_13" localSheetId="3">#REF!</definedName>
    <definedName name="_9394III_11_17_13">#REF!</definedName>
    <definedName name="_9395III_11_17_2" localSheetId="3">#REF!</definedName>
    <definedName name="_9395III_11_17_2">#REF!</definedName>
    <definedName name="_9396III_11_17_3" localSheetId="3">#REF!</definedName>
    <definedName name="_9396III_11_17_3">#REF!</definedName>
    <definedName name="_9397III_11_17_4" localSheetId="3">#REF!</definedName>
    <definedName name="_9397III_11_17_4">#REF!</definedName>
    <definedName name="_9398III_11_17_5" localSheetId="3">#REF!</definedName>
    <definedName name="_9398III_11_17_5">#REF!</definedName>
    <definedName name="_9399III_11_17_6" localSheetId="3">#REF!</definedName>
    <definedName name="_9399III_11_17_6">#REF!</definedName>
    <definedName name="_94_31_12_1_11" localSheetId="3">#REF!</definedName>
    <definedName name="_94_31_12_1_11">#REF!</definedName>
    <definedName name="_940_s_12_17_5" localSheetId="3">#REF!</definedName>
    <definedName name="_940_s_12_17_5">#REF!</definedName>
    <definedName name="_9400III_11_17_7" localSheetId="3">#REF!</definedName>
    <definedName name="_9400III_11_17_7">#REF!</definedName>
    <definedName name="_9401III_11_17_8" localSheetId="3">#REF!</definedName>
    <definedName name="_9401III_11_17_8">#REF!</definedName>
    <definedName name="_9402III_11_17_9" localSheetId="3">#REF!</definedName>
    <definedName name="_9402III_11_17_9">#REF!</definedName>
    <definedName name="_9403III_12_1" localSheetId="3">#REF!</definedName>
    <definedName name="_9403III_12_1">#REF!</definedName>
    <definedName name="_9404III_12_10" localSheetId="3">#REF!</definedName>
    <definedName name="_9404III_12_10">#REF!</definedName>
    <definedName name="_9405III_12_11" localSheetId="3">#REF!</definedName>
    <definedName name="_9405III_12_11">#REF!</definedName>
    <definedName name="_9406III_12_12" localSheetId="3">#REF!</definedName>
    <definedName name="_9406III_12_12">#REF!</definedName>
    <definedName name="_9407III_12_13" localSheetId="3">#REF!</definedName>
    <definedName name="_9407III_12_13">#REF!</definedName>
    <definedName name="_9408III_12_2" localSheetId="3">#REF!</definedName>
    <definedName name="_9408III_12_2">#REF!</definedName>
    <definedName name="_9409III_12_3" localSheetId="3">#REF!</definedName>
    <definedName name="_9409III_12_3">#REF!</definedName>
    <definedName name="_941_s_12_17_6" localSheetId="3">#REF!</definedName>
    <definedName name="_941_s_12_17_6">#REF!</definedName>
    <definedName name="_9410III_12_4" localSheetId="3">#REF!</definedName>
    <definedName name="_9410III_12_4">#REF!</definedName>
    <definedName name="_9411III_12_5" localSheetId="3">#REF!</definedName>
    <definedName name="_9411III_12_5">#REF!</definedName>
    <definedName name="_9412III_12_6" localSheetId="3">#REF!</definedName>
    <definedName name="_9412III_12_6">#REF!</definedName>
    <definedName name="_9413III_12_7" localSheetId="3">#REF!</definedName>
    <definedName name="_9413III_12_7">#REF!</definedName>
    <definedName name="_9414III_12_8" localSheetId="3">#REF!</definedName>
    <definedName name="_9414III_12_8">#REF!</definedName>
    <definedName name="_9415III_12_9" localSheetId="3">#REF!</definedName>
    <definedName name="_9415III_12_9">#REF!</definedName>
    <definedName name="_9416III_12_1_1" localSheetId="3">#REF!</definedName>
    <definedName name="_9416III_12_1_1">#REF!</definedName>
    <definedName name="_9417III_12_1_10" localSheetId="3">#REF!</definedName>
    <definedName name="_9417III_12_1_10">#REF!</definedName>
    <definedName name="_9418III_12_1_11" localSheetId="3">#REF!</definedName>
    <definedName name="_9418III_12_1_11">#REF!</definedName>
    <definedName name="_9419III_12_1_12" localSheetId="3">#REF!</definedName>
    <definedName name="_9419III_12_1_12">#REF!</definedName>
    <definedName name="_942_s_12_17_7" localSheetId="3">#REF!</definedName>
    <definedName name="_942_s_12_17_7">#REF!</definedName>
    <definedName name="_9420III_12_1_13" localSheetId="3">#REF!</definedName>
    <definedName name="_9420III_12_1_13">#REF!</definedName>
    <definedName name="_9421III_12_1_2" localSheetId="3">#REF!</definedName>
    <definedName name="_9421III_12_1_2">#REF!</definedName>
    <definedName name="_9422III_12_1_3" localSheetId="3">#REF!</definedName>
    <definedName name="_9422III_12_1_3">#REF!</definedName>
    <definedName name="_9423III_12_1_4" localSheetId="3">#REF!</definedName>
    <definedName name="_9423III_12_1_4">#REF!</definedName>
    <definedName name="_9424III_12_1_5" localSheetId="3">#REF!</definedName>
    <definedName name="_9424III_12_1_5">#REF!</definedName>
    <definedName name="_9425III_12_1_6" localSheetId="3">#REF!</definedName>
    <definedName name="_9425III_12_1_6">#REF!</definedName>
    <definedName name="_9426III_12_1_7" localSheetId="3">#REF!</definedName>
    <definedName name="_9426III_12_1_7">#REF!</definedName>
    <definedName name="_9427III_12_1_8" localSheetId="3">#REF!</definedName>
    <definedName name="_9427III_12_1_8">#REF!</definedName>
    <definedName name="_9428III_12_1_9" localSheetId="3">#REF!</definedName>
    <definedName name="_9428III_12_1_9">#REF!</definedName>
    <definedName name="_9429III_12_17_1" localSheetId="3">#REF!</definedName>
    <definedName name="_9429III_12_17_1">#REF!</definedName>
    <definedName name="_943_s_12_17_8" localSheetId="3">#REF!</definedName>
    <definedName name="_943_s_12_17_8">#REF!</definedName>
    <definedName name="_9430III_12_17_10" localSheetId="3">#REF!</definedName>
    <definedName name="_9430III_12_17_10">#REF!</definedName>
    <definedName name="_9431III_12_17_11" localSheetId="3">#REF!</definedName>
    <definedName name="_9431III_12_17_11">#REF!</definedName>
    <definedName name="_9432III_12_17_12" localSheetId="3">#REF!</definedName>
    <definedName name="_9432III_12_17_12">#REF!</definedName>
    <definedName name="_9433III_12_17_13" localSheetId="3">#REF!</definedName>
    <definedName name="_9433III_12_17_13">#REF!</definedName>
    <definedName name="_9434III_12_17_2" localSheetId="3">#REF!</definedName>
    <definedName name="_9434III_12_17_2">#REF!</definedName>
    <definedName name="_9435III_12_17_3" localSheetId="3">#REF!</definedName>
    <definedName name="_9435III_12_17_3">#REF!</definedName>
    <definedName name="_9436III_12_17_4" localSheetId="3">#REF!</definedName>
    <definedName name="_9436III_12_17_4">#REF!</definedName>
    <definedName name="_9437III_12_17_5" localSheetId="3">#REF!</definedName>
    <definedName name="_9437III_12_17_5">#REF!</definedName>
    <definedName name="_9438III_12_17_6" localSheetId="3">#REF!</definedName>
    <definedName name="_9438III_12_17_6">#REF!</definedName>
    <definedName name="_9439III_12_17_7" localSheetId="3">#REF!</definedName>
    <definedName name="_9439III_12_17_7">#REF!</definedName>
    <definedName name="_944_s_12_17_9" localSheetId="3">#REF!</definedName>
    <definedName name="_944_s_12_17_9">#REF!</definedName>
    <definedName name="_9440III_12_17_8" localSheetId="3">#REF!</definedName>
    <definedName name="_9440III_12_17_8">#REF!</definedName>
    <definedName name="_9441III_12_17_9" localSheetId="3">#REF!</definedName>
    <definedName name="_9441III_12_17_9">#REF!</definedName>
    <definedName name="_9442III_13_1" localSheetId="3">#REF!</definedName>
    <definedName name="_9442III_13_1">#REF!</definedName>
    <definedName name="_9443III_13_10" localSheetId="3">#REF!</definedName>
    <definedName name="_9443III_13_10">#REF!</definedName>
    <definedName name="_9444III_13_11" localSheetId="3">#REF!</definedName>
    <definedName name="_9444III_13_11">#REF!</definedName>
    <definedName name="_9445III_13_12" localSheetId="3">#REF!</definedName>
    <definedName name="_9445III_13_12">#REF!</definedName>
    <definedName name="_9446III_13_13" localSheetId="3">#REF!</definedName>
    <definedName name="_9446III_13_13">#REF!</definedName>
    <definedName name="_9447III_13_2" localSheetId="3">#REF!</definedName>
    <definedName name="_9447III_13_2">#REF!</definedName>
    <definedName name="_9448III_13_3" localSheetId="3">#REF!</definedName>
    <definedName name="_9448III_13_3">#REF!</definedName>
    <definedName name="_9449III_13_4" localSheetId="3">#REF!</definedName>
    <definedName name="_9449III_13_4">#REF!</definedName>
    <definedName name="_945_s_13_1" localSheetId="3">#REF!</definedName>
    <definedName name="_945_s_13_1">#REF!</definedName>
    <definedName name="_9450III_13_5" localSheetId="3">#REF!</definedName>
    <definedName name="_9450III_13_5">#REF!</definedName>
    <definedName name="_9451III_13_6" localSheetId="3">#REF!</definedName>
    <definedName name="_9451III_13_6">#REF!</definedName>
    <definedName name="_9452III_13_7" localSheetId="3">#REF!</definedName>
    <definedName name="_9452III_13_7">#REF!</definedName>
    <definedName name="_9453III_13_8" localSheetId="3">#REF!</definedName>
    <definedName name="_9453III_13_8">#REF!</definedName>
    <definedName name="_9454III_13_9" localSheetId="3">#REF!</definedName>
    <definedName name="_9454III_13_9">#REF!</definedName>
    <definedName name="_9455III_13_17_1" localSheetId="3">#REF!</definedName>
    <definedName name="_9455III_13_17_1">#REF!</definedName>
    <definedName name="_9456III_13_17_10" localSheetId="3">#REF!</definedName>
    <definedName name="_9456III_13_17_10">#REF!</definedName>
    <definedName name="_9457III_13_17_11" localSheetId="3">#REF!</definedName>
    <definedName name="_9457III_13_17_11">#REF!</definedName>
    <definedName name="_9458III_13_17_12" localSheetId="3">#REF!</definedName>
    <definedName name="_9458III_13_17_12">#REF!</definedName>
    <definedName name="_9459III_13_17_13" localSheetId="3">#REF!</definedName>
    <definedName name="_9459III_13_17_13">#REF!</definedName>
    <definedName name="_946_s_13_10" localSheetId="3">#REF!</definedName>
    <definedName name="_946_s_13_10">#REF!</definedName>
    <definedName name="_9460III_13_17_2" localSheetId="3">#REF!</definedName>
    <definedName name="_9460III_13_17_2">#REF!</definedName>
    <definedName name="_9461III_13_17_3" localSheetId="3">#REF!</definedName>
    <definedName name="_9461III_13_17_3">#REF!</definedName>
    <definedName name="_9462III_13_17_4" localSheetId="3">#REF!</definedName>
    <definedName name="_9462III_13_17_4">#REF!</definedName>
    <definedName name="_9463III_13_17_5" localSheetId="3">#REF!</definedName>
    <definedName name="_9463III_13_17_5">#REF!</definedName>
    <definedName name="_9464III_13_17_6" localSheetId="3">#REF!</definedName>
    <definedName name="_9464III_13_17_6">#REF!</definedName>
    <definedName name="_9465III_13_17_7" localSheetId="3">#REF!</definedName>
    <definedName name="_9465III_13_17_7">#REF!</definedName>
    <definedName name="_9466III_13_17_8" localSheetId="3">#REF!</definedName>
    <definedName name="_9466III_13_17_8">#REF!</definedName>
    <definedName name="_9467III_13_17_9" localSheetId="3">#REF!</definedName>
    <definedName name="_9467III_13_17_9">#REF!</definedName>
    <definedName name="_9468III_14_1" localSheetId="3">#REF!</definedName>
    <definedName name="_9468III_14_1">#REF!</definedName>
    <definedName name="_9469III_14_10" localSheetId="3">#REF!</definedName>
    <definedName name="_9469III_14_10">#REF!</definedName>
    <definedName name="_947_s_13_11" localSheetId="3">#REF!</definedName>
    <definedName name="_947_s_13_11">#REF!</definedName>
    <definedName name="_9470III_14_11" localSheetId="3">#REF!</definedName>
    <definedName name="_9470III_14_11">#REF!</definedName>
    <definedName name="_9471III_14_12" localSheetId="3">#REF!</definedName>
    <definedName name="_9471III_14_12">#REF!</definedName>
    <definedName name="_9472III_14_13" localSheetId="3">#REF!</definedName>
    <definedName name="_9472III_14_13">#REF!</definedName>
    <definedName name="_9473III_14_2" localSheetId="3">#REF!</definedName>
    <definedName name="_9473III_14_2">#REF!</definedName>
    <definedName name="_9474III_14_3" localSheetId="3">#REF!</definedName>
    <definedName name="_9474III_14_3">#REF!</definedName>
    <definedName name="_9475III_14_4" localSheetId="3">#REF!</definedName>
    <definedName name="_9475III_14_4">#REF!</definedName>
    <definedName name="_9476III_14_5" localSheetId="3">#REF!</definedName>
    <definedName name="_9476III_14_5">#REF!</definedName>
    <definedName name="_9477III_14_6" localSheetId="3">#REF!</definedName>
    <definedName name="_9477III_14_6">#REF!</definedName>
    <definedName name="_9478III_14_7" localSheetId="3">#REF!</definedName>
    <definedName name="_9478III_14_7">#REF!</definedName>
    <definedName name="_9479III_14_8" localSheetId="3">#REF!</definedName>
    <definedName name="_9479III_14_8">#REF!</definedName>
    <definedName name="_948_s_13_12" localSheetId="3">#REF!</definedName>
    <definedName name="_948_s_13_12">#REF!</definedName>
    <definedName name="_9480III_14_9" localSheetId="3">#REF!</definedName>
    <definedName name="_9480III_14_9">#REF!</definedName>
    <definedName name="_9481III_14_17_1" localSheetId="3">#REF!</definedName>
    <definedName name="_9481III_14_17_1">#REF!</definedName>
    <definedName name="_9482III_14_17_10" localSheetId="3">#REF!</definedName>
    <definedName name="_9482III_14_17_10">#REF!</definedName>
    <definedName name="_9483III_14_17_11" localSheetId="3">#REF!</definedName>
    <definedName name="_9483III_14_17_11">#REF!</definedName>
    <definedName name="_9484III_14_17_12" localSheetId="3">#REF!</definedName>
    <definedName name="_9484III_14_17_12">#REF!</definedName>
    <definedName name="_9485III_14_17_13" localSheetId="3">#REF!</definedName>
    <definedName name="_9485III_14_17_13">#REF!</definedName>
    <definedName name="_9486III_14_17_2" localSheetId="3">#REF!</definedName>
    <definedName name="_9486III_14_17_2">#REF!</definedName>
    <definedName name="_9487III_14_17_3" localSheetId="3">#REF!</definedName>
    <definedName name="_9487III_14_17_3">#REF!</definedName>
    <definedName name="_9488III_14_17_4" localSheetId="3">#REF!</definedName>
    <definedName name="_9488III_14_17_4">#REF!</definedName>
    <definedName name="_9489III_14_17_5" localSheetId="3">#REF!</definedName>
    <definedName name="_9489III_14_17_5">#REF!</definedName>
    <definedName name="_949_s_13_13" localSheetId="3">#REF!</definedName>
    <definedName name="_949_s_13_13">#REF!</definedName>
    <definedName name="_9490III_14_17_6" localSheetId="3">#REF!</definedName>
    <definedName name="_9490III_14_17_6">#REF!</definedName>
    <definedName name="_9491III_14_17_7" localSheetId="3">#REF!</definedName>
    <definedName name="_9491III_14_17_7">#REF!</definedName>
    <definedName name="_9492III_14_17_8" localSheetId="3">#REF!</definedName>
    <definedName name="_9492III_14_17_8">#REF!</definedName>
    <definedName name="_9493III_14_17_9" localSheetId="3">#REF!</definedName>
    <definedName name="_9493III_14_17_9">#REF!</definedName>
    <definedName name="_9494III_17_1" localSheetId="3">#REF!</definedName>
    <definedName name="_9494III_17_1">#REF!</definedName>
    <definedName name="_9495III_17_10" localSheetId="3">#REF!</definedName>
    <definedName name="_9495III_17_10">#REF!</definedName>
    <definedName name="_9496III_17_11" localSheetId="3">#REF!</definedName>
    <definedName name="_9496III_17_11">#REF!</definedName>
    <definedName name="_9497III_17_12" localSheetId="3">#REF!</definedName>
    <definedName name="_9497III_17_12">#REF!</definedName>
    <definedName name="_9498III_17_13" localSheetId="3">#REF!</definedName>
    <definedName name="_9498III_17_13">#REF!</definedName>
    <definedName name="_9499III_17_2" localSheetId="3">#REF!</definedName>
    <definedName name="_9499III_17_2">#REF!</definedName>
    <definedName name="_95_31_12_1_12" localSheetId="3">#REF!</definedName>
    <definedName name="_95_31_12_1_12">#REF!</definedName>
    <definedName name="_950_s_13_2" localSheetId="3">#REF!</definedName>
    <definedName name="_950_s_13_2">#REF!</definedName>
    <definedName name="_9500III_17_3" localSheetId="3">#REF!</definedName>
    <definedName name="_9500III_17_3">#REF!</definedName>
    <definedName name="_9501III_17_4" localSheetId="3">#REF!</definedName>
    <definedName name="_9501III_17_4">#REF!</definedName>
    <definedName name="_9502III_17_5" localSheetId="3">#REF!</definedName>
    <definedName name="_9502III_17_5">#REF!</definedName>
    <definedName name="_9503III_17_6" localSheetId="3">#REF!</definedName>
    <definedName name="_9503III_17_6">#REF!</definedName>
    <definedName name="_9504III_17_7" localSheetId="3">#REF!</definedName>
    <definedName name="_9504III_17_7">#REF!</definedName>
    <definedName name="_9505III_17_8" localSheetId="3">#REF!</definedName>
    <definedName name="_9505III_17_8">#REF!</definedName>
    <definedName name="_9506III_17_9" localSheetId="3">#REF!</definedName>
    <definedName name="_9506III_17_9">#REF!</definedName>
    <definedName name="_9507III_2_1" localSheetId="3">#REF!</definedName>
    <definedName name="_9507III_2_1">#REF!</definedName>
    <definedName name="_9508III_2_10" localSheetId="3">#REF!</definedName>
    <definedName name="_9508III_2_10">#REF!</definedName>
    <definedName name="_9509III_2_11" localSheetId="3">#REF!</definedName>
    <definedName name="_9509III_2_11">#REF!</definedName>
    <definedName name="_951_s_13_3" localSheetId="3">#REF!</definedName>
    <definedName name="_951_s_13_3">#REF!</definedName>
    <definedName name="_9510III_2_12" localSheetId="3">#REF!</definedName>
    <definedName name="_9510III_2_12">#REF!</definedName>
    <definedName name="_9511III_2_13" localSheetId="3">#REF!</definedName>
    <definedName name="_9511III_2_13">#REF!</definedName>
    <definedName name="_9512III_2_2" localSheetId="3">#REF!</definedName>
    <definedName name="_9512III_2_2">#REF!</definedName>
    <definedName name="_9513III_2_3" localSheetId="3">#REF!</definedName>
    <definedName name="_9513III_2_3">#REF!</definedName>
    <definedName name="_9514III_2_4" localSheetId="3">#REF!</definedName>
    <definedName name="_9514III_2_4">#REF!</definedName>
    <definedName name="_9515III_2_5" localSheetId="3">#REF!</definedName>
    <definedName name="_9515III_2_5">#REF!</definedName>
    <definedName name="_9516III_2_6" localSheetId="3">#REF!</definedName>
    <definedName name="_9516III_2_6">#REF!</definedName>
    <definedName name="_9517III_2_7" localSheetId="3">#REF!</definedName>
    <definedName name="_9517III_2_7">#REF!</definedName>
    <definedName name="_9518III_2_8" localSheetId="3">#REF!</definedName>
    <definedName name="_9518III_2_8">#REF!</definedName>
    <definedName name="_9519III_2_9" localSheetId="3">#REF!</definedName>
    <definedName name="_9519III_2_9">#REF!</definedName>
    <definedName name="_952_s_13_4" localSheetId="3">#REF!</definedName>
    <definedName name="_952_s_13_4">#REF!</definedName>
    <definedName name="_9520III_2_17_1" localSheetId="3">#REF!</definedName>
    <definedName name="_9520III_2_17_1">#REF!</definedName>
    <definedName name="_9521III_2_17_10" localSheetId="3">#REF!</definedName>
    <definedName name="_9521III_2_17_10">#REF!</definedName>
    <definedName name="_9522III_2_17_11" localSheetId="3">#REF!</definedName>
    <definedName name="_9522III_2_17_11">#REF!</definedName>
    <definedName name="_9523III_2_17_12" localSheetId="3">#REF!</definedName>
    <definedName name="_9523III_2_17_12">#REF!</definedName>
    <definedName name="_9524III_2_17_13" localSheetId="3">#REF!</definedName>
    <definedName name="_9524III_2_17_13">#REF!</definedName>
    <definedName name="_9525III_2_17_2" localSheetId="3">#REF!</definedName>
    <definedName name="_9525III_2_17_2">#REF!</definedName>
    <definedName name="_9526III_2_17_3" localSheetId="3">#REF!</definedName>
    <definedName name="_9526III_2_17_3">#REF!</definedName>
    <definedName name="_9527III_2_17_4" localSheetId="3">#REF!</definedName>
    <definedName name="_9527III_2_17_4">#REF!</definedName>
    <definedName name="_9528III_2_17_5" localSheetId="3">#REF!</definedName>
    <definedName name="_9528III_2_17_5">#REF!</definedName>
    <definedName name="_9529III_2_17_6" localSheetId="3">#REF!</definedName>
    <definedName name="_9529III_2_17_6">#REF!</definedName>
    <definedName name="_953_s_13_5" localSheetId="3">#REF!</definedName>
    <definedName name="_953_s_13_5">#REF!</definedName>
    <definedName name="_9530III_2_17_7" localSheetId="3">#REF!</definedName>
    <definedName name="_9530III_2_17_7">#REF!</definedName>
    <definedName name="_9531III_2_17_8" localSheetId="3">#REF!</definedName>
    <definedName name="_9531III_2_17_8">#REF!</definedName>
    <definedName name="_9532III_2_17_9" localSheetId="3">#REF!</definedName>
    <definedName name="_9532III_2_17_9">#REF!</definedName>
    <definedName name="_9533III_3_1" localSheetId="3">#REF!</definedName>
    <definedName name="_9533III_3_1">#REF!</definedName>
    <definedName name="_9534III_3_10" localSheetId="3">#REF!</definedName>
    <definedName name="_9534III_3_10">#REF!</definedName>
    <definedName name="_9535III_3_11" localSheetId="3">#REF!</definedName>
    <definedName name="_9535III_3_11">#REF!</definedName>
    <definedName name="_9536III_3_12" localSheetId="3">#REF!</definedName>
    <definedName name="_9536III_3_12">#REF!</definedName>
    <definedName name="_9537III_3_13" localSheetId="3">#REF!</definedName>
    <definedName name="_9537III_3_13">#REF!</definedName>
    <definedName name="_9538III_3_2" localSheetId="3">#REF!</definedName>
    <definedName name="_9538III_3_2">#REF!</definedName>
    <definedName name="_9539III_3_3" localSheetId="3">#REF!</definedName>
    <definedName name="_9539III_3_3">#REF!</definedName>
    <definedName name="_954_s_13_6" localSheetId="3">#REF!</definedName>
    <definedName name="_954_s_13_6">#REF!</definedName>
    <definedName name="_9540III_3_4" localSheetId="3">#REF!</definedName>
    <definedName name="_9540III_3_4">#REF!</definedName>
    <definedName name="_9541III_3_5" localSheetId="3">#REF!</definedName>
    <definedName name="_9541III_3_5">#REF!</definedName>
    <definedName name="_9542III_3_6" localSheetId="3">#REF!</definedName>
    <definedName name="_9542III_3_6">#REF!</definedName>
    <definedName name="_9543III_3_7" localSheetId="3">#REF!</definedName>
    <definedName name="_9543III_3_7">#REF!</definedName>
    <definedName name="_9544III_3_8" localSheetId="3">#REF!</definedName>
    <definedName name="_9544III_3_8">#REF!</definedName>
    <definedName name="_9545III_3_9" localSheetId="3">#REF!</definedName>
    <definedName name="_9545III_3_9">#REF!</definedName>
    <definedName name="_9546III_3_17_1" localSheetId="3">#REF!</definedName>
    <definedName name="_9546III_3_17_1">#REF!</definedName>
    <definedName name="_9547III_3_17_10" localSheetId="3">#REF!</definedName>
    <definedName name="_9547III_3_17_10">#REF!</definedName>
    <definedName name="_9548III_3_17_11" localSheetId="3">#REF!</definedName>
    <definedName name="_9548III_3_17_11">#REF!</definedName>
    <definedName name="_9549III_3_17_12" localSheetId="3">#REF!</definedName>
    <definedName name="_9549III_3_17_12">#REF!</definedName>
    <definedName name="_955_s_13_7" localSheetId="3">#REF!</definedName>
    <definedName name="_955_s_13_7">#REF!</definedName>
    <definedName name="_9550III_3_17_13" localSheetId="3">#REF!</definedName>
    <definedName name="_9550III_3_17_13">#REF!</definedName>
    <definedName name="_9551III_3_17_2" localSheetId="3">#REF!</definedName>
    <definedName name="_9551III_3_17_2">#REF!</definedName>
    <definedName name="_9552III_3_17_3" localSheetId="3">#REF!</definedName>
    <definedName name="_9552III_3_17_3">#REF!</definedName>
    <definedName name="_9553III_3_17_4" localSheetId="3">#REF!</definedName>
    <definedName name="_9553III_3_17_4">#REF!</definedName>
    <definedName name="_9554III_3_17_5" localSheetId="3">#REF!</definedName>
    <definedName name="_9554III_3_17_5">#REF!</definedName>
    <definedName name="_9555III_3_17_6" localSheetId="3">#REF!</definedName>
    <definedName name="_9555III_3_17_6">#REF!</definedName>
    <definedName name="_9556III_3_17_7" localSheetId="3">#REF!</definedName>
    <definedName name="_9556III_3_17_7">#REF!</definedName>
    <definedName name="_9557III_3_17_8" localSheetId="3">#REF!</definedName>
    <definedName name="_9557III_3_17_8">#REF!</definedName>
    <definedName name="_9558III_3_17_9" localSheetId="3">#REF!</definedName>
    <definedName name="_9558III_3_17_9">#REF!</definedName>
    <definedName name="_9559III_4_1" localSheetId="3">#REF!</definedName>
    <definedName name="_9559III_4_1">#REF!</definedName>
    <definedName name="_956_s_13_8" localSheetId="3">#REF!</definedName>
    <definedName name="_956_s_13_8">#REF!</definedName>
    <definedName name="_9560III_4_10" localSheetId="3">#REF!</definedName>
    <definedName name="_9560III_4_10">#REF!</definedName>
    <definedName name="_9561III_4_11" localSheetId="3">#REF!</definedName>
    <definedName name="_9561III_4_11">#REF!</definedName>
    <definedName name="_9562III_4_12" localSheetId="3">#REF!</definedName>
    <definedName name="_9562III_4_12">#REF!</definedName>
    <definedName name="_9563III_4_13" localSheetId="3">#REF!</definedName>
    <definedName name="_9563III_4_13">#REF!</definedName>
    <definedName name="_9564III_4_2" localSheetId="3">#REF!</definedName>
    <definedName name="_9564III_4_2">#REF!</definedName>
    <definedName name="_9565III_4_3" localSheetId="3">#REF!</definedName>
    <definedName name="_9565III_4_3">#REF!</definedName>
    <definedName name="_9566III_4_4" localSheetId="3">#REF!</definedName>
    <definedName name="_9566III_4_4">#REF!</definedName>
    <definedName name="_9567III_4_5" localSheetId="3">#REF!</definedName>
    <definedName name="_9567III_4_5">#REF!</definedName>
    <definedName name="_9568III_4_6" localSheetId="3">#REF!</definedName>
    <definedName name="_9568III_4_6">#REF!</definedName>
    <definedName name="_9569III_4_7" localSheetId="3">#REF!</definedName>
    <definedName name="_9569III_4_7">#REF!</definedName>
    <definedName name="_957_s_13_9" localSheetId="3">#REF!</definedName>
    <definedName name="_957_s_13_9">#REF!</definedName>
    <definedName name="_9570III_4_8" localSheetId="3">#REF!</definedName>
    <definedName name="_9570III_4_8">#REF!</definedName>
    <definedName name="_9571III_4_9" localSheetId="3">#REF!</definedName>
    <definedName name="_9571III_4_9">#REF!</definedName>
    <definedName name="_9572III_4_17_1" localSheetId="3">#REF!</definedName>
    <definedName name="_9572III_4_17_1">#REF!</definedName>
    <definedName name="_9573III_4_17_10" localSheetId="3">#REF!</definedName>
    <definedName name="_9573III_4_17_10">#REF!</definedName>
    <definedName name="_9574III_4_17_11" localSheetId="3">#REF!</definedName>
    <definedName name="_9574III_4_17_11">#REF!</definedName>
    <definedName name="_9575III_4_17_12" localSheetId="3">#REF!</definedName>
    <definedName name="_9575III_4_17_12">#REF!</definedName>
    <definedName name="_9576III_4_17_13" localSheetId="3">#REF!</definedName>
    <definedName name="_9576III_4_17_13">#REF!</definedName>
    <definedName name="_9577III_4_17_2" localSheetId="3">#REF!</definedName>
    <definedName name="_9577III_4_17_2">#REF!</definedName>
    <definedName name="_9578III_4_17_3" localSheetId="3">#REF!</definedName>
    <definedName name="_9578III_4_17_3">#REF!</definedName>
    <definedName name="_9579III_4_17_4" localSheetId="3">#REF!</definedName>
    <definedName name="_9579III_4_17_4">#REF!</definedName>
    <definedName name="_958_s_13_1_1" localSheetId="3">#REF!</definedName>
    <definedName name="_958_s_13_1_1">#REF!</definedName>
    <definedName name="_9580III_4_17_5" localSheetId="3">#REF!</definedName>
    <definedName name="_9580III_4_17_5">#REF!</definedName>
    <definedName name="_9581III_4_17_6" localSheetId="3">#REF!</definedName>
    <definedName name="_9581III_4_17_6">#REF!</definedName>
    <definedName name="_9582III_4_17_7" localSheetId="3">#REF!</definedName>
    <definedName name="_9582III_4_17_7">#REF!</definedName>
    <definedName name="_9583III_4_17_8" localSheetId="3">#REF!</definedName>
    <definedName name="_9583III_4_17_8">#REF!</definedName>
    <definedName name="_9584III_4_17_9" localSheetId="3">#REF!</definedName>
    <definedName name="_9584III_4_17_9">#REF!</definedName>
    <definedName name="_9585III_5_1" localSheetId="3">#REF!</definedName>
    <definedName name="_9585III_5_1">#REF!</definedName>
    <definedName name="_9586III_5_10" localSheetId="3">#REF!</definedName>
    <definedName name="_9586III_5_10">#REF!</definedName>
    <definedName name="_9587III_5_11" localSheetId="3">#REF!</definedName>
    <definedName name="_9587III_5_11">#REF!</definedName>
    <definedName name="_9588III_5_12" localSheetId="3">#REF!</definedName>
    <definedName name="_9588III_5_12">#REF!</definedName>
    <definedName name="_9589III_5_13" localSheetId="3">#REF!</definedName>
    <definedName name="_9589III_5_13">#REF!</definedName>
    <definedName name="_959_s_13_1_10" localSheetId="3">#REF!</definedName>
    <definedName name="_959_s_13_1_10">#REF!</definedName>
    <definedName name="_9590III_5_2" localSheetId="3">#REF!</definedName>
    <definedName name="_9590III_5_2">#REF!</definedName>
    <definedName name="_9591III_5_3" localSheetId="3">#REF!</definedName>
    <definedName name="_9591III_5_3">#REF!</definedName>
    <definedName name="_9592III_5_4" localSheetId="3">#REF!</definedName>
    <definedName name="_9592III_5_4">#REF!</definedName>
    <definedName name="_9593III_5_5" localSheetId="3">#REF!</definedName>
    <definedName name="_9593III_5_5">#REF!</definedName>
    <definedName name="_9594III_5_6" localSheetId="3">#REF!</definedName>
    <definedName name="_9594III_5_6">#REF!</definedName>
    <definedName name="_9595III_5_7" localSheetId="3">#REF!</definedName>
    <definedName name="_9595III_5_7">#REF!</definedName>
    <definedName name="_9596III_5_8" localSheetId="3">#REF!</definedName>
    <definedName name="_9596III_5_8">#REF!</definedName>
    <definedName name="_9597III_5_9" localSheetId="3">#REF!</definedName>
    <definedName name="_9597III_5_9">#REF!</definedName>
    <definedName name="_9598III_5_17_1" localSheetId="3">#REF!</definedName>
    <definedName name="_9598III_5_17_1">#REF!</definedName>
    <definedName name="_9599III_5_17_10" localSheetId="3">#REF!</definedName>
    <definedName name="_9599III_5_17_10">#REF!</definedName>
    <definedName name="_96" localSheetId="3">#REF!</definedName>
    <definedName name="_96">#REF!</definedName>
    <definedName name="_96_31_12_1_13" localSheetId="3">#REF!</definedName>
    <definedName name="_96_31_12_1_13">#REF!</definedName>
    <definedName name="_960_s_13_1_11" localSheetId="3">#REF!</definedName>
    <definedName name="_960_s_13_1_11">#REF!</definedName>
    <definedName name="_9600III_5_17_11" localSheetId="3">#REF!</definedName>
    <definedName name="_9600III_5_17_11">#REF!</definedName>
    <definedName name="_9601III_5_17_12" localSheetId="3">#REF!</definedName>
    <definedName name="_9601III_5_17_12">#REF!</definedName>
    <definedName name="_9602III_5_17_13" localSheetId="3">#REF!</definedName>
    <definedName name="_9602III_5_17_13">#REF!</definedName>
    <definedName name="_9603III_5_17_2" localSheetId="3">#REF!</definedName>
    <definedName name="_9603III_5_17_2">#REF!</definedName>
    <definedName name="_9604III_5_17_3" localSheetId="3">#REF!</definedName>
    <definedName name="_9604III_5_17_3">#REF!</definedName>
    <definedName name="_9605III_5_17_4" localSheetId="3">#REF!</definedName>
    <definedName name="_9605III_5_17_4">#REF!</definedName>
    <definedName name="_9606III_5_17_5" localSheetId="3">#REF!</definedName>
    <definedName name="_9606III_5_17_5">#REF!</definedName>
    <definedName name="_9607III_5_17_6" localSheetId="3">#REF!</definedName>
    <definedName name="_9607III_5_17_6">#REF!</definedName>
    <definedName name="_9608III_5_17_7" localSheetId="3">#REF!</definedName>
    <definedName name="_9608III_5_17_7">#REF!</definedName>
    <definedName name="_9609III_5_17_8" localSheetId="3">#REF!</definedName>
    <definedName name="_9609III_5_17_8">#REF!</definedName>
    <definedName name="_961_s_13_1_12" localSheetId="3">#REF!</definedName>
    <definedName name="_961_s_13_1_12">#REF!</definedName>
    <definedName name="_9610III_5_17_9" localSheetId="3">#REF!</definedName>
    <definedName name="_9610III_5_17_9">#REF!</definedName>
    <definedName name="_9611III_6_1" localSheetId="3">#REF!</definedName>
    <definedName name="_9611III_6_1">#REF!</definedName>
    <definedName name="_9612III_6_10" localSheetId="3">#REF!</definedName>
    <definedName name="_9612III_6_10">#REF!</definedName>
    <definedName name="_9613III_6_11" localSheetId="3">#REF!</definedName>
    <definedName name="_9613III_6_11">#REF!</definedName>
    <definedName name="_9614III_6_12" localSheetId="3">#REF!</definedName>
    <definedName name="_9614III_6_12">#REF!</definedName>
    <definedName name="_9615III_6_13" localSheetId="3">#REF!</definedName>
    <definedName name="_9615III_6_13">#REF!</definedName>
    <definedName name="_9616III_6_2" localSheetId="3">#REF!</definedName>
    <definedName name="_9616III_6_2">#REF!</definedName>
    <definedName name="_9617III_6_3" localSheetId="3">#REF!</definedName>
    <definedName name="_9617III_6_3">#REF!</definedName>
    <definedName name="_9618III_6_4" localSheetId="3">#REF!</definedName>
    <definedName name="_9618III_6_4">#REF!</definedName>
    <definedName name="_9619III_6_5" localSheetId="3">#REF!</definedName>
    <definedName name="_9619III_6_5">#REF!</definedName>
    <definedName name="_962_s_13_1_13" localSheetId="3">#REF!</definedName>
    <definedName name="_962_s_13_1_13">#REF!</definedName>
    <definedName name="_9620III_6_6" localSheetId="3">#REF!</definedName>
    <definedName name="_9620III_6_6">#REF!</definedName>
    <definedName name="_9621III_6_7" localSheetId="3">#REF!</definedName>
    <definedName name="_9621III_6_7">#REF!</definedName>
    <definedName name="_9622III_6_8" localSheetId="3">#REF!</definedName>
    <definedName name="_9622III_6_8">#REF!</definedName>
    <definedName name="_9623III_6_9" localSheetId="3">#REF!</definedName>
    <definedName name="_9623III_6_9">#REF!</definedName>
    <definedName name="_9624III_6_17_1" localSheetId="3">#REF!</definedName>
    <definedName name="_9624III_6_17_1">#REF!</definedName>
    <definedName name="_9625III_6_17_10" localSheetId="3">#REF!</definedName>
    <definedName name="_9625III_6_17_10">#REF!</definedName>
    <definedName name="_9626III_6_17_11" localSheetId="3">#REF!</definedName>
    <definedName name="_9626III_6_17_11">#REF!</definedName>
    <definedName name="_9627III_6_17_12" localSheetId="3">#REF!</definedName>
    <definedName name="_9627III_6_17_12">#REF!</definedName>
    <definedName name="_9628III_6_17_13" localSheetId="3">#REF!</definedName>
    <definedName name="_9628III_6_17_13">#REF!</definedName>
    <definedName name="_9629III_6_17_2" localSheetId="3">#REF!</definedName>
    <definedName name="_9629III_6_17_2">#REF!</definedName>
    <definedName name="_963_s_13_1_2" localSheetId="3">#REF!</definedName>
    <definedName name="_963_s_13_1_2">#REF!</definedName>
    <definedName name="_9630III_6_17_3" localSheetId="3">#REF!</definedName>
    <definedName name="_9630III_6_17_3">#REF!</definedName>
    <definedName name="_9631III_6_17_4" localSheetId="3">#REF!</definedName>
    <definedName name="_9631III_6_17_4">#REF!</definedName>
    <definedName name="_9632III_6_17_5" localSheetId="3">#REF!</definedName>
    <definedName name="_9632III_6_17_5">#REF!</definedName>
    <definedName name="_9633III_6_17_6" localSheetId="3">#REF!</definedName>
    <definedName name="_9633III_6_17_6">#REF!</definedName>
    <definedName name="_9634III_6_17_7" localSheetId="3">#REF!</definedName>
    <definedName name="_9634III_6_17_7">#REF!</definedName>
    <definedName name="_9635III_6_17_8" localSheetId="3">#REF!</definedName>
    <definedName name="_9635III_6_17_8">#REF!</definedName>
    <definedName name="_9636III_6_17_9" localSheetId="3">#REF!</definedName>
    <definedName name="_9636III_6_17_9">#REF!</definedName>
    <definedName name="_9637III_7_1" localSheetId="3">#REF!</definedName>
    <definedName name="_9637III_7_1">#REF!</definedName>
    <definedName name="_9638III_7_10" localSheetId="3">#REF!</definedName>
    <definedName name="_9638III_7_10">#REF!</definedName>
    <definedName name="_9639III_7_11" localSheetId="3">#REF!</definedName>
    <definedName name="_9639III_7_11">#REF!</definedName>
    <definedName name="_964_s_13_1_3" localSheetId="3">#REF!</definedName>
    <definedName name="_964_s_13_1_3">#REF!</definedName>
    <definedName name="_9640III_7_12" localSheetId="3">#REF!</definedName>
    <definedName name="_9640III_7_12">#REF!</definedName>
    <definedName name="_9641III_7_13" localSheetId="3">#REF!</definedName>
    <definedName name="_9641III_7_13">#REF!</definedName>
    <definedName name="_9642III_7_2" localSheetId="3">#REF!</definedName>
    <definedName name="_9642III_7_2">#REF!</definedName>
    <definedName name="_9643III_7_3" localSheetId="3">#REF!</definedName>
    <definedName name="_9643III_7_3">#REF!</definedName>
    <definedName name="_9644III_7_4" localSheetId="3">#REF!</definedName>
    <definedName name="_9644III_7_4">#REF!</definedName>
    <definedName name="_9645III_7_5" localSheetId="3">#REF!</definedName>
    <definedName name="_9645III_7_5">#REF!</definedName>
    <definedName name="_9646III_7_6" localSheetId="3">#REF!</definedName>
    <definedName name="_9646III_7_6">#REF!</definedName>
    <definedName name="_9647III_7_7" localSheetId="3">#REF!</definedName>
    <definedName name="_9647III_7_7">#REF!</definedName>
    <definedName name="_9648III_7_8" localSheetId="3">#REF!</definedName>
    <definedName name="_9648III_7_8">#REF!</definedName>
    <definedName name="_9649III_7_9" localSheetId="3">#REF!</definedName>
    <definedName name="_9649III_7_9">#REF!</definedName>
    <definedName name="_965_s_13_1_4" localSheetId="3">#REF!</definedName>
    <definedName name="_965_s_13_1_4">#REF!</definedName>
    <definedName name="_9650III_7_17_1" localSheetId="3">#REF!</definedName>
    <definedName name="_9650III_7_17_1">#REF!</definedName>
    <definedName name="_9651III_7_17_10" localSheetId="3">#REF!</definedName>
    <definedName name="_9651III_7_17_10">#REF!</definedName>
    <definedName name="_9652III_7_17_11" localSheetId="3">#REF!</definedName>
    <definedName name="_9652III_7_17_11">#REF!</definedName>
    <definedName name="_9653III_7_17_12" localSheetId="3">#REF!</definedName>
    <definedName name="_9653III_7_17_12">#REF!</definedName>
    <definedName name="_9654III_7_17_13" localSheetId="3">#REF!</definedName>
    <definedName name="_9654III_7_17_13">#REF!</definedName>
    <definedName name="_9655III_7_17_2" localSheetId="3">#REF!</definedName>
    <definedName name="_9655III_7_17_2">#REF!</definedName>
    <definedName name="_9656III_7_17_3" localSheetId="3">#REF!</definedName>
    <definedName name="_9656III_7_17_3">#REF!</definedName>
    <definedName name="_9657III_7_17_4" localSheetId="3">#REF!</definedName>
    <definedName name="_9657III_7_17_4">#REF!</definedName>
    <definedName name="_9658III_7_17_5" localSheetId="3">#REF!</definedName>
    <definedName name="_9658III_7_17_5">#REF!</definedName>
    <definedName name="_9659III_7_17_6" localSheetId="3">#REF!</definedName>
    <definedName name="_9659III_7_17_6">#REF!</definedName>
    <definedName name="_966_s_13_1_5" localSheetId="3">#REF!</definedName>
    <definedName name="_966_s_13_1_5">#REF!</definedName>
    <definedName name="_9660III_7_17_7" localSheetId="3">#REF!</definedName>
    <definedName name="_9660III_7_17_7">#REF!</definedName>
    <definedName name="_9661III_7_17_8" localSheetId="3">#REF!</definedName>
    <definedName name="_9661III_7_17_8">#REF!</definedName>
    <definedName name="_9662III_7_17_9" localSheetId="3">#REF!</definedName>
    <definedName name="_9662III_7_17_9">#REF!</definedName>
    <definedName name="_9663III_8_1" localSheetId="3">#REF!</definedName>
    <definedName name="_9663III_8_1">#REF!</definedName>
    <definedName name="_9664III_8_10" localSheetId="3">#REF!</definedName>
    <definedName name="_9664III_8_10">#REF!</definedName>
    <definedName name="_9665III_8_11" localSheetId="3">#REF!</definedName>
    <definedName name="_9665III_8_11">#REF!</definedName>
    <definedName name="_9666III_8_12" localSheetId="3">#REF!</definedName>
    <definedName name="_9666III_8_12">#REF!</definedName>
    <definedName name="_9667III_8_13" localSheetId="3">#REF!</definedName>
    <definedName name="_9667III_8_13">#REF!</definedName>
    <definedName name="_9668III_8_2" localSheetId="3">#REF!</definedName>
    <definedName name="_9668III_8_2">#REF!</definedName>
    <definedName name="_9669III_8_3" localSheetId="3">#REF!</definedName>
    <definedName name="_9669III_8_3">#REF!</definedName>
    <definedName name="_967_s_13_1_6" localSheetId="3">#REF!</definedName>
    <definedName name="_967_s_13_1_6">#REF!</definedName>
    <definedName name="_9670III_8_4" localSheetId="3">#REF!</definedName>
    <definedName name="_9670III_8_4">#REF!</definedName>
    <definedName name="_9671III_8_5" localSheetId="3">#REF!</definedName>
    <definedName name="_9671III_8_5">#REF!</definedName>
    <definedName name="_9672III_8_6" localSheetId="3">#REF!</definedName>
    <definedName name="_9672III_8_6">#REF!</definedName>
    <definedName name="_9673III_8_7" localSheetId="3">#REF!</definedName>
    <definedName name="_9673III_8_7">#REF!</definedName>
    <definedName name="_9674III_8_8" localSheetId="3">#REF!</definedName>
    <definedName name="_9674III_8_8">#REF!</definedName>
    <definedName name="_9675III_8_9" localSheetId="3">#REF!</definedName>
    <definedName name="_9675III_8_9">#REF!</definedName>
    <definedName name="_9676III_8_17_1" localSheetId="3">#REF!</definedName>
    <definedName name="_9676III_8_17_1">#REF!</definedName>
    <definedName name="_9677III_8_17_10" localSheetId="3">#REF!</definedName>
    <definedName name="_9677III_8_17_10">#REF!</definedName>
    <definedName name="_9678III_8_17_11" localSheetId="3">#REF!</definedName>
    <definedName name="_9678III_8_17_11">#REF!</definedName>
    <definedName name="_9679III_8_17_12" localSheetId="3">#REF!</definedName>
    <definedName name="_9679III_8_17_12">#REF!</definedName>
    <definedName name="_968_s_13_1_7" localSheetId="3">#REF!</definedName>
    <definedName name="_968_s_13_1_7">#REF!</definedName>
    <definedName name="_9680III_8_17_13" localSheetId="3">#REF!</definedName>
    <definedName name="_9680III_8_17_13">#REF!</definedName>
    <definedName name="_9681III_8_17_2" localSheetId="3">#REF!</definedName>
    <definedName name="_9681III_8_17_2">#REF!</definedName>
    <definedName name="_9682III_8_17_3" localSheetId="3">#REF!</definedName>
    <definedName name="_9682III_8_17_3">#REF!</definedName>
    <definedName name="_9683III_8_17_4" localSheetId="3">#REF!</definedName>
    <definedName name="_9683III_8_17_4">#REF!</definedName>
    <definedName name="_9684III_8_17_5" localSheetId="3">#REF!</definedName>
    <definedName name="_9684III_8_17_5">#REF!</definedName>
    <definedName name="_9685III_8_17_6" localSheetId="3">#REF!</definedName>
    <definedName name="_9685III_8_17_6">#REF!</definedName>
    <definedName name="_9686III_8_17_7" localSheetId="3">#REF!</definedName>
    <definedName name="_9686III_8_17_7">#REF!</definedName>
    <definedName name="_9687III_8_17_8" localSheetId="3">#REF!</definedName>
    <definedName name="_9687III_8_17_8">#REF!</definedName>
    <definedName name="_9688III_8_17_9" localSheetId="3">#REF!</definedName>
    <definedName name="_9688III_8_17_9">#REF!</definedName>
    <definedName name="_9689III_9_1" localSheetId="3">#REF!</definedName>
    <definedName name="_9689III_9_1">#REF!</definedName>
    <definedName name="_969_s_13_1_8" localSheetId="3">#REF!</definedName>
    <definedName name="_969_s_13_1_8">#REF!</definedName>
    <definedName name="_9690III_9_10" localSheetId="3">#REF!</definedName>
    <definedName name="_9690III_9_10">#REF!</definedName>
    <definedName name="_9691III_9_11" localSheetId="3">#REF!</definedName>
    <definedName name="_9691III_9_11">#REF!</definedName>
    <definedName name="_9692III_9_12" localSheetId="3">#REF!</definedName>
    <definedName name="_9692III_9_12">#REF!</definedName>
    <definedName name="_9693III_9_13" localSheetId="3">#REF!</definedName>
    <definedName name="_9693III_9_13">#REF!</definedName>
    <definedName name="_9694III_9_2" localSheetId="3">#REF!</definedName>
    <definedName name="_9694III_9_2">#REF!</definedName>
    <definedName name="_9695III_9_3" localSheetId="3">#REF!</definedName>
    <definedName name="_9695III_9_3">#REF!</definedName>
    <definedName name="_9696III_9_4" localSheetId="3">#REF!</definedName>
    <definedName name="_9696III_9_4">#REF!</definedName>
    <definedName name="_9697III_9_5" localSheetId="3">#REF!</definedName>
    <definedName name="_9697III_9_5">#REF!</definedName>
    <definedName name="_9698III_9_6" localSheetId="3">#REF!</definedName>
    <definedName name="_9698III_9_6">#REF!</definedName>
    <definedName name="_9699III_9_7" localSheetId="3">#REF!</definedName>
    <definedName name="_9699III_9_7">#REF!</definedName>
    <definedName name="_97" localSheetId="3">#REF!</definedName>
    <definedName name="_97">#REF!</definedName>
    <definedName name="_97_31_12_1_2" localSheetId="3">#REF!</definedName>
    <definedName name="_97_31_12_1_2">#REF!</definedName>
    <definedName name="_970_s_13_1_9" localSheetId="3">#REF!</definedName>
    <definedName name="_970_s_13_1_9">#REF!</definedName>
    <definedName name="_9700III_9_8" localSheetId="3">#REF!</definedName>
    <definedName name="_9700III_9_8">#REF!</definedName>
    <definedName name="_9701III_9_9" localSheetId="3">#REF!</definedName>
    <definedName name="_9701III_9_9">#REF!</definedName>
    <definedName name="_9702III_9_17_1" localSheetId="3">#REF!</definedName>
    <definedName name="_9702III_9_17_1">#REF!</definedName>
    <definedName name="_9703III_9_17_10" localSheetId="3">#REF!</definedName>
    <definedName name="_9703III_9_17_10">#REF!</definedName>
    <definedName name="_9704III_9_17_11" localSheetId="3">#REF!</definedName>
    <definedName name="_9704III_9_17_11">#REF!</definedName>
    <definedName name="_9705III_9_17_12" localSheetId="3">#REF!</definedName>
    <definedName name="_9705III_9_17_12">#REF!</definedName>
    <definedName name="_9706III_9_17_13" localSheetId="3">#REF!</definedName>
    <definedName name="_9706III_9_17_13">#REF!</definedName>
    <definedName name="_9707III_9_17_2" localSheetId="3">#REF!</definedName>
    <definedName name="_9707III_9_17_2">#REF!</definedName>
    <definedName name="_9708III_9_17_3" localSheetId="3">#REF!</definedName>
    <definedName name="_9708III_9_17_3">#REF!</definedName>
    <definedName name="_9709III_9_17_4" localSheetId="3">#REF!</definedName>
    <definedName name="_9709III_9_17_4">#REF!</definedName>
    <definedName name="_971_s_13_10_1" localSheetId="3">#REF!</definedName>
    <definedName name="_971_s_13_10_1">#REF!</definedName>
    <definedName name="_9710III_9_17_5" localSheetId="3">#REF!</definedName>
    <definedName name="_9710III_9_17_5">#REF!</definedName>
    <definedName name="_9711III_9_17_6" localSheetId="3">#REF!</definedName>
    <definedName name="_9711III_9_17_6">#REF!</definedName>
    <definedName name="_9712III_9_17_7" localSheetId="3">#REF!</definedName>
    <definedName name="_9712III_9_17_7">#REF!</definedName>
    <definedName name="_9713III_9_17_8" localSheetId="3">#REF!</definedName>
    <definedName name="_9713III_9_17_8">#REF!</definedName>
    <definedName name="_9714III_9_17_9" localSheetId="3">#REF!</definedName>
    <definedName name="_9714III_9_17_9">#REF!</definedName>
    <definedName name="_9715inves_1" localSheetId="3">#REF!</definedName>
    <definedName name="_9715inves_1">#REF!</definedName>
    <definedName name="_9716inves_10" localSheetId="3">#REF!</definedName>
    <definedName name="_9716inves_10">#REF!</definedName>
    <definedName name="_9717inves_11" localSheetId="3">#REF!</definedName>
    <definedName name="_9717inves_11">#REF!</definedName>
    <definedName name="_9718inves_12" localSheetId="3">#REF!</definedName>
    <definedName name="_9718inves_12">#REF!</definedName>
    <definedName name="_9719inves_13" localSheetId="3">#REF!</definedName>
    <definedName name="_9719inves_13">#REF!</definedName>
    <definedName name="_972_s_13_10_10" localSheetId="3">#REF!</definedName>
    <definedName name="_972_s_13_10_10">#REF!</definedName>
    <definedName name="_9720inves_2" localSheetId="3">#REF!</definedName>
    <definedName name="_9720inves_2">#REF!</definedName>
    <definedName name="_9721inves_3" localSheetId="3">#REF!</definedName>
    <definedName name="_9721inves_3">#REF!</definedName>
    <definedName name="_9722inves_4" localSheetId="3">#REF!</definedName>
    <definedName name="_9722inves_4">#REF!</definedName>
    <definedName name="_9723inves_5" localSheetId="3">#REF!</definedName>
    <definedName name="_9723inves_5">#REF!</definedName>
    <definedName name="_9724inves_6" localSheetId="3">#REF!</definedName>
    <definedName name="_9724inves_6">#REF!</definedName>
    <definedName name="_9725inves_7" localSheetId="3">#REF!</definedName>
    <definedName name="_9725inves_7">#REF!</definedName>
    <definedName name="_9726inves_8" localSheetId="3">#REF!</definedName>
    <definedName name="_9726inves_8">#REF!</definedName>
    <definedName name="_9727inves_9" localSheetId="3">#REF!</definedName>
    <definedName name="_9727inves_9">#REF!</definedName>
    <definedName name="_9728IV_1" localSheetId="3">#REF!</definedName>
    <definedName name="_9728IV_1">#REF!</definedName>
    <definedName name="_9729IV_10" localSheetId="3">#REF!</definedName>
    <definedName name="_9729IV_10">#REF!</definedName>
    <definedName name="_973_s_13_10_11" localSheetId="3">#REF!</definedName>
    <definedName name="_973_s_13_10_11">#REF!</definedName>
    <definedName name="_9730IV_11" localSheetId="3">#REF!</definedName>
    <definedName name="_9730IV_11">#REF!</definedName>
    <definedName name="_9731IV_12" localSheetId="3">#REF!</definedName>
    <definedName name="_9731IV_12">#REF!</definedName>
    <definedName name="_9732IV_13" localSheetId="3">#REF!</definedName>
    <definedName name="_9732IV_13">#REF!</definedName>
    <definedName name="_9733IV_2" localSheetId="3">#REF!</definedName>
    <definedName name="_9733IV_2">#REF!</definedName>
    <definedName name="_9734IV_3" localSheetId="3">#REF!</definedName>
    <definedName name="_9734IV_3">#REF!</definedName>
    <definedName name="_9735IV_4" localSheetId="3">#REF!</definedName>
    <definedName name="_9735IV_4">#REF!</definedName>
    <definedName name="_9736IV_5" localSheetId="3">#REF!</definedName>
    <definedName name="_9736IV_5">#REF!</definedName>
    <definedName name="_9737IV_6" localSheetId="3">#REF!</definedName>
    <definedName name="_9737IV_6">#REF!</definedName>
    <definedName name="_9738IV_7" localSheetId="3">#REF!</definedName>
    <definedName name="_9738IV_7">#REF!</definedName>
    <definedName name="_9739IV_8" localSheetId="3">#REF!</definedName>
    <definedName name="_9739IV_8">#REF!</definedName>
    <definedName name="_974_s_13_10_12" localSheetId="3">#REF!</definedName>
    <definedName name="_974_s_13_10_12">#REF!</definedName>
    <definedName name="_9740IV_9" localSheetId="3">#REF!</definedName>
    <definedName name="_9740IV_9">#REF!</definedName>
    <definedName name="_9741IV_1_1" localSheetId="3">#REF!</definedName>
    <definedName name="_9741IV_1_1">#REF!</definedName>
    <definedName name="_9742IV_1_10" localSheetId="3">#REF!</definedName>
    <definedName name="_9742IV_1_10">#REF!</definedName>
    <definedName name="_9743IV_1_11" localSheetId="3">#REF!</definedName>
    <definedName name="_9743IV_1_11">#REF!</definedName>
    <definedName name="_9744IV_1_12" localSheetId="3">#REF!</definedName>
    <definedName name="_9744IV_1_12">#REF!</definedName>
    <definedName name="_9745IV_1_13" localSheetId="3">#REF!</definedName>
    <definedName name="_9745IV_1_13">#REF!</definedName>
    <definedName name="_9746IV_1_2" localSheetId="3">#REF!</definedName>
    <definedName name="_9746IV_1_2">#REF!</definedName>
    <definedName name="_9747IV_1_3" localSheetId="3">#REF!</definedName>
    <definedName name="_9747IV_1_3">#REF!</definedName>
    <definedName name="_9748IV_1_4" localSheetId="3">#REF!</definedName>
    <definedName name="_9748IV_1_4">#REF!</definedName>
    <definedName name="_9749IV_1_5" localSheetId="3">#REF!</definedName>
    <definedName name="_9749IV_1_5">#REF!</definedName>
    <definedName name="_975_s_13_10_13" localSheetId="3">#REF!</definedName>
    <definedName name="_975_s_13_10_13">#REF!</definedName>
    <definedName name="_9750IV_1_6" localSheetId="3">#REF!</definedName>
    <definedName name="_9750IV_1_6">#REF!</definedName>
    <definedName name="_9751IV_1_7" localSheetId="3">#REF!</definedName>
    <definedName name="_9751IV_1_7">#REF!</definedName>
    <definedName name="_9752IV_1_8" localSheetId="3">#REF!</definedName>
    <definedName name="_9752IV_1_8">#REF!</definedName>
    <definedName name="_9753IV_1_9" localSheetId="3">#REF!</definedName>
    <definedName name="_9753IV_1_9">#REF!</definedName>
    <definedName name="_9754IV_1_17_1" localSheetId="3">#REF!</definedName>
    <definedName name="_9754IV_1_17_1">#REF!</definedName>
    <definedName name="_9755IV_1_17_10" localSheetId="3">#REF!</definedName>
    <definedName name="_9755IV_1_17_10">#REF!</definedName>
    <definedName name="_9756IV_1_17_11" localSheetId="3">#REF!</definedName>
    <definedName name="_9756IV_1_17_11">#REF!</definedName>
    <definedName name="_9757IV_1_17_12" localSheetId="3">#REF!</definedName>
    <definedName name="_9757IV_1_17_12">#REF!</definedName>
    <definedName name="_9758IV_1_17_13" localSheetId="3">#REF!</definedName>
    <definedName name="_9758IV_1_17_13">#REF!</definedName>
    <definedName name="_9759IV_1_17_2" localSheetId="3">#REF!</definedName>
    <definedName name="_9759IV_1_17_2">#REF!</definedName>
    <definedName name="_976_s_13_10_2" localSheetId="3">#REF!</definedName>
    <definedName name="_976_s_13_10_2">#REF!</definedName>
    <definedName name="_9760IV_1_17_3" localSheetId="3">#REF!</definedName>
    <definedName name="_9760IV_1_17_3">#REF!</definedName>
    <definedName name="_9761IV_1_17_4" localSheetId="3">#REF!</definedName>
    <definedName name="_9761IV_1_17_4">#REF!</definedName>
    <definedName name="_9762IV_1_17_5" localSheetId="3">#REF!</definedName>
    <definedName name="_9762IV_1_17_5">#REF!</definedName>
    <definedName name="_9763IV_1_17_6" localSheetId="3">#REF!</definedName>
    <definedName name="_9763IV_1_17_6">#REF!</definedName>
    <definedName name="_9764IV_1_17_7" localSheetId="3">#REF!</definedName>
    <definedName name="_9764IV_1_17_7">#REF!</definedName>
    <definedName name="_9765IV_1_17_8" localSheetId="3">#REF!</definedName>
    <definedName name="_9765IV_1_17_8">#REF!</definedName>
    <definedName name="_9766IV_1_17_9" localSheetId="3">#REF!</definedName>
    <definedName name="_9766IV_1_17_9">#REF!</definedName>
    <definedName name="_9767IV_10_1" localSheetId="3">#REF!</definedName>
    <definedName name="_9767IV_10_1">#REF!</definedName>
    <definedName name="_9768IV_10_10" localSheetId="3">#REF!</definedName>
    <definedName name="_9768IV_10_10">#REF!</definedName>
    <definedName name="_9769IV_10_11" localSheetId="3">#REF!</definedName>
    <definedName name="_9769IV_10_11">#REF!</definedName>
    <definedName name="_977_s_13_10_3" localSheetId="3">#REF!</definedName>
    <definedName name="_977_s_13_10_3">#REF!</definedName>
    <definedName name="_9770IV_10_12" localSheetId="3">#REF!</definedName>
    <definedName name="_9770IV_10_12">#REF!</definedName>
    <definedName name="_9771IV_10_13" localSheetId="3">#REF!</definedName>
    <definedName name="_9771IV_10_13">#REF!</definedName>
    <definedName name="_9772IV_10_2" localSheetId="3">#REF!</definedName>
    <definedName name="_9772IV_10_2">#REF!</definedName>
    <definedName name="_9773IV_10_3" localSheetId="3">#REF!</definedName>
    <definedName name="_9773IV_10_3">#REF!</definedName>
    <definedName name="_9774IV_10_4" localSheetId="3">#REF!</definedName>
    <definedName name="_9774IV_10_4">#REF!</definedName>
    <definedName name="_9775IV_10_5" localSheetId="3">#REF!</definedName>
    <definedName name="_9775IV_10_5">#REF!</definedName>
    <definedName name="_9776IV_10_6" localSheetId="3">#REF!</definedName>
    <definedName name="_9776IV_10_6">#REF!</definedName>
    <definedName name="_9777IV_10_7" localSheetId="3">#REF!</definedName>
    <definedName name="_9777IV_10_7">#REF!</definedName>
    <definedName name="_9778IV_10_8" localSheetId="3">#REF!</definedName>
    <definedName name="_9778IV_10_8">#REF!</definedName>
    <definedName name="_9779IV_10_9" localSheetId="3">#REF!</definedName>
    <definedName name="_9779IV_10_9">#REF!</definedName>
    <definedName name="_978_s_13_10_4" localSheetId="3">#REF!</definedName>
    <definedName name="_978_s_13_10_4">#REF!</definedName>
    <definedName name="_9780IV_10_17_1" localSheetId="3">#REF!</definedName>
    <definedName name="_9780IV_10_17_1">#REF!</definedName>
    <definedName name="_9781IV_10_17_10" localSheetId="3">#REF!</definedName>
    <definedName name="_9781IV_10_17_10">#REF!</definedName>
    <definedName name="_9782IV_10_17_11" localSheetId="3">#REF!</definedName>
    <definedName name="_9782IV_10_17_11">#REF!</definedName>
    <definedName name="_9783IV_10_17_12" localSheetId="3">#REF!</definedName>
    <definedName name="_9783IV_10_17_12">#REF!</definedName>
    <definedName name="_9784IV_10_17_13" localSheetId="3">#REF!</definedName>
    <definedName name="_9784IV_10_17_13">#REF!</definedName>
    <definedName name="_9785IV_10_17_2" localSheetId="3">#REF!</definedName>
    <definedName name="_9785IV_10_17_2">#REF!</definedName>
    <definedName name="_9786IV_10_17_3" localSheetId="3">#REF!</definedName>
    <definedName name="_9786IV_10_17_3">#REF!</definedName>
    <definedName name="_9787IV_10_17_4" localSheetId="3">#REF!</definedName>
    <definedName name="_9787IV_10_17_4">#REF!</definedName>
    <definedName name="_9788IV_10_17_5" localSheetId="3">#REF!</definedName>
    <definedName name="_9788IV_10_17_5">#REF!</definedName>
    <definedName name="_9789IV_10_17_6" localSheetId="3">#REF!</definedName>
    <definedName name="_9789IV_10_17_6">#REF!</definedName>
    <definedName name="_979_s_13_10_5" localSheetId="3">#REF!</definedName>
    <definedName name="_979_s_13_10_5">#REF!</definedName>
    <definedName name="_9790IV_10_17_7" localSheetId="3">#REF!</definedName>
    <definedName name="_9790IV_10_17_7">#REF!</definedName>
    <definedName name="_9791IV_10_17_8" localSheetId="3">#REF!</definedName>
    <definedName name="_9791IV_10_17_8">#REF!</definedName>
    <definedName name="_9792IV_10_17_9" localSheetId="3">#REF!</definedName>
    <definedName name="_9792IV_10_17_9">#REF!</definedName>
    <definedName name="_9793IV_11_1" localSheetId="3">#REF!</definedName>
    <definedName name="_9793IV_11_1">#REF!</definedName>
    <definedName name="_9794IV_11_10" localSheetId="3">#REF!</definedName>
    <definedName name="_9794IV_11_10">#REF!</definedName>
    <definedName name="_9795IV_11_11" localSheetId="3">#REF!</definedName>
    <definedName name="_9795IV_11_11">#REF!</definedName>
    <definedName name="_9796IV_11_12" localSheetId="3">#REF!</definedName>
    <definedName name="_9796IV_11_12">#REF!</definedName>
    <definedName name="_9797IV_11_13" localSheetId="3">#REF!</definedName>
    <definedName name="_9797IV_11_13">#REF!</definedName>
    <definedName name="_9798IV_11_2" localSheetId="3">#REF!</definedName>
    <definedName name="_9798IV_11_2">#REF!</definedName>
    <definedName name="_9799IV_11_3" localSheetId="3">#REF!</definedName>
    <definedName name="_9799IV_11_3">#REF!</definedName>
    <definedName name="_98_31_12_1_3" localSheetId="3">#REF!</definedName>
    <definedName name="_98_31_12_1_3">#REF!</definedName>
    <definedName name="_980_s_13_10_6" localSheetId="3">#REF!</definedName>
    <definedName name="_980_s_13_10_6">#REF!</definedName>
    <definedName name="_9800IV_11_4" localSheetId="3">#REF!</definedName>
    <definedName name="_9800IV_11_4">#REF!</definedName>
    <definedName name="_9801IV_11_5" localSheetId="3">#REF!</definedName>
    <definedName name="_9801IV_11_5">#REF!</definedName>
    <definedName name="_9802IV_11_6" localSheetId="3">#REF!</definedName>
    <definedName name="_9802IV_11_6">#REF!</definedName>
    <definedName name="_9803IV_11_7" localSheetId="3">#REF!</definedName>
    <definedName name="_9803IV_11_7">#REF!</definedName>
    <definedName name="_9804IV_11_8" localSheetId="3">#REF!</definedName>
    <definedName name="_9804IV_11_8">#REF!</definedName>
    <definedName name="_9805IV_11_9" localSheetId="3">#REF!</definedName>
    <definedName name="_9805IV_11_9">#REF!</definedName>
    <definedName name="_9806IV_11_17_1" localSheetId="3">#REF!</definedName>
    <definedName name="_9806IV_11_17_1">#REF!</definedName>
    <definedName name="_9807IV_11_17_10" localSheetId="3">#REF!</definedName>
    <definedName name="_9807IV_11_17_10">#REF!</definedName>
    <definedName name="_9808IV_11_17_11" localSheetId="3">#REF!</definedName>
    <definedName name="_9808IV_11_17_11">#REF!</definedName>
    <definedName name="_9809IV_11_17_12" localSheetId="3">#REF!</definedName>
    <definedName name="_9809IV_11_17_12">#REF!</definedName>
    <definedName name="_981_s_13_10_7" localSheetId="3">#REF!</definedName>
    <definedName name="_981_s_13_10_7">#REF!</definedName>
    <definedName name="_9810IV_11_17_13" localSheetId="3">#REF!</definedName>
    <definedName name="_9810IV_11_17_13">#REF!</definedName>
    <definedName name="_9811IV_11_17_2" localSheetId="3">#REF!</definedName>
    <definedName name="_9811IV_11_17_2">#REF!</definedName>
    <definedName name="_9812IV_11_17_3" localSheetId="3">#REF!</definedName>
    <definedName name="_9812IV_11_17_3">#REF!</definedName>
    <definedName name="_9813IV_11_17_4" localSheetId="3">#REF!</definedName>
    <definedName name="_9813IV_11_17_4">#REF!</definedName>
    <definedName name="_9814IV_11_17_5" localSheetId="3">#REF!</definedName>
    <definedName name="_9814IV_11_17_5">#REF!</definedName>
    <definedName name="_9815IV_11_17_6" localSheetId="3">#REF!</definedName>
    <definedName name="_9815IV_11_17_6">#REF!</definedName>
    <definedName name="_9816IV_11_17_7" localSheetId="3">#REF!</definedName>
    <definedName name="_9816IV_11_17_7">#REF!</definedName>
    <definedName name="_9817IV_11_17_8" localSheetId="3">#REF!</definedName>
    <definedName name="_9817IV_11_17_8">#REF!</definedName>
    <definedName name="_9818IV_11_17_9" localSheetId="3">#REF!</definedName>
    <definedName name="_9818IV_11_17_9">#REF!</definedName>
    <definedName name="_9819IV_12_1" localSheetId="3">#REF!</definedName>
    <definedName name="_9819IV_12_1">#REF!</definedName>
    <definedName name="_982_s_13_10_8" localSheetId="3">#REF!</definedName>
    <definedName name="_982_s_13_10_8">#REF!</definedName>
    <definedName name="_9820IV_12_10" localSheetId="3">#REF!</definedName>
    <definedName name="_9820IV_12_10">#REF!</definedName>
    <definedName name="_9821IV_12_11" localSheetId="3">#REF!</definedName>
    <definedName name="_9821IV_12_11">#REF!</definedName>
    <definedName name="_9822IV_12_12" localSheetId="3">#REF!</definedName>
    <definedName name="_9822IV_12_12">#REF!</definedName>
    <definedName name="_9823IV_12_13" localSheetId="3">#REF!</definedName>
    <definedName name="_9823IV_12_13">#REF!</definedName>
    <definedName name="_9824IV_12_2" localSheetId="3">#REF!</definedName>
    <definedName name="_9824IV_12_2">#REF!</definedName>
    <definedName name="_9825IV_12_3" localSheetId="3">#REF!</definedName>
    <definedName name="_9825IV_12_3">#REF!</definedName>
    <definedName name="_9826IV_12_4" localSheetId="3">#REF!</definedName>
    <definedName name="_9826IV_12_4">#REF!</definedName>
    <definedName name="_9827IV_12_5" localSheetId="3">#REF!</definedName>
    <definedName name="_9827IV_12_5">#REF!</definedName>
    <definedName name="_9828IV_12_6" localSheetId="3">#REF!</definedName>
    <definedName name="_9828IV_12_6">#REF!</definedName>
    <definedName name="_9829IV_12_7" localSheetId="3">#REF!</definedName>
    <definedName name="_9829IV_12_7">#REF!</definedName>
    <definedName name="_983_s_13_10_9" localSheetId="3">#REF!</definedName>
    <definedName name="_983_s_13_10_9">#REF!</definedName>
    <definedName name="_9830IV_12_8" localSheetId="3">#REF!</definedName>
    <definedName name="_9830IV_12_8">#REF!</definedName>
    <definedName name="_9831IV_12_9" localSheetId="3">#REF!</definedName>
    <definedName name="_9831IV_12_9">#REF!</definedName>
    <definedName name="_9832IV_12_1_1" localSheetId="3">#REF!</definedName>
    <definedName name="_9832IV_12_1_1">#REF!</definedName>
    <definedName name="_9833IV_12_1_10" localSheetId="3">#REF!</definedName>
    <definedName name="_9833IV_12_1_10">#REF!</definedName>
    <definedName name="_9834IV_12_1_11" localSheetId="3">#REF!</definedName>
    <definedName name="_9834IV_12_1_11">#REF!</definedName>
    <definedName name="_9835IV_12_1_12" localSheetId="3">#REF!</definedName>
    <definedName name="_9835IV_12_1_12">#REF!</definedName>
    <definedName name="_9836IV_12_1_13" localSheetId="3">#REF!</definedName>
    <definedName name="_9836IV_12_1_13">#REF!</definedName>
    <definedName name="_9837IV_12_1_2" localSheetId="3">#REF!</definedName>
    <definedName name="_9837IV_12_1_2">#REF!</definedName>
    <definedName name="_9838IV_12_1_3" localSheetId="3">#REF!</definedName>
    <definedName name="_9838IV_12_1_3">#REF!</definedName>
    <definedName name="_9839IV_12_1_4" localSheetId="3">#REF!</definedName>
    <definedName name="_9839IV_12_1_4">#REF!</definedName>
    <definedName name="_984_s_13_11_1" localSheetId="3">#REF!</definedName>
    <definedName name="_984_s_13_11_1">#REF!</definedName>
    <definedName name="_9840IV_12_1_5" localSheetId="3">#REF!</definedName>
    <definedName name="_9840IV_12_1_5">#REF!</definedName>
    <definedName name="_9841IV_12_1_6" localSheetId="3">#REF!</definedName>
    <definedName name="_9841IV_12_1_6">#REF!</definedName>
    <definedName name="_9842IV_12_1_7" localSheetId="3">#REF!</definedName>
    <definedName name="_9842IV_12_1_7">#REF!</definedName>
    <definedName name="_9843IV_12_1_8" localSheetId="3">#REF!</definedName>
    <definedName name="_9843IV_12_1_8">#REF!</definedName>
    <definedName name="_9844IV_12_1_9" localSheetId="3">#REF!</definedName>
    <definedName name="_9844IV_12_1_9">#REF!</definedName>
    <definedName name="_9845IV_12_17_1" localSheetId="3">#REF!</definedName>
    <definedName name="_9845IV_12_17_1">#REF!</definedName>
    <definedName name="_9846IV_12_17_10" localSheetId="3">#REF!</definedName>
    <definedName name="_9846IV_12_17_10">#REF!</definedName>
    <definedName name="_9847IV_12_17_11" localSheetId="3">#REF!</definedName>
    <definedName name="_9847IV_12_17_11">#REF!</definedName>
    <definedName name="_9848IV_12_17_12" localSheetId="3">#REF!</definedName>
    <definedName name="_9848IV_12_17_12">#REF!</definedName>
    <definedName name="_9849IV_12_17_13" localSheetId="3">#REF!</definedName>
    <definedName name="_9849IV_12_17_13">#REF!</definedName>
    <definedName name="_985_s_13_11_10" localSheetId="3">#REF!</definedName>
    <definedName name="_985_s_13_11_10">#REF!</definedName>
    <definedName name="_9850IV_12_17_2" localSheetId="3">#REF!</definedName>
    <definedName name="_9850IV_12_17_2">#REF!</definedName>
    <definedName name="_9851IV_12_17_3" localSheetId="3">#REF!</definedName>
    <definedName name="_9851IV_12_17_3">#REF!</definedName>
    <definedName name="_9852IV_12_17_4" localSheetId="3">#REF!</definedName>
    <definedName name="_9852IV_12_17_4">#REF!</definedName>
    <definedName name="_9853IV_12_17_5" localSheetId="3">#REF!</definedName>
    <definedName name="_9853IV_12_17_5">#REF!</definedName>
    <definedName name="_9854IV_12_17_6" localSheetId="3">#REF!</definedName>
    <definedName name="_9854IV_12_17_6">#REF!</definedName>
    <definedName name="_9855IV_12_17_7" localSheetId="3">#REF!</definedName>
    <definedName name="_9855IV_12_17_7">#REF!</definedName>
    <definedName name="_9856IV_12_17_8" localSheetId="3">#REF!</definedName>
    <definedName name="_9856IV_12_17_8">#REF!</definedName>
    <definedName name="_9857IV_12_17_9" localSheetId="3">#REF!</definedName>
    <definedName name="_9857IV_12_17_9">#REF!</definedName>
    <definedName name="_9858IV_13_1" localSheetId="3">#REF!</definedName>
    <definedName name="_9858IV_13_1">#REF!</definedName>
    <definedName name="_9859IV_13_10" localSheetId="3">#REF!</definedName>
    <definedName name="_9859IV_13_10">#REF!</definedName>
    <definedName name="_986_s_13_11_11" localSheetId="3">#REF!</definedName>
    <definedName name="_986_s_13_11_11">#REF!</definedName>
    <definedName name="_9860IV_13_11" localSheetId="3">#REF!</definedName>
    <definedName name="_9860IV_13_11">#REF!</definedName>
    <definedName name="_9861IV_13_12" localSheetId="3">#REF!</definedName>
    <definedName name="_9861IV_13_12">#REF!</definedName>
    <definedName name="_9862IV_13_13" localSheetId="3">#REF!</definedName>
    <definedName name="_9862IV_13_13">#REF!</definedName>
    <definedName name="_9863IV_13_2" localSheetId="3">#REF!</definedName>
    <definedName name="_9863IV_13_2">#REF!</definedName>
    <definedName name="_9864IV_13_3" localSheetId="3">#REF!</definedName>
    <definedName name="_9864IV_13_3">#REF!</definedName>
    <definedName name="_9865IV_13_4" localSheetId="3">#REF!</definedName>
    <definedName name="_9865IV_13_4">#REF!</definedName>
    <definedName name="_9866IV_13_5" localSheetId="3">#REF!</definedName>
    <definedName name="_9866IV_13_5">#REF!</definedName>
    <definedName name="_9867IV_13_6" localSheetId="3">#REF!</definedName>
    <definedName name="_9867IV_13_6">#REF!</definedName>
    <definedName name="_9868IV_13_7" localSheetId="3">#REF!</definedName>
    <definedName name="_9868IV_13_7">#REF!</definedName>
    <definedName name="_9869IV_13_8" localSheetId="3">#REF!</definedName>
    <definedName name="_9869IV_13_8">#REF!</definedName>
    <definedName name="_987_s_13_11_12" localSheetId="3">#REF!</definedName>
    <definedName name="_987_s_13_11_12">#REF!</definedName>
    <definedName name="_9870IV_13_9" localSheetId="3">#REF!</definedName>
    <definedName name="_9870IV_13_9">#REF!</definedName>
    <definedName name="_9871IV_13_17_1" localSheetId="3">#REF!</definedName>
    <definedName name="_9871IV_13_17_1">#REF!</definedName>
    <definedName name="_9872IV_13_17_10" localSheetId="3">#REF!</definedName>
    <definedName name="_9872IV_13_17_10">#REF!</definedName>
    <definedName name="_9873IV_13_17_11" localSheetId="3">#REF!</definedName>
    <definedName name="_9873IV_13_17_11">#REF!</definedName>
    <definedName name="_9874IV_13_17_12" localSheetId="3">#REF!</definedName>
    <definedName name="_9874IV_13_17_12">#REF!</definedName>
    <definedName name="_9875IV_13_17_13" localSheetId="3">#REF!</definedName>
    <definedName name="_9875IV_13_17_13">#REF!</definedName>
    <definedName name="_9876IV_13_17_2" localSheetId="3">#REF!</definedName>
    <definedName name="_9876IV_13_17_2">#REF!</definedName>
    <definedName name="_9877IV_13_17_3" localSheetId="3">#REF!</definedName>
    <definedName name="_9877IV_13_17_3">#REF!</definedName>
    <definedName name="_9878IV_13_17_4" localSheetId="3">#REF!</definedName>
    <definedName name="_9878IV_13_17_4">#REF!</definedName>
    <definedName name="_9879IV_13_17_5" localSheetId="3">#REF!</definedName>
    <definedName name="_9879IV_13_17_5">#REF!</definedName>
    <definedName name="_988_s_13_11_13" localSheetId="3">#REF!</definedName>
    <definedName name="_988_s_13_11_13">#REF!</definedName>
    <definedName name="_9880IV_13_17_6" localSheetId="3">#REF!</definedName>
    <definedName name="_9880IV_13_17_6">#REF!</definedName>
    <definedName name="_9881IV_13_17_7" localSheetId="3">#REF!</definedName>
    <definedName name="_9881IV_13_17_7">#REF!</definedName>
    <definedName name="_9882IV_13_17_8" localSheetId="3">#REF!</definedName>
    <definedName name="_9882IV_13_17_8">#REF!</definedName>
    <definedName name="_9883IV_13_17_9" localSheetId="3">#REF!</definedName>
    <definedName name="_9883IV_13_17_9">#REF!</definedName>
    <definedName name="_9884IV_14_1" localSheetId="3">#REF!</definedName>
    <definedName name="_9884IV_14_1">#REF!</definedName>
    <definedName name="_9885IV_14_10" localSheetId="3">#REF!</definedName>
    <definedName name="_9885IV_14_10">#REF!</definedName>
    <definedName name="_9886IV_14_11" localSheetId="3">#REF!</definedName>
    <definedName name="_9886IV_14_11">#REF!</definedName>
    <definedName name="_9887IV_14_12" localSheetId="3">#REF!</definedName>
    <definedName name="_9887IV_14_12">#REF!</definedName>
    <definedName name="_9888IV_14_13" localSheetId="3">#REF!</definedName>
    <definedName name="_9888IV_14_13">#REF!</definedName>
    <definedName name="_9889IV_14_2" localSheetId="3">#REF!</definedName>
    <definedName name="_9889IV_14_2">#REF!</definedName>
    <definedName name="_989_s_13_11_2" localSheetId="3">#REF!</definedName>
    <definedName name="_989_s_13_11_2">#REF!</definedName>
    <definedName name="_9890IV_14_3" localSheetId="3">#REF!</definedName>
    <definedName name="_9890IV_14_3">#REF!</definedName>
    <definedName name="_9891IV_14_4" localSheetId="3">#REF!</definedName>
    <definedName name="_9891IV_14_4">#REF!</definedName>
    <definedName name="_9892IV_14_5" localSheetId="3">#REF!</definedName>
    <definedName name="_9892IV_14_5">#REF!</definedName>
    <definedName name="_9893IV_14_6" localSheetId="3">#REF!</definedName>
    <definedName name="_9893IV_14_6">#REF!</definedName>
    <definedName name="_9894IV_14_7" localSheetId="3">#REF!</definedName>
    <definedName name="_9894IV_14_7">#REF!</definedName>
    <definedName name="_9895IV_14_8" localSheetId="3">#REF!</definedName>
    <definedName name="_9895IV_14_8">#REF!</definedName>
    <definedName name="_9896IV_14_9" localSheetId="3">#REF!</definedName>
    <definedName name="_9896IV_14_9">#REF!</definedName>
    <definedName name="_9897IV_14_17_1" localSheetId="3">#REF!</definedName>
    <definedName name="_9897IV_14_17_1">#REF!</definedName>
    <definedName name="_9898IV_14_17_10" localSheetId="3">#REF!</definedName>
    <definedName name="_9898IV_14_17_10">#REF!</definedName>
    <definedName name="_9899IV_14_17_11" localSheetId="3">#REF!</definedName>
    <definedName name="_9899IV_14_17_11">#REF!</definedName>
    <definedName name="_99_31_12_1_4" localSheetId="3">#REF!</definedName>
    <definedName name="_99_31_12_1_4">#REF!</definedName>
    <definedName name="_990_s_13_11_3" localSheetId="3">#REF!</definedName>
    <definedName name="_990_s_13_11_3">#REF!</definedName>
    <definedName name="_9900IV_14_17_12" localSheetId="3">#REF!</definedName>
    <definedName name="_9900IV_14_17_12">#REF!</definedName>
    <definedName name="_9901IV_14_17_13" localSheetId="3">#REF!</definedName>
    <definedName name="_9901IV_14_17_13">#REF!</definedName>
    <definedName name="_9902IV_14_17_2" localSheetId="3">#REF!</definedName>
    <definedName name="_9902IV_14_17_2">#REF!</definedName>
    <definedName name="_9903IV_14_17_3" localSheetId="3">#REF!</definedName>
    <definedName name="_9903IV_14_17_3">#REF!</definedName>
    <definedName name="_9904IV_14_17_4" localSheetId="3">#REF!</definedName>
    <definedName name="_9904IV_14_17_4">#REF!</definedName>
    <definedName name="_9905IV_14_17_5" localSheetId="3">#REF!</definedName>
    <definedName name="_9905IV_14_17_5">#REF!</definedName>
    <definedName name="_9906IV_14_17_6" localSheetId="3">#REF!</definedName>
    <definedName name="_9906IV_14_17_6">#REF!</definedName>
    <definedName name="_9907IV_14_17_7" localSheetId="3">#REF!</definedName>
    <definedName name="_9907IV_14_17_7">#REF!</definedName>
    <definedName name="_9908IV_14_17_8" localSheetId="3">#REF!</definedName>
    <definedName name="_9908IV_14_17_8">#REF!</definedName>
    <definedName name="_9909IV_14_17_9" localSheetId="3">#REF!</definedName>
    <definedName name="_9909IV_14_17_9">#REF!</definedName>
    <definedName name="_991_s_13_11_4" localSheetId="3">#REF!</definedName>
    <definedName name="_991_s_13_11_4">#REF!</definedName>
    <definedName name="_9910IV_17_1" localSheetId="3">#REF!</definedName>
    <definedName name="_9910IV_17_1">#REF!</definedName>
    <definedName name="_9911IV_17_10" localSheetId="3">#REF!</definedName>
    <definedName name="_9911IV_17_10">#REF!</definedName>
    <definedName name="_9912IV_17_11" localSheetId="3">#REF!</definedName>
    <definedName name="_9912IV_17_11">#REF!</definedName>
    <definedName name="_9913IV_17_12" localSheetId="3">#REF!</definedName>
    <definedName name="_9913IV_17_12">#REF!</definedName>
    <definedName name="_9914IV_17_13" localSheetId="3">#REF!</definedName>
    <definedName name="_9914IV_17_13">#REF!</definedName>
    <definedName name="_9915IV_17_2" localSheetId="3">#REF!</definedName>
    <definedName name="_9915IV_17_2">#REF!</definedName>
    <definedName name="_9916IV_17_3" localSheetId="3">#REF!</definedName>
    <definedName name="_9916IV_17_3">#REF!</definedName>
    <definedName name="_9917IV_17_4" localSheetId="3">#REF!</definedName>
    <definedName name="_9917IV_17_4">#REF!</definedName>
    <definedName name="_9918IV_17_5" localSheetId="3">#REF!</definedName>
    <definedName name="_9918IV_17_5">#REF!</definedName>
    <definedName name="_9919IV_17_6" localSheetId="3">#REF!</definedName>
    <definedName name="_9919IV_17_6">#REF!</definedName>
    <definedName name="_992_s_13_11_5" localSheetId="3">#REF!</definedName>
    <definedName name="_992_s_13_11_5">#REF!</definedName>
    <definedName name="_9920IV_17_7" localSheetId="3">#REF!</definedName>
    <definedName name="_9920IV_17_7">#REF!</definedName>
    <definedName name="_9921IV_17_8" localSheetId="3">#REF!</definedName>
    <definedName name="_9921IV_17_8">#REF!</definedName>
    <definedName name="_9922IV_17_9" localSheetId="3">#REF!</definedName>
    <definedName name="_9922IV_17_9">#REF!</definedName>
    <definedName name="_9923IV_2_1" localSheetId="3">#REF!</definedName>
    <definedName name="_9923IV_2_1">#REF!</definedName>
    <definedName name="_9924IV_2_10" localSheetId="3">#REF!</definedName>
    <definedName name="_9924IV_2_10">#REF!</definedName>
    <definedName name="_9925IV_2_11" localSheetId="3">#REF!</definedName>
    <definedName name="_9925IV_2_11">#REF!</definedName>
    <definedName name="_9926IV_2_12" localSheetId="3">#REF!</definedName>
    <definedName name="_9926IV_2_12">#REF!</definedName>
    <definedName name="_9927IV_2_13" localSheetId="3">#REF!</definedName>
    <definedName name="_9927IV_2_13">#REF!</definedName>
    <definedName name="_9928IV_2_2" localSheetId="3">#REF!</definedName>
    <definedName name="_9928IV_2_2">#REF!</definedName>
    <definedName name="_9929IV_2_3" localSheetId="3">#REF!</definedName>
    <definedName name="_9929IV_2_3">#REF!</definedName>
    <definedName name="_993_s_13_11_6" localSheetId="3">#REF!</definedName>
    <definedName name="_993_s_13_11_6">#REF!</definedName>
    <definedName name="_9930IV_2_4" localSheetId="3">#REF!</definedName>
    <definedName name="_9930IV_2_4">#REF!</definedName>
    <definedName name="_9931IV_2_5" localSheetId="3">#REF!</definedName>
    <definedName name="_9931IV_2_5">#REF!</definedName>
    <definedName name="_9932IV_2_6" localSheetId="3">#REF!</definedName>
    <definedName name="_9932IV_2_6">#REF!</definedName>
    <definedName name="_9933IV_2_7" localSheetId="3">#REF!</definedName>
    <definedName name="_9933IV_2_7">#REF!</definedName>
    <definedName name="_9934IV_2_8" localSheetId="3">#REF!</definedName>
    <definedName name="_9934IV_2_8">#REF!</definedName>
    <definedName name="_9935IV_2_9" localSheetId="3">#REF!</definedName>
    <definedName name="_9935IV_2_9">#REF!</definedName>
    <definedName name="_9936IV_2_17_1" localSheetId="3">#REF!</definedName>
    <definedName name="_9936IV_2_17_1">#REF!</definedName>
    <definedName name="_9937IV_2_17_10" localSheetId="3">#REF!</definedName>
    <definedName name="_9937IV_2_17_10">#REF!</definedName>
    <definedName name="_9938IV_2_17_11" localSheetId="3">#REF!</definedName>
    <definedName name="_9938IV_2_17_11">#REF!</definedName>
    <definedName name="_9939IV_2_17_12" localSheetId="3">#REF!</definedName>
    <definedName name="_9939IV_2_17_12">#REF!</definedName>
    <definedName name="_994_s_13_11_7" localSheetId="3">#REF!</definedName>
    <definedName name="_994_s_13_11_7">#REF!</definedName>
    <definedName name="_9940IV_2_17_13" localSheetId="3">#REF!</definedName>
    <definedName name="_9940IV_2_17_13">#REF!</definedName>
    <definedName name="_9941IV_2_17_2" localSheetId="3">#REF!</definedName>
    <definedName name="_9941IV_2_17_2">#REF!</definedName>
    <definedName name="_9942IV_2_17_3" localSheetId="3">#REF!</definedName>
    <definedName name="_9942IV_2_17_3">#REF!</definedName>
    <definedName name="_9943IV_2_17_4" localSheetId="3">#REF!</definedName>
    <definedName name="_9943IV_2_17_4">#REF!</definedName>
    <definedName name="_9944IV_2_17_5" localSheetId="3">#REF!</definedName>
    <definedName name="_9944IV_2_17_5">#REF!</definedName>
    <definedName name="_9945IV_2_17_6" localSheetId="3">#REF!</definedName>
    <definedName name="_9945IV_2_17_6">#REF!</definedName>
    <definedName name="_9946IV_2_17_7" localSheetId="3">#REF!</definedName>
    <definedName name="_9946IV_2_17_7">#REF!</definedName>
    <definedName name="_9947IV_2_17_8" localSheetId="3">#REF!</definedName>
    <definedName name="_9947IV_2_17_8">#REF!</definedName>
    <definedName name="_9948IV_2_17_9" localSheetId="3">#REF!</definedName>
    <definedName name="_9948IV_2_17_9">#REF!</definedName>
    <definedName name="_9949IV_3_1" localSheetId="3">#REF!</definedName>
    <definedName name="_9949IV_3_1">#REF!</definedName>
    <definedName name="_995_s_13_11_8" localSheetId="3">#REF!</definedName>
    <definedName name="_995_s_13_11_8">#REF!</definedName>
    <definedName name="_9950IV_3_10" localSheetId="3">#REF!</definedName>
    <definedName name="_9950IV_3_10">#REF!</definedName>
    <definedName name="_9951IV_3_11" localSheetId="3">#REF!</definedName>
    <definedName name="_9951IV_3_11">#REF!</definedName>
    <definedName name="_9952IV_3_12" localSheetId="3">#REF!</definedName>
    <definedName name="_9952IV_3_12">#REF!</definedName>
    <definedName name="_9953IV_3_13" localSheetId="3">#REF!</definedName>
    <definedName name="_9953IV_3_13">#REF!</definedName>
    <definedName name="_9954IV_3_2" localSheetId="3">#REF!</definedName>
    <definedName name="_9954IV_3_2">#REF!</definedName>
    <definedName name="_9955IV_3_3" localSheetId="3">#REF!</definedName>
    <definedName name="_9955IV_3_3">#REF!</definedName>
    <definedName name="_9956IV_3_4" localSheetId="3">#REF!</definedName>
    <definedName name="_9956IV_3_4">#REF!</definedName>
    <definedName name="_9957IV_3_5" localSheetId="3">#REF!</definedName>
    <definedName name="_9957IV_3_5">#REF!</definedName>
    <definedName name="_9958IV_3_6" localSheetId="3">#REF!</definedName>
    <definedName name="_9958IV_3_6">#REF!</definedName>
    <definedName name="_9959IV_3_7" localSheetId="3">#REF!</definedName>
    <definedName name="_9959IV_3_7">#REF!</definedName>
    <definedName name="_996_s_13_11_9" localSheetId="3">#REF!</definedName>
    <definedName name="_996_s_13_11_9">#REF!</definedName>
    <definedName name="_9960IV_3_8" localSheetId="3">#REF!</definedName>
    <definedName name="_9960IV_3_8">#REF!</definedName>
    <definedName name="_9961IV_3_9" localSheetId="3">#REF!</definedName>
    <definedName name="_9961IV_3_9">#REF!</definedName>
    <definedName name="_9962IV_3_17_1" localSheetId="3">#REF!</definedName>
    <definedName name="_9962IV_3_17_1">#REF!</definedName>
    <definedName name="_9963IV_3_17_10" localSheetId="3">#REF!</definedName>
    <definedName name="_9963IV_3_17_10">#REF!</definedName>
    <definedName name="_9964IV_3_17_11" localSheetId="3">#REF!</definedName>
    <definedName name="_9964IV_3_17_11">#REF!</definedName>
    <definedName name="_9965IV_3_17_12" localSheetId="3">#REF!</definedName>
    <definedName name="_9965IV_3_17_12">#REF!</definedName>
    <definedName name="_9966IV_3_17_13" localSheetId="3">#REF!</definedName>
    <definedName name="_9966IV_3_17_13">#REF!</definedName>
    <definedName name="_9967IV_3_17_2" localSheetId="3">#REF!</definedName>
    <definedName name="_9967IV_3_17_2">#REF!</definedName>
    <definedName name="_9968IV_3_17_3" localSheetId="3">#REF!</definedName>
    <definedName name="_9968IV_3_17_3">#REF!</definedName>
    <definedName name="_9969IV_3_17_4" localSheetId="3">#REF!</definedName>
    <definedName name="_9969IV_3_17_4">#REF!</definedName>
    <definedName name="_997_s_13_17_1" localSheetId="3">#REF!</definedName>
    <definedName name="_997_s_13_17_1">#REF!</definedName>
    <definedName name="_9970IV_3_17_5" localSheetId="3">#REF!</definedName>
    <definedName name="_9970IV_3_17_5">#REF!</definedName>
    <definedName name="_9971IV_3_17_6" localSheetId="3">#REF!</definedName>
    <definedName name="_9971IV_3_17_6">#REF!</definedName>
    <definedName name="_9972IV_3_17_7" localSheetId="3">#REF!</definedName>
    <definedName name="_9972IV_3_17_7">#REF!</definedName>
    <definedName name="_9973IV_3_17_8" localSheetId="3">#REF!</definedName>
    <definedName name="_9973IV_3_17_8">#REF!</definedName>
    <definedName name="_9974IV_3_17_9" localSheetId="3">#REF!</definedName>
    <definedName name="_9974IV_3_17_9">#REF!</definedName>
    <definedName name="_9975IV_4_1" localSheetId="3">#REF!</definedName>
    <definedName name="_9975IV_4_1">#REF!</definedName>
    <definedName name="_9976IV_4_10" localSheetId="3">#REF!</definedName>
    <definedName name="_9976IV_4_10">#REF!</definedName>
    <definedName name="_9977IV_4_11" localSheetId="3">#REF!</definedName>
    <definedName name="_9977IV_4_11">#REF!</definedName>
    <definedName name="_9978IV_4_12" localSheetId="3">#REF!</definedName>
    <definedName name="_9978IV_4_12">#REF!</definedName>
    <definedName name="_9979IV_4_13" localSheetId="3">#REF!</definedName>
    <definedName name="_9979IV_4_13">#REF!</definedName>
    <definedName name="_998_s_13_17_10" localSheetId="3">#REF!</definedName>
    <definedName name="_998_s_13_17_10">#REF!</definedName>
    <definedName name="_9980IV_4_2" localSheetId="3">#REF!</definedName>
    <definedName name="_9980IV_4_2">#REF!</definedName>
    <definedName name="_9981IV_4_3" localSheetId="3">#REF!</definedName>
    <definedName name="_9981IV_4_3">#REF!</definedName>
    <definedName name="_9982IV_4_4" localSheetId="3">#REF!</definedName>
    <definedName name="_9982IV_4_4">#REF!</definedName>
    <definedName name="_9983IV_4_5" localSheetId="3">#REF!</definedName>
    <definedName name="_9983IV_4_5">#REF!</definedName>
    <definedName name="_9984IV_4_6" localSheetId="3">#REF!</definedName>
    <definedName name="_9984IV_4_6">#REF!</definedName>
    <definedName name="_9985IV_4_7" localSheetId="3">#REF!</definedName>
    <definedName name="_9985IV_4_7">#REF!</definedName>
    <definedName name="_9986IV_4_8" localSheetId="3">#REF!</definedName>
    <definedName name="_9986IV_4_8">#REF!</definedName>
    <definedName name="_9987IV_4_9" localSheetId="3">#REF!</definedName>
    <definedName name="_9987IV_4_9">#REF!</definedName>
    <definedName name="_9988IV_4_17_1" localSheetId="3">#REF!</definedName>
    <definedName name="_9988IV_4_17_1">#REF!</definedName>
    <definedName name="_9989IV_4_17_10" localSheetId="3">#REF!</definedName>
    <definedName name="_9989IV_4_17_10">#REF!</definedName>
    <definedName name="_999_s_13_17_11" localSheetId="3">#REF!</definedName>
    <definedName name="_999_s_13_17_11">#REF!</definedName>
    <definedName name="_9990IV_4_17_11" localSheetId="3">#REF!</definedName>
    <definedName name="_9990IV_4_17_11">#REF!</definedName>
    <definedName name="_9991IV_4_17_12" localSheetId="3">#REF!</definedName>
    <definedName name="_9991IV_4_17_12">#REF!</definedName>
    <definedName name="_9992IV_4_17_13" localSheetId="3">#REF!</definedName>
    <definedName name="_9992IV_4_17_13">#REF!</definedName>
    <definedName name="_9993IV_4_17_2" localSheetId="3">#REF!</definedName>
    <definedName name="_9993IV_4_17_2">#REF!</definedName>
    <definedName name="_9994IV_4_17_3" localSheetId="3">#REF!</definedName>
    <definedName name="_9994IV_4_17_3">#REF!</definedName>
    <definedName name="_9995IV_4_17_4" localSheetId="3">#REF!</definedName>
    <definedName name="_9995IV_4_17_4">#REF!</definedName>
    <definedName name="_9996IV_4_17_5" localSheetId="3">#REF!</definedName>
    <definedName name="_9996IV_4_17_5">#REF!</definedName>
    <definedName name="_9997IV_4_17_6" localSheetId="3">#REF!</definedName>
    <definedName name="_9997IV_4_17_6">#REF!</definedName>
    <definedName name="_9998IV_4_17_7" localSheetId="3">#REF!</definedName>
    <definedName name="_9998IV_4_17_7">#REF!</definedName>
    <definedName name="_9999IV_4_17_8" localSheetId="3">#REF!</definedName>
    <definedName name="_9999IV_4_17_8">#REF!</definedName>
    <definedName name="_a" localSheetId="3">#REF!</definedName>
    <definedName name="_a">#REF!</definedName>
    <definedName name="_a_1" localSheetId="3">#REF!</definedName>
    <definedName name="_a_1">#REF!</definedName>
    <definedName name="_a_1_1">"#REF!"</definedName>
    <definedName name="_a_1_1_1">#REF!</definedName>
    <definedName name="_a_1_1_1_1">"#REF!"</definedName>
    <definedName name="_a_1_10">#REF!</definedName>
    <definedName name="_a_1_11" localSheetId="3">#REF!</definedName>
    <definedName name="_a_1_11">#REF!</definedName>
    <definedName name="_a_1_17" localSheetId="3">#REF!</definedName>
    <definedName name="_a_1_17">#REF!</definedName>
    <definedName name="_a_1_2">"#REF!"</definedName>
    <definedName name="_A_10">[20]ASLI!#REF!</definedName>
    <definedName name="_a_10_1" localSheetId="3">#REF!</definedName>
    <definedName name="_a_10_1">#REF!</definedName>
    <definedName name="_A_11">[20]ASLI!#REF!</definedName>
    <definedName name="_a_11_1" localSheetId="3">#REF!</definedName>
    <definedName name="_a_11_1">#REF!</definedName>
    <definedName name="_a_12">NA()</definedName>
    <definedName name="_A_16">[29]ASLI!#REF!</definedName>
    <definedName name="_a_17">NA()</definedName>
    <definedName name="_a_17_1">#REF!</definedName>
    <definedName name="_a_2">"#REF!"</definedName>
    <definedName name="_A_23">[29]ASLI!#REF!</definedName>
    <definedName name="_A_24">[29]ASLI!#REF!</definedName>
    <definedName name="_A_27">[30]ASLI!#REF!</definedName>
    <definedName name="_A_28">[30]ASLI!#REF!</definedName>
    <definedName name="_A_29">[30]ASLI!#REF!</definedName>
    <definedName name="_A_30">[30]ASLI!#REF!</definedName>
    <definedName name="_A_4">[20]ASLI!#REF!</definedName>
    <definedName name="_a_9" localSheetId="3">#REF!</definedName>
    <definedName name="_a_9">#REF!</definedName>
    <definedName name="_ap08" hidden="1">[13]bipos!#REF!</definedName>
    <definedName name="_b" localSheetId="3">#REF!</definedName>
    <definedName name="_b">#REF!</definedName>
    <definedName name="_b_1" localSheetId="3">#REF!</definedName>
    <definedName name="_b_1">#REF!</definedName>
    <definedName name="_b_1_1">"#REF!"</definedName>
    <definedName name="_b_1_1_1">#REF!</definedName>
    <definedName name="_b_1_1_1_1">"#REF!"</definedName>
    <definedName name="_b_1_10">#REF!</definedName>
    <definedName name="_b_1_11" localSheetId="3">#REF!</definedName>
    <definedName name="_b_1_11">#REF!</definedName>
    <definedName name="_b_1_17" localSheetId="3">#REF!</definedName>
    <definedName name="_b_1_17">#REF!</definedName>
    <definedName name="_b_1_2">"#REF!"</definedName>
    <definedName name="_b_10">#REF!</definedName>
    <definedName name="_b_11" localSheetId="3">#REF!</definedName>
    <definedName name="_b_11">#REF!</definedName>
    <definedName name="_b_17">NA()</definedName>
    <definedName name="_b_17_1">#REF!</definedName>
    <definedName name="_b_2">"#REF!"</definedName>
    <definedName name="_b_9">#REF!</definedName>
    <definedName name="_f" localSheetId="3">#REF!</definedName>
    <definedName name="_f">#REF!</definedName>
    <definedName name="_Fill" localSheetId="3" hidden="1">#REF!</definedName>
    <definedName name="_Fill" hidden="1">#REF!</definedName>
    <definedName name="_Fill_1" localSheetId="3">#REF!</definedName>
    <definedName name="_Fill_1">#REF!</definedName>
    <definedName name="_Fill_2" localSheetId="3">#REF!</definedName>
    <definedName name="_Fill_2">#REF!</definedName>
    <definedName name="_Fill_3" localSheetId="3">#REF!</definedName>
    <definedName name="_Fill_3">#REF!</definedName>
    <definedName name="_Fill_4" localSheetId="3">#REF!</definedName>
    <definedName name="_Fill_4">#REF!</definedName>
    <definedName name="_Fill_5" localSheetId="3">#REF!</definedName>
    <definedName name="_Fill_5">#REF!</definedName>
    <definedName name="_Fill_6" localSheetId="3">#REF!</definedName>
    <definedName name="_Fill_6">#REF!</definedName>
    <definedName name="_FillM" localSheetId="3" hidden="1">#REF!</definedName>
    <definedName name="_FillM" hidden="1">#REF!</definedName>
    <definedName name="_FillM_1" localSheetId="3">#REF!</definedName>
    <definedName name="_FillM_1">#REF!</definedName>
    <definedName name="_FillM_2" localSheetId="3">#REF!</definedName>
    <definedName name="_FillM_2">#REF!</definedName>
    <definedName name="_FillM_3" localSheetId="3">#REF!</definedName>
    <definedName name="_FillM_3">#REF!</definedName>
    <definedName name="_FillM_4" localSheetId="3">#REF!</definedName>
    <definedName name="_FillM_4">#REF!</definedName>
    <definedName name="_FillM_5" localSheetId="3">#REF!</definedName>
    <definedName name="_FillM_5">#REF!</definedName>
    <definedName name="_FillM_6" localSheetId="3">#REF!</definedName>
    <definedName name="_FillM_6">#REF!</definedName>
    <definedName name="_xlnm._FilterDatabase" localSheetId="2" hidden="1">'Pesanan dan Realisasi 2021'!$A$3:$DV$162</definedName>
    <definedName name="_xlnm._FilterDatabase" localSheetId="3" hidden="1">'Target E-Catalog'!#REF!</definedName>
    <definedName name="_xlnm._FilterDatabase">'[31]NON-KF'!#REF!</definedName>
    <definedName name="_HAL1" localSheetId="3">#REF!</definedName>
    <definedName name="_HAL1">#REF!</definedName>
    <definedName name="_HAL2" localSheetId="3">#REF!</definedName>
    <definedName name="_HAL2">#REF!</definedName>
    <definedName name="_HAL3" localSheetId="3">#REF!</definedName>
    <definedName name="_HAL3">#REF!</definedName>
    <definedName name="_JML122" localSheetId="3">#REF!</definedName>
    <definedName name="_JML122">#REF!</definedName>
    <definedName name="_JML93" localSheetId="3">#REF!</definedName>
    <definedName name="_JML93">#REF!</definedName>
    <definedName name="_Key1" localSheetId="3" hidden="1">'[32]RINC-JANMARET'!#REF!</definedName>
    <definedName name="_Key1" hidden="1">'[32]RINC-JANMARET'!#REF!</definedName>
    <definedName name="_Key1_1" localSheetId="3">'[33]EST-SM2'!#REF!</definedName>
    <definedName name="_Key1_1">'[33]EST-SM2'!#REF!</definedName>
    <definedName name="_Key1_2" localSheetId="3">#REF!</definedName>
    <definedName name="_Key1_2">#REF!</definedName>
    <definedName name="_Key1_3" localSheetId="3">#REF!</definedName>
    <definedName name="_Key1_3">#REF!</definedName>
    <definedName name="_Key1_4" localSheetId="3">[33]SM1!#REF!</definedName>
    <definedName name="_Key1_4">[33]SM1!#REF!</definedName>
    <definedName name="_Key1_5" localSheetId="3">#REF!</definedName>
    <definedName name="_Key1_5">#REF!</definedName>
    <definedName name="_Key1M" localSheetId="3" hidden="1">#REF!</definedName>
    <definedName name="_Key1M" hidden="1">#REF!</definedName>
    <definedName name="_Key1M_1" localSheetId="3">#REF!</definedName>
    <definedName name="_Key1M_1">#REF!</definedName>
    <definedName name="_Key1M_2" localSheetId="3">#REF!</definedName>
    <definedName name="_Key1M_2">#REF!</definedName>
    <definedName name="_Key1M_3" localSheetId="3">#REF!</definedName>
    <definedName name="_Key1M_3">#REF!</definedName>
    <definedName name="_Key1M_4" localSheetId="3">#REF!</definedName>
    <definedName name="_Key1M_4">#REF!</definedName>
    <definedName name="_Key1M_5" localSheetId="3">#REF!</definedName>
    <definedName name="_Key1M_5">#REF!</definedName>
    <definedName name="_Key2" localSheetId="3" hidden="1">#REF!</definedName>
    <definedName name="_Key2" hidden="1">#REF!</definedName>
    <definedName name="_Key2_1" localSheetId="3">#REF!</definedName>
    <definedName name="_Key2_1">#REF!</definedName>
    <definedName name="_Key2_2" localSheetId="3">#REF!</definedName>
    <definedName name="_Key2_2">#REF!</definedName>
    <definedName name="_Key2_3" localSheetId="3">#REF!</definedName>
    <definedName name="_Key2_3">#REF!</definedName>
    <definedName name="_Key2_4" localSheetId="3">#REF!</definedName>
    <definedName name="_Key2_4">#REF!</definedName>
    <definedName name="_Key2_5" localSheetId="3">#REF!</definedName>
    <definedName name="_Key2_5">#REF!</definedName>
    <definedName name="_Order1" hidden="1">255</definedName>
    <definedName name="_Order1_1">255</definedName>
    <definedName name="_Order1_2">255</definedName>
    <definedName name="_Order1_3">255</definedName>
    <definedName name="_Order1_4">255</definedName>
    <definedName name="_Order1_5">0</definedName>
    <definedName name="_Order2" hidden="1">255</definedName>
    <definedName name="_p">NA()</definedName>
    <definedName name="_Regression_Int">1</definedName>
    <definedName name="_Regression_Int_1">1</definedName>
    <definedName name="_Regression_Int_2">1</definedName>
    <definedName name="_s" localSheetId="3">#REF!</definedName>
    <definedName name="_s">#REF!</definedName>
    <definedName name="_s_1" localSheetId="3">#REF!</definedName>
    <definedName name="_s_1">#REF!</definedName>
    <definedName name="_s_1_1" localSheetId="3">#REF!</definedName>
    <definedName name="_s_1_1">#REF!</definedName>
    <definedName name="_s_1_1_1">"#REF!"</definedName>
    <definedName name="_s_1_1_1_1">#REF!</definedName>
    <definedName name="_s_1_1_1_1_1">"#REF!"</definedName>
    <definedName name="_s_1_1_10">#REF!</definedName>
    <definedName name="_s_1_1_11" localSheetId="3">#REF!</definedName>
    <definedName name="_s_1_1_11">#REF!</definedName>
    <definedName name="_s_1_1_17" localSheetId="3">#REF!</definedName>
    <definedName name="_s_1_1_17">#REF!</definedName>
    <definedName name="_s_1_1_2">"#REF!"</definedName>
    <definedName name="_s_1_10">#REF!</definedName>
    <definedName name="_s_1_11" localSheetId="3">#REF!</definedName>
    <definedName name="_s_1_11">#REF!</definedName>
    <definedName name="_s_1_17" localSheetId="3">#REF!</definedName>
    <definedName name="_s_1_17">#REF!</definedName>
    <definedName name="_s_1_2">"#REF!"</definedName>
    <definedName name="_s_1_3">"#REF!"</definedName>
    <definedName name="_s_1_9">#REF!</definedName>
    <definedName name="_s_10" localSheetId="3">#REF!</definedName>
    <definedName name="_s_10">#REF!</definedName>
    <definedName name="_s_10_1">"#REF!"</definedName>
    <definedName name="_s_10_1_1">"#REF!"</definedName>
    <definedName name="_s_10_10">#REF!</definedName>
    <definedName name="_s_10_11" localSheetId="3">#REF!</definedName>
    <definedName name="_s_10_11">#REF!</definedName>
    <definedName name="_s_10_17" localSheetId="3">#REF!</definedName>
    <definedName name="_s_10_17">#REF!</definedName>
    <definedName name="_s_10_2" localSheetId="3">#REF!</definedName>
    <definedName name="_s_10_2">#REF!</definedName>
    <definedName name="_s_11" localSheetId="3">#REF!</definedName>
    <definedName name="_s_11">#REF!</definedName>
    <definedName name="_s_11_1">"#REF!"</definedName>
    <definedName name="_s_11_1_1">"#REF!"</definedName>
    <definedName name="_s_11_10">#REF!</definedName>
    <definedName name="_s_11_11" localSheetId="3">#REF!</definedName>
    <definedName name="_s_11_11">#REF!</definedName>
    <definedName name="_s_11_17" localSheetId="3">#REF!</definedName>
    <definedName name="_s_11_17">#REF!</definedName>
    <definedName name="_s_11_2" localSheetId="3">#REF!</definedName>
    <definedName name="_s_11_2">#REF!</definedName>
    <definedName name="_s_12" localSheetId="3">#REF!</definedName>
    <definedName name="_s_12">#REF!</definedName>
    <definedName name="_s_12_1">"#REF!"</definedName>
    <definedName name="_s_12_1_1">"#REF!"</definedName>
    <definedName name="_s_12_10">#REF!</definedName>
    <definedName name="_s_12_11" localSheetId="3">#REF!</definedName>
    <definedName name="_s_12_11">#REF!</definedName>
    <definedName name="_s_12_17" localSheetId="3">#REF!</definedName>
    <definedName name="_s_12_17">#REF!</definedName>
    <definedName name="_s_12_2">"#REF!"</definedName>
    <definedName name="_s_13">#REF!</definedName>
    <definedName name="_s_13_1">"#REF!"</definedName>
    <definedName name="_s_13_1_1">"#REF!"</definedName>
    <definedName name="_s_13_10">#REF!</definedName>
    <definedName name="_s_13_11" localSheetId="3">#REF!</definedName>
    <definedName name="_s_13_11">#REF!</definedName>
    <definedName name="_s_13_17" localSheetId="3">#REF!</definedName>
    <definedName name="_s_13_17">#REF!</definedName>
    <definedName name="_s_14" localSheetId="3">#REF!</definedName>
    <definedName name="_s_14">#REF!</definedName>
    <definedName name="_s_14_1">"#REF!"</definedName>
    <definedName name="_s_14_10">#REF!</definedName>
    <definedName name="_s_14_11" localSheetId="3">#REF!</definedName>
    <definedName name="_s_14_11">#REF!</definedName>
    <definedName name="_s_14_17" localSheetId="3">#REF!</definedName>
    <definedName name="_s_14_17">#REF!</definedName>
    <definedName name="_s_16" localSheetId="3">#REF!</definedName>
    <definedName name="_s_16">#REF!</definedName>
    <definedName name="_s_17" localSheetId="3">#REF!</definedName>
    <definedName name="_s_17">#REF!</definedName>
    <definedName name="_s_17_1" localSheetId="3">#REF!</definedName>
    <definedName name="_s_17_1">#REF!</definedName>
    <definedName name="_s_2" localSheetId="3">#REF!</definedName>
    <definedName name="_s_2">#REF!</definedName>
    <definedName name="_s_2_1">"#REF!"</definedName>
    <definedName name="_s_2_1_1">"#REF!"</definedName>
    <definedName name="_s_2_10">#REF!</definedName>
    <definedName name="_s_2_11" localSheetId="3">#REF!</definedName>
    <definedName name="_s_2_11">#REF!</definedName>
    <definedName name="_s_2_17" localSheetId="3">#REF!</definedName>
    <definedName name="_s_2_17">#REF!</definedName>
    <definedName name="_s_2_2">"#REF!"</definedName>
    <definedName name="_s_2_3">"#REF!"</definedName>
    <definedName name="_s_2_9">#REF!</definedName>
    <definedName name="_s_23" localSheetId="3">#REF!</definedName>
    <definedName name="_s_23">#REF!</definedName>
    <definedName name="_s_24" localSheetId="3">#REF!</definedName>
    <definedName name="_s_24">#REF!</definedName>
    <definedName name="_s_27" localSheetId="3">#REF!</definedName>
    <definedName name="_s_27">#REF!</definedName>
    <definedName name="_s_28" localSheetId="3">#REF!</definedName>
    <definedName name="_s_28">#REF!</definedName>
    <definedName name="_s_29" localSheetId="3">#REF!</definedName>
    <definedName name="_s_29">#REF!</definedName>
    <definedName name="_s_3" localSheetId="3">#REF!</definedName>
    <definedName name="_s_3">#REF!</definedName>
    <definedName name="_s_3_1">"#REF!"</definedName>
    <definedName name="_s_3_10">#REF!</definedName>
    <definedName name="_s_3_11" localSheetId="3">#REF!</definedName>
    <definedName name="_s_3_11">#REF!</definedName>
    <definedName name="_s_3_17" localSheetId="3">#REF!</definedName>
    <definedName name="_s_3_17">#REF!</definedName>
    <definedName name="_s_30" localSheetId="3">#REF!</definedName>
    <definedName name="_s_30">#REF!</definedName>
    <definedName name="_s_4" localSheetId="3">#REF!</definedName>
    <definedName name="_s_4">#REF!</definedName>
    <definedName name="_s_4_1">"#REF!"</definedName>
    <definedName name="_s_4_1_1">"#REF!"</definedName>
    <definedName name="_s_4_10">#REF!</definedName>
    <definedName name="_s_4_11" localSheetId="3">#REF!</definedName>
    <definedName name="_s_4_11">#REF!</definedName>
    <definedName name="_s_4_17" localSheetId="3">#REF!</definedName>
    <definedName name="_s_4_17">#REF!</definedName>
    <definedName name="_s_4_2">"#REF!"</definedName>
    <definedName name="_s_5">#REF!</definedName>
    <definedName name="_s_5_1">"#REF!"</definedName>
    <definedName name="_s_5_10">#REF!</definedName>
    <definedName name="_s_5_11" localSheetId="3">#REF!</definedName>
    <definedName name="_s_5_11">#REF!</definedName>
    <definedName name="_s_5_17" localSheetId="3">#REF!</definedName>
    <definedName name="_s_5_17">#REF!</definedName>
    <definedName name="_s_6" localSheetId="3">#REF!</definedName>
    <definedName name="_s_6">#REF!</definedName>
    <definedName name="_s_6_1">"#REF!"</definedName>
    <definedName name="_s_6_10">#REF!</definedName>
    <definedName name="_s_6_11" localSheetId="3">#REF!</definedName>
    <definedName name="_s_6_11">#REF!</definedName>
    <definedName name="_s_6_17" localSheetId="3">#REF!</definedName>
    <definedName name="_s_6_17">#REF!</definedName>
    <definedName name="_s_7" localSheetId="3">#REF!</definedName>
    <definedName name="_s_7">#REF!</definedName>
    <definedName name="_s_7_1">"#REF!"</definedName>
    <definedName name="_s_7_10">#REF!</definedName>
    <definedName name="_s_7_11" localSheetId="3">#REF!</definedName>
    <definedName name="_s_7_11">#REF!</definedName>
    <definedName name="_s_7_17" localSheetId="3">#REF!</definedName>
    <definedName name="_s_7_17">#REF!</definedName>
    <definedName name="_s_8" localSheetId="3">#REF!</definedName>
    <definedName name="_s_8">#REF!</definedName>
    <definedName name="_s_8_1">"#REF!"</definedName>
    <definedName name="_s_8_10">#REF!</definedName>
    <definedName name="_s_8_11" localSheetId="3">#REF!</definedName>
    <definedName name="_s_8_11">#REF!</definedName>
    <definedName name="_s_8_17" localSheetId="3">#REF!</definedName>
    <definedName name="_s_8_17">#REF!</definedName>
    <definedName name="_s_9" localSheetId="3">#REF!</definedName>
    <definedName name="_s_9">#REF!</definedName>
    <definedName name="_s_9_1">"#REF!"</definedName>
    <definedName name="_s_9_10">#REF!</definedName>
    <definedName name="_s_9_11" localSheetId="3">#REF!</definedName>
    <definedName name="_s_9_11">#REF!</definedName>
    <definedName name="_s_9_17" localSheetId="3">#REF!</definedName>
    <definedName name="_s_9_17">#REF!</definedName>
    <definedName name="_Sort" localSheetId="3" hidden="1">#REF!</definedName>
    <definedName name="_Sort" hidden="1">#REF!</definedName>
    <definedName name="_T" localSheetId="3">[20]ASLI!#REF!</definedName>
    <definedName name="_T">[20]ASLI!#REF!</definedName>
    <definedName name="_T_10" localSheetId="3">[20]ASLI!#REF!</definedName>
    <definedName name="_T_10">[20]ASLI!#REF!</definedName>
    <definedName name="_T_11" localSheetId="3">[20]ASLI!#REF!</definedName>
    <definedName name="_T_11">[20]ASLI!#REF!</definedName>
    <definedName name="_T_16" localSheetId="3">[29]ASLI!#REF!</definedName>
    <definedName name="_T_16">[29]ASLI!#REF!</definedName>
    <definedName name="_T_23">[29]ASLI!#REF!</definedName>
    <definedName name="_T_24">[29]ASLI!#REF!</definedName>
    <definedName name="_T_27">[30]ASLI!#REF!</definedName>
    <definedName name="_T_28">[30]ASLI!#REF!</definedName>
    <definedName name="_T_29">[30]ASLI!#REF!</definedName>
    <definedName name="_T_30">[30]ASLI!#REF!</definedName>
    <definedName name="_T_4">[20]ASLI!#REF!</definedName>
    <definedName name="_t1">[19]Anls04!$D$9:$S$420</definedName>
    <definedName name="_tab1">[16]Gaji!$L$8072:$L$8074</definedName>
    <definedName name="_TW4" localSheetId="3">#REF!</definedName>
    <definedName name="_TW4">#REF!</definedName>
    <definedName name="_z" localSheetId="3">#REF!</definedName>
    <definedName name="_z">#REF!</definedName>
    <definedName name="_z_1" localSheetId="3">#REF!</definedName>
    <definedName name="_z_1">#REF!</definedName>
    <definedName name="_z_1_1">"#REF!"</definedName>
    <definedName name="_z_1_1_1">#REF!</definedName>
    <definedName name="_z_1_1_1_1">"#REF!"</definedName>
    <definedName name="_z_1_10">#REF!</definedName>
    <definedName name="_z_1_11" localSheetId="3">#REF!</definedName>
    <definedName name="_z_1_11">#REF!</definedName>
    <definedName name="_z_1_17" localSheetId="3">#REF!</definedName>
    <definedName name="_z_1_17">#REF!</definedName>
    <definedName name="_z_1_2">"#REF!"</definedName>
    <definedName name="_z_10">#REF!</definedName>
    <definedName name="_z_11" localSheetId="3">#REF!</definedName>
    <definedName name="_z_11">#REF!</definedName>
    <definedName name="_z_17">NA()</definedName>
    <definedName name="_z_17_1">#REF!</definedName>
    <definedName name="_z_2">"#REF!"</definedName>
    <definedName name="_z_9">#REF!</definedName>
    <definedName name="\0">[34]yogya!#REF!</definedName>
    <definedName name="\A">[12]asli!#REF!</definedName>
    <definedName name="\a_1">"#N/A"</definedName>
    <definedName name="\AP">[34]yogya!#REF!</definedName>
    <definedName name="\AUTO">[34]yogya!#REF!</definedName>
    <definedName name="\b">#N/A</definedName>
    <definedName name="\b_1">"#N/A"</definedName>
    <definedName name="\BENAR">[34]yogya!#REF!</definedName>
    <definedName name="\BENARB">[34]yogya!#REF!</definedName>
    <definedName name="\c">[11]KF43!#REF!</definedName>
    <definedName name="\COM">[34]yogya!#REF!</definedName>
    <definedName name="\d">[11]KF43!#REF!</definedName>
    <definedName name="\EN">[34]yogya!#REF!</definedName>
    <definedName name="\i">[11]KF43!#REF!</definedName>
    <definedName name="\j">[11]KF43!#REF!</definedName>
    <definedName name="\K">[34]yogya!#REF!</definedName>
    <definedName name="\l">[11]KF43!#REF!</definedName>
    <definedName name="\m">[11]KF43!#REF!</definedName>
    <definedName name="\MENU">[34]yogya!#REF!</definedName>
    <definedName name="\n">[11]KF43!#REF!</definedName>
    <definedName name="\p">#N/A</definedName>
    <definedName name="\s">#REF!</definedName>
    <definedName name="\s_1">"#REF!"</definedName>
    <definedName name="\s_2">"#REF!"</definedName>
    <definedName name="\s_3">#REF!</definedName>
    <definedName name="\s_4">#REF!</definedName>
    <definedName name="\s_5">#REF!</definedName>
    <definedName name="\s_6">#REF!</definedName>
    <definedName name="\T">[12]asli!#REF!</definedName>
    <definedName name="\z">#N/A</definedName>
    <definedName name="\z_1">"#N/A"</definedName>
    <definedName name="A" localSheetId="3">#REF!</definedName>
    <definedName name="A">#REF!</definedName>
    <definedName name="A_1" localSheetId="3">#REF!</definedName>
    <definedName name="A_1">#REF!</definedName>
    <definedName name="A_1_1">"#REF!"</definedName>
    <definedName name="A_1_17">#REF!</definedName>
    <definedName name="A_1_2">"#REF!"</definedName>
    <definedName name="A_1_3">"#REF!"</definedName>
    <definedName name="A_10">#REF!</definedName>
    <definedName name="A_10_17" localSheetId="3">#REF!</definedName>
    <definedName name="A_10_17">#REF!</definedName>
    <definedName name="A_11" localSheetId="3">#REF!</definedName>
    <definedName name="A_11">#REF!</definedName>
    <definedName name="A_11_17" localSheetId="3">#REF!</definedName>
    <definedName name="A_11_17">#REF!</definedName>
    <definedName name="A_12" localSheetId="3">#REF!</definedName>
    <definedName name="A_12">#REF!</definedName>
    <definedName name="A_12_1">"#REF!"</definedName>
    <definedName name="A_12_1_1">"#REF!"</definedName>
    <definedName name="A_12_17">#REF!</definedName>
    <definedName name="A_12_2">"#REF!"</definedName>
    <definedName name="A_13">#REF!</definedName>
    <definedName name="A_13_1">"#REF!"</definedName>
    <definedName name="A_13_17">#REF!</definedName>
    <definedName name="A_14" localSheetId="3">#REF!</definedName>
    <definedName name="A_14">#REF!</definedName>
    <definedName name="A_14_1">"#REF!"</definedName>
    <definedName name="A_14_17">#REF!</definedName>
    <definedName name="A_17" localSheetId="3">#REF!</definedName>
    <definedName name="A_17">#REF!</definedName>
    <definedName name="A_2" localSheetId="3">#REF!</definedName>
    <definedName name="A_2">#REF!</definedName>
    <definedName name="A_2_1" localSheetId="3">#REF!</definedName>
    <definedName name="A_2_1">#REF!</definedName>
    <definedName name="A_2_1_1">"#REF!"</definedName>
    <definedName name="A_2_1_17">#REF!</definedName>
    <definedName name="A_2_10" localSheetId="3">#REF!</definedName>
    <definedName name="A_2_10">#REF!</definedName>
    <definedName name="A_2_11" localSheetId="3">#REF!</definedName>
    <definedName name="A_2_11">#REF!</definedName>
    <definedName name="A_2_17" localSheetId="3">#REF!</definedName>
    <definedName name="A_2_17">#REF!</definedName>
    <definedName name="A_2_2">"#REF!"</definedName>
    <definedName name="A_2_3">"#REF!"</definedName>
    <definedName name="A_3">#REF!</definedName>
    <definedName name="A_3_1">"#REF!"</definedName>
    <definedName name="A_3_10">#REF!</definedName>
    <definedName name="A_3_11" localSheetId="3">#REF!</definedName>
    <definedName name="A_3_11">#REF!</definedName>
    <definedName name="A_3_17" localSheetId="3">#REF!</definedName>
    <definedName name="A_3_17">#REF!</definedName>
    <definedName name="A_3_2">"#REF!"</definedName>
    <definedName name="A_4">#REF!</definedName>
    <definedName name="A_4_1">"#REF!"</definedName>
    <definedName name="A_4_17">#REF!</definedName>
    <definedName name="A_4_2">"#REF!"</definedName>
    <definedName name="A_5">#REF!</definedName>
    <definedName name="A_5_17" localSheetId="3">#REF!</definedName>
    <definedName name="A_5_17">#REF!</definedName>
    <definedName name="A_6" localSheetId="3">#REF!</definedName>
    <definedName name="A_6">#REF!</definedName>
    <definedName name="A_6_17" localSheetId="3">#REF!</definedName>
    <definedName name="A_6_17">#REF!</definedName>
    <definedName name="A_7" localSheetId="3">#REF!</definedName>
    <definedName name="A_7">#REF!</definedName>
    <definedName name="A_7_17" localSheetId="3">#REF!</definedName>
    <definedName name="A_7_17">#REF!</definedName>
    <definedName name="A_8" localSheetId="3">#REF!</definedName>
    <definedName name="A_8">#REF!</definedName>
    <definedName name="A_8_17" localSheetId="3">#REF!</definedName>
    <definedName name="A_8_17">#REF!</definedName>
    <definedName name="A_9" localSheetId="3">#REF!</definedName>
    <definedName name="A_9">#REF!</definedName>
    <definedName name="A_9_17" localSheetId="3">#REF!</definedName>
    <definedName name="A_9_17">#REF!</definedName>
    <definedName name="AA" localSheetId="3">[17]ASLI!#REF!</definedName>
    <definedName name="AA">[17]ASLI!#REF!</definedName>
    <definedName name="AA_10" localSheetId="3">[20]ASLI!#REF!</definedName>
    <definedName name="AA_10">[20]ASLI!#REF!</definedName>
    <definedName name="AA_11" localSheetId="3">[20]ASLI!#REF!</definedName>
    <definedName name="AA_11">[20]ASLI!#REF!</definedName>
    <definedName name="AA_16" localSheetId="3">[29]ASLI!#REF!</definedName>
    <definedName name="AA_16">[29]ASLI!#REF!</definedName>
    <definedName name="AA_23">[29]ASLI!#REF!</definedName>
    <definedName name="AA_24">[29]ASLI!#REF!</definedName>
    <definedName name="AA_27">[30]ASLI!#REF!</definedName>
    <definedName name="AA_28">[30]ASLI!#REF!</definedName>
    <definedName name="AA_29">[30]ASLI!#REF!</definedName>
    <definedName name="AA_30">[30]ASLI!#REF!</definedName>
    <definedName name="AA_4">[20]ASLI!#REF!</definedName>
    <definedName name="aaa">#N/A</definedName>
    <definedName name="aaa_1">"#REF!"</definedName>
    <definedName name="aaa_10">#REF!</definedName>
    <definedName name="aaa_11" localSheetId="3">#REF!</definedName>
    <definedName name="aaa_11">#REF!</definedName>
    <definedName name="aaa_12" localSheetId="3">#REF!</definedName>
    <definedName name="aaa_12">#REF!</definedName>
    <definedName name="aaa_12_1">"#REF!"</definedName>
    <definedName name="aaa_12_1_1">"#REF!"</definedName>
    <definedName name="aaa_12_10">#REF!</definedName>
    <definedName name="aaa_12_11" localSheetId="3">#REF!</definedName>
    <definedName name="aaa_12_11">#REF!</definedName>
    <definedName name="aaa_12_17" localSheetId="3">#REF!</definedName>
    <definedName name="aaa_12_17">#REF!</definedName>
    <definedName name="aaa_17" localSheetId="3">#REF!</definedName>
    <definedName name="aaa_17">#REF!</definedName>
    <definedName name="aaa_2">"#REF!"</definedName>
    <definedName name="aaaa">#N/A</definedName>
    <definedName name="aasf">#REF!</definedName>
    <definedName name="ab">'[35]rekap-jadi-lampiran'!#REF!</definedName>
    <definedName name="ABCD" localSheetId="3">#REF!</definedName>
    <definedName name="ABCD">#REF!</definedName>
    <definedName name="ac" hidden="1">[36]bipos!#REF!</definedName>
    <definedName name="ACC" localSheetId="3">#REF!</definedName>
    <definedName name="ACC">#REF!</definedName>
    <definedName name="ACCCC" localSheetId="3">#REF!</definedName>
    <definedName name="ACCCC">#REF!</definedName>
    <definedName name="ad" localSheetId="3" hidden="1">[36]bipos!#REF!</definedName>
    <definedName name="ad" hidden="1">[36]bipos!#REF!</definedName>
    <definedName name="ada" localSheetId="3">#REF!</definedName>
    <definedName name="ada">#REF!</definedName>
    <definedName name="af" localSheetId="3" hidden="1">[36]bipos!#REF!</definedName>
    <definedName name="af" hidden="1">[36]bipos!#REF!</definedName>
    <definedName name="ag" localSheetId="3">[37]ASLI!#REF!</definedName>
    <definedName name="ag">[37]ASLI!#REF!</definedName>
    <definedName name="ALL" localSheetId="3">#REF!</definedName>
    <definedName name="ALL">#REF!</definedName>
    <definedName name="alll" localSheetId="3">#REF!</definedName>
    <definedName name="alll">#REF!</definedName>
    <definedName name="angg" localSheetId="3">#REF!</definedName>
    <definedName name="angg">#REF!</definedName>
    <definedName name="AO" localSheetId="3">'[38]rekap-jadi-lampiran'!#REF!</definedName>
    <definedName name="AO">'[38]rekap-jadi-lampiran'!#REF!</definedName>
    <definedName name="AO_10" localSheetId="3">'[25]rekap-jadi-lampiran'!#REF!</definedName>
    <definedName name="AO_10">'[25]rekap-jadi-lampiran'!#REF!</definedName>
    <definedName name="AO_11" localSheetId="3">'[25]rekap-jadi-lampiran'!#REF!</definedName>
    <definedName name="AO_11">'[25]rekap-jadi-lampiran'!#REF!</definedName>
    <definedName name="AO_16" localSheetId="3">'[39]rekap-jadi-lampiran'!#REF!</definedName>
    <definedName name="AO_16">'[39]rekap-jadi-lampiran'!#REF!</definedName>
    <definedName name="AO_23">'[39]rekap-jadi-lampiran'!#REF!</definedName>
    <definedName name="AO_24">'[39]rekap-jadi-lampiran'!#REF!</definedName>
    <definedName name="AO_27">'[40]rekap-jadi-lampiran'!#REF!</definedName>
    <definedName name="AO_28">'[40]rekap-jadi-lampiran'!#REF!</definedName>
    <definedName name="AO_29">'[40]rekap-jadi-lampiran'!#REF!</definedName>
    <definedName name="AO_30">'[40]rekap-jadi-lampiran'!#REF!</definedName>
    <definedName name="AO_4">'[25]rekap-jadi-lampiran'!#REF!</definedName>
    <definedName name="AP" localSheetId="3">#REF!</definedName>
    <definedName name="AP">#REF!</definedName>
    <definedName name="AP_BULAN" localSheetId="3">#REF!</definedName>
    <definedName name="AP_BULAN">#REF!</definedName>
    <definedName name="AP_INI" localSheetId="3">[11]KF43!#REF!</definedName>
    <definedName name="AP_INI">[11]KF43!#REF!</definedName>
    <definedName name="AP_SD" localSheetId="3">#REF!</definedName>
    <definedName name="AP_SD">#REF!</definedName>
    <definedName name="AP_TW" localSheetId="3">#REF!</definedName>
    <definedName name="AP_TW">#REF!</definedName>
    <definedName name="ap2008f" localSheetId="3">#REF!</definedName>
    <definedName name="ap2008f">#REF!</definedName>
    <definedName name="AP97_" localSheetId="3">[11]KF43!#REF!</definedName>
    <definedName name="AP97_">[11]KF43!#REF!</definedName>
    <definedName name="AP9711_" localSheetId="3">[11]KF43!#REF!</definedName>
    <definedName name="AP9711_">[11]KF43!#REF!</definedName>
    <definedName name="AP9712_" localSheetId="3">[11]KF43!#REF!</definedName>
    <definedName name="AP9712_">[11]KF43!#REF!</definedName>
    <definedName name="apa" localSheetId="3">#REF!</definedName>
    <definedName name="apa">#REF!</definedName>
    <definedName name="aq" localSheetId="3" hidden="1">[36]bipos!#REF!</definedName>
    <definedName name="aq" hidden="1">[36]bipos!#REF!</definedName>
    <definedName name="ar" localSheetId="3" hidden="1">[36]bipos!#REF!</definedName>
    <definedName name="ar" hidden="1">[36]bipos!#REF!</definedName>
    <definedName name="as" localSheetId="3">[37]ASLI!#REF!</definedName>
    <definedName name="as">[37]ASLI!#REF!</definedName>
    <definedName name="asd">'[35]rekap-jadi-lampiran'!#REF!</definedName>
    <definedName name="asdfg">[41]Anls04!$D$9:$S$420</definedName>
    <definedName name="asff">[41]Anls04!$D$9:$S$420</definedName>
    <definedName name="ass" localSheetId="3">#REF!</definedName>
    <definedName name="ass">#REF!</definedName>
    <definedName name="AUTO">[11]KF43!#REF!</definedName>
    <definedName name="av" hidden="1">[36]bipos!#REF!</definedName>
    <definedName name="aw" hidden="1">[36]bipos!#REF!</definedName>
    <definedName name="az">[37]ASLI!#REF!</definedName>
    <definedName name="B" localSheetId="3">#REF!</definedName>
    <definedName name="B">#REF!</definedName>
    <definedName name="B_1" localSheetId="3">#REF!</definedName>
    <definedName name="B_1">#REF!</definedName>
    <definedName name="B_1_1">"#REF!"</definedName>
    <definedName name="B_1_10">#REF!</definedName>
    <definedName name="B_1_11" localSheetId="3">#REF!</definedName>
    <definedName name="B_1_11">#REF!</definedName>
    <definedName name="B_1_17" localSheetId="3">#REF!</definedName>
    <definedName name="B_1_17">#REF!</definedName>
    <definedName name="B_1_2">"#REF!"</definedName>
    <definedName name="B_1_3">"#REF!"</definedName>
    <definedName name="B_1_9">#REF!</definedName>
    <definedName name="B_10" localSheetId="3">#REF!</definedName>
    <definedName name="B_10">#REF!</definedName>
    <definedName name="B_10_17" localSheetId="3">#REF!</definedName>
    <definedName name="B_10_17">#REF!</definedName>
    <definedName name="B_11" localSheetId="3">#REF!</definedName>
    <definedName name="B_11">#REF!</definedName>
    <definedName name="B_11_17" localSheetId="3">#REF!</definedName>
    <definedName name="B_11_17">#REF!</definedName>
    <definedName name="B_12" localSheetId="3">#REF!</definedName>
    <definedName name="B_12">#REF!</definedName>
    <definedName name="B_12_1">"#REF!"</definedName>
    <definedName name="B_12_1_1">"#REF!"</definedName>
    <definedName name="B_12_10">#REF!</definedName>
    <definedName name="B_12_11" localSheetId="3">#REF!</definedName>
    <definedName name="B_12_11">#REF!</definedName>
    <definedName name="B_12_17" localSheetId="3">#REF!</definedName>
    <definedName name="B_12_17">#REF!</definedName>
    <definedName name="B_12_2">"#REF!"</definedName>
    <definedName name="B_13">#REF!</definedName>
    <definedName name="B_13_1">"#REF!"</definedName>
    <definedName name="B_13_17">#REF!</definedName>
    <definedName name="B_14" localSheetId="3">#REF!</definedName>
    <definedName name="B_14">#REF!</definedName>
    <definedName name="B_14_1">"#REF!"</definedName>
    <definedName name="B_14_17">#REF!</definedName>
    <definedName name="B_17" localSheetId="3">#REF!</definedName>
    <definedName name="B_17">#REF!</definedName>
    <definedName name="B_2" localSheetId="3">#REF!</definedName>
    <definedName name="B_2">#REF!</definedName>
    <definedName name="B_2_1" localSheetId="3">#REF!</definedName>
    <definedName name="B_2_1">#REF!</definedName>
    <definedName name="B_2_1_1">"#REF!"</definedName>
    <definedName name="B_2_1_10">#REF!</definedName>
    <definedName name="B_2_1_11" localSheetId="3">#REF!</definedName>
    <definedName name="B_2_1_11">#REF!</definedName>
    <definedName name="B_2_1_17" localSheetId="3">#REF!</definedName>
    <definedName name="B_2_1_17">#REF!</definedName>
    <definedName name="B_2_1_2">"#REF!"</definedName>
    <definedName name="B_2_10">#REF!</definedName>
    <definedName name="B_2_11" localSheetId="3">#REF!</definedName>
    <definedName name="B_2_11">#REF!</definedName>
    <definedName name="B_2_17" localSheetId="3">#REF!</definedName>
    <definedName name="B_2_17">#REF!</definedName>
    <definedName name="B_2_2">"#REF!"</definedName>
    <definedName name="B_2_3">"#REF!"</definedName>
    <definedName name="B_2_9">#REF!</definedName>
    <definedName name="B_3" localSheetId="3">#REF!</definedName>
    <definedName name="B_3">#REF!</definedName>
    <definedName name="B_3_1">"#REF!"</definedName>
    <definedName name="B_3_10">#REF!</definedName>
    <definedName name="B_3_11" localSheetId="3">#REF!</definedName>
    <definedName name="B_3_11">#REF!</definedName>
    <definedName name="B_3_17" localSheetId="3">#REF!</definedName>
    <definedName name="B_3_17">#REF!</definedName>
    <definedName name="B_3_2">"#REF!"</definedName>
    <definedName name="B_4">#REF!</definedName>
    <definedName name="B_4_1">"#REF!"</definedName>
    <definedName name="B_4_17">#REF!</definedName>
    <definedName name="B_4_2">"#REF!"</definedName>
    <definedName name="B_5">#REF!</definedName>
    <definedName name="B_5_17" localSheetId="3">#REF!</definedName>
    <definedName name="B_5_17">#REF!</definedName>
    <definedName name="B_6" localSheetId="3">#REF!</definedName>
    <definedName name="B_6">#REF!</definedName>
    <definedName name="B_6_17" localSheetId="3">#REF!</definedName>
    <definedName name="B_6_17">#REF!</definedName>
    <definedName name="B_7" localSheetId="3">#REF!</definedName>
    <definedName name="B_7">#REF!</definedName>
    <definedName name="B_7_17" localSheetId="3">#REF!</definedName>
    <definedName name="B_7_17">#REF!</definedName>
    <definedName name="B_8" localSheetId="3">#REF!</definedName>
    <definedName name="B_8">#REF!</definedName>
    <definedName name="B_8_17" localSheetId="3">#REF!</definedName>
    <definedName name="B_8_17">#REF!</definedName>
    <definedName name="B_9" localSheetId="3">#REF!</definedName>
    <definedName name="B_9">#REF!</definedName>
    <definedName name="B_9_17" localSheetId="3">#REF!</definedName>
    <definedName name="B_9_17">#REF!</definedName>
    <definedName name="bahan" localSheetId="3">#REF!</definedName>
    <definedName name="bahan">#REF!</definedName>
    <definedName name="bahan_1" localSheetId="3">#REF!</definedName>
    <definedName name="bahan_1">#REF!</definedName>
    <definedName name="bahan_1_1">"#REF!"</definedName>
    <definedName name="bahan_1_17">#REF!</definedName>
    <definedName name="bahan_1_2">"#REF!"</definedName>
    <definedName name="bahan_1_3">"#REF!"</definedName>
    <definedName name="bahan_12">#REF!</definedName>
    <definedName name="bahan_12_1">"#REF!"</definedName>
    <definedName name="bahan_12_17">#REF!</definedName>
    <definedName name="bahan_12_2">"#REF!"</definedName>
    <definedName name="bahan_13">#REF!</definedName>
    <definedName name="bahan_13_1">"#REF!"</definedName>
    <definedName name="bahan_13_17">#REF!</definedName>
    <definedName name="bahan_14" localSheetId="3">#REF!</definedName>
    <definedName name="bahan_14">#REF!</definedName>
    <definedName name="bahan_14_1">"#REF!"</definedName>
    <definedName name="bahan_14_17">#REF!</definedName>
    <definedName name="bahan_17" localSheetId="3">#REF!</definedName>
    <definedName name="bahan_17">#REF!</definedName>
    <definedName name="bahan_2" localSheetId="3">#REF!</definedName>
    <definedName name="bahan_2">#REF!</definedName>
    <definedName name="bahan_2_1">"#REF!"</definedName>
    <definedName name="bahan_2_17">#REF!</definedName>
    <definedName name="bahan_2_2">"#REF!"</definedName>
    <definedName name="bahan_2_3">"#REF!"</definedName>
    <definedName name="bahan_3">#REF!</definedName>
    <definedName name="bahan_3_1">"#REF!"</definedName>
    <definedName name="bahan_3_17">#REF!</definedName>
    <definedName name="bahan_4" localSheetId="3">#REF!</definedName>
    <definedName name="bahan_4">#REF!</definedName>
    <definedName name="bahan_4_1">"#REF!"</definedName>
    <definedName name="bahan_4_17">#REF!</definedName>
    <definedName name="bahan_6" localSheetId="3">#REF!</definedName>
    <definedName name="bahan_6">#REF!</definedName>
    <definedName name="baru_2009" localSheetId="3">#REF!</definedName>
    <definedName name="baru_2009">#REF!</definedName>
    <definedName name="baru_2009_17" localSheetId="3">#REF!</definedName>
    <definedName name="baru_2009_17">#REF!</definedName>
    <definedName name="BB" localSheetId="3" hidden="1">#REF!</definedName>
    <definedName name="BB" hidden="1">#REF!</definedName>
    <definedName name="bbb" localSheetId="3" hidden="1">#REF!</definedName>
    <definedName name="bbb" hidden="1">#REF!</definedName>
    <definedName name="bbbb" localSheetId="3">[37]ASLI!#REF!</definedName>
    <definedName name="bbbb">[37]ASLI!#REF!</definedName>
    <definedName name="BCX">[42]Anls04!$D$9:$S$420</definedName>
    <definedName name="bdggs" hidden="1">[36]bipos!#REF!</definedName>
    <definedName name="BELI" localSheetId="3" hidden="1">#REF!</definedName>
    <definedName name="BELI" hidden="1">#REF!</definedName>
    <definedName name="bf">[43]_TP!$B$3:$C$147</definedName>
    <definedName name="bg">[41]Anls04!$D$9:$S$420</definedName>
    <definedName name="bgrfd">[37]ASLI!#REF!</definedName>
    <definedName name="biaya">#N/A</definedName>
    <definedName name="biaya_1">"#REF!"</definedName>
    <definedName name="biaya_10">#REF!</definedName>
    <definedName name="biaya_11" localSheetId="3">#REF!</definedName>
    <definedName name="biaya_11">#REF!</definedName>
    <definedName name="biaya_12" localSheetId="3">#REF!</definedName>
    <definedName name="biaya_12">#REF!</definedName>
    <definedName name="biaya_12_1">"#REF!"</definedName>
    <definedName name="biaya_12_1_1">"#REF!"</definedName>
    <definedName name="biaya_12_10">#REF!</definedName>
    <definedName name="biaya_12_11" localSheetId="3">#REF!</definedName>
    <definedName name="biaya_12_11">#REF!</definedName>
    <definedName name="biaya_12_17" localSheetId="3">#REF!</definedName>
    <definedName name="biaya_12_17">#REF!</definedName>
    <definedName name="biaya_17" localSheetId="3">#REF!</definedName>
    <definedName name="biaya_17">#REF!</definedName>
    <definedName name="biaya_2">"#REF!"</definedName>
    <definedName name="BLK">#REF!</definedName>
    <definedName name="BLN_INI" localSheetId="3">#REF!</definedName>
    <definedName name="BLN_INI">#REF!</definedName>
    <definedName name="BM">[41]Anls04!$D$9:$S$420</definedName>
    <definedName name="brtyr">[37]ASLI!#REF!</definedName>
    <definedName name="BULAN_LL" localSheetId="3">#REF!</definedName>
    <definedName name="BULAN_LL">#REF!</definedName>
    <definedName name="bv">[43]_TP!$B$3:$C$147</definedName>
    <definedName name="bvc" hidden="1">[36]bipos!#REF!</definedName>
    <definedName name="C_" localSheetId="3">#REF!</definedName>
    <definedName name="C_">#REF!</definedName>
    <definedName name="C__1" localSheetId="3">#REF!</definedName>
    <definedName name="C__1">#REF!</definedName>
    <definedName name="C__1_1">"#REF!"</definedName>
    <definedName name="C__1_17">#REF!</definedName>
    <definedName name="C__1_2">"#REF!"</definedName>
    <definedName name="C__1_3">"#REF!"</definedName>
    <definedName name="C__10">#REF!</definedName>
    <definedName name="C__10_17" localSheetId="3">#REF!</definedName>
    <definedName name="C__10_17">#REF!</definedName>
    <definedName name="C__11" localSheetId="3">#REF!</definedName>
    <definedName name="C__11">#REF!</definedName>
    <definedName name="C__11_17" localSheetId="3">#REF!</definedName>
    <definedName name="C__11_17">#REF!</definedName>
    <definedName name="C__12" localSheetId="3">#REF!</definedName>
    <definedName name="C__12">#REF!</definedName>
    <definedName name="C__12_1">"#REF!"</definedName>
    <definedName name="C__12_17">#REF!</definedName>
    <definedName name="C__12_2">"#REF!"</definedName>
    <definedName name="C__13">#REF!</definedName>
    <definedName name="C__13_1">"#REF!"</definedName>
    <definedName name="C__13_17">#REF!</definedName>
    <definedName name="C__14" localSheetId="3">#REF!</definedName>
    <definedName name="C__14">#REF!</definedName>
    <definedName name="C__14_1">"#REF!"</definedName>
    <definedName name="C__14_17">#REF!</definedName>
    <definedName name="C__17" localSheetId="3">#REF!</definedName>
    <definedName name="C__17">#REF!</definedName>
    <definedName name="C__2" localSheetId="3">#REF!</definedName>
    <definedName name="C__2">#REF!</definedName>
    <definedName name="C__2_1" localSheetId="3">#REF!</definedName>
    <definedName name="C__2_1">#REF!</definedName>
    <definedName name="C__2_1_1">"#REF!"</definedName>
    <definedName name="C__2_1_17">#REF!</definedName>
    <definedName name="C__2_17" localSheetId="3">#REF!</definedName>
    <definedName name="C__2_17">#REF!</definedName>
    <definedName name="C__2_2">"#REF!"</definedName>
    <definedName name="C__2_3">"#REF!"</definedName>
    <definedName name="C__3">#REF!</definedName>
    <definedName name="C__3_1">"#REF!"</definedName>
    <definedName name="C__3_17">#REF!</definedName>
    <definedName name="C__3_2">"#REF!"</definedName>
    <definedName name="C__4">#REF!</definedName>
    <definedName name="C__4_1">"#REF!"</definedName>
    <definedName name="C__4_17">#REF!</definedName>
    <definedName name="C__4_2">"#REF!"</definedName>
    <definedName name="C__5">#REF!</definedName>
    <definedName name="C__5_17" localSheetId="3">#REF!</definedName>
    <definedName name="C__5_17">#REF!</definedName>
    <definedName name="C__6" localSheetId="3">#REF!</definedName>
    <definedName name="C__6">#REF!</definedName>
    <definedName name="C__6_17" localSheetId="3">#REF!</definedName>
    <definedName name="C__6_17">#REF!</definedName>
    <definedName name="C__7" localSheetId="3">#REF!</definedName>
    <definedName name="C__7">#REF!</definedName>
    <definedName name="C__7_17" localSheetId="3">#REF!</definedName>
    <definedName name="C__7_17">#REF!</definedName>
    <definedName name="C__8" localSheetId="3">#REF!</definedName>
    <definedName name="C__8">#REF!</definedName>
    <definedName name="C__8_17" localSheetId="3">#REF!</definedName>
    <definedName name="C__8_17">#REF!</definedName>
    <definedName name="C__9" localSheetId="3">#REF!</definedName>
    <definedName name="C__9">#REF!</definedName>
    <definedName name="C__9_17" localSheetId="3">#REF!</definedName>
    <definedName name="C__9_17">#REF!</definedName>
    <definedName name="cahacha" localSheetId="3">#REF!</definedName>
    <definedName name="cahacha">#REF!</definedName>
    <definedName name="cape" localSheetId="3">#REF!</definedName>
    <definedName name="cape">#REF!</definedName>
    <definedName name="CC" localSheetId="3">#REF!</definedName>
    <definedName name="CC">#REF!</definedName>
    <definedName name="cccc" localSheetId="3" hidden="1">[36]bipos!#REF!</definedName>
    <definedName name="cccc" hidden="1">[36]bipos!#REF!</definedName>
    <definedName name="CETAK1" localSheetId="3">#REF!</definedName>
    <definedName name="CETAK1">#REF!</definedName>
    <definedName name="CETAK2" localSheetId="3">#REF!</definedName>
    <definedName name="CETAK2">#REF!</definedName>
    <definedName name="chacha" localSheetId="3">#REF!</definedName>
    <definedName name="chacha">#REF!</definedName>
    <definedName name="CHP" localSheetId="3">#REF!</definedName>
    <definedName name="CHP">#REF!</definedName>
    <definedName name="chpp" localSheetId="3">#REF!</definedName>
    <definedName name="chpp">#REF!</definedName>
    <definedName name="CLEAR" localSheetId="3">#REF!</definedName>
    <definedName name="CLEAR">#REF!</definedName>
    <definedName name="cont" localSheetId="3">#REF!</definedName>
    <definedName name="cont">#REF!</definedName>
    <definedName name="COPY" localSheetId="3">[17]ASLI!#REF!</definedName>
    <definedName name="COPY">[17]ASLI!#REF!</definedName>
    <definedName name="COPY_10" localSheetId="3">[20]ASLI!#REF!</definedName>
    <definedName name="COPY_10">[20]ASLI!#REF!</definedName>
    <definedName name="COPY_11" localSheetId="3">[20]ASLI!#REF!</definedName>
    <definedName name="COPY_11">[20]ASLI!#REF!</definedName>
    <definedName name="COPY_16" localSheetId="3">[29]ASLI!#REF!</definedName>
    <definedName name="COPY_16">[29]ASLI!#REF!</definedName>
    <definedName name="COPY_23">[29]ASLI!#REF!</definedName>
    <definedName name="COPY_24">[29]ASLI!#REF!</definedName>
    <definedName name="COPY_27">[30]ASLI!#REF!</definedName>
    <definedName name="COPY_28">[30]ASLI!#REF!</definedName>
    <definedName name="COPY_29">[30]ASLI!#REF!</definedName>
    <definedName name="COPY_30">[30]ASLI!#REF!</definedName>
    <definedName name="COPY_4">[20]ASLI!#REF!</definedName>
    <definedName name="cv">[41]Anls04!$D$9:$S$420</definedName>
    <definedName name="CVN">[42]Anls04!$D$9:$S$420</definedName>
    <definedName name="CVVVN">[41]Anls04!$D$9:$S$420</definedName>
    <definedName name="CXBC" hidden="1">[36]bipos!#REF!</definedName>
    <definedName name="D" localSheetId="3">#REF!</definedName>
    <definedName name="D">#REF!</definedName>
    <definedName name="D_1" localSheetId="3">#REF!</definedName>
    <definedName name="D_1">#REF!</definedName>
    <definedName name="D_1_1">"#REF!"</definedName>
    <definedName name="D_1_17">#REF!</definedName>
    <definedName name="D_1_2">"#REF!"</definedName>
    <definedName name="D_1_3">"#REF!"</definedName>
    <definedName name="D_10">#REF!</definedName>
    <definedName name="D_10_17" localSheetId="3">#REF!</definedName>
    <definedName name="D_10_17">#REF!</definedName>
    <definedName name="D_11" localSheetId="3">#REF!</definedName>
    <definedName name="D_11">#REF!</definedName>
    <definedName name="D_11_17" localSheetId="3">#REF!</definedName>
    <definedName name="D_11_17">#REF!</definedName>
    <definedName name="D_12" localSheetId="3">#REF!</definedName>
    <definedName name="D_12">#REF!</definedName>
    <definedName name="D_12_1">"#REF!"</definedName>
    <definedName name="D_12_17">#REF!</definedName>
    <definedName name="D_12_2">"#REF!"</definedName>
    <definedName name="D_13">#REF!</definedName>
    <definedName name="D_13_1">"#REF!"</definedName>
    <definedName name="D_13_17">#REF!</definedName>
    <definedName name="D_14" localSheetId="3">#REF!</definedName>
    <definedName name="D_14">#REF!</definedName>
    <definedName name="D_14_1">"#REF!"</definedName>
    <definedName name="D_14_17">#REF!</definedName>
    <definedName name="D_17" localSheetId="3">#REF!</definedName>
    <definedName name="D_17">#REF!</definedName>
    <definedName name="D_2" localSheetId="3">#REF!</definedName>
    <definedName name="D_2">#REF!</definedName>
    <definedName name="D_2_1" localSheetId="3">#REF!</definedName>
    <definedName name="D_2_1">#REF!</definedName>
    <definedName name="D_2_1_1">"#REF!"</definedName>
    <definedName name="D_2_1_17">#REF!</definedName>
    <definedName name="D_2_17" localSheetId="3">#REF!</definedName>
    <definedName name="D_2_17">#REF!</definedName>
    <definedName name="D_2_2">"#REF!"</definedName>
    <definedName name="D_2_3">"#REF!"</definedName>
    <definedName name="D_3">#REF!</definedName>
    <definedName name="D_3_1">"#REF!"</definedName>
    <definedName name="D_3_17">#REF!</definedName>
    <definedName name="D_3_2">"#REF!"</definedName>
    <definedName name="D_4">#REF!</definedName>
    <definedName name="D_4_1">"#REF!"</definedName>
    <definedName name="D_4_17">#REF!</definedName>
    <definedName name="D_4_2">"#REF!"</definedName>
    <definedName name="D_5">#REF!</definedName>
    <definedName name="D_5_17" localSheetId="3">#REF!</definedName>
    <definedName name="D_5_17">#REF!</definedName>
    <definedName name="D_6" localSheetId="3">#REF!</definedName>
    <definedName name="D_6">#REF!</definedName>
    <definedName name="D_6_17" localSheetId="3">#REF!</definedName>
    <definedName name="D_6_17">#REF!</definedName>
    <definedName name="D_7" localSheetId="3">#REF!</definedName>
    <definedName name="D_7">#REF!</definedName>
    <definedName name="D_7_17" localSheetId="3">#REF!</definedName>
    <definedName name="D_7_17">#REF!</definedName>
    <definedName name="D_8" localSheetId="3">#REF!</definedName>
    <definedName name="D_8">#REF!</definedName>
    <definedName name="D_8_17" localSheetId="3">#REF!</definedName>
    <definedName name="D_8_17">#REF!</definedName>
    <definedName name="D_9" localSheetId="3">#REF!</definedName>
    <definedName name="D_9">#REF!</definedName>
    <definedName name="D_9_17" localSheetId="3">#REF!</definedName>
    <definedName name="D_9_17">#REF!</definedName>
    <definedName name="Data" localSheetId="3">#REF!</definedName>
    <definedName name="Data">#REF!</definedName>
    <definedName name="_xlnm.Database" localSheetId="3">#REF!</definedName>
    <definedName name="_xlnm.Database">#REF!</definedName>
    <definedName name="dc" localSheetId="3" hidden="1">[36]bipos!#REF!</definedName>
    <definedName name="dc" hidden="1">[36]bipos!#REF!</definedName>
    <definedName name="dd" localSheetId="3">[37]ASLI!#REF!</definedName>
    <definedName name="dd">[37]ASLI!#REF!</definedName>
    <definedName name="dddd" localSheetId="3" hidden="1">[36]bipos!#REF!</definedName>
    <definedName name="dddd" hidden="1">[36]bipos!#REF!</definedName>
    <definedName name="df">[41]Anls04!$D$9:$S$420</definedName>
    <definedName name="dfgdfg" hidden="1">[36]bipos!#REF!</definedName>
    <definedName name="dfgwrtg" hidden="1">[36]bipos!#REF!</definedName>
    <definedName name="dhfgh">[44]AC0805!$A$1:$K$7404</definedName>
    <definedName name="DKTPR99" localSheetId="3" hidden="1">#REF!</definedName>
    <definedName name="DKTPR99" hidden="1">#REF!</definedName>
    <definedName name="DropDownList">[45]DataProduk!$I$10:INDEX([45]DataProduk!$I$10:$I$883,COUNTIF([45]DataProduk!$I$10:$I$883,"?*"))</definedName>
    <definedName name="ds">[42]Anls04!$D$9:$S$420</definedName>
    <definedName name="DT_PDNG" localSheetId="3">#REF!</definedName>
    <definedName name="DT_PDNG">#REF!</definedName>
    <definedName name="DT_PDNG_1">"#REF!"</definedName>
    <definedName name="DT_PDNG_10">#REF!</definedName>
    <definedName name="DT_PDNG_11" localSheetId="3">#REF!</definedName>
    <definedName name="DT_PDNG_11">#REF!</definedName>
    <definedName name="DT_PDNG_12" localSheetId="3">#REF!</definedName>
    <definedName name="DT_PDNG_12">#REF!</definedName>
    <definedName name="DT_PDNG_2">"#REF!"</definedName>
    <definedName name="DT_PDNG_9">#REF!</definedName>
    <definedName name="DT.PDNG" localSheetId="3">#REF!</definedName>
    <definedName name="DT.PDNG">#REF!</definedName>
    <definedName name="DT.PDNG_1">"#REF!"</definedName>
    <definedName name="DT.PDNG_10">#REF!</definedName>
    <definedName name="DT.PDNG_10_17" localSheetId="3">#REF!</definedName>
    <definedName name="DT.PDNG_10_17">#REF!</definedName>
    <definedName name="DT.PDNG_11" localSheetId="3">#REF!</definedName>
    <definedName name="DT.PDNG_11">#REF!</definedName>
    <definedName name="DT.PDNG_11_17" localSheetId="3">#REF!</definedName>
    <definedName name="DT.PDNG_11_17">#REF!</definedName>
    <definedName name="DT.PDNG_12" localSheetId="3">#REF!</definedName>
    <definedName name="DT.PDNG_12">#REF!</definedName>
    <definedName name="DT.PDNG_12_17" localSheetId="3">#REF!</definedName>
    <definedName name="DT.PDNG_12_17">#REF!</definedName>
    <definedName name="DT.PDNG_17" localSheetId="3">#REF!</definedName>
    <definedName name="DT.PDNG_17">#REF!</definedName>
    <definedName name="DT.PDNG_2">"#REF!"</definedName>
    <definedName name="DT.PDNG_3">#REF!</definedName>
    <definedName name="DT.PDNG_6" localSheetId="3">#REF!</definedName>
    <definedName name="DT.PDNG_6">#REF!</definedName>
    <definedName name="DT.PDNG_9" localSheetId="3">#REF!</definedName>
    <definedName name="DT.PDNG_9">#REF!</definedName>
    <definedName name="DT.PDNG_9_17" localSheetId="3">#REF!</definedName>
    <definedName name="DT.PDNG_9_17">#REF!</definedName>
    <definedName name="DUA" localSheetId="3">#REF!</definedName>
    <definedName name="DUA">#REF!</definedName>
    <definedName name="DUA_10" localSheetId="3">#REF!</definedName>
    <definedName name="DUA_10">#REF!</definedName>
    <definedName name="DUA_11" localSheetId="3">#REF!</definedName>
    <definedName name="DUA_11">#REF!</definedName>
    <definedName name="DUA_16" localSheetId="3">#REF!</definedName>
    <definedName name="DUA_16">#REF!</definedName>
    <definedName name="DUA_23" localSheetId="3">#REF!</definedName>
    <definedName name="DUA_23">#REF!</definedName>
    <definedName name="DUA_24" localSheetId="3">#REF!</definedName>
    <definedName name="DUA_24">#REF!</definedName>
    <definedName name="DUA_27" localSheetId="3">#REF!</definedName>
    <definedName name="DUA_27">#REF!</definedName>
    <definedName name="DUA_28" localSheetId="3">#REF!</definedName>
    <definedName name="DUA_28">#REF!</definedName>
    <definedName name="DUA_29" localSheetId="3">#REF!</definedName>
    <definedName name="DUA_29">#REF!</definedName>
    <definedName name="DUA_30" localSheetId="3">#REF!</definedName>
    <definedName name="DUA_30">#REF!</definedName>
    <definedName name="DUA_4" localSheetId="3">#REF!</definedName>
    <definedName name="DUA_4">#REF!</definedName>
    <definedName name="E" localSheetId="3">#REF!</definedName>
    <definedName name="E">#REF!</definedName>
    <definedName name="E_1" localSheetId="3">#REF!</definedName>
    <definedName name="E_1">#REF!</definedName>
    <definedName name="E_1_1">"#REF!"</definedName>
    <definedName name="E_1_17">#REF!</definedName>
    <definedName name="E_1_2">"#REF!"</definedName>
    <definedName name="E_1_3">"#REF!"</definedName>
    <definedName name="E_10">#REF!</definedName>
    <definedName name="E_10_1">"#REF!"</definedName>
    <definedName name="E_10_1_1">"#REF!"</definedName>
    <definedName name="E_10_10">#REF!</definedName>
    <definedName name="E_10_11" localSheetId="3">#REF!</definedName>
    <definedName name="E_10_11">#REF!</definedName>
    <definedName name="E_10_17" localSheetId="3">#REF!</definedName>
    <definedName name="E_10_17">#REF!</definedName>
    <definedName name="E_11" localSheetId="3">#REF!</definedName>
    <definedName name="E_11">#REF!</definedName>
    <definedName name="E_11_1">"#REF!"</definedName>
    <definedName name="E_11_1_1">"#REF!"</definedName>
    <definedName name="E_11_10">#REF!</definedName>
    <definedName name="E_11_11" localSheetId="3">#REF!</definedName>
    <definedName name="E_11_11">#REF!</definedName>
    <definedName name="E_11_17" localSheetId="3">#REF!</definedName>
    <definedName name="E_11_17">#REF!</definedName>
    <definedName name="E_12" localSheetId="3">#REF!</definedName>
    <definedName name="E_12">#REF!</definedName>
    <definedName name="E_12_1">"#REF!"</definedName>
    <definedName name="E_12_17">#REF!</definedName>
    <definedName name="E_12_2">"#REF!"</definedName>
    <definedName name="E_13">#REF!</definedName>
    <definedName name="E_13_1">"#REF!"</definedName>
    <definedName name="E_13_17">#REF!</definedName>
    <definedName name="E_14" localSheetId="3">#REF!</definedName>
    <definedName name="E_14">#REF!</definedName>
    <definedName name="E_14_1">"#REF!"</definedName>
    <definedName name="E_14_17">#REF!</definedName>
    <definedName name="E_17" localSheetId="3">#REF!</definedName>
    <definedName name="E_17">#REF!</definedName>
    <definedName name="E_2" localSheetId="3">#REF!</definedName>
    <definedName name="E_2">#REF!</definedName>
    <definedName name="E_2_1" localSheetId="3">#REF!</definedName>
    <definedName name="E_2_1">#REF!</definedName>
    <definedName name="E_2_1_1">"#REF!"</definedName>
    <definedName name="E_2_1_17">#REF!</definedName>
    <definedName name="E_2_10" localSheetId="3">#REF!</definedName>
    <definedName name="E_2_10">#REF!</definedName>
    <definedName name="E_2_11" localSheetId="3">#REF!</definedName>
    <definedName name="E_2_11">#REF!</definedName>
    <definedName name="E_2_17" localSheetId="3">#REF!</definedName>
    <definedName name="E_2_17">#REF!</definedName>
    <definedName name="E_2_2">"#REF!"</definedName>
    <definedName name="E_2_3">"#REF!"</definedName>
    <definedName name="E_3">#REF!</definedName>
    <definedName name="E_3_1">"#REF!"</definedName>
    <definedName name="E_3_10">#REF!</definedName>
    <definedName name="E_3_11" localSheetId="3">#REF!</definedName>
    <definedName name="E_3_11">#REF!</definedName>
    <definedName name="E_3_17" localSheetId="3">#REF!</definedName>
    <definedName name="E_3_17">#REF!</definedName>
    <definedName name="E_3_2">"#REF!"</definedName>
    <definedName name="E_4">#REF!</definedName>
    <definedName name="E_4_1">"#REF!"</definedName>
    <definedName name="E_4_10">#REF!</definedName>
    <definedName name="E_4_11" localSheetId="3">#REF!</definedName>
    <definedName name="E_4_11">#REF!</definedName>
    <definedName name="E_4_17" localSheetId="3">#REF!</definedName>
    <definedName name="E_4_17">#REF!</definedName>
    <definedName name="E_4_2">"#REF!"</definedName>
    <definedName name="E_5">#REF!</definedName>
    <definedName name="E_5_1">"#REF!"</definedName>
    <definedName name="E_5_10">#REF!</definedName>
    <definedName name="E_5_11" localSheetId="3">#REF!</definedName>
    <definedName name="E_5_11">#REF!</definedName>
    <definedName name="E_5_17" localSheetId="3">#REF!</definedName>
    <definedName name="E_5_17">#REF!</definedName>
    <definedName name="E_6" localSheetId="3">#REF!</definedName>
    <definedName name="E_6">#REF!</definedName>
    <definedName name="E_6_1">"#REF!"</definedName>
    <definedName name="E_6_10">#REF!</definedName>
    <definedName name="E_6_11" localSheetId="3">#REF!</definedName>
    <definedName name="E_6_11">#REF!</definedName>
    <definedName name="E_6_17" localSheetId="3">#REF!</definedName>
    <definedName name="E_6_17">#REF!</definedName>
    <definedName name="E_7" localSheetId="3">#REF!</definedName>
    <definedName name="E_7">#REF!</definedName>
    <definedName name="E_7_1">"#REF!"</definedName>
    <definedName name="E_7_10">#REF!</definedName>
    <definedName name="E_7_11" localSheetId="3">#REF!</definedName>
    <definedName name="E_7_11">#REF!</definedName>
    <definedName name="E_7_17" localSheetId="3">#REF!</definedName>
    <definedName name="E_7_17">#REF!</definedName>
    <definedName name="E_8" localSheetId="3">#REF!</definedName>
    <definedName name="E_8">#REF!</definedName>
    <definedName name="E_8_1">"#REF!"</definedName>
    <definedName name="E_8_10">#REF!</definedName>
    <definedName name="E_8_11" localSheetId="3">#REF!</definedName>
    <definedName name="E_8_11">#REF!</definedName>
    <definedName name="E_8_17" localSheetId="3">#REF!</definedName>
    <definedName name="E_8_17">#REF!</definedName>
    <definedName name="E_9" localSheetId="3">#REF!</definedName>
    <definedName name="E_9">#REF!</definedName>
    <definedName name="E_9_1">"#REF!"</definedName>
    <definedName name="E_9_10">#REF!</definedName>
    <definedName name="E_9_11" localSheetId="3">#REF!</definedName>
    <definedName name="E_9_11">#REF!</definedName>
    <definedName name="E_9_17" localSheetId="3">#REF!</definedName>
    <definedName name="E_9_17">#REF!</definedName>
    <definedName name="ee" localSheetId="3" hidden="1">[36]bipos!#REF!</definedName>
    <definedName name="ee" hidden="1">[36]bipos!#REF!</definedName>
    <definedName name="eeee" localSheetId="3" hidden="1">[36]bipos!#REF!</definedName>
    <definedName name="eeee" hidden="1">[36]bipos!#REF!</definedName>
    <definedName name="ef" hidden="1">[36]bipos!#REF!</definedName>
    <definedName name="EN">[11]KF43!#REF!</definedName>
    <definedName name="eqeqr" localSheetId="3" hidden="1">#REF!</definedName>
    <definedName name="eqeqr" hidden="1">#REF!</definedName>
    <definedName name="ERA">[37]ASLI!#REF!</definedName>
    <definedName name="err">[46]_TP!$B$3:$C$147</definedName>
    <definedName name="ertyrtg">[41]Anls04!$D$9:$S$420</definedName>
    <definedName name="eter">[47]Rekap!#REF!</definedName>
    <definedName name="ETIKAL" localSheetId="3">#REF!</definedName>
    <definedName name="ETIKAL">#REF!</definedName>
    <definedName name="Excel_BuiltIn__FilterDatabase">'[31]NON-KF'!#REF!</definedName>
    <definedName name="Excel_BuiltIn_Database" localSheetId="3">#REF!</definedName>
    <definedName name="Excel_BuiltIn_Database">#REF!</definedName>
    <definedName name="Excel_BuiltIn_Database_1" localSheetId="3">#REF!</definedName>
    <definedName name="Excel_BuiltIn_Database_1">#REF!</definedName>
    <definedName name="Excel_BuiltIn_Database_1_1" localSheetId="3">#REF!</definedName>
    <definedName name="Excel_BuiltIn_Database_1_1">#REF!</definedName>
    <definedName name="Excel_BuiltIn_Database_1_1_1">"#REF!"</definedName>
    <definedName name="Excel_BuiltIn_Database_1_1_1_1">"#REF!"</definedName>
    <definedName name="Excel_BuiltIn_Database_1_1_17">#REF!</definedName>
    <definedName name="Excel_BuiltIn_Database_1_17" localSheetId="3">#REF!</definedName>
    <definedName name="Excel_BuiltIn_Database_1_17">#REF!</definedName>
    <definedName name="Excel_BuiltIn_Database_1_2">"#REF!"</definedName>
    <definedName name="Excel_BuiltIn_Database_1_3">"#REF!"</definedName>
    <definedName name="Excel_BuiltIn_Database_10">#REF!</definedName>
    <definedName name="Excel_BuiltIn_Database_10_17" localSheetId="3">#REF!</definedName>
    <definedName name="Excel_BuiltIn_Database_10_17">#REF!</definedName>
    <definedName name="Excel_BuiltIn_Database_11" localSheetId="3">#REF!</definedName>
    <definedName name="Excel_BuiltIn_Database_11">#REF!</definedName>
    <definedName name="Excel_BuiltIn_Database_11_17" localSheetId="3">#REF!</definedName>
    <definedName name="Excel_BuiltIn_Database_11_17">#REF!</definedName>
    <definedName name="Excel_BuiltIn_Database_12" localSheetId="3">#REF!</definedName>
    <definedName name="Excel_BuiltIn_Database_12">#REF!</definedName>
    <definedName name="Excel_BuiltIn_Database_12_1">"#REF!"</definedName>
    <definedName name="Excel_BuiltIn_Database_12_1_1">"#REF!"</definedName>
    <definedName name="Excel_BuiltIn_Database_12_17">#REF!</definedName>
    <definedName name="Excel_BuiltIn_Database_12_2">"#REF!"</definedName>
    <definedName name="Excel_BuiltIn_Database_13">#REF!</definedName>
    <definedName name="Excel_BuiltIn_Database_13_1">"#REF!"</definedName>
    <definedName name="Excel_BuiltIn_Database_13_17">#REF!</definedName>
    <definedName name="Excel_BuiltIn_Database_14" localSheetId="3">#REF!</definedName>
    <definedName name="Excel_BuiltIn_Database_14">#REF!</definedName>
    <definedName name="Excel_BuiltIn_Database_14_1">"#REF!"</definedName>
    <definedName name="Excel_BuiltIn_Database_14_17">#REF!</definedName>
    <definedName name="Excel_BuiltIn_Database_15" localSheetId="3">#REF!</definedName>
    <definedName name="Excel_BuiltIn_Database_15">#REF!</definedName>
    <definedName name="Excel_BuiltIn_Database_15_1">"#REF!"</definedName>
    <definedName name="Excel_BuiltIn_Database_15_17">#REF!</definedName>
    <definedName name="Excel_BuiltIn_Database_17" localSheetId="3">#REF!</definedName>
    <definedName name="Excel_BuiltIn_Database_17">#REF!</definedName>
    <definedName name="Excel_BuiltIn_Database_17_1" localSheetId="3">#REF!</definedName>
    <definedName name="Excel_BuiltIn_Database_17_1">#REF!</definedName>
    <definedName name="Excel_BuiltIn_Database_2" localSheetId="3">#REF!</definedName>
    <definedName name="Excel_BuiltIn_Database_2">#REF!</definedName>
    <definedName name="Excel_BuiltIn_Database_2_1">"#REF!"</definedName>
    <definedName name="Excel_BuiltIn_Database_2_17">#REF!</definedName>
    <definedName name="Excel_BuiltIn_Database_2_2">"#REF!"</definedName>
    <definedName name="Excel_BuiltIn_Database_2_3">"#REF!"</definedName>
    <definedName name="Excel_BuiltIn_Database_27">#REF!</definedName>
    <definedName name="Excel_BuiltIn_Database_28" localSheetId="3">#REF!</definedName>
    <definedName name="Excel_BuiltIn_Database_28">#REF!</definedName>
    <definedName name="Excel_BuiltIn_Database_29" localSheetId="3">#REF!</definedName>
    <definedName name="Excel_BuiltIn_Database_29">#REF!</definedName>
    <definedName name="Excel_BuiltIn_Database_3" localSheetId="3">#REF!</definedName>
    <definedName name="Excel_BuiltIn_Database_3">#REF!</definedName>
    <definedName name="Excel_BuiltIn_Database_3_1">"#REF!"</definedName>
    <definedName name="Excel_BuiltIn_Database_3_17">#REF!</definedName>
    <definedName name="Excel_BuiltIn_Database_30" localSheetId="3">#REF!</definedName>
    <definedName name="Excel_BuiltIn_Database_30">#REF!</definedName>
    <definedName name="Excel_BuiltIn_Database_4" localSheetId="3">#REF!</definedName>
    <definedName name="Excel_BuiltIn_Database_4">#REF!</definedName>
    <definedName name="Excel_BuiltIn_Database_4_1">"#REF!"</definedName>
    <definedName name="Excel_BuiltIn_Database_4_17">#REF!</definedName>
    <definedName name="Excel_BuiltIn_Database_4_2">"#REF!"</definedName>
    <definedName name="Excel_BuiltIn_Database_5">#REF!</definedName>
    <definedName name="Excel_BuiltIn_Database_5_1">"#REF!"</definedName>
    <definedName name="Excel_BuiltIn_Database_5_17">#REF!</definedName>
    <definedName name="Excel_BuiltIn_Database_5_2">"#REF!"</definedName>
    <definedName name="Excel_BuiltIn_Database_6">#REF!</definedName>
    <definedName name="Excel_BuiltIn_Database_6_1">"#REF!"</definedName>
    <definedName name="Excel_BuiltIn_Database_6_17">#REF!</definedName>
    <definedName name="Excel_BuiltIn_Database_6_2">"#REF!"</definedName>
    <definedName name="Excel_BuiltIn_Database_7">#REF!</definedName>
    <definedName name="Excel_BuiltIn_Database_7_1">"#REF!"</definedName>
    <definedName name="Excel_BuiltIn_Database_7_17">#REF!</definedName>
    <definedName name="Excel_BuiltIn_Database_7_2">"#REF!"</definedName>
    <definedName name="Excel_BuiltIn_Database_8">#REF!</definedName>
    <definedName name="Excel_BuiltIn_Database_8_1">"#REF!"</definedName>
    <definedName name="Excel_BuiltIn_Database_8_17">#REF!</definedName>
    <definedName name="Excel_BuiltIn_Database_8_2">"#REF!"</definedName>
    <definedName name="Excel_BuiltIn_Database_9">#REF!</definedName>
    <definedName name="Excel_BuiltIn_Database_9_17" localSheetId="3">#REF!</definedName>
    <definedName name="Excel_BuiltIn_Database_9_17">#REF!</definedName>
    <definedName name="Excel_BuiltIn_Print_Area" localSheetId="3">#REF!</definedName>
    <definedName name="Excel_BuiltIn_Print_Area">#REF!</definedName>
    <definedName name="Excel_BuiltIn_Print_Area_1" localSheetId="3">[27]Rekap_01!#REF!</definedName>
    <definedName name="Excel_BuiltIn_Print_Area_1">[27]Rekap_01!#REF!</definedName>
    <definedName name="Excel_BuiltIn_Print_Area_1_1" localSheetId="3">#REF!</definedName>
    <definedName name="Excel_BuiltIn_Print_Area_1_1">#REF!</definedName>
    <definedName name="Excel_BuiltIn_Print_Area_1_1_1">"#REF!"</definedName>
    <definedName name="Excel_BuiltIn_Print_Area_1_1_1_1">#REF!</definedName>
    <definedName name="Excel_BuiltIn_Print_Area_1_1_10" localSheetId="3">#REF!</definedName>
    <definedName name="Excel_BuiltIn_Print_Area_1_1_10">#REF!</definedName>
    <definedName name="Excel_BuiltIn_Print_Area_1_1_11" localSheetId="3">#REF!</definedName>
    <definedName name="Excel_BuiltIn_Print_Area_1_1_11">#REF!</definedName>
    <definedName name="Excel_BuiltIn_Print_Area_1_1_12">'[48]Sasaran _ target mutu_1'!$A$1:$M$36,'[48]Sasaran _ target mutu_1'!$F$25</definedName>
    <definedName name="Excel_BuiltIn_Print_Area_1_1_17" localSheetId="3">#REF!</definedName>
    <definedName name="Excel_BuiltIn_Print_Area_1_1_17">#REF!</definedName>
    <definedName name="Excel_BuiltIn_Print_Area_1_1_2">"#REF!"</definedName>
    <definedName name="Excel_BuiltIn_Print_Area_1_1_22">'[48]Sasaran _ target mutu_1'!$A$1:$M$36,'[48]Sasaran _ target mutu_1'!$F$25</definedName>
    <definedName name="Excel_BuiltIn_Print_Area_1_1_24">'[48]Sasaran _ target mutu_1'!$A$1:$M$36,'[48]Sasaran _ target mutu_1'!$F$25</definedName>
    <definedName name="Excel_BuiltIn_Print_Area_1_1_3">'[48]Sasaran _ target mutu_1'!$A$1:$M$36,'[48]Sasaran _ target mutu_1'!$F$25</definedName>
    <definedName name="Excel_BuiltIn_Print_Area_1_1_4">'[48]Sasaran _ target mutu_1'!$A$1:$M$36,'[48]Sasaran _ target mutu_1'!$F$25</definedName>
    <definedName name="Excel_BuiltIn_Print_Area_1_1_5">'[48]Sasaran _ target mutu_1'!$A$1:$M$36,'[48]Sasaran _ target mutu_1'!$F$25</definedName>
    <definedName name="Excel_BuiltIn_Print_Area_1_1_7">'[48]Sasaran _ target mutu_1'!$A$1:$M$36,'[48]Sasaran _ target mutu_1'!$F$25</definedName>
    <definedName name="Excel_BuiltIn_Print_Area_1_17" localSheetId="3">[27]Rekap_01!#REF!</definedName>
    <definedName name="Excel_BuiltIn_Print_Area_1_17">[27]Rekap_01!#REF!</definedName>
    <definedName name="Excel_BuiltIn_Print_Area_1_2">"#REF!"</definedName>
    <definedName name="Excel_BuiltIn_Print_Area_1_3">"#REF!"</definedName>
    <definedName name="Excel_BuiltIn_Print_Area_10">#REF!</definedName>
    <definedName name="Excel_BuiltIn_Print_Area_10_1" localSheetId="3">#REF!</definedName>
    <definedName name="Excel_BuiltIn_Print_Area_10_1">#REF!</definedName>
    <definedName name="Excel_BuiltIn_Print_Area_10_1_1" localSheetId="3">#REF!</definedName>
    <definedName name="Excel_BuiltIn_Print_Area_10_1_1">#REF!</definedName>
    <definedName name="Excel_BuiltIn_Print_Area_10_1_1_1" localSheetId="3">'[49]L-8.RINC_PENYERAHAN'!#REF!</definedName>
    <definedName name="Excel_BuiltIn_Print_Area_10_1_1_1">'[49]L-8.RINC_PENYERAHAN'!#REF!</definedName>
    <definedName name="Excel_BuiltIn_Print_Area_10_1_17" localSheetId="3">#REF!</definedName>
    <definedName name="Excel_BuiltIn_Print_Area_10_1_17">#REF!</definedName>
    <definedName name="Excel_BuiltIn_Print_Area_11" localSheetId="3">#REF!</definedName>
    <definedName name="Excel_BuiltIn_Print_Area_11">#REF!</definedName>
    <definedName name="Excel_BuiltIn_Print_Area_11_1" localSheetId="3">#REF!</definedName>
    <definedName name="Excel_BuiltIn_Print_Area_11_1">#REF!</definedName>
    <definedName name="Excel_BuiltIn_Print_Area_11_1_1" localSheetId="3">#REF!</definedName>
    <definedName name="Excel_BuiltIn_Print_Area_11_1_1">#REF!</definedName>
    <definedName name="Excel_BuiltIn_Print_Area_12_1">NA()</definedName>
    <definedName name="Excel_BuiltIn_Print_Area_13" localSheetId="3">#REF!</definedName>
    <definedName name="Excel_BuiltIn_Print_Area_13">#REF!</definedName>
    <definedName name="Excel_BuiltIn_Print_Area_14">"$#REF!.$B$187:$K$254"</definedName>
    <definedName name="Excel_BuiltIn_Print_Area_17">#REF!</definedName>
    <definedName name="Excel_BuiltIn_Print_Area_17_1" localSheetId="3">#REF!</definedName>
    <definedName name="Excel_BuiltIn_Print_Area_17_1">#REF!</definedName>
    <definedName name="Excel_BuiltIn_Print_Area_2">"#REF!"</definedName>
    <definedName name="Excel_BuiltIn_Print_Area_2_1">"#REF!"</definedName>
    <definedName name="Excel_BuiltIn_Print_Area_2_2">#REF!</definedName>
    <definedName name="Excel_BuiltIn_Print_Area_23_1" localSheetId="3">#REF!</definedName>
    <definedName name="Excel_BuiltIn_Print_Area_23_1">#REF!</definedName>
    <definedName name="Excel_BuiltIn_Print_Area_23_1_1" localSheetId="3">#REF!</definedName>
    <definedName name="Excel_BuiltIn_Print_Area_23_1_1">#REF!</definedName>
    <definedName name="Excel_BuiltIn_Print_Area_23_24" localSheetId="3">#REF!</definedName>
    <definedName name="Excel_BuiltIn_Print_Area_23_24">#REF!</definedName>
    <definedName name="Excel_BuiltIn_Print_Area_24" localSheetId="3">#REF!</definedName>
    <definedName name="Excel_BuiltIn_Print_Area_24">#REF!</definedName>
    <definedName name="Excel_BuiltIn_Print_Area_24_1" localSheetId="3">#REF!</definedName>
    <definedName name="Excel_BuiltIn_Print_Area_24_1">#REF!</definedName>
    <definedName name="Excel_BuiltIn_Print_Area_24_24" localSheetId="3">#REF!</definedName>
    <definedName name="Excel_BuiltIn_Print_Area_24_24">#REF!</definedName>
    <definedName name="Excel_BuiltIn_Print_Area_25_1" localSheetId="3">#REF!</definedName>
    <definedName name="Excel_BuiltIn_Print_Area_25_1">#REF!</definedName>
    <definedName name="Excel_BuiltIn_Print_Area_25_24" localSheetId="3">#REF!</definedName>
    <definedName name="Excel_BuiltIn_Print_Area_25_24">#REF!</definedName>
    <definedName name="Excel_BuiltIn_Print_Area_3">"#REF!"</definedName>
    <definedName name="Excel_BuiltIn_Print_Area_3_1">#REF!</definedName>
    <definedName name="Excel_BuiltIn_Print_Area_3_1_4" localSheetId="3">#REF!</definedName>
    <definedName name="Excel_BuiltIn_Print_Area_3_1_4">#REF!</definedName>
    <definedName name="Excel_BuiltIn_Print_Area_4" localSheetId="3">#REF!</definedName>
    <definedName name="Excel_BuiltIn_Print_Area_4">#REF!</definedName>
    <definedName name="Excel_BuiltIn_Print_Area_4_1" localSheetId="3">#REF!</definedName>
    <definedName name="Excel_BuiltIn_Print_Area_4_1">#REF!</definedName>
    <definedName name="Excel_BuiltIn_Print_Area_4_1_1" localSheetId="3">#REF!</definedName>
    <definedName name="Excel_BuiltIn_Print_Area_4_1_1">#REF!</definedName>
    <definedName name="Excel_BuiltIn_Print_Area_5" localSheetId="3">(#REF!,#REF!)</definedName>
    <definedName name="Excel_BuiltIn_Print_Area_5">(#REF!,#REF!)</definedName>
    <definedName name="Excel_BuiltIn_Print_Area_5_1" localSheetId="3">(#REF!,#REF!)</definedName>
    <definedName name="Excel_BuiltIn_Print_Area_5_1">(#REF!,#REF!)</definedName>
    <definedName name="Excel_BuiltIn_Print_Area_5_1_1" localSheetId="3">#REF!</definedName>
    <definedName name="Excel_BuiltIn_Print_Area_5_1_1">#REF!</definedName>
    <definedName name="Excel_BuiltIn_Print_Area_5_1_1_1" localSheetId="3">#REF!</definedName>
    <definedName name="Excel_BuiltIn_Print_Area_5_1_1_1">#REF!</definedName>
    <definedName name="Excel_BuiltIn_Print_Area_5_1_1_1_1" localSheetId="3">'[21]L-3. REAL HPP SD BLN'!#REF!</definedName>
    <definedName name="Excel_BuiltIn_Print_Area_5_1_1_1_1">'[21]L-3. REAL HPP SD BLN'!#REF!</definedName>
    <definedName name="Excel_BuiltIn_Print_Area_5_1_1_1_1_1">"$'L-3. REAL HPP SD BLN'.$#REF!$#REF!:$#REF!$#REF!"</definedName>
    <definedName name="Excel_BuiltIn_Print_Area_6">"#REF!"</definedName>
    <definedName name="Excel_BuiltIn_Print_Area_6_1">(#REF!,#REF!)</definedName>
    <definedName name="Excel_BuiltIn_Print_Area_6_1_1" localSheetId="3">#REF!</definedName>
    <definedName name="Excel_BuiltIn_Print_Area_6_1_1">#REF!</definedName>
    <definedName name="Excel_BuiltIn_Print_Area_6_1_1_1" localSheetId="3">#REF!</definedName>
    <definedName name="Excel_BuiltIn_Print_Area_6_1_1_1">#REF!</definedName>
    <definedName name="Excel_BuiltIn_Print_Area_7" localSheetId="3">#REF!</definedName>
    <definedName name="Excel_BuiltIn_Print_Area_7">#REF!</definedName>
    <definedName name="Excel_BuiltIn_Print_Area_7_1" localSheetId="3">#REF!</definedName>
    <definedName name="Excel_BuiltIn_Print_Area_7_1">#REF!</definedName>
    <definedName name="Excel_BuiltIn_Print_Area_7_1_1">"$'L-8.RINC_PENYERAHAN'.$#REF!$#REF!:$#REF!$#REF!"</definedName>
    <definedName name="Excel_BuiltIn_Print_Area_8">#REF!</definedName>
    <definedName name="Excel_BuiltIn_Print_Area_8_1" localSheetId="3">#REF!</definedName>
    <definedName name="Excel_BuiltIn_Print_Area_8_1">#REF!</definedName>
    <definedName name="Excel_BuiltIn_Print_Area_9" localSheetId="3">#REF!</definedName>
    <definedName name="Excel_BuiltIn_Print_Area_9">#REF!</definedName>
    <definedName name="Excel_BuiltIn_Print_Area_9_1" localSheetId="3">#REF!</definedName>
    <definedName name="Excel_BuiltIn_Print_Area_9_1">#REF!</definedName>
    <definedName name="Excel_BuiltIn_Print_Area_9_1_1" localSheetId="3">'[49]L-7.RINC_PENYERAHAN'!#REF!</definedName>
    <definedName name="Excel_BuiltIn_Print_Area_9_1_1">'[49]L-7.RINC_PENYERAHAN'!#REF!</definedName>
    <definedName name="Excel_BuiltIn_Print_Area_9_1_1_1" localSheetId="3">#REF!</definedName>
    <definedName name="Excel_BuiltIn_Print_Area_9_1_1_1">#REF!</definedName>
    <definedName name="Excel_BuiltIn_Print_Area_9_1_17" localSheetId="3">#REF!</definedName>
    <definedName name="Excel_BuiltIn_Print_Area_9_1_17">#REF!</definedName>
    <definedName name="Excel_BuiltIn_Print_Area_9_1_24" localSheetId="3">#REF!</definedName>
    <definedName name="Excel_BuiltIn_Print_Area_9_1_24">#REF!</definedName>
    <definedName name="Excel_BuiltIn_Print_Titles" localSheetId="3">#REF!</definedName>
    <definedName name="Excel_BuiltIn_Print_Titles">#REF!</definedName>
    <definedName name="Excel_BuiltIn_Print_Titles_1" localSheetId="3">#REF!,#REF!</definedName>
    <definedName name="Excel_BuiltIn_Print_Titles_1">#REF!,#REF!</definedName>
    <definedName name="Excel_BuiltIn_Print_Titles_1_1" localSheetId="3">#REF!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10" localSheetId="3">#REF!</definedName>
    <definedName name="Excel_BuiltIn_Print_Titles_1_1_10">#REF!</definedName>
    <definedName name="Excel_BuiltIn_Print_Titles_1_1_11" localSheetId="3">#REF!</definedName>
    <definedName name="Excel_BuiltIn_Print_Titles_1_1_11">#REF!</definedName>
    <definedName name="Excel_BuiltIn_Print_Titles_1_1_17" localSheetId="3">#REF!</definedName>
    <definedName name="Excel_BuiltIn_Print_Titles_1_1_17">#REF!</definedName>
    <definedName name="Excel_BuiltIn_Print_Titles_1_1_2">"#REF!"</definedName>
    <definedName name="Excel_BuiltIn_Print_Titles_1_17" localSheetId="3">(#REF!,#REF!)</definedName>
    <definedName name="Excel_BuiltIn_Print_Titles_1_17">(#REF!,#REF!)</definedName>
    <definedName name="Excel_BuiltIn_Print_Titles_10_1" localSheetId="3">#REF!</definedName>
    <definedName name="Excel_BuiltIn_Print_Titles_10_1">#REF!</definedName>
    <definedName name="Excel_BuiltIn_Print_Titles_10_1_1" localSheetId="3">#REF!</definedName>
    <definedName name="Excel_BuiltIn_Print_Titles_10_1_1">#REF!</definedName>
    <definedName name="Excel_BuiltIn_Print_Titles_10_1_1_1" localSheetId="3">#REF!</definedName>
    <definedName name="Excel_BuiltIn_Print_Titles_10_1_1_1">#REF!</definedName>
    <definedName name="Excel_BuiltIn_Print_Titles_10_1_17" localSheetId="3">#REF!</definedName>
    <definedName name="Excel_BuiltIn_Print_Titles_10_1_17">#REF!</definedName>
    <definedName name="Excel_BuiltIn_Print_Titles_11_1" localSheetId="3">#REF!</definedName>
    <definedName name="Excel_BuiltIn_Print_Titles_11_1">#REF!</definedName>
    <definedName name="Excel_BuiltIn_Print_Titles_12" localSheetId="3">#REF!</definedName>
    <definedName name="Excel_BuiltIn_Print_Titles_12">#REF!</definedName>
    <definedName name="Excel_BuiltIn_Print_Titles_14">"$#REF!.$A$1:$IV$9"</definedName>
    <definedName name="Excel_BuiltIn_Print_Titles_15">"$#REF!.$A$1:$IV$10"</definedName>
    <definedName name="Excel_BuiltIn_Print_Titles_17">#REF!</definedName>
    <definedName name="Excel_BuiltIn_Print_Titles_17_1">NA()</definedName>
    <definedName name="Excel_BuiltIn_Print_Titles_2">#REF!</definedName>
    <definedName name="Excel_BuiltIn_Print_Titles_2_1" localSheetId="3">#REF!</definedName>
    <definedName name="Excel_BuiltIn_Print_Titles_2_1">#REF!</definedName>
    <definedName name="Excel_BuiltIn_Print_Titles_2_17" localSheetId="3">#REF!</definedName>
    <definedName name="Excel_BuiltIn_Print_Titles_2_17">#REF!</definedName>
    <definedName name="Excel_BuiltIn_Print_Titles_29" localSheetId="3">#REF!</definedName>
    <definedName name="Excel_BuiltIn_Print_Titles_29">#REF!</definedName>
    <definedName name="Excel_BuiltIn_Print_Titles_3" localSheetId="3">#REF!</definedName>
    <definedName name="Excel_BuiltIn_Print_Titles_3">#REF!</definedName>
    <definedName name="Excel_BuiltIn_Print_Titles_3_1" localSheetId="3">#REF!</definedName>
    <definedName name="Excel_BuiltIn_Print_Titles_3_1">#REF!</definedName>
    <definedName name="Excel_BuiltIn_Print_Titles_3_17" localSheetId="3">#REF!</definedName>
    <definedName name="Excel_BuiltIn_Print_Titles_3_17">#REF!</definedName>
    <definedName name="Excel_BuiltIn_Print_Titles_30" localSheetId="3">#REF!</definedName>
    <definedName name="Excel_BuiltIn_Print_Titles_30">#REF!</definedName>
    <definedName name="Excel_BuiltIn_Print_Titles_34">"$#REF!.$B$1:$IV$16"</definedName>
    <definedName name="Excel_BuiltIn_Print_Titles_4">"#REF!"</definedName>
    <definedName name="Excel_BuiltIn_Print_Titles_4_1">#REF!</definedName>
    <definedName name="Excel_BuiltIn_Print_Titles_5" localSheetId="3">#REF!</definedName>
    <definedName name="Excel_BuiltIn_Print_Titles_5">#REF!</definedName>
    <definedName name="Excel_BuiltIn_Print_Titles_6">"#REF!"</definedName>
    <definedName name="Excel_BuiltIn_Print_Titles_7">#REF!</definedName>
    <definedName name="Excel_BuiltIn_Print_Titles_7_1" localSheetId="3">#REF!</definedName>
    <definedName name="Excel_BuiltIn_Print_Titles_7_1">#REF!</definedName>
    <definedName name="Excel_BuiltIn_Print_Titles_8" localSheetId="3">#REF!</definedName>
    <definedName name="Excel_BuiltIn_Print_Titles_8">#REF!</definedName>
    <definedName name="Excel_BuiltIn_Print_Titles_9" localSheetId="3">#REF!</definedName>
    <definedName name="Excel_BuiltIn_Print_Titles_9">#REF!</definedName>
    <definedName name="Excel_BuiltIn_Print_Titles_9_1" localSheetId="3">#REF!</definedName>
    <definedName name="Excel_BuiltIn_Print_Titles_9_1">#REF!</definedName>
    <definedName name="Excel_BuiltIn_Print_Titles_9_1_17" localSheetId="3">#REF!</definedName>
    <definedName name="Excel_BuiltIn_Print_Titles_9_1_17">#REF!</definedName>
    <definedName name="Excel_BuiltIn_Sheet_Title_1">"DES"</definedName>
    <definedName name="Excel_BuiltIn_Sheet_Title_10">"APR"</definedName>
    <definedName name="Excel_BuiltIn_Sheet_Title_11">"MAR"</definedName>
    <definedName name="Excel_BuiltIn_Sheet_Title_12">"p_bulan"</definedName>
    <definedName name="Excel_BuiltIn_Sheet_Title_13">"Sheet1"</definedName>
    <definedName name="Excel_BuiltIn_Sheet_Title_14">"FJINSP"</definedName>
    <definedName name="Excel_BuiltIn_Sheet_Title_15">"MARET"</definedName>
    <definedName name="Excel_BuiltIn_Sheet_Title_16">"PEB"</definedName>
    <definedName name="Excel_BuiltIn_Sheet_Title_17">"JAN"</definedName>
    <definedName name="Excel_BuiltIn_Sheet_Title_18">"MAST_SDN"</definedName>
    <definedName name="Excel_BuiltIn_Sheet_Title_2">"NOV"</definedName>
    <definedName name="Excel_BuiltIn_Sheet_Title_3">"OKT"</definedName>
    <definedName name="Excel_BuiltIn_Sheet_Title_4">"SEP"</definedName>
    <definedName name="Excel_BuiltIn_Sheet_Title_5">"AGS"</definedName>
    <definedName name="Excel_BuiltIn_Sheet_Title_6">"JUL"</definedName>
    <definedName name="Excel_BuiltIn_Sheet_Title_7">"JUN"</definedName>
    <definedName name="Excel_BuiltIn_Sheet_Title_8">"JUNI"</definedName>
    <definedName name="Excel_BuiltIn_Sheet_Title_9">"MEI"</definedName>
    <definedName name="F">#REF!</definedName>
    <definedName name="F_1" localSheetId="3">#REF!</definedName>
    <definedName name="F_1">#REF!</definedName>
    <definedName name="F_1_1">"#REF!"</definedName>
    <definedName name="F_1_10">#REF!</definedName>
    <definedName name="F_1_11" localSheetId="3">#REF!</definedName>
    <definedName name="F_1_11">#REF!</definedName>
    <definedName name="F_1_17" localSheetId="3">#REF!</definedName>
    <definedName name="F_1_17">#REF!</definedName>
    <definedName name="F_1_2">"#REF!"</definedName>
    <definedName name="F_1_3">"#REF!"</definedName>
    <definedName name="F_10">#REF!</definedName>
    <definedName name="F_10_1">"#REF!"</definedName>
    <definedName name="F_10_1_1">"#REF!"</definedName>
    <definedName name="F_10_10">#REF!</definedName>
    <definedName name="F_10_11" localSheetId="3">#REF!</definedName>
    <definedName name="F_10_11">#REF!</definedName>
    <definedName name="F_10_17" localSheetId="3">#REF!</definedName>
    <definedName name="F_10_17">#REF!</definedName>
    <definedName name="F_11" localSheetId="3">#REF!</definedName>
    <definedName name="F_11">#REF!</definedName>
    <definedName name="F_11_1">"#REF!"</definedName>
    <definedName name="F_11_1_1">"#REF!"</definedName>
    <definedName name="F_11_10">#REF!</definedName>
    <definedName name="F_11_11" localSheetId="3">#REF!</definedName>
    <definedName name="F_11_11">#REF!</definedName>
    <definedName name="F_11_17" localSheetId="3">#REF!</definedName>
    <definedName name="F_11_17">#REF!</definedName>
    <definedName name="F_12" localSheetId="3">#REF!</definedName>
    <definedName name="F_12">#REF!</definedName>
    <definedName name="F_12_1">"#REF!"</definedName>
    <definedName name="F_12_10">#REF!</definedName>
    <definedName name="F_12_11" localSheetId="3">#REF!</definedName>
    <definedName name="F_12_11">#REF!</definedName>
    <definedName name="F_12_17" localSheetId="3">#REF!</definedName>
    <definedName name="F_12_17">#REF!</definedName>
    <definedName name="F_12_2">"#REF!"</definedName>
    <definedName name="F_13">#REF!</definedName>
    <definedName name="F_13_1">"#REF!"</definedName>
    <definedName name="F_13_17">#REF!</definedName>
    <definedName name="F_14" localSheetId="3">#REF!</definedName>
    <definedName name="F_14">#REF!</definedName>
    <definedName name="F_14_1">"#REF!"</definedName>
    <definedName name="F_14_17">#REF!</definedName>
    <definedName name="F_17" localSheetId="3">#REF!</definedName>
    <definedName name="F_17">#REF!</definedName>
    <definedName name="F_2" localSheetId="3">#REF!</definedName>
    <definedName name="F_2">#REF!</definedName>
    <definedName name="F_2_1" localSheetId="3">#REF!</definedName>
    <definedName name="F_2_1">#REF!</definedName>
    <definedName name="F_2_1_1">"#REF!"</definedName>
    <definedName name="F_2_1_10">#REF!</definedName>
    <definedName name="F_2_1_11" localSheetId="3">#REF!</definedName>
    <definedName name="F_2_1_11">#REF!</definedName>
    <definedName name="F_2_1_17" localSheetId="3">#REF!</definedName>
    <definedName name="F_2_1_17">#REF!</definedName>
    <definedName name="F_2_1_2">"#REF!"</definedName>
    <definedName name="F_2_10">#REF!</definedName>
    <definedName name="F_2_11" localSheetId="3">#REF!</definedName>
    <definedName name="F_2_11">#REF!</definedName>
    <definedName name="F_2_17" localSheetId="3">#REF!</definedName>
    <definedName name="F_2_17">#REF!</definedName>
    <definedName name="F_2_2">"#REF!"</definedName>
    <definedName name="F_2_3">"#REF!"</definedName>
    <definedName name="F_3">#REF!</definedName>
    <definedName name="F_3_1">"#REF!"</definedName>
    <definedName name="F_3_10">#REF!</definedName>
    <definedName name="F_3_11" localSheetId="3">#REF!</definedName>
    <definedName name="F_3_11">#REF!</definedName>
    <definedName name="F_3_17" localSheetId="3">#REF!</definedName>
    <definedName name="F_3_17">#REF!</definedName>
    <definedName name="F_3_2">"#REF!"</definedName>
    <definedName name="F_4">#REF!</definedName>
    <definedName name="F_4_1">"#REF!"</definedName>
    <definedName name="F_4_10">#REF!</definedName>
    <definedName name="F_4_11" localSheetId="3">#REF!</definedName>
    <definedName name="F_4_11">#REF!</definedName>
    <definedName name="F_4_17" localSheetId="3">#REF!</definedName>
    <definedName name="F_4_17">#REF!</definedName>
    <definedName name="F_4_2">"#REF!"</definedName>
    <definedName name="F_5">#REF!</definedName>
    <definedName name="F_5_1">"#REF!"</definedName>
    <definedName name="F_5_10">#REF!</definedName>
    <definedName name="F_5_11" localSheetId="3">#REF!</definedName>
    <definedName name="F_5_11">#REF!</definedName>
    <definedName name="F_5_17" localSheetId="3">#REF!</definedName>
    <definedName name="F_5_17">#REF!</definedName>
    <definedName name="F_6" localSheetId="3">#REF!</definedName>
    <definedName name="F_6">#REF!</definedName>
    <definedName name="F_6_1">"#REF!"</definedName>
    <definedName name="F_6_10">#REF!</definedName>
    <definedName name="F_6_11" localSheetId="3">#REF!</definedName>
    <definedName name="F_6_11">#REF!</definedName>
    <definedName name="F_6_17" localSheetId="3">#REF!</definedName>
    <definedName name="F_6_17">#REF!</definedName>
    <definedName name="F_7" localSheetId="3">#REF!</definedName>
    <definedName name="F_7">#REF!</definedName>
    <definedName name="F_7_1">"#REF!"</definedName>
    <definedName name="F_7_10">#REF!</definedName>
    <definedName name="F_7_11" localSheetId="3">#REF!</definedName>
    <definedName name="F_7_11">#REF!</definedName>
    <definedName name="F_7_17" localSheetId="3">#REF!</definedName>
    <definedName name="F_7_17">#REF!</definedName>
    <definedName name="F_8" localSheetId="3">#REF!</definedName>
    <definedName name="F_8">#REF!</definedName>
    <definedName name="F_8_1">"#REF!"</definedName>
    <definedName name="F_8_10">#REF!</definedName>
    <definedName name="F_8_11" localSheetId="3">#REF!</definedName>
    <definedName name="F_8_11">#REF!</definedName>
    <definedName name="F_8_17" localSheetId="3">#REF!</definedName>
    <definedName name="F_8_17">#REF!</definedName>
    <definedName name="F_9" localSheetId="3">#REF!</definedName>
    <definedName name="F_9">#REF!</definedName>
    <definedName name="F_9_1">"#REF!"</definedName>
    <definedName name="F_9_10">#REF!</definedName>
    <definedName name="F_9_11" localSheetId="3">#REF!</definedName>
    <definedName name="F_9_11">#REF!</definedName>
    <definedName name="F_9_17" localSheetId="3">#REF!</definedName>
    <definedName name="F_9_17">#REF!</definedName>
    <definedName name="fd">[41]Anls04!$D$9:$S$420</definedName>
    <definedName name="fdFD" hidden="1">[36]bipos!#REF!</definedName>
    <definedName name="fdsa" hidden="1">[36]bipos!#REF!</definedName>
    <definedName name="ff">[47]Rekap!#REF!</definedName>
    <definedName name="ffff" hidden="1">[36]bipos!#REF!</definedName>
    <definedName name="FGDG">[37]ASLI!#REF!</definedName>
    <definedName name="fgdws" hidden="1">[36]bipos!#REF!</definedName>
    <definedName name="fr">[47]Rekap!#REF!</definedName>
    <definedName name="fs" hidden="1">[36]bipos!#REF!</definedName>
    <definedName name="G" localSheetId="3">#REF!</definedName>
    <definedName name="G">#REF!</definedName>
    <definedName name="G_1" localSheetId="3">#REF!</definedName>
    <definedName name="G_1">#REF!</definedName>
    <definedName name="G_1_1">"#REF!"</definedName>
    <definedName name="G_1_10">#REF!</definedName>
    <definedName name="G_1_11" localSheetId="3">#REF!</definedName>
    <definedName name="G_1_11">#REF!</definedName>
    <definedName name="G_1_17" localSheetId="3">#REF!</definedName>
    <definedName name="G_1_17">#REF!</definedName>
    <definedName name="G_1_2">"#REF!"</definedName>
    <definedName name="G_1_3">"#REF!"</definedName>
    <definedName name="G_10">#REF!</definedName>
    <definedName name="G_10_1">"#REF!"</definedName>
    <definedName name="G_10_1_1">"#REF!"</definedName>
    <definedName name="G_10_10">#REF!</definedName>
    <definedName name="G_10_11" localSheetId="3">#REF!</definedName>
    <definedName name="G_10_11">#REF!</definedName>
    <definedName name="G_10_17" localSheetId="3">#REF!</definedName>
    <definedName name="G_10_17">#REF!</definedName>
    <definedName name="G_11" localSheetId="3">#REF!</definedName>
    <definedName name="G_11">#REF!</definedName>
    <definedName name="G_11_1">"#REF!"</definedName>
    <definedName name="G_11_1_1">"#REF!"</definedName>
    <definedName name="G_11_10">#REF!</definedName>
    <definedName name="G_11_11" localSheetId="3">#REF!</definedName>
    <definedName name="G_11_11">#REF!</definedName>
    <definedName name="G_11_17" localSheetId="3">#REF!</definedName>
    <definedName name="G_11_17">#REF!</definedName>
    <definedName name="G_12" localSheetId="3">#REF!</definedName>
    <definedName name="G_12">#REF!</definedName>
    <definedName name="G_12_1">"#REF!"</definedName>
    <definedName name="G_12_10">#REF!</definedName>
    <definedName name="G_12_11" localSheetId="3">#REF!</definedName>
    <definedName name="G_12_11">#REF!</definedName>
    <definedName name="G_12_17" localSheetId="3">#REF!</definedName>
    <definedName name="G_12_17">#REF!</definedName>
    <definedName name="G_12_2">"#REF!"</definedName>
    <definedName name="G_13">#REF!</definedName>
    <definedName name="G_13_1">"#REF!"</definedName>
    <definedName name="G_13_17">#REF!</definedName>
    <definedName name="G_14" localSheetId="3">#REF!</definedName>
    <definedName name="G_14">#REF!</definedName>
    <definedName name="G_14_1">"#REF!"</definedName>
    <definedName name="G_14_17">#REF!</definedName>
    <definedName name="G_17" localSheetId="3">#REF!</definedName>
    <definedName name="G_17">#REF!</definedName>
    <definedName name="G_2" localSheetId="3">#REF!</definedName>
    <definedName name="G_2">#REF!</definedName>
    <definedName name="G_2_1" localSheetId="3">#REF!</definedName>
    <definedName name="G_2_1">#REF!</definedName>
    <definedName name="G_2_1_1">"#REF!"</definedName>
    <definedName name="G_2_1_10">#REF!</definedName>
    <definedName name="G_2_1_11" localSheetId="3">#REF!</definedName>
    <definedName name="G_2_1_11">#REF!</definedName>
    <definedName name="G_2_1_17" localSheetId="3">#REF!</definedName>
    <definedName name="G_2_1_17">#REF!</definedName>
    <definedName name="G_2_1_2">"#REF!"</definedName>
    <definedName name="G_2_10">#REF!</definedName>
    <definedName name="G_2_11" localSheetId="3">#REF!</definedName>
    <definedName name="G_2_11">#REF!</definedName>
    <definedName name="G_2_17" localSheetId="3">#REF!</definedName>
    <definedName name="G_2_17">#REF!</definedName>
    <definedName name="G_2_2">"#REF!"</definedName>
    <definedName name="G_2_3">"#REF!"</definedName>
    <definedName name="G_3">#REF!</definedName>
    <definedName name="G_3_1">"#REF!"</definedName>
    <definedName name="G_3_10">#REF!</definedName>
    <definedName name="G_3_11" localSheetId="3">#REF!</definedName>
    <definedName name="G_3_11">#REF!</definedName>
    <definedName name="G_3_17" localSheetId="3">#REF!</definedName>
    <definedName name="G_3_17">#REF!</definedName>
    <definedName name="G_3_2">"#REF!"</definedName>
    <definedName name="G_4">#REF!</definedName>
    <definedName name="G_4_1">"#REF!"</definedName>
    <definedName name="G_4_10">#REF!</definedName>
    <definedName name="G_4_11" localSheetId="3">#REF!</definedName>
    <definedName name="G_4_11">#REF!</definedName>
    <definedName name="G_4_17" localSheetId="3">#REF!</definedName>
    <definedName name="G_4_17">#REF!</definedName>
    <definedName name="G_4_2">"#REF!"</definedName>
    <definedName name="G_5">#REF!</definedName>
    <definedName name="G_5_1">"#REF!"</definedName>
    <definedName name="G_5_10">#REF!</definedName>
    <definedName name="G_5_11" localSheetId="3">#REF!</definedName>
    <definedName name="G_5_11">#REF!</definedName>
    <definedName name="G_5_17" localSheetId="3">#REF!</definedName>
    <definedName name="G_5_17">#REF!</definedName>
    <definedName name="G_6" localSheetId="3">#REF!</definedName>
    <definedName name="G_6">#REF!</definedName>
    <definedName name="G_6_1">"#REF!"</definedName>
    <definedName name="G_6_10">#REF!</definedName>
    <definedName name="G_6_11" localSheetId="3">#REF!</definedName>
    <definedName name="G_6_11">#REF!</definedName>
    <definedName name="G_6_17" localSheetId="3">#REF!</definedName>
    <definedName name="G_6_17">#REF!</definedName>
    <definedName name="G_7" localSheetId="3">#REF!</definedName>
    <definedName name="G_7">#REF!</definedName>
    <definedName name="G_7_1">"#REF!"</definedName>
    <definedName name="G_7_10">#REF!</definedName>
    <definedName name="G_7_11" localSheetId="3">#REF!</definedName>
    <definedName name="G_7_11">#REF!</definedName>
    <definedName name="G_7_17" localSheetId="3">#REF!</definedName>
    <definedName name="G_7_17">#REF!</definedName>
    <definedName name="G_8" localSheetId="3">#REF!</definedName>
    <definedName name="G_8">#REF!</definedName>
    <definedName name="G_8_1">"#REF!"</definedName>
    <definedName name="G_8_10">#REF!</definedName>
    <definedName name="G_8_11" localSheetId="3">#REF!</definedName>
    <definedName name="G_8_11">#REF!</definedName>
    <definedName name="G_8_17" localSheetId="3">#REF!</definedName>
    <definedName name="G_8_17">#REF!</definedName>
    <definedName name="G_9" localSheetId="3">#REF!</definedName>
    <definedName name="G_9">#REF!</definedName>
    <definedName name="G_9_1">"#REF!"</definedName>
    <definedName name="G_9_10">#REF!</definedName>
    <definedName name="G_9_11" localSheetId="3">#REF!</definedName>
    <definedName name="G_9_11">#REF!</definedName>
    <definedName name="G_9_17" localSheetId="3">#REF!</definedName>
    <definedName name="G_9_17">#REF!</definedName>
    <definedName name="gagf" localSheetId="3">#REF!</definedName>
    <definedName name="gagf">#REF!</definedName>
    <definedName name="gd">[46]_TP!$B$3:$C$147</definedName>
    <definedName name="gdfgd">[46]_TP!$B$3:$C$147</definedName>
    <definedName name="gdgd" localSheetId="3">#REF!</definedName>
    <definedName name="gdgd">#REF!</definedName>
    <definedName name="gerf" hidden="1">[36]bipos!#REF!</definedName>
    <definedName name="gf">[46]_TP!$B$3:$C$147</definedName>
    <definedName name="gfd" hidden="1">[36]bipos!#REF!</definedName>
    <definedName name="gfdrt">[43]_TP!$B$3:$C$147</definedName>
    <definedName name="gfer">[37]ASLI!#REF!</definedName>
    <definedName name="gfgfd">[37]ASLI!#REF!</definedName>
    <definedName name="gfryt" localSheetId="3">#REF!</definedName>
    <definedName name="gfryt">#REF!</definedName>
    <definedName name="gg">[37]ASLI!#REF!</definedName>
    <definedName name="gggg" hidden="1">[36]bipos!#REF!</definedName>
    <definedName name="GGH">[46]_TP!$B$3:$C$147</definedName>
    <definedName name="GJ" localSheetId="3">#REF!</definedName>
    <definedName name="GJ">#REF!</definedName>
    <definedName name="gjdfjf">[41]Anls04!$D$9:$S$420</definedName>
    <definedName name="GJG">[43]_TP!$B$3:$C$147</definedName>
    <definedName name="GJTY">[46]_TP!$B$3:$C$147</definedName>
    <definedName name="GOL" localSheetId="3">#REF!</definedName>
    <definedName name="GOL">#REF!</definedName>
    <definedName name="golongan" localSheetId="3">#REF!</definedName>
    <definedName name="golongan">#REF!</definedName>
    <definedName name="Graf1" localSheetId="3" hidden="1">[18]bipos!#REF!</definedName>
    <definedName name="Graf1" hidden="1">[18]bipos!#REF!</definedName>
    <definedName name="gtrfg">[44]AC0805!$A$1:$K$7404</definedName>
    <definedName name="H" localSheetId="3">#REF!</definedName>
    <definedName name="H">#REF!</definedName>
    <definedName name="H_1" localSheetId="3">#REF!</definedName>
    <definedName name="H_1">#REF!</definedName>
    <definedName name="H_1_1">"#REF!"</definedName>
    <definedName name="H_1_10">#REF!</definedName>
    <definedName name="H_1_11" localSheetId="3">#REF!</definedName>
    <definedName name="H_1_11">#REF!</definedName>
    <definedName name="H_1_17" localSheetId="3">#REF!</definedName>
    <definedName name="H_1_17">#REF!</definedName>
    <definedName name="H_1_2">"#REF!"</definedName>
    <definedName name="H_1_3">"#REF!"</definedName>
    <definedName name="H_10">#REF!</definedName>
    <definedName name="H_10_17" localSheetId="3">#REF!</definedName>
    <definedName name="H_10_17">#REF!</definedName>
    <definedName name="H_11" localSheetId="3">#REF!</definedName>
    <definedName name="H_11">#REF!</definedName>
    <definedName name="H_11_17" localSheetId="3">#REF!</definedName>
    <definedName name="H_11_17">#REF!</definedName>
    <definedName name="H_12" localSheetId="3">#REF!</definedName>
    <definedName name="H_12">#REF!</definedName>
    <definedName name="H_12_1">"#REF!"</definedName>
    <definedName name="H_12_10">#REF!</definedName>
    <definedName name="H_12_11" localSheetId="3">#REF!</definedName>
    <definedName name="H_12_11">#REF!</definedName>
    <definedName name="H_12_17" localSheetId="3">#REF!</definedName>
    <definedName name="H_12_17">#REF!</definedName>
    <definedName name="H_12_2">"#REF!"</definedName>
    <definedName name="H_13">#REF!</definedName>
    <definedName name="H_13_1">"#REF!"</definedName>
    <definedName name="H_13_17">#REF!</definedName>
    <definedName name="H_14" localSheetId="3">#REF!</definedName>
    <definedName name="H_14">#REF!</definedName>
    <definedName name="H_14_1">"#REF!"</definedName>
    <definedName name="H_14_17">#REF!</definedName>
    <definedName name="H_17" localSheetId="3">#REF!</definedName>
    <definedName name="H_17">#REF!</definedName>
    <definedName name="H_2" localSheetId="3">#REF!</definedName>
    <definedName name="H_2">#REF!</definedName>
    <definedName name="H_2_1" localSheetId="3">#REF!</definedName>
    <definedName name="H_2_1">#REF!</definedName>
    <definedName name="H_2_1_1">"#REF!"</definedName>
    <definedName name="H_2_1_10">#REF!</definedName>
    <definedName name="H_2_1_11" localSheetId="3">#REF!</definedName>
    <definedName name="H_2_1_11">#REF!</definedName>
    <definedName name="H_2_1_17" localSheetId="3">#REF!</definedName>
    <definedName name="H_2_1_17">#REF!</definedName>
    <definedName name="H_2_1_2">"#REF!"</definedName>
    <definedName name="H_2_17">#REF!</definedName>
    <definedName name="H_2_2">"#REF!"</definedName>
    <definedName name="H_2_3">"#REF!"</definedName>
    <definedName name="H_3">#REF!</definedName>
    <definedName name="H_3_1">"#REF!"</definedName>
    <definedName name="H_3_17">#REF!</definedName>
    <definedName name="H_3_2">"#REF!"</definedName>
    <definedName name="H_4">#REF!</definedName>
    <definedName name="H_4_1">"#REF!"</definedName>
    <definedName name="H_4_17">#REF!</definedName>
    <definedName name="H_4_2">"#REF!"</definedName>
    <definedName name="H_5">#REF!</definedName>
    <definedName name="H_5_17" localSheetId="3">#REF!</definedName>
    <definedName name="H_5_17">#REF!</definedName>
    <definedName name="H_6" localSheetId="3">#REF!</definedName>
    <definedName name="H_6">#REF!</definedName>
    <definedName name="H_6_17" localSheetId="3">#REF!</definedName>
    <definedName name="H_6_17">#REF!</definedName>
    <definedName name="H_7" localSheetId="3">#REF!</definedName>
    <definedName name="H_7">#REF!</definedName>
    <definedName name="H_7_17" localSheetId="3">#REF!</definedName>
    <definedName name="H_7_17">#REF!</definedName>
    <definedName name="H_8" localSheetId="3">#REF!</definedName>
    <definedName name="H_8">#REF!</definedName>
    <definedName name="H_8_17" localSheetId="3">#REF!</definedName>
    <definedName name="H_8_17">#REF!</definedName>
    <definedName name="H_9" localSheetId="3">#REF!</definedName>
    <definedName name="H_9">#REF!</definedName>
    <definedName name="H_9_17" localSheetId="3">#REF!</definedName>
    <definedName name="H_9_17">#REF!</definedName>
    <definedName name="h1.1body" localSheetId="3">'[31]REKAP-INSTITUSI'!#REF!</definedName>
    <definedName name="h1.1body">'[31]REKAP-INSTITUSI'!#REF!</definedName>
    <definedName name="h1.1body_1" localSheetId="3">'[31]REKAP-PRODUK BARU'!#REF!</definedName>
    <definedName name="h1.1body_1">'[31]REKAP-PRODUK BARU'!#REF!</definedName>
    <definedName name="h1.1body_2" localSheetId="3">'[31]REKAP-REGULER'!#REF!</definedName>
    <definedName name="h1.1body_2">'[31]REKAP-REGULER'!#REF!</definedName>
    <definedName name="h1.1body_3" localSheetId="3">'[31]REKAP-TOTAL'!#REF!</definedName>
    <definedName name="h1.1body_3">'[31]REKAP-TOTAL'!#REF!</definedName>
    <definedName name="h1.1body_6">"#N/A"</definedName>
    <definedName name="h1.1body_7">"#N/A"</definedName>
    <definedName name="h1.1body_8">"#N/A"</definedName>
    <definedName name="h1.1body_9">"#N/A"</definedName>
    <definedName name="h1.1content">'[31]REKAP-INSTITUSI'!#REF!</definedName>
    <definedName name="h1.1content_1">'[31]REKAP-PRODUK BARU'!#REF!</definedName>
    <definedName name="h1.1content_2">'[31]REKAP-REGULER'!#REF!</definedName>
    <definedName name="h1.1content_3">'[31]REKAP-TOTAL'!#REF!</definedName>
    <definedName name="h1.1content_5">"#N/A"</definedName>
    <definedName name="h1.1content_6">"#N/A"</definedName>
    <definedName name="h1.1content_7">"#N/A"</definedName>
    <definedName name="h1.1content_8">"#N/A"</definedName>
    <definedName name="h1.1content_9">"#N/A"</definedName>
    <definedName name="h2.1body">'[31]REKAP-INSTITUSI'!#REF!</definedName>
    <definedName name="h2.1body_1">'[31]REKAP-PRODUK BARU'!#REF!</definedName>
    <definedName name="h2.1body_2">'[31]REKAP-REGULER'!#REF!</definedName>
    <definedName name="h2.1body_3">'[31]REKAP-TOTAL'!#REF!</definedName>
    <definedName name="h2.1body_5">"#N/A"</definedName>
    <definedName name="h2.1body_6">"#N/A"</definedName>
    <definedName name="h2.1body_7">"#N/A"</definedName>
    <definedName name="h2.1body_8">"#N/A"</definedName>
    <definedName name="h2.1body_9">"#N/A"</definedName>
    <definedName name="h2.1content">'[31]REKAP-INSTITUSI'!#REF!</definedName>
    <definedName name="h2.1content_1">'[31]REKAP-PRODUK BARU'!#REF!</definedName>
    <definedName name="h2.1content_2">'[31]REKAP-REGULER'!#REF!</definedName>
    <definedName name="h2.1content_3">'[31]REKAP-TOTAL'!#REF!</definedName>
    <definedName name="h2.1content_5">"#N/A"</definedName>
    <definedName name="h2.1content_6">"#N/A"</definedName>
    <definedName name="h2.1content_7">"#N/A"</definedName>
    <definedName name="h2.1content_8">"#N/A"</definedName>
    <definedName name="h2.1content_9">"#N/A"</definedName>
    <definedName name="herry">#REF!</definedName>
    <definedName name="herry_1">"#REF!"</definedName>
    <definedName name="herry_10">#REF!</definedName>
    <definedName name="herry_10_17" localSheetId="3">#REF!</definedName>
    <definedName name="herry_10_17">#REF!</definedName>
    <definedName name="herry_11" localSheetId="3">#REF!</definedName>
    <definedName name="herry_11">#REF!</definedName>
    <definedName name="herry_11_17" localSheetId="3">#REF!</definedName>
    <definedName name="herry_11_17">#REF!</definedName>
    <definedName name="herry_12" localSheetId="3">#REF!</definedName>
    <definedName name="herry_12">#REF!</definedName>
    <definedName name="herry_12_17" localSheetId="3">#REF!</definedName>
    <definedName name="herry_12_17">#REF!</definedName>
    <definedName name="herry_17" localSheetId="3">#REF!</definedName>
    <definedName name="herry_17">#REF!</definedName>
    <definedName name="herry_2">"#REF!"</definedName>
    <definedName name="herry_9">#REF!</definedName>
    <definedName name="herry_9_17" localSheetId="3">#REF!</definedName>
    <definedName name="herry_9_17">#REF!</definedName>
    <definedName name="HF" hidden="1">[36]bipos!#REF!</definedName>
    <definedName name="hfd" localSheetId="3">#REF!</definedName>
    <definedName name="hfd">#REF!</definedName>
    <definedName name="hg">[46]_TP!$B$3:$C$147</definedName>
    <definedName name="hgtr">[43]_TP!$B$3:$C$147</definedName>
    <definedName name="hh" hidden="1">[36]bipos!#REF!</definedName>
    <definedName name="HHHH" localSheetId="3" hidden="1">#REF!</definedName>
    <definedName name="HHHH" hidden="1">#REF!</definedName>
    <definedName name="HHSDH">[41]Anls04!$D$9:$S$420</definedName>
    <definedName name="HJG" hidden="1">[36]bipos!#REF!</definedName>
    <definedName name="HJH">[37]ASLI!#REF!</definedName>
    <definedName name="hjhj">[37]ASLI!#REF!</definedName>
    <definedName name="HJU07_PB" localSheetId="3">#REF!</definedName>
    <definedName name="HJU07_PB">#REF!</definedName>
    <definedName name="HJU07_PB_1" localSheetId="3">#REF!</definedName>
    <definedName name="HJU07_PB_1">#REF!</definedName>
    <definedName name="HJU07_PB_17" localSheetId="3">#REF!</definedName>
    <definedName name="HJU07_PB_17">#REF!</definedName>
    <definedName name="HJU07_PB_2" localSheetId="3">#REF!</definedName>
    <definedName name="HJU07_PB_2">#REF!</definedName>
    <definedName name="HJU07_PB_3">"#REF!"</definedName>
    <definedName name="HJU07_PB_8">"#REF!"</definedName>
    <definedName name="HJU07_PB_9">"#REF!"</definedName>
    <definedName name="HJU07_PJ">#REF!</definedName>
    <definedName name="HJU07_PJ_1" localSheetId="3">#REF!</definedName>
    <definedName name="HJU07_PJ_1">#REF!</definedName>
    <definedName name="HJU07_PJ_17" localSheetId="3">#REF!</definedName>
    <definedName name="HJU07_PJ_17">#REF!</definedName>
    <definedName name="HJU07_PJ_2" localSheetId="3">#REF!</definedName>
    <definedName name="HJU07_PJ_2">#REF!</definedName>
    <definedName name="HJU07_PJ_3">"#REF!"</definedName>
    <definedName name="HJU07_PJ_8">"#REF!"</definedName>
    <definedName name="HJU07_PJ_9">"#REF!"</definedName>
    <definedName name="HJU07_PM">#REF!</definedName>
    <definedName name="HJU07_PM_1" localSheetId="3">#REF!</definedName>
    <definedName name="HJU07_PM_1">#REF!</definedName>
    <definedName name="HJU07_PM_17" localSheetId="3">#REF!</definedName>
    <definedName name="HJU07_PM_17">#REF!</definedName>
    <definedName name="HJU07_PM_2" localSheetId="3">#REF!</definedName>
    <definedName name="HJU07_PM_2">#REF!</definedName>
    <definedName name="HJU07_PM_3">"#REF!"</definedName>
    <definedName name="HJU07_PM_8">"#REF!"</definedName>
    <definedName name="HJU07_PM_9">"#REF!"</definedName>
    <definedName name="HJU07_PS">#REF!</definedName>
    <definedName name="HJU07_PS_1" localSheetId="3">#REF!</definedName>
    <definedName name="HJU07_PS_1">#REF!</definedName>
    <definedName name="HJU07_PS_17" localSheetId="3">#REF!</definedName>
    <definedName name="HJU07_PS_17">#REF!</definedName>
    <definedName name="HJU07_PS_2" localSheetId="3">#REF!</definedName>
    <definedName name="HJU07_PS_2">#REF!</definedName>
    <definedName name="HJU07_PS_3">"#REF!"</definedName>
    <definedName name="HJU07_PS_8">"#REF!"</definedName>
    <definedName name="HJU07_PS_9">"#REF!"</definedName>
    <definedName name="HJU07_PW">#REF!</definedName>
    <definedName name="HJU07_PW_1" localSheetId="3">#REF!</definedName>
    <definedName name="HJU07_PW_1">#REF!</definedName>
    <definedName name="HJU07_PW_17" localSheetId="3">#REF!</definedName>
    <definedName name="HJU07_PW_17">#REF!</definedName>
    <definedName name="HJU07_PW_2" localSheetId="3">#REF!</definedName>
    <definedName name="HJU07_PW_2">#REF!</definedName>
    <definedName name="HJU07_PW_3">"#REF!"</definedName>
    <definedName name="HJU07_PW_8">"#REF!"</definedName>
    <definedName name="HJU07_PW_9">"#REF!"</definedName>
    <definedName name="HJULS">[50]Anls04!$D$9:$S$420</definedName>
    <definedName name="HJULS_1">[51]Anls04!$D$9:$S$420</definedName>
    <definedName name="HJULS_1_1" localSheetId="3">#REF!</definedName>
    <definedName name="HJULS_1_1">#REF!</definedName>
    <definedName name="HJULS_1_17" localSheetId="3">#REF!</definedName>
    <definedName name="HJULS_1_17">#REF!</definedName>
    <definedName name="HJULS_1_2" localSheetId="3">#REF!</definedName>
    <definedName name="HJULS_1_2">#REF!</definedName>
    <definedName name="HJULS_10">[6]Anls04!$D$9:$S$420</definedName>
    <definedName name="HJULS_10_17" localSheetId="3">#REF!</definedName>
    <definedName name="HJULS_10_17">#REF!</definedName>
    <definedName name="HJULS_11">[6]Anls04!$D$9:$S$420</definedName>
    <definedName name="HJULS_11_17" localSheetId="3">#REF!</definedName>
    <definedName name="HJULS_11_17">#REF!</definedName>
    <definedName name="HJULS_12">[51]Anls04!$D$9:$S$420</definedName>
    <definedName name="HJULS_12_17" localSheetId="3">#REF!</definedName>
    <definedName name="HJULS_12_17">#REF!</definedName>
    <definedName name="HJULS_17" localSheetId="3">#REF!</definedName>
    <definedName name="HJULS_17">#REF!</definedName>
    <definedName name="HJULS_2">[51]Anls04!$D$9:$S$420</definedName>
    <definedName name="HJULS_2_1" localSheetId="3">#REF!</definedName>
    <definedName name="HJULS_2_1">#REF!</definedName>
    <definedName name="HJULS_2_17" localSheetId="3">#REF!</definedName>
    <definedName name="HJULS_2_17">#REF!</definedName>
    <definedName name="HJULS_2_2" localSheetId="3">#REF!</definedName>
    <definedName name="HJULS_2_2">#REF!</definedName>
    <definedName name="HJULS_3">"#REF!"</definedName>
    <definedName name="HJULS_6">[52]Anls04!$D$9:$S$420</definedName>
    <definedName name="HJULS_8">"#REF!"</definedName>
    <definedName name="HJULS_9">[6]Anls04!$D$9:$S$420</definedName>
    <definedName name="HJULS_9_17" localSheetId="3">#REF!</definedName>
    <definedName name="HJULS_9_17">#REF!</definedName>
    <definedName name="HPP11S1" localSheetId="3">#REF!</definedName>
    <definedName name="HPP11S1">#REF!</definedName>
    <definedName name="hrth" localSheetId="3">'[35]rekap-jadi-lampiran'!#REF!</definedName>
    <definedName name="hrth">'[35]rekap-jadi-lampiran'!#REF!</definedName>
    <definedName name="hytr">[46]_TP!$B$3:$C$147</definedName>
    <definedName name="I" localSheetId="3">#REF!</definedName>
    <definedName name="I">#REF!</definedName>
    <definedName name="I_1" localSheetId="3">#REF!</definedName>
    <definedName name="I_1">#REF!</definedName>
    <definedName name="I_1_1">"#REF!"</definedName>
    <definedName name="I_1_17">#REF!</definedName>
    <definedName name="I_1_2">"#REF!"</definedName>
    <definedName name="I_1_3">"#REF!"</definedName>
    <definedName name="I_10">#REF!</definedName>
    <definedName name="I_10_17" localSheetId="3">#REF!</definedName>
    <definedName name="I_10_17">#REF!</definedName>
    <definedName name="I_11" localSheetId="3">#REF!</definedName>
    <definedName name="I_11">#REF!</definedName>
    <definedName name="I_11_17" localSheetId="3">#REF!</definedName>
    <definedName name="I_11_17">#REF!</definedName>
    <definedName name="I_12" localSheetId="3">#REF!</definedName>
    <definedName name="I_12">#REF!</definedName>
    <definedName name="I_12_1">"#REF!"</definedName>
    <definedName name="I_12_17">#REF!</definedName>
    <definedName name="I_12_2">"#REF!"</definedName>
    <definedName name="I_13">#REF!</definedName>
    <definedName name="I_13_1">"#REF!"</definedName>
    <definedName name="I_13_17">#REF!</definedName>
    <definedName name="I_14" localSheetId="3">#REF!</definedName>
    <definedName name="I_14">#REF!</definedName>
    <definedName name="I_14_1">"#REF!"</definedName>
    <definedName name="I_14_17">#REF!</definedName>
    <definedName name="I_17" localSheetId="3">#REF!</definedName>
    <definedName name="I_17">#REF!</definedName>
    <definedName name="I_2" localSheetId="3">#REF!</definedName>
    <definedName name="I_2">#REF!</definedName>
    <definedName name="I_2_1" localSheetId="3">#REF!</definedName>
    <definedName name="I_2_1">#REF!</definedName>
    <definedName name="I_2_1_1">"#REF!"</definedName>
    <definedName name="I_2_1_17">#REF!</definedName>
    <definedName name="I_2_17" localSheetId="3">#REF!</definedName>
    <definedName name="I_2_17">#REF!</definedName>
    <definedName name="I_2_2">"#REF!"</definedName>
    <definedName name="I_2_3">"#REF!"</definedName>
    <definedName name="I_3">#REF!</definedName>
    <definedName name="I_3_1">"#REF!"</definedName>
    <definedName name="I_3_17">#REF!</definedName>
    <definedName name="I_3_2">"#REF!"</definedName>
    <definedName name="I_4">#REF!</definedName>
    <definedName name="I_4_1">"#REF!"</definedName>
    <definedName name="I_4_17">#REF!</definedName>
    <definedName name="I_4_2">"#REF!"</definedName>
    <definedName name="I_5">#REF!</definedName>
    <definedName name="I_5_17" localSheetId="3">#REF!</definedName>
    <definedName name="I_5_17">#REF!</definedName>
    <definedName name="I_6" localSheetId="3">#REF!</definedName>
    <definedName name="I_6">#REF!</definedName>
    <definedName name="I_6_17" localSheetId="3">#REF!</definedName>
    <definedName name="I_6_17">#REF!</definedName>
    <definedName name="I_7" localSheetId="3">#REF!</definedName>
    <definedName name="I_7">#REF!</definedName>
    <definedName name="I_7_17" localSheetId="3">#REF!</definedName>
    <definedName name="I_7_17">#REF!</definedName>
    <definedName name="I_8" localSheetId="3">#REF!</definedName>
    <definedName name="I_8">#REF!</definedName>
    <definedName name="I_8_17" localSheetId="3">#REF!</definedName>
    <definedName name="I_8_17">#REF!</definedName>
    <definedName name="I_9" localSheetId="3">#REF!</definedName>
    <definedName name="I_9">#REF!</definedName>
    <definedName name="I_9_17" localSheetId="3">#REF!</definedName>
    <definedName name="I_9_17">#REF!</definedName>
    <definedName name="II" localSheetId="3">#REF!</definedName>
    <definedName name="II">#REF!</definedName>
    <definedName name="II_1" localSheetId="3">#REF!</definedName>
    <definedName name="II_1">#REF!</definedName>
    <definedName name="II_1_1">"#REF!"</definedName>
    <definedName name="II_1_17">#REF!</definedName>
    <definedName name="II_1_2">"#REF!"</definedName>
    <definedName name="II_1_3">"#REF!"</definedName>
    <definedName name="II_10">#REF!</definedName>
    <definedName name="II_10_17" localSheetId="3">#REF!</definedName>
    <definedName name="II_10_17">#REF!</definedName>
    <definedName name="II_11" localSheetId="3">#REF!</definedName>
    <definedName name="II_11">#REF!</definedName>
    <definedName name="II_11_17" localSheetId="3">#REF!</definedName>
    <definedName name="II_11_17">#REF!</definedName>
    <definedName name="II_12" localSheetId="3">#REF!</definedName>
    <definedName name="II_12">#REF!</definedName>
    <definedName name="II_12_1">"#REF!"</definedName>
    <definedName name="II_12_1_1">"#REF!"</definedName>
    <definedName name="II_12_17">#REF!</definedName>
    <definedName name="II_12_2">"#REF!"</definedName>
    <definedName name="II_13">#REF!</definedName>
    <definedName name="II_13_1">"#REF!"</definedName>
    <definedName name="II_13_17">#REF!</definedName>
    <definedName name="II_14" localSheetId="3">#REF!</definedName>
    <definedName name="II_14">#REF!</definedName>
    <definedName name="II_14_1">"#REF!"</definedName>
    <definedName name="II_14_17">#REF!</definedName>
    <definedName name="II_17" localSheetId="3">#REF!</definedName>
    <definedName name="II_17">#REF!</definedName>
    <definedName name="II_2" localSheetId="3">#REF!</definedName>
    <definedName name="II_2">#REF!</definedName>
    <definedName name="II_2_1">"#REF!"</definedName>
    <definedName name="II_2_17">#REF!</definedName>
    <definedName name="II_2_2">"#REF!"</definedName>
    <definedName name="II_2_3">"#REF!"</definedName>
    <definedName name="II_3">#REF!</definedName>
    <definedName name="II_3_1">"#REF!"</definedName>
    <definedName name="II_3_17">#REF!</definedName>
    <definedName name="II_4" localSheetId="3">#REF!</definedName>
    <definedName name="II_4">#REF!</definedName>
    <definedName name="II_4_1">"#REF!"</definedName>
    <definedName name="II_4_17">#REF!</definedName>
    <definedName name="II_4_2">"#REF!"</definedName>
    <definedName name="II_5">#REF!</definedName>
    <definedName name="II_5_17" localSheetId="3">#REF!</definedName>
    <definedName name="II_5_17">#REF!</definedName>
    <definedName name="II_6" localSheetId="3">#REF!</definedName>
    <definedName name="II_6">#REF!</definedName>
    <definedName name="II_6_17" localSheetId="3">#REF!</definedName>
    <definedName name="II_6_17">#REF!</definedName>
    <definedName name="II_7" localSheetId="3">#REF!</definedName>
    <definedName name="II_7">#REF!</definedName>
    <definedName name="II_7_17" localSheetId="3">#REF!</definedName>
    <definedName name="II_7_17">#REF!</definedName>
    <definedName name="II_8" localSheetId="3">#REF!</definedName>
    <definedName name="II_8">#REF!</definedName>
    <definedName name="II_8_17" localSheetId="3">#REF!</definedName>
    <definedName name="II_8_17">#REF!</definedName>
    <definedName name="II_9" localSheetId="3">#REF!</definedName>
    <definedName name="II_9">#REF!</definedName>
    <definedName name="II_9_17" localSheetId="3">#REF!</definedName>
    <definedName name="II_9_17">#REF!</definedName>
    <definedName name="III" localSheetId="3">#REF!</definedName>
    <definedName name="III">#REF!</definedName>
    <definedName name="III_1" localSheetId="3">#REF!</definedName>
    <definedName name="III_1">#REF!</definedName>
    <definedName name="III_1_1">"#REF!"</definedName>
    <definedName name="III_1_17">#REF!</definedName>
    <definedName name="III_1_2">"#REF!"</definedName>
    <definedName name="III_1_3">"#REF!"</definedName>
    <definedName name="III_10">#REF!</definedName>
    <definedName name="III_10_17" localSheetId="3">#REF!</definedName>
    <definedName name="III_10_17">#REF!</definedName>
    <definedName name="III_11" localSheetId="3">#REF!</definedName>
    <definedName name="III_11">#REF!</definedName>
    <definedName name="III_11_17" localSheetId="3">#REF!</definedName>
    <definedName name="III_11_17">#REF!</definedName>
    <definedName name="III_12" localSheetId="3">#REF!</definedName>
    <definedName name="III_12">#REF!</definedName>
    <definedName name="III_12_1">"#REF!"</definedName>
    <definedName name="III_12_1_1">"#REF!"</definedName>
    <definedName name="III_12_17">#REF!</definedName>
    <definedName name="III_12_2">"#REF!"</definedName>
    <definedName name="III_13">#REF!</definedName>
    <definedName name="III_13_1">"#REF!"</definedName>
    <definedName name="III_13_17">#REF!</definedName>
    <definedName name="III_14" localSheetId="3">#REF!</definedName>
    <definedName name="III_14">#REF!</definedName>
    <definedName name="III_14_1">"#REF!"</definedName>
    <definedName name="III_14_17">#REF!</definedName>
    <definedName name="III_17" localSheetId="3">#REF!</definedName>
    <definedName name="III_17">#REF!</definedName>
    <definedName name="III_2" localSheetId="3">#REF!</definedName>
    <definedName name="III_2">#REF!</definedName>
    <definedName name="III_2_1">"#REF!"</definedName>
    <definedName name="III_2_17">#REF!</definedName>
    <definedName name="III_2_2">"#REF!"</definedName>
    <definedName name="III_2_3">"#REF!"</definedName>
    <definedName name="III_3">#REF!</definedName>
    <definedName name="III_3_1">"#REF!"</definedName>
    <definedName name="III_3_17">#REF!</definedName>
    <definedName name="III_4" localSheetId="3">#REF!</definedName>
    <definedName name="III_4">#REF!</definedName>
    <definedName name="III_4_1">"#REF!"</definedName>
    <definedName name="III_4_17">#REF!</definedName>
    <definedName name="III_4_2">"#REF!"</definedName>
    <definedName name="III_5">#REF!</definedName>
    <definedName name="III_5_17" localSheetId="3">#REF!</definedName>
    <definedName name="III_5_17">#REF!</definedName>
    <definedName name="III_6" localSheetId="3">#REF!</definedName>
    <definedName name="III_6">#REF!</definedName>
    <definedName name="III_6_17" localSheetId="3">#REF!</definedName>
    <definedName name="III_6_17">#REF!</definedName>
    <definedName name="III_7" localSheetId="3">#REF!</definedName>
    <definedName name="III_7">#REF!</definedName>
    <definedName name="III_7_17" localSheetId="3">#REF!</definedName>
    <definedName name="III_7_17">#REF!</definedName>
    <definedName name="III_8" localSheetId="3">#REF!</definedName>
    <definedName name="III_8">#REF!</definedName>
    <definedName name="III_8_17" localSheetId="3">#REF!</definedName>
    <definedName name="III_8_17">#REF!</definedName>
    <definedName name="III_9" localSheetId="3">#REF!</definedName>
    <definedName name="III_9">#REF!</definedName>
    <definedName name="III_9_17" localSheetId="3">#REF!</definedName>
    <definedName name="III_9_17">#REF!</definedName>
    <definedName name="iiii" localSheetId="3" hidden="1">[36]bipos!#REF!</definedName>
    <definedName name="iiii" hidden="1">[36]bipos!#REF!</definedName>
    <definedName name="INI" localSheetId="3">#REF!</definedName>
    <definedName name="INI">#REF!</definedName>
    <definedName name="inves" localSheetId="3">#REF!</definedName>
    <definedName name="inves">#REF!</definedName>
    <definedName name="INVEST" localSheetId="3">#REF!</definedName>
    <definedName name="INVEST">#REF!</definedName>
    <definedName name="Invest09rev" localSheetId="3" hidden="1">#REF!</definedName>
    <definedName name="Invest09rev" hidden="1">#REF!</definedName>
    <definedName name="investasi" localSheetId="3" hidden="1">#REF!</definedName>
    <definedName name="investasi" hidden="1">#REF!</definedName>
    <definedName name="Investasi2018" localSheetId="3">#REF!</definedName>
    <definedName name="Investasi2018">#REF!</definedName>
    <definedName name="ir" localSheetId="3" hidden="1">#REF!</definedName>
    <definedName name="ir" hidden="1">#REF!</definedName>
    <definedName name="IV" localSheetId="3">#REF!</definedName>
    <definedName name="IV">#REF!</definedName>
    <definedName name="IV_1" localSheetId="3">#REF!</definedName>
    <definedName name="IV_1">#REF!</definedName>
    <definedName name="IV_1_1">"#REF!"</definedName>
    <definedName name="IV_1_17">#REF!</definedName>
    <definedName name="IV_1_2">"#REF!"</definedName>
    <definedName name="IV_1_3">"#REF!"</definedName>
    <definedName name="IV_10">#REF!</definedName>
    <definedName name="IV_10_17" localSheetId="3">#REF!</definedName>
    <definedName name="IV_10_17">#REF!</definedName>
    <definedName name="IV_11" localSheetId="3">#REF!</definedName>
    <definedName name="IV_11">#REF!</definedName>
    <definedName name="IV_11_17" localSheetId="3">#REF!</definedName>
    <definedName name="IV_11_17">#REF!</definedName>
    <definedName name="IV_12" localSheetId="3">#REF!</definedName>
    <definedName name="IV_12">#REF!</definedName>
    <definedName name="IV_12_1">"#REF!"</definedName>
    <definedName name="IV_12_1_1">"#REF!"</definedName>
    <definedName name="IV_12_17">#REF!</definedName>
    <definedName name="IV_12_2">"#REF!"</definedName>
    <definedName name="IV_13">#REF!</definedName>
    <definedName name="IV_13_1">"#REF!"</definedName>
    <definedName name="IV_13_17">#REF!</definedName>
    <definedName name="IV_14" localSheetId="3">#REF!</definedName>
    <definedName name="IV_14">#REF!</definedName>
    <definedName name="IV_14_1">"#REF!"</definedName>
    <definedName name="IV_14_17">#REF!</definedName>
    <definedName name="IV_17" localSheetId="3">#REF!</definedName>
    <definedName name="IV_17">#REF!</definedName>
    <definedName name="IV_2" localSheetId="3">#REF!</definedName>
    <definedName name="IV_2">#REF!</definedName>
    <definedName name="IV_2_1">"#REF!"</definedName>
    <definedName name="IV_2_17">#REF!</definedName>
    <definedName name="IV_2_2">"#REF!"</definedName>
    <definedName name="IV_2_3">"#REF!"</definedName>
    <definedName name="IV_3">#REF!</definedName>
    <definedName name="IV_3_1">"#REF!"</definedName>
    <definedName name="IV_3_17">#REF!</definedName>
    <definedName name="IV_4" localSheetId="3">#REF!</definedName>
    <definedName name="IV_4">#REF!</definedName>
    <definedName name="IV_4_1">"#REF!"</definedName>
    <definedName name="IV_4_17">#REF!</definedName>
    <definedName name="IV_4_2">"#REF!"</definedName>
    <definedName name="IV_5">#REF!</definedName>
    <definedName name="IV_5_17" localSheetId="3">#REF!</definedName>
    <definedName name="IV_5_17">#REF!</definedName>
    <definedName name="IV_6" localSheetId="3">#REF!</definedName>
    <definedName name="IV_6">#REF!</definedName>
    <definedName name="IV_6_17" localSheetId="3">#REF!</definedName>
    <definedName name="IV_6_17">#REF!</definedName>
    <definedName name="IV_7" localSheetId="3">#REF!</definedName>
    <definedName name="IV_7">#REF!</definedName>
    <definedName name="IV_7_17" localSheetId="3">#REF!</definedName>
    <definedName name="IV_7_17">#REF!</definedName>
    <definedName name="IV_8" localSheetId="3">#REF!</definedName>
    <definedName name="IV_8">#REF!</definedName>
    <definedName name="IV_8_17" localSheetId="3">#REF!</definedName>
    <definedName name="IV_8_17">#REF!</definedName>
    <definedName name="IV_9" localSheetId="3">#REF!</definedName>
    <definedName name="IV_9">#REF!</definedName>
    <definedName name="IV_9_17" localSheetId="3">#REF!</definedName>
    <definedName name="IV_9_17">#REF!</definedName>
    <definedName name="J" localSheetId="3">#REF!</definedName>
    <definedName name="J">#REF!</definedName>
    <definedName name="J_1" localSheetId="3">#REF!</definedName>
    <definedName name="J_1">#REF!</definedName>
    <definedName name="J_1_1">"#REF!"</definedName>
    <definedName name="J_1_17">#REF!</definedName>
    <definedName name="J_1_2">"#REF!"</definedName>
    <definedName name="J_1_3">"#REF!"</definedName>
    <definedName name="J_10">#REF!</definedName>
    <definedName name="J_10_17" localSheetId="3">#REF!</definedName>
    <definedName name="J_10_17">#REF!</definedName>
    <definedName name="J_11" localSheetId="3">#REF!</definedName>
    <definedName name="J_11">#REF!</definedName>
    <definedName name="J_11_17" localSheetId="3">#REF!</definedName>
    <definedName name="J_11_17">#REF!</definedName>
    <definedName name="J_12" localSheetId="3">#REF!</definedName>
    <definedName name="J_12">#REF!</definedName>
    <definedName name="J_12_1">"#REF!"</definedName>
    <definedName name="J_12_17">#REF!</definedName>
    <definedName name="J_12_2">"#REF!"</definedName>
    <definedName name="J_13">#REF!</definedName>
    <definedName name="J_13_1">"#REF!"</definedName>
    <definedName name="J_13_17">#REF!</definedName>
    <definedName name="J_14" localSheetId="3">#REF!</definedName>
    <definedName name="J_14">#REF!</definedName>
    <definedName name="J_14_1">"#REF!"</definedName>
    <definedName name="J_14_17">#REF!</definedName>
    <definedName name="J_17" localSheetId="3">#REF!</definedName>
    <definedName name="J_17">#REF!</definedName>
    <definedName name="J_2" localSheetId="3">#REF!</definedName>
    <definedName name="J_2">#REF!</definedName>
    <definedName name="J_2_1" localSheetId="3">#REF!</definedName>
    <definedName name="J_2_1">#REF!</definedName>
    <definedName name="J_2_1_1">"#REF!"</definedName>
    <definedName name="J_2_1_17">#REF!</definedName>
    <definedName name="J_2_17" localSheetId="3">#REF!</definedName>
    <definedName name="J_2_17">#REF!</definedName>
    <definedName name="J_2_2">"#REF!"</definedName>
    <definedName name="J_2_3">"#REF!"</definedName>
    <definedName name="J_3">#REF!</definedName>
    <definedName name="J_3_1">"#REF!"</definedName>
    <definedName name="J_3_17">#REF!</definedName>
    <definedName name="J_3_2">"#REF!"</definedName>
    <definedName name="J_4">#REF!</definedName>
    <definedName name="J_4_1">"#REF!"</definedName>
    <definedName name="J_4_17">#REF!</definedName>
    <definedName name="J_4_2">"#REF!"</definedName>
    <definedName name="J_5">#REF!</definedName>
    <definedName name="J_5_17" localSheetId="3">#REF!</definedName>
    <definedName name="J_5_17">#REF!</definedName>
    <definedName name="J_6" localSheetId="3">#REF!</definedName>
    <definedName name="J_6">#REF!</definedName>
    <definedName name="J_6_17" localSheetId="3">#REF!</definedName>
    <definedName name="J_6_17">#REF!</definedName>
    <definedName name="J_7" localSheetId="3">#REF!</definedName>
    <definedName name="J_7">#REF!</definedName>
    <definedName name="J_7_17" localSheetId="3">#REF!</definedName>
    <definedName name="J_7_17">#REF!</definedName>
    <definedName name="J_8" localSheetId="3">#REF!</definedName>
    <definedName name="J_8">#REF!</definedName>
    <definedName name="J_8_17" localSheetId="3">#REF!</definedName>
    <definedName name="J_8_17">#REF!</definedName>
    <definedName name="J_9" localSheetId="3">#REF!</definedName>
    <definedName name="J_9">#REF!</definedName>
    <definedName name="J_9_17" localSheetId="3">#REF!</definedName>
    <definedName name="J_9_17">#REF!</definedName>
    <definedName name="jadinvest" localSheetId="3">#REF!</definedName>
    <definedName name="jadinvest">#REF!</definedName>
    <definedName name="JAJAL" localSheetId="3" hidden="1">#REF!</definedName>
    <definedName name="JAJAL" hidden="1">#REF!</definedName>
    <definedName name="JG" localSheetId="3" hidden="1">[36]bipos!#REF!</definedName>
    <definedName name="JG" hidden="1">[36]bipos!#REF!</definedName>
    <definedName name="jghgh" localSheetId="3">[37]ASLI!#REF!</definedName>
    <definedName name="jghgh">[37]ASLI!#REF!</definedName>
    <definedName name="jhg" localSheetId="3">[37]ASLI!#REF!</definedName>
    <definedName name="jhg">[37]ASLI!#REF!</definedName>
    <definedName name="JHJH">[46]_TP!$B$3:$C$147</definedName>
    <definedName name="jjddf">[37]ASLI!#REF!</definedName>
    <definedName name="JMB">[37]ASLI!#REF!</definedName>
    <definedName name="JUM">[11]KF43!#REF!</definedName>
    <definedName name="JUMLAH" localSheetId="3">#REF!</definedName>
    <definedName name="JUMLAH">#REF!</definedName>
    <definedName name="jyj">[43]_TP!$B$3:$C$147</definedName>
    <definedName name="K" localSheetId="3">#REF!</definedName>
    <definedName name="K">#REF!</definedName>
    <definedName name="K_1" localSheetId="3">#REF!</definedName>
    <definedName name="K_1">#REF!</definedName>
    <definedName name="K_1_1">"#REF!"</definedName>
    <definedName name="K_1_17">#REF!</definedName>
    <definedName name="K_1_2">"#REF!"</definedName>
    <definedName name="K_1_3">"#REF!"</definedName>
    <definedName name="K_10">#REF!</definedName>
    <definedName name="K_10_1">"#REF!"</definedName>
    <definedName name="K_10_1_1">"#REF!"</definedName>
    <definedName name="K_10_10">#REF!</definedName>
    <definedName name="K_10_11" localSheetId="3">#REF!</definedName>
    <definedName name="K_10_11">#REF!</definedName>
    <definedName name="K_10_17" localSheetId="3">#REF!</definedName>
    <definedName name="K_10_17">#REF!</definedName>
    <definedName name="K_11" localSheetId="3">#REF!</definedName>
    <definedName name="K_11">#REF!</definedName>
    <definedName name="K_11_1">"#REF!"</definedName>
    <definedName name="K_11_1_1">"#REF!"</definedName>
    <definedName name="K_11_10">#REF!</definedName>
    <definedName name="K_11_11" localSheetId="3">#REF!</definedName>
    <definedName name="K_11_11">#REF!</definedName>
    <definedName name="K_11_17" localSheetId="3">#REF!</definedName>
    <definedName name="K_11_17">#REF!</definedName>
    <definedName name="K_12" localSheetId="3">#REF!</definedName>
    <definedName name="K_12">#REF!</definedName>
    <definedName name="K_12_1">"#REF!"</definedName>
    <definedName name="K_12_17">#REF!</definedName>
    <definedName name="K_12_2">"#REF!"</definedName>
    <definedName name="K_13">#REF!</definedName>
    <definedName name="K_13_1">"#REF!"</definedName>
    <definedName name="K_13_17">#REF!</definedName>
    <definedName name="K_14" localSheetId="3">#REF!</definedName>
    <definedName name="K_14">#REF!</definedName>
    <definedName name="K_14_1">"#REF!"</definedName>
    <definedName name="K_14_17">#REF!</definedName>
    <definedName name="K_17" localSheetId="3">#REF!</definedName>
    <definedName name="K_17">#REF!</definedName>
    <definedName name="K_2" localSheetId="3">#REF!</definedName>
    <definedName name="K_2">#REF!</definedName>
    <definedName name="K_2_1" localSheetId="3">#REF!</definedName>
    <definedName name="K_2_1">#REF!</definedName>
    <definedName name="K_2_1_1">"#REF!"</definedName>
    <definedName name="K_2_1_17">#REF!</definedName>
    <definedName name="K_2_10" localSheetId="3">#REF!</definedName>
    <definedName name="K_2_10">#REF!</definedName>
    <definedName name="K_2_11" localSheetId="3">#REF!</definedName>
    <definedName name="K_2_11">#REF!</definedName>
    <definedName name="K_2_17" localSheetId="3">#REF!</definedName>
    <definedName name="K_2_17">#REF!</definedName>
    <definedName name="K_2_2">"#REF!"</definedName>
    <definedName name="K_2_3">"#REF!"</definedName>
    <definedName name="K_3">#REF!</definedName>
    <definedName name="K_3_1">"#REF!"</definedName>
    <definedName name="K_3_10">#REF!</definedName>
    <definedName name="K_3_11" localSheetId="3">#REF!</definedName>
    <definedName name="K_3_11">#REF!</definedName>
    <definedName name="K_3_17" localSheetId="3">#REF!</definedName>
    <definedName name="K_3_17">#REF!</definedName>
    <definedName name="K_3_2">"#REF!"</definedName>
    <definedName name="K_4">#REF!</definedName>
    <definedName name="K_4_1">"#REF!"</definedName>
    <definedName name="K_4_10">#REF!</definedName>
    <definedName name="K_4_11" localSheetId="3">#REF!</definedName>
    <definedName name="K_4_11">#REF!</definedName>
    <definedName name="K_4_17" localSheetId="3">#REF!</definedName>
    <definedName name="K_4_17">#REF!</definedName>
    <definedName name="K_4_2">"#REF!"</definedName>
    <definedName name="K_5">#REF!</definedName>
    <definedName name="K_5_1">"#REF!"</definedName>
    <definedName name="K_5_10">#REF!</definedName>
    <definedName name="K_5_11" localSheetId="3">#REF!</definedName>
    <definedName name="K_5_11">#REF!</definedName>
    <definedName name="K_5_17" localSheetId="3">#REF!</definedName>
    <definedName name="K_5_17">#REF!</definedName>
    <definedName name="K_6" localSheetId="3">#REF!</definedName>
    <definedName name="K_6">#REF!</definedName>
    <definedName name="K_6_1">"#REF!"</definedName>
    <definedName name="K_6_10">#REF!</definedName>
    <definedName name="K_6_11" localSheetId="3">#REF!</definedName>
    <definedName name="K_6_11">#REF!</definedName>
    <definedName name="K_6_17" localSheetId="3">#REF!</definedName>
    <definedName name="K_6_17">#REF!</definedName>
    <definedName name="K_7" localSheetId="3">#REF!</definedName>
    <definedName name="K_7">#REF!</definedName>
    <definedName name="K_7_1">"#REF!"</definedName>
    <definedName name="K_7_10">#REF!</definedName>
    <definedName name="K_7_11" localSheetId="3">#REF!</definedName>
    <definedName name="K_7_11">#REF!</definedName>
    <definedName name="K_7_17" localSheetId="3">#REF!</definedName>
    <definedName name="K_7_17">#REF!</definedName>
    <definedName name="K_8" localSheetId="3">#REF!</definedName>
    <definedName name="K_8">#REF!</definedName>
    <definedName name="K_8_1">"#REF!"</definedName>
    <definedName name="K_8_10">#REF!</definedName>
    <definedName name="K_8_11" localSheetId="3">#REF!</definedName>
    <definedName name="K_8_11">#REF!</definedName>
    <definedName name="K_8_17" localSheetId="3">#REF!</definedName>
    <definedName name="K_8_17">#REF!</definedName>
    <definedName name="K_9" localSheetId="3">#REF!</definedName>
    <definedName name="K_9">#REF!</definedName>
    <definedName name="K_9_1">"#REF!"</definedName>
    <definedName name="K_9_10">#REF!</definedName>
    <definedName name="K_9_11" localSheetId="3">#REF!</definedName>
    <definedName name="K_9_11">#REF!</definedName>
    <definedName name="K_9_17" localSheetId="3">#REF!</definedName>
    <definedName name="K_9_17">#REF!</definedName>
    <definedName name="Kajian_Betalaktam" localSheetId="3">[53]Rekap!#REF!</definedName>
    <definedName name="Kajian_Betalaktam">[53]Rekap!#REF!</definedName>
    <definedName name="KELUAR" localSheetId="3">#REF!</definedName>
    <definedName name="KELUAR">#REF!</definedName>
    <definedName name="KF" localSheetId="3">[11]KF43!#REF!</definedName>
    <definedName name="KF">[11]KF43!#REF!</definedName>
    <definedName name="KODE" localSheetId="3">[17]ASLI!#REF!</definedName>
    <definedName name="KODE">[17]ASLI!#REF!</definedName>
    <definedName name="KODE_10" localSheetId="3">[20]ASLI!#REF!</definedName>
    <definedName name="KODE_10">[20]ASLI!#REF!</definedName>
    <definedName name="KODE_11">[20]ASLI!#REF!</definedName>
    <definedName name="KODE_16">[29]ASLI!#REF!</definedName>
    <definedName name="KODE_23">[29]ASLI!#REF!</definedName>
    <definedName name="KODE_24">[29]ASLI!#REF!</definedName>
    <definedName name="KODE_27">[30]ASLI!#REF!</definedName>
    <definedName name="KODE_28">[30]ASLI!#REF!</definedName>
    <definedName name="KODE_29">[30]ASLI!#REF!</definedName>
    <definedName name="KODE_30">[30]ASLI!#REF!</definedName>
    <definedName name="KODE_4">[20]ASLI!#REF!</definedName>
    <definedName name="KOREKI" localSheetId="3">#REF!</definedName>
    <definedName name="KOREKI">#REF!</definedName>
    <definedName name="KTPR" localSheetId="3">#REF!</definedName>
    <definedName name="KTPR">#REF!</definedName>
    <definedName name="KTPR_1" localSheetId="3">#REF!</definedName>
    <definedName name="KTPR_1">#REF!</definedName>
    <definedName name="KTPR_2" localSheetId="3">#REF!</definedName>
    <definedName name="KTPR_2">#REF!</definedName>
    <definedName name="KTPR_27" localSheetId="3">#REF!</definedName>
    <definedName name="KTPR_27">#REF!</definedName>
    <definedName name="KTPR_28" localSheetId="3">#REF!</definedName>
    <definedName name="KTPR_28">#REF!</definedName>
    <definedName name="KTPR_29" localSheetId="3">#REF!</definedName>
    <definedName name="KTPR_29">#REF!</definedName>
    <definedName name="KTPR_3" localSheetId="3">#REF!</definedName>
    <definedName name="KTPR_3">#REF!</definedName>
    <definedName name="KTPR_30" localSheetId="3">#REF!</definedName>
    <definedName name="KTPR_30">#REF!</definedName>
    <definedName name="ktpr10" localSheetId="3" hidden="1">#REF!</definedName>
    <definedName name="ktpr10" hidden="1">#REF!</definedName>
    <definedName name="KUCOPY" localSheetId="3">[11]KF43!#REF!</definedName>
    <definedName name="KUCOPY">[11]KF43!#REF!</definedName>
    <definedName name="L" localSheetId="3">#REF!</definedName>
    <definedName name="L">#REF!</definedName>
    <definedName name="L_1" localSheetId="3">#REF!</definedName>
    <definedName name="L_1">#REF!</definedName>
    <definedName name="L_1_1">"#REF!"</definedName>
    <definedName name="L_1_10">#REF!</definedName>
    <definedName name="L_1_11" localSheetId="3">#REF!</definedName>
    <definedName name="L_1_11">#REF!</definedName>
    <definedName name="L_1_17" localSheetId="3">#REF!</definedName>
    <definedName name="L_1_17">#REF!</definedName>
    <definedName name="L_1_2">"#REF!"</definedName>
    <definedName name="L_1_3">"#REF!"</definedName>
    <definedName name="L_10">#REF!</definedName>
    <definedName name="L_10_17" localSheetId="3">#REF!</definedName>
    <definedName name="L_10_17">#REF!</definedName>
    <definedName name="L_11" localSheetId="3">#REF!</definedName>
    <definedName name="L_11">#REF!</definedName>
    <definedName name="L_11_17" localSheetId="3">#REF!</definedName>
    <definedName name="L_11_17">#REF!</definedName>
    <definedName name="L_12" localSheetId="3">#REF!</definedName>
    <definedName name="L_12">#REF!</definedName>
    <definedName name="L_12_1">"#REF!"</definedName>
    <definedName name="L_12_10">#REF!</definedName>
    <definedName name="L_12_11" localSheetId="3">#REF!</definedName>
    <definedName name="L_12_11">#REF!</definedName>
    <definedName name="L_12_17" localSheetId="3">#REF!</definedName>
    <definedName name="L_12_17">#REF!</definedName>
    <definedName name="L_12_2">"#REF!"</definedName>
    <definedName name="L_13">#REF!</definedName>
    <definedName name="L_13_1">"#REF!"</definedName>
    <definedName name="L_13_17">#REF!</definedName>
    <definedName name="L_14" localSheetId="3">#REF!</definedName>
    <definedName name="L_14">#REF!</definedName>
    <definedName name="L_14_1">"#REF!"</definedName>
    <definedName name="L_14_17">#REF!</definedName>
    <definedName name="L_17" localSheetId="3">#REF!</definedName>
    <definedName name="L_17">#REF!</definedName>
    <definedName name="L_2" localSheetId="3">#REF!</definedName>
    <definedName name="L_2">#REF!</definedName>
    <definedName name="L_2_1" localSheetId="3">#REF!</definedName>
    <definedName name="L_2_1">#REF!</definedName>
    <definedName name="L_2_1_1">"#REF!"</definedName>
    <definedName name="L_2_1_10">#REF!</definedName>
    <definedName name="L_2_1_11" localSheetId="3">#REF!</definedName>
    <definedName name="L_2_1_11">#REF!</definedName>
    <definedName name="L_2_1_17" localSheetId="3">#REF!</definedName>
    <definedName name="L_2_1_17">#REF!</definedName>
    <definedName name="L_2_1_2">"#REF!"</definedName>
    <definedName name="L_2_17">#REF!</definedName>
    <definedName name="L_2_2">"#REF!"</definedName>
    <definedName name="L_2_3">"#REF!"</definedName>
    <definedName name="L_3">#REF!</definedName>
    <definedName name="L_3_1">"#REF!"</definedName>
    <definedName name="L_3_17">#REF!</definedName>
    <definedName name="L_3_2">"#REF!"</definedName>
    <definedName name="L_4">#REF!</definedName>
    <definedName name="L_4_1">"#REF!"</definedName>
    <definedName name="L_4_17">#REF!</definedName>
    <definedName name="L_4_2">"#REF!"</definedName>
    <definedName name="L_5">#REF!</definedName>
    <definedName name="L_5_17" localSheetId="3">#REF!</definedName>
    <definedName name="L_5_17">#REF!</definedName>
    <definedName name="L_6" localSheetId="3">#REF!</definedName>
    <definedName name="L_6">#REF!</definedName>
    <definedName name="L_6_17" localSheetId="3">#REF!</definedName>
    <definedName name="L_6_17">#REF!</definedName>
    <definedName name="L_7" localSheetId="3">#REF!</definedName>
    <definedName name="L_7">#REF!</definedName>
    <definedName name="L_7_17" localSheetId="3">#REF!</definedName>
    <definedName name="L_7_17">#REF!</definedName>
    <definedName name="L_8" localSheetId="3">#REF!</definedName>
    <definedName name="L_8">#REF!</definedName>
    <definedName name="L_8_17" localSheetId="3">#REF!</definedName>
    <definedName name="L_8_17">#REF!</definedName>
    <definedName name="L_9" localSheetId="3">#REF!</definedName>
    <definedName name="L_9">#REF!</definedName>
    <definedName name="L_9_17" localSheetId="3">#REF!</definedName>
    <definedName name="L_9_17">#REF!</definedName>
    <definedName name="LABA" localSheetId="3">[54]APANGG!#REF!</definedName>
    <definedName name="LABA">[54]APANGG!#REF!</definedName>
    <definedName name="LALU" localSheetId="3">[11]KF43!#REF!</definedName>
    <definedName name="LALU">[11]KF43!#REF!</definedName>
    <definedName name="lis" localSheetId="3">#REF!</definedName>
    <definedName name="lis">#REF!</definedName>
    <definedName name="LISENSI" localSheetId="3">#REF!</definedName>
    <definedName name="LISENSI">#REF!</definedName>
    <definedName name="LISENSI_1" localSheetId="3">#REF!</definedName>
    <definedName name="LISENSI_1">#REF!</definedName>
    <definedName name="LISENSI_1_1">"#REF!"</definedName>
    <definedName name="LISENSI_1_10">#REF!</definedName>
    <definedName name="LISENSI_1_11" localSheetId="3">#REF!</definedName>
    <definedName name="LISENSI_1_11">#REF!</definedName>
    <definedName name="LISENSI_1_17" localSheetId="3">#REF!</definedName>
    <definedName name="LISENSI_1_17">#REF!</definedName>
    <definedName name="LISENSI_1_2">"#REF!"</definedName>
    <definedName name="LISENSI_1_3">"#REF!"</definedName>
    <definedName name="LISENSI_1_9">#REF!</definedName>
    <definedName name="LISENSI_10" localSheetId="3">#REF!</definedName>
    <definedName name="LISENSI_10">#REF!</definedName>
    <definedName name="LISENSI_10_1">"#REF!"</definedName>
    <definedName name="LISENSI_10_1_1">"#REF!"</definedName>
    <definedName name="LISENSI_10_10">#REF!</definedName>
    <definedName name="LISENSI_10_11" localSheetId="3">#REF!</definedName>
    <definedName name="LISENSI_10_11">#REF!</definedName>
    <definedName name="LISENSI_10_17" localSheetId="3">#REF!</definedName>
    <definedName name="LISENSI_10_17">#REF!</definedName>
    <definedName name="LISENSI_11" localSheetId="3">#REF!</definedName>
    <definedName name="LISENSI_11">#REF!</definedName>
    <definedName name="LISENSI_11_1">"#REF!"</definedName>
    <definedName name="LISENSI_11_1_1">"#REF!"</definedName>
    <definedName name="LISENSI_11_10">#REF!</definedName>
    <definedName name="LISENSI_11_11" localSheetId="3">#REF!</definedName>
    <definedName name="LISENSI_11_11">#REF!</definedName>
    <definedName name="LISENSI_11_17" localSheetId="3">#REF!</definedName>
    <definedName name="LISENSI_11_17">#REF!</definedName>
    <definedName name="LISENSI_12" localSheetId="3">#REF!</definedName>
    <definedName name="LISENSI_12">#REF!</definedName>
    <definedName name="LISENSI_12_1">"#REF!"</definedName>
    <definedName name="LISENSI_12_10">#REF!</definedName>
    <definedName name="LISENSI_12_11" localSheetId="3">#REF!</definedName>
    <definedName name="LISENSI_12_11">#REF!</definedName>
    <definedName name="LISENSI_12_17" localSheetId="3">#REF!</definedName>
    <definedName name="LISENSI_12_17">#REF!</definedName>
    <definedName name="LISENSI_12_2">"#REF!"</definedName>
    <definedName name="LISENSI_13">#REF!</definedName>
    <definedName name="LISENSI_13_1">"#REF!"</definedName>
    <definedName name="LISENSI_13_10">#REF!</definedName>
    <definedName name="LISENSI_13_11" localSheetId="3">#REF!</definedName>
    <definedName name="LISENSI_13_11">#REF!</definedName>
    <definedName name="LISENSI_13_17" localSheetId="3">#REF!</definedName>
    <definedName name="LISENSI_13_17">#REF!</definedName>
    <definedName name="LISENSI_14" localSheetId="3">#REF!</definedName>
    <definedName name="LISENSI_14">#REF!</definedName>
    <definedName name="LISENSI_14_1">"#REF!"</definedName>
    <definedName name="LISENSI_14_10">#REF!</definedName>
    <definedName name="LISENSI_14_11" localSheetId="3">#REF!</definedName>
    <definedName name="LISENSI_14_11">#REF!</definedName>
    <definedName name="LISENSI_14_17" localSheetId="3">#REF!</definedName>
    <definedName name="LISENSI_14_17">#REF!</definedName>
    <definedName name="LISENSI_17" localSheetId="3">#REF!</definedName>
    <definedName name="LISENSI_17">#REF!</definedName>
    <definedName name="LISENSI_2" localSheetId="3">#REF!</definedName>
    <definedName name="LISENSI_2">#REF!</definedName>
    <definedName name="LISENSI_2_1">"#REF!"</definedName>
    <definedName name="LISENSI_2_10">#REF!</definedName>
    <definedName name="LISENSI_2_11" localSheetId="3">#REF!</definedName>
    <definedName name="LISENSI_2_11">#REF!</definedName>
    <definedName name="LISENSI_2_17" localSheetId="3">#REF!</definedName>
    <definedName name="LISENSI_2_17">#REF!</definedName>
    <definedName name="LISENSI_2_2">"#REF!"</definedName>
    <definedName name="LISENSI_2_3">"#REF!"</definedName>
    <definedName name="LISENSI_2_9">#REF!</definedName>
    <definedName name="LISENSI_3" localSheetId="3">#REF!</definedName>
    <definedName name="LISENSI_3">#REF!</definedName>
    <definedName name="LISENSI_3_1">"#REF!"</definedName>
    <definedName name="LISENSI_3_10">#REF!</definedName>
    <definedName name="LISENSI_3_11" localSheetId="3">#REF!</definedName>
    <definedName name="LISENSI_3_11">#REF!</definedName>
    <definedName name="LISENSI_3_17" localSheetId="3">#REF!</definedName>
    <definedName name="LISENSI_3_17">#REF!</definedName>
    <definedName name="LISENSI_4" localSheetId="3">#REF!</definedName>
    <definedName name="LISENSI_4">#REF!</definedName>
    <definedName name="LISENSI_4_1">"#REF!"</definedName>
    <definedName name="LISENSI_4_10">#REF!</definedName>
    <definedName name="LISENSI_4_11" localSheetId="3">#REF!</definedName>
    <definedName name="LISENSI_4_11">#REF!</definedName>
    <definedName name="LISENSI_4_17" localSheetId="3">#REF!</definedName>
    <definedName name="LISENSI_4_17">#REF!</definedName>
    <definedName name="LISENSI_4_2">"#REF!"</definedName>
    <definedName name="LISENSI_5">#REF!</definedName>
    <definedName name="LISENSI_5_1">"#REF!"</definedName>
    <definedName name="LISENSI_5_10">#REF!</definedName>
    <definedName name="LISENSI_5_11" localSheetId="3">#REF!</definedName>
    <definedName name="LISENSI_5_11">#REF!</definedName>
    <definedName name="LISENSI_5_17" localSheetId="3">#REF!</definedName>
    <definedName name="LISENSI_5_17">#REF!</definedName>
    <definedName name="LISENSI_6" localSheetId="3">#REF!</definedName>
    <definedName name="LISENSI_6">#REF!</definedName>
    <definedName name="LISENSI_6_1">"#REF!"</definedName>
    <definedName name="LISENSI_6_10">#REF!</definedName>
    <definedName name="LISENSI_6_11" localSheetId="3">#REF!</definedName>
    <definedName name="LISENSI_6_11">#REF!</definedName>
    <definedName name="LISENSI_6_17" localSheetId="3">#REF!</definedName>
    <definedName name="LISENSI_6_17">#REF!</definedName>
    <definedName name="LISENSI_7" localSheetId="3">#REF!</definedName>
    <definedName name="LISENSI_7">#REF!</definedName>
    <definedName name="LISENSI_7_1">"#REF!"</definedName>
    <definedName name="LISENSI_7_10">#REF!</definedName>
    <definedName name="LISENSI_7_11" localSheetId="3">#REF!</definedName>
    <definedName name="LISENSI_7_11">#REF!</definedName>
    <definedName name="LISENSI_7_17" localSheetId="3">#REF!</definedName>
    <definedName name="LISENSI_7_17">#REF!</definedName>
    <definedName name="LISENSI_8" localSheetId="3">#REF!</definedName>
    <definedName name="LISENSI_8">#REF!</definedName>
    <definedName name="LISENSI_8_1">"#REF!"</definedName>
    <definedName name="LISENSI_8_10">#REF!</definedName>
    <definedName name="LISENSI_8_11" localSheetId="3">#REF!</definedName>
    <definedName name="LISENSI_8_11">#REF!</definedName>
    <definedName name="LISENSI_8_17" localSheetId="3">#REF!</definedName>
    <definedName name="LISENSI_8_17">#REF!</definedName>
    <definedName name="LISENSI_9" localSheetId="3">#REF!</definedName>
    <definedName name="LISENSI_9">#REF!</definedName>
    <definedName name="LISENSI_9_1">"#REF!"</definedName>
    <definedName name="LISENSI_9_10">#REF!</definedName>
    <definedName name="LISENSI_9_11" localSheetId="3">#REF!</definedName>
    <definedName name="LISENSI_9_11">#REF!</definedName>
    <definedName name="LISENSI_9_17" localSheetId="3">#REF!</definedName>
    <definedName name="LISENSI_9_17">#REF!</definedName>
    <definedName name="m" localSheetId="3">[37]ASLI!#REF!</definedName>
    <definedName name="m">[37]ASLI!#REF!</definedName>
    <definedName name="MACRO">#N/A</definedName>
    <definedName name="master" localSheetId="3">#REF!</definedName>
    <definedName name="master">#REF!</definedName>
    <definedName name="master_27" localSheetId="3">#REF!</definedName>
    <definedName name="master_27">#REF!</definedName>
    <definedName name="master_28" localSheetId="3">#REF!</definedName>
    <definedName name="master_28">#REF!</definedName>
    <definedName name="master_29" localSheetId="3">#REF!</definedName>
    <definedName name="master_29">#REF!</definedName>
    <definedName name="master_30" localSheetId="3">#REF!</definedName>
    <definedName name="master_30">#REF!</definedName>
    <definedName name="MENU" localSheetId="3">[11]KF43!#REF!</definedName>
    <definedName name="MENU">[11]KF43!#REF!</definedName>
    <definedName name="MIJ" localSheetId="3">#REF!</definedName>
    <definedName name="MIJ">#REF!</definedName>
    <definedName name="MIJ_1" localSheetId="3">#REF!</definedName>
    <definedName name="MIJ_1">#REF!</definedName>
    <definedName name="MIJ_1_1">"#REF!"</definedName>
    <definedName name="MIJ_1_17">#REF!</definedName>
    <definedName name="MIJ_12" localSheetId="3">#REF!</definedName>
    <definedName name="MIJ_12">#REF!</definedName>
    <definedName name="MIJ_12_1">"#REF!"</definedName>
    <definedName name="MIJ_12_17">#REF!</definedName>
    <definedName name="MIJ_12_2">"#REF!"</definedName>
    <definedName name="MIJ_13">#REF!</definedName>
    <definedName name="MIJ_13_1">"#REF!"</definedName>
    <definedName name="MIJ_13_17">#REF!</definedName>
    <definedName name="MIJ_14" localSheetId="3">#REF!</definedName>
    <definedName name="MIJ_14">#REF!</definedName>
    <definedName name="MIJ_14_1">"#REF!"</definedName>
    <definedName name="MIJ_14_17">#REF!</definedName>
    <definedName name="MIJ_17" localSheetId="3">#REF!</definedName>
    <definedName name="MIJ_17">#REF!</definedName>
    <definedName name="MIJ_2" localSheetId="3">#REF!</definedName>
    <definedName name="MIJ_2">#REF!</definedName>
    <definedName name="MIJ_2_1">"#REF!"</definedName>
    <definedName name="MIJ_2_17">#REF!</definedName>
    <definedName name="MIJ_3" localSheetId="3">#REF!</definedName>
    <definedName name="MIJ_3">#REF!</definedName>
    <definedName name="MIJ_3_1">"#REF!"</definedName>
    <definedName name="MIJ_3_17">#REF!</definedName>
    <definedName name="MIJ_4" localSheetId="3">#REF!</definedName>
    <definedName name="MIJ_4">#REF!</definedName>
    <definedName name="MIJ_4_1">"#REF!"</definedName>
    <definedName name="MIJ_4_17">#REF!</definedName>
    <definedName name="MIJ_6" localSheetId="3">#REF!</definedName>
    <definedName name="MIJ_6">#REF!</definedName>
    <definedName name="MIJ_6_17" localSheetId="3">#REF!</definedName>
    <definedName name="MIJ_6_17">#REF!</definedName>
    <definedName name="MIJ_9" localSheetId="3">#REF!</definedName>
    <definedName name="MIJ_9">#REF!</definedName>
    <definedName name="MK" localSheetId="3">[37]ASLI!#REF!</definedName>
    <definedName name="MK">[37]ASLI!#REF!</definedName>
    <definedName name="MmExcelLinker_10D239DB_B03D_4A15_90C5_FD5C6E4D41C4">#N/A</definedName>
    <definedName name="mutasi" localSheetId="3">#REF!</definedName>
    <definedName name="mutasi">#REF!</definedName>
    <definedName name="MVGH">[46]_TP!$B$3:$C$147</definedName>
    <definedName name="n">[37]ASLI!#REF!</definedName>
    <definedName name="nama" localSheetId="3">#REF!</definedName>
    <definedName name="nama">#REF!</definedName>
    <definedName name="NativeTimeline_DELIVERY">#N/A</definedName>
    <definedName name="NativeTimeline_Rencana_Kirim_SC">#N/A</definedName>
    <definedName name="ngfr">[37]ASLI!#REF!</definedName>
    <definedName name="nhbg">[43]_TP!$B$3:$C$147</definedName>
    <definedName name="NO" localSheetId="3">#REF!</definedName>
    <definedName name="NO">#REF!</definedName>
    <definedName name="OGB" localSheetId="3">#REF!</definedName>
    <definedName name="OGB">#REF!</definedName>
    <definedName name="OKE" localSheetId="3">[55]ASLI!#REF!</definedName>
    <definedName name="OKE">[55]ASLI!#REF!</definedName>
    <definedName name="OLE_LINK3_15" localSheetId="3">#REF!</definedName>
    <definedName name="OLE_LINK3_15">#REF!</definedName>
    <definedName name="OLE_LINK4_15" localSheetId="3">#REF!</definedName>
    <definedName name="OLE_LINK4_15">#REF!</definedName>
    <definedName name="OLE_LINK9_26" localSheetId="3">#REF!</definedName>
    <definedName name="OLE_LINK9_26">#REF!</definedName>
    <definedName name="ONKOLOGI" localSheetId="3">#REF!</definedName>
    <definedName name="ONKOLOGI">#REF!</definedName>
    <definedName name="OTSM" localSheetId="3">#REF!</definedName>
    <definedName name="OTSM">#REF!</definedName>
    <definedName name="P_2018" localSheetId="3">#REF!</definedName>
    <definedName name="P_2018">#REF!</definedName>
    <definedName name="PE">[56]Sheet2!$B$2:$E$31</definedName>
    <definedName name="peg" localSheetId="3" hidden="1">#REF!</definedName>
    <definedName name="peg" hidden="1">#REF!</definedName>
    <definedName name="PEGAWAI" localSheetId="3">#REF!</definedName>
    <definedName name="PEGAWAI">#REF!</definedName>
    <definedName name="PELATIHAN" localSheetId="3">#REF!</definedName>
    <definedName name="PELATIHAN">#REF!</definedName>
    <definedName name="PENG" localSheetId="3" hidden="1">#REF!</definedName>
    <definedName name="PENG" hidden="1">#REF!</definedName>
    <definedName name="PIJ" localSheetId="3">#REF!</definedName>
    <definedName name="PIJ">#REF!</definedName>
    <definedName name="PIJ_1" localSheetId="3">#REF!</definedName>
    <definedName name="PIJ_1">#REF!</definedName>
    <definedName name="PIJ_1_1">"#REF!"</definedName>
    <definedName name="PIJ_1_17">#REF!</definedName>
    <definedName name="PIJ_12" localSheetId="3">#REF!</definedName>
    <definedName name="PIJ_12">#REF!</definedName>
    <definedName name="PIJ_12_1">"#REF!"</definedName>
    <definedName name="PIJ_12_17">#REF!</definedName>
    <definedName name="PIJ_12_2">"#REF!"</definedName>
    <definedName name="PIJ_13">#REF!</definedName>
    <definedName name="PIJ_13_1">"#REF!"</definedName>
    <definedName name="PIJ_13_17">#REF!</definedName>
    <definedName name="PIJ_14" localSheetId="3">#REF!</definedName>
    <definedName name="PIJ_14">#REF!</definedName>
    <definedName name="PIJ_14_1">"#REF!"</definedName>
    <definedName name="PIJ_14_17">#REF!</definedName>
    <definedName name="PIJ_17" localSheetId="3">#REF!</definedName>
    <definedName name="PIJ_17">#REF!</definedName>
    <definedName name="PIJ_2" localSheetId="3">#REF!</definedName>
    <definedName name="PIJ_2">#REF!</definedName>
    <definedName name="PIJ_2_1">"#REF!"</definedName>
    <definedName name="PIJ_2_17">#REF!</definedName>
    <definedName name="PIJ_3" localSheetId="3">#REF!</definedName>
    <definedName name="PIJ_3">#REF!</definedName>
    <definedName name="PIJ_3_1">"#REF!"</definedName>
    <definedName name="PIJ_3_17">#REF!</definedName>
    <definedName name="PIJ_4" localSheetId="3">#REF!</definedName>
    <definedName name="PIJ_4">#REF!</definedName>
    <definedName name="PIJ_4_1">"#REF!"</definedName>
    <definedName name="PIJ_4_17">#REF!</definedName>
    <definedName name="PIJ_6" localSheetId="3">#REF!</definedName>
    <definedName name="PIJ_6">#REF!</definedName>
    <definedName name="PIJ_6_17" localSheetId="3">#REF!</definedName>
    <definedName name="PIJ_6_17">#REF!</definedName>
    <definedName name="PIJ_9" localSheetId="3">#REF!</definedName>
    <definedName name="PIJ_9">#REF!</definedName>
    <definedName name="PIU" localSheetId="3">[11]KF43!#REF!</definedName>
    <definedName name="PIU">[11]KF43!#REF!</definedName>
    <definedName name="PIUT" localSheetId="3">[11]KF43!#REF!</definedName>
    <definedName name="PIUT">[11]KF43!#REF!</definedName>
    <definedName name="PLANT_MEDAN">#N/A</definedName>
    <definedName name="pns" localSheetId="3" hidden="1">[18]bipos!#REF!</definedName>
    <definedName name="pns" hidden="1">[18]bipos!#REF!</definedName>
    <definedName name="POS">#N/A</definedName>
    <definedName name="POS_1">"#REF!"</definedName>
    <definedName name="POS_10">#REF!</definedName>
    <definedName name="POS_11" localSheetId="3">#REF!</definedName>
    <definedName name="POS_11">#REF!</definedName>
    <definedName name="POS_12" localSheetId="3">#REF!</definedName>
    <definedName name="POS_12">#REF!</definedName>
    <definedName name="POS_12_1">"#REF!"</definedName>
    <definedName name="POS_12_1_1">"#REF!"</definedName>
    <definedName name="POS_12_10">#REF!</definedName>
    <definedName name="POS_12_11" localSheetId="3">#REF!</definedName>
    <definedName name="POS_12_11">#REF!</definedName>
    <definedName name="POS_12_17" localSheetId="3">#REF!</definedName>
    <definedName name="POS_12_17">#REF!</definedName>
    <definedName name="POS_17" localSheetId="3">#REF!</definedName>
    <definedName name="POS_17">#REF!</definedName>
    <definedName name="POS_2">"#REF!"</definedName>
    <definedName name="pph">'[57]GADAS1 PT'!#REF!</definedName>
    <definedName name="_xlnm.Print_Area" localSheetId="2">'Pesanan dan Realisasi 2021'!$A$1:$CJ$167</definedName>
    <definedName name="_xlnm.Print_Area" localSheetId="3">'Target E-Catalog'!$A$1:$Q$15</definedName>
    <definedName name="_xlnm.Print_Area">#N/A</definedName>
    <definedName name="Print_Area_7">#REF!</definedName>
    <definedName name="Print_Area_MI" localSheetId="3">#REF!</definedName>
    <definedName name="Print_Area_MI">#REF!</definedName>
    <definedName name="PRINT_AREA_MI_1" localSheetId="3">#REF!</definedName>
    <definedName name="PRINT_AREA_MI_1">#REF!</definedName>
    <definedName name="PRINT_AREA_MI_1_1" localSheetId="3">#REF!</definedName>
    <definedName name="PRINT_AREA_MI_1_1">#REF!</definedName>
    <definedName name="PRINT_AREA_MI_1_1_1">"#REF!"</definedName>
    <definedName name="PRINT_AREA_MI_1_1_17">#REF!</definedName>
    <definedName name="PRINT_AREA_MI_1_17" localSheetId="3">#REF!</definedName>
    <definedName name="PRINT_AREA_MI_1_17">#REF!</definedName>
    <definedName name="Print_Area_MI_1_2">"#REF!"</definedName>
    <definedName name="Print_Area_MI_1_3">"#REF!"</definedName>
    <definedName name="Print_Area_MI_10">#REF!</definedName>
    <definedName name="Print_Area_MI_10_1" localSheetId="3">#REF!</definedName>
    <definedName name="Print_Area_MI_10_1">#REF!</definedName>
    <definedName name="Print_Area_MI_10_17" localSheetId="3">#REF!</definedName>
    <definedName name="Print_Area_MI_10_17">#REF!</definedName>
    <definedName name="PRINT_AREA_MI_11" localSheetId="3">#REF!</definedName>
    <definedName name="PRINT_AREA_MI_11">#REF!</definedName>
    <definedName name="PRINT_AREA_MI_11_1" localSheetId="3">#REF!</definedName>
    <definedName name="PRINT_AREA_MI_11_1">#REF!</definedName>
    <definedName name="PRINT_AREA_MI_11_17" localSheetId="3">#REF!</definedName>
    <definedName name="PRINT_AREA_MI_11_17">#REF!</definedName>
    <definedName name="Print_Area_MI_12" localSheetId="3">#REF!</definedName>
    <definedName name="Print_Area_MI_12">#REF!</definedName>
    <definedName name="Print_Area_MI_12_1">"#REF!"</definedName>
    <definedName name="Print_Area_MI_12_1_1">"#REF!"</definedName>
    <definedName name="Print_Area_MI_12_17">#REF!</definedName>
    <definedName name="Print_Area_MI_12_2">"#REF!"</definedName>
    <definedName name="Print_Area_MI_13">#REF!</definedName>
    <definedName name="Print_Area_MI_13_1">"#REF!"</definedName>
    <definedName name="Print_Area_MI_13_17">#REF!</definedName>
    <definedName name="Print_Area_MI_14" localSheetId="3">#REF!</definedName>
    <definedName name="Print_Area_MI_14">#REF!</definedName>
    <definedName name="Print_Area_MI_14_1">"#REF!"</definedName>
    <definedName name="Print_Area_MI_14_17">#REF!</definedName>
    <definedName name="Print_Area_MI_15" localSheetId="3">#REF!</definedName>
    <definedName name="Print_Area_MI_15">#REF!</definedName>
    <definedName name="Print_Area_MI_15_1">"#REF!"</definedName>
    <definedName name="Print_Area_MI_15_17">#REF!</definedName>
    <definedName name="Print_Area_MI_17" localSheetId="3">#REF!</definedName>
    <definedName name="Print_Area_MI_17">#REF!</definedName>
    <definedName name="PRINT_AREA_MI_2" localSheetId="3">#REF!</definedName>
    <definedName name="PRINT_AREA_MI_2">#REF!</definedName>
    <definedName name="PRINT_AREA_MI_2_1" localSheetId="3">#REF!</definedName>
    <definedName name="PRINT_AREA_MI_2_1">#REF!</definedName>
    <definedName name="PRINT_AREA_MI_2_1_1">"#REF!"</definedName>
    <definedName name="PRINT_AREA_MI_2_1_17">#REF!</definedName>
    <definedName name="PRINT_AREA_MI_2_17" localSheetId="3">#REF!</definedName>
    <definedName name="PRINT_AREA_MI_2_17">#REF!</definedName>
    <definedName name="Print_Area_MI_2_2">"#REF!"</definedName>
    <definedName name="Print_Area_MI_2_3">"#REF!"</definedName>
    <definedName name="Print_Area_MI_27">#REF!</definedName>
    <definedName name="Print_Area_MI_28" localSheetId="3">#REF!</definedName>
    <definedName name="Print_Area_MI_28">#REF!</definedName>
    <definedName name="Print_Area_MI_29" localSheetId="3">#REF!</definedName>
    <definedName name="Print_Area_MI_29">#REF!</definedName>
    <definedName name="Print_Area_MI_3" localSheetId="3">#REF!</definedName>
    <definedName name="Print_Area_MI_3">#REF!</definedName>
    <definedName name="Print_Area_MI_3_1">"#REF!"</definedName>
    <definedName name="Print_Area_MI_3_17">#REF!</definedName>
    <definedName name="Print_Area_MI_3_2">"#REF!"</definedName>
    <definedName name="Print_Area_MI_30">#REF!</definedName>
    <definedName name="Print_Area_MI_4" localSheetId="3">#REF!</definedName>
    <definedName name="Print_Area_MI_4">#REF!</definedName>
    <definedName name="Print_Area_MI_4_1">"#REF!"</definedName>
    <definedName name="Print_Area_MI_4_17">#REF!</definedName>
    <definedName name="Print_Area_MI_4_2">"#REF!"</definedName>
    <definedName name="Print_Area_MI_5">#REF!</definedName>
    <definedName name="Print_Area_MI_5_17" localSheetId="3">#REF!</definedName>
    <definedName name="Print_Area_MI_5_17">#REF!</definedName>
    <definedName name="Print_Area_MI_6" localSheetId="3">#REF!</definedName>
    <definedName name="Print_Area_MI_6">#REF!</definedName>
    <definedName name="Print_Area_MI_6_17" localSheetId="3">#REF!</definedName>
    <definedName name="Print_Area_MI_6_17">#REF!</definedName>
    <definedName name="Print_Area_MI_7" localSheetId="3">#REF!</definedName>
    <definedName name="Print_Area_MI_7">#REF!</definedName>
    <definedName name="Print_Area_MI_7_17" localSheetId="3">#REF!</definedName>
    <definedName name="Print_Area_MI_7_17">#REF!</definedName>
    <definedName name="Print_Area_MI_8" localSheetId="3">#REF!</definedName>
    <definedName name="Print_Area_MI_8">#REF!</definedName>
    <definedName name="Print_Area_MI_8_17" localSheetId="3">#REF!</definedName>
    <definedName name="Print_Area_MI_8_17">#REF!</definedName>
    <definedName name="Print_Area_MI_9" localSheetId="3">#REF!</definedName>
    <definedName name="Print_Area_MI_9">#REF!</definedName>
    <definedName name="Print_Area_MI_9_1" localSheetId="3">#REF!</definedName>
    <definedName name="Print_Area_MI_9_1">#REF!</definedName>
    <definedName name="Print_Area_MI_9_17" localSheetId="3">#REF!</definedName>
    <definedName name="Print_Area_MI_9_17">#REF!</definedName>
    <definedName name="_xlnm.Print_Titles">#N/A</definedName>
    <definedName name="Print_Titles_7" localSheetId="3">#REF!</definedName>
    <definedName name="Print_Titles_7">#REF!</definedName>
    <definedName name="PRINT_TITLES_MI">#N/A</definedName>
    <definedName name="PRINT_TITLES_MI_1" localSheetId="3">#REF!</definedName>
    <definedName name="PRINT_TITLES_MI_1">#REF!</definedName>
    <definedName name="PRINT_TITLES_MI_1_1">"#REF!"</definedName>
    <definedName name="PRINT_TITLES_MI_1_17">#REF!</definedName>
    <definedName name="PRINT_TITLES_MI_1_2">"#REF!"</definedName>
    <definedName name="PRINT_TITLES_MI_1_3">"#REF!"</definedName>
    <definedName name="Print_Titles_MI_10">#REF!</definedName>
    <definedName name="Print_Titles_MI_10_1" localSheetId="3">#REF!</definedName>
    <definedName name="Print_Titles_MI_10_1">#REF!</definedName>
    <definedName name="Print_Titles_MI_10_17" localSheetId="3">#REF!</definedName>
    <definedName name="Print_Titles_MI_10_17">#REF!</definedName>
    <definedName name="PRINT_TITLES_MI_11" localSheetId="3">#REF!</definedName>
    <definedName name="PRINT_TITLES_MI_11">#REF!</definedName>
    <definedName name="PRINT_TITLES_MI_11_1" localSheetId="3">#REF!</definedName>
    <definedName name="PRINT_TITLES_MI_11_1">#REF!</definedName>
    <definedName name="PRINT_TITLES_MI_11_17" localSheetId="3">#REF!</definedName>
    <definedName name="PRINT_TITLES_MI_11_17">#REF!</definedName>
    <definedName name="PRINT_TITLES_MI_12" localSheetId="3">#REF!</definedName>
    <definedName name="PRINT_TITLES_MI_12">#REF!</definedName>
    <definedName name="PRINT_TITLES_MI_12_1">"#REF!"</definedName>
    <definedName name="PRINT_TITLES_MI_12_1_1">"#REF!"</definedName>
    <definedName name="PRINT_TITLES_MI_12_17">#REF!</definedName>
    <definedName name="Print_Titles_MI_12_2">"#REF!"</definedName>
    <definedName name="PRINT_TITLES_MI_13">#REF!</definedName>
    <definedName name="PRINT_TITLES_MI_13_1">"#REF!"</definedName>
    <definedName name="PRINT_TITLES_MI_13_1_1">"#REF!"</definedName>
    <definedName name="PRINT_TITLES_MI_13_17">#REF!</definedName>
    <definedName name="PRINT_TITLES_MI_14" localSheetId="3">#REF!</definedName>
    <definedName name="PRINT_TITLES_MI_14">#REF!</definedName>
    <definedName name="PRINT_TITLES_MI_14_1">"#REF!"</definedName>
    <definedName name="PRINT_TITLES_MI_14_17">#REF!</definedName>
    <definedName name="PRINT_TITLES_MI_15" localSheetId="3">#REF!</definedName>
    <definedName name="PRINT_TITLES_MI_15">#REF!</definedName>
    <definedName name="PRINT_TITLES_MI_15_1">"#REF!"</definedName>
    <definedName name="PRINT_TITLES_MI_15_17">#REF!</definedName>
    <definedName name="Print_Titles_MI_17" localSheetId="3">#REF!</definedName>
    <definedName name="Print_Titles_MI_17">#REF!</definedName>
    <definedName name="PRINT_TITLES_MI_2" localSheetId="3">#REF!</definedName>
    <definedName name="PRINT_TITLES_MI_2">#REF!</definedName>
    <definedName name="PRINT_TITLES_MI_2_1" localSheetId="3">#REF!</definedName>
    <definedName name="PRINT_TITLES_MI_2_1">#REF!</definedName>
    <definedName name="PRINT_TITLES_MI_2_1_1">"#REF!"</definedName>
    <definedName name="PRINT_TITLES_MI_2_1_17">#REF!</definedName>
    <definedName name="PRINT_TITLES_MI_2_17" localSheetId="3">#REF!</definedName>
    <definedName name="PRINT_TITLES_MI_2_17">#REF!</definedName>
    <definedName name="PRINT_TITLES_MI_2_2">"#REF!"</definedName>
    <definedName name="PRINT_TITLES_MI_2_3">"#REF!"</definedName>
    <definedName name="PRINT_TITLES_MI_27">#REF!</definedName>
    <definedName name="PRINT_TITLES_MI_28" localSheetId="3">#REF!</definedName>
    <definedName name="PRINT_TITLES_MI_28">#REF!</definedName>
    <definedName name="PRINT_TITLES_MI_29" localSheetId="3">#REF!</definedName>
    <definedName name="PRINT_TITLES_MI_29">#REF!</definedName>
    <definedName name="PRINT_TITLES_MI_3" localSheetId="3">#REF!</definedName>
    <definedName name="PRINT_TITLES_MI_3">#REF!</definedName>
    <definedName name="PRINT_TITLES_MI_3_1">"#REF!"</definedName>
    <definedName name="PRINT_TITLES_MI_3_17">#REF!</definedName>
    <definedName name="PRINT_TITLES_MI_3_2">"#REF!"</definedName>
    <definedName name="PRINT_TITLES_MI_30">#REF!</definedName>
    <definedName name="PRINT_TITLES_MI_4" localSheetId="3">#REF!</definedName>
    <definedName name="PRINT_TITLES_MI_4">#REF!</definedName>
    <definedName name="PRINT_TITLES_MI_4_1">"#REF!"</definedName>
    <definedName name="PRINT_TITLES_MI_4_17">#REF!</definedName>
    <definedName name="Print_Titles_MI_4_2">"#REF!"</definedName>
    <definedName name="Print_Titles_MI_5">#REF!</definedName>
    <definedName name="Print_Titles_MI_5_17" localSheetId="3">#REF!</definedName>
    <definedName name="Print_Titles_MI_5_17">#REF!</definedName>
    <definedName name="Print_Titles_MI_6" localSheetId="3">#REF!</definedName>
    <definedName name="Print_Titles_MI_6">#REF!</definedName>
    <definedName name="Print_Titles_MI_6_17" localSheetId="3">#REF!</definedName>
    <definedName name="Print_Titles_MI_6_17">#REF!</definedName>
    <definedName name="Print_Titles_MI_7" localSheetId="3">#REF!</definedName>
    <definedName name="Print_Titles_MI_7">#REF!</definedName>
    <definedName name="Print_Titles_MI_7_17" localSheetId="3">#REF!</definedName>
    <definedName name="Print_Titles_MI_7_17">#REF!</definedName>
    <definedName name="Print_Titles_MI_8" localSheetId="3">#REF!</definedName>
    <definedName name="Print_Titles_MI_8">#REF!</definedName>
    <definedName name="Print_Titles_MI_8_17" localSheetId="3">#REF!</definedName>
    <definedName name="Print_Titles_MI_8_17">#REF!</definedName>
    <definedName name="Print_Titles_MI_9" localSheetId="3">#REF!</definedName>
    <definedName name="Print_Titles_MI_9">#REF!</definedName>
    <definedName name="Print_Titles_MI_9_1" localSheetId="3">#REF!</definedName>
    <definedName name="Print_Titles_MI_9_1">#REF!</definedName>
    <definedName name="Print_Titles_MI_9_17" localSheetId="3">#REF!</definedName>
    <definedName name="Print_Titles_MI_9_17">#REF!</definedName>
    <definedName name="Project18" localSheetId="3">#REF!</definedName>
    <definedName name="Project18">#REF!</definedName>
    <definedName name="projectanggaran2018" localSheetId="3">#REF!</definedName>
    <definedName name="projectanggaran2018">#REF!</definedName>
    <definedName name="proyek_2018" localSheetId="3">#REF!</definedName>
    <definedName name="proyek_2018">#REF!</definedName>
    <definedName name="proyek2018" localSheetId="3">#REF!</definedName>
    <definedName name="proyek2018">#REF!</definedName>
    <definedName name="PT" localSheetId="3">#REF!</definedName>
    <definedName name="PT">#REF!</definedName>
    <definedName name="PT_1" localSheetId="3">#REF!</definedName>
    <definedName name="PT_1">#REF!</definedName>
    <definedName name="PT_1_1">"#REF!"</definedName>
    <definedName name="PT_1_17">#REF!</definedName>
    <definedName name="PT_1_2">"#REF!"</definedName>
    <definedName name="PT_1_3">"#REF!"</definedName>
    <definedName name="PT_10">#REF!</definedName>
    <definedName name="PT_10_17" localSheetId="3">#REF!</definedName>
    <definedName name="PT_10_17">#REF!</definedName>
    <definedName name="PT_11" localSheetId="3">#REF!</definedName>
    <definedName name="PT_11">#REF!</definedName>
    <definedName name="PT_11_17" localSheetId="3">#REF!</definedName>
    <definedName name="PT_11_17">#REF!</definedName>
    <definedName name="PT_12" localSheetId="3">#REF!</definedName>
    <definedName name="PT_12">#REF!</definedName>
    <definedName name="PT_12_1">"#REF!"</definedName>
    <definedName name="PT_12_1_1">"#REF!"</definedName>
    <definedName name="PT_12_17">#REF!</definedName>
    <definedName name="PT_12_2">"#REF!"</definedName>
    <definedName name="PT_13">#REF!</definedName>
    <definedName name="PT_13_1">"#REF!"</definedName>
    <definedName name="PT_13_1_1">"#REF!"</definedName>
    <definedName name="PT_13_17">#REF!</definedName>
    <definedName name="PT_14" localSheetId="3">#REF!</definedName>
    <definedName name="PT_14">#REF!</definedName>
    <definedName name="PT_14_1">"#REF!"</definedName>
    <definedName name="PT_14_17">#REF!</definedName>
    <definedName name="PT_17" localSheetId="3">#REF!</definedName>
    <definedName name="PT_17">#REF!</definedName>
    <definedName name="PT_2" localSheetId="3">#REF!</definedName>
    <definedName name="PT_2">#REF!</definedName>
    <definedName name="PT_2_1">"#REF!"</definedName>
    <definedName name="PT_2_17">#REF!</definedName>
    <definedName name="PT_2_2">"#REF!"</definedName>
    <definedName name="PT_2_3">"#REF!"</definedName>
    <definedName name="PT_27">#REF!</definedName>
    <definedName name="PT_28" localSheetId="3">#REF!</definedName>
    <definedName name="PT_28">#REF!</definedName>
    <definedName name="PT_29" localSheetId="3">#REF!</definedName>
    <definedName name="PT_29">#REF!</definedName>
    <definedName name="PT_3" localSheetId="3">#REF!</definedName>
    <definedName name="PT_3">#REF!</definedName>
    <definedName name="PT_3_1">"#REF!"</definedName>
    <definedName name="PT_3_17">#REF!</definedName>
    <definedName name="PT_30" localSheetId="3">#REF!</definedName>
    <definedName name="PT_30">#REF!</definedName>
    <definedName name="PT_4" localSheetId="3">#REF!</definedName>
    <definedName name="PT_4">#REF!</definedName>
    <definedName name="PT_4_1">"#REF!"</definedName>
    <definedName name="PT_4_17">#REF!</definedName>
    <definedName name="PT_4_2">"#REF!"</definedName>
    <definedName name="PT_5">#REF!</definedName>
    <definedName name="PT_5_17" localSheetId="3">#REF!</definedName>
    <definedName name="PT_5_17">#REF!</definedName>
    <definedName name="PT_6" localSheetId="3">#REF!</definedName>
    <definedName name="PT_6">#REF!</definedName>
    <definedName name="PT_6_17" localSheetId="3">#REF!</definedName>
    <definedName name="PT_6_17">#REF!</definedName>
    <definedName name="PT_7" localSheetId="3">#REF!</definedName>
    <definedName name="PT_7">#REF!</definedName>
    <definedName name="PT_7_17" localSheetId="3">#REF!</definedName>
    <definedName name="PT_7_17">#REF!</definedName>
    <definedName name="PT_8" localSheetId="3">#REF!</definedName>
    <definedName name="PT_8">#REF!</definedName>
    <definedName name="PT_8_17" localSheetId="3">#REF!</definedName>
    <definedName name="PT_8_17">#REF!</definedName>
    <definedName name="PT_9" localSheetId="3">#REF!</definedName>
    <definedName name="PT_9">#REF!</definedName>
    <definedName name="PT_9_17" localSheetId="3">#REF!</definedName>
    <definedName name="PT_9_17">#REF!</definedName>
    <definedName name="Q">#N/A</definedName>
    <definedName name="Q_1">"#REF!"</definedName>
    <definedName name="Q_10">#REF!</definedName>
    <definedName name="Q_11" localSheetId="3">#REF!</definedName>
    <definedName name="Q_11">#REF!</definedName>
    <definedName name="Q_12" localSheetId="3">#REF!</definedName>
    <definedName name="Q_12">#REF!</definedName>
    <definedName name="Q_12_1">"#REF!"</definedName>
    <definedName name="Q_12_1_1">"#REF!"</definedName>
    <definedName name="Q_12_10">#REF!</definedName>
    <definedName name="Q_12_11" localSheetId="3">#REF!</definedName>
    <definedName name="Q_12_11">#REF!</definedName>
    <definedName name="Q_12_17" localSheetId="3">#REF!</definedName>
    <definedName name="Q_12_17">#REF!</definedName>
    <definedName name="Q_17" localSheetId="3">#REF!</definedName>
    <definedName name="Q_17">#REF!</definedName>
    <definedName name="Q_2">"#REF!"</definedName>
    <definedName name="qq" hidden="1">[36]bipos!#REF!</definedName>
    <definedName name="QQQ" localSheetId="3">#REF!</definedName>
    <definedName name="QQQ">#REF!</definedName>
    <definedName name="qtwqyq" localSheetId="3" hidden="1">#REF!</definedName>
    <definedName name="qtwqyq" hidden="1">#REF!</definedName>
    <definedName name="qw" localSheetId="3" hidden="1">[36]bipos!#REF!</definedName>
    <definedName name="qw" hidden="1">[36]bipos!#REF!</definedName>
    <definedName name="qwe" localSheetId="3">[37]ASLI!#REF!</definedName>
    <definedName name="qwe">[37]ASLI!#REF!</definedName>
    <definedName name="qwer" hidden="1">[36]bipos!#REF!</definedName>
    <definedName name="qxcxz" hidden="1">[36]bipos!#REF!</definedName>
    <definedName name="RAB">[11]KF43!#REF!</definedName>
    <definedName name="RAP" localSheetId="3">#REF!</definedName>
    <definedName name="RAP">#REF!</definedName>
    <definedName name="RAP_LL" localSheetId="3">#REF!</definedName>
    <definedName name="RAP_LL">#REF!</definedName>
    <definedName name="re" localSheetId="3">[37]ASLI!#REF!</definedName>
    <definedName name="re">[37]ASLI!#REF!</definedName>
    <definedName name="REAL" localSheetId="3">#REF!</definedName>
    <definedName name="REAL">#REF!</definedName>
    <definedName name="realisasi" localSheetId="3">[58]Rekon!#REF!</definedName>
    <definedName name="realisasi">[58]Rekon!#REF!</definedName>
    <definedName name="reg" localSheetId="3">#REF!</definedName>
    <definedName name="reg">#REF!</definedName>
    <definedName name="reg_1" localSheetId="3">#REF!</definedName>
    <definedName name="reg_1">#REF!</definedName>
    <definedName name="reg_2" localSheetId="3">#REF!</definedName>
    <definedName name="reg_2">#REF!</definedName>
    <definedName name="reg_3">"#REF!"</definedName>
    <definedName name="reg_8">"#REF!"</definedName>
    <definedName name="reg_9">"#REF!"</definedName>
    <definedName name="Registrasi">#REF!</definedName>
    <definedName name="REKAN" localSheetId="3">#REF!</definedName>
    <definedName name="REKAN">#REF!</definedName>
    <definedName name="REKAN_10" localSheetId="3">#REF!</definedName>
    <definedName name="REKAN_10">#REF!</definedName>
    <definedName name="REKAN_11" localSheetId="3">#REF!</definedName>
    <definedName name="REKAN_11">#REF!</definedName>
    <definedName name="REKAN_16" localSheetId="3">#REF!</definedName>
    <definedName name="REKAN_16">#REF!</definedName>
    <definedName name="REKAN_23" localSheetId="3">#REF!</definedName>
    <definedName name="REKAN_23">#REF!</definedName>
    <definedName name="REKAN_24" localSheetId="3">#REF!</definedName>
    <definedName name="REKAN_24">#REF!</definedName>
    <definedName name="REKAN_27" localSheetId="3">#REF!</definedName>
    <definedName name="REKAN_27">#REF!</definedName>
    <definedName name="REKAN_28" localSheetId="3">#REF!</definedName>
    <definedName name="REKAN_28">#REF!</definedName>
    <definedName name="REKAN_29" localSheetId="3">#REF!</definedName>
    <definedName name="REKAN_29">#REF!</definedName>
    <definedName name="REKAN_30" localSheetId="3">#REF!</definedName>
    <definedName name="REKAN_30">#REF!</definedName>
    <definedName name="REKAN_4" localSheetId="3">#REF!</definedName>
    <definedName name="REKAN_4">#REF!</definedName>
    <definedName name="REKAP" localSheetId="3">#REF!</definedName>
    <definedName name="REKAP">#REF!</definedName>
    <definedName name="REKAP_1" localSheetId="3">#REF!</definedName>
    <definedName name="REKAP_1">#REF!</definedName>
    <definedName name="REKAP_2" localSheetId="3">#REF!</definedName>
    <definedName name="REKAP_2">#REF!</definedName>
    <definedName name="REKAP_3">"#REF!"</definedName>
    <definedName name="REKAP_8">"#REF!"</definedName>
    <definedName name="REKAP_9">"#REF!"</definedName>
    <definedName name="REN" hidden="1">[18]bipos!#REF!</definedName>
    <definedName name="Ren_penyerahan">#REF!</definedName>
    <definedName name="Ren_penyerahan_1">"#REF!"</definedName>
    <definedName name="Ren_penyerahan_2">"#REF!"</definedName>
    <definedName name="Ren.penyerahan" localSheetId="3">#REF!</definedName>
    <definedName name="Ren.penyerahan">#REF!</definedName>
    <definedName name="Ren.penyerahan_1">"#REF!"</definedName>
    <definedName name="Ren.penyerahan_17">#REF!</definedName>
    <definedName name="Ren.penyerahan_2">"#REF!"</definedName>
    <definedName name="RENC" hidden="1">[18]bipos!#REF!</definedName>
    <definedName name="Rendemen" localSheetId="3" hidden="1">#REF!</definedName>
    <definedName name="Rendemen" hidden="1">#REF!</definedName>
    <definedName name="renker09">#N/A</definedName>
    <definedName name="renker11" localSheetId="3" hidden="1">#REF!</definedName>
    <definedName name="renker11" hidden="1">#REF!</definedName>
    <definedName name="renker2011" localSheetId="3">#REF!</definedName>
    <definedName name="renker2011">#REF!</definedName>
    <definedName name="reredf">[43]_TP!$B$3:$C$147</definedName>
    <definedName name="rewd">[37]ASLI!#REF!</definedName>
    <definedName name="rewq">[42]Anls04!$D$9:$S$420</definedName>
    <definedName name="rfdf">[46]_TP!$B$3:$C$147</definedName>
    <definedName name="RG" hidden="1">[36]bipos!#REF!</definedName>
    <definedName name="RGR">[41]Anls04!$D$9:$S$420</definedName>
    <definedName name="RINA" localSheetId="3">#REF!</definedName>
    <definedName name="RINA">#REF!</definedName>
    <definedName name="rk" localSheetId="3">#REF!</definedName>
    <definedName name="rk">#REF!</definedName>
    <definedName name="RK_TW2">[59]Anls04!$D$9:$S$420</definedName>
    <definedName name="rkl">[60]ASLI!#REF!</definedName>
    <definedName name="rkl_16">[60]ASLI!#REF!</definedName>
    <definedName name="rkl_23">[60]ASLI!#REF!</definedName>
    <definedName name="rkl_24">[60]ASLI!#REF!</definedName>
    <definedName name="rkl_27">[61]ASLI!#REF!</definedName>
    <definedName name="rkl_28">[61]ASLI!#REF!</definedName>
    <definedName name="rkl_29">[61]ASLI!#REF!</definedName>
    <definedName name="rkl_30">[61]ASLI!#REF!</definedName>
    <definedName name="Rncprod" localSheetId="3">#REF!</definedName>
    <definedName name="Rncprod">#REF!</definedName>
    <definedName name="Rncprod_1">"#REF!"</definedName>
    <definedName name="Rncprod_17">#REF!</definedName>
    <definedName name="Rncprod_2">"#REF!"</definedName>
    <definedName name="rr" hidden="1">[36]bipos!#REF!</definedName>
    <definedName name="RTR">[42]Anls04!$D$9:$S$420</definedName>
    <definedName name="rtrt" hidden="1">[36]bipos!#REF!</definedName>
    <definedName name="RUMUS">#N/A</definedName>
    <definedName name="rwt">#REF!</definedName>
    <definedName name="s" localSheetId="3">#REF!</definedName>
    <definedName name="s">#REF!</definedName>
    <definedName name="s_1" localSheetId="3">#REF!</definedName>
    <definedName name="s_1">#REF!</definedName>
    <definedName name="s_1_1">"#REF!"</definedName>
    <definedName name="s_1_10">#REF!</definedName>
    <definedName name="s_1_11" localSheetId="3">#REF!</definedName>
    <definedName name="s_1_11">#REF!</definedName>
    <definedName name="s_1_17" localSheetId="3">#REF!</definedName>
    <definedName name="s_1_17">#REF!</definedName>
    <definedName name="s_1_2">"#REF!"</definedName>
    <definedName name="s_1_3">"#REF!"</definedName>
    <definedName name="s_1_9">#REF!</definedName>
    <definedName name="s_10" localSheetId="3">#REF!</definedName>
    <definedName name="s_10">#REF!</definedName>
    <definedName name="s_11" localSheetId="3">#REF!</definedName>
    <definedName name="s_11">#REF!</definedName>
    <definedName name="s_12" localSheetId="3">#REF!</definedName>
    <definedName name="s_12">#REF!</definedName>
    <definedName name="s_12_1">"#REF!"</definedName>
    <definedName name="s_12_10">#REF!</definedName>
    <definedName name="s_12_11" localSheetId="3">#REF!</definedName>
    <definedName name="s_12_11">#REF!</definedName>
    <definedName name="s_12_17" localSheetId="3">#REF!</definedName>
    <definedName name="s_12_17">#REF!</definedName>
    <definedName name="s_12_2">"#REF!"</definedName>
    <definedName name="s_13">#REF!</definedName>
    <definedName name="s_13_1">"#REF!"</definedName>
    <definedName name="s_13_10">#REF!</definedName>
    <definedName name="s_13_11" localSheetId="3">#REF!</definedName>
    <definedName name="s_13_11">#REF!</definedName>
    <definedName name="s_13_17" localSheetId="3">#REF!</definedName>
    <definedName name="s_13_17">#REF!</definedName>
    <definedName name="s_14" localSheetId="3">#REF!</definedName>
    <definedName name="s_14">#REF!</definedName>
    <definedName name="s_14_1">"#REF!"</definedName>
    <definedName name="s_14_10">#REF!</definedName>
    <definedName name="s_14_11" localSheetId="3">#REF!</definedName>
    <definedName name="s_14_11">#REF!</definedName>
    <definedName name="s_14_17" localSheetId="3">#REF!</definedName>
    <definedName name="s_14_17">#REF!</definedName>
    <definedName name="s_17" localSheetId="3">#REF!</definedName>
    <definedName name="s_17">#REF!</definedName>
    <definedName name="s_2" localSheetId="3">#REF!</definedName>
    <definedName name="s_2">#REF!</definedName>
    <definedName name="s_2_1">"#REF!"</definedName>
    <definedName name="s_2_10">#REF!</definedName>
    <definedName name="s_2_11" localSheetId="3">#REF!</definedName>
    <definedName name="s_2_11">#REF!</definedName>
    <definedName name="s_2_17" localSheetId="3">#REF!</definedName>
    <definedName name="s_2_17">#REF!</definedName>
    <definedName name="s_2_2">"#REF!"</definedName>
    <definedName name="s_2_3">"#REF!"</definedName>
    <definedName name="s_2_9">#REF!</definedName>
    <definedName name="s_3" localSheetId="3">#REF!</definedName>
    <definedName name="s_3">#REF!</definedName>
    <definedName name="s_3_1">"#REF!"</definedName>
    <definedName name="s_3_10">#REF!</definedName>
    <definedName name="s_3_11" localSheetId="3">#REF!</definedName>
    <definedName name="s_3_11">#REF!</definedName>
    <definedName name="s_3_17" localSheetId="3">#REF!</definedName>
    <definedName name="s_3_17">#REF!</definedName>
    <definedName name="s_4" localSheetId="3">#REF!</definedName>
    <definedName name="s_4">#REF!</definedName>
    <definedName name="s_4_1">"#REF!"</definedName>
    <definedName name="s_4_10">#REF!</definedName>
    <definedName name="s_4_11" localSheetId="3">#REF!</definedName>
    <definedName name="s_4_11">#REF!</definedName>
    <definedName name="s_4_17" localSheetId="3">#REF!</definedName>
    <definedName name="s_4_17">#REF!</definedName>
    <definedName name="s_6" localSheetId="3">#REF!</definedName>
    <definedName name="s_6">#REF!</definedName>
    <definedName name="s_9" localSheetId="3">#REF!</definedName>
    <definedName name="s_9">#REF!</definedName>
    <definedName name="sa">[42]Anls04!$D$9:$S$420</definedName>
    <definedName name="sadf">[42]Anls04!$D$9:$S$420</definedName>
    <definedName name="SATU" localSheetId="3">#REF!</definedName>
    <definedName name="SATU">#REF!</definedName>
    <definedName name="SATU_10" localSheetId="3">#REF!</definedName>
    <definedName name="SATU_10">#REF!</definedName>
    <definedName name="SATU_11" localSheetId="3">#REF!</definedName>
    <definedName name="SATU_11">#REF!</definedName>
    <definedName name="SATU_16" localSheetId="3">#REF!</definedName>
    <definedName name="SATU_16">#REF!</definedName>
    <definedName name="SATU_23" localSheetId="3">#REF!</definedName>
    <definedName name="SATU_23">#REF!</definedName>
    <definedName name="SATU_24" localSheetId="3">#REF!</definedName>
    <definedName name="SATU_24">#REF!</definedName>
    <definedName name="SATU_27" localSheetId="3">#REF!</definedName>
    <definedName name="SATU_27">#REF!</definedName>
    <definedName name="SATU_28" localSheetId="3">#REF!</definedName>
    <definedName name="SATU_28">#REF!</definedName>
    <definedName name="SATU_29" localSheetId="3">#REF!</definedName>
    <definedName name="SATU_29">#REF!</definedName>
    <definedName name="SATU_30" localSheetId="3">#REF!</definedName>
    <definedName name="SATU_30">#REF!</definedName>
    <definedName name="SATU_4" localSheetId="3">#REF!</definedName>
    <definedName name="SATU_4">#REF!</definedName>
    <definedName name="satus" localSheetId="3">#REF!</definedName>
    <definedName name="satus">#REF!</definedName>
    <definedName name="satus_16" localSheetId="3">#REF!</definedName>
    <definedName name="satus_16">#REF!</definedName>
    <definedName name="satus_23" localSheetId="3">#REF!</definedName>
    <definedName name="satus_23">#REF!</definedName>
    <definedName name="satus_24" localSheetId="3">#REF!</definedName>
    <definedName name="satus_24">#REF!</definedName>
    <definedName name="saty" localSheetId="3">#REF!</definedName>
    <definedName name="saty">#REF!</definedName>
    <definedName name="saty_16" localSheetId="3">#REF!</definedName>
    <definedName name="saty_16">#REF!</definedName>
    <definedName name="saty_23" localSheetId="3">#REF!</definedName>
    <definedName name="saty_23">#REF!</definedName>
    <definedName name="saty_24" localSheetId="3">#REF!</definedName>
    <definedName name="saty_24">#REF!</definedName>
    <definedName name="SD" localSheetId="3">[11]KF43!#REF!</definedName>
    <definedName name="SD">[11]KF43!#REF!</definedName>
    <definedName name="SDBLN_BELI" localSheetId="3">#REF!</definedName>
    <definedName name="SDBLN_BELI">#REF!</definedName>
    <definedName name="SDBLN_OMZET" localSheetId="3">#REF!</definedName>
    <definedName name="SDBLN_OMZET">#REF!</definedName>
    <definedName name="SDGDF" localSheetId="3" hidden="1">[36]bipos!#REF!</definedName>
    <definedName name="SDGDF" hidden="1">[36]bipos!#REF!</definedName>
    <definedName name="sdsd" localSheetId="3" hidden="1">[36]bipos!#REF!</definedName>
    <definedName name="sdsd" hidden="1">[36]bipos!#REF!</definedName>
    <definedName name="sfafsaf" localSheetId="3">#REF!</definedName>
    <definedName name="sfafsaf">#REF!</definedName>
    <definedName name="sfya">[42]Anls04!$D$9:$S$420</definedName>
    <definedName name="siap" hidden="1">[62]bipos!#REF!</definedName>
    <definedName name="SIMPAN" localSheetId="3">#REF!</definedName>
    <definedName name="SIMPAN">#REF!</definedName>
    <definedName name="SKKUWT" localSheetId="3">#REF!</definedName>
    <definedName name="SKKUWT">#REF!</definedName>
    <definedName name="Slicer_KATEGORI">#N/A</definedName>
    <definedName name="Slicer_TW">#N/A</definedName>
    <definedName name="Sort" localSheetId="3">#REF!</definedName>
    <definedName name="Sort">#REF!</definedName>
    <definedName name="Sort_1" localSheetId="3">#REF!</definedName>
    <definedName name="Sort_1">#REF!</definedName>
    <definedName name="Sort_1_1">"#REF!"</definedName>
    <definedName name="Sort_1_17">#REF!</definedName>
    <definedName name="Sort_1_2">"#REF!"</definedName>
    <definedName name="Sort_1_3">"#REF!"</definedName>
    <definedName name="Sort_10">#REF!</definedName>
    <definedName name="Sort_10_17" localSheetId="3">#REF!</definedName>
    <definedName name="Sort_10_17">#REF!</definedName>
    <definedName name="Sort_11" localSheetId="3">#REF!</definedName>
    <definedName name="Sort_11">#REF!</definedName>
    <definedName name="Sort_11_17" localSheetId="3">#REF!</definedName>
    <definedName name="Sort_11_17">#REF!</definedName>
    <definedName name="Sort_12" localSheetId="3">#REF!</definedName>
    <definedName name="Sort_12">#REF!</definedName>
    <definedName name="Sort_12_1">"#REF!"</definedName>
    <definedName name="Sort_12_17">#REF!</definedName>
    <definedName name="Sort_12_2">"#REF!"</definedName>
    <definedName name="Sort_13">#REF!</definedName>
    <definedName name="Sort_13_1">"#REF!"</definedName>
    <definedName name="Sort_13_17">#REF!</definedName>
    <definedName name="Sort_14" localSheetId="3">#REF!</definedName>
    <definedName name="Sort_14">#REF!</definedName>
    <definedName name="Sort_14_1">"#REF!"</definedName>
    <definedName name="Sort_14_17">#REF!</definedName>
    <definedName name="Sort_17" localSheetId="3">#REF!</definedName>
    <definedName name="Sort_17">#REF!</definedName>
    <definedName name="Sort_2" localSheetId="3">#REF!</definedName>
    <definedName name="Sort_2">#REF!</definedName>
    <definedName name="Sort_2_1">"#REF!"</definedName>
    <definedName name="Sort_2_17">#REF!</definedName>
    <definedName name="Sort_2_2">"#REF!"</definedName>
    <definedName name="Sort_2_3">"#REF!"</definedName>
    <definedName name="Sort_3">#REF!</definedName>
    <definedName name="Sort_3_1">"#REF!"</definedName>
    <definedName name="Sort_3_17">#REF!</definedName>
    <definedName name="Sort_4" localSheetId="3">#REF!</definedName>
    <definedName name="Sort_4">#REF!</definedName>
    <definedName name="Sort_4_1">"#REF!"</definedName>
    <definedName name="Sort_4_17">#REF!</definedName>
    <definedName name="Sort_4_2">"#REF!"</definedName>
    <definedName name="Sort_5">#REF!</definedName>
    <definedName name="Sort_5_17" localSheetId="3">#REF!</definedName>
    <definedName name="Sort_5_17">#REF!</definedName>
    <definedName name="Sort_6" localSheetId="3">#REF!</definedName>
    <definedName name="Sort_6">#REF!</definedName>
    <definedName name="Sort_6_17" localSheetId="3">#REF!</definedName>
    <definedName name="Sort_6_17">#REF!</definedName>
    <definedName name="Sort_7" localSheetId="3">#REF!</definedName>
    <definedName name="Sort_7">#REF!</definedName>
    <definedName name="Sort_7_17" localSheetId="3">#REF!</definedName>
    <definedName name="Sort_7_17">#REF!</definedName>
    <definedName name="Sort_8" localSheetId="3">#REF!</definedName>
    <definedName name="Sort_8">#REF!</definedName>
    <definedName name="Sort_8_17" localSheetId="3">#REF!</definedName>
    <definedName name="Sort_8_17">#REF!</definedName>
    <definedName name="Sort_9" localSheetId="3">#REF!</definedName>
    <definedName name="Sort_9">#REF!</definedName>
    <definedName name="Sort_9_17" localSheetId="3">#REF!</definedName>
    <definedName name="Sort_9_17">#REF!</definedName>
    <definedName name="Sort_Area" localSheetId="3">#REF!</definedName>
    <definedName name="Sort_Area">#REF!</definedName>
    <definedName name="Sort_Area_1" localSheetId="3">#REF!</definedName>
    <definedName name="Sort_Area_1">#REF!</definedName>
    <definedName name="Sort_Area_1_1">"#REF!"</definedName>
    <definedName name="Sort_Area_1_17">#REF!</definedName>
    <definedName name="Sort_Area_1_2">"#REF!"</definedName>
    <definedName name="Sort_Area_1_3">"#REF!"</definedName>
    <definedName name="Sort_Area_10">#REF!</definedName>
    <definedName name="Sort_Area_10_17" localSheetId="3">#REF!</definedName>
    <definedName name="Sort_Area_10_17">#REF!</definedName>
    <definedName name="Sort_Area_11" localSheetId="3">#REF!</definedName>
    <definedName name="Sort_Area_11">#REF!</definedName>
    <definedName name="Sort_Area_11_17" localSheetId="3">#REF!</definedName>
    <definedName name="Sort_Area_11_17">#REF!</definedName>
    <definedName name="Sort_Area_12" localSheetId="3">#REF!</definedName>
    <definedName name="Sort_Area_12">#REF!</definedName>
    <definedName name="Sort_Area_12_1">"#REF!"</definedName>
    <definedName name="Sort_Area_12_17">#REF!</definedName>
    <definedName name="Sort_Area_12_2">"#REF!"</definedName>
    <definedName name="Sort_Area_13">#REF!</definedName>
    <definedName name="Sort_Area_13_1">"#REF!"</definedName>
    <definedName name="Sort_Area_13_17">#REF!</definedName>
    <definedName name="Sort_Area_14" localSheetId="3">#REF!</definedName>
    <definedName name="Sort_Area_14">#REF!</definedName>
    <definedName name="Sort_Area_14_1">"#REF!"</definedName>
    <definedName name="Sort_Area_14_17">#REF!</definedName>
    <definedName name="Sort_Area_17" localSheetId="3">#REF!</definedName>
    <definedName name="Sort_Area_17">#REF!</definedName>
    <definedName name="Sort_Area_2" localSheetId="3">#REF!</definedName>
    <definedName name="Sort_Area_2">#REF!</definedName>
    <definedName name="Sort_Area_2_1">"#REF!"</definedName>
    <definedName name="Sort_Area_2_17">#REF!</definedName>
    <definedName name="Sort_Area_2_2">"#REF!"</definedName>
    <definedName name="Sort_Area_2_3">"#REF!"</definedName>
    <definedName name="Sort_Area_3">#REF!</definedName>
    <definedName name="Sort_Area_3_1">"#REF!"</definedName>
    <definedName name="Sort_Area_3_17">#REF!</definedName>
    <definedName name="Sort_Area_4" localSheetId="3">#REF!</definedName>
    <definedName name="Sort_Area_4">#REF!</definedName>
    <definedName name="Sort_Area_4_1">"#REF!"</definedName>
    <definedName name="Sort_Area_4_17">#REF!</definedName>
    <definedName name="Sort_Area_4_2">"#REF!"</definedName>
    <definedName name="Sort_Area_5">#REF!</definedName>
    <definedName name="Sort_Area_5_17" localSheetId="3">#REF!</definedName>
    <definedName name="Sort_Area_5_17">#REF!</definedName>
    <definedName name="Sort_Area_6" localSheetId="3">#REF!</definedName>
    <definedName name="Sort_Area_6">#REF!</definedName>
    <definedName name="Sort_Area_6_17" localSheetId="3">#REF!</definedName>
    <definedName name="Sort_Area_6_17">#REF!</definedName>
    <definedName name="Sort_Area_7" localSheetId="3">#REF!</definedName>
    <definedName name="Sort_Area_7">#REF!</definedName>
    <definedName name="Sort_Area_7_17" localSheetId="3">#REF!</definedName>
    <definedName name="Sort_Area_7_17">#REF!</definedName>
    <definedName name="Sort_Area_8" localSheetId="3">#REF!</definedName>
    <definedName name="Sort_Area_8">#REF!</definedName>
    <definedName name="Sort_Area_8_17" localSheetId="3">#REF!</definedName>
    <definedName name="Sort_Area_8_17">#REF!</definedName>
    <definedName name="Sort_Area_9" localSheetId="3">#REF!</definedName>
    <definedName name="Sort_Area_9">#REF!</definedName>
    <definedName name="Sort_Area_9_17" localSheetId="3">#REF!</definedName>
    <definedName name="Sort_Area_9_17">#REF!</definedName>
    <definedName name="srtyerg">[42]Anls04!$D$9:$S$420</definedName>
    <definedName name="ss">[37]ASLI!#REF!</definedName>
    <definedName name="sts">[42]Anls04!$D$9:$S$420</definedName>
    <definedName name="Subtotal_CO_LR_DLM" localSheetId="3">#REF!</definedName>
    <definedName name="Subtotal_CO_LR_DLM">#REF!</definedName>
    <definedName name="Subtotal_CO_LR_DLM_1" localSheetId="3">#REF!</definedName>
    <definedName name="Subtotal_CO_LR_DLM_1">#REF!</definedName>
    <definedName name="Subtotal_CO_LR_DLM_1_1">"#REF!"</definedName>
    <definedName name="Subtotal_CO_LR_DLM_1_2">"#REF!"</definedName>
    <definedName name="Subtotal_CO_LR_DLM_1_3">"#REF!"</definedName>
    <definedName name="Subtotal_CO_LR_DLM_10">#REF!</definedName>
    <definedName name="Subtotal_CO_LR_DLM_10_1">"#REF!"</definedName>
    <definedName name="Subtotal_CO_LR_DLM_10_1_1">"#REF!"</definedName>
    <definedName name="Subtotal_CO_LR_DLM_11">#REF!</definedName>
    <definedName name="Subtotal_CO_LR_DLM_11_1">"#REF!"</definedName>
    <definedName name="Subtotal_CO_LR_DLM_11_1_1">"#REF!"</definedName>
    <definedName name="Subtotal_CO_LR_DLM_12">#REF!</definedName>
    <definedName name="Subtotal_CO_LR_DLM_12_1">"#REF!"</definedName>
    <definedName name="Subtotal_CO_LR_DLM_12_2">"#REF!"</definedName>
    <definedName name="Subtotal_CO_LR_DLM_13">#REF!</definedName>
    <definedName name="Subtotal_CO_LR_DLM_13_1">"#REF!"</definedName>
    <definedName name="Subtotal_CO_LR_DLM_14">#REF!</definedName>
    <definedName name="Subtotal_CO_LR_DLM_14_1">"#REF!"</definedName>
    <definedName name="Subtotal_CO_LR_DLM_2">#REF!</definedName>
    <definedName name="Subtotal_CO_LR_DLM_2_1">"#REF!"</definedName>
    <definedName name="Subtotal_CO_LR_DLM_2_2">"#REF!"</definedName>
    <definedName name="Subtotal_CO_LR_DLM_2_3">"#REF!"</definedName>
    <definedName name="Subtotal_CO_LR_DLM_3">#REF!</definedName>
    <definedName name="Subtotal_CO_LR_DLM_3_1">"#REF!"</definedName>
    <definedName name="Subtotal_CO_LR_DLM_4">#REF!</definedName>
    <definedName name="Subtotal_CO_LR_DLM_4_1">"#REF!"</definedName>
    <definedName name="Subtotal_CO_LR_DLM_4_2">"#REF!"</definedName>
    <definedName name="Subtotal_CO_LR_DLM_5">#REF!</definedName>
    <definedName name="Subtotal_CO_LR_DLM_5_1">"#REF!"</definedName>
    <definedName name="Subtotal_CO_LR_DLM_6">#REF!</definedName>
    <definedName name="Subtotal_CO_LR_DLM_6_1">"#REF!"</definedName>
    <definedName name="Subtotal_CO_LR_DLM_7">#REF!</definedName>
    <definedName name="Subtotal_CO_LR_DLM_7_1">"#REF!"</definedName>
    <definedName name="Subtotal_CO_LR_DLM_8">#REF!</definedName>
    <definedName name="Subtotal_CO_LR_DLM_8_1">"#REF!"</definedName>
    <definedName name="Subtotal_CO_LR_DLM_9">#REF!</definedName>
    <definedName name="Subtotal_CO_LR_DLM_9_1">"#REF!"</definedName>
    <definedName name="Subtotal_CO.LR_DLM" localSheetId="3">#REF!</definedName>
    <definedName name="Subtotal_CO.LR_DLM">#REF!</definedName>
    <definedName name="Subtotal_CO.LR_DLM_1" localSheetId="3">#REF!</definedName>
    <definedName name="Subtotal_CO.LR_DLM_1">#REF!</definedName>
    <definedName name="Subtotal_CO.LR_DLM_1_1">"#REF!"</definedName>
    <definedName name="Subtotal_CO.LR_DLM_1_10">#REF!</definedName>
    <definedName name="Subtotal_CO.LR_DLM_1_11" localSheetId="3">#REF!</definedName>
    <definedName name="Subtotal_CO.LR_DLM_1_11">#REF!</definedName>
    <definedName name="Subtotal_CO.LR_DLM_1_17" localSheetId="3">#REF!</definedName>
    <definedName name="Subtotal_CO.LR_DLM_1_17">#REF!</definedName>
    <definedName name="Subtotal_CO.LR_DLM_1_2">"#REF!"</definedName>
    <definedName name="Subtotal_CO.LR_DLM_1_3">"#REF!"</definedName>
    <definedName name="Subtotal_CO.LR_DLM_1_9">#REF!</definedName>
    <definedName name="Subtotal_CO.LR_DLM_10" localSheetId="3">#REF!</definedName>
    <definedName name="Subtotal_CO.LR_DLM_10">#REF!</definedName>
    <definedName name="Subtotal_CO.LR_DLM_10_1">"#REF!"</definedName>
    <definedName name="Subtotal_CO.LR_DLM_10_1_1">"#REF!"</definedName>
    <definedName name="Subtotal_CO.LR_DLM_10_10">#REF!</definedName>
    <definedName name="Subtotal_CO.LR_DLM_10_11" localSheetId="3">#REF!</definedName>
    <definedName name="Subtotal_CO.LR_DLM_10_11">#REF!</definedName>
    <definedName name="Subtotal_CO.LR_DLM_10_17" localSheetId="3">#REF!</definedName>
    <definedName name="Subtotal_CO.LR_DLM_10_17">#REF!</definedName>
    <definedName name="Subtotal_CO.LR_DLM_11" localSheetId="3">#REF!</definedName>
    <definedName name="Subtotal_CO.LR_DLM_11">#REF!</definedName>
    <definedName name="Subtotal_CO.LR_DLM_11_1">"#REF!"</definedName>
    <definedName name="Subtotal_CO.LR_DLM_11_1_1">"#REF!"</definedName>
    <definedName name="Subtotal_CO.LR_DLM_11_10">#REF!</definedName>
    <definedName name="Subtotal_CO.LR_DLM_11_11" localSheetId="3">#REF!</definedName>
    <definedName name="Subtotal_CO.LR_DLM_11_11">#REF!</definedName>
    <definedName name="Subtotal_CO.LR_DLM_11_17" localSheetId="3">#REF!</definedName>
    <definedName name="Subtotal_CO.LR_DLM_11_17">#REF!</definedName>
    <definedName name="Subtotal_CO.LR_DLM_12" localSheetId="3">#REF!</definedName>
    <definedName name="Subtotal_CO.LR_DLM_12">#REF!</definedName>
    <definedName name="Subtotal_CO.LR_DLM_12_1">"#REF!"</definedName>
    <definedName name="Subtotal_CO.LR_DLM_12_10">#REF!</definedName>
    <definedName name="Subtotal_CO.LR_DLM_12_11" localSheetId="3">#REF!</definedName>
    <definedName name="Subtotal_CO.LR_DLM_12_11">#REF!</definedName>
    <definedName name="Subtotal_CO.LR_DLM_12_17" localSheetId="3">#REF!</definedName>
    <definedName name="Subtotal_CO.LR_DLM_12_17">#REF!</definedName>
    <definedName name="Subtotal_CO.LR_DLM_12_2">"#REF!"</definedName>
    <definedName name="Subtotal_CO.LR_DLM_13">#REF!</definedName>
    <definedName name="Subtotal_CO.LR_DLM_13_1">"#REF!"</definedName>
    <definedName name="Subtotal_CO.LR_DLM_13_10">#REF!</definedName>
    <definedName name="Subtotal_CO.LR_DLM_13_11" localSheetId="3">#REF!</definedName>
    <definedName name="Subtotal_CO.LR_DLM_13_11">#REF!</definedName>
    <definedName name="Subtotal_CO.LR_DLM_13_17" localSheetId="3">#REF!</definedName>
    <definedName name="Subtotal_CO.LR_DLM_13_17">#REF!</definedName>
    <definedName name="Subtotal_CO.LR_DLM_14" localSheetId="3">#REF!</definedName>
    <definedName name="Subtotal_CO.LR_DLM_14">#REF!</definedName>
    <definedName name="Subtotal_CO.LR_DLM_14_1">"#REF!"</definedName>
    <definedName name="Subtotal_CO.LR_DLM_14_10">#REF!</definedName>
    <definedName name="Subtotal_CO.LR_DLM_14_11" localSheetId="3">#REF!</definedName>
    <definedName name="Subtotal_CO.LR_DLM_14_11">#REF!</definedName>
    <definedName name="Subtotal_CO.LR_DLM_14_17" localSheetId="3">#REF!</definedName>
    <definedName name="Subtotal_CO.LR_DLM_14_17">#REF!</definedName>
    <definedName name="Subtotal_CO.LR_DLM_17" localSheetId="3">#REF!</definedName>
    <definedName name="Subtotal_CO.LR_DLM_17">#REF!</definedName>
    <definedName name="Subtotal_CO.LR_DLM_2" localSheetId="3">#REF!</definedName>
    <definedName name="Subtotal_CO.LR_DLM_2">#REF!</definedName>
    <definedName name="Subtotal_CO.LR_DLM_2_1">"#REF!"</definedName>
    <definedName name="Subtotal_CO.LR_DLM_2_10">#REF!</definedName>
    <definedName name="Subtotal_CO.LR_DLM_2_11" localSheetId="3">#REF!</definedName>
    <definedName name="Subtotal_CO.LR_DLM_2_11">#REF!</definedName>
    <definedName name="Subtotal_CO.LR_DLM_2_17" localSheetId="3">#REF!</definedName>
    <definedName name="Subtotal_CO.LR_DLM_2_17">#REF!</definedName>
    <definedName name="Subtotal_CO.LR_DLM_2_2">"#REF!"</definedName>
    <definedName name="Subtotal_CO.LR_DLM_2_3">"#REF!"</definedName>
    <definedName name="Subtotal_CO.LR_DLM_2_9">#REF!</definedName>
    <definedName name="Subtotal_CO.LR_DLM_3" localSheetId="3">#REF!</definedName>
    <definedName name="Subtotal_CO.LR_DLM_3">#REF!</definedName>
    <definedName name="Subtotal_CO.LR_DLM_3_1">"#REF!"</definedName>
    <definedName name="Subtotal_CO.LR_DLM_3_10">#REF!</definedName>
    <definedName name="Subtotal_CO.LR_DLM_3_11" localSheetId="3">#REF!</definedName>
    <definedName name="Subtotal_CO.LR_DLM_3_11">#REF!</definedName>
    <definedName name="Subtotal_CO.LR_DLM_3_17" localSheetId="3">#REF!</definedName>
    <definedName name="Subtotal_CO.LR_DLM_3_17">#REF!</definedName>
    <definedName name="Subtotal_CO.LR_DLM_4" localSheetId="3">#REF!</definedName>
    <definedName name="Subtotal_CO.LR_DLM_4">#REF!</definedName>
    <definedName name="Subtotal_CO.LR_DLM_4_1">"#REF!"</definedName>
    <definedName name="Subtotal_CO.LR_DLM_4_10">#REF!</definedName>
    <definedName name="Subtotal_CO.LR_DLM_4_11" localSheetId="3">#REF!</definedName>
    <definedName name="Subtotal_CO.LR_DLM_4_11">#REF!</definedName>
    <definedName name="Subtotal_CO.LR_DLM_4_17" localSheetId="3">#REF!</definedName>
    <definedName name="Subtotal_CO.LR_DLM_4_17">#REF!</definedName>
    <definedName name="Subtotal_CO.LR_DLM_4_2">"#REF!"</definedName>
    <definedName name="Subtotal_CO.LR_DLM_5">#REF!</definedName>
    <definedName name="Subtotal_CO.LR_DLM_5_1">"#REF!"</definedName>
    <definedName name="Subtotal_CO.LR_DLM_5_10">#REF!</definedName>
    <definedName name="Subtotal_CO.LR_DLM_5_11" localSheetId="3">#REF!</definedName>
    <definedName name="Subtotal_CO.LR_DLM_5_11">#REF!</definedName>
    <definedName name="Subtotal_CO.LR_DLM_5_17" localSheetId="3">#REF!</definedName>
    <definedName name="Subtotal_CO.LR_DLM_5_17">#REF!</definedName>
    <definedName name="Subtotal_CO.LR_DLM_6" localSheetId="3">#REF!</definedName>
    <definedName name="Subtotal_CO.LR_DLM_6">#REF!</definedName>
    <definedName name="Subtotal_CO.LR_DLM_6_1">"#REF!"</definedName>
    <definedName name="Subtotal_CO.LR_DLM_6_10">#REF!</definedName>
    <definedName name="Subtotal_CO.LR_DLM_6_11" localSheetId="3">#REF!</definedName>
    <definedName name="Subtotal_CO.LR_DLM_6_11">#REF!</definedName>
    <definedName name="Subtotal_CO.LR_DLM_6_17" localSheetId="3">#REF!</definedName>
    <definedName name="Subtotal_CO.LR_DLM_6_17">#REF!</definedName>
    <definedName name="Subtotal_CO.LR_DLM_7" localSheetId="3">#REF!</definedName>
    <definedName name="Subtotal_CO.LR_DLM_7">#REF!</definedName>
    <definedName name="Subtotal_CO.LR_DLM_7_1">"#REF!"</definedName>
    <definedName name="Subtotal_CO.LR_DLM_7_10">#REF!</definedName>
    <definedName name="Subtotal_CO.LR_DLM_7_11" localSheetId="3">#REF!</definedName>
    <definedName name="Subtotal_CO.LR_DLM_7_11">#REF!</definedName>
    <definedName name="Subtotal_CO.LR_DLM_7_17" localSheetId="3">#REF!</definedName>
    <definedName name="Subtotal_CO.LR_DLM_7_17">#REF!</definedName>
    <definedName name="Subtotal_CO.LR_DLM_8" localSheetId="3">#REF!</definedName>
    <definedName name="Subtotal_CO.LR_DLM_8">#REF!</definedName>
    <definedName name="Subtotal_CO.LR_DLM_8_1">"#REF!"</definedName>
    <definedName name="Subtotal_CO.LR_DLM_8_10">#REF!</definedName>
    <definedName name="Subtotal_CO.LR_DLM_8_11" localSheetId="3">#REF!</definedName>
    <definedName name="Subtotal_CO.LR_DLM_8_11">#REF!</definedName>
    <definedName name="Subtotal_CO.LR_DLM_8_17" localSheetId="3">#REF!</definedName>
    <definedName name="Subtotal_CO.LR_DLM_8_17">#REF!</definedName>
    <definedName name="Subtotal_CO.LR_DLM_9" localSheetId="3">#REF!</definedName>
    <definedName name="Subtotal_CO.LR_DLM_9">#REF!</definedName>
    <definedName name="Subtotal_CO.LR_DLM_9_1">"#REF!"</definedName>
    <definedName name="Subtotal_CO.LR_DLM_9_10">#REF!</definedName>
    <definedName name="Subtotal_CO.LR_DLM_9_11" localSheetId="3">#REF!</definedName>
    <definedName name="Subtotal_CO.LR_DLM_9_11">#REF!</definedName>
    <definedName name="Subtotal_CO.LR_DLM_9_17" localSheetId="3">#REF!</definedName>
    <definedName name="Subtotal_CO.LR_DLM_9_17">#REF!</definedName>
    <definedName name="SUBTOTAL_ETHICAL">#REF!</definedName>
    <definedName name="SUBTOTAL_ETHICAL_1" localSheetId="3">#REF!</definedName>
    <definedName name="SUBTOTAL_ETHICAL_1">#REF!</definedName>
    <definedName name="SUBTOTAL_ETHICAL_1_1">"#REF!"</definedName>
    <definedName name="SUBTOTAL_ETHICAL_1_10">#REF!</definedName>
    <definedName name="SUBTOTAL_ETHICAL_1_11" localSheetId="3">#REF!</definedName>
    <definedName name="SUBTOTAL_ETHICAL_1_11">#REF!</definedName>
    <definedName name="SUBTOTAL_ETHICAL_1_17" localSheetId="3">#REF!</definedName>
    <definedName name="SUBTOTAL_ETHICAL_1_17">#REF!</definedName>
    <definedName name="SUBTOTAL_ETHICAL_1_2">"#REF!"</definedName>
    <definedName name="SUBTOTAL_ETHICAL_1_3">"#REF!"</definedName>
    <definedName name="SUBTOTAL_ETHICAL_1_9">#REF!</definedName>
    <definedName name="SUBTOTAL_ETHICAL_10" localSheetId="3">#REF!</definedName>
    <definedName name="SUBTOTAL_ETHICAL_10">#REF!</definedName>
    <definedName name="SUBTOTAL_ETHICAL_10_1">"#REF!"</definedName>
    <definedName name="SUBTOTAL_ETHICAL_10_1_1">"#REF!"</definedName>
    <definedName name="SUBTOTAL_ETHICAL_10_10">#REF!</definedName>
    <definedName name="SUBTOTAL_ETHICAL_10_11" localSheetId="3">#REF!</definedName>
    <definedName name="SUBTOTAL_ETHICAL_10_11">#REF!</definedName>
    <definedName name="SUBTOTAL_ETHICAL_10_17" localSheetId="3">#REF!</definedName>
    <definedName name="SUBTOTAL_ETHICAL_10_17">#REF!</definedName>
    <definedName name="SUBTOTAL_ETHICAL_11" localSheetId="3">#REF!</definedName>
    <definedName name="SUBTOTAL_ETHICAL_11">#REF!</definedName>
    <definedName name="SUBTOTAL_ETHICAL_11_1">"#REF!"</definedName>
    <definedName name="SUBTOTAL_ETHICAL_11_1_1">"#REF!"</definedName>
    <definedName name="SUBTOTAL_ETHICAL_11_10">#REF!</definedName>
    <definedName name="SUBTOTAL_ETHICAL_11_11" localSheetId="3">#REF!</definedName>
    <definedName name="SUBTOTAL_ETHICAL_11_11">#REF!</definedName>
    <definedName name="SUBTOTAL_ETHICAL_11_17" localSheetId="3">#REF!</definedName>
    <definedName name="SUBTOTAL_ETHICAL_11_17">#REF!</definedName>
    <definedName name="SUBTOTAL_ETHICAL_12" localSheetId="3">#REF!</definedName>
    <definedName name="SUBTOTAL_ETHICAL_12">#REF!</definedName>
    <definedName name="SUBTOTAL_ETHICAL_12_1">"#REF!"</definedName>
    <definedName name="SUBTOTAL_ETHICAL_12_10">#REF!</definedName>
    <definedName name="SUBTOTAL_ETHICAL_12_11" localSheetId="3">#REF!</definedName>
    <definedName name="SUBTOTAL_ETHICAL_12_11">#REF!</definedName>
    <definedName name="SUBTOTAL_ETHICAL_12_17" localSheetId="3">#REF!</definedName>
    <definedName name="SUBTOTAL_ETHICAL_12_17">#REF!</definedName>
    <definedName name="SUBTOTAL_ETHICAL_12_2">"#REF!"</definedName>
    <definedName name="SUBTOTAL_ETHICAL_13">#REF!</definedName>
    <definedName name="SUBTOTAL_ETHICAL_13_1">"#REF!"</definedName>
    <definedName name="SUBTOTAL_ETHICAL_13_10">#REF!</definedName>
    <definedName name="SUBTOTAL_ETHICAL_13_11" localSheetId="3">#REF!</definedName>
    <definedName name="SUBTOTAL_ETHICAL_13_11">#REF!</definedName>
    <definedName name="SUBTOTAL_ETHICAL_13_17" localSheetId="3">#REF!</definedName>
    <definedName name="SUBTOTAL_ETHICAL_13_17">#REF!</definedName>
    <definedName name="SUBTOTAL_ETHICAL_14" localSheetId="3">#REF!</definedName>
    <definedName name="SUBTOTAL_ETHICAL_14">#REF!</definedName>
    <definedName name="SUBTOTAL_ETHICAL_14_1">"#REF!"</definedName>
    <definedName name="SUBTOTAL_ETHICAL_14_10">#REF!</definedName>
    <definedName name="SUBTOTAL_ETHICAL_14_11" localSheetId="3">#REF!</definedName>
    <definedName name="SUBTOTAL_ETHICAL_14_11">#REF!</definedName>
    <definedName name="SUBTOTAL_ETHICAL_14_17" localSheetId="3">#REF!</definedName>
    <definedName name="SUBTOTAL_ETHICAL_14_17">#REF!</definedName>
    <definedName name="SUBTOTAL_ETHICAL_17" localSheetId="3">#REF!</definedName>
    <definedName name="SUBTOTAL_ETHICAL_17">#REF!</definedName>
    <definedName name="SUBTOTAL_ETHICAL_2" localSheetId="3">#REF!</definedName>
    <definedName name="SUBTOTAL_ETHICAL_2">#REF!</definedName>
    <definedName name="SUBTOTAL_ETHICAL_2_1">"#REF!"</definedName>
    <definedName name="SUBTOTAL_ETHICAL_2_10">#REF!</definedName>
    <definedName name="SUBTOTAL_ETHICAL_2_11" localSheetId="3">#REF!</definedName>
    <definedName name="SUBTOTAL_ETHICAL_2_11">#REF!</definedName>
    <definedName name="SUBTOTAL_ETHICAL_2_17" localSheetId="3">#REF!</definedName>
    <definedName name="SUBTOTAL_ETHICAL_2_17">#REF!</definedName>
    <definedName name="SUBTOTAL_ETHICAL_2_2">"#REF!"</definedName>
    <definedName name="SUBTOTAL_ETHICAL_2_3">"#REF!"</definedName>
    <definedName name="SUBTOTAL_ETHICAL_2_9">#REF!</definedName>
    <definedName name="SUBTOTAL_ETHICAL_3" localSheetId="3">#REF!</definedName>
    <definedName name="SUBTOTAL_ETHICAL_3">#REF!</definedName>
    <definedName name="SUBTOTAL_ETHICAL_3_1">"#REF!"</definedName>
    <definedName name="SUBTOTAL_ETHICAL_3_10">#REF!</definedName>
    <definedName name="SUBTOTAL_ETHICAL_3_11" localSheetId="3">#REF!</definedName>
    <definedName name="SUBTOTAL_ETHICAL_3_11">#REF!</definedName>
    <definedName name="SUBTOTAL_ETHICAL_3_17" localSheetId="3">#REF!</definedName>
    <definedName name="SUBTOTAL_ETHICAL_3_17">#REF!</definedName>
    <definedName name="SUBTOTAL_ETHICAL_4" localSheetId="3">#REF!</definedName>
    <definedName name="SUBTOTAL_ETHICAL_4">#REF!</definedName>
    <definedName name="SUBTOTAL_ETHICAL_4_1">"#REF!"</definedName>
    <definedName name="SUBTOTAL_ETHICAL_4_10">#REF!</definedName>
    <definedName name="SUBTOTAL_ETHICAL_4_11" localSheetId="3">#REF!</definedName>
    <definedName name="SUBTOTAL_ETHICAL_4_11">#REF!</definedName>
    <definedName name="SUBTOTAL_ETHICAL_4_17" localSheetId="3">#REF!</definedName>
    <definedName name="SUBTOTAL_ETHICAL_4_17">#REF!</definedName>
    <definedName name="SUBTOTAL_ETHICAL_4_2">"#REF!"</definedName>
    <definedName name="SUBTOTAL_ETHICAL_5">#REF!</definedName>
    <definedName name="SUBTOTAL_ETHICAL_5_1">"#REF!"</definedName>
    <definedName name="SUBTOTAL_ETHICAL_5_10">#REF!</definedName>
    <definedName name="SUBTOTAL_ETHICAL_5_11" localSheetId="3">#REF!</definedName>
    <definedName name="SUBTOTAL_ETHICAL_5_11">#REF!</definedName>
    <definedName name="SUBTOTAL_ETHICAL_5_17" localSheetId="3">#REF!</definedName>
    <definedName name="SUBTOTAL_ETHICAL_5_17">#REF!</definedName>
    <definedName name="SUBTOTAL_ETHICAL_6" localSheetId="3">#REF!</definedName>
    <definedName name="SUBTOTAL_ETHICAL_6">#REF!</definedName>
    <definedName name="SUBTOTAL_ETHICAL_6_1">"#REF!"</definedName>
    <definedName name="SUBTOTAL_ETHICAL_6_10">#REF!</definedName>
    <definedName name="SUBTOTAL_ETHICAL_6_11" localSheetId="3">#REF!</definedName>
    <definedName name="SUBTOTAL_ETHICAL_6_11">#REF!</definedName>
    <definedName name="SUBTOTAL_ETHICAL_6_17" localSheetId="3">#REF!</definedName>
    <definedName name="SUBTOTAL_ETHICAL_6_17">#REF!</definedName>
    <definedName name="SUBTOTAL_ETHICAL_7" localSheetId="3">#REF!</definedName>
    <definedName name="SUBTOTAL_ETHICAL_7">#REF!</definedName>
    <definedName name="SUBTOTAL_ETHICAL_7_1">"#REF!"</definedName>
    <definedName name="SUBTOTAL_ETHICAL_7_10">#REF!</definedName>
    <definedName name="SUBTOTAL_ETHICAL_7_11" localSheetId="3">#REF!</definedName>
    <definedName name="SUBTOTAL_ETHICAL_7_11">#REF!</definedName>
    <definedName name="SUBTOTAL_ETHICAL_7_17" localSheetId="3">#REF!</definedName>
    <definedName name="SUBTOTAL_ETHICAL_7_17">#REF!</definedName>
    <definedName name="SUBTOTAL_ETHICAL_8" localSheetId="3">#REF!</definedName>
    <definedName name="SUBTOTAL_ETHICAL_8">#REF!</definedName>
    <definedName name="SUBTOTAL_ETHICAL_8_1">"#REF!"</definedName>
    <definedName name="SUBTOTAL_ETHICAL_8_10">#REF!</definedName>
    <definedName name="SUBTOTAL_ETHICAL_8_11" localSheetId="3">#REF!</definedName>
    <definedName name="SUBTOTAL_ETHICAL_8_11">#REF!</definedName>
    <definedName name="SUBTOTAL_ETHICAL_8_17" localSheetId="3">#REF!</definedName>
    <definedName name="SUBTOTAL_ETHICAL_8_17">#REF!</definedName>
    <definedName name="SUBTOTAL_ETHICAL_9" localSheetId="3">#REF!</definedName>
    <definedName name="SUBTOTAL_ETHICAL_9">#REF!</definedName>
    <definedName name="SUBTOTAL_ETHICAL_9_1">"#REF!"</definedName>
    <definedName name="SUBTOTAL_ETHICAL_9_10">#REF!</definedName>
    <definedName name="SUBTOTAL_ETHICAL_9_11" localSheetId="3">#REF!</definedName>
    <definedName name="SUBTOTAL_ETHICAL_9_11">#REF!</definedName>
    <definedName name="SUBTOTAL_ETHICAL_9_17" localSheetId="3">#REF!</definedName>
    <definedName name="SUBTOTAL_ETHICAL_9_17">#REF!</definedName>
    <definedName name="Subtotal_INJEKSI" localSheetId="3">#REF!</definedName>
    <definedName name="Subtotal_INJEKSI">#REF!</definedName>
    <definedName name="Subtotal_INJEKSI_1" localSheetId="3">#REF!</definedName>
    <definedName name="Subtotal_INJEKSI_1">#REF!</definedName>
    <definedName name="Subtotal_INJEKSI_1_1">"#REF!"</definedName>
    <definedName name="Subtotal_INJEKSI_1_10">#REF!</definedName>
    <definedName name="Subtotal_INJEKSI_1_11" localSheetId="3">#REF!</definedName>
    <definedName name="Subtotal_INJEKSI_1_11">#REF!</definedName>
    <definedName name="Subtotal_INJEKSI_1_17" localSheetId="3">#REF!</definedName>
    <definedName name="Subtotal_INJEKSI_1_17">#REF!</definedName>
    <definedName name="Subtotal_INJEKSI_1_2">"#REF!"</definedName>
    <definedName name="Subtotal_INJEKSI_1_3">"#REF!"</definedName>
    <definedName name="Subtotal_INJEKSI_1_9">#REF!</definedName>
    <definedName name="Subtotal_INJEKSI_10" localSheetId="3">#REF!</definedName>
    <definedName name="Subtotal_INJEKSI_10">#REF!</definedName>
    <definedName name="Subtotal_INJEKSI_10_1">"#REF!"</definedName>
    <definedName name="Subtotal_INJEKSI_10_1_1">"#REF!"</definedName>
    <definedName name="Subtotal_INJEKSI_10_10">#REF!</definedName>
    <definedName name="Subtotal_INJEKSI_10_11" localSheetId="3">#REF!</definedName>
    <definedName name="Subtotal_INJEKSI_10_11">#REF!</definedName>
    <definedName name="Subtotal_INJEKSI_10_17" localSheetId="3">#REF!</definedName>
    <definedName name="Subtotal_INJEKSI_10_17">#REF!</definedName>
    <definedName name="Subtotal_INJEKSI_11" localSheetId="3">#REF!</definedName>
    <definedName name="Subtotal_INJEKSI_11">#REF!</definedName>
    <definedName name="Subtotal_INJEKSI_11_1">"#REF!"</definedName>
    <definedName name="Subtotal_INJEKSI_11_1_1">"#REF!"</definedName>
    <definedName name="Subtotal_INJEKSI_11_10">#REF!</definedName>
    <definedName name="Subtotal_INJEKSI_11_11" localSheetId="3">#REF!</definedName>
    <definedName name="Subtotal_INJEKSI_11_11">#REF!</definedName>
    <definedName name="Subtotal_INJEKSI_11_17" localSheetId="3">#REF!</definedName>
    <definedName name="Subtotal_INJEKSI_11_17">#REF!</definedName>
    <definedName name="Subtotal_INJEKSI_12" localSheetId="3">#REF!</definedName>
    <definedName name="Subtotal_INJEKSI_12">#REF!</definedName>
    <definedName name="Subtotal_INJEKSI_12_1">"#REF!"</definedName>
    <definedName name="Subtotal_INJEKSI_12_10">#REF!</definedName>
    <definedName name="Subtotal_INJEKSI_12_11" localSheetId="3">#REF!</definedName>
    <definedName name="Subtotal_INJEKSI_12_11">#REF!</definedName>
    <definedName name="Subtotal_INJEKSI_12_17" localSheetId="3">#REF!</definedName>
    <definedName name="Subtotal_INJEKSI_12_17">#REF!</definedName>
    <definedName name="Subtotal_INJEKSI_12_2">"#REF!"</definedName>
    <definedName name="Subtotal_INJEKSI_13">#REF!</definedName>
    <definedName name="Subtotal_INJEKSI_13_1">"#REF!"</definedName>
    <definedName name="Subtotal_INJEKSI_13_10">#REF!</definedName>
    <definedName name="Subtotal_INJEKSI_13_11" localSheetId="3">#REF!</definedName>
    <definedName name="Subtotal_INJEKSI_13_11">#REF!</definedName>
    <definedName name="Subtotal_INJEKSI_13_17" localSheetId="3">#REF!</definedName>
    <definedName name="Subtotal_INJEKSI_13_17">#REF!</definedName>
    <definedName name="Subtotal_INJEKSI_14" localSheetId="3">#REF!</definedName>
    <definedName name="Subtotal_INJEKSI_14">#REF!</definedName>
    <definedName name="Subtotal_INJEKSI_14_1">"#REF!"</definedName>
    <definedName name="Subtotal_INJEKSI_14_10">#REF!</definedName>
    <definedName name="Subtotal_INJEKSI_14_11" localSheetId="3">#REF!</definedName>
    <definedName name="Subtotal_INJEKSI_14_11">#REF!</definedName>
    <definedName name="Subtotal_INJEKSI_14_17" localSheetId="3">#REF!</definedName>
    <definedName name="Subtotal_INJEKSI_14_17">#REF!</definedName>
    <definedName name="Subtotal_INJEKSI_17" localSheetId="3">#REF!</definedName>
    <definedName name="Subtotal_INJEKSI_17">#REF!</definedName>
    <definedName name="Subtotal_INJEKSI_2" localSheetId="3">#REF!</definedName>
    <definedName name="Subtotal_INJEKSI_2">#REF!</definedName>
    <definedName name="Subtotal_INJEKSI_2_1">"#REF!"</definedName>
    <definedName name="Subtotal_INJEKSI_2_10">#REF!</definedName>
    <definedName name="Subtotal_INJEKSI_2_11" localSheetId="3">#REF!</definedName>
    <definedName name="Subtotal_INJEKSI_2_11">#REF!</definedName>
    <definedName name="Subtotal_INJEKSI_2_17" localSheetId="3">#REF!</definedName>
    <definedName name="Subtotal_INJEKSI_2_17">#REF!</definedName>
    <definedName name="Subtotal_INJEKSI_2_2">"#REF!"</definedName>
    <definedName name="Subtotal_INJEKSI_2_3">"#REF!"</definedName>
    <definedName name="Subtotal_INJEKSI_2_9">#REF!</definedName>
    <definedName name="Subtotal_INJEKSI_3" localSheetId="3">#REF!</definedName>
    <definedName name="Subtotal_INJEKSI_3">#REF!</definedName>
    <definedName name="Subtotal_INJEKSI_3_1">"#REF!"</definedName>
    <definedName name="Subtotal_INJEKSI_3_10">#REF!</definedName>
    <definedName name="Subtotal_INJEKSI_3_11" localSheetId="3">#REF!</definedName>
    <definedName name="Subtotal_INJEKSI_3_11">#REF!</definedName>
    <definedName name="Subtotal_INJEKSI_3_17" localSheetId="3">#REF!</definedName>
    <definedName name="Subtotal_INJEKSI_3_17">#REF!</definedName>
    <definedName name="Subtotal_INJEKSI_4" localSheetId="3">#REF!</definedName>
    <definedName name="Subtotal_INJEKSI_4">#REF!</definedName>
    <definedName name="Subtotal_INJEKSI_4_1">"#REF!"</definedName>
    <definedName name="Subtotal_INJEKSI_4_10">#REF!</definedName>
    <definedName name="Subtotal_INJEKSI_4_11" localSheetId="3">#REF!</definedName>
    <definedName name="Subtotal_INJEKSI_4_11">#REF!</definedName>
    <definedName name="Subtotal_INJEKSI_4_17" localSheetId="3">#REF!</definedName>
    <definedName name="Subtotal_INJEKSI_4_17">#REF!</definedName>
    <definedName name="Subtotal_INJEKSI_4_2">"#REF!"</definedName>
    <definedName name="Subtotal_INJEKSI_5">#REF!</definedName>
    <definedName name="Subtotal_INJEKSI_5_1">"#REF!"</definedName>
    <definedName name="Subtotal_INJEKSI_5_10">#REF!</definedName>
    <definedName name="Subtotal_INJEKSI_5_11" localSheetId="3">#REF!</definedName>
    <definedName name="Subtotal_INJEKSI_5_11">#REF!</definedName>
    <definedName name="Subtotal_INJEKSI_5_17" localSheetId="3">#REF!</definedName>
    <definedName name="Subtotal_INJEKSI_5_17">#REF!</definedName>
    <definedName name="Subtotal_INJEKSI_6" localSheetId="3">#REF!</definedName>
    <definedName name="Subtotal_INJEKSI_6">#REF!</definedName>
    <definedName name="Subtotal_INJEKSI_6_1">"#REF!"</definedName>
    <definedName name="Subtotal_INJEKSI_6_10">#REF!</definedName>
    <definedName name="Subtotal_INJEKSI_6_11" localSheetId="3">#REF!</definedName>
    <definedName name="Subtotal_INJEKSI_6_11">#REF!</definedName>
    <definedName name="Subtotal_INJEKSI_6_17" localSheetId="3">#REF!</definedName>
    <definedName name="Subtotal_INJEKSI_6_17">#REF!</definedName>
    <definedName name="Subtotal_INJEKSI_7" localSheetId="3">#REF!</definedName>
    <definedName name="Subtotal_INJEKSI_7">#REF!</definedName>
    <definedName name="Subtotal_INJEKSI_7_1">"#REF!"</definedName>
    <definedName name="Subtotal_INJEKSI_7_10">#REF!</definedName>
    <definedName name="Subtotal_INJEKSI_7_11" localSheetId="3">#REF!</definedName>
    <definedName name="Subtotal_INJEKSI_7_11">#REF!</definedName>
    <definedName name="Subtotal_INJEKSI_7_17" localSheetId="3">#REF!</definedName>
    <definedName name="Subtotal_INJEKSI_7_17">#REF!</definedName>
    <definedName name="Subtotal_INJEKSI_8" localSheetId="3">#REF!</definedName>
    <definedName name="Subtotal_INJEKSI_8">#REF!</definedName>
    <definedName name="Subtotal_INJEKSI_8_1">"#REF!"</definedName>
    <definedName name="Subtotal_INJEKSI_8_10">#REF!</definedName>
    <definedName name="Subtotal_INJEKSI_8_11" localSheetId="3">#REF!</definedName>
    <definedName name="Subtotal_INJEKSI_8_11">#REF!</definedName>
    <definedName name="Subtotal_INJEKSI_8_17" localSheetId="3">#REF!</definedName>
    <definedName name="Subtotal_INJEKSI_8_17">#REF!</definedName>
    <definedName name="Subtotal_INJEKSI_9" localSheetId="3">#REF!</definedName>
    <definedName name="Subtotal_INJEKSI_9">#REF!</definedName>
    <definedName name="Subtotal_INJEKSI_9_1">"#REF!"</definedName>
    <definedName name="Subtotal_INJEKSI_9_10">#REF!</definedName>
    <definedName name="Subtotal_INJEKSI_9_11" localSheetId="3">#REF!</definedName>
    <definedName name="Subtotal_INJEKSI_9_11">#REF!</definedName>
    <definedName name="Subtotal_INJEKSI_9_17" localSheetId="3">#REF!</definedName>
    <definedName name="Subtotal_INJEKSI_9_17">#REF!</definedName>
    <definedName name="Subtotal_KAPSUL" localSheetId="3">#REF!</definedName>
    <definedName name="Subtotal_KAPSUL">#REF!</definedName>
    <definedName name="Subtotal_KAPSUL_1" localSheetId="3">#REF!</definedName>
    <definedName name="Subtotal_KAPSUL_1">#REF!</definedName>
    <definedName name="Subtotal_KAPSUL_1_1">"#REF!"</definedName>
    <definedName name="Subtotal_KAPSUL_1_10">#REF!</definedName>
    <definedName name="Subtotal_KAPSUL_1_11" localSheetId="3">#REF!</definedName>
    <definedName name="Subtotal_KAPSUL_1_11">#REF!</definedName>
    <definedName name="Subtotal_KAPSUL_1_17" localSheetId="3">#REF!</definedName>
    <definedName name="Subtotal_KAPSUL_1_17">#REF!</definedName>
    <definedName name="Subtotal_KAPSUL_1_2">"#REF!"</definedName>
    <definedName name="Subtotal_KAPSUL_1_3">"#REF!"</definedName>
    <definedName name="Subtotal_KAPSUL_1_9">#REF!</definedName>
    <definedName name="Subtotal_KAPSUL_10" localSheetId="3">#REF!</definedName>
    <definedName name="Subtotal_KAPSUL_10">#REF!</definedName>
    <definedName name="Subtotal_KAPSUL_10_1">"#REF!"</definedName>
    <definedName name="Subtotal_KAPSUL_10_1_1">"#REF!"</definedName>
    <definedName name="Subtotal_KAPSUL_10_10">#REF!</definedName>
    <definedName name="Subtotal_KAPSUL_10_11" localSheetId="3">#REF!</definedName>
    <definedName name="Subtotal_KAPSUL_10_11">#REF!</definedName>
    <definedName name="Subtotal_KAPSUL_10_17" localSheetId="3">#REF!</definedName>
    <definedName name="Subtotal_KAPSUL_10_17">#REF!</definedName>
    <definedName name="Subtotal_KAPSUL_11" localSheetId="3">#REF!</definedName>
    <definedName name="Subtotal_KAPSUL_11">#REF!</definedName>
    <definedName name="Subtotal_KAPSUL_11_1">"#REF!"</definedName>
    <definedName name="Subtotal_KAPSUL_11_1_1">"#REF!"</definedName>
    <definedName name="Subtotal_KAPSUL_11_10">#REF!</definedName>
    <definedName name="Subtotal_KAPSUL_11_11" localSheetId="3">#REF!</definedName>
    <definedName name="Subtotal_KAPSUL_11_11">#REF!</definedName>
    <definedName name="Subtotal_KAPSUL_11_17" localSheetId="3">#REF!</definedName>
    <definedName name="Subtotal_KAPSUL_11_17">#REF!</definedName>
    <definedName name="Subtotal_KAPSUL_12" localSheetId="3">#REF!</definedName>
    <definedName name="Subtotal_KAPSUL_12">#REF!</definedName>
    <definedName name="Subtotal_KAPSUL_12_1">"#REF!"</definedName>
    <definedName name="Subtotal_KAPSUL_12_10">#REF!</definedName>
    <definedName name="Subtotal_KAPSUL_12_11" localSheetId="3">#REF!</definedName>
    <definedName name="Subtotal_KAPSUL_12_11">#REF!</definedName>
    <definedName name="Subtotal_KAPSUL_12_17" localSheetId="3">#REF!</definedName>
    <definedName name="Subtotal_KAPSUL_12_17">#REF!</definedName>
    <definedName name="Subtotal_KAPSUL_12_2">"#REF!"</definedName>
    <definedName name="Subtotal_KAPSUL_13">#REF!</definedName>
    <definedName name="Subtotal_KAPSUL_13_1">"#REF!"</definedName>
    <definedName name="Subtotal_KAPSUL_13_10">#REF!</definedName>
    <definedName name="Subtotal_KAPSUL_13_11" localSheetId="3">#REF!</definedName>
    <definedName name="Subtotal_KAPSUL_13_11">#REF!</definedName>
    <definedName name="Subtotal_KAPSUL_13_17" localSheetId="3">#REF!</definedName>
    <definedName name="Subtotal_KAPSUL_13_17">#REF!</definedName>
    <definedName name="Subtotal_KAPSUL_14" localSheetId="3">#REF!</definedName>
    <definedName name="Subtotal_KAPSUL_14">#REF!</definedName>
    <definedName name="Subtotal_KAPSUL_14_1">"#REF!"</definedName>
    <definedName name="Subtotal_KAPSUL_14_10">#REF!</definedName>
    <definedName name="Subtotal_KAPSUL_14_11" localSheetId="3">#REF!</definedName>
    <definedName name="Subtotal_KAPSUL_14_11">#REF!</definedName>
    <definedName name="Subtotal_KAPSUL_14_17" localSheetId="3">#REF!</definedName>
    <definedName name="Subtotal_KAPSUL_14_17">#REF!</definedName>
    <definedName name="Subtotal_KAPSUL_17" localSheetId="3">#REF!</definedName>
    <definedName name="Subtotal_KAPSUL_17">#REF!</definedName>
    <definedName name="Subtotal_KAPSUL_2" localSheetId="3">#REF!</definedName>
    <definedName name="Subtotal_KAPSUL_2">#REF!</definedName>
    <definedName name="Subtotal_KAPSUL_2_1">"#REF!"</definedName>
    <definedName name="Subtotal_KAPSUL_2_10">#REF!</definedName>
    <definedName name="Subtotal_KAPSUL_2_11" localSheetId="3">#REF!</definedName>
    <definedName name="Subtotal_KAPSUL_2_11">#REF!</definedName>
    <definedName name="Subtotal_KAPSUL_2_17" localSheetId="3">#REF!</definedName>
    <definedName name="Subtotal_KAPSUL_2_17">#REF!</definedName>
    <definedName name="Subtotal_KAPSUL_2_2">"#REF!"</definedName>
    <definedName name="Subtotal_KAPSUL_2_3">"#REF!"</definedName>
    <definedName name="Subtotal_KAPSUL_2_9">#REF!</definedName>
    <definedName name="Subtotal_KAPSUL_3" localSheetId="3">#REF!</definedName>
    <definedName name="Subtotal_KAPSUL_3">#REF!</definedName>
    <definedName name="Subtotal_KAPSUL_3_1">"#REF!"</definedName>
    <definedName name="Subtotal_KAPSUL_3_10">#REF!</definedName>
    <definedName name="Subtotal_KAPSUL_3_11" localSheetId="3">#REF!</definedName>
    <definedName name="Subtotal_KAPSUL_3_11">#REF!</definedName>
    <definedName name="Subtotal_KAPSUL_3_17" localSheetId="3">#REF!</definedName>
    <definedName name="Subtotal_KAPSUL_3_17">#REF!</definedName>
    <definedName name="Subtotal_KAPSUL_4" localSheetId="3">#REF!</definedName>
    <definedName name="Subtotal_KAPSUL_4">#REF!</definedName>
    <definedName name="Subtotal_KAPSUL_4_1">"#REF!"</definedName>
    <definedName name="Subtotal_KAPSUL_4_10">#REF!</definedName>
    <definedName name="Subtotal_KAPSUL_4_11" localSheetId="3">#REF!</definedName>
    <definedName name="Subtotal_KAPSUL_4_11">#REF!</definedName>
    <definedName name="Subtotal_KAPSUL_4_17" localSheetId="3">#REF!</definedName>
    <definedName name="Subtotal_KAPSUL_4_17">#REF!</definedName>
    <definedName name="Subtotal_KAPSUL_4_2">"#REF!"</definedName>
    <definedName name="Subtotal_KAPSUL_5">#REF!</definedName>
    <definedName name="Subtotal_KAPSUL_5_1">"#REF!"</definedName>
    <definedName name="Subtotal_KAPSUL_5_10">#REF!</definedName>
    <definedName name="Subtotal_KAPSUL_5_11" localSheetId="3">#REF!</definedName>
    <definedName name="Subtotal_KAPSUL_5_11">#REF!</definedName>
    <definedName name="Subtotal_KAPSUL_5_17" localSheetId="3">#REF!</definedName>
    <definedName name="Subtotal_KAPSUL_5_17">#REF!</definedName>
    <definedName name="Subtotal_KAPSUL_6" localSheetId="3">#REF!</definedName>
    <definedName name="Subtotal_KAPSUL_6">#REF!</definedName>
    <definedName name="Subtotal_KAPSUL_6_1">"#REF!"</definedName>
    <definedName name="Subtotal_KAPSUL_6_10">#REF!</definedName>
    <definedName name="Subtotal_KAPSUL_6_11" localSheetId="3">#REF!</definedName>
    <definedName name="Subtotal_KAPSUL_6_11">#REF!</definedName>
    <definedName name="Subtotal_KAPSUL_6_17" localSheetId="3">#REF!</definedName>
    <definedName name="Subtotal_KAPSUL_6_17">#REF!</definedName>
    <definedName name="Subtotal_KAPSUL_7" localSheetId="3">#REF!</definedName>
    <definedName name="Subtotal_KAPSUL_7">#REF!</definedName>
    <definedName name="Subtotal_KAPSUL_7_1">"#REF!"</definedName>
    <definedName name="Subtotal_KAPSUL_7_10">#REF!</definedName>
    <definedName name="Subtotal_KAPSUL_7_11" localSheetId="3">#REF!</definedName>
    <definedName name="Subtotal_KAPSUL_7_11">#REF!</definedName>
    <definedName name="Subtotal_KAPSUL_7_17" localSheetId="3">#REF!</definedName>
    <definedName name="Subtotal_KAPSUL_7_17">#REF!</definedName>
    <definedName name="Subtotal_KAPSUL_8" localSheetId="3">#REF!</definedName>
    <definedName name="Subtotal_KAPSUL_8">#REF!</definedName>
    <definedName name="Subtotal_KAPSUL_8_1">"#REF!"</definedName>
    <definedName name="Subtotal_KAPSUL_8_10">#REF!</definedName>
    <definedName name="Subtotal_KAPSUL_8_11" localSheetId="3">#REF!</definedName>
    <definedName name="Subtotal_KAPSUL_8_11">#REF!</definedName>
    <definedName name="Subtotal_KAPSUL_8_17" localSheetId="3">#REF!</definedName>
    <definedName name="Subtotal_KAPSUL_8_17">#REF!</definedName>
    <definedName name="Subtotal_KAPSUL_9" localSheetId="3">#REF!</definedName>
    <definedName name="Subtotal_KAPSUL_9">#REF!</definedName>
    <definedName name="Subtotal_KAPSUL_9_1">"#REF!"</definedName>
    <definedName name="Subtotal_KAPSUL_9_10">#REF!</definedName>
    <definedName name="Subtotal_KAPSUL_9_11" localSheetId="3">#REF!</definedName>
    <definedName name="Subtotal_KAPSUL_9_11">#REF!</definedName>
    <definedName name="Subtotal_KAPSUL_9_17" localSheetId="3">#REF!</definedName>
    <definedName name="Subtotal_KAPSUL_9_17">#REF!</definedName>
    <definedName name="Subtotal_KRIM" localSheetId="3">#REF!</definedName>
    <definedName name="Subtotal_KRIM">#REF!</definedName>
    <definedName name="Subtotal_KRIM_1" localSheetId="3">#REF!</definedName>
    <definedName name="Subtotal_KRIM_1">#REF!</definedName>
    <definedName name="Subtotal_KRIM_1_1">"#REF!"</definedName>
    <definedName name="Subtotal_KRIM_1_10">#REF!</definedName>
    <definedName name="Subtotal_KRIM_1_11" localSheetId="3">#REF!</definedName>
    <definedName name="Subtotal_KRIM_1_11">#REF!</definedName>
    <definedName name="Subtotal_KRIM_1_17" localSheetId="3">#REF!</definedName>
    <definedName name="Subtotal_KRIM_1_17">#REF!</definedName>
    <definedName name="Subtotal_KRIM_1_2">"#REF!"</definedName>
    <definedName name="Subtotal_KRIM_1_3">"#REF!"</definedName>
    <definedName name="Subtotal_KRIM_1_9">#REF!</definedName>
    <definedName name="Subtotal_KRIM_10" localSheetId="3">#REF!</definedName>
    <definedName name="Subtotal_KRIM_10">#REF!</definedName>
    <definedName name="Subtotal_KRIM_10_1">"#REF!"</definedName>
    <definedName name="Subtotal_KRIM_10_1_1">"#REF!"</definedName>
    <definedName name="Subtotal_KRIM_10_10">#REF!</definedName>
    <definedName name="Subtotal_KRIM_10_11" localSheetId="3">#REF!</definedName>
    <definedName name="Subtotal_KRIM_10_11">#REF!</definedName>
    <definedName name="Subtotal_KRIM_10_17" localSheetId="3">#REF!</definedName>
    <definedName name="Subtotal_KRIM_10_17">#REF!</definedName>
    <definedName name="Subtotal_KRIM_11" localSheetId="3">#REF!</definedName>
    <definedName name="Subtotal_KRIM_11">#REF!</definedName>
    <definedName name="Subtotal_KRIM_11_1">"#REF!"</definedName>
    <definedName name="Subtotal_KRIM_11_1_1">"#REF!"</definedName>
    <definedName name="Subtotal_KRIM_11_10">#REF!</definedName>
    <definedName name="Subtotal_KRIM_11_11" localSheetId="3">#REF!</definedName>
    <definedName name="Subtotal_KRIM_11_11">#REF!</definedName>
    <definedName name="Subtotal_KRIM_11_17" localSheetId="3">#REF!</definedName>
    <definedName name="Subtotal_KRIM_11_17">#REF!</definedName>
    <definedName name="Subtotal_KRIM_12" localSheetId="3">#REF!</definedName>
    <definedName name="Subtotal_KRIM_12">#REF!</definedName>
    <definedName name="Subtotal_KRIM_12_1">"#REF!"</definedName>
    <definedName name="Subtotal_KRIM_12_10">#REF!</definedName>
    <definedName name="Subtotal_KRIM_12_11" localSheetId="3">#REF!</definedName>
    <definedName name="Subtotal_KRIM_12_11">#REF!</definedName>
    <definedName name="Subtotal_KRIM_12_17" localSheetId="3">#REF!</definedName>
    <definedName name="Subtotal_KRIM_12_17">#REF!</definedName>
    <definedName name="Subtotal_KRIM_12_2">"#REF!"</definedName>
    <definedName name="Subtotal_KRIM_13">#REF!</definedName>
    <definedName name="Subtotal_KRIM_13_1">"#REF!"</definedName>
    <definedName name="Subtotal_KRIM_13_10">#REF!</definedName>
    <definedName name="Subtotal_KRIM_13_11" localSheetId="3">#REF!</definedName>
    <definedName name="Subtotal_KRIM_13_11">#REF!</definedName>
    <definedName name="Subtotal_KRIM_13_17" localSheetId="3">#REF!</definedName>
    <definedName name="Subtotal_KRIM_13_17">#REF!</definedName>
    <definedName name="Subtotal_KRIM_14" localSheetId="3">#REF!</definedName>
    <definedName name="Subtotal_KRIM_14">#REF!</definedName>
    <definedName name="Subtotal_KRIM_14_1">"#REF!"</definedName>
    <definedName name="Subtotal_KRIM_14_10">#REF!</definedName>
    <definedName name="Subtotal_KRIM_14_11" localSheetId="3">#REF!</definedName>
    <definedName name="Subtotal_KRIM_14_11">#REF!</definedName>
    <definedName name="Subtotal_KRIM_14_17" localSheetId="3">#REF!</definedName>
    <definedName name="Subtotal_KRIM_14_17">#REF!</definedName>
    <definedName name="Subtotal_KRIM_17" localSheetId="3">#REF!</definedName>
    <definedName name="Subtotal_KRIM_17">#REF!</definedName>
    <definedName name="Subtotal_KRIM_2" localSheetId="3">#REF!</definedName>
    <definedName name="Subtotal_KRIM_2">#REF!</definedName>
    <definedName name="Subtotal_KRIM_2_1">"#REF!"</definedName>
    <definedName name="Subtotal_KRIM_2_10">#REF!</definedName>
    <definedName name="Subtotal_KRIM_2_11" localSheetId="3">#REF!</definedName>
    <definedName name="Subtotal_KRIM_2_11">#REF!</definedName>
    <definedName name="Subtotal_KRIM_2_17" localSheetId="3">#REF!</definedName>
    <definedName name="Subtotal_KRIM_2_17">#REF!</definedName>
    <definedName name="Subtotal_KRIM_2_2">"#REF!"</definedName>
    <definedName name="Subtotal_KRIM_2_3">"#REF!"</definedName>
    <definedName name="Subtotal_KRIM_2_9">#REF!</definedName>
    <definedName name="Subtotal_KRIM_3" localSheetId="3">#REF!</definedName>
    <definedName name="Subtotal_KRIM_3">#REF!</definedName>
    <definedName name="Subtotal_KRIM_3_1">"#REF!"</definedName>
    <definedName name="Subtotal_KRIM_3_10">#REF!</definedName>
    <definedName name="Subtotal_KRIM_3_11" localSheetId="3">#REF!</definedName>
    <definedName name="Subtotal_KRIM_3_11">#REF!</definedName>
    <definedName name="Subtotal_KRIM_3_17" localSheetId="3">#REF!</definedName>
    <definedName name="Subtotal_KRIM_3_17">#REF!</definedName>
    <definedName name="Subtotal_KRIM_4" localSheetId="3">#REF!</definedName>
    <definedName name="Subtotal_KRIM_4">#REF!</definedName>
    <definedName name="Subtotal_KRIM_4_1">"#REF!"</definedName>
    <definedName name="Subtotal_KRIM_4_10">#REF!</definedName>
    <definedName name="Subtotal_KRIM_4_11" localSheetId="3">#REF!</definedName>
    <definedName name="Subtotal_KRIM_4_11">#REF!</definedName>
    <definedName name="Subtotal_KRIM_4_17" localSheetId="3">#REF!</definedName>
    <definedName name="Subtotal_KRIM_4_17">#REF!</definedName>
    <definedName name="Subtotal_KRIM_4_2">"#REF!"</definedName>
    <definedName name="Subtotal_KRIM_5">#REF!</definedName>
    <definedName name="Subtotal_KRIM_5_1">"#REF!"</definedName>
    <definedName name="Subtotal_KRIM_5_10">#REF!</definedName>
    <definedName name="Subtotal_KRIM_5_11" localSheetId="3">#REF!</definedName>
    <definedName name="Subtotal_KRIM_5_11">#REF!</definedName>
    <definedName name="Subtotal_KRIM_5_17" localSheetId="3">#REF!</definedName>
    <definedName name="Subtotal_KRIM_5_17">#REF!</definedName>
    <definedName name="Subtotal_KRIM_6" localSheetId="3">#REF!</definedName>
    <definedName name="Subtotal_KRIM_6">#REF!</definedName>
    <definedName name="Subtotal_KRIM_6_1">"#REF!"</definedName>
    <definedName name="Subtotal_KRIM_6_10">#REF!</definedName>
    <definedName name="Subtotal_KRIM_6_11" localSheetId="3">#REF!</definedName>
    <definedName name="Subtotal_KRIM_6_11">#REF!</definedName>
    <definedName name="Subtotal_KRIM_6_17" localSheetId="3">#REF!</definedName>
    <definedName name="Subtotal_KRIM_6_17">#REF!</definedName>
    <definedName name="Subtotal_KRIM_7" localSheetId="3">#REF!</definedName>
    <definedName name="Subtotal_KRIM_7">#REF!</definedName>
    <definedName name="Subtotal_KRIM_7_1">"#REF!"</definedName>
    <definedName name="Subtotal_KRIM_7_10">#REF!</definedName>
    <definedName name="Subtotal_KRIM_7_11" localSheetId="3">#REF!</definedName>
    <definedName name="Subtotal_KRIM_7_11">#REF!</definedName>
    <definedName name="Subtotal_KRIM_7_17" localSheetId="3">#REF!</definedName>
    <definedName name="Subtotal_KRIM_7_17">#REF!</definedName>
    <definedName name="Subtotal_KRIM_8" localSheetId="3">#REF!</definedName>
    <definedName name="Subtotal_KRIM_8">#REF!</definedName>
    <definedName name="Subtotal_KRIM_8_1">"#REF!"</definedName>
    <definedName name="Subtotal_KRIM_8_10">#REF!</definedName>
    <definedName name="Subtotal_KRIM_8_11" localSheetId="3">#REF!</definedName>
    <definedName name="Subtotal_KRIM_8_11">#REF!</definedName>
    <definedName name="Subtotal_KRIM_8_17" localSheetId="3">#REF!</definedName>
    <definedName name="Subtotal_KRIM_8_17">#REF!</definedName>
    <definedName name="Subtotal_KRIM_9" localSheetId="3">#REF!</definedName>
    <definedName name="Subtotal_KRIM_9">#REF!</definedName>
    <definedName name="Subtotal_KRIM_9_1">"#REF!"</definedName>
    <definedName name="Subtotal_KRIM_9_10">#REF!</definedName>
    <definedName name="Subtotal_KRIM_9_11" localSheetId="3">#REF!</definedName>
    <definedName name="Subtotal_KRIM_9_11">#REF!</definedName>
    <definedName name="Subtotal_KRIM_9_17" localSheetId="3">#REF!</definedName>
    <definedName name="Subtotal_KRIM_9_17">#REF!</definedName>
    <definedName name="Subtotal_SUPP" localSheetId="3">#REF!</definedName>
    <definedName name="Subtotal_SUPP">#REF!</definedName>
    <definedName name="Subtotal_SUPP_1" localSheetId="3">#REF!</definedName>
    <definedName name="Subtotal_SUPP_1">#REF!</definedName>
    <definedName name="Subtotal_SUPP_1_1">"#REF!"</definedName>
    <definedName name="Subtotal_SUPP_1_10">#REF!</definedName>
    <definedName name="Subtotal_SUPP_1_11" localSheetId="3">#REF!</definedName>
    <definedName name="Subtotal_SUPP_1_11">#REF!</definedName>
    <definedName name="Subtotal_SUPP_1_17" localSheetId="3">#REF!</definedName>
    <definedName name="Subtotal_SUPP_1_17">#REF!</definedName>
    <definedName name="Subtotal_SUPP_1_2">"#REF!"</definedName>
    <definedName name="Subtotal_SUPP_1_3">"#REF!"</definedName>
    <definedName name="Subtotal_SUPP_1_9">#REF!</definedName>
    <definedName name="Subtotal_SUPP_10" localSheetId="3">#REF!</definedName>
    <definedName name="Subtotal_SUPP_10">#REF!</definedName>
    <definedName name="Subtotal_SUPP_10_1">"#REF!"</definedName>
    <definedName name="Subtotal_SUPP_10_1_1">"#REF!"</definedName>
    <definedName name="Subtotal_SUPP_10_10">#REF!</definedName>
    <definedName name="Subtotal_SUPP_10_11" localSheetId="3">#REF!</definedName>
    <definedName name="Subtotal_SUPP_10_11">#REF!</definedName>
    <definedName name="Subtotal_SUPP_10_17" localSheetId="3">#REF!</definedName>
    <definedName name="Subtotal_SUPP_10_17">#REF!</definedName>
    <definedName name="Subtotal_SUPP_11" localSheetId="3">#REF!</definedName>
    <definedName name="Subtotal_SUPP_11">#REF!</definedName>
    <definedName name="Subtotal_SUPP_11_1">"#REF!"</definedName>
    <definedName name="Subtotal_SUPP_11_1_1">"#REF!"</definedName>
    <definedName name="Subtotal_SUPP_11_10">#REF!</definedName>
    <definedName name="Subtotal_SUPP_11_11" localSheetId="3">#REF!</definedName>
    <definedName name="Subtotal_SUPP_11_11">#REF!</definedName>
    <definedName name="Subtotal_SUPP_11_17" localSheetId="3">#REF!</definedName>
    <definedName name="Subtotal_SUPP_11_17">#REF!</definedName>
    <definedName name="Subtotal_SUPP_12" localSheetId="3">#REF!</definedName>
    <definedName name="Subtotal_SUPP_12">#REF!</definedName>
    <definedName name="Subtotal_SUPP_12_1">"#REF!"</definedName>
    <definedName name="Subtotal_SUPP_12_10">#REF!</definedName>
    <definedName name="Subtotal_SUPP_12_11" localSheetId="3">#REF!</definedName>
    <definedName name="Subtotal_SUPP_12_11">#REF!</definedName>
    <definedName name="Subtotal_SUPP_12_17" localSheetId="3">#REF!</definedName>
    <definedName name="Subtotal_SUPP_12_17">#REF!</definedName>
    <definedName name="Subtotal_SUPP_12_2">"#REF!"</definedName>
    <definedName name="Subtotal_SUPP_13">#REF!</definedName>
    <definedName name="Subtotal_SUPP_13_1">"#REF!"</definedName>
    <definedName name="Subtotal_SUPP_13_10">#REF!</definedName>
    <definedName name="Subtotal_SUPP_13_11" localSheetId="3">#REF!</definedName>
    <definedName name="Subtotal_SUPP_13_11">#REF!</definedName>
    <definedName name="Subtotal_SUPP_13_17" localSheetId="3">#REF!</definedName>
    <definedName name="Subtotal_SUPP_13_17">#REF!</definedName>
    <definedName name="Subtotal_SUPP_14" localSheetId="3">#REF!</definedName>
    <definedName name="Subtotal_SUPP_14">#REF!</definedName>
    <definedName name="Subtotal_SUPP_14_1">"#REF!"</definedName>
    <definedName name="Subtotal_SUPP_14_10">#REF!</definedName>
    <definedName name="Subtotal_SUPP_14_11" localSheetId="3">#REF!</definedName>
    <definedName name="Subtotal_SUPP_14_11">#REF!</definedName>
    <definedName name="Subtotal_SUPP_14_17" localSheetId="3">#REF!</definedName>
    <definedName name="Subtotal_SUPP_14_17">#REF!</definedName>
    <definedName name="Subtotal_SUPP_17" localSheetId="3">#REF!</definedName>
    <definedName name="Subtotal_SUPP_17">#REF!</definedName>
    <definedName name="Subtotal_SUPP_2" localSheetId="3">#REF!</definedName>
    <definedName name="Subtotal_SUPP_2">#REF!</definedName>
    <definedName name="Subtotal_SUPP_2_1">"#REF!"</definedName>
    <definedName name="Subtotal_SUPP_2_10">#REF!</definedName>
    <definedName name="Subtotal_SUPP_2_11" localSheetId="3">#REF!</definedName>
    <definedName name="Subtotal_SUPP_2_11">#REF!</definedName>
    <definedName name="Subtotal_SUPP_2_17" localSheetId="3">#REF!</definedName>
    <definedName name="Subtotal_SUPP_2_17">#REF!</definedName>
    <definedName name="Subtotal_SUPP_2_2">"#REF!"</definedName>
    <definedName name="Subtotal_SUPP_2_3">"#REF!"</definedName>
    <definedName name="Subtotal_SUPP_2_9">#REF!</definedName>
    <definedName name="Subtotal_SUPP_3" localSheetId="3">#REF!</definedName>
    <definedName name="Subtotal_SUPP_3">#REF!</definedName>
    <definedName name="Subtotal_SUPP_3_1">"#REF!"</definedName>
    <definedName name="Subtotal_SUPP_3_10">#REF!</definedName>
    <definedName name="Subtotal_SUPP_3_11" localSheetId="3">#REF!</definedName>
    <definedName name="Subtotal_SUPP_3_11">#REF!</definedName>
    <definedName name="Subtotal_SUPP_3_17" localSheetId="3">#REF!</definedName>
    <definedName name="Subtotal_SUPP_3_17">#REF!</definedName>
    <definedName name="Subtotal_SUPP_4" localSheetId="3">#REF!</definedName>
    <definedName name="Subtotal_SUPP_4">#REF!</definedName>
    <definedName name="Subtotal_SUPP_4_1">"#REF!"</definedName>
    <definedName name="Subtotal_SUPP_4_10">#REF!</definedName>
    <definedName name="Subtotal_SUPP_4_11" localSheetId="3">#REF!</definedName>
    <definedName name="Subtotal_SUPP_4_11">#REF!</definedName>
    <definedName name="Subtotal_SUPP_4_17" localSheetId="3">#REF!</definedName>
    <definedName name="Subtotal_SUPP_4_17">#REF!</definedName>
    <definedName name="Subtotal_SUPP_4_2">"#REF!"</definedName>
    <definedName name="Subtotal_SUPP_5">#REF!</definedName>
    <definedName name="Subtotal_SUPP_5_1">"#REF!"</definedName>
    <definedName name="Subtotal_SUPP_5_10">#REF!</definedName>
    <definedName name="Subtotal_SUPP_5_11" localSheetId="3">#REF!</definedName>
    <definedName name="Subtotal_SUPP_5_11">#REF!</definedName>
    <definedName name="Subtotal_SUPP_5_17" localSheetId="3">#REF!</definedName>
    <definedName name="Subtotal_SUPP_5_17">#REF!</definedName>
    <definedName name="Subtotal_SUPP_6" localSheetId="3">#REF!</definedName>
    <definedName name="Subtotal_SUPP_6">#REF!</definedName>
    <definedName name="Subtotal_SUPP_6_1">"#REF!"</definedName>
    <definedName name="Subtotal_SUPP_6_10">#REF!</definedName>
    <definedName name="Subtotal_SUPP_6_11" localSheetId="3">#REF!</definedName>
    <definedName name="Subtotal_SUPP_6_11">#REF!</definedName>
    <definedName name="Subtotal_SUPP_6_17" localSheetId="3">#REF!</definedName>
    <definedName name="Subtotal_SUPP_6_17">#REF!</definedName>
    <definedName name="Subtotal_SUPP_7" localSheetId="3">#REF!</definedName>
    <definedName name="Subtotal_SUPP_7">#REF!</definedName>
    <definedName name="Subtotal_SUPP_7_1">"#REF!"</definedName>
    <definedName name="Subtotal_SUPP_7_10">#REF!</definedName>
    <definedName name="Subtotal_SUPP_7_11" localSheetId="3">#REF!</definedName>
    <definedName name="Subtotal_SUPP_7_11">#REF!</definedName>
    <definedName name="Subtotal_SUPP_7_17" localSheetId="3">#REF!</definedName>
    <definedName name="Subtotal_SUPP_7_17">#REF!</definedName>
    <definedName name="Subtotal_SUPP_8" localSheetId="3">#REF!</definedName>
    <definedName name="Subtotal_SUPP_8">#REF!</definedName>
    <definedName name="Subtotal_SUPP_8_1">"#REF!"</definedName>
    <definedName name="Subtotal_SUPP_8_10">#REF!</definedName>
    <definedName name="Subtotal_SUPP_8_11" localSheetId="3">#REF!</definedName>
    <definedName name="Subtotal_SUPP_8_11">#REF!</definedName>
    <definedName name="Subtotal_SUPP_8_17" localSheetId="3">#REF!</definedName>
    <definedName name="Subtotal_SUPP_8_17">#REF!</definedName>
    <definedName name="Subtotal_SUPP_9" localSheetId="3">#REF!</definedName>
    <definedName name="Subtotal_SUPP_9">#REF!</definedName>
    <definedName name="Subtotal_SUPP_9_1">"#REF!"</definedName>
    <definedName name="Subtotal_SUPP_9_10">#REF!</definedName>
    <definedName name="Subtotal_SUPP_9_11" localSheetId="3">#REF!</definedName>
    <definedName name="Subtotal_SUPP_9_11">#REF!</definedName>
    <definedName name="Subtotal_SUPP_9_17" localSheetId="3">#REF!</definedName>
    <definedName name="Subtotal_SUPP_9_17">#REF!</definedName>
    <definedName name="Subtotal_SYRUP" localSheetId="3">#REF!</definedName>
    <definedName name="Subtotal_SYRUP">#REF!</definedName>
    <definedName name="Subtotal_SYRUP_1" localSheetId="3">#REF!</definedName>
    <definedName name="Subtotal_SYRUP_1">#REF!</definedName>
    <definedName name="Subtotal_SYRUP_1_1">"#REF!"</definedName>
    <definedName name="Subtotal_SYRUP_1_10">#REF!</definedName>
    <definedName name="Subtotal_SYRUP_1_11" localSheetId="3">#REF!</definedName>
    <definedName name="Subtotal_SYRUP_1_11">#REF!</definedName>
    <definedName name="Subtotal_SYRUP_1_17" localSheetId="3">#REF!</definedName>
    <definedName name="Subtotal_SYRUP_1_17">#REF!</definedName>
    <definedName name="Subtotal_SYRUP_1_2">"#REF!"</definedName>
    <definedName name="Subtotal_SYRUP_1_3">"#REF!"</definedName>
    <definedName name="Subtotal_SYRUP_1_9">#REF!</definedName>
    <definedName name="Subtotal_SYRUP_10" localSheetId="3">#REF!</definedName>
    <definedName name="Subtotal_SYRUP_10">#REF!</definedName>
    <definedName name="Subtotal_SYRUP_10_1">"#REF!"</definedName>
    <definedName name="Subtotal_SYRUP_10_1_1">"#REF!"</definedName>
    <definedName name="Subtotal_SYRUP_10_10">#REF!</definedName>
    <definedName name="Subtotal_SYRUP_10_11" localSheetId="3">#REF!</definedName>
    <definedName name="Subtotal_SYRUP_10_11">#REF!</definedName>
    <definedName name="Subtotal_SYRUP_10_17" localSheetId="3">#REF!</definedName>
    <definedName name="Subtotal_SYRUP_10_17">#REF!</definedName>
    <definedName name="Subtotal_SYRUP_11" localSheetId="3">#REF!</definedName>
    <definedName name="Subtotal_SYRUP_11">#REF!</definedName>
    <definedName name="Subtotal_SYRUP_11_1">"#REF!"</definedName>
    <definedName name="Subtotal_SYRUP_11_1_1">"#REF!"</definedName>
    <definedName name="Subtotal_SYRUP_11_10">#REF!</definedName>
    <definedName name="Subtotal_SYRUP_11_11" localSheetId="3">#REF!</definedName>
    <definedName name="Subtotal_SYRUP_11_11">#REF!</definedName>
    <definedName name="Subtotal_SYRUP_11_17" localSheetId="3">#REF!</definedName>
    <definedName name="Subtotal_SYRUP_11_17">#REF!</definedName>
    <definedName name="Subtotal_SYRUP_12" localSheetId="3">#REF!</definedName>
    <definedName name="Subtotal_SYRUP_12">#REF!</definedName>
    <definedName name="Subtotal_SYRUP_12_1">"#REF!"</definedName>
    <definedName name="Subtotal_SYRUP_12_10">#REF!</definedName>
    <definedName name="Subtotal_SYRUP_12_11" localSheetId="3">#REF!</definedName>
    <definedName name="Subtotal_SYRUP_12_11">#REF!</definedName>
    <definedName name="Subtotal_SYRUP_12_17" localSheetId="3">#REF!</definedName>
    <definedName name="Subtotal_SYRUP_12_17">#REF!</definedName>
    <definedName name="Subtotal_SYRUP_12_2">"#REF!"</definedName>
    <definedName name="Subtotal_SYRUP_13">#REF!</definedName>
    <definedName name="Subtotal_SYRUP_13_1">"#REF!"</definedName>
    <definedName name="Subtotal_SYRUP_13_10">#REF!</definedName>
    <definedName name="Subtotal_SYRUP_13_11" localSheetId="3">#REF!</definedName>
    <definedName name="Subtotal_SYRUP_13_11">#REF!</definedName>
    <definedName name="Subtotal_SYRUP_13_17" localSheetId="3">#REF!</definedName>
    <definedName name="Subtotal_SYRUP_13_17">#REF!</definedName>
    <definedName name="Subtotal_SYRUP_14" localSheetId="3">#REF!</definedName>
    <definedName name="Subtotal_SYRUP_14">#REF!</definedName>
    <definedName name="Subtotal_SYRUP_14_1">"#REF!"</definedName>
    <definedName name="Subtotal_SYRUP_14_10">#REF!</definedName>
    <definedName name="Subtotal_SYRUP_14_11" localSheetId="3">#REF!</definedName>
    <definedName name="Subtotal_SYRUP_14_11">#REF!</definedName>
    <definedName name="Subtotal_SYRUP_14_17" localSheetId="3">#REF!</definedName>
    <definedName name="Subtotal_SYRUP_14_17">#REF!</definedName>
    <definedName name="Subtotal_SYRUP_17" localSheetId="3">#REF!</definedName>
    <definedName name="Subtotal_SYRUP_17">#REF!</definedName>
    <definedName name="Subtotal_SYRUP_2" localSheetId="3">#REF!</definedName>
    <definedName name="Subtotal_SYRUP_2">#REF!</definedName>
    <definedName name="Subtotal_SYRUP_2_1">"#REF!"</definedName>
    <definedName name="Subtotal_SYRUP_2_10">#REF!</definedName>
    <definedName name="Subtotal_SYRUP_2_11" localSheetId="3">#REF!</definedName>
    <definedName name="Subtotal_SYRUP_2_11">#REF!</definedName>
    <definedName name="Subtotal_SYRUP_2_17" localSheetId="3">#REF!</definedName>
    <definedName name="Subtotal_SYRUP_2_17">#REF!</definedName>
    <definedName name="Subtotal_SYRUP_2_2">"#REF!"</definedName>
    <definedName name="Subtotal_SYRUP_2_3">"#REF!"</definedName>
    <definedName name="Subtotal_SYRUP_2_9">#REF!</definedName>
    <definedName name="Subtotal_SYRUP_3" localSheetId="3">#REF!</definedName>
    <definedName name="Subtotal_SYRUP_3">#REF!</definedName>
    <definedName name="Subtotal_SYRUP_3_1">"#REF!"</definedName>
    <definedName name="Subtotal_SYRUP_3_10">#REF!</definedName>
    <definedName name="Subtotal_SYRUP_3_11" localSheetId="3">#REF!</definedName>
    <definedName name="Subtotal_SYRUP_3_11">#REF!</definedName>
    <definedName name="Subtotal_SYRUP_3_17" localSheetId="3">#REF!</definedName>
    <definedName name="Subtotal_SYRUP_3_17">#REF!</definedName>
    <definedName name="Subtotal_SYRUP_4" localSheetId="3">#REF!</definedName>
    <definedName name="Subtotal_SYRUP_4">#REF!</definedName>
    <definedName name="Subtotal_SYRUP_4_1">"#REF!"</definedName>
    <definedName name="Subtotal_SYRUP_4_10">#REF!</definedName>
    <definedName name="Subtotal_SYRUP_4_11" localSheetId="3">#REF!</definedName>
    <definedName name="Subtotal_SYRUP_4_11">#REF!</definedName>
    <definedName name="Subtotal_SYRUP_4_17" localSheetId="3">#REF!</definedName>
    <definedName name="Subtotal_SYRUP_4_17">#REF!</definedName>
    <definedName name="Subtotal_SYRUP_4_2">"#REF!"</definedName>
    <definedName name="Subtotal_SYRUP_5">#REF!</definedName>
    <definedName name="Subtotal_SYRUP_5_1">"#REF!"</definedName>
    <definedName name="Subtotal_SYRUP_5_10">#REF!</definedName>
    <definedName name="Subtotal_SYRUP_5_11" localSheetId="3">#REF!</definedName>
    <definedName name="Subtotal_SYRUP_5_11">#REF!</definedName>
    <definedName name="Subtotal_SYRUP_5_17" localSheetId="3">#REF!</definedName>
    <definedName name="Subtotal_SYRUP_5_17">#REF!</definedName>
    <definedName name="Subtotal_SYRUP_6" localSheetId="3">#REF!</definedName>
    <definedName name="Subtotal_SYRUP_6">#REF!</definedName>
    <definedName name="Subtotal_SYRUP_6_1">"#REF!"</definedName>
    <definedName name="Subtotal_SYRUP_6_10">#REF!</definedName>
    <definedName name="Subtotal_SYRUP_6_11" localSheetId="3">#REF!</definedName>
    <definedName name="Subtotal_SYRUP_6_11">#REF!</definedName>
    <definedName name="Subtotal_SYRUP_6_17" localSheetId="3">#REF!</definedName>
    <definedName name="Subtotal_SYRUP_6_17">#REF!</definedName>
    <definedName name="Subtotal_SYRUP_7" localSheetId="3">#REF!</definedName>
    <definedName name="Subtotal_SYRUP_7">#REF!</definedName>
    <definedName name="Subtotal_SYRUP_7_1">"#REF!"</definedName>
    <definedName name="Subtotal_SYRUP_7_10">#REF!</definedName>
    <definedName name="Subtotal_SYRUP_7_11" localSheetId="3">#REF!</definedName>
    <definedName name="Subtotal_SYRUP_7_11">#REF!</definedName>
    <definedName name="Subtotal_SYRUP_7_17" localSheetId="3">#REF!</definedName>
    <definedName name="Subtotal_SYRUP_7_17">#REF!</definedName>
    <definedName name="Subtotal_SYRUP_8" localSheetId="3">#REF!</definedName>
    <definedName name="Subtotal_SYRUP_8">#REF!</definedName>
    <definedName name="Subtotal_SYRUP_8_1">"#REF!"</definedName>
    <definedName name="Subtotal_SYRUP_8_10">#REF!</definedName>
    <definedName name="Subtotal_SYRUP_8_11" localSheetId="3">#REF!</definedName>
    <definedName name="Subtotal_SYRUP_8_11">#REF!</definedName>
    <definedName name="Subtotal_SYRUP_8_17" localSheetId="3">#REF!</definedName>
    <definedName name="Subtotal_SYRUP_8_17">#REF!</definedName>
    <definedName name="Subtotal_SYRUP_9" localSheetId="3">#REF!</definedName>
    <definedName name="Subtotal_SYRUP_9">#REF!</definedName>
    <definedName name="Subtotal_SYRUP_9_1">"#REF!"</definedName>
    <definedName name="Subtotal_SYRUP_9_10">#REF!</definedName>
    <definedName name="Subtotal_SYRUP_9_11" localSheetId="3">#REF!</definedName>
    <definedName name="Subtotal_SYRUP_9_11">#REF!</definedName>
    <definedName name="Subtotal_SYRUP_9_17" localSheetId="3">#REF!</definedName>
    <definedName name="Subtotal_SYRUP_9_17">#REF!</definedName>
    <definedName name="Subtotal_TABL_KAPL" localSheetId="3">#REF!</definedName>
    <definedName name="Subtotal_TABL_KAPL">#REF!</definedName>
    <definedName name="Subtotal_TABL_KAPL_1" localSheetId="3">#REF!</definedName>
    <definedName name="Subtotal_TABL_KAPL_1">#REF!</definedName>
    <definedName name="Subtotal_TABL_KAPL_1_1">"#REF!"</definedName>
    <definedName name="Subtotal_TABL_KAPL_1_10">#REF!</definedName>
    <definedName name="Subtotal_TABL_KAPL_1_11" localSheetId="3">#REF!</definedName>
    <definedName name="Subtotal_TABL_KAPL_1_11">#REF!</definedName>
    <definedName name="Subtotal_TABL_KAPL_1_17" localSheetId="3">#REF!</definedName>
    <definedName name="Subtotal_TABL_KAPL_1_17">#REF!</definedName>
    <definedName name="Subtotal_TABL_KAPL_1_2">"#REF!"</definedName>
    <definedName name="Subtotal_TABL_KAPL_1_3">"#REF!"</definedName>
    <definedName name="Subtotal_TABL_KAPL_1_9">#REF!</definedName>
    <definedName name="Subtotal_TABL_KAPL_10" localSheetId="3">#REF!</definedName>
    <definedName name="Subtotal_TABL_KAPL_10">#REF!</definedName>
    <definedName name="Subtotal_TABL_KAPL_10_1">"#REF!"</definedName>
    <definedName name="Subtotal_TABL_KAPL_10_1_1">"#REF!"</definedName>
    <definedName name="Subtotal_TABL_KAPL_10_10">#REF!</definedName>
    <definedName name="Subtotal_TABL_KAPL_10_11" localSheetId="3">#REF!</definedName>
    <definedName name="Subtotal_TABL_KAPL_10_11">#REF!</definedName>
    <definedName name="Subtotal_TABL_KAPL_10_17" localSheetId="3">#REF!</definedName>
    <definedName name="Subtotal_TABL_KAPL_10_17">#REF!</definedName>
    <definedName name="Subtotal_TABL_KAPL_11" localSheetId="3">#REF!</definedName>
    <definedName name="Subtotal_TABL_KAPL_11">#REF!</definedName>
    <definedName name="Subtotal_TABL_KAPL_11_1">"#REF!"</definedName>
    <definedName name="Subtotal_TABL_KAPL_11_1_1">"#REF!"</definedName>
    <definedName name="Subtotal_TABL_KAPL_11_10">#REF!</definedName>
    <definedName name="Subtotal_TABL_KAPL_11_11" localSheetId="3">#REF!</definedName>
    <definedName name="Subtotal_TABL_KAPL_11_11">#REF!</definedName>
    <definedName name="Subtotal_TABL_KAPL_11_17" localSheetId="3">#REF!</definedName>
    <definedName name="Subtotal_TABL_KAPL_11_17">#REF!</definedName>
    <definedName name="Subtotal_TABL_KAPL_12" localSheetId="3">#REF!</definedName>
    <definedName name="Subtotal_TABL_KAPL_12">#REF!</definedName>
    <definedName name="Subtotal_TABL_KAPL_12_1">"#REF!"</definedName>
    <definedName name="Subtotal_TABL_KAPL_12_10">#REF!</definedName>
    <definedName name="Subtotal_TABL_KAPL_12_11" localSheetId="3">#REF!</definedName>
    <definedName name="Subtotal_TABL_KAPL_12_11">#REF!</definedName>
    <definedName name="Subtotal_TABL_KAPL_12_17" localSheetId="3">#REF!</definedName>
    <definedName name="Subtotal_TABL_KAPL_12_17">#REF!</definedName>
    <definedName name="Subtotal_TABL_KAPL_12_2">"#REF!"</definedName>
    <definedName name="Subtotal_TABL_KAPL_13">#REF!</definedName>
    <definedName name="Subtotal_TABL_KAPL_13_1">"#REF!"</definedName>
    <definedName name="Subtotal_TABL_KAPL_13_10">#REF!</definedName>
    <definedName name="Subtotal_TABL_KAPL_13_11" localSheetId="3">#REF!</definedName>
    <definedName name="Subtotal_TABL_KAPL_13_11">#REF!</definedName>
    <definedName name="Subtotal_TABL_KAPL_13_17" localSheetId="3">#REF!</definedName>
    <definedName name="Subtotal_TABL_KAPL_13_17">#REF!</definedName>
    <definedName name="Subtotal_TABL_KAPL_14" localSheetId="3">#REF!</definedName>
    <definedName name="Subtotal_TABL_KAPL_14">#REF!</definedName>
    <definedName name="Subtotal_TABL_KAPL_14_1">"#REF!"</definedName>
    <definedName name="Subtotal_TABL_KAPL_14_10">#REF!</definedName>
    <definedName name="Subtotal_TABL_KAPL_14_11" localSheetId="3">#REF!</definedName>
    <definedName name="Subtotal_TABL_KAPL_14_11">#REF!</definedName>
    <definedName name="Subtotal_TABL_KAPL_14_17" localSheetId="3">#REF!</definedName>
    <definedName name="Subtotal_TABL_KAPL_14_17">#REF!</definedName>
    <definedName name="Subtotal_TABL_KAPL_17" localSheetId="3">#REF!</definedName>
    <definedName name="Subtotal_TABL_KAPL_17">#REF!</definedName>
    <definedName name="Subtotal_TABL_KAPL_2" localSheetId="3">#REF!</definedName>
    <definedName name="Subtotal_TABL_KAPL_2">#REF!</definedName>
    <definedName name="Subtotal_TABL_KAPL_2_1">"#REF!"</definedName>
    <definedName name="Subtotal_TABL_KAPL_2_10">#REF!</definedName>
    <definedName name="Subtotal_TABL_KAPL_2_11" localSheetId="3">#REF!</definedName>
    <definedName name="Subtotal_TABL_KAPL_2_11">#REF!</definedName>
    <definedName name="Subtotal_TABL_KAPL_2_17" localSheetId="3">#REF!</definedName>
    <definedName name="Subtotal_TABL_KAPL_2_17">#REF!</definedName>
    <definedName name="Subtotal_TABL_KAPL_2_2">"#REF!"</definedName>
    <definedName name="Subtotal_TABL_KAPL_2_3">"#REF!"</definedName>
    <definedName name="Subtotal_TABL_KAPL_2_9">#REF!</definedName>
    <definedName name="Subtotal_TABL_KAPL_3" localSheetId="3">#REF!</definedName>
    <definedName name="Subtotal_TABL_KAPL_3">#REF!</definedName>
    <definedName name="Subtotal_TABL_KAPL_3_1">"#REF!"</definedName>
    <definedName name="Subtotal_TABL_KAPL_3_10">#REF!</definedName>
    <definedName name="Subtotal_TABL_KAPL_3_11" localSheetId="3">#REF!</definedName>
    <definedName name="Subtotal_TABL_KAPL_3_11">#REF!</definedName>
    <definedName name="Subtotal_TABL_KAPL_3_17" localSheetId="3">#REF!</definedName>
    <definedName name="Subtotal_TABL_KAPL_3_17">#REF!</definedName>
    <definedName name="Subtotal_TABL_KAPL_4" localSheetId="3">#REF!</definedName>
    <definedName name="Subtotal_TABL_KAPL_4">#REF!</definedName>
    <definedName name="Subtotal_TABL_KAPL_4_1">"#REF!"</definedName>
    <definedName name="Subtotal_TABL_KAPL_4_10">#REF!</definedName>
    <definedName name="Subtotal_TABL_KAPL_4_11" localSheetId="3">#REF!</definedName>
    <definedName name="Subtotal_TABL_KAPL_4_11">#REF!</definedName>
    <definedName name="Subtotal_TABL_KAPL_4_17" localSheetId="3">#REF!</definedName>
    <definedName name="Subtotal_TABL_KAPL_4_17">#REF!</definedName>
    <definedName name="Subtotal_TABL_KAPL_4_2">"#REF!"</definedName>
    <definedName name="Subtotal_TABL_KAPL_5">#REF!</definedName>
    <definedName name="Subtotal_TABL_KAPL_5_1">"#REF!"</definedName>
    <definedName name="Subtotal_TABL_KAPL_5_10">#REF!</definedName>
    <definedName name="Subtotal_TABL_KAPL_5_11" localSheetId="3">#REF!</definedName>
    <definedName name="Subtotal_TABL_KAPL_5_11">#REF!</definedName>
    <definedName name="Subtotal_TABL_KAPL_5_17" localSheetId="3">#REF!</definedName>
    <definedName name="Subtotal_TABL_KAPL_5_17">#REF!</definedName>
    <definedName name="Subtotal_TABL_KAPL_6" localSheetId="3">#REF!</definedName>
    <definedName name="Subtotal_TABL_KAPL_6">#REF!</definedName>
    <definedName name="Subtotal_TABL_KAPL_6_1">"#REF!"</definedName>
    <definedName name="Subtotal_TABL_KAPL_6_10">#REF!</definedName>
    <definedName name="Subtotal_TABL_KAPL_6_11" localSheetId="3">#REF!</definedName>
    <definedName name="Subtotal_TABL_KAPL_6_11">#REF!</definedName>
    <definedName name="Subtotal_TABL_KAPL_6_17" localSheetId="3">#REF!</definedName>
    <definedName name="Subtotal_TABL_KAPL_6_17">#REF!</definedName>
    <definedName name="Subtotal_TABL_KAPL_7" localSheetId="3">#REF!</definedName>
    <definedName name="Subtotal_TABL_KAPL_7">#REF!</definedName>
    <definedName name="Subtotal_TABL_KAPL_7_1">"#REF!"</definedName>
    <definedName name="Subtotal_TABL_KAPL_7_10">#REF!</definedName>
    <definedName name="Subtotal_TABL_KAPL_7_11" localSheetId="3">#REF!</definedName>
    <definedName name="Subtotal_TABL_KAPL_7_11">#REF!</definedName>
    <definedName name="Subtotal_TABL_KAPL_7_17" localSheetId="3">#REF!</definedName>
    <definedName name="Subtotal_TABL_KAPL_7_17">#REF!</definedName>
    <definedName name="Subtotal_TABL_KAPL_8" localSheetId="3">#REF!</definedName>
    <definedName name="Subtotal_TABL_KAPL_8">#REF!</definedName>
    <definedName name="Subtotal_TABL_KAPL_8_1">"#REF!"</definedName>
    <definedName name="Subtotal_TABL_KAPL_8_10">#REF!</definedName>
    <definedName name="Subtotal_TABL_KAPL_8_11" localSheetId="3">#REF!</definedName>
    <definedName name="Subtotal_TABL_KAPL_8_11">#REF!</definedName>
    <definedName name="Subtotal_TABL_KAPL_8_17" localSheetId="3">#REF!</definedName>
    <definedName name="Subtotal_TABL_KAPL_8_17">#REF!</definedName>
    <definedName name="Subtotal_TABL_KAPL_9" localSheetId="3">#REF!</definedName>
    <definedName name="Subtotal_TABL_KAPL_9">#REF!</definedName>
    <definedName name="Subtotal_TABL_KAPL_9_1">"#REF!"</definedName>
    <definedName name="Subtotal_TABL_KAPL_9_10">#REF!</definedName>
    <definedName name="Subtotal_TABL_KAPL_9_11" localSheetId="3">#REF!</definedName>
    <definedName name="Subtotal_TABL_KAPL_9_11">#REF!</definedName>
    <definedName name="Subtotal_TABL_KAPL_9_17" localSheetId="3">#REF!</definedName>
    <definedName name="Subtotal_TABL_KAPL_9_17">#REF!</definedName>
    <definedName name="sumur">[63]omzet99!$B$8:$O$80</definedName>
    <definedName name="t">[64]ASLI!#REF!</definedName>
    <definedName name="TABEL" localSheetId="3">#REF!</definedName>
    <definedName name="TABEL">#REF!</definedName>
    <definedName name="TABEL_27" localSheetId="3">#REF!</definedName>
    <definedName name="TABEL_27">#REF!</definedName>
    <definedName name="TABEL_28" localSheetId="3">#REF!</definedName>
    <definedName name="TABEL_28">#REF!</definedName>
    <definedName name="TABEL_29" localSheetId="3">#REF!</definedName>
    <definedName name="TABEL_29">#REF!</definedName>
    <definedName name="TABEL_30" localSheetId="3">#REF!</definedName>
    <definedName name="TABEL_30">#REF!</definedName>
    <definedName name="TABELLINI" localSheetId="3">#REF!</definedName>
    <definedName name="TABELLINI">#REF!</definedName>
    <definedName name="TARGET2012" localSheetId="3">#REF!</definedName>
    <definedName name="TARGET2012">#REF!</definedName>
    <definedName name="tes" localSheetId="3" hidden="1">#REF!</definedName>
    <definedName name="tes" hidden="1">#REF!</definedName>
    <definedName name="testetstetstetetstets" localSheetId="3">#REF!</definedName>
    <definedName name="testetstetstetetstets">#REF!</definedName>
    <definedName name="tFinalData" localSheetId="3">#REF!</definedName>
    <definedName name="tFinalData">#REF!</definedName>
    <definedName name="THN_98" localSheetId="3">#REF!</definedName>
    <definedName name="THN_98">#REF!</definedName>
    <definedName name="TIGA" localSheetId="3">#REF!</definedName>
    <definedName name="TIGA">#REF!</definedName>
    <definedName name="TIGA_10" localSheetId="3">#REF!</definedName>
    <definedName name="TIGA_10">#REF!</definedName>
    <definedName name="TIGA_11" localSheetId="3">#REF!</definedName>
    <definedName name="TIGA_11">#REF!</definedName>
    <definedName name="TIGA_16" localSheetId="3">#REF!</definedName>
    <definedName name="TIGA_16">#REF!</definedName>
    <definedName name="TIGA_23" localSheetId="3">#REF!</definedName>
    <definedName name="TIGA_23">#REF!</definedName>
    <definedName name="TIGA_24" localSheetId="3">#REF!</definedName>
    <definedName name="TIGA_24">#REF!</definedName>
    <definedName name="TIGA_27" localSheetId="3">#REF!</definedName>
    <definedName name="TIGA_27">#REF!</definedName>
    <definedName name="TIGA_28" localSheetId="3">#REF!</definedName>
    <definedName name="TIGA_28">#REF!</definedName>
    <definedName name="TIGA_29" localSheetId="3">#REF!</definedName>
    <definedName name="TIGA_29">#REF!</definedName>
    <definedName name="TIGA_30" localSheetId="3">#REF!</definedName>
    <definedName name="TIGA_30">#REF!</definedName>
    <definedName name="TIGA_4" localSheetId="3">#REF!</definedName>
    <definedName name="TIGA_4">#REF!</definedName>
    <definedName name="TKPT" localSheetId="3">#REF!</definedName>
    <definedName name="TKPT">#REF!</definedName>
    <definedName name="TP">'[65]%TP'!$B$3:$C$147</definedName>
    <definedName name="TP_1">[66]_TP!$B$3:$C$147</definedName>
    <definedName name="TP_1_1" localSheetId="3">#REF!</definedName>
    <definedName name="TP_1_1">#REF!</definedName>
    <definedName name="TP_1_17" localSheetId="3">#REF!</definedName>
    <definedName name="TP_1_17">#REF!</definedName>
    <definedName name="TP_1_2" localSheetId="3">#REF!</definedName>
    <definedName name="TP_1_2">#REF!</definedName>
    <definedName name="TP_10">[67]_TP!$B$3:$C$147</definedName>
    <definedName name="TP_10_17" localSheetId="3">#REF!</definedName>
    <definedName name="TP_10_17">#REF!</definedName>
    <definedName name="TP_11">[67]_TP!$B$3:$C$147</definedName>
    <definedName name="TP_11_17" localSheetId="3">#REF!</definedName>
    <definedName name="TP_11_17">#REF!</definedName>
    <definedName name="TP_12">[66]_TP!$B$3:$C$147</definedName>
    <definedName name="TP_12_17" localSheetId="3">#REF!</definedName>
    <definedName name="TP_12_17">#REF!</definedName>
    <definedName name="TP_17" localSheetId="3">#REF!</definedName>
    <definedName name="TP_17">#REF!</definedName>
    <definedName name="TP_2">[66]_TP!$B$3:$C$147</definedName>
    <definedName name="TP_2_1" localSheetId="3">#REF!</definedName>
    <definedName name="TP_2_1">#REF!</definedName>
    <definedName name="TP_2_17" localSheetId="3">#REF!</definedName>
    <definedName name="TP_2_17">#REF!</definedName>
    <definedName name="TP_2_2" localSheetId="3">#REF!</definedName>
    <definedName name="TP_2_2">#REF!</definedName>
    <definedName name="TP_3" localSheetId="3">#REF!</definedName>
    <definedName name="TP_3">#REF!</definedName>
    <definedName name="TP_6">[68]_TP!$B$3:$C$147</definedName>
    <definedName name="TP_9">[67]_TP!$B$3:$C$147</definedName>
    <definedName name="TP_9_17" localSheetId="3">#REF!</definedName>
    <definedName name="TP_9_17">#REF!</definedName>
    <definedName name="tre">[46]_TP!$B$3:$C$147</definedName>
    <definedName name="trew">[37]ASLI!#REF!</definedName>
    <definedName name="trhs">[41]Anls04!$D$9:$S$420</definedName>
    <definedName name="tryrf">[43]_TP!$B$3:$C$147</definedName>
    <definedName name="TT">#N/A</definedName>
    <definedName name="TTL">#REF!</definedName>
    <definedName name="TTS">[11]KF43!#REF!</definedName>
    <definedName name="TURUN" localSheetId="3">#REF!</definedName>
    <definedName name="TURUN">#REF!</definedName>
    <definedName name="u">[44]AC0805!$A$1:$K$7404</definedName>
    <definedName name="UIG">[43]_TP!$B$3:$C$147</definedName>
    <definedName name="uit" hidden="1">[36]bipos!#REF!</definedName>
    <definedName name="ukk">[46]_TP!$B$3:$C$147</definedName>
    <definedName name="UN">[43]_TP!$B$3:$C$147</definedName>
    <definedName name="v" localSheetId="3">#REF!</definedName>
    <definedName name="v">#REF!</definedName>
    <definedName name="vc" hidden="1">[36]bipos!#REF!</definedName>
    <definedName name="vcxz">[41]Anls04!$D$9:$S$420</definedName>
    <definedName name="VIGO">[69]AC0805!$A$1:$K$7404</definedName>
    <definedName name="vx">[43]_TP!$B$3:$C$147</definedName>
    <definedName name="vz">[46]_TP!$B$3:$C$147</definedName>
    <definedName name="w" hidden="1">[62]bipos!#REF!</definedName>
    <definedName name="wa">[37]ASLI!#REF!</definedName>
    <definedName name="wd">[37]ASLI!#REF!</definedName>
    <definedName name="WE">'[35]rekap-jadi-lampiran'!#REF!</definedName>
    <definedName name="ww" localSheetId="3">#REF!</definedName>
    <definedName name="ww">#REF!</definedName>
    <definedName name="ww_16" localSheetId="3">#REF!</definedName>
    <definedName name="ww_16">#REF!</definedName>
    <definedName name="ww_23" localSheetId="3">#REF!</definedName>
    <definedName name="ww_23">#REF!</definedName>
    <definedName name="ww_24" localSheetId="3">#REF!</definedName>
    <definedName name="ww_24">#REF!</definedName>
    <definedName name="ww_27" localSheetId="3">#REF!</definedName>
    <definedName name="ww_27">#REF!</definedName>
    <definedName name="ww_28" localSheetId="3">#REF!</definedName>
    <definedName name="ww_28">#REF!</definedName>
    <definedName name="ww_29" localSheetId="3">#REF!</definedName>
    <definedName name="ww_29">#REF!</definedName>
    <definedName name="ww_30" localSheetId="3">#REF!</definedName>
    <definedName name="ww_30">#REF!</definedName>
    <definedName name="X" localSheetId="3" hidden="1">#REF!</definedName>
    <definedName name="X" hidden="1">#REF!</definedName>
    <definedName name="X_10" localSheetId="3">[20]ASLI!#REF!</definedName>
    <definedName name="X_10">[20]ASLI!#REF!</definedName>
    <definedName name="X_11" localSheetId="3">[20]ASLI!#REF!</definedName>
    <definedName name="X_11">[20]ASLI!#REF!</definedName>
    <definedName name="X_16" localSheetId="3">[29]ASLI!#REF!</definedName>
    <definedName name="X_16">[29]ASLI!#REF!</definedName>
    <definedName name="X_23" localSheetId="3">[29]ASLI!#REF!</definedName>
    <definedName name="X_23">[29]ASLI!#REF!</definedName>
    <definedName name="X_24">[29]ASLI!#REF!</definedName>
    <definedName name="X_27">[30]ASLI!#REF!</definedName>
    <definedName name="X_28">[30]ASLI!#REF!</definedName>
    <definedName name="X_29">[30]ASLI!#REF!</definedName>
    <definedName name="X_30">[30]ASLI!#REF!</definedName>
    <definedName name="X_4">[20]ASLI!#REF!</definedName>
    <definedName name="X32Har">'[2]L-4-ANAL-HPP-EDIT'!#REF!</definedName>
    <definedName name="xcvd" hidden="1">[36]bipos!#REF!</definedName>
    <definedName name="xx" hidden="1">[18]bipos!#REF!</definedName>
    <definedName name="XX_10">[20]ASLI!#REF!</definedName>
    <definedName name="XX_11">[20]ASLI!#REF!</definedName>
    <definedName name="XX_16">[29]ASLI!#REF!</definedName>
    <definedName name="XX_23">[29]ASLI!#REF!</definedName>
    <definedName name="XX_24">[29]ASLI!#REF!</definedName>
    <definedName name="XX_27">[30]ASLI!#REF!</definedName>
    <definedName name="XX_28">[30]ASLI!#REF!</definedName>
    <definedName name="XX_29">[30]ASLI!#REF!</definedName>
    <definedName name="XX_30">[30]ASLI!#REF!</definedName>
    <definedName name="XX_4">[20]ASLI!#REF!</definedName>
    <definedName name="xxx">[60]ASLI!#REF!</definedName>
    <definedName name="xxx_16">[60]ASLI!#REF!</definedName>
    <definedName name="xxx_23">[60]ASLI!#REF!</definedName>
    <definedName name="xxx_24">[60]ASLI!#REF!</definedName>
    <definedName name="xxx_27">[61]ASLI!#REF!</definedName>
    <definedName name="xxx_28">[61]ASLI!#REF!</definedName>
    <definedName name="xxx_29">[61]ASLI!#REF!</definedName>
    <definedName name="xxx_30">[61]ASLI!#REF!</definedName>
    <definedName name="y">[20]ASLI!#REF!</definedName>
    <definedName name="YA">[17]ASLI!#REF!</definedName>
    <definedName name="YA_10">[20]ASLI!#REF!</definedName>
    <definedName name="YA_11">[20]ASLI!#REF!</definedName>
    <definedName name="YA_16">[29]ASLI!#REF!</definedName>
    <definedName name="YA_23">[29]ASLI!#REF!</definedName>
    <definedName name="YA_24">[29]ASLI!#REF!</definedName>
    <definedName name="YA_27">[30]ASLI!#REF!</definedName>
    <definedName name="YA_28">[30]ASLI!#REF!</definedName>
    <definedName name="YA_29">[30]ASLI!#REF!</definedName>
    <definedName name="YA_30">[30]ASLI!#REF!</definedName>
    <definedName name="YA_4">[20]ASLI!#REF!</definedName>
    <definedName name="yhdfhdf">[41]Anls04!$D$9:$S$420</definedName>
    <definedName name="YJ" hidden="1">[36]bipos!#REF!</definedName>
    <definedName name="YJH">[37]ASLI!#REF!</definedName>
    <definedName name="yjhj">[37]ASLI!#REF!</definedName>
    <definedName name="YJY">[44]AC0805!$A$1:$K$7404</definedName>
    <definedName name="ytr">[46]_TP!$B$3:$C$147</definedName>
    <definedName name="yu">[47]Rekap!#REF!</definedName>
    <definedName name="yuh" hidden="1">[36]bipos!#REF!</definedName>
    <definedName name="yy">[37]ASLI!#REF!</definedName>
    <definedName name="Z">#N/A</definedName>
    <definedName name="Z_1">"#REF!"</definedName>
    <definedName name="Z_10">#REF!</definedName>
    <definedName name="Z_11" localSheetId="3">#REF!</definedName>
    <definedName name="Z_11">#REF!</definedName>
    <definedName name="Z_12" localSheetId="3">#REF!</definedName>
    <definedName name="Z_12">#REF!</definedName>
    <definedName name="Z_12_1">"#REF!"</definedName>
    <definedName name="Z_12_1_1">"#REF!"</definedName>
    <definedName name="Z_12_10">#REF!</definedName>
    <definedName name="Z_12_11" localSheetId="3">#REF!</definedName>
    <definedName name="Z_12_11">#REF!</definedName>
    <definedName name="Z_12_17" localSheetId="3">#REF!</definedName>
    <definedName name="Z_12_17">#REF!</definedName>
    <definedName name="Z_17" localSheetId="3">#REF!</definedName>
    <definedName name="Z_17">#REF!</definedName>
    <definedName name="Z_2">"#REF!"</definedName>
    <definedName name="zasws" hidden="1">[36]bipos!#REF!</definedName>
    <definedName name="ZIVA">[70]AC0805!$A$1:$K$7404</definedName>
    <definedName name="ZIVA_27" localSheetId="3">[71]AC0805!$A$1:$K$7404</definedName>
    <definedName name="ZIVA_27">[72]AC0805!$A$1:$K$7404</definedName>
    <definedName name="ZIVA_28" localSheetId="3">[71]AC0805!$A$1:$K$7404</definedName>
    <definedName name="ZIVA_28">[72]AC0805!$A$1:$K$7404</definedName>
    <definedName name="ZIVA_29" localSheetId="3">[71]AC0805!$A$1:$K$7404</definedName>
    <definedName name="ZIVA_29">[72]AC0805!$A$1:$K$7404</definedName>
    <definedName name="ZIVA_30" localSheetId="3">[71]AC0805!$A$1:$K$7404</definedName>
    <definedName name="ZIVA_30">[72]AC0805!$A$1:$K$7404</definedName>
    <definedName name="zxc">[37]ASLI!#REF!</definedName>
    <definedName name="zxcv">[42]Anls04!$D$9:$S$420</definedName>
    <definedName name="zxcvb">[41]Anls04!$D$9:$S$420</definedName>
    <definedName name="zz">[37]ASLI!#REF!</definedName>
  </definedNames>
  <calcPr calcId="191028"/>
  <pivotCaches>
    <pivotCache cacheId="5" r:id="rId9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7" i="15" l="1"/>
  <c r="P17" i="15"/>
  <c r="N17" i="15"/>
  <c r="L17" i="15"/>
  <c r="M17" i="15" s="1"/>
  <c r="K17" i="15"/>
  <c r="I17" i="15"/>
  <c r="J17" i="15" s="1"/>
  <c r="A17" i="15"/>
  <c r="F84" i="16"/>
  <c r="F65" i="16"/>
  <c r="AA11" i="15"/>
  <c r="F52" i="16"/>
  <c r="AA10" i="15"/>
  <c r="F35" i="16" l="1"/>
  <c r="AH10" i="15"/>
  <c r="U166" i="14"/>
  <c r="Y166" i="14"/>
  <c r="X166" i="14"/>
  <c r="T166" i="14"/>
  <c r="Q166" i="14"/>
  <c r="A52" i="14"/>
  <c r="A53" i="14"/>
  <c r="A54" i="14"/>
  <c r="A55" i="14" s="1"/>
  <c r="A56" i="14" s="1"/>
  <c r="A57" i="14" s="1"/>
  <c r="A58" i="14" s="1"/>
  <c r="A59" i="14" s="1"/>
  <c r="A60" i="14" s="1"/>
  <c r="A61" i="14" s="1"/>
  <c r="A62" i="14" s="1"/>
  <c r="A63" i="14" s="1"/>
  <c r="A64" i="14" s="1"/>
  <c r="A65" i="14" s="1"/>
  <c r="A66" i="14" s="1"/>
  <c r="A67" i="14" s="1"/>
  <c r="A68" i="14" s="1"/>
  <c r="A69" i="14" s="1"/>
  <c r="A70" i="14" s="1"/>
  <c r="A71" i="14" s="1"/>
  <c r="A72" i="14" s="1"/>
  <c r="A73" i="14" s="1"/>
  <c r="A74" i="14" s="1"/>
  <c r="A75" i="14" s="1"/>
  <c r="A76" i="14" s="1"/>
  <c r="A77" i="14" s="1"/>
  <c r="A78" i="14" s="1"/>
  <c r="A79" i="14" s="1"/>
  <c r="A80" i="14" s="1"/>
  <c r="A81" i="14" s="1"/>
  <c r="A82" i="14" s="1"/>
  <c r="A83" i="14" s="1"/>
  <c r="A84" i="14" s="1"/>
  <c r="A85" i="14" s="1"/>
  <c r="A86" i="14" s="1"/>
  <c r="A87" i="14" s="1"/>
  <c r="A88" i="14" s="1"/>
  <c r="A89" i="14" s="1"/>
  <c r="A90" i="14" s="1"/>
  <c r="A91" i="14" s="1"/>
  <c r="A92" i="14" s="1"/>
  <c r="A93" i="14" s="1"/>
  <c r="A94" i="14" s="1"/>
  <c r="A95" i="14" s="1"/>
  <c r="A96" i="14" s="1"/>
  <c r="A97" i="14" s="1"/>
  <c r="A98" i="14" s="1"/>
  <c r="A99" i="14" s="1"/>
  <c r="A100" i="14" s="1"/>
  <c r="A101" i="14" s="1"/>
  <c r="A102" i="14" s="1"/>
  <c r="A103" i="14" s="1"/>
  <c r="A104" i="14" s="1"/>
  <c r="A105" i="14" s="1"/>
  <c r="A106" i="14" s="1"/>
  <c r="A107" i="14" s="1"/>
  <c r="A108" i="14" s="1"/>
  <c r="A109" i="14" s="1"/>
  <c r="A110" i="14" s="1"/>
  <c r="A111" i="14" s="1"/>
  <c r="A112" i="14" s="1"/>
  <c r="A113" i="14" s="1"/>
  <c r="A114" i="14" s="1"/>
  <c r="A115" i="14" s="1"/>
  <c r="A116" i="14" s="1"/>
  <c r="A117" i="14" s="1"/>
  <c r="A118" i="14" s="1"/>
  <c r="A119" i="14" s="1"/>
  <c r="A120" i="14" s="1"/>
  <c r="A121" i="14" s="1"/>
  <c r="A122" i="14" s="1"/>
  <c r="A123" i="14" s="1"/>
  <c r="A124" i="14" s="1"/>
  <c r="A125" i="14" s="1"/>
  <c r="A126" i="14" s="1"/>
  <c r="A127" i="14" s="1"/>
  <c r="A128" i="14" s="1"/>
  <c r="A129" i="14" s="1"/>
  <c r="A130" i="14" s="1"/>
  <c r="A131" i="14" s="1"/>
  <c r="A132" i="14" s="1"/>
  <c r="A133" i="14" s="1"/>
  <c r="A134" i="14" s="1"/>
  <c r="A135" i="14" s="1"/>
  <c r="A136" i="14" s="1"/>
  <c r="A137" i="14" s="1"/>
  <c r="A138" i="14" s="1"/>
  <c r="A139" i="14" s="1"/>
  <c r="A140" i="14" s="1"/>
  <c r="A141" i="14" s="1"/>
  <c r="A142" i="14" s="1"/>
  <c r="A143" i="14" s="1"/>
  <c r="A144" i="14" s="1"/>
  <c r="A145" i="14" s="1"/>
  <c r="A146" i="14" s="1"/>
  <c r="A147" i="14" s="1"/>
  <c r="A148" i="14" s="1"/>
  <c r="A149" i="14" s="1"/>
  <c r="A150" i="14" s="1"/>
  <c r="A151" i="14" s="1"/>
  <c r="A152" i="14" s="1"/>
  <c r="A153" i="14" s="1"/>
  <c r="A154" i="14" s="1"/>
  <c r="A155" i="14" s="1"/>
  <c r="A156" i="14" s="1"/>
  <c r="A157" i="14" s="1"/>
  <c r="A158" i="14" s="1"/>
  <c r="A159" i="14" s="1"/>
  <c r="A160" i="14" s="1"/>
  <c r="A161" i="14" s="1"/>
  <c r="A162" i="14" s="1"/>
  <c r="A163" i="14" s="1"/>
  <c r="A5" i="14"/>
  <c r="A6" i="14" s="1"/>
  <c r="A7" i="14" s="1"/>
  <c r="A8" i="14" s="1"/>
  <c r="A9" i="14" s="1"/>
  <c r="A10" i="14" s="1"/>
  <c r="A11" i="14" s="1"/>
  <c r="A12" i="14" s="1"/>
  <c r="A13" i="14" s="1"/>
  <c r="A14" i="14" s="1"/>
  <c r="A15" i="14" s="1"/>
  <c r="A16" i="14" s="1"/>
  <c r="A17" i="14" s="1"/>
  <c r="N166" i="14"/>
  <c r="K166" i="14"/>
  <c r="O13" i="15"/>
  <c r="P13" i="15" s="1"/>
  <c r="O12" i="15"/>
  <c r="V102" i="14"/>
  <c r="AH13" i="15"/>
  <c r="AA12" i="15"/>
  <c r="AH16" i="15"/>
  <c r="AA16" i="15"/>
  <c r="N16" i="15"/>
  <c r="L16" i="15"/>
  <c r="K16" i="15"/>
  <c r="Q16" i="15" s="1"/>
  <c r="I16" i="15"/>
  <c r="J16" i="15" s="1"/>
  <c r="AH15" i="15"/>
  <c r="AA15" i="15"/>
  <c r="O15" i="15"/>
  <c r="P15" i="15" s="1"/>
  <c r="N15" i="15"/>
  <c r="L15" i="15"/>
  <c r="M15" i="15" s="1"/>
  <c r="K15" i="15"/>
  <c r="Q15" i="15" s="1"/>
  <c r="I15" i="15"/>
  <c r="J15" i="15" s="1"/>
  <c r="H15" i="15"/>
  <c r="AH14" i="15"/>
  <c r="AA14" i="15"/>
  <c r="N14" i="15"/>
  <c r="L14" i="15"/>
  <c r="M14" i="15" s="1"/>
  <c r="K14" i="15"/>
  <c r="Q14" i="15" s="1"/>
  <c r="I14" i="15"/>
  <c r="O14" i="15" s="1"/>
  <c r="P14" i="15" s="1"/>
  <c r="AH9" i="15"/>
  <c r="AA9" i="15"/>
  <c r="N9" i="15"/>
  <c r="L9" i="15"/>
  <c r="M9" i="15" s="1"/>
  <c r="K9" i="15"/>
  <c r="Q9" i="15" s="1"/>
  <c r="J9" i="15"/>
  <c r="AA13" i="15"/>
  <c r="Q13" i="15"/>
  <c r="M13" i="15"/>
  <c r="J13" i="15"/>
  <c r="A13" i="15"/>
  <c r="A9" i="15" s="1"/>
  <c r="A14" i="15" s="1"/>
  <c r="A15" i="15" s="1"/>
  <c r="A16" i="15" s="1"/>
  <c r="AH12" i="15"/>
  <c r="Q12" i="15"/>
  <c r="M12" i="15"/>
  <c r="J12" i="15"/>
  <c r="A12" i="15"/>
  <c r="AH11" i="15"/>
  <c r="O11" i="15"/>
  <c r="P11" i="15" s="1"/>
  <c r="N11" i="15"/>
  <c r="Q11" i="15" s="1"/>
  <c r="M11" i="15"/>
  <c r="L11" i="15"/>
  <c r="K11" i="15"/>
  <c r="I11" i="15"/>
  <c r="J11" i="15" s="1"/>
  <c r="Q10" i="15"/>
  <c r="N10" i="15"/>
  <c r="L10" i="15"/>
  <c r="M10" i="15" s="1"/>
  <c r="K10" i="15"/>
  <c r="I10" i="15"/>
  <c r="O10" i="15" s="1"/>
  <c r="P10" i="15" s="1"/>
  <c r="Y17" i="14"/>
  <c r="Y52" i="14"/>
  <c r="Y53" i="14"/>
  <c r="Y54" i="14"/>
  <c r="Y55" i="14"/>
  <c r="Y56" i="14"/>
  <c r="Y57" i="14"/>
  <c r="V52" i="14"/>
  <c r="X52" i="14"/>
  <c r="V53" i="14"/>
  <c r="X53" i="14"/>
  <c r="V54" i="14"/>
  <c r="X54" i="14"/>
  <c r="V55" i="14"/>
  <c r="X55" i="14"/>
  <c r="V56" i="14"/>
  <c r="X56" i="14"/>
  <c r="V57" i="14"/>
  <c r="X57" i="14"/>
  <c r="V17" i="14"/>
  <c r="W17" i="14"/>
  <c r="X17" i="14"/>
  <c r="U17" i="14"/>
  <c r="U52" i="14"/>
  <c r="U53" i="14"/>
  <c r="U54" i="14"/>
  <c r="U55" i="14"/>
  <c r="U56" i="14"/>
  <c r="U57" i="14"/>
  <c r="AA75" i="14"/>
  <c r="AC75" i="14" s="1"/>
  <c r="AA76" i="14"/>
  <c r="AC76" i="14" s="1"/>
  <c r="AE99" i="14"/>
  <c r="AG99" i="14" s="1"/>
  <c r="AE13" i="14"/>
  <c r="AG13" i="14" s="1"/>
  <c r="AE130" i="14"/>
  <c r="AG130" i="14" s="1"/>
  <c r="AE78" i="14"/>
  <c r="AG78" i="14" s="1"/>
  <c r="AA95" i="14"/>
  <c r="AC95" i="14" s="1"/>
  <c r="AE11" i="14"/>
  <c r="AG11" i="14" s="1"/>
  <c r="AE40" i="14"/>
  <c r="AG40" i="14" s="1"/>
  <c r="AE10" i="14"/>
  <c r="AA85" i="14"/>
  <c r="AC85" i="14" s="1"/>
  <c r="AE80" i="14"/>
  <c r="AG80" i="14" s="1"/>
  <c r="AA94" i="14"/>
  <c r="AC94" i="14" s="1"/>
  <c r="AE131" i="14"/>
  <c r="AG131" i="14" s="1"/>
  <c r="AE106" i="14"/>
  <c r="AG106" i="14" s="1"/>
  <c r="AA119" i="14"/>
  <c r="AC119" i="14" s="1"/>
  <c r="AA115" i="14"/>
  <c r="AC115" i="14" s="1"/>
  <c r="AA79" i="14"/>
  <c r="AC79" i="14" s="1"/>
  <c r="AA107" i="14"/>
  <c r="AC107" i="14" s="1"/>
  <c r="AA100" i="14"/>
  <c r="AC100" i="14" s="1"/>
  <c r="AE9" i="14"/>
  <c r="AG9" i="14" s="1"/>
  <c r="AI87" i="14"/>
  <c r="AK87" i="14" s="1"/>
  <c r="AE7" i="14"/>
  <c r="AG7" i="14" s="1"/>
  <c r="AE77" i="14"/>
  <c r="AG77" i="14" s="1"/>
  <c r="AE104" i="14"/>
  <c r="AG104" i="14" s="1"/>
  <c r="AE123" i="14"/>
  <c r="AG123" i="14" s="1"/>
  <c r="AA103" i="14"/>
  <c r="AC103" i="14" s="1"/>
  <c r="AA129" i="14"/>
  <c r="AC129" i="14" s="1"/>
  <c r="AE33" i="14"/>
  <c r="AG33" i="14" s="1"/>
  <c r="AA93" i="14"/>
  <c r="AC93" i="14" s="1"/>
  <c r="AA132" i="14"/>
  <c r="AC132" i="14" s="1"/>
  <c r="AE102" i="14"/>
  <c r="AG102" i="14" s="1"/>
  <c r="AA89" i="14"/>
  <c r="AC89" i="14" s="1"/>
  <c r="AE97" i="14"/>
  <c r="AG97" i="14" s="1"/>
  <c r="AA112" i="14"/>
  <c r="AC112" i="14" s="1"/>
  <c r="AE112" i="14"/>
  <c r="AG112" i="14" s="1"/>
  <c r="AA109" i="14"/>
  <c r="AC109" i="14" s="1"/>
  <c r="AE108" i="14"/>
  <c r="AG108" i="14" s="1"/>
  <c r="AI110" i="14"/>
  <c r="AK110" i="14" s="1"/>
  <c r="AA86" i="14"/>
  <c r="AC86" i="14" s="1"/>
  <c r="AE82" i="14"/>
  <c r="AG82" i="14" s="1"/>
  <c r="AE6" i="14"/>
  <c r="AG6" i="14" s="1"/>
  <c r="AA91" i="14"/>
  <c r="AC91" i="14" s="1"/>
  <c r="AE98" i="14"/>
  <c r="AG98" i="14" s="1"/>
  <c r="AE126" i="14"/>
  <c r="AG126" i="14" s="1"/>
  <c r="AA90" i="14"/>
  <c r="AC90" i="14" s="1"/>
  <c r="AE101" i="14"/>
  <c r="AG101" i="14" s="1"/>
  <c r="AI96" i="14"/>
  <c r="AK96" i="14" s="1"/>
  <c r="AA122" i="14"/>
  <c r="AC122" i="14" s="1"/>
  <c r="AE81" i="14"/>
  <c r="AG81" i="14" s="1"/>
  <c r="AA83" i="14"/>
  <c r="AC83" i="14" s="1"/>
  <c r="AE120" i="14"/>
  <c r="AG120" i="14" s="1"/>
  <c r="AE116" i="14"/>
  <c r="AG116" i="14" s="1"/>
  <c r="AA111" i="14"/>
  <c r="AC111" i="14" s="1"/>
  <c r="AA88" i="14"/>
  <c r="AC88" i="14" s="1"/>
  <c r="AE105" i="14"/>
  <c r="AG105" i="14" s="1"/>
  <c r="J14" i="15" l="1"/>
  <c r="O9" i="15"/>
  <c r="P9" i="15" s="1"/>
  <c r="O16" i="15"/>
  <c r="P16" i="15" s="1"/>
  <c r="P12" i="15"/>
  <c r="J10" i="15"/>
  <c r="H14" i="15"/>
  <c r="AE137" i="14"/>
  <c r="AG137" i="14" s="1"/>
  <c r="AA92" i="14" l="1"/>
  <c r="AC92" i="14" s="1"/>
  <c r="Q66" i="14"/>
  <c r="O66" i="14"/>
  <c r="P66" i="14" s="1"/>
  <c r="Q65" i="14"/>
  <c r="O65" i="14"/>
  <c r="P65" i="14" s="1"/>
  <c r="Q64" i="14"/>
  <c r="O64" i="14"/>
  <c r="P64" i="14" s="1"/>
  <c r="Q63" i="14"/>
  <c r="O63" i="14"/>
  <c r="P63" i="14" s="1"/>
  <c r="Q62" i="14"/>
  <c r="O62" i="14"/>
  <c r="P62" i="14" s="1"/>
  <c r="Q61" i="14"/>
  <c r="O61" i="14"/>
  <c r="P61" i="14" s="1"/>
  <c r="Q60" i="14"/>
  <c r="O60" i="14"/>
  <c r="P60" i="14" s="1"/>
  <c r="Q59" i="14"/>
  <c r="O59" i="14"/>
  <c r="P59" i="14" s="1"/>
  <c r="Q58" i="14"/>
  <c r="O58" i="14"/>
  <c r="P58" i="14" s="1"/>
  <c r="Q150" i="14"/>
  <c r="O150" i="14"/>
  <c r="P150" i="14" s="1"/>
  <c r="Q149" i="14"/>
  <c r="O149" i="14"/>
  <c r="P149" i="14" s="1"/>
  <c r="Q74" i="14"/>
  <c r="O74" i="14"/>
  <c r="P74" i="14" s="1"/>
  <c r="Q75" i="14"/>
  <c r="O75" i="14"/>
  <c r="P75" i="14" s="1"/>
  <c r="Q76" i="14"/>
  <c r="O76" i="14"/>
  <c r="P76" i="14" s="1"/>
  <c r="Q51" i="14"/>
  <c r="O51" i="14"/>
  <c r="P51" i="14" s="1"/>
  <c r="Q16" i="14"/>
  <c r="O16" i="14"/>
  <c r="P16" i="14" s="1"/>
  <c r="Q15" i="14"/>
  <c r="O15" i="14"/>
  <c r="P15" i="14" s="1"/>
  <c r="Q50" i="14"/>
  <c r="O50" i="14"/>
  <c r="P50" i="14" s="1"/>
  <c r="Q49" i="14"/>
  <c r="O49" i="14"/>
  <c r="P49" i="14" s="1"/>
  <c r="Q48" i="14"/>
  <c r="O48" i="14"/>
  <c r="P48" i="14" s="1"/>
  <c r="Q47" i="14"/>
  <c r="O47" i="14"/>
  <c r="P47" i="14" s="1"/>
  <c r="Q99" i="14"/>
  <c r="O99" i="14"/>
  <c r="P99" i="14" s="1"/>
  <c r="Q14" i="14"/>
  <c r="O14" i="14"/>
  <c r="P14" i="14" s="1"/>
  <c r="Q13" i="14"/>
  <c r="O13" i="14"/>
  <c r="P13" i="14" s="1"/>
  <c r="Q78" i="14"/>
  <c r="O78" i="14"/>
  <c r="P78" i="14" s="1"/>
  <c r="Q46" i="14"/>
  <c r="O46" i="14"/>
  <c r="P46" i="14" s="1"/>
  <c r="Q95" i="14"/>
  <c r="O95" i="14"/>
  <c r="P95" i="14" s="1"/>
  <c r="Q45" i="14"/>
  <c r="O45" i="14"/>
  <c r="P45" i="14" s="1"/>
  <c r="Q12" i="14"/>
  <c r="O12" i="14"/>
  <c r="P12" i="14" s="1"/>
  <c r="Q44" i="14"/>
  <c r="O44" i="14"/>
  <c r="P44" i="14" s="1"/>
  <c r="Q43" i="14"/>
  <c r="O43" i="14"/>
  <c r="P43" i="14" s="1"/>
  <c r="Q11" i="14"/>
  <c r="O11" i="14"/>
  <c r="P11" i="14" s="1"/>
  <c r="Q130" i="14"/>
  <c r="O130" i="14"/>
  <c r="P130" i="14" s="1"/>
  <c r="Q42" i="14"/>
  <c r="O42" i="14"/>
  <c r="P42" i="14" s="1"/>
  <c r="Q41" i="14"/>
  <c r="O41" i="14"/>
  <c r="P41" i="14" s="1"/>
  <c r="Q151" i="14"/>
  <c r="O151" i="14"/>
  <c r="P151" i="14" s="1"/>
  <c r="Q162" i="14"/>
  <c r="O162" i="14"/>
  <c r="P162" i="14" s="1"/>
  <c r="Q40" i="14"/>
  <c r="O40" i="14"/>
  <c r="P40" i="14" s="1"/>
  <c r="Q39" i="14"/>
  <c r="O39" i="14"/>
  <c r="P39" i="14" s="1"/>
  <c r="Q142" i="14"/>
  <c r="O142" i="14"/>
  <c r="P142" i="14" s="1"/>
  <c r="Q38" i="14"/>
  <c r="O38" i="14"/>
  <c r="P38" i="14" s="1"/>
  <c r="Q138" i="14"/>
  <c r="O138" i="14"/>
  <c r="P138" i="14" s="1"/>
  <c r="Q84" i="14"/>
  <c r="O84" i="14"/>
  <c r="P84" i="14" s="1"/>
  <c r="Q10" i="14"/>
  <c r="O10" i="14"/>
  <c r="P10" i="14" s="1"/>
  <c r="Q85" i="14"/>
  <c r="O85" i="14"/>
  <c r="P85" i="14" s="1"/>
  <c r="Q73" i="14"/>
  <c r="O73" i="14"/>
  <c r="P73" i="14" s="1"/>
  <c r="Q161" i="14"/>
  <c r="O161" i="14"/>
  <c r="P161" i="14" s="1"/>
  <c r="Q80" i="14"/>
  <c r="O80" i="14"/>
  <c r="P80" i="14" s="1"/>
  <c r="Q72" i="14"/>
  <c r="O72" i="14"/>
  <c r="P72" i="14" s="1"/>
  <c r="Q94" i="14"/>
  <c r="O94" i="14"/>
  <c r="P94" i="14" s="1"/>
  <c r="Q148" i="14"/>
  <c r="O148" i="14"/>
  <c r="P148" i="14" s="1"/>
  <c r="Q37" i="14"/>
  <c r="O37" i="14"/>
  <c r="P37" i="14" s="1"/>
  <c r="Q36" i="14"/>
  <c r="O36" i="14"/>
  <c r="P36" i="14" s="1"/>
  <c r="Q131" i="14"/>
  <c r="O131" i="14"/>
  <c r="P131" i="14" s="1"/>
  <c r="Q106" i="14"/>
  <c r="O106" i="14"/>
  <c r="P106" i="14" s="1"/>
  <c r="Q119" i="14"/>
  <c r="O119" i="14"/>
  <c r="P119" i="14" s="1"/>
  <c r="Q71" i="14"/>
  <c r="O71" i="14"/>
  <c r="P71" i="14" s="1"/>
  <c r="Q70" i="14"/>
  <c r="O70" i="14"/>
  <c r="P70" i="14" s="1"/>
  <c r="Q69" i="14"/>
  <c r="O69" i="14"/>
  <c r="P69" i="14" s="1"/>
  <c r="Q68" i="14"/>
  <c r="O68" i="14"/>
  <c r="P68" i="14" s="1"/>
  <c r="Q147" i="14"/>
  <c r="O147" i="14"/>
  <c r="P147" i="14" s="1"/>
  <c r="Q115" i="14"/>
  <c r="O115" i="14"/>
  <c r="P115" i="14" s="1"/>
  <c r="Q79" i="14"/>
  <c r="O79" i="14"/>
  <c r="P79" i="14" s="1"/>
  <c r="Q107" i="14"/>
  <c r="O107" i="14"/>
  <c r="P107" i="14" s="1"/>
  <c r="Q139" i="14"/>
  <c r="O139" i="14"/>
  <c r="P139" i="14" s="1"/>
  <c r="Q146" i="14"/>
  <c r="O146" i="14"/>
  <c r="P146" i="14" s="1"/>
  <c r="Q127" i="14"/>
  <c r="O127" i="14"/>
  <c r="P127" i="14" s="1"/>
  <c r="Q9" i="14"/>
  <c r="O9" i="14"/>
  <c r="P9" i="14" s="1"/>
  <c r="Q156" i="14"/>
  <c r="O156" i="14"/>
  <c r="P156" i="14" s="1"/>
  <c r="Q145" i="14"/>
  <c r="O145" i="14"/>
  <c r="P145" i="14" s="1"/>
  <c r="Q159" i="14"/>
  <c r="O159" i="14"/>
  <c r="P159" i="14" s="1"/>
  <c r="Q154" i="14"/>
  <c r="O154" i="14"/>
  <c r="P154" i="14" s="1"/>
  <c r="Q100" i="14"/>
  <c r="O100" i="14"/>
  <c r="P100" i="14" s="1"/>
  <c r="Q8" i="14"/>
  <c r="O8" i="14"/>
  <c r="P8" i="14" s="1"/>
  <c r="Q87" i="14"/>
  <c r="O87" i="14"/>
  <c r="P87" i="14" s="1"/>
  <c r="Q153" i="14"/>
  <c r="O153" i="14"/>
  <c r="P153" i="14" s="1"/>
  <c r="Q155" i="14"/>
  <c r="O155" i="14"/>
  <c r="P155" i="14" s="1"/>
  <c r="Q7" i="14"/>
  <c r="O7" i="14"/>
  <c r="P7" i="14" s="1"/>
  <c r="Q77" i="14"/>
  <c r="O77" i="14"/>
  <c r="P77" i="14" s="1"/>
  <c r="Q113" i="14"/>
  <c r="O113" i="14"/>
  <c r="P113" i="14" s="1"/>
  <c r="Q35" i="14"/>
  <c r="O35" i="14"/>
  <c r="P35" i="14" s="1"/>
  <c r="Q104" i="14"/>
  <c r="O104" i="14"/>
  <c r="P104" i="14" s="1"/>
  <c r="Q158" i="14"/>
  <c r="O158" i="14"/>
  <c r="P158" i="14" s="1"/>
  <c r="Q34" i="14"/>
  <c r="O34" i="14"/>
  <c r="P34" i="14" s="1"/>
  <c r="Q144" i="14"/>
  <c r="O144" i="14"/>
  <c r="P144" i="14" s="1"/>
  <c r="Q123" i="14"/>
  <c r="O123" i="14"/>
  <c r="P123" i="14" s="1"/>
  <c r="Q67" i="14"/>
  <c r="O67" i="14"/>
  <c r="P67" i="14" s="1"/>
  <c r="Q129" i="14"/>
  <c r="O129" i="14"/>
  <c r="P129" i="14" s="1"/>
  <c r="Q103" i="14"/>
  <c r="O103" i="14"/>
  <c r="P103" i="14" s="1"/>
  <c r="Q124" i="14"/>
  <c r="O124" i="14"/>
  <c r="P124" i="14" s="1"/>
  <c r="Q117" i="14"/>
  <c r="O117" i="14"/>
  <c r="P117" i="14" s="1"/>
  <c r="Q33" i="14"/>
  <c r="O33" i="14"/>
  <c r="P33" i="14" s="1"/>
  <c r="Q93" i="14"/>
  <c r="O93" i="14"/>
  <c r="P93" i="14" s="1"/>
  <c r="Q132" i="14"/>
  <c r="O132" i="14"/>
  <c r="P132" i="14" s="1"/>
  <c r="Q152" i="14"/>
  <c r="O152" i="14"/>
  <c r="P152" i="14" s="1"/>
  <c r="Q102" i="14"/>
  <c r="O102" i="14"/>
  <c r="P102" i="14" s="1"/>
  <c r="Q32" i="14"/>
  <c r="O32" i="14"/>
  <c r="P32" i="14" s="1"/>
  <c r="Q89" i="14"/>
  <c r="O89" i="14"/>
  <c r="P89" i="14" s="1"/>
  <c r="Q97" i="14"/>
  <c r="O97" i="14"/>
  <c r="P97" i="14" s="1"/>
  <c r="Q133" i="14"/>
  <c r="O133" i="14"/>
  <c r="P133" i="14" s="1"/>
  <c r="Q112" i="14"/>
  <c r="O112" i="14"/>
  <c r="P112" i="14" s="1"/>
  <c r="Q31" i="14"/>
  <c r="O31" i="14"/>
  <c r="P31" i="14" s="1"/>
  <c r="Q30" i="14"/>
  <c r="O30" i="14"/>
  <c r="P30" i="14" s="1"/>
  <c r="Q109" i="14"/>
  <c r="O109" i="14"/>
  <c r="P109" i="14" s="1"/>
  <c r="Q108" i="14"/>
  <c r="O108" i="14"/>
  <c r="P108" i="14" s="1"/>
  <c r="Q110" i="14"/>
  <c r="O110" i="14"/>
  <c r="P110" i="14" s="1"/>
  <c r="Q143" i="14"/>
  <c r="O143" i="14"/>
  <c r="P143" i="14" s="1"/>
  <c r="Q86" i="14"/>
  <c r="O86" i="14"/>
  <c r="P86" i="14" s="1"/>
  <c r="Q157" i="14"/>
  <c r="O157" i="14"/>
  <c r="P157" i="14" s="1"/>
  <c r="Q134" i="14"/>
  <c r="O134" i="14"/>
  <c r="P134" i="14" s="1"/>
  <c r="Q160" i="14"/>
  <c r="O160" i="14"/>
  <c r="P160" i="14" s="1"/>
  <c r="Q114" i="14"/>
  <c r="O114" i="14"/>
  <c r="P114" i="14" s="1"/>
  <c r="Q29" i="14"/>
  <c r="O29" i="14"/>
  <c r="P29" i="14" s="1"/>
  <c r="Q82" i="14"/>
  <c r="O82" i="14"/>
  <c r="P82" i="14" s="1"/>
  <c r="Q121" i="14"/>
  <c r="O121" i="14"/>
  <c r="P121" i="14" s="1"/>
  <c r="Q28" i="14"/>
  <c r="O28" i="14"/>
  <c r="P28" i="14" s="1"/>
  <c r="Q6" i="14"/>
  <c r="O6" i="14"/>
  <c r="P6" i="14" s="1"/>
  <c r="Q118" i="14"/>
  <c r="O118" i="14"/>
  <c r="P118" i="14" s="1"/>
  <c r="Q141" i="14"/>
  <c r="O141" i="14"/>
  <c r="P141" i="14" s="1"/>
  <c r="Q163" i="14"/>
  <c r="O163" i="14"/>
  <c r="P163" i="14" s="1"/>
  <c r="Q27" i="14"/>
  <c r="O27" i="14"/>
  <c r="P27" i="14" s="1"/>
  <c r="Q91" i="14"/>
  <c r="O91" i="14"/>
  <c r="P91" i="14" s="1"/>
  <c r="Q128" i="14"/>
  <c r="O128" i="14"/>
  <c r="P128" i="14" s="1"/>
  <c r="Q98" i="14"/>
  <c r="O98" i="14"/>
  <c r="P98" i="14" s="1"/>
  <c r="Q126" i="14"/>
  <c r="O126" i="14"/>
  <c r="P126" i="14" s="1"/>
  <c r="Q26" i="14"/>
  <c r="O26" i="14"/>
  <c r="P26" i="14" s="1"/>
  <c r="Q90" i="14"/>
  <c r="O90" i="14"/>
  <c r="P90" i="14" s="1"/>
  <c r="Q125" i="14"/>
  <c r="O125" i="14"/>
  <c r="P125" i="14" s="1"/>
  <c r="Q25" i="14"/>
  <c r="O25" i="14"/>
  <c r="P25" i="14" s="1"/>
  <c r="Q136" i="14"/>
  <c r="O136" i="14"/>
  <c r="P136" i="14" s="1"/>
  <c r="Q24" i="14"/>
  <c r="O24" i="14"/>
  <c r="P24" i="14" s="1"/>
  <c r="Q101" i="14"/>
  <c r="O101" i="14"/>
  <c r="P101" i="14" s="1"/>
  <c r="Q23" i="14"/>
  <c r="O23" i="14"/>
  <c r="P23" i="14" s="1"/>
  <c r="Q96" i="14"/>
  <c r="O96" i="14"/>
  <c r="P96" i="14" s="1"/>
  <c r="Q122" i="14"/>
  <c r="O122" i="14"/>
  <c r="P122" i="14" s="1"/>
  <c r="Q22" i="14"/>
  <c r="O22" i="14"/>
  <c r="P22" i="14" s="1"/>
  <c r="Q81" i="14"/>
  <c r="O81" i="14"/>
  <c r="P81" i="14" s="1"/>
  <c r="Q83" i="14"/>
  <c r="O83" i="14"/>
  <c r="P83" i="14" s="1"/>
  <c r="Q120" i="14"/>
  <c r="O120" i="14"/>
  <c r="P120" i="14" s="1"/>
  <c r="Q116" i="14"/>
  <c r="O116" i="14"/>
  <c r="P116" i="14" s="1"/>
  <c r="Q21" i="14"/>
  <c r="O21" i="14"/>
  <c r="P21" i="14" s="1"/>
  <c r="Q20" i="14"/>
  <c r="O20" i="14"/>
  <c r="P20" i="14" s="1"/>
  <c r="Q111" i="14"/>
  <c r="O111" i="14"/>
  <c r="P111" i="14" s="1"/>
  <c r="Q135" i="14"/>
  <c r="O135" i="14"/>
  <c r="P135" i="14" s="1"/>
  <c r="Q88" i="14"/>
  <c r="O88" i="14"/>
  <c r="P88" i="14" s="1"/>
  <c r="Q5" i="14"/>
  <c r="O5" i="14"/>
  <c r="P5" i="14" s="1"/>
  <c r="Q105" i="14"/>
  <c r="O105" i="14"/>
  <c r="P105" i="14" s="1"/>
  <c r="Q4" i="14"/>
  <c r="O4" i="14"/>
  <c r="P4" i="14" s="1"/>
  <c r="Q92" i="14"/>
  <c r="O92" i="14"/>
  <c r="P92" i="14" s="1"/>
  <c r="Q19" i="14"/>
  <c r="O19" i="14"/>
  <c r="P19" i="14" s="1"/>
  <c r="Q140" i="14"/>
  <c r="O140" i="14"/>
  <c r="P140" i="14" s="1"/>
  <c r="Q18" i="14"/>
  <c r="O18" i="14"/>
  <c r="P18" i="14" s="1"/>
  <c r="Q137" i="14"/>
  <c r="O137" i="14"/>
  <c r="N150" i="14"/>
  <c r="L150" i="14"/>
  <c r="M150" i="14" s="1"/>
  <c r="N149" i="14"/>
  <c r="L149" i="14"/>
  <c r="M149" i="14" s="1"/>
  <c r="N74" i="14"/>
  <c r="L74" i="14"/>
  <c r="M74" i="14" s="1"/>
  <c r="N75" i="14"/>
  <c r="L75" i="14"/>
  <c r="M75" i="14" s="1"/>
  <c r="N76" i="14"/>
  <c r="L76" i="14"/>
  <c r="M76" i="14" s="1"/>
  <c r="N51" i="14"/>
  <c r="L51" i="14"/>
  <c r="M51" i="14" s="1"/>
  <c r="N16" i="14"/>
  <c r="L16" i="14"/>
  <c r="M16" i="14" s="1"/>
  <c r="N15" i="14"/>
  <c r="L15" i="14"/>
  <c r="M15" i="14" s="1"/>
  <c r="N50" i="14"/>
  <c r="L50" i="14"/>
  <c r="M50" i="14" s="1"/>
  <c r="N49" i="14"/>
  <c r="L49" i="14"/>
  <c r="M49" i="14" s="1"/>
  <c r="N48" i="14"/>
  <c r="L48" i="14"/>
  <c r="M48" i="14" s="1"/>
  <c r="N47" i="14"/>
  <c r="L47" i="14"/>
  <c r="M47" i="14" s="1"/>
  <c r="N99" i="14"/>
  <c r="L99" i="14"/>
  <c r="M99" i="14" s="1"/>
  <c r="N14" i="14"/>
  <c r="L14" i="14"/>
  <c r="M14" i="14" s="1"/>
  <c r="N13" i="14"/>
  <c r="L13" i="14"/>
  <c r="M13" i="14" s="1"/>
  <c r="N78" i="14"/>
  <c r="L78" i="14"/>
  <c r="M78" i="14" s="1"/>
  <c r="N46" i="14"/>
  <c r="L46" i="14"/>
  <c r="M46" i="14" s="1"/>
  <c r="N95" i="14"/>
  <c r="L95" i="14"/>
  <c r="M95" i="14" s="1"/>
  <c r="N45" i="14"/>
  <c r="L45" i="14"/>
  <c r="M45" i="14" s="1"/>
  <c r="N12" i="14"/>
  <c r="L12" i="14"/>
  <c r="M12" i="14" s="1"/>
  <c r="N44" i="14"/>
  <c r="L44" i="14"/>
  <c r="M44" i="14" s="1"/>
  <c r="N43" i="14"/>
  <c r="L43" i="14"/>
  <c r="M43" i="14" s="1"/>
  <c r="N11" i="14"/>
  <c r="L11" i="14"/>
  <c r="M11" i="14" s="1"/>
  <c r="N130" i="14"/>
  <c r="L130" i="14"/>
  <c r="M130" i="14" s="1"/>
  <c r="N42" i="14"/>
  <c r="L42" i="14"/>
  <c r="M42" i="14" s="1"/>
  <c r="N41" i="14"/>
  <c r="L41" i="14"/>
  <c r="M41" i="14" s="1"/>
  <c r="N151" i="14"/>
  <c r="L151" i="14"/>
  <c r="M151" i="14" s="1"/>
  <c r="N162" i="14"/>
  <c r="L162" i="14"/>
  <c r="M162" i="14" s="1"/>
  <c r="N40" i="14"/>
  <c r="L40" i="14"/>
  <c r="M40" i="14" s="1"/>
  <c r="N39" i="14"/>
  <c r="L39" i="14"/>
  <c r="M39" i="14" s="1"/>
  <c r="N142" i="14"/>
  <c r="L142" i="14"/>
  <c r="M142" i="14" s="1"/>
  <c r="N38" i="14"/>
  <c r="L38" i="14"/>
  <c r="M38" i="14" s="1"/>
  <c r="N138" i="14"/>
  <c r="L138" i="14"/>
  <c r="M138" i="14" s="1"/>
  <c r="N84" i="14"/>
  <c r="L84" i="14"/>
  <c r="M84" i="14" s="1"/>
  <c r="N10" i="14"/>
  <c r="L10" i="14"/>
  <c r="M10" i="14" s="1"/>
  <c r="N85" i="14"/>
  <c r="L85" i="14"/>
  <c r="M85" i="14" s="1"/>
  <c r="N73" i="14"/>
  <c r="L73" i="14"/>
  <c r="M73" i="14" s="1"/>
  <c r="N161" i="14"/>
  <c r="L161" i="14"/>
  <c r="M161" i="14" s="1"/>
  <c r="N80" i="14"/>
  <c r="L80" i="14"/>
  <c r="M80" i="14" s="1"/>
  <c r="N72" i="14"/>
  <c r="L72" i="14"/>
  <c r="M72" i="14" s="1"/>
  <c r="N94" i="14"/>
  <c r="L94" i="14"/>
  <c r="M94" i="14" s="1"/>
  <c r="N148" i="14"/>
  <c r="L148" i="14"/>
  <c r="M148" i="14" s="1"/>
  <c r="N37" i="14"/>
  <c r="L37" i="14"/>
  <c r="M37" i="14" s="1"/>
  <c r="N36" i="14"/>
  <c r="L36" i="14"/>
  <c r="M36" i="14" s="1"/>
  <c r="N131" i="14"/>
  <c r="L131" i="14"/>
  <c r="M131" i="14" s="1"/>
  <c r="N106" i="14"/>
  <c r="L106" i="14"/>
  <c r="M106" i="14" s="1"/>
  <c r="N119" i="14"/>
  <c r="L119" i="14"/>
  <c r="M119" i="14" s="1"/>
  <c r="N71" i="14"/>
  <c r="L71" i="14"/>
  <c r="M71" i="14" s="1"/>
  <c r="N70" i="14"/>
  <c r="L70" i="14"/>
  <c r="M70" i="14" s="1"/>
  <c r="N69" i="14"/>
  <c r="L69" i="14"/>
  <c r="M69" i="14" s="1"/>
  <c r="N68" i="14"/>
  <c r="L68" i="14"/>
  <c r="M68" i="14" s="1"/>
  <c r="N147" i="14"/>
  <c r="L147" i="14"/>
  <c r="M147" i="14" s="1"/>
  <c r="N115" i="14"/>
  <c r="L115" i="14"/>
  <c r="M115" i="14" s="1"/>
  <c r="N79" i="14"/>
  <c r="L79" i="14"/>
  <c r="M79" i="14" s="1"/>
  <c r="N107" i="14"/>
  <c r="L107" i="14"/>
  <c r="M107" i="14" s="1"/>
  <c r="N139" i="14"/>
  <c r="L139" i="14"/>
  <c r="M139" i="14" s="1"/>
  <c r="N146" i="14"/>
  <c r="L146" i="14"/>
  <c r="M146" i="14" s="1"/>
  <c r="N127" i="14"/>
  <c r="L127" i="14"/>
  <c r="M127" i="14" s="1"/>
  <c r="N9" i="14"/>
  <c r="L9" i="14"/>
  <c r="M9" i="14" s="1"/>
  <c r="N156" i="14"/>
  <c r="L156" i="14"/>
  <c r="M156" i="14" s="1"/>
  <c r="N145" i="14"/>
  <c r="L145" i="14"/>
  <c r="M145" i="14" s="1"/>
  <c r="N159" i="14"/>
  <c r="L159" i="14"/>
  <c r="M159" i="14" s="1"/>
  <c r="N154" i="14"/>
  <c r="L154" i="14"/>
  <c r="M154" i="14" s="1"/>
  <c r="N100" i="14"/>
  <c r="L100" i="14"/>
  <c r="M100" i="14" s="1"/>
  <c r="N8" i="14"/>
  <c r="L8" i="14"/>
  <c r="M8" i="14" s="1"/>
  <c r="N87" i="14"/>
  <c r="L87" i="14"/>
  <c r="M87" i="14" s="1"/>
  <c r="N153" i="14"/>
  <c r="L153" i="14"/>
  <c r="M153" i="14" s="1"/>
  <c r="N155" i="14"/>
  <c r="L155" i="14"/>
  <c r="M155" i="14" s="1"/>
  <c r="N7" i="14"/>
  <c r="L7" i="14"/>
  <c r="M7" i="14" s="1"/>
  <c r="N77" i="14"/>
  <c r="L77" i="14"/>
  <c r="M77" i="14" s="1"/>
  <c r="N113" i="14"/>
  <c r="L113" i="14"/>
  <c r="M113" i="14" s="1"/>
  <c r="N35" i="14"/>
  <c r="L35" i="14"/>
  <c r="M35" i="14" s="1"/>
  <c r="N104" i="14"/>
  <c r="L104" i="14"/>
  <c r="M104" i="14" s="1"/>
  <c r="N158" i="14"/>
  <c r="L158" i="14"/>
  <c r="M158" i="14" s="1"/>
  <c r="N34" i="14"/>
  <c r="L34" i="14"/>
  <c r="M34" i="14" s="1"/>
  <c r="N144" i="14"/>
  <c r="L144" i="14"/>
  <c r="M144" i="14" s="1"/>
  <c r="N123" i="14"/>
  <c r="L123" i="14"/>
  <c r="M123" i="14" s="1"/>
  <c r="N67" i="14"/>
  <c r="L67" i="14"/>
  <c r="M67" i="14" s="1"/>
  <c r="N129" i="14"/>
  <c r="L129" i="14"/>
  <c r="M129" i="14" s="1"/>
  <c r="N103" i="14"/>
  <c r="L103" i="14"/>
  <c r="M103" i="14" s="1"/>
  <c r="N124" i="14"/>
  <c r="L124" i="14"/>
  <c r="M124" i="14" s="1"/>
  <c r="N117" i="14"/>
  <c r="L117" i="14"/>
  <c r="M117" i="14" s="1"/>
  <c r="N33" i="14"/>
  <c r="L33" i="14"/>
  <c r="M33" i="14" s="1"/>
  <c r="N93" i="14"/>
  <c r="L93" i="14"/>
  <c r="M93" i="14" s="1"/>
  <c r="N132" i="14"/>
  <c r="L132" i="14"/>
  <c r="M132" i="14" s="1"/>
  <c r="N152" i="14"/>
  <c r="L152" i="14"/>
  <c r="M152" i="14" s="1"/>
  <c r="N102" i="14"/>
  <c r="L102" i="14"/>
  <c r="M102" i="14" s="1"/>
  <c r="N32" i="14"/>
  <c r="L32" i="14"/>
  <c r="M32" i="14" s="1"/>
  <c r="N89" i="14"/>
  <c r="L89" i="14"/>
  <c r="M89" i="14" s="1"/>
  <c r="N97" i="14"/>
  <c r="L97" i="14"/>
  <c r="M97" i="14" s="1"/>
  <c r="N133" i="14"/>
  <c r="L133" i="14"/>
  <c r="M133" i="14" s="1"/>
  <c r="N112" i="14"/>
  <c r="L112" i="14"/>
  <c r="M112" i="14" s="1"/>
  <c r="N31" i="14"/>
  <c r="L31" i="14"/>
  <c r="M31" i="14" s="1"/>
  <c r="N30" i="14"/>
  <c r="L30" i="14"/>
  <c r="M30" i="14" s="1"/>
  <c r="N109" i="14"/>
  <c r="L109" i="14"/>
  <c r="M109" i="14" s="1"/>
  <c r="N108" i="14"/>
  <c r="L108" i="14"/>
  <c r="M108" i="14" s="1"/>
  <c r="N110" i="14"/>
  <c r="L110" i="14"/>
  <c r="M110" i="14" s="1"/>
  <c r="N143" i="14"/>
  <c r="L143" i="14"/>
  <c r="M143" i="14" s="1"/>
  <c r="N86" i="14"/>
  <c r="L86" i="14"/>
  <c r="M86" i="14" s="1"/>
  <c r="N157" i="14"/>
  <c r="L157" i="14"/>
  <c r="M157" i="14" s="1"/>
  <c r="N134" i="14"/>
  <c r="L134" i="14"/>
  <c r="M134" i="14" s="1"/>
  <c r="S134" i="14" s="1"/>
  <c r="N160" i="14"/>
  <c r="L160" i="14"/>
  <c r="M160" i="14" s="1"/>
  <c r="N114" i="14"/>
  <c r="L114" i="14"/>
  <c r="M114" i="14" s="1"/>
  <c r="N29" i="14"/>
  <c r="L29" i="14"/>
  <c r="M29" i="14" s="1"/>
  <c r="N82" i="14"/>
  <c r="L82" i="14"/>
  <c r="M82" i="14" s="1"/>
  <c r="N121" i="14"/>
  <c r="L121" i="14"/>
  <c r="M121" i="14" s="1"/>
  <c r="N28" i="14"/>
  <c r="L28" i="14"/>
  <c r="M28" i="14" s="1"/>
  <c r="N6" i="14"/>
  <c r="L6" i="14"/>
  <c r="M6" i="14" s="1"/>
  <c r="N118" i="14"/>
  <c r="L118" i="14"/>
  <c r="M118" i="14" s="1"/>
  <c r="N141" i="14"/>
  <c r="L141" i="14"/>
  <c r="M141" i="14" s="1"/>
  <c r="N163" i="14"/>
  <c r="L163" i="14"/>
  <c r="M163" i="14" s="1"/>
  <c r="N27" i="14"/>
  <c r="L27" i="14"/>
  <c r="M27" i="14" s="1"/>
  <c r="N91" i="14"/>
  <c r="L91" i="14"/>
  <c r="M91" i="14" s="1"/>
  <c r="N128" i="14"/>
  <c r="L128" i="14"/>
  <c r="M128" i="14" s="1"/>
  <c r="N98" i="14"/>
  <c r="L98" i="14"/>
  <c r="M98" i="14" s="1"/>
  <c r="N126" i="14"/>
  <c r="L126" i="14"/>
  <c r="M126" i="14" s="1"/>
  <c r="N26" i="14"/>
  <c r="L26" i="14"/>
  <c r="M26" i="14" s="1"/>
  <c r="N90" i="14"/>
  <c r="L90" i="14"/>
  <c r="M90" i="14" s="1"/>
  <c r="N125" i="14"/>
  <c r="L125" i="14"/>
  <c r="M125" i="14" s="1"/>
  <c r="N25" i="14"/>
  <c r="L25" i="14"/>
  <c r="M25" i="14" s="1"/>
  <c r="N136" i="14"/>
  <c r="L136" i="14"/>
  <c r="M136" i="14" s="1"/>
  <c r="N24" i="14"/>
  <c r="L24" i="14"/>
  <c r="M24" i="14" s="1"/>
  <c r="N101" i="14"/>
  <c r="L101" i="14"/>
  <c r="M101" i="14" s="1"/>
  <c r="N23" i="14"/>
  <c r="L23" i="14"/>
  <c r="M23" i="14" s="1"/>
  <c r="N96" i="14"/>
  <c r="L96" i="14"/>
  <c r="M96" i="14" s="1"/>
  <c r="N122" i="14"/>
  <c r="L122" i="14"/>
  <c r="M122" i="14" s="1"/>
  <c r="N22" i="14"/>
  <c r="L22" i="14"/>
  <c r="M22" i="14" s="1"/>
  <c r="N81" i="14"/>
  <c r="L81" i="14"/>
  <c r="M81" i="14" s="1"/>
  <c r="N83" i="14"/>
  <c r="L83" i="14"/>
  <c r="M83" i="14" s="1"/>
  <c r="N120" i="14"/>
  <c r="L120" i="14"/>
  <c r="M120" i="14" s="1"/>
  <c r="N116" i="14"/>
  <c r="L116" i="14"/>
  <c r="M116" i="14" s="1"/>
  <c r="N21" i="14"/>
  <c r="L21" i="14"/>
  <c r="M21" i="14" s="1"/>
  <c r="N20" i="14"/>
  <c r="L20" i="14"/>
  <c r="M20" i="14" s="1"/>
  <c r="N111" i="14"/>
  <c r="L111" i="14"/>
  <c r="M111" i="14" s="1"/>
  <c r="N135" i="14"/>
  <c r="L135" i="14"/>
  <c r="M135" i="14" s="1"/>
  <c r="N88" i="14"/>
  <c r="L88" i="14"/>
  <c r="M88" i="14" s="1"/>
  <c r="N5" i="14"/>
  <c r="L5" i="14"/>
  <c r="M5" i="14" s="1"/>
  <c r="N105" i="14"/>
  <c r="L105" i="14"/>
  <c r="M105" i="14" s="1"/>
  <c r="N4" i="14"/>
  <c r="T4" i="14" s="1"/>
  <c r="L4" i="14"/>
  <c r="N92" i="14"/>
  <c r="L92" i="14"/>
  <c r="M92" i="14" s="1"/>
  <c r="S92" i="14" s="1"/>
  <c r="N19" i="14"/>
  <c r="L19" i="14"/>
  <c r="M19" i="14" s="1"/>
  <c r="N140" i="14"/>
  <c r="L140" i="14"/>
  <c r="M140" i="14" s="1"/>
  <c r="N18" i="14"/>
  <c r="L18" i="14"/>
  <c r="M18" i="14" s="1"/>
  <c r="N137" i="14"/>
  <c r="L137" i="14"/>
  <c r="I68" i="14"/>
  <c r="K68" i="14"/>
  <c r="X68" i="14" s="1"/>
  <c r="I69" i="14"/>
  <c r="K69" i="14"/>
  <c r="X69" i="14" s="1"/>
  <c r="I70" i="14"/>
  <c r="K70" i="14"/>
  <c r="X70" i="14" s="1"/>
  <c r="I71" i="14"/>
  <c r="K71" i="14"/>
  <c r="X71" i="14" s="1"/>
  <c r="DV10" i="14"/>
  <c r="DU10" i="14"/>
  <c r="DN10" i="14"/>
  <c r="DJ10" i="14"/>
  <c r="DH10" i="14"/>
  <c r="DG10" i="14"/>
  <c r="DF10" i="14"/>
  <c r="DE10" i="14"/>
  <c r="DC10" i="14"/>
  <c r="DA10" i="14"/>
  <c r="DB10" i="14" s="1"/>
  <c r="CZ10" i="14"/>
  <c r="DR10" i="14" s="1"/>
  <c r="CX10" i="14"/>
  <c r="CY10" i="14" s="1"/>
  <c r="CU10" i="14"/>
  <c r="CQ10" i="14"/>
  <c r="CM10" i="14"/>
  <c r="CJ10" i="14"/>
  <c r="CH10" i="14"/>
  <c r="CI10" i="14" s="1"/>
  <c r="AQ10" i="14"/>
  <c r="K10" i="14"/>
  <c r="X10" i="14" s="1"/>
  <c r="I10" i="14"/>
  <c r="Y68" i="14" l="1"/>
  <c r="Y10" i="14"/>
  <c r="Y69" i="14"/>
  <c r="Y70" i="14"/>
  <c r="Y71" i="14"/>
  <c r="X58" i="14"/>
  <c r="Y58" i="14"/>
  <c r="X59" i="14"/>
  <c r="Y59" i="14"/>
  <c r="X60" i="14"/>
  <c r="Y60" i="14"/>
  <c r="X61" i="14"/>
  <c r="Y61" i="14"/>
  <c r="X62" i="14"/>
  <c r="Y62" i="14"/>
  <c r="X63" i="14"/>
  <c r="Y63" i="14"/>
  <c r="X64" i="14"/>
  <c r="Y64" i="14"/>
  <c r="X65" i="14"/>
  <c r="Y65" i="14"/>
  <c r="X66" i="14"/>
  <c r="Y66" i="14"/>
  <c r="M4" i="14"/>
  <c r="S4" i="14" s="1"/>
  <c r="R4" i="14"/>
  <c r="J70" i="14"/>
  <c r="W70" i="14" s="1"/>
  <c r="V70" i="14"/>
  <c r="J10" i="14"/>
  <c r="W10" i="14" s="1"/>
  <c r="V10" i="14"/>
  <c r="J69" i="14"/>
  <c r="W69" i="14" s="1"/>
  <c r="V69" i="14"/>
  <c r="J68" i="14"/>
  <c r="W68" i="14" s="1"/>
  <c r="V68" i="14"/>
  <c r="J71" i="14"/>
  <c r="W71" i="14" s="1"/>
  <c r="V71" i="14"/>
  <c r="U18" i="14"/>
  <c r="U4" i="14"/>
  <c r="U135" i="14"/>
  <c r="U116" i="14"/>
  <c r="U22" i="14"/>
  <c r="U101" i="14"/>
  <c r="U125" i="14"/>
  <c r="U98" i="14"/>
  <c r="U163" i="14"/>
  <c r="U28" i="14"/>
  <c r="U114" i="14"/>
  <c r="U86" i="14"/>
  <c r="U109" i="14"/>
  <c r="U133" i="14"/>
  <c r="U102" i="14"/>
  <c r="U33" i="14"/>
  <c r="U129" i="14"/>
  <c r="U34" i="14"/>
  <c r="U113" i="14"/>
  <c r="U153" i="14"/>
  <c r="U154" i="14"/>
  <c r="U9" i="14"/>
  <c r="U107" i="14"/>
  <c r="U68" i="14"/>
  <c r="U119" i="14"/>
  <c r="U37" i="14"/>
  <c r="U80" i="14"/>
  <c r="U10" i="14"/>
  <c r="U142" i="14"/>
  <c r="U151" i="14"/>
  <c r="U11" i="14"/>
  <c r="U45" i="14"/>
  <c r="U13" i="14"/>
  <c r="U48" i="14"/>
  <c r="U16" i="14"/>
  <c r="U59" i="14"/>
  <c r="U63" i="14"/>
  <c r="U140" i="14"/>
  <c r="U105" i="14"/>
  <c r="U111" i="14"/>
  <c r="U120" i="14"/>
  <c r="U122" i="14"/>
  <c r="U24" i="14"/>
  <c r="U90" i="14"/>
  <c r="U128" i="14"/>
  <c r="U141" i="14"/>
  <c r="U121" i="14"/>
  <c r="U160" i="14"/>
  <c r="U143" i="14"/>
  <c r="U30" i="14"/>
  <c r="U97" i="14"/>
  <c r="U152" i="14"/>
  <c r="U117" i="14"/>
  <c r="U67" i="14"/>
  <c r="U158" i="14"/>
  <c r="U77" i="14"/>
  <c r="U87" i="14"/>
  <c r="U159" i="14"/>
  <c r="U127" i="14"/>
  <c r="U79" i="14"/>
  <c r="U69" i="14"/>
  <c r="U106" i="14"/>
  <c r="U148" i="14"/>
  <c r="U161" i="14"/>
  <c r="U84" i="14"/>
  <c r="U39" i="14"/>
  <c r="U41" i="14"/>
  <c r="U43" i="14"/>
  <c r="U95" i="14"/>
  <c r="U14" i="14"/>
  <c r="U49" i="14"/>
  <c r="U51" i="14"/>
  <c r="U149" i="14"/>
  <c r="U60" i="14"/>
  <c r="U64" i="14"/>
  <c r="U19" i="14"/>
  <c r="U5" i="14"/>
  <c r="U20" i="14"/>
  <c r="U83" i="14"/>
  <c r="U96" i="14"/>
  <c r="U136" i="14"/>
  <c r="U26" i="14"/>
  <c r="U91" i="14"/>
  <c r="U118" i="14"/>
  <c r="U82" i="14"/>
  <c r="U134" i="14"/>
  <c r="U110" i="14"/>
  <c r="U31" i="14"/>
  <c r="U89" i="14"/>
  <c r="U132" i="14"/>
  <c r="U124" i="14"/>
  <c r="U123" i="14"/>
  <c r="U104" i="14"/>
  <c r="U7" i="14"/>
  <c r="U8" i="14"/>
  <c r="U145" i="14"/>
  <c r="U146" i="14"/>
  <c r="U115" i="14"/>
  <c r="U70" i="14"/>
  <c r="U131" i="14"/>
  <c r="U94" i="14"/>
  <c r="U73" i="14"/>
  <c r="U138" i="14"/>
  <c r="U40" i="14"/>
  <c r="U42" i="14"/>
  <c r="U44" i="14"/>
  <c r="U46" i="14"/>
  <c r="U99" i="14"/>
  <c r="U50" i="14"/>
  <c r="U76" i="14"/>
  <c r="U150" i="14"/>
  <c r="U61" i="14"/>
  <c r="U65" i="14"/>
  <c r="U137" i="14"/>
  <c r="U92" i="14"/>
  <c r="U88" i="14"/>
  <c r="U21" i="14"/>
  <c r="U81" i="14"/>
  <c r="U23" i="14"/>
  <c r="U25" i="14"/>
  <c r="U126" i="14"/>
  <c r="U27" i="14"/>
  <c r="U6" i="14"/>
  <c r="U29" i="14"/>
  <c r="U157" i="14"/>
  <c r="U108" i="14"/>
  <c r="U112" i="14"/>
  <c r="U32" i="14"/>
  <c r="U93" i="14"/>
  <c r="U103" i="14"/>
  <c r="U144" i="14"/>
  <c r="U35" i="14"/>
  <c r="U155" i="14"/>
  <c r="U100" i="14"/>
  <c r="U156" i="14"/>
  <c r="U139" i="14"/>
  <c r="U147" i="14"/>
  <c r="U71" i="14"/>
  <c r="U36" i="14"/>
  <c r="U72" i="14"/>
  <c r="U85" i="14"/>
  <c r="U38" i="14"/>
  <c r="U162" i="14"/>
  <c r="U130" i="14"/>
  <c r="U12" i="14"/>
  <c r="U78" i="14"/>
  <c r="U47" i="14"/>
  <c r="U15" i="14"/>
  <c r="U75" i="14"/>
  <c r="U58" i="14"/>
  <c r="U62" i="14"/>
  <c r="U66" i="14"/>
  <c r="R69" i="14"/>
  <c r="T69" i="14"/>
  <c r="R71" i="14"/>
  <c r="T68" i="14"/>
  <c r="T71" i="14"/>
  <c r="DD10" i="14"/>
  <c r="H10" i="14"/>
  <c r="R10" i="14"/>
  <c r="T70" i="14"/>
  <c r="R70" i="14"/>
  <c r="S68" i="14"/>
  <c r="R68" i="14"/>
  <c r="S69" i="14"/>
  <c r="S71" i="14"/>
  <c r="S70" i="14"/>
  <c r="S10" i="14"/>
  <c r="T10" i="14"/>
  <c r="BW10" i="14" l="1"/>
  <c r="CS10" i="14"/>
  <c r="AG10" i="14"/>
  <c r="BC10" i="14"/>
  <c r="BD10" i="14" s="1"/>
  <c r="CO10" i="14"/>
  <c r="BK10" i="14"/>
  <c r="CW10" i="14"/>
  <c r="AS10" i="14"/>
  <c r="BX10" i="14"/>
  <c r="BL10" i="14"/>
  <c r="BM10" i="14"/>
  <c r="BE10" i="14"/>
  <c r="BY10" i="14"/>
  <c r="K150" i="14" l="1"/>
  <c r="Y150" i="14" s="1"/>
  <c r="I150" i="14"/>
  <c r="K149" i="14"/>
  <c r="Y149" i="14" s="1"/>
  <c r="I149" i="14"/>
  <c r="K74" i="14"/>
  <c r="Y74" i="14" s="1"/>
  <c r="I74" i="14"/>
  <c r="K75" i="14"/>
  <c r="Y75" i="14" s="1"/>
  <c r="I75" i="14"/>
  <c r="K76" i="14"/>
  <c r="Y76" i="14" s="1"/>
  <c r="I76" i="14"/>
  <c r="K51" i="14"/>
  <c r="Y51" i="14" s="1"/>
  <c r="I51" i="14"/>
  <c r="K16" i="14"/>
  <c r="Y16" i="14" s="1"/>
  <c r="I16" i="14"/>
  <c r="K15" i="14"/>
  <c r="Y15" i="14" s="1"/>
  <c r="I15" i="14"/>
  <c r="K50" i="14"/>
  <c r="Y50" i="14" s="1"/>
  <c r="I50" i="14"/>
  <c r="K49" i="14"/>
  <c r="Y49" i="14" s="1"/>
  <c r="I49" i="14"/>
  <c r="K48" i="14"/>
  <c r="Y48" i="14" s="1"/>
  <c r="I48" i="14"/>
  <c r="K47" i="14"/>
  <c r="Y47" i="14" s="1"/>
  <c r="I47" i="14"/>
  <c r="K99" i="14"/>
  <c r="Y99" i="14" s="1"/>
  <c r="I99" i="14"/>
  <c r="K14" i="14"/>
  <c r="Y14" i="14" s="1"/>
  <c r="I14" i="14"/>
  <c r="K13" i="14"/>
  <c r="Y13" i="14" s="1"/>
  <c r="I13" i="14"/>
  <c r="K78" i="14"/>
  <c r="Y78" i="14" s="1"/>
  <c r="I78" i="14"/>
  <c r="K46" i="14"/>
  <c r="Y46" i="14" s="1"/>
  <c r="I46" i="14"/>
  <c r="K95" i="14"/>
  <c r="Y95" i="14" s="1"/>
  <c r="I95" i="14"/>
  <c r="K45" i="14"/>
  <c r="Y45" i="14" s="1"/>
  <c r="I45" i="14"/>
  <c r="K12" i="14"/>
  <c r="Y12" i="14" s="1"/>
  <c r="I12" i="14"/>
  <c r="K44" i="14"/>
  <c r="Y44" i="14" s="1"/>
  <c r="I44" i="14"/>
  <c r="K43" i="14"/>
  <c r="Y43" i="14" s="1"/>
  <c r="I43" i="14"/>
  <c r="K11" i="14"/>
  <c r="Y11" i="14" s="1"/>
  <c r="I11" i="14"/>
  <c r="K130" i="14"/>
  <c r="Y130" i="14" s="1"/>
  <c r="I130" i="14"/>
  <c r="K42" i="14"/>
  <c r="Y42" i="14" s="1"/>
  <c r="I42" i="14"/>
  <c r="K41" i="14"/>
  <c r="Y41" i="14" s="1"/>
  <c r="I41" i="14"/>
  <c r="K151" i="14"/>
  <c r="Y151" i="14" s="1"/>
  <c r="I151" i="14"/>
  <c r="K162" i="14"/>
  <c r="Y162" i="14" s="1"/>
  <c r="I162" i="14"/>
  <c r="K40" i="14"/>
  <c r="Y40" i="14" s="1"/>
  <c r="I40" i="14"/>
  <c r="K39" i="14"/>
  <c r="Y39" i="14" s="1"/>
  <c r="I39" i="14"/>
  <c r="K142" i="14"/>
  <c r="Y142" i="14" s="1"/>
  <c r="I142" i="14"/>
  <c r="K38" i="14"/>
  <c r="Y38" i="14" s="1"/>
  <c r="I38" i="14"/>
  <c r="K138" i="14"/>
  <c r="Y138" i="14" s="1"/>
  <c r="I138" i="14"/>
  <c r="K84" i="14"/>
  <c r="Y84" i="14" s="1"/>
  <c r="I84" i="14"/>
  <c r="K85" i="14"/>
  <c r="Y85" i="14" s="1"/>
  <c r="I85" i="14"/>
  <c r="K73" i="14"/>
  <c r="Y73" i="14" s="1"/>
  <c r="I73" i="14"/>
  <c r="K161" i="14"/>
  <c r="Y161" i="14" s="1"/>
  <c r="I161" i="14"/>
  <c r="K80" i="14"/>
  <c r="Y80" i="14" s="1"/>
  <c r="I80" i="14"/>
  <c r="K72" i="14"/>
  <c r="Y72" i="14" s="1"/>
  <c r="I72" i="14"/>
  <c r="K94" i="14"/>
  <c r="Y94" i="14" s="1"/>
  <c r="I94" i="14"/>
  <c r="K148" i="14"/>
  <c r="Y148" i="14" s="1"/>
  <c r="I148" i="14"/>
  <c r="K37" i="14"/>
  <c r="Y37" i="14" s="1"/>
  <c r="I37" i="14"/>
  <c r="K36" i="14"/>
  <c r="Y36" i="14" s="1"/>
  <c r="I36" i="14"/>
  <c r="K131" i="14"/>
  <c r="Y131" i="14" s="1"/>
  <c r="I131" i="14"/>
  <c r="K106" i="14"/>
  <c r="Y106" i="14" s="1"/>
  <c r="I106" i="14"/>
  <c r="K119" i="14"/>
  <c r="Y119" i="14" s="1"/>
  <c r="I119" i="14"/>
  <c r="K147" i="14"/>
  <c r="Y147" i="14" s="1"/>
  <c r="I147" i="14"/>
  <c r="K115" i="14"/>
  <c r="Y115" i="14" s="1"/>
  <c r="I115" i="14"/>
  <c r="K79" i="14"/>
  <c r="Y79" i="14" s="1"/>
  <c r="I79" i="14"/>
  <c r="K107" i="14"/>
  <c r="Y107" i="14" s="1"/>
  <c r="I107" i="14"/>
  <c r="K139" i="14"/>
  <c r="Y139" i="14" s="1"/>
  <c r="I139" i="14"/>
  <c r="K146" i="14"/>
  <c r="Y146" i="14" s="1"/>
  <c r="I146" i="14"/>
  <c r="K127" i="14"/>
  <c r="Y127" i="14" s="1"/>
  <c r="I127" i="14"/>
  <c r="K9" i="14"/>
  <c r="Y9" i="14" s="1"/>
  <c r="I9" i="14"/>
  <c r="K156" i="14"/>
  <c r="Y156" i="14" s="1"/>
  <c r="I156" i="14"/>
  <c r="K145" i="14"/>
  <c r="Y145" i="14" s="1"/>
  <c r="I145" i="14"/>
  <c r="K159" i="14"/>
  <c r="Y159" i="14" s="1"/>
  <c r="I159" i="14"/>
  <c r="K154" i="14"/>
  <c r="Y154" i="14" s="1"/>
  <c r="I154" i="14"/>
  <c r="K100" i="14"/>
  <c r="Y100" i="14" s="1"/>
  <c r="I100" i="14"/>
  <c r="K8" i="14"/>
  <c r="Y8" i="14" s="1"/>
  <c r="I8" i="14"/>
  <c r="K87" i="14"/>
  <c r="Y87" i="14" s="1"/>
  <c r="I87" i="14"/>
  <c r="K153" i="14"/>
  <c r="Y153" i="14" s="1"/>
  <c r="I153" i="14"/>
  <c r="K155" i="14"/>
  <c r="Y155" i="14" s="1"/>
  <c r="I155" i="14"/>
  <c r="K7" i="14"/>
  <c r="Y7" i="14" s="1"/>
  <c r="I7" i="14"/>
  <c r="K77" i="14"/>
  <c r="Y77" i="14" s="1"/>
  <c r="I77" i="14"/>
  <c r="K113" i="14"/>
  <c r="Y113" i="14" s="1"/>
  <c r="I113" i="14"/>
  <c r="K35" i="14"/>
  <c r="Y35" i="14" s="1"/>
  <c r="I35" i="14"/>
  <c r="K104" i="14"/>
  <c r="Y104" i="14" s="1"/>
  <c r="I104" i="14"/>
  <c r="K158" i="14"/>
  <c r="Y158" i="14" s="1"/>
  <c r="I158" i="14"/>
  <c r="K34" i="14"/>
  <c r="Y34" i="14" s="1"/>
  <c r="I34" i="14"/>
  <c r="K144" i="14"/>
  <c r="Y144" i="14" s="1"/>
  <c r="I144" i="14"/>
  <c r="K123" i="14"/>
  <c r="Y123" i="14" s="1"/>
  <c r="I123" i="14"/>
  <c r="K67" i="14"/>
  <c r="Y67" i="14" s="1"/>
  <c r="I67" i="14"/>
  <c r="K129" i="14"/>
  <c r="Y129" i="14" s="1"/>
  <c r="I129" i="14"/>
  <c r="K103" i="14"/>
  <c r="Y103" i="14" s="1"/>
  <c r="I103" i="14"/>
  <c r="K124" i="14"/>
  <c r="Y124" i="14" s="1"/>
  <c r="I124" i="14"/>
  <c r="K117" i="14"/>
  <c r="Y117" i="14" s="1"/>
  <c r="I117" i="14"/>
  <c r="K33" i="14"/>
  <c r="Y33" i="14" s="1"/>
  <c r="I33" i="14"/>
  <c r="K93" i="14"/>
  <c r="Y93" i="14" s="1"/>
  <c r="I93" i="14"/>
  <c r="K132" i="14"/>
  <c r="Y132" i="14" s="1"/>
  <c r="I132" i="14"/>
  <c r="K152" i="14"/>
  <c r="Y152" i="14" s="1"/>
  <c r="I152" i="14"/>
  <c r="K102" i="14"/>
  <c r="Y102" i="14" s="1"/>
  <c r="I102" i="14"/>
  <c r="K32" i="14"/>
  <c r="Y32" i="14" s="1"/>
  <c r="I32" i="14"/>
  <c r="K89" i="14"/>
  <c r="Y89" i="14" s="1"/>
  <c r="I89" i="14"/>
  <c r="K97" i="14"/>
  <c r="Y97" i="14" s="1"/>
  <c r="I97" i="14"/>
  <c r="K133" i="14"/>
  <c r="Y133" i="14" s="1"/>
  <c r="I133" i="14"/>
  <c r="K112" i="14"/>
  <c r="Y112" i="14" s="1"/>
  <c r="I112" i="14"/>
  <c r="K31" i="14"/>
  <c r="Y31" i="14" s="1"/>
  <c r="I31" i="14"/>
  <c r="K30" i="14"/>
  <c r="Y30" i="14" s="1"/>
  <c r="I30" i="14"/>
  <c r="K109" i="14"/>
  <c r="Y109" i="14" s="1"/>
  <c r="I109" i="14"/>
  <c r="K108" i="14"/>
  <c r="Y108" i="14" s="1"/>
  <c r="I108" i="14"/>
  <c r="K110" i="14"/>
  <c r="Y110" i="14" s="1"/>
  <c r="I110" i="14"/>
  <c r="K143" i="14"/>
  <c r="Y143" i="14" s="1"/>
  <c r="I143" i="14"/>
  <c r="K86" i="14"/>
  <c r="Y86" i="14" s="1"/>
  <c r="I86" i="14"/>
  <c r="K157" i="14"/>
  <c r="Y157" i="14" s="1"/>
  <c r="I157" i="14"/>
  <c r="K134" i="14"/>
  <c r="Y134" i="14" s="1"/>
  <c r="I134" i="14"/>
  <c r="K160" i="14"/>
  <c r="Y160" i="14" s="1"/>
  <c r="I160" i="14"/>
  <c r="K114" i="14"/>
  <c r="Y114" i="14" s="1"/>
  <c r="I114" i="14"/>
  <c r="K29" i="14"/>
  <c r="Y29" i="14" s="1"/>
  <c r="I29" i="14"/>
  <c r="K82" i="14"/>
  <c r="Y82" i="14" s="1"/>
  <c r="I82" i="14"/>
  <c r="K121" i="14"/>
  <c r="Y121" i="14" s="1"/>
  <c r="I121" i="14"/>
  <c r="K28" i="14"/>
  <c r="Y28" i="14" s="1"/>
  <c r="I28" i="14"/>
  <c r="K6" i="14"/>
  <c r="Y6" i="14" s="1"/>
  <c r="I6" i="14"/>
  <c r="K118" i="14"/>
  <c r="Y118" i="14" s="1"/>
  <c r="I118" i="14"/>
  <c r="K141" i="14"/>
  <c r="Y141" i="14" s="1"/>
  <c r="I141" i="14"/>
  <c r="K163" i="14"/>
  <c r="Y163" i="14" s="1"/>
  <c r="I163" i="14"/>
  <c r="K27" i="14"/>
  <c r="Y27" i="14" s="1"/>
  <c r="I27" i="14"/>
  <c r="K91" i="14"/>
  <c r="Y91" i="14" s="1"/>
  <c r="I91" i="14"/>
  <c r="K128" i="14"/>
  <c r="Y128" i="14" s="1"/>
  <c r="I128" i="14"/>
  <c r="K98" i="14"/>
  <c r="Y98" i="14" s="1"/>
  <c r="I98" i="14"/>
  <c r="K126" i="14"/>
  <c r="Y126" i="14" s="1"/>
  <c r="I126" i="14"/>
  <c r="K26" i="14"/>
  <c r="Y26" i="14" s="1"/>
  <c r="I26" i="14"/>
  <c r="K90" i="14"/>
  <c r="Y90" i="14" s="1"/>
  <c r="I90" i="14"/>
  <c r="K125" i="14"/>
  <c r="Y125" i="14" s="1"/>
  <c r="I125" i="14"/>
  <c r="K25" i="14"/>
  <c r="Y25" i="14" s="1"/>
  <c r="I25" i="14"/>
  <c r="K136" i="14"/>
  <c r="Y136" i="14" s="1"/>
  <c r="I136" i="14"/>
  <c r="K24" i="14"/>
  <c r="Y24" i="14" s="1"/>
  <c r="I24" i="14"/>
  <c r="K101" i="14"/>
  <c r="Y101" i="14" s="1"/>
  <c r="I101" i="14"/>
  <c r="K23" i="14"/>
  <c r="Y23" i="14" s="1"/>
  <c r="I23" i="14"/>
  <c r="K96" i="14"/>
  <c r="Y96" i="14" s="1"/>
  <c r="I96" i="14"/>
  <c r="K122" i="14"/>
  <c r="Y122" i="14" s="1"/>
  <c r="I122" i="14"/>
  <c r="K22" i="14"/>
  <c r="Y22" i="14" s="1"/>
  <c r="I22" i="14"/>
  <c r="K81" i="14"/>
  <c r="Y81" i="14" s="1"/>
  <c r="I81" i="14"/>
  <c r="K83" i="14"/>
  <c r="Y83" i="14" s="1"/>
  <c r="I83" i="14"/>
  <c r="K120" i="14"/>
  <c r="Y120" i="14" s="1"/>
  <c r="I120" i="14"/>
  <c r="K116" i="14"/>
  <c r="Y116" i="14" s="1"/>
  <c r="I116" i="14"/>
  <c r="K21" i="14"/>
  <c r="Y21" i="14" s="1"/>
  <c r="I21" i="14"/>
  <c r="K20" i="14"/>
  <c r="Y20" i="14" s="1"/>
  <c r="I20" i="14"/>
  <c r="K111" i="14"/>
  <c r="Y111" i="14" s="1"/>
  <c r="I111" i="14"/>
  <c r="K135" i="14"/>
  <c r="Y135" i="14" s="1"/>
  <c r="I135" i="14"/>
  <c r="K88" i="14"/>
  <c r="Y88" i="14" s="1"/>
  <c r="I88" i="14"/>
  <c r="K5" i="14"/>
  <c r="Y5" i="14" s="1"/>
  <c r="I5" i="14"/>
  <c r="K105" i="14"/>
  <c r="Y105" i="14" s="1"/>
  <c r="I105" i="14"/>
  <c r="K4" i="14"/>
  <c r="I4" i="14"/>
  <c r="K92" i="14"/>
  <c r="Y92" i="14" s="1"/>
  <c r="I92" i="14"/>
  <c r="K19" i="14"/>
  <c r="Y19" i="14" s="1"/>
  <c r="I19" i="14"/>
  <c r="K140" i="14"/>
  <c r="Y140" i="14" s="1"/>
  <c r="I140" i="14"/>
  <c r="K18" i="14"/>
  <c r="Y18" i="14" s="1"/>
  <c r="I18" i="14"/>
  <c r="K137" i="14"/>
  <c r="Y137" i="14" s="1"/>
  <c r="I137" i="14"/>
  <c r="V137" i="14" s="1"/>
  <c r="X47" i="14" l="1"/>
  <c r="X15" i="14"/>
  <c r="X75" i="14"/>
  <c r="J48" i="14"/>
  <c r="W48" i="14" s="1"/>
  <c r="V48" i="14"/>
  <c r="J16" i="14"/>
  <c r="W16" i="14" s="1"/>
  <c r="V16" i="14"/>
  <c r="J74" i="14"/>
  <c r="W74" i="14" s="1"/>
  <c r="V74" i="14"/>
  <c r="X74" i="14"/>
  <c r="X140" i="14"/>
  <c r="X111" i="14"/>
  <c r="X120" i="14"/>
  <c r="X24" i="14"/>
  <c r="X90" i="14"/>
  <c r="X141" i="14"/>
  <c r="X121" i="14"/>
  <c r="X143" i="14"/>
  <c r="X30" i="14"/>
  <c r="X97" i="14"/>
  <c r="X117" i="14"/>
  <c r="X67" i="14"/>
  <c r="X77" i="14"/>
  <c r="X87" i="14"/>
  <c r="X127" i="14"/>
  <c r="X79" i="14"/>
  <c r="X148" i="14"/>
  <c r="X161" i="14"/>
  <c r="X40" i="14"/>
  <c r="X44" i="14"/>
  <c r="X99" i="14"/>
  <c r="X50" i="14"/>
  <c r="X150" i="14"/>
  <c r="J19" i="14"/>
  <c r="W19" i="14" s="1"/>
  <c r="V19" i="14"/>
  <c r="J20" i="14"/>
  <c r="W20" i="14" s="1"/>
  <c r="V20" i="14"/>
  <c r="J83" i="14"/>
  <c r="W83" i="14" s="1"/>
  <c r="V83" i="14"/>
  <c r="J136" i="14"/>
  <c r="W136" i="14" s="1"/>
  <c r="V136" i="14"/>
  <c r="J26" i="14"/>
  <c r="W26" i="14" s="1"/>
  <c r="V26" i="14"/>
  <c r="J118" i="14"/>
  <c r="W118" i="14" s="1"/>
  <c r="V118" i="14"/>
  <c r="J82" i="14"/>
  <c r="W82" i="14" s="1"/>
  <c r="V82" i="14"/>
  <c r="J110" i="14"/>
  <c r="W110" i="14" s="1"/>
  <c r="V110" i="14"/>
  <c r="J89" i="14"/>
  <c r="W89" i="14" s="1"/>
  <c r="V89" i="14"/>
  <c r="J124" i="14"/>
  <c r="W124" i="14" s="1"/>
  <c r="V124" i="14"/>
  <c r="J123" i="14"/>
  <c r="W123" i="14" s="1"/>
  <c r="V123" i="14"/>
  <c r="J7" i="14"/>
  <c r="W7" i="14" s="1"/>
  <c r="V7" i="14"/>
  <c r="J8" i="14"/>
  <c r="W8" i="14" s="1"/>
  <c r="V8" i="14"/>
  <c r="J146" i="14"/>
  <c r="W146" i="14" s="1"/>
  <c r="V146" i="14"/>
  <c r="J115" i="14"/>
  <c r="W115" i="14" s="1"/>
  <c r="V115" i="14"/>
  <c r="J94" i="14"/>
  <c r="W94" i="14" s="1"/>
  <c r="V94" i="14"/>
  <c r="J73" i="14"/>
  <c r="W73" i="14" s="1"/>
  <c r="V73" i="14"/>
  <c r="J38" i="14"/>
  <c r="W38" i="14" s="1"/>
  <c r="V38" i="14"/>
  <c r="J130" i="14"/>
  <c r="W130" i="14" s="1"/>
  <c r="V130" i="14"/>
  <c r="J78" i="14"/>
  <c r="W78" i="14" s="1"/>
  <c r="V78" i="14"/>
  <c r="J47" i="14"/>
  <c r="W47" i="14" s="1"/>
  <c r="V47" i="14"/>
  <c r="J75" i="14"/>
  <c r="W75" i="14" s="1"/>
  <c r="V75" i="14"/>
  <c r="X5" i="14"/>
  <c r="X83" i="14"/>
  <c r="X96" i="14"/>
  <c r="X26" i="14"/>
  <c r="X118" i="14"/>
  <c r="X82" i="14"/>
  <c r="X110" i="14"/>
  <c r="X89" i="14"/>
  <c r="X132" i="14"/>
  <c r="X123" i="14"/>
  <c r="X104" i="14"/>
  <c r="X8" i="14"/>
  <c r="X145" i="14"/>
  <c r="X115" i="14"/>
  <c r="X131" i="14"/>
  <c r="X73" i="14"/>
  <c r="X38" i="14"/>
  <c r="X130" i="14"/>
  <c r="X78" i="14"/>
  <c r="J88" i="14"/>
  <c r="W88" i="14" s="1"/>
  <c r="V88" i="14"/>
  <c r="J81" i="14"/>
  <c r="W81" i="14" s="1"/>
  <c r="V81" i="14"/>
  <c r="J23" i="14"/>
  <c r="W23" i="14" s="1"/>
  <c r="V23" i="14"/>
  <c r="J126" i="14"/>
  <c r="W126" i="14" s="1"/>
  <c r="V126" i="14"/>
  <c r="J6" i="14"/>
  <c r="W6" i="14" s="1"/>
  <c r="V6" i="14"/>
  <c r="J157" i="14"/>
  <c r="W157" i="14" s="1"/>
  <c r="V157" i="14"/>
  <c r="J108" i="14"/>
  <c r="W108" i="14" s="1"/>
  <c r="V108" i="14"/>
  <c r="J32" i="14"/>
  <c r="W32" i="14" s="1"/>
  <c r="V32" i="14"/>
  <c r="J93" i="14"/>
  <c r="W93" i="14" s="1"/>
  <c r="V93" i="14"/>
  <c r="J144" i="14"/>
  <c r="W144" i="14" s="1"/>
  <c r="V144" i="14"/>
  <c r="J35" i="14"/>
  <c r="W35" i="14" s="1"/>
  <c r="V35" i="14"/>
  <c r="J155" i="14"/>
  <c r="W155" i="14" s="1"/>
  <c r="V155" i="14"/>
  <c r="J156" i="14"/>
  <c r="W156" i="14" s="1"/>
  <c r="V156" i="14"/>
  <c r="J147" i="14"/>
  <c r="W147" i="14" s="1"/>
  <c r="V147" i="14"/>
  <c r="J72" i="14"/>
  <c r="W72" i="14" s="1"/>
  <c r="V72" i="14"/>
  <c r="J85" i="14"/>
  <c r="W85" i="14" s="1"/>
  <c r="V85" i="14"/>
  <c r="J151" i="14"/>
  <c r="W151" i="14" s="1"/>
  <c r="V151" i="14"/>
  <c r="J11" i="14"/>
  <c r="W11" i="14" s="1"/>
  <c r="V11" i="14"/>
  <c r="J45" i="14"/>
  <c r="W45" i="14" s="1"/>
  <c r="V45" i="14"/>
  <c r="X137" i="14"/>
  <c r="X88" i="14"/>
  <c r="X81" i="14"/>
  <c r="X23" i="14"/>
  <c r="X126" i="14"/>
  <c r="X27" i="14"/>
  <c r="X29" i="14"/>
  <c r="X157" i="14"/>
  <c r="X112" i="14"/>
  <c r="X93" i="14"/>
  <c r="X144" i="14"/>
  <c r="X35" i="14"/>
  <c r="X155" i="14"/>
  <c r="X156" i="14"/>
  <c r="X147" i="14"/>
  <c r="X36" i="14"/>
  <c r="X85" i="14"/>
  <c r="X142" i="14"/>
  <c r="X11" i="14"/>
  <c r="X13" i="14"/>
  <c r="X16" i="14"/>
  <c r="J18" i="14"/>
  <c r="W18" i="14" s="1"/>
  <c r="V18" i="14"/>
  <c r="J4" i="14"/>
  <c r="W4" i="14" s="1"/>
  <c r="V4" i="14"/>
  <c r="J116" i="14"/>
  <c r="W116" i="14" s="1"/>
  <c r="V116" i="14"/>
  <c r="J101" i="14"/>
  <c r="W101" i="14" s="1"/>
  <c r="V101" i="14"/>
  <c r="J125" i="14"/>
  <c r="W125" i="14" s="1"/>
  <c r="V125" i="14"/>
  <c r="J163" i="14"/>
  <c r="W163" i="14" s="1"/>
  <c r="V163" i="14"/>
  <c r="J114" i="14"/>
  <c r="W114" i="14" s="1"/>
  <c r="V114" i="14"/>
  <c r="J86" i="14"/>
  <c r="W86" i="14" s="1"/>
  <c r="V86" i="14"/>
  <c r="J109" i="14"/>
  <c r="W109" i="14" s="1"/>
  <c r="V109" i="14"/>
  <c r="J133" i="14"/>
  <c r="W133" i="14" s="1"/>
  <c r="V133" i="14"/>
  <c r="J102" i="14"/>
  <c r="W102" i="14" s="1"/>
  <c r="J33" i="14"/>
  <c r="W33" i="14" s="1"/>
  <c r="V33" i="14"/>
  <c r="J129" i="14"/>
  <c r="W129" i="14" s="1"/>
  <c r="V129" i="14"/>
  <c r="J34" i="14"/>
  <c r="W34" i="14" s="1"/>
  <c r="V34" i="14"/>
  <c r="J113" i="14"/>
  <c r="W113" i="14" s="1"/>
  <c r="V113" i="14"/>
  <c r="J153" i="14"/>
  <c r="W153" i="14" s="1"/>
  <c r="V153" i="14"/>
  <c r="J154" i="14"/>
  <c r="W154" i="14" s="1"/>
  <c r="V154" i="14"/>
  <c r="J9" i="14"/>
  <c r="W9" i="14" s="1"/>
  <c r="V9" i="14"/>
  <c r="J107" i="14"/>
  <c r="W107" i="14" s="1"/>
  <c r="V107" i="14"/>
  <c r="J119" i="14"/>
  <c r="W119" i="14" s="1"/>
  <c r="V119" i="14"/>
  <c r="J37" i="14"/>
  <c r="W37" i="14" s="1"/>
  <c r="V37" i="14"/>
  <c r="J80" i="14"/>
  <c r="W80" i="14" s="1"/>
  <c r="V80" i="14"/>
  <c r="J84" i="14"/>
  <c r="W84" i="14" s="1"/>
  <c r="V84" i="14"/>
  <c r="J39" i="14"/>
  <c r="W39" i="14" s="1"/>
  <c r="V39" i="14"/>
  <c r="J41" i="14"/>
  <c r="W41" i="14" s="1"/>
  <c r="V41" i="14"/>
  <c r="J43" i="14"/>
  <c r="W43" i="14" s="1"/>
  <c r="V43" i="14"/>
  <c r="J95" i="14"/>
  <c r="W95" i="14" s="1"/>
  <c r="V95" i="14"/>
  <c r="J14" i="14"/>
  <c r="W14" i="14" s="1"/>
  <c r="V14" i="14"/>
  <c r="J49" i="14"/>
  <c r="W49" i="14" s="1"/>
  <c r="V49" i="14"/>
  <c r="J51" i="14"/>
  <c r="W51" i="14" s="1"/>
  <c r="V51" i="14"/>
  <c r="J149" i="14"/>
  <c r="W149" i="14" s="1"/>
  <c r="V149" i="14"/>
  <c r="X18" i="14"/>
  <c r="Y4" i="14"/>
  <c r="X4" i="14"/>
  <c r="X135" i="14"/>
  <c r="X116" i="14"/>
  <c r="X22" i="14"/>
  <c r="X101" i="14"/>
  <c r="X125" i="14"/>
  <c r="X98" i="14"/>
  <c r="X163" i="14"/>
  <c r="X28" i="14"/>
  <c r="X114" i="14"/>
  <c r="X86" i="14"/>
  <c r="X109" i="14"/>
  <c r="X133" i="14"/>
  <c r="X102" i="14"/>
  <c r="X33" i="14"/>
  <c r="X129" i="14"/>
  <c r="X34" i="14"/>
  <c r="X113" i="14"/>
  <c r="X153" i="14"/>
  <c r="X154" i="14"/>
  <c r="X9" i="14"/>
  <c r="X107" i="14"/>
  <c r="X119" i="14"/>
  <c r="X37" i="14"/>
  <c r="X80" i="14"/>
  <c r="X84" i="14"/>
  <c r="X39" i="14"/>
  <c r="X41" i="14"/>
  <c r="X43" i="14"/>
  <c r="X95" i="14"/>
  <c r="X14" i="14"/>
  <c r="X49" i="14"/>
  <c r="X51" i="14"/>
  <c r="X149" i="14"/>
  <c r="X105" i="14"/>
  <c r="X122" i="14"/>
  <c r="X128" i="14"/>
  <c r="X160" i="14"/>
  <c r="X152" i="14"/>
  <c r="X158" i="14"/>
  <c r="X159" i="14"/>
  <c r="X106" i="14"/>
  <c r="X138" i="14"/>
  <c r="X42" i="14"/>
  <c r="X46" i="14"/>
  <c r="X76" i="14"/>
  <c r="J5" i="14"/>
  <c r="W5" i="14" s="1"/>
  <c r="V5" i="14"/>
  <c r="J96" i="14"/>
  <c r="W96" i="14" s="1"/>
  <c r="V96" i="14"/>
  <c r="J91" i="14"/>
  <c r="W91" i="14" s="1"/>
  <c r="V91" i="14"/>
  <c r="J134" i="14"/>
  <c r="W134" i="14" s="1"/>
  <c r="V134" i="14"/>
  <c r="J31" i="14"/>
  <c r="W31" i="14" s="1"/>
  <c r="V31" i="14"/>
  <c r="J132" i="14"/>
  <c r="W132" i="14" s="1"/>
  <c r="V132" i="14"/>
  <c r="J104" i="14"/>
  <c r="W104" i="14" s="1"/>
  <c r="V104" i="14"/>
  <c r="J145" i="14"/>
  <c r="W145" i="14" s="1"/>
  <c r="V145" i="14"/>
  <c r="J131" i="14"/>
  <c r="W131" i="14" s="1"/>
  <c r="V131" i="14"/>
  <c r="J162" i="14"/>
  <c r="W162" i="14" s="1"/>
  <c r="V162" i="14"/>
  <c r="J12" i="14"/>
  <c r="W12" i="14" s="1"/>
  <c r="V12" i="14"/>
  <c r="J15" i="14"/>
  <c r="W15" i="14" s="1"/>
  <c r="V15" i="14"/>
  <c r="X19" i="14"/>
  <c r="X20" i="14"/>
  <c r="X136" i="14"/>
  <c r="X91" i="14"/>
  <c r="X134" i="14"/>
  <c r="X31" i="14"/>
  <c r="X124" i="14"/>
  <c r="X7" i="14"/>
  <c r="X146" i="14"/>
  <c r="X94" i="14"/>
  <c r="X162" i="14"/>
  <c r="X12" i="14"/>
  <c r="J92" i="14"/>
  <c r="W92" i="14" s="1"/>
  <c r="V92" i="14"/>
  <c r="J21" i="14"/>
  <c r="W21" i="14" s="1"/>
  <c r="V21" i="14"/>
  <c r="J25" i="14"/>
  <c r="W25" i="14" s="1"/>
  <c r="V25" i="14"/>
  <c r="J27" i="14"/>
  <c r="W27" i="14" s="1"/>
  <c r="V27" i="14"/>
  <c r="J29" i="14"/>
  <c r="W29" i="14" s="1"/>
  <c r="V29" i="14"/>
  <c r="J112" i="14"/>
  <c r="W112" i="14" s="1"/>
  <c r="V112" i="14"/>
  <c r="J103" i="14"/>
  <c r="W103" i="14" s="1"/>
  <c r="V103" i="14"/>
  <c r="J100" i="14"/>
  <c r="W100" i="14" s="1"/>
  <c r="V100" i="14"/>
  <c r="J139" i="14"/>
  <c r="W139" i="14" s="1"/>
  <c r="V139" i="14"/>
  <c r="J36" i="14"/>
  <c r="W36" i="14" s="1"/>
  <c r="V36" i="14"/>
  <c r="J142" i="14"/>
  <c r="W142" i="14" s="1"/>
  <c r="V142" i="14"/>
  <c r="J13" i="14"/>
  <c r="W13" i="14" s="1"/>
  <c r="V13" i="14"/>
  <c r="X92" i="14"/>
  <c r="X21" i="14"/>
  <c r="X25" i="14"/>
  <c r="X6" i="14"/>
  <c r="X108" i="14"/>
  <c r="X32" i="14"/>
  <c r="X103" i="14"/>
  <c r="X100" i="14"/>
  <c r="X139" i="14"/>
  <c r="X72" i="14"/>
  <c r="X151" i="14"/>
  <c r="X45" i="14"/>
  <c r="X48" i="14"/>
  <c r="J135" i="14"/>
  <c r="W135" i="14" s="1"/>
  <c r="V135" i="14"/>
  <c r="J22" i="14"/>
  <c r="W22" i="14" s="1"/>
  <c r="V22" i="14"/>
  <c r="J98" i="14"/>
  <c r="W98" i="14" s="1"/>
  <c r="V98" i="14"/>
  <c r="J28" i="14"/>
  <c r="W28" i="14" s="1"/>
  <c r="V28" i="14"/>
  <c r="J140" i="14"/>
  <c r="W140" i="14" s="1"/>
  <c r="V140" i="14"/>
  <c r="J105" i="14"/>
  <c r="W105" i="14" s="1"/>
  <c r="V105" i="14"/>
  <c r="J111" i="14"/>
  <c r="W111" i="14" s="1"/>
  <c r="V111" i="14"/>
  <c r="J120" i="14"/>
  <c r="W120" i="14" s="1"/>
  <c r="V120" i="14"/>
  <c r="J122" i="14"/>
  <c r="W122" i="14" s="1"/>
  <c r="V122" i="14"/>
  <c r="J24" i="14"/>
  <c r="W24" i="14" s="1"/>
  <c r="V24" i="14"/>
  <c r="J90" i="14"/>
  <c r="W90" i="14" s="1"/>
  <c r="V90" i="14"/>
  <c r="J128" i="14"/>
  <c r="W128" i="14" s="1"/>
  <c r="V128" i="14"/>
  <c r="J141" i="14"/>
  <c r="V141" i="14"/>
  <c r="J121" i="14"/>
  <c r="W121" i="14" s="1"/>
  <c r="V121" i="14"/>
  <c r="J160" i="14"/>
  <c r="W160" i="14" s="1"/>
  <c r="V160" i="14"/>
  <c r="J143" i="14"/>
  <c r="W143" i="14" s="1"/>
  <c r="V143" i="14"/>
  <c r="J30" i="14"/>
  <c r="W30" i="14" s="1"/>
  <c r="V30" i="14"/>
  <c r="J97" i="14"/>
  <c r="W97" i="14" s="1"/>
  <c r="V97" i="14"/>
  <c r="J152" i="14"/>
  <c r="W152" i="14" s="1"/>
  <c r="V152" i="14"/>
  <c r="J117" i="14"/>
  <c r="W117" i="14" s="1"/>
  <c r="V117" i="14"/>
  <c r="J67" i="14"/>
  <c r="W67" i="14" s="1"/>
  <c r="V67" i="14"/>
  <c r="J158" i="14"/>
  <c r="W158" i="14" s="1"/>
  <c r="V158" i="14"/>
  <c r="J77" i="14"/>
  <c r="W77" i="14" s="1"/>
  <c r="V77" i="14"/>
  <c r="J87" i="14"/>
  <c r="W87" i="14" s="1"/>
  <c r="V87" i="14"/>
  <c r="J159" i="14"/>
  <c r="W159" i="14" s="1"/>
  <c r="V159" i="14"/>
  <c r="J127" i="14"/>
  <c r="W127" i="14" s="1"/>
  <c r="V127" i="14"/>
  <c r="J79" i="14"/>
  <c r="W79" i="14" s="1"/>
  <c r="V79" i="14"/>
  <c r="J106" i="14"/>
  <c r="W106" i="14" s="1"/>
  <c r="V106" i="14"/>
  <c r="J148" i="14"/>
  <c r="W148" i="14" s="1"/>
  <c r="V148" i="14"/>
  <c r="J161" i="14"/>
  <c r="W161" i="14" s="1"/>
  <c r="V161" i="14"/>
  <c r="J138" i="14"/>
  <c r="W138" i="14" s="1"/>
  <c r="V138" i="14"/>
  <c r="J40" i="14"/>
  <c r="W40" i="14" s="1"/>
  <c r="V40" i="14"/>
  <c r="J42" i="14"/>
  <c r="W42" i="14" s="1"/>
  <c r="V42" i="14"/>
  <c r="J44" i="14"/>
  <c r="W44" i="14" s="1"/>
  <c r="V44" i="14"/>
  <c r="J46" i="14"/>
  <c r="W46" i="14" s="1"/>
  <c r="V46" i="14"/>
  <c r="J99" i="14"/>
  <c r="W99" i="14" s="1"/>
  <c r="V99" i="14"/>
  <c r="J50" i="14"/>
  <c r="W50" i="14" s="1"/>
  <c r="V50" i="14"/>
  <c r="J76" i="14"/>
  <c r="W76" i="14" s="1"/>
  <c r="V76" i="14"/>
  <c r="J150" i="14"/>
  <c r="W150" i="14" s="1"/>
  <c r="V150" i="14"/>
  <c r="AM76" i="14"/>
  <c r="AO76" i="14" s="1"/>
  <c r="AQ78" i="14"/>
  <c r="AS78" i="14" s="1"/>
  <c r="AM95" i="14"/>
  <c r="AO95" i="14" s="1"/>
  <c r="AQ11" i="14"/>
  <c r="AS11" i="14" s="1"/>
  <c r="AM85" i="14"/>
  <c r="AO85" i="14" s="1"/>
  <c r="AM80" i="14"/>
  <c r="AO80" i="14" s="1"/>
  <c r="AM94" i="14"/>
  <c r="AO94" i="14" s="1"/>
  <c r="AM148" i="14"/>
  <c r="AO148" i="14" s="1"/>
  <c r="AM119" i="14"/>
  <c r="AO119" i="14" s="1"/>
  <c r="AQ115" i="14"/>
  <c r="AS115" i="14" s="1"/>
  <c r="AM79" i="14"/>
  <c r="AO79" i="14" s="1"/>
  <c r="AQ107" i="14"/>
  <c r="AS107" i="14" s="1"/>
  <c r="AM107" i="14"/>
  <c r="AO107" i="14" s="1"/>
  <c r="AM139" i="14"/>
  <c r="AO139" i="14" s="1"/>
  <c r="AQ9" i="14"/>
  <c r="AS9" i="14" s="1"/>
  <c r="AM87" i="14"/>
  <c r="AO87" i="14" s="1"/>
  <c r="AM103" i="14"/>
  <c r="AO103" i="14" s="1"/>
  <c r="AM124" i="14"/>
  <c r="AO124" i="14" s="1"/>
  <c r="AQ7" i="14"/>
  <c r="AS7" i="14" s="1"/>
  <c r="AQ77" i="14"/>
  <c r="AS77" i="14" s="1"/>
  <c r="AU113" i="14"/>
  <c r="AW113" i="14" s="1"/>
  <c r="AQ104" i="14"/>
  <c r="AS104" i="14" s="1"/>
  <c r="AM129" i="14"/>
  <c r="AO129" i="14" s="1"/>
  <c r="AM93" i="14"/>
  <c r="AO93" i="14" s="1"/>
  <c r="AM102" i="14"/>
  <c r="AO102" i="14" s="1"/>
  <c r="AQ97" i="14"/>
  <c r="AS97" i="14" s="1"/>
  <c r="AQ133" i="14"/>
  <c r="AS133" i="14" s="1"/>
  <c r="AQ112" i="14"/>
  <c r="AS112" i="14" s="1"/>
  <c r="AQ108" i="14"/>
  <c r="AS108" i="14" s="1"/>
  <c r="AU110" i="14"/>
  <c r="AW110" i="14" s="1"/>
  <c r="AM86" i="14"/>
  <c r="AO86" i="14" s="1"/>
  <c r="AQ160" i="14"/>
  <c r="AS160" i="14" s="1"/>
  <c r="AM121" i="14"/>
  <c r="AO121" i="14" s="1"/>
  <c r="AQ6" i="14"/>
  <c r="AS6" i="14" s="1"/>
  <c r="AM118" i="14"/>
  <c r="AO118" i="14" s="1"/>
  <c r="AQ128" i="14"/>
  <c r="AS128" i="14" s="1"/>
  <c r="AQ98" i="14"/>
  <c r="AS98" i="14" s="1"/>
  <c r="AM126" i="14"/>
  <c r="AO126" i="14" s="1"/>
  <c r="AM90" i="14"/>
  <c r="AO90" i="14" s="1"/>
  <c r="AU122" i="14"/>
  <c r="AW122" i="14" s="1"/>
  <c r="AQ81" i="14"/>
  <c r="AS81" i="14" s="1"/>
  <c r="W141" i="14" l="1"/>
  <c r="AM116" i="14"/>
  <c r="AO116" i="14" s="1"/>
  <c r="AQ111" i="14"/>
  <c r="AS111" i="14" s="1"/>
  <c r="AM88" i="14"/>
  <c r="AO88" i="14" s="1"/>
  <c r="AM105" i="14"/>
  <c r="AO105" i="14" s="1"/>
  <c r="AM92" i="14"/>
  <c r="AO92" i="14" s="1"/>
  <c r="T40" i="14" l="1"/>
  <c r="P137" i="14"/>
  <c r="R40" i="14" l="1"/>
  <c r="S40" i="14"/>
  <c r="T72" i="14"/>
  <c r="S72" i="14"/>
  <c r="R72" i="14"/>
  <c r="AY133" i="14" l="1"/>
  <c r="BA133" i="14" s="1"/>
  <c r="BC133" i="14"/>
  <c r="BE133" i="14" s="1"/>
  <c r="T147" i="14" l="1"/>
  <c r="T96" i="14"/>
  <c r="R137" i="14"/>
  <c r="BC137" i="14" l="1"/>
  <c r="BD137" i="14" s="1"/>
  <c r="S96" i="14"/>
  <c r="R96" i="14"/>
  <c r="S147" i="14"/>
  <c r="R147" i="14"/>
  <c r="M137" i="14"/>
  <c r="H74" i="14"/>
  <c r="J137" i="14" l="1"/>
  <c r="W137" i="14" s="1"/>
  <c r="T154" i="14" l="1"/>
  <c r="BO125" i="14"/>
  <c r="BQ125" i="14" s="1"/>
  <c r="BK125" i="14"/>
  <c r="BM125" i="14" s="1"/>
  <c r="BO137" i="14"/>
  <c r="BQ137" i="14" s="1"/>
  <c r="BK137" i="14"/>
  <c r="BM137" i="14" s="1"/>
  <c r="BQ16" i="14" l="1"/>
  <c r="BP16" i="14"/>
  <c r="BO16" i="14"/>
  <c r="BQ15" i="14"/>
  <c r="BP15" i="14"/>
  <c r="BO15" i="14"/>
  <c r="BU142" i="14"/>
  <c r="BT142" i="14"/>
  <c r="BS142" i="14"/>
  <c r="BU85" i="14"/>
  <c r="BQ154" i="14"/>
  <c r="BU134" i="14"/>
  <c r="BU91" i="14"/>
  <c r="BT91" i="14"/>
  <c r="BS91" i="14"/>
  <c r="I66" i="14" l="1"/>
  <c r="I65" i="14"/>
  <c r="I64" i="14"/>
  <c r="I63" i="14"/>
  <c r="I62" i="14"/>
  <c r="I61" i="14"/>
  <c r="I60" i="14"/>
  <c r="I59" i="14"/>
  <c r="I58" i="14"/>
  <c r="J57" i="14"/>
  <c r="W57" i="14" s="1"/>
  <c r="J56" i="14"/>
  <c r="W56" i="14" s="1"/>
  <c r="J55" i="14"/>
  <c r="W55" i="14" s="1"/>
  <c r="J54" i="14"/>
  <c r="W54" i="14" s="1"/>
  <c r="J53" i="14"/>
  <c r="W53" i="14" s="1"/>
  <c r="J52" i="14"/>
  <c r="W52" i="14" s="1"/>
  <c r="CA132" i="14"/>
  <c r="CB132" i="14" s="1"/>
  <c r="CA102" i="14"/>
  <c r="CB102" i="14" s="1"/>
  <c r="BW75" i="14"/>
  <c r="BY75" i="14" s="1"/>
  <c r="BW76" i="14"/>
  <c r="BY76" i="14" s="1"/>
  <c r="BW99" i="14"/>
  <c r="BY99" i="14" s="1"/>
  <c r="CE95" i="14"/>
  <c r="CG95" i="14" s="1"/>
  <c r="BW95" i="14"/>
  <c r="BY95" i="14" s="1"/>
  <c r="BW162" i="14"/>
  <c r="BX162" i="14" s="1"/>
  <c r="BW119" i="14"/>
  <c r="BX119" i="14" s="1"/>
  <c r="CM118" i="14"/>
  <c r="CO118" i="14" s="1"/>
  <c r="CJ118" i="14"/>
  <c r="CH118" i="14"/>
  <c r="CI118" i="14" s="1"/>
  <c r="J59" i="14" l="1"/>
  <c r="W59" i="14" s="1"/>
  <c r="V59" i="14"/>
  <c r="J60" i="14"/>
  <c r="W60" i="14" s="1"/>
  <c r="V60" i="14"/>
  <c r="J61" i="14"/>
  <c r="W61" i="14" s="1"/>
  <c r="V61" i="14"/>
  <c r="J62" i="14"/>
  <c r="W62" i="14" s="1"/>
  <c r="V62" i="14"/>
  <c r="J63" i="14"/>
  <c r="W63" i="14" s="1"/>
  <c r="V63" i="14"/>
  <c r="J64" i="14"/>
  <c r="W64" i="14" s="1"/>
  <c r="V64" i="14"/>
  <c r="J65" i="14"/>
  <c r="W65" i="14" s="1"/>
  <c r="V65" i="14"/>
  <c r="J58" i="14"/>
  <c r="W58" i="14" s="1"/>
  <c r="V58" i="14"/>
  <c r="J66" i="14"/>
  <c r="W66" i="14" s="1"/>
  <c r="V66" i="14"/>
  <c r="T56" i="14"/>
  <c r="R56" i="14"/>
  <c r="T55" i="14"/>
  <c r="R55" i="14"/>
  <c r="T54" i="14"/>
  <c r="R54" i="14"/>
  <c r="T53" i="14"/>
  <c r="T52" i="14"/>
  <c r="T57" i="14"/>
  <c r="R57" i="14" l="1"/>
  <c r="S57" i="14"/>
  <c r="S56" i="14"/>
  <c r="S55" i="14"/>
  <c r="S54" i="14"/>
  <c r="S53" i="14"/>
  <c r="DV75" i="14"/>
  <c r="DU75" i="14"/>
  <c r="DJ75" i="14"/>
  <c r="DH75" i="14"/>
  <c r="DG75" i="14"/>
  <c r="DF75" i="14"/>
  <c r="DE75" i="14"/>
  <c r="DC75" i="14"/>
  <c r="DA75" i="14"/>
  <c r="DB75" i="14" s="1"/>
  <c r="CZ75" i="14"/>
  <c r="DR75" i="14" s="1"/>
  <c r="CX75" i="14"/>
  <c r="CY75" i="14" s="1"/>
  <c r="CU75" i="14"/>
  <c r="CW75" i="14" s="1"/>
  <c r="CQ75" i="14"/>
  <c r="CS75" i="14" s="1"/>
  <c r="CM75" i="14"/>
  <c r="CO75" i="14" s="1"/>
  <c r="CJ75" i="14"/>
  <c r="CH75" i="14"/>
  <c r="CI75" i="14" s="1"/>
  <c r="DV76" i="14"/>
  <c r="DU76" i="14"/>
  <c r="DJ76" i="14"/>
  <c r="DH76" i="14"/>
  <c r="DG76" i="14"/>
  <c r="DF76" i="14"/>
  <c r="DE76" i="14"/>
  <c r="DC76" i="14"/>
  <c r="DA76" i="14"/>
  <c r="DB76" i="14" s="1"/>
  <c r="CZ76" i="14"/>
  <c r="DR76" i="14" s="1"/>
  <c r="CX76" i="14"/>
  <c r="CY76" i="14" s="1"/>
  <c r="CU76" i="14"/>
  <c r="CW76" i="14" s="1"/>
  <c r="CQ76" i="14"/>
  <c r="CS76" i="14" s="1"/>
  <c r="CM76" i="14"/>
  <c r="CO76" i="14" s="1"/>
  <c r="CJ76" i="14"/>
  <c r="CH76" i="14"/>
  <c r="CI76" i="14" s="1"/>
  <c r="T66" i="14"/>
  <c r="T65" i="14"/>
  <c r="T64" i="14"/>
  <c r="T63" i="14"/>
  <c r="T62" i="14"/>
  <c r="T61" i="14"/>
  <c r="T60" i="14"/>
  <c r="T59" i="14"/>
  <c r="T58" i="14"/>
  <c r="S52" i="14"/>
  <c r="T51" i="14"/>
  <c r="T50" i="14"/>
  <c r="T49" i="14"/>
  <c r="T48" i="14"/>
  <c r="T47" i="14"/>
  <c r="T46" i="14"/>
  <c r="T45" i="14"/>
  <c r="T44" i="14"/>
  <c r="T43" i="14"/>
  <c r="T42" i="14"/>
  <c r="T41" i="14"/>
  <c r="T39" i="14"/>
  <c r="T38" i="14"/>
  <c r="T37" i="14"/>
  <c r="T36" i="14"/>
  <c r="T35" i="14"/>
  <c r="T34" i="14"/>
  <c r="T33" i="14"/>
  <c r="T32" i="14"/>
  <c r="T31" i="14"/>
  <c r="T30" i="14"/>
  <c r="T29" i="14"/>
  <c r="T28" i="14"/>
  <c r="T163" i="14"/>
  <c r="T27" i="14"/>
  <c r="T26" i="14"/>
  <c r="T25" i="14"/>
  <c r="T24" i="14"/>
  <c r="T23" i="14"/>
  <c r="T22" i="14"/>
  <c r="T21" i="14"/>
  <c r="T20" i="14"/>
  <c r="T19" i="14"/>
  <c r="T18" i="14"/>
  <c r="BA46" i="14" l="1"/>
  <c r="T140" i="14"/>
  <c r="T120" i="14"/>
  <c r="T136" i="14"/>
  <c r="T118" i="14"/>
  <c r="T134" i="14"/>
  <c r="T132" i="14"/>
  <c r="T123" i="14"/>
  <c r="T7" i="14"/>
  <c r="T145" i="14"/>
  <c r="T115" i="14"/>
  <c r="T73" i="14"/>
  <c r="S19" i="14"/>
  <c r="R19" i="14"/>
  <c r="S83" i="14"/>
  <c r="R83" i="14"/>
  <c r="S126" i="14"/>
  <c r="R126" i="14"/>
  <c r="S27" i="14"/>
  <c r="R27" i="14"/>
  <c r="S29" i="14"/>
  <c r="R29" i="14"/>
  <c r="S108" i="14"/>
  <c r="R108" i="14"/>
  <c r="S93" i="14"/>
  <c r="R93" i="14"/>
  <c r="S144" i="14"/>
  <c r="R144" i="14"/>
  <c r="S100" i="14"/>
  <c r="R100" i="14"/>
  <c r="S139" i="14"/>
  <c r="R139" i="14"/>
  <c r="S131" i="14"/>
  <c r="R131" i="14"/>
  <c r="T83" i="14"/>
  <c r="T126" i="14"/>
  <c r="T6" i="14"/>
  <c r="T157" i="14"/>
  <c r="S36" i="14"/>
  <c r="R36" i="14"/>
  <c r="S80" i="14"/>
  <c r="R80" i="14"/>
  <c r="S84" i="14"/>
  <c r="R84" i="14"/>
  <c r="S39" i="14"/>
  <c r="R39" i="14"/>
  <c r="S42" i="14"/>
  <c r="R42" i="14"/>
  <c r="S44" i="14"/>
  <c r="R44" i="14"/>
  <c r="S46" i="14"/>
  <c r="R46" i="14"/>
  <c r="S99" i="14"/>
  <c r="R99" i="14"/>
  <c r="S50" i="14"/>
  <c r="R50" i="14"/>
  <c r="T76" i="14"/>
  <c r="T80" i="14"/>
  <c r="T84" i="14"/>
  <c r="T99" i="14"/>
  <c r="S149" i="14"/>
  <c r="R149" i="14"/>
  <c r="S60" i="14"/>
  <c r="R60" i="14"/>
  <c r="S64" i="14"/>
  <c r="R64" i="14"/>
  <c r="S75" i="14"/>
  <c r="R75" i="14"/>
  <c r="S162" i="14"/>
  <c r="R162" i="14"/>
  <c r="S130" i="14"/>
  <c r="R130" i="14"/>
  <c r="S12" i="14"/>
  <c r="R12" i="14"/>
  <c r="S78" i="14"/>
  <c r="R78" i="14"/>
  <c r="S47" i="14"/>
  <c r="R47" i="14"/>
  <c r="S15" i="14"/>
  <c r="R15" i="14"/>
  <c r="T149" i="14"/>
  <c r="T75" i="14"/>
  <c r="T162" i="14"/>
  <c r="T130" i="14"/>
  <c r="T12" i="14"/>
  <c r="T78" i="14"/>
  <c r="T15" i="14"/>
  <c r="S150" i="14"/>
  <c r="R150" i="14"/>
  <c r="S61" i="14"/>
  <c r="R61" i="14"/>
  <c r="S65" i="14"/>
  <c r="R65" i="14"/>
  <c r="T105" i="14"/>
  <c r="T111" i="14"/>
  <c r="T122" i="14"/>
  <c r="T91" i="14"/>
  <c r="T82" i="14"/>
  <c r="T110" i="14"/>
  <c r="T89" i="14"/>
  <c r="T124" i="14"/>
  <c r="T104" i="14"/>
  <c r="T8" i="14"/>
  <c r="T146" i="14"/>
  <c r="T106" i="14"/>
  <c r="T148" i="14"/>
  <c r="S5" i="14"/>
  <c r="R5" i="14"/>
  <c r="S20" i="14"/>
  <c r="R20" i="14"/>
  <c r="S23" i="14"/>
  <c r="R23" i="14"/>
  <c r="S25" i="14"/>
  <c r="R25" i="14"/>
  <c r="S6" i="14"/>
  <c r="R6" i="14"/>
  <c r="S157" i="14"/>
  <c r="R157" i="14"/>
  <c r="S112" i="14"/>
  <c r="R112" i="14"/>
  <c r="S32" i="14"/>
  <c r="R32" i="14"/>
  <c r="S103" i="14"/>
  <c r="R103" i="14"/>
  <c r="S35" i="14"/>
  <c r="R35" i="14"/>
  <c r="S155" i="14"/>
  <c r="R155" i="14"/>
  <c r="S156" i="14"/>
  <c r="R156" i="14"/>
  <c r="T5" i="14"/>
  <c r="T108" i="14"/>
  <c r="T112" i="14"/>
  <c r="T93" i="14"/>
  <c r="T103" i="14"/>
  <c r="T144" i="14"/>
  <c r="T155" i="14"/>
  <c r="T100" i="14"/>
  <c r="T156" i="14"/>
  <c r="T139" i="14"/>
  <c r="T131" i="14"/>
  <c r="T94" i="14"/>
  <c r="S137" i="14"/>
  <c r="R92" i="14"/>
  <c r="S88" i="14"/>
  <c r="R88" i="14"/>
  <c r="S21" i="14"/>
  <c r="R21" i="14"/>
  <c r="S81" i="14"/>
  <c r="R81" i="14"/>
  <c r="S101" i="14"/>
  <c r="R101" i="14"/>
  <c r="CB125" i="14"/>
  <c r="S98" i="14"/>
  <c r="R98" i="14"/>
  <c r="S163" i="14"/>
  <c r="R163" i="14"/>
  <c r="S28" i="14"/>
  <c r="R28" i="14"/>
  <c r="S114" i="14"/>
  <c r="R114" i="14"/>
  <c r="S86" i="14"/>
  <c r="R86" i="14"/>
  <c r="S109" i="14"/>
  <c r="R109" i="14"/>
  <c r="S133" i="14"/>
  <c r="R133" i="14"/>
  <c r="S102" i="14"/>
  <c r="R102" i="14"/>
  <c r="S33" i="14"/>
  <c r="R33" i="14"/>
  <c r="S129" i="14"/>
  <c r="R129" i="14"/>
  <c r="S34" i="14"/>
  <c r="R34" i="14"/>
  <c r="S113" i="14"/>
  <c r="R113" i="14"/>
  <c r="S153" i="14"/>
  <c r="R153" i="14"/>
  <c r="S154" i="14"/>
  <c r="R154" i="14"/>
  <c r="S9" i="14"/>
  <c r="R9" i="14"/>
  <c r="S107" i="14"/>
  <c r="R107" i="14"/>
  <c r="T137" i="14"/>
  <c r="T92" i="14"/>
  <c r="T88" i="14"/>
  <c r="T81" i="14"/>
  <c r="T101" i="14"/>
  <c r="T98" i="14"/>
  <c r="T114" i="14"/>
  <c r="T86" i="14"/>
  <c r="T109" i="14"/>
  <c r="T133" i="14"/>
  <c r="T102" i="14"/>
  <c r="T129" i="14"/>
  <c r="T113" i="14"/>
  <c r="T153" i="14"/>
  <c r="CC154" i="14"/>
  <c r="T9" i="14"/>
  <c r="T107" i="14"/>
  <c r="S18" i="14"/>
  <c r="R18" i="14"/>
  <c r="BC135" i="14"/>
  <c r="BD135" i="14" s="1"/>
  <c r="S116" i="14"/>
  <c r="R116" i="14"/>
  <c r="S22" i="14"/>
  <c r="R22" i="14"/>
  <c r="S24" i="14"/>
  <c r="R24" i="14"/>
  <c r="S90" i="14"/>
  <c r="R90" i="14"/>
  <c r="S128" i="14"/>
  <c r="R128" i="14"/>
  <c r="CB141" i="14"/>
  <c r="CA141" i="14"/>
  <c r="S121" i="14"/>
  <c r="R121" i="14"/>
  <c r="S160" i="14"/>
  <c r="R160" i="14"/>
  <c r="S143" i="14"/>
  <c r="R143" i="14"/>
  <c r="S30" i="14"/>
  <c r="R30" i="14"/>
  <c r="S97" i="14"/>
  <c r="R97" i="14"/>
  <c r="S152" i="14"/>
  <c r="R152" i="14"/>
  <c r="S117" i="14"/>
  <c r="R117" i="14"/>
  <c r="S67" i="14"/>
  <c r="R67" i="14"/>
  <c r="S158" i="14"/>
  <c r="R158" i="14"/>
  <c r="S77" i="14"/>
  <c r="R77" i="14"/>
  <c r="S87" i="14"/>
  <c r="R87" i="14"/>
  <c r="S159" i="14"/>
  <c r="R159" i="14"/>
  <c r="S127" i="14"/>
  <c r="R127" i="14"/>
  <c r="S79" i="14"/>
  <c r="R79" i="14"/>
  <c r="S119" i="14"/>
  <c r="R119" i="14"/>
  <c r="S37" i="14"/>
  <c r="R37" i="14"/>
  <c r="S161" i="14"/>
  <c r="R161" i="14"/>
  <c r="S138" i="14"/>
  <c r="R138" i="14"/>
  <c r="BE135" i="14"/>
  <c r="T116" i="14"/>
  <c r="T90" i="14"/>
  <c r="T128" i="14"/>
  <c r="CC141" i="14"/>
  <c r="T121" i="14"/>
  <c r="T160" i="14"/>
  <c r="T143" i="14"/>
  <c r="T97" i="14"/>
  <c r="T152" i="14"/>
  <c r="T117" i="14"/>
  <c r="T67" i="14"/>
  <c r="T158" i="14"/>
  <c r="T77" i="14"/>
  <c r="T87" i="14"/>
  <c r="T159" i="14"/>
  <c r="T127" i="14"/>
  <c r="T79" i="14"/>
  <c r="T119" i="14"/>
  <c r="T161" i="14"/>
  <c r="T138" i="14"/>
  <c r="R140" i="14"/>
  <c r="S105" i="14"/>
  <c r="R105" i="14"/>
  <c r="S111" i="14"/>
  <c r="R111" i="14"/>
  <c r="S120" i="14"/>
  <c r="R120" i="14"/>
  <c r="S122" i="14"/>
  <c r="R122" i="14"/>
  <c r="S136" i="14"/>
  <c r="R136" i="14"/>
  <c r="S26" i="14"/>
  <c r="R26" i="14"/>
  <c r="S91" i="14"/>
  <c r="R91" i="14"/>
  <c r="S118" i="14"/>
  <c r="R118" i="14"/>
  <c r="S82" i="14"/>
  <c r="R82" i="14"/>
  <c r="CF134" i="14"/>
  <c r="R134" i="14"/>
  <c r="S110" i="14"/>
  <c r="R110" i="14"/>
  <c r="S31" i="14"/>
  <c r="R31" i="14"/>
  <c r="S89" i="14"/>
  <c r="R89" i="14"/>
  <c r="S132" i="14"/>
  <c r="R132" i="14"/>
  <c r="S124" i="14"/>
  <c r="R124" i="14"/>
  <c r="S123" i="14"/>
  <c r="R123" i="14"/>
  <c r="S104" i="14"/>
  <c r="R104" i="14"/>
  <c r="S7" i="14"/>
  <c r="R7" i="14"/>
  <c r="S8" i="14"/>
  <c r="R8" i="14"/>
  <c r="S145" i="14"/>
  <c r="R145" i="14"/>
  <c r="S146" i="14"/>
  <c r="R146" i="14"/>
  <c r="S115" i="14"/>
  <c r="R115" i="14"/>
  <c r="S106" i="14"/>
  <c r="R106" i="14"/>
  <c r="S148" i="14"/>
  <c r="R148" i="14"/>
  <c r="S73" i="14"/>
  <c r="R73" i="14"/>
  <c r="S38" i="14"/>
  <c r="R38" i="14"/>
  <c r="S151" i="14"/>
  <c r="R151" i="14"/>
  <c r="S11" i="14"/>
  <c r="R11" i="14"/>
  <c r="S45" i="14"/>
  <c r="R45" i="14"/>
  <c r="S13" i="14"/>
  <c r="R13" i="14"/>
  <c r="S48" i="14"/>
  <c r="R48" i="14"/>
  <c r="S16" i="14"/>
  <c r="R16" i="14"/>
  <c r="T150" i="14"/>
  <c r="T151" i="14"/>
  <c r="T11" i="14"/>
  <c r="T13" i="14"/>
  <c r="T16" i="14"/>
  <c r="S58" i="14"/>
  <c r="R58" i="14"/>
  <c r="S62" i="14"/>
  <c r="R62" i="14"/>
  <c r="S66" i="14"/>
  <c r="R66" i="14"/>
  <c r="S94" i="14"/>
  <c r="R94" i="14"/>
  <c r="S85" i="14"/>
  <c r="R85" i="14"/>
  <c r="S142" i="14"/>
  <c r="R142" i="14"/>
  <c r="S41" i="14"/>
  <c r="R41" i="14"/>
  <c r="S43" i="14"/>
  <c r="R43" i="14"/>
  <c r="S95" i="14"/>
  <c r="R95" i="14"/>
  <c r="S14" i="14"/>
  <c r="R14" i="14"/>
  <c r="S49" i="14"/>
  <c r="R49" i="14"/>
  <c r="S51" i="14"/>
  <c r="R51" i="14"/>
  <c r="T85" i="14"/>
  <c r="T142" i="14"/>
  <c r="T95" i="14"/>
  <c r="T14" i="14"/>
  <c r="S59" i="14"/>
  <c r="R59" i="14"/>
  <c r="S63" i="14"/>
  <c r="R63" i="14"/>
  <c r="S76" i="14"/>
  <c r="R76" i="14"/>
  <c r="DO75" i="14"/>
  <c r="DN75" i="14" s="1"/>
  <c r="DP75" i="14" s="1"/>
  <c r="DO76" i="14"/>
  <c r="DN76" i="14" s="1"/>
  <c r="DP76" i="14" s="1"/>
  <c r="BC73" i="14" l="1"/>
  <c r="BD73" i="14" s="1"/>
  <c r="BC104" i="14"/>
  <c r="BD104" i="14" s="1"/>
  <c r="BA4" i="14"/>
  <c r="BA144" i="14"/>
  <c r="CA155" i="14"/>
  <c r="BY146" i="14"/>
  <c r="BI123" i="14"/>
  <c r="BX146" i="14"/>
  <c r="BP89" i="14"/>
  <c r="BI160" i="14"/>
  <c r="AY79" i="14"/>
  <c r="AZ79" i="14" s="1"/>
  <c r="BE98" i="14"/>
  <c r="CB155" i="14"/>
  <c r="BG157" i="14"/>
  <c r="BH157" i="14" s="1"/>
  <c r="BE104" i="14"/>
  <c r="BA78" i="14"/>
  <c r="CE85" i="14"/>
  <c r="CA127" i="14"/>
  <c r="BE129" i="14"/>
  <c r="BA131" i="14"/>
  <c r="BL95" i="14"/>
  <c r="BE128" i="14"/>
  <c r="BP121" i="14"/>
  <c r="BE102" i="14"/>
  <c r="BA88" i="14"/>
  <c r="BE108" i="14"/>
  <c r="BC103" i="14"/>
  <c r="BD103" i="14" s="1"/>
  <c r="BK75" i="14"/>
  <c r="AY46" i="14"/>
  <c r="AZ46" i="14" s="1"/>
  <c r="BI136" i="14"/>
  <c r="CC16" i="14"/>
  <c r="CF91" i="14"/>
  <c r="BE119" i="14"/>
  <c r="CG117" i="14"/>
  <c r="BA90" i="14"/>
  <c r="BC67" i="14"/>
  <c r="BD67" i="14" s="1"/>
  <c r="BA92" i="14"/>
  <c r="AY153" i="14"/>
  <c r="AZ153" i="14" s="1"/>
  <c r="BC86" i="14"/>
  <c r="BD86" i="14" s="1"/>
  <c r="BC98" i="14"/>
  <c r="BD98" i="14" s="1"/>
  <c r="BA5" i="14"/>
  <c r="BP6" i="14"/>
  <c r="BI110" i="14"/>
  <c r="BL75" i="14"/>
  <c r="BE83" i="14"/>
  <c r="BE115" i="14"/>
  <c r="BE120" i="14"/>
  <c r="BG82" i="14"/>
  <c r="BH82" i="14" s="1"/>
  <c r="BP119" i="14"/>
  <c r="CF117" i="14"/>
  <c r="BE114" i="14"/>
  <c r="AY92" i="14"/>
  <c r="AZ92" i="14" s="1"/>
  <c r="BC112" i="14"/>
  <c r="BD112" i="14" s="1"/>
  <c r="BA122" i="14"/>
  <c r="BC83" i="14"/>
  <c r="BD83" i="14" s="1"/>
  <c r="CB15" i="14"/>
  <c r="CF142" i="14"/>
  <c r="CA16" i="14"/>
  <c r="BC148" i="14"/>
  <c r="BD148" i="14" s="1"/>
  <c r="BG123" i="14"/>
  <c r="BH123" i="14" s="1"/>
  <c r="BC118" i="14"/>
  <c r="BD118" i="14" s="1"/>
  <c r="BE77" i="14"/>
  <c r="BI157" i="14"/>
  <c r="CB16" i="14"/>
  <c r="CA154" i="14"/>
  <c r="BL76" i="14"/>
  <c r="BC106" i="14"/>
  <c r="BD106" i="14" s="1"/>
  <c r="BE67" i="14"/>
  <c r="CB154" i="14"/>
  <c r="CB109" i="14"/>
  <c r="AY5" i="14"/>
  <c r="AZ5" i="14" s="1"/>
  <c r="BQ99" i="14"/>
  <c r="BE126" i="14"/>
  <c r="BL94" i="14"/>
  <c r="BA13" i="14"/>
  <c r="AY13" i="14"/>
  <c r="AZ13" i="14" s="1"/>
  <c r="BC115" i="14"/>
  <c r="BD115" i="14" s="1"/>
  <c r="BC7" i="14"/>
  <c r="BD7" i="14" s="1"/>
  <c r="CE134" i="14"/>
  <c r="BA79" i="14"/>
  <c r="BA152" i="14"/>
  <c r="BE116" i="14"/>
  <c r="BA107" i="14"/>
  <c r="CC109" i="14"/>
  <c r="AY88" i="14"/>
  <c r="AZ88" i="14" s="1"/>
  <c r="BI100" i="14"/>
  <c r="BE148" i="14"/>
  <c r="BI82" i="14"/>
  <c r="BM75" i="14"/>
  <c r="BE80" i="14"/>
  <c r="BC80" i="14"/>
  <c r="BD80" i="14" s="1"/>
  <c r="AY131" i="14"/>
  <c r="AZ131" i="14" s="1"/>
  <c r="BC93" i="14"/>
  <c r="BD93" i="14" s="1"/>
  <c r="BC126" i="14"/>
  <c r="BD126" i="14" s="1"/>
  <c r="BW146" i="14"/>
  <c r="BG136" i="14"/>
  <c r="BH136" i="14" s="1"/>
  <c r="CA15" i="14"/>
  <c r="AY139" i="14"/>
  <c r="AZ139" i="14" s="1"/>
  <c r="BC108" i="14"/>
  <c r="BD108" i="14" s="1"/>
  <c r="BC77" i="14"/>
  <c r="BD77" i="14" s="1"/>
  <c r="AY152" i="14"/>
  <c r="AZ152" i="14" s="1"/>
  <c r="BG160" i="14"/>
  <c r="BH160" i="14" s="1"/>
  <c r="AY90" i="14"/>
  <c r="AZ90" i="14" s="1"/>
  <c r="BA153" i="14"/>
  <c r="BE103" i="14"/>
  <c r="BE8" i="14"/>
  <c r="CC15" i="14"/>
  <c r="AY122" i="14"/>
  <c r="AZ122" i="14" s="1"/>
  <c r="AY4" i="14"/>
  <c r="AZ4" i="14" s="1"/>
  <c r="BC81" i="14"/>
  <c r="BD81" i="14" s="1"/>
  <c r="BE93" i="14"/>
  <c r="BO99" i="14"/>
  <c r="BG100" i="14"/>
  <c r="BH100" i="14" s="1"/>
  <c r="CG134" i="14"/>
  <c r="BK76" i="14"/>
  <c r="BC97" i="14"/>
  <c r="BD97" i="14" s="1"/>
  <c r="BE81" i="14"/>
  <c r="BC129" i="14"/>
  <c r="BD129" i="14" s="1"/>
  <c r="CA109" i="14"/>
  <c r="BE112" i="14"/>
  <c r="BP99" i="14"/>
  <c r="BE118" i="14"/>
  <c r="CG85" i="14"/>
  <c r="CF85" i="14"/>
  <c r="BC8" i="14"/>
  <c r="BD8" i="14" s="1"/>
  <c r="BG110" i="14"/>
  <c r="BH110" i="14" s="1"/>
  <c r="BC120" i="14"/>
  <c r="BD120" i="14" s="1"/>
  <c r="CB127" i="14"/>
  <c r="BA139" i="14"/>
  <c r="AY78" i="14"/>
  <c r="AZ78" i="14" s="1"/>
  <c r="AY144" i="14"/>
  <c r="AZ144" i="14" s="1"/>
  <c r="BE73" i="14"/>
  <c r="BT132" i="14"/>
  <c r="CC127" i="14"/>
  <c r="BE97" i="14"/>
  <c r="CE117" i="14"/>
  <c r="BC128" i="14"/>
  <c r="BD128" i="14" s="1"/>
  <c r="BC116" i="14"/>
  <c r="BD116" i="14" s="1"/>
  <c r="BE86" i="14"/>
  <c r="AY107" i="14"/>
  <c r="AZ107" i="14" s="1"/>
  <c r="BC102" i="14"/>
  <c r="BD102" i="14" s="1"/>
  <c r="BC114" i="14"/>
  <c r="BD114" i="14" s="1"/>
  <c r="CC155" i="14"/>
  <c r="BE106" i="14"/>
  <c r="BM76" i="14"/>
  <c r="BE7" i="14"/>
  <c r="BE137" i="14"/>
  <c r="BM95" i="14"/>
  <c r="BA95" i="14"/>
  <c r="CG142" i="14"/>
  <c r="BE142" i="14"/>
  <c r="BK95" i="14"/>
  <c r="AY95" i="14"/>
  <c r="AZ95" i="14" s="1"/>
  <c r="CE142" i="14"/>
  <c r="BC142" i="14"/>
  <c r="BD142" i="14" s="1"/>
  <c r="BK94" i="14"/>
  <c r="AY94" i="14"/>
  <c r="AZ94" i="14" s="1"/>
  <c r="BS132" i="14"/>
  <c r="BG132" i="14"/>
  <c r="BH132" i="14" s="1"/>
  <c r="BO89" i="14"/>
  <c r="BC89" i="14"/>
  <c r="BD89" i="14" s="1"/>
  <c r="CE91" i="14"/>
  <c r="BC91" i="14"/>
  <c r="BD91" i="14" s="1"/>
  <c r="BQ121" i="14"/>
  <c r="BE121" i="14"/>
  <c r="BO119" i="14"/>
  <c r="BC119" i="14"/>
  <c r="BD119" i="14" s="1"/>
  <c r="BO121" i="14"/>
  <c r="BC121" i="14"/>
  <c r="BD121" i="14" s="1"/>
  <c r="CC125" i="14"/>
  <c r="BA125" i="14"/>
  <c r="CA125" i="14"/>
  <c r="AY125" i="14"/>
  <c r="AZ125" i="14" s="1"/>
  <c r="BM94" i="14"/>
  <c r="BA94" i="14"/>
  <c r="BO6" i="14"/>
  <c r="BC6" i="14"/>
  <c r="BD6" i="14" s="1"/>
  <c r="BQ89" i="14"/>
  <c r="BE89" i="14"/>
  <c r="CG91" i="14"/>
  <c r="BE91" i="14"/>
  <c r="BQ6" i="14"/>
  <c r="BE6" i="14"/>
  <c r="BU132" i="14"/>
  <c r="BI132" i="14"/>
  <c r="CA11" i="14"/>
  <c r="BO11" i="14"/>
  <c r="CB11" i="14"/>
  <c r="BP11" i="14"/>
  <c r="CB151" i="14"/>
  <c r="BP151" i="14"/>
  <c r="CA78" i="14"/>
  <c r="BO78" i="14"/>
  <c r="CC151" i="14"/>
  <c r="BQ151" i="14"/>
  <c r="CC78" i="14"/>
  <c r="BQ78" i="14"/>
  <c r="CB78" i="14"/>
  <c r="BP78" i="14"/>
  <c r="CA151" i="14"/>
  <c r="BO151" i="14"/>
  <c r="CA12" i="14"/>
  <c r="BO12" i="14"/>
  <c r="CC11" i="14"/>
  <c r="BQ11" i="14"/>
  <c r="CC12" i="14"/>
  <c r="BQ12" i="14"/>
  <c r="CB12" i="14"/>
  <c r="BP12" i="14"/>
  <c r="CB73" i="14"/>
  <c r="BP73" i="14"/>
  <c r="CC80" i="14"/>
  <c r="BQ80" i="14"/>
  <c r="CA148" i="14"/>
  <c r="BO148" i="14"/>
  <c r="CC131" i="14"/>
  <c r="BQ131" i="14"/>
  <c r="CA80" i="14"/>
  <c r="BO80" i="14"/>
  <c r="CB148" i="14"/>
  <c r="BP148" i="14"/>
  <c r="CB80" i="14"/>
  <c r="BP80" i="14"/>
  <c r="CC148" i="14"/>
  <c r="BQ148" i="14"/>
  <c r="CC73" i="14"/>
  <c r="BQ73" i="14"/>
  <c r="CB106" i="14"/>
  <c r="BP106" i="14"/>
  <c r="CC161" i="14"/>
  <c r="BQ161" i="14"/>
  <c r="CA106" i="14"/>
  <c r="BO106" i="14"/>
  <c r="CC106" i="14"/>
  <c r="BQ106" i="14"/>
  <c r="CA131" i="14"/>
  <c r="BO131" i="14"/>
  <c r="CB161" i="14"/>
  <c r="BP161" i="14"/>
  <c r="BQ119" i="14"/>
  <c r="CB131" i="14"/>
  <c r="BP131" i="14"/>
  <c r="CA73" i="14"/>
  <c r="BO73" i="14"/>
  <c r="CA161" i="14"/>
  <c r="BO161" i="14"/>
  <c r="CB114" i="14"/>
  <c r="BP114" i="14"/>
  <c r="BX88" i="14"/>
  <c r="BL88" i="14"/>
  <c r="BX147" i="14"/>
  <c r="BL147" i="14"/>
  <c r="CB103" i="14"/>
  <c r="BP103" i="14"/>
  <c r="BX5" i="14"/>
  <c r="BL5" i="14"/>
  <c r="BX100" i="14"/>
  <c r="BL100" i="14"/>
  <c r="BY88" i="14"/>
  <c r="BM88" i="14"/>
  <c r="CA9" i="14"/>
  <c r="BO9" i="14"/>
  <c r="CA133" i="14"/>
  <c r="BO133" i="14"/>
  <c r="BW92" i="14"/>
  <c r="BO92" i="14"/>
  <c r="BY147" i="14"/>
  <c r="BM147" i="14"/>
  <c r="CC112" i="14"/>
  <c r="BQ112" i="14"/>
  <c r="CC104" i="14"/>
  <c r="BQ104" i="14"/>
  <c r="CC82" i="14"/>
  <c r="BU82" i="14"/>
  <c r="BY105" i="14"/>
  <c r="BQ105" i="14"/>
  <c r="CC83" i="14"/>
  <c r="BQ83" i="14"/>
  <c r="BW144" i="14"/>
  <c r="BK144" i="14"/>
  <c r="BY123" i="14"/>
  <c r="BQ123" i="14"/>
  <c r="CG136" i="14"/>
  <c r="BU136" i="14"/>
  <c r="BW122" i="14"/>
  <c r="BK122" i="14"/>
  <c r="CC81" i="14"/>
  <c r="BQ81" i="14"/>
  <c r="BW102" i="14"/>
  <c r="BO102" i="14"/>
  <c r="BY100" i="14"/>
  <c r="BM100" i="14"/>
  <c r="CG111" i="14"/>
  <c r="BU111" i="14"/>
  <c r="BW100" i="14"/>
  <c r="BK100" i="14"/>
  <c r="CB8" i="14"/>
  <c r="BP8" i="14"/>
  <c r="BX124" i="14"/>
  <c r="BL124" i="14"/>
  <c r="CB110" i="14"/>
  <c r="BP110" i="14"/>
  <c r="BX120" i="14"/>
  <c r="BP120" i="14"/>
  <c r="CC159" i="14"/>
  <c r="BQ159" i="14"/>
  <c r="CG143" i="14"/>
  <c r="BQ143" i="14"/>
  <c r="BY128" i="14"/>
  <c r="BQ128" i="14"/>
  <c r="BY4" i="14"/>
  <c r="BM4" i="14"/>
  <c r="CB87" i="14"/>
  <c r="BP87" i="14"/>
  <c r="CF143" i="14"/>
  <c r="BP143" i="14"/>
  <c r="BX128" i="14"/>
  <c r="BP128" i="14"/>
  <c r="BX116" i="14"/>
  <c r="BL116" i="14"/>
  <c r="CB9" i="14"/>
  <c r="BP9" i="14"/>
  <c r="CB133" i="14"/>
  <c r="BP133" i="14"/>
  <c r="BX92" i="14"/>
  <c r="BP92" i="14"/>
  <c r="BX144" i="14"/>
  <c r="BL144" i="14"/>
  <c r="BW123" i="14"/>
  <c r="BO123" i="14"/>
  <c r="BW118" i="14"/>
  <c r="BO118" i="14"/>
  <c r="CC114" i="14"/>
  <c r="BQ114" i="14"/>
  <c r="BW113" i="14"/>
  <c r="BK113" i="14"/>
  <c r="CA114" i="14"/>
  <c r="BO114" i="14"/>
  <c r="BW88" i="14"/>
  <c r="BK88" i="14"/>
  <c r="BW147" i="14"/>
  <c r="BK147" i="14"/>
  <c r="BW5" i="14"/>
  <c r="BK5" i="14"/>
  <c r="CC110" i="14"/>
  <c r="BQ110" i="14"/>
  <c r="CC7" i="14"/>
  <c r="BQ7" i="14"/>
  <c r="BX122" i="14"/>
  <c r="BL122" i="14"/>
  <c r="CB159" i="14"/>
  <c r="BP159" i="14"/>
  <c r="BX107" i="14"/>
  <c r="BL107" i="14"/>
  <c r="BX113" i="14"/>
  <c r="BL113" i="14"/>
  <c r="BX102" i="14"/>
  <c r="BP102" i="14"/>
  <c r="CA8" i="14"/>
  <c r="BO8" i="14"/>
  <c r="BW124" i="14"/>
  <c r="BK124" i="14"/>
  <c r="CA110" i="14"/>
  <c r="BO110" i="14"/>
  <c r="BW120" i="14"/>
  <c r="BO120" i="14"/>
  <c r="CA87" i="14"/>
  <c r="BO87" i="14"/>
  <c r="CE143" i="14"/>
  <c r="BO143" i="14"/>
  <c r="BW128" i="14"/>
  <c r="BO128" i="14"/>
  <c r="BW116" i="14"/>
  <c r="BK116" i="14"/>
  <c r="CC153" i="14"/>
  <c r="BQ153" i="14"/>
  <c r="CC133" i="14"/>
  <c r="BQ133" i="14"/>
  <c r="BY98" i="14"/>
  <c r="BQ98" i="14"/>
  <c r="BW115" i="14"/>
  <c r="BO115" i="14"/>
  <c r="CA7" i="14"/>
  <c r="BO7" i="14"/>
  <c r="CE111" i="14"/>
  <c r="BS111" i="14"/>
  <c r="BW79" i="14"/>
  <c r="BK79" i="14"/>
  <c r="CA77" i="14"/>
  <c r="BO77" i="14"/>
  <c r="BW152" i="14"/>
  <c r="BK152" i="14"/>
  <c r="CA160" i="14"/>
  <c r="BO160" i="14"/>
  <c r="BW90" i="14"/>
  <c r="BK90" i="14"/>
  <c r="BW135" i="14"/>
  <c r="BO135" i="14"/>
  <c r="BY107" i="14"/>
  <c r="BM107" i="14"/>
  <c r="BY113" i="14"/>
  <c r="BM113" i="14"/>
  <c r="BY92" i="14"/>
  <c r="BQ92" i="14"/>
  <c r="BW129" i="14"/>
  <c r="BK129" i="14"/>
  <c r="CA81" i="14"/>
  <c r="BO81" i="14"/>
  <c r="BY139" i="14"/>
  <c r="BM139" i="14"/>
  <c r="BY144" i="14"/>
  <c r="BM144" i="14"/>
  <c r="CC108" i="14"/>
  <c r="BQ108" i="14"/>
  <c r="CA112" i="14"/>
  <c r="BO112" i="14"/>
  <c r="BY124" i="14"/>
  <c r="BM124" i="14"/>
  <c r="CG157" i="14"/>
  <c r="BU157" i="14"/>
  <c r="CA93" i="14"/>
  <c r="BO93" i="14"/>
  <c r="BW126" i="14"/>
  <c r="BK126" i="14"/>
  <c r="BY115" i="14"/>
  <c r="BQ115" i="14"/>
  <c r="BY120" i="14"/>
  <c r="BQ120" i="14"/>
  <c r="BX126" i="14"/>
  <c r="BL126" i="14"/>
  <c r="BX118" i="14"/>
  <c r="BP118" i="14"/>
  <c r="BY97" i="14"/>
  <c r="BQ97" i="14"/>
  <c r="BY135" i="14"/>
  <c r="BQ135" i="14"/>
  <c r="BX115" i="14"/>
  <c r="BP115" i="14"/>
  <c r="BY90" i="14"/>
  <c r="BM90" i="14"/>
  <c r="BX79" i="14"/>
  <c r="BL79" i="14"/>
  <c r="BX152" i="14"/>
  <c r="BL152" i="14"/>
  <c r="BX90" i="14"/>
  <c r="BL90" i="14"/>
  <c r="CB81" i="14"/>
  <c r="BP81" i="14"/>
  <c r="CB93" i="14"/>
  <c r="BP93" i="14"/>
  <c r="CA104" i="14"/>
  <c r="BO104" i="14"/>
  <c r="CA82" i="14"/>
  <c r="BS82" i="14"/>
  <c r="CE136" i="14"/>
  <c r="BS136" i="14"/>
  <c r="BW105" i="14"/>
  <c r="BO105" i="14"/>
  <c r="BW97" i="14"/>
  <c r="BO97" i="14"/>
  <c r="BW4" i="14"/>
  <c r="BK4" i="14"/>
  <c r="CC9" i="14"/>
  <c r="BQ9" i="14"/>
  <c r="BY129" i="14"/>
  <c r="BM129" i="14"/>
  <c r="CC86" i="14"/>
  <c r="BQ86" i="14"/>
  <c r="CA153" i="14"/>
  <c r="BO153" i="14"/>
  <c r="CA86" i="14"/>
  <c r="BO86" i="14"/>
  <c r="BW98" i="14"/>
  <c r="BO98" i="14"/>
  <c r="CC103" i="14"/>
  <c r="BQ103" i="14"/>
  <c r="BY5" i="14"/>
  <c r="BM5" i="14"/>
  <c r="CE157" i="14"/>
  <c r="BS157" i="14"/>
  <c r="BY122" i="14"/>
  <c r="BM122" i="14"/>
  <c r="BW139" i="14"/>
  <c r="BK139" i="14"/>
  <c r="CA108" i="14"/>
  <c r="BO108" i="14"/>
  <c r="CA83" i="14"/>
  <c r="BO83" i="14"/>
  <c r="CG140" i="14"/>
  <c r="BU140" i="14"/>
  <c r="CE140" i="14"/>
  <c r="BS140" i="14"/>
  <c r="CA159" i="14"/>
  <c r="BO159" i="14"/>
  <c r="BY102" i="14"/>
  <c r="BQ102" i="14"/>
  <c r="BW107" i="14"/>
  <c r="BK107" i="14"/>
  <c r="CC93" i="14"/>
  <c r="BQ93" i="14"/>
  <c r="CA103" i="14"/>
  <c r="BO103" i="14"/>
  <c r="CC8" i="14"/>
  <c r="BQ8" i="14"/>
  <c r="BY126" i="14"/>
  <c r="BM126" i="14"/>
  <c r="BY118" i="14"/>
  <c r="BQ118" i="14"/>
  <c r="BX123" i="14"/>
  <c r="BP123" i="14"/>
  <c r="CB7" i="14"/>
  <c r="BP7" i="14"/>
  <c r="CF111" i="14"/>
  <c r="BT111" i="14"/>
  <c r="CC87" i="14"/>
  <c r="BQ87" i="14"/>
  <c r="CC160" i="14"/>
  <c r="BQ160" i="14"/>
  <c r="CB77" i="14"/>
  <c r="BP77" i="14"/>
  <c r="CB160" i="14"/>
  <c r="BP160" i="14"/>
  <c r="BX135" i="14"/>
  <c r="BP135" i="14"/>
  <c r="BX129" i="14"/>
  <c r="BL129" i="14"/>
  <c r="CB112" i="14"/>
  <c r="BP112" i="14"/>
  <c r="CB104" i="14"/>
  <c r="BP104" i="14"/>
  <c r="CB82" i="14"/>
  <c r="BT82" i="14"/>
  <c r="CF136" i="14"/>
  <c r="BT136" i="14"/>
  <c r="BX105" i="14"/>
  <c r="BP105" i="14"/>
  <c r="BY79" i="14"/>
  <c r="BM79" i="14"/>
  <c r="CC77" i="14"/>
  <c r="BQ77" i="14"/>
  <c r="BY152" i="14"/>
  <c r="BM152" i="14"/>
  <c r="BY116" i="14"/>
  <c r="BM116" i="14"/>
  <c r="BX97" i="14"/>
  <c r="BP97" i="14"/>
  <c r="BX4" i="14"/>
  <c r="BL4" i="14"/>
  <c r="CB153" i="14"/>
  <c r="BP153" i="14"/>
  <c r="CB86" i="14"/>
  <c r="BP86" i="14"/>
  <c r="BX98" i="14"/>
  <c r="BP98" i="14"/>
  <c r="CF157" i="14"/>
  <c r="BT157" i="14"/>
  <c r="BX139" i="14"/>
  <c r="BL139" i="14"/>
  <c r="CB108" i="14"/>
  <c r="BP108" i="14"/>
  <c r="CB83" i="14"/>
  <c r="BP83" i="14"/>
  <c r="BY119" i="14"/>
  <c r="S140" i="14"/>
  <c r="BY162" i="14"/>
  <c r="DF137" i="14"/>
  <c r="DG137" i="14"/>
  <c r="DH137" i="14"/>
  <c r="DH66" i="14"/>
  <c r="DG66" i="14"/>
  <c r="DF66" i="14"/>
  <c r="DE66" i="14"/>
  <c r="DH65" i="14"/>
  <c r="DG65" i="14"/>
  <c r="DF65" i="14"/>
  <c r="DE65" i="14"/>
  <c r="DH64" i="14"/>
  <c r="DG64" i="14"/>
  <c r="DF64" i="14"/>
  <c r="DE64" i="14"/>
  <c r="DH63" i="14"/>
  <c r="DG63" i="14"/>
  <c r="DF63" i="14"/>
  <c r="DE63" i="14"/>
  <c r="DH62" i="14"/>
  <c r="DG62" i="14"/>
  <c r="DF62" i="14"/>
  <c r="DE62" i="14"/>
  <c r="DH61" i="14"/>
  <c r="DG61" i="14"/>
  <c r="DF61" i="14"/>
  <c r="DE61" i="14"/>
  <c r="DH60" i="14"/>
  <c r="DG60" i="14"/>
  <c r="DF60" i="14"/>
  <c r="DE60" i="14"/>
  <c r="DH59" i="14"/>
  <c r="DG59" i="14"/>
  <c r="DF59" i="14"/>
  <c r="DE59" i="14"/>
  <c r="DH58" i="14"/>
  <c r="DG58" i="14"/>
  <c r="DF58" i="14"/>
  <c r="DE58" i="14"/>
  <c r="DH150" i="14"/>
  <c r="DG150" i="14"/>
  <c r="DF150" i="14"/>
  <c r="DE150" i="14"/>
  <c r="DH57" i="14"/>
  <c r="DG57" i="14"/>
  <c r="DF57" i="14"/>
  <c r="DE57" i="14"/>
  <c r="DH56" i="14"/>
  <c r="DG56" i="14"/>
  <c r="DF56" i="14"/>
  <c r="DE56" i="14"/>
  <c r="DH55" i="14"/>
  <c r="DG55" i="14"/>
  <c r="DF55" i="14"/>
  <c r="DE55" i="14"/>
  <c r="DH54" i="14"/>
  <c r="DG54" i="14"/>
  <c r="DF54" i="14"/>
  <c r="DE54" i="14"/>
  <c r="DH149" i="14"/>
  <c r="DG149" i="14"/>
  <c r="DF149" i="14"/>
  <c r="DE149" i="14"/>
  <c r="DH51" i="14"/>
  <c r="DG51" i="14"/>
  <c r="DF51" i="14"/>
  <c r="DE51" i="14"/>
  <c r="DH16" i="14"/>
  <c r="DG16" i="14"/>
  <c r="DF16" i="14"/>
  <c r="DE16" i="14"/>
  <c r="DH15" i="14"/>
  <c r="DG15" i="14"/>
  <c r="DF15" i="14"/>
  <c r="DE15" i="14"/>
  <c r="DH50" i="14"/>
  <c r="DG50" i="14"/>
  <c r="DF50" i="14"/>
  <c r="DE50" i="14"/>
  <c r="DH49" i="14"/>
  <c r="DG49" i="14"/>
  <c r="DF49" i="14"/>
  <c r="DE49" i="14"/>
  <c r="DH48" i="14"/>
  <c r="DG48" i="14"/>
  <c r="DF48" i="14"/>
  <c r="DE48" i="14"/>
  <c r="DH47" i="14"/>
  <c r="DG47" i="14"/>
  <c r="DF47" i="14"/>
  <c r="DE47" i="14"/>
  <c r="DH14" i="14"/>
  <c r="DG14" i="14"/>
  <c r="DF14" i="14"/>
  <c r="DE14" i="14"/>
  <c r="DH13" i="14"/>
  <c r="DG13" i="14"/>
  <c r="DF13" i="14"/>
  <c r="DE13" i="14"/>
  <c r="DH78" i="14"/>
  <c r="DG78" i="14"/>
  <c r="DF78" i="14"/>
  <c r="DE78" i="14"/>
  <c r="DH46" i="14"/>
  <c r="DG46" i="14"/>
  <c r="DF46" i="14"/>
  <c r="DE46" i="14"/>
  <c r="DH45" i="14"/>
  <c r="DG45" i="14"/>
  <c r="DF45" i="14"/>
  <c r="DE45" i="14"/>
  <c r="DH12" i="14"/>
  <c r="DG12" i="14"/>
  <c r="DF12" i="14"/>
  <c r="DE12" i="14"/>
  <c r="DH44" i="14"/>
  <c r="DG44" i="14"/>
  <c r="DF44" i="14"/>
  <c r="DE44" i="14"/>
  <c r="DH43" i="14"/>
  <c r="DG43" i="14"/>
  <c r="DF43" i="14"/>
  <c r="DE43" i="14"/>
  <c r="DH11" i="14"/>
  <c r="DG11" i="14"/>
  <c r="DF11" i="14"/>
  <c r="DE11" i="14"/>
  <c r="DH130" i="14"/>
  <c r="DG130" i="14"/>
  <c r="DF130" i="14"/>
  <c r="DE130" i="14"/>
  <c r="DH42" i="14"/>
  <c r="DG42" i="14"/>
  <c r="DF42" i="14"/>
  <c r="DE42" i="14"/>
  <c r="DH41" i="14"/>
  <c r="DG41" i="14"/>
  <c r="DF41" i="14"/>
  <c r="DE41" i="14"/>
  <c r="DH151" i="14"/>
  <c r="DG151" i="14"/>
  <c r="DF151" i="14"/>
  <c r="DE151" i="14"/>
  <c r="DH162" i="14"/>
  <c r="DG162" i="14"/>
  <c r="DF162" i="14"/>
  <c r="DE162" i="14"/>
  <c r="DH39" i="14"/>
  <c r="DG39" i="14"/>
  <c r="DF39" i="14"/>
  <c r="DE39" i="14"/>
  <c r="DH142" i="14"/>
  <c r="DG142" i="14"/>
  <c r="DF142" i="14"/>
  <c r="DE142" i="14"/>
  <c r="DH38" i="14"/>
  <c r="DG38" i="14"/>
  <c r="DF38" i="14"/>
  <c r="DE38" i="14"/>
  <c r="DH138" i="14"/>
  <c r="DG138" i="14"/>
  <c r="DF138" i="14"/>
  <c r="DE138" i="14"/>
  <c r="DH84" i="14"/>
  <c r="DG84" i="14"/>
  <c r="DF84" i="14"/>
  <c r="DE84" i="14"/>
  <c r="DH85" i="14"/>
  <c r="DG85" i="14"/>
  <c r="DF85" i="14"/>
  <c r="DE85" i="14"/>
  <c r="DH73" i="14"/>
  <c r="DG73" i="14"/>
  <c r="DF73" i="14"/>
  <c r="DE73" i="14"/>
  <c r="DH161" i="14"/>
  <c r="DG161" i="14"/>
  <c r="DF161" i="14"/>
  <c r="DE161" i="14"/>
  <c r="DH80" i="14"/>
  <c r="DG80" i="14"/>
  <c r="DF80" i="14"/>
  <c r="DE80" i="14"/>
  <c r="DH94" i="14"/>
  <c r="DG94" i="14"/>
  <c r="DF94" i="14"/>
  <c r="DE94" i="14"/>
  <c r="DH148" i="14"/>
  <c r="DG148" i="14"/>
  <c r="DF148" i="14"/>
  <c r="DE148" i="14"/>
  <c r="DH37" i="14"/>
  <c r="DG37" i="14"/>
  <c r="DF37" i="14"/>
  <c r="DE37" i="14"/>
  <c r="DH36" i="14"/>
  <c r="DG36" i="14"/>
  <c r="DF36" i="14"/>
  <c r="DE36" i="14"/>
  <c r="DH131" i="14"/>
  <c r="DG131" i="14"/>
  <c r="DF131" i="14"/>
  <c r="DE131" i="14"/>
  <c r="DH106" i="14"/>
  <c r="DG106" i="14"/>
  <c r="DF106" i="14"/>
  <c r="DE106" i="14"/>
  <c r="DH119" i="14"/>
  <c r="DG119" i="14"/>
  <c r="DF119" i="14"/>
  <c r="DE119" i="14"/>
  <c r="DH147" i="14"/>
  <c r="DG147" i="14"/>
  <c r="DF147" i="14"/>
  <c r="DE147" i="14"/>
  <c r="DH115" i="14"/>
  <c r="DG115" i="14"/>
  <c r="DF115" i="14"/>
  <c r="DE115" i="14"/>
  <c r="DH107" i="14"/>
  <c r="DG107" i="14"/>
  <c r="DF107" i="14"/>
  <c r="DE107" i="14"/>
  <c r="DH139" i="14"/>
  <c r="DG139" i="14"/>
  <c r="DF139" i="14"/>
  <c r="DE139" i="14"/>
  <c r="DH146" i="14"/>
  <c r="DG146" i="14"/>
  <c r="DF146" i="14"/>
  <c r="DE146" i="14"/>
  <c r="DH127" i="14"/>
  <c r="DG127" i="14"/>
  <c r="DF127" i="14"/>
  <c r="DE127" i="14"/>
  <c r="DH9" i="14"/>
  <c r="DG9" i="14"/>
  <c r="DF9" i="14"/>
  <c r="DE9" i="14"/>
  <c r="DH156" i="14"/>
  <c r="DG156" i="14"/>
  <c r="DF156" i="14"/>
  <c r="DE156" i="14"/>
  <c r="DH145" i="14"/>
  <c r="DG145" i="14"/>
  <c r="DF145" i="14"/>
  <c r="DE145" i="14"/>
  <c r="DH159" i="14"/>
  <c r="DG159" i="14"/>
  <c r="DF159" i="14"/>
  <c r="DE159" i="14"/>
  <c r="DH154" i="14"/>
  <c r="DG154" i="14"/>
  <c r="DF154" i="14"/>
  <c r="DE154" i="14"/>
  <c r="DH100" i="14"/>
  <c r="DG100" i="14"/>
  <c r="DF100" i="14"/>
  <c r="DE100" i="14"/>
  <c r="DH8" i="14"/>
  <c r="DG8" i="14"/>
  <c r="DF8" i="14"/>
  <c r="DE8" i="14"/>
  <c r="DH87" i="14"/>
  <c r="DG87" i="14"/>
  <c r="DF87" i="14"/>
  <c r="DE87" i="14"/>
  <c r="DH153" i="14"/>
  <c r="DG153" i="14"/>
  <c r="DF153" i="14"/>
  <c r="DE153" i="14"/>
  <c r="DH155" i="14"/>
  <c r="DG155" i="14"/>
  <c r="DF155" i="14"/>
  <c r="DE155" i="14"/>
  <c r="DH7" i="14"/>
  <c r="DG7" i="14"/>
  <c r="DF7" i="14"/>
  <c r="DE7" i="14"/>
  <c r="DH77" i="14"/>
  <c r="DG77" i="14"/>
  <c r="DF77" i="14"/>
  <c r="DE77" i="14"/>
  <c r="DH113" i="14"/>
  <c r="DG113" i="14"/>
  <c r="DF113" i="14"/>
  <c r="DE113" i="14"/>
  <c r="DH35" i="14"/>
  <c r="DG35" i="14"/>
  <c r="DF35" i="14"/>
  <c r="DE35" i="14"/>
  <c r="DH104" i="14"/>
  <c r="DG104" i="14"/>
  <c r="DF104" i="14"/>
  <c r="DE104" i="14"/>
  <c r="DH158" i="14"/>
  <c r="DG158" i="14"/>
  <c r="DF158" i="14"/>
  <c r="DE158" i="14"/>
  <c r="DH34" i="14"/>
  <c r="DG34" i="14"/>
  <c r="DF34" i="14"/>
  <c r="DE34" i="14"/>
  <c r="DH144" i="14"/>
  <c r="DG144" i="14"/>
  <c r="DF144" i="14"/>
  <c r="DE144" i="14"/>
  <c r="DH67" i="14"/>
  <c r="DG67" i="14"/>
  <c r="DF67" i="14"/>
  <c r="DE67" i="14"/>
  <c r="DH129" i="14"/>
  <c r="DG129" i="14"/>
  <c r="DF129" i="14"/>
  <c r="DE129" i="14"/>
  <c r="DH103" i="14"/>
  <c r="DG103" i="14"/>
  <c r="DF103" i="14"/>
  <c r="DE103" i="14"/>
  <c r="DH117" i="14"/>
  <c r="DG117" i="14"/>
  <c r="DF117" i="14"/>
  <c r="DE117" i="14"/>
  <c r="DH33" i="14"/>
  <c r="DG33" i="14"/>
  <c r="DF33" i="14"/>
  <c r="DE33" i="14"/>
  <c r="DH93" i="14"/>
  <c r="DG93" i="14"/>
  <c r="DF93" i="14"/>
  <c r="DE93" i="14"/>
  <c r="DH132" i="14"/>
  <c r="DG132" i="14"/>
  <c r="DF132" i="14"/>
  <c r="DE132" i="14"/>
  <c r="DH152" i="14"/>
  <c r="DG152" i="14"/>
  <c r="DF152" i="14"/>
  <c r="DE152" i="14"/>
  <c r="DH102" i="14"/>
  <c r="DG102" i="14"/>
  <c r="DF102" i="14"/>
  <c r="DE102" i="14"/>
  <c r="DH32" i="14"/>
  <c r="DG32" i="14"/>
  <c r="DF32" i="14"/>
  <c r="DE32" i="14"/>
  <c r="DH89" i="14"/>
  <c r="DG89" i="14"/>
  <c r="DF89" i="14"/>
  <c r="DE89" i="14"/>
  <c r="DH97" i="14"/>
  <c r="DG97" i="14"/>
  <c r="DF97" i="14"/>
  <c r="DE97" i="14"/>
  <c r="DH112" i="14"/>
  <c r="DG112" i="14"/>
  <c r="DF112" i="14"/>
  <c r="DE112" i="14"/>
  <c r="DH31" i="14"/>
  <c r="DG31" i="14"/>
  <c r="DF31" i="14"/>
  <c r="DE31" i="14"/>
  <c r="DH30" i="14"/>
  <c r="DG30" i="14"/>
  <c r="DF30" i="14"/>
  <c r="DE30" i="14"/>
  <c r="DH109" i="14"/>
  <c r="DG109" i="14"/>
  <c r="DF109" i="14"/>
  <c r="DE109" i="14"/>
  <c r="DH108" i="14"/>
  <c r="DG108" i="14"/>
  <c r="DF108" i="14"/>
  <c r="DE108" i="14"/>
  <c r="DH110" i="14"/>
  <c r="DG110" i="14"/>
  <c r="DF110" i="14"/>
  <c r="DE110" i="14"/>
  <c r="DH143" i="14"/>
  <c r="DG143" i="14"/>
  <c r="DF143" i="14"/>
  <c r="DE143" i="14"/>
  <c r="DH86" i="14"/>
  <c r="DG86" i="14"/>
  <c r="DF86" i="14"/>
  <c r="DE86" i="14"/>
  <c r="DH157" i="14"/>
  <c r="DG157" i="14"/>
  <c r="DF157" i="14"/>
  <c r="DE157" i="14"/>
  <c r="DH134" i="14"/>
  <c r="DG134" i="14"/>
  <c r="DF134" i="14"/>
  <c r="DE134" i="14"/>
  <c r="DH160" i="14"/>
  <c r="DG160" i="14"/>
  <c r="DF160" i="14"/>
  <c r="DE160" i="14"/>
  <c r="DH114" i="14"/>
  <c r="DG114" i="14"/>
  <c r="DF114" i="14"/>
  <c r="DE114" i="14"/>
  <c r="DH29" i="14"/>
  <c r="DG29" i="14"/>
  <c r="DF29" i="14"/>
  <c r="DE29" i="14"/>
  <c r="DH82" i="14"/>
  <c r="DG82" i="14"/>
  <c r="DF82" i="14"/>
  <c r="DE82" i="14"/>
  <c r="DH121" i="14"/>
  <c r="DG121" i="14"/>
  <c r="DF121" i="14"/>
  <c r="DE121" i="14"/>
  <c r="DH28" i="14"/>
  <c r="DG28" i="14"/>
  <c r="DF28" i="14"/>
  <c r="DE28" i="14"/>
  <c r="DH6" i="14"/>
  <c r="DG6" i="14"/>
  <c r="DF6" i="14"/>
  <c r="DE6" i="14"/>
  <c r="DH118" i="14"/>
  <c r="DG118" i="14"/>
  <c r="DF118" i="14"/>
  <c r="DE118" i="14"/>
  <c r="DH141" i="14"/>
  <c r="DG141" i="14"/>
  <c r="DF141" i="14"/>
  <c r="DE141" i="14"/>
  <c r="DH163" i="14"/>
  <c r="DG163" i="14"/>
  <c r="DF163" i="14"/>
  <c r="DE163" i="14"/>
  <c r="DH27" i="14"/>
  <c r="DG27" i="14"/>
  <c r="DF27" i="14"/>
  <c r="DE27" i="14"/>
  <c r="DH91" i="14"/>
  <c r="DG91" i="14"/>
  <c r="DF91" i="14"/>
  <c r="DE91" i="14"/>
  <c r="DH26" i="14"/>
  <c r="DG26" i="14"/>
  <c r="DF26" i="14"/>
  <c r="DE26" i="14"/>
  <c r="DH90" i="14"/>
  <c r="DG90" i="14"/>
  <c r="DF90" i="14"/>
  <c r="DE90" i="14"/>
  <c r="DH125" i="14"/>
  <c r="DG125" i="14"/>
  <c r="DF125" i="14"/>
  <c r="DE125" i="14"/>
  <c r="DH25" i="14"/>
  <c r="DG25" i="14"/>
  <c r="DF25" i="14"/>
  <c r="DE25" i="14"/>
  <c r="DH136" i="14"/>
  <c r="DG136" i="14"/>
  <c r="DF136" i="14"/>
  <c r="DE136" i="14"/>
  <c r="DH24" i="14"/>
  <c r="DG24" i="14"/>
  <c r="DF24" i="14"/>
  <c r="DE24" i="14"/>
  <c r="DH101" i="14"/>
  <c r="DG101" i="14"/>
  <c r="DF101" i="14"/>
  <c r="DE101" i="14"/>
  <c r="DH23" i="14"/>
  <c r="DG23" i="14"/>
  <c r="DF23" i="14"/>
  <c r="DE23" i="14"/>
  <c r="DH122" i="14"/>
  <c r="DG122" i="14"/>
  <c r="DF122" i="14"/>
  <c r="DE122" i="14"/>
  <c r="DH22" i="14"/>
  <c r="DG22" i="14"/>
  <c r="DF22" i="14"/>
  <c r="DE22" i="14"/>
  <c r="DH81" i="14"/>
  <c r="DG81" i="14"/>
  <c r="DF81" i="14"/>
  <c r="DE81" i="14"/>
  <c r="DH83" i="14"/>
  <c r="DG83" i="14"/>
  <c r="DF83" i="14"/>
  <c r="DE83" i="14"/>
  <c r="DH120" i="14"/>
  <c r="DG120" i="14"/>
  <c r="DF120" i="14"/>
  <c r="DE120" i="14"/>
  <c r="DH21" i="14"/>
  <c r="DG21" i="14"/>
  <c r="DF21" i="14"/>
  <c r="DE21" i="14"/>
  <c r="DH20" i="14"/>
  <c r="DG20" i="14"/>
  <c r="DF20" i="14"/>
  <c r="DE20" i="14"/>
  <c r="DH111" i="14"/>
  <c r="DG111" i="14"/>
  <c r="DF111" i="14"/>
  <c r="DE111" i="14"/>
  <c r="DH135" i="14"/>
  <c r="DG135" i="14"/>
  <c r="DF135" i="14"/>
  <c r="DE135" i="14"/>
  <c r="DH88" i="14"/>
  <c r="DG88" i="14"/>
  <c r="DF88" i="14"/>
  <c r="DE88" i="14"/>
  <c r="DH5" i="14"/>
  <c r="DG5" i="14"/>
  <c r="DF5" i="14"/>
  <c r="DE5" i="14"/>
  <c r="DH105" i="14"/>
  <c r="DG105" i="14"/>
  <c r="DF105" i="14"/>
  <c r="DE105" i="14"/>
  <c r="DH4" i="14"/>
  <c r="DG4" i="14"/>
  <c r="DF4" i="14"/>
  <c r="DE4" i="14"/>
  <c r="DH92" i="14"/>
  <c r="DG92" i="14"/>
  <c r="DF92" i="14"/>
  <c r="DE92" i="14"/>
  <c r="DH19" i="14"/>
  <c r="DG19" i="14"/>
  <c r="DF19" i="14"/>
  <c r="DE19" i="14"/>
  <c r="DH140" i="14"/>
  <c r="DG140" i="14"/>
  <c r="DF140" i="14"/>
  <c r="DE140" i="14"/>
  <c r="DH18" i="14"/>
  <c r="DG18" i="14"/>
  <c r="DF18" i="14"/>
  <c r="DE18" i="14"/>
  <c r="CF140" i="14" l="1"/>
  <c r="BT140" i="14"/>
  <c r="DC66" i="14" l="1"/>
  <c r="DA66" i="14"/>
  <c r="DB66" i="14" s="1"/>
  <c r="DC65" i="14"/>
  <c r="DA65" i="14"/>
  <c r="DB65" i="14" s="1"/>
  <c r="DC64" i="14"/>
  <c r="DA64" i="14"/>
  <c r="DB64" i="14" s="1"/>
  <c r="DC63" i="14"/>
  <c r="DA63" i="14"/>
  <c r="DB63" i="14" s="1"/>
  <c r="DC62" i="14"/>
  <c r="DA62" i="14"/>
  <c r="DB62" i="14" s="1"/>
  <c r="DC61" i="14"/>
  <c r="DA61" i="14"/>
  <c r="DB61" i="14" s="1"/>
  <c r="DC60" i="14"/>
  <c r="DA60" i="14"/>
  <c r="DB60" i="14" s="1"/>
  <c r="DC59" i="14"/>
  <c r="DA59" i="14"/>
  <c r="DB59" i="14" s="1"/>
  <c r="DC58" i="14"/>
  <c r="DA58" i="14"/>
  <c r="DB58" i="14" s="1"/>
  <c r="DC150" i="14"/>
  <c r="DA150" i="14"/>
  <c r="DB150" i="14" s="1"/>
  <c r="DC57" i="14"/>
  <c r="DA57" i="14"/>
  <c r="DB57" i="14" s="1"/>
  <c r="DB56" i="14"/>
  <c r="DC55" i="14"/>
  <c r="DA55" i="14"/>
  <c r="DB55" i="14" s="1"/>
  <c r="DB54" i="14"/>
  <c r="DB53" i="14"/>
  <c r="DC149" i="14"/>
  <c r="DA149" i="14"/>
  <c r="DB149" i="14" s="1"/>
  <c r="DC51" i="14"/>
  <c r="DA51" i="14"/>
  <c r="DB51" i="14" s="1"/>
  <c r="DC16" i="14"/>
  <c r="DA16" i="14"/>
  <c r="DB16" i="14" s="1"/>
  <c r="DC15" i="14"/>
  <c r="DA15" i="14"/>
  <c r="DB15" i="14" s="1"/>
  <c r="DC50" i="14"/>
  <c r="DA50" i="14"/>
  <c r="DB50" i="14" s="1"/>
  <c r="DC49" i="14"/>
  <c r="DA49" i="14"/>
  <c r="DB49" i="14" s="1"/>
  <c r="DC48" i="14"/>
  <c r="DA48" i="14"/>
  <c r="DB48" i="14" s="1"/>
  <c r="DC47" i="14"/>
  <c r="DA47" i="14"/>
  <c r="DB47" i="14" s="1"/>
  <c r="DC99" i="14"/>
  <c r="DA99" i="14"/>
  <c r="DB99" i="14" s="1"/>
  <c r="DC14" i="14"/>
  <c r="DA14" i="14"/>
  <c r="DB14" i="14" s="1"/>
  <c r="DC13" i="14"/>
  <c r="DA13" i="14"/>
  <c r="DB13" i="14" s="1"/>
  <c r="DC78" i="14"/>
  <c r="DA78" i="14"/>
  <c r="DB78" i="14" s="1"/>
  <c r="DC46" i="14"/>
  <c r="DA46" i="14"/>
  <c r="DB46" i="14" s="1"/>
  <c r="DC95" i="14"/>
  <c r="DA95" i="14"/>
  <c r="DB95" i="14" s="1"/>
  <c r="DC45" i="14"/>
  <c r="DA45" i="14"/>
  <c r="DB45" i="14" s="1"/>
  <c r="DC12" i="14"/>
  <c r="DA12" i="14"/>
  <c r="DB12" i="14" s="1"/>
  <c r="DC44" i="14"/>
  <c r="DA44" i="14"/>
  <c r="DB44" i="14" s="1"/>
  <c r="DC43" i="14"/>
  <c r="DA43" i="14"/>
  <c r="DB43" i="14" s="1"/>
  <c r="DC11" i="14"/>
  <c r="DA11" i="14"/>
  <c r="DB11" i="14" s="1"/>
  <c r="DC130" i="14"/>
  <c r="DA130" i="14"/>
  <c r="DB130" i="14" s="1"/>
  <c r="DC42" i="14"/>
  <c r="DA42" i="14"/>
  <c r="DB42" i="14" s="1"/>
  <c r="DC41" i="14"/>
  <c r="DA41" i="14"/>
  <c r="DB41" i="14" s="1"/>
  <c r="DC151" i="14"/>
  <c r="DA151" i="14"/>
  <c r="DB151" i="14" s="1"/>
  <c r="DC162" i="14"/>
  <c r="DA162" i="14"/>
  <c r="DB162" i="14" s="1"/>
  <c r="DC39" i="14"/>
  <c r="DA39" i="14"/>
  <c r="DB39" i="14" s="1"/>
  <c r="DC142" i="14"/>
  <c r="DA142" i="14"/>
  <c r="DB142" i="14" s="1"/>
  <c r="DC38" i="14"/>
  <c r="DA38" i="14"/>
  <c r="DB38" i="14" s="1"/>
  <c r="DC138" i="14"/>
  <c r="DA138" i="14"/>
  <c r="DB138" i="14" s="1"/>
  <c r="DC84" i="14"/>
  <c r="DA84" i="14"/>
  <c r="DB84" i="14" s="1"/>
  <c r="DC85" i="14"/>
  <c r="DA85" i="14"/>
  <c r="DB85" i="14" s="1"/>
  <c r="DC73" i="14"/>
  <c r="DA73" i="14"/>
  <c r="DB73" i="14" s="1"/>
  <c r="DC161" i="14"/>
  <c r="DA161" i="14"/>
  <c r="DB161" i="14" s="1"/>
  <c r="DC80" i="14"/>
  <c r="DA80" i="14"/>
  <c r="DB80" i="14" s="1"/>
  <c r="DC94" i="14"/>
  <c r="DA94" i="14"/>
  <c r="DB94" i="14" s="1"/>
  <c r="DC148" i="14"/>
  <c r="DA148" i="14"/>
  <c r="DB148" i="14" s="1"/>
  <c r="DC37" i="14"/>
  <c r="DA37" i="14"/>
  <c r="DB37" i="14" s="1"/>
  <c r="DC36" i="14"/>
  <c r="DA36" i="14"/>
  <c r="DB36" i="14" s="1"/>
  <c r="DC131" i="14"/>
  <c r="DA131" i="14"/>
  <c r="DB131" i="14" s="1"/>
  <c r="DC106" i="14"/>
  <c r="DA106" i="14"/>
  <c r="DB106" i="14" s="1"/>
  <c r="DC119" i="14"/>
  <c r="DA119" i="14"/>
  <c r="DB119" i="14" s="1"/>
  <c r="DC147" i="14"/>
  <c r="DA147" i="14"/>
  <c r="DB147" i="14" s="1"/>
  <c r="DC115" i="14"/>
  <c r="DA115" i="14"/>
  <c r="DB115" i="14" s="1"/>
  <c r="DC79" i="14"/>
  <c r="DA79" i="14"/>
  <c r="DB79" i="14" s="1"/>
  <c r="DC107" i="14"/>
  <c r="DA107" i="14"/>
  <c r="DB107" i="14" s="1"/>
  <c r="DC139" i="14"/>
  <c r="DA139" i="14"/>
  <c r="DB139" i="14" s="1"/>
  <c r="DC146" i="14"/>
  <c r="DA146" i="14"/>
  <c r="DB146" i="14" s="1"/>
  <c r="DC127" i="14"/>
  <c r="DA127" i="14"/>
  <c r="DB127" i="14" s="1"/>
  <c r="DC9" i="14"/>
  <c r="DA9" i="14"/>
  <c r="DB9" i="14" s="1"/>
  <c r="DC156" i="14"/>
  <c r="DA156" i="14"/>
  <c r="DB156" i="14" s="1"/>
  <c r="DC145" i="14"/>
  <c r="DA145" i="14"/>
  <c r="DB145" i="14" s="1"/>
  <c r="DC159" i="14"/>
  <c r="DA159" i="14"/>
  <c r="DB159" i="14" s="1"/>
  <c r="DC154" i="14"/>
  <c r="DA154" i="14"/>
  <c r="DB154" i="14" s="1"/>
  <c r="DC100" i="14"/>
  <c r="DA100" i="14"/>
  <c r="DB100" i="14" s="1"/>
  <c r="DC8" i="14"/>
  <c r="DA8" i="14"/>
  <c r="DB8" i="14" s="1"/>
  <c r="DC87" i="14"/>
  <c r="DA87" i="14"/>
  <c r="DB87" i="14" s="1"/>
  <c r="DC153" i="14"/>
  <c r="DA153" i="14"/>
  <c r="DB153" i="14" s="1"/>
  <c r="DC155" i="14"/>
  <c r="DA155" i="14"/>
  <c r="DB155" i="14" s="1"/>
  <c r="DC7" i="14"/>
  <c r="DA7" i="14"/>
  <c r="DB7" i="14" s="1"/>
  <c r="DC77" i="14"/>
  <c r="DA77" i="14"/>
  <c r="DB77" i="14" s="1"/>
  <c r="DC113" i="14"/>
  <c r="DA113" i="14"/>
  <c r="DB113" i="14" s="1"/>
  <c r="DC35" i="14"/>
  <c r="DA35" i="14"/>
  <c r="DB35" i="14" s="1"/>
  <c r="DC104" i="14"/>
  <c r="DA104" i="14"/>
  <c r="DB104" i="14" s="1"/>
  <c r="DC158" i="14"/>
  <c r="DA158" i="14"/>
  <c r="DB158" i="14" s="1"/>
  <c r="DC34" i="14"/>
  <c r="DA34" i="14"/>
  <c r="DB34" i="14" s="1"/>
  <c r="DC144" i="14"/>
  <c r="DA144" i="14"/>
  <c r="DB144" i="14" s="1"/>
  <c r="DC123" i="14"/>
  <c r="DA123" i="14"/>
  <c r="DB123" i="14" s="1"/>
  <c r="DC67" i="14"/>
  <c r="DA67" i="14"/>
  <c r="DB67" i="14" s="1"/>
  <c r="DC129" i="14"/>
  <c r="DA129" i="14"/>
  <c r="DB129" i="14" s="1"/>
  <c r="DC103" i="14"/>
  <c r="DA103" i="14"/>
  <c r="DB103" i="14" s="1"/>
  <c r="DC124" i="14"/>
  <c r="DA124" i="14"/>
  <c r="DB124" i="14" s="1"/>
  <c r="DC117" i="14"/>
  <c r="DA117" i="14"/>
  <c r="DB117" i="14" s="1"/>
  <c r="DC33" i="14"/>
  <c r="DA33" i="14"/>
  <c r="DB33" i="14" s="1"/>
  <c r="DC93" i="14"/>
  <c r="DA93" i="14"/>
  <c r="DB93" i="14" s="1"/>
  <c r="DC132" i="14"/>
  <c r="DA132" i="14"/>
  <c r="DB132" i="14" s="1"/>
  <c r="DC152" i="14"/>
  <c r="DA152" i="14"/>
  <c r="DB152" i="14" s="1"/>
  <c r="DC102" i="14"/>
  <c r="DA102" i="14"/>
  <c r="DB102" i="14" s="1"/>
  <c r="DC32" i="14"/>
  <c r="DA32" i="14"/>
  <c r="DB32" i="14" s="1"/>
  <c r="DC89" i="14"/>
  <c r="DA89" i="14"/>
  <c r="DB89" i="14" s="1"/>
  <c r="DC97" i="14"/>
  <c r="DA97" i="14"/>
  <c r="DB97" i="14" s="1"/>
  <c r="DC133" i="14"/>
  <c r="DA133" i="14"/>
  <c r="DB133" i="14" s="1"/>
  <c r="DC112" i="14"/>
  <c r="DA112" i="14"/>
  <c r="DB112" i="14" s="1"/>
  <c r="DC31" i="14"/>
  <c r="DA31" i="14"/>
  <c r="DB31" i="14" s="1"/>
  <c r="DC30" i="14"/>
  <c r="DA30" i="14"/>
  <c r="DB30" i="14" s="1"/>
  <c r="DC109" i="14"/>
  <c r="DA109" i="14"/>
  <c r="DB109" i="14" s="1"/>
  <c r="DC108" i="14"/>
  <c r="DA108" i="14"/>
  <c r="DB108" i="14" s="1"/>
  <c r="DC110" i="14"/>
  <c r="DA110" i="14"/>
  <c r="DB110" i="14" s="1"/>
  <c r="DC143" i="14"/>
  <c r="DA143" i="14"/>
  <c r="DB143" i="14" s="1"/>
  <c r="DC86" i="14"/>
  <c r="DA86" i="14"/>
  <c r="DB86" i="14" s="1"/>
  <c r="DC157" i="14"/>
  <c r="DA157" i="14"/>
  <c r="DB157" i="14" s="1"/>
  <c r="DC134" i="14"/>
  <c r="DA134" i="14"/>
  <c r="DB134" i="14" s="1"/>
  <c r="DC160" i="14"/>
  <c r="DA160" i="14"/>
  <c r="DB160" i="14" s="1"/>
  <c r="DC114" i="14"/>
  <c r="DA114" i="14"/>
  <c r="DB114" i="14" s="1"/>
  <c r="DC29" i="14"/>
  <c r="DA29" i="14"/>
  <c r="DB29" i="14" s="1"/>
  <c r="DC82" i="14"/>
  <c r="DA82" i="14"/>
  <c r="DB82" i="14" s="1"/>
  <c r="DC121" i="14"/>
  <c r="DA121" i="14"/>
  <c r="DB121" i="14" s="1"/>
  <c r="DC28" i="14"/>
  <c r="DA28" i="14"/>
  <c r="DB28" i="14" s="1"/>
  <c r="DC6" i="14"/>
  <c r="DA6" i="14"/>
  <c r="DB6" i="14" s="1"/>
  <c r="DC118" i="14"/>
  <c r="DA118" i="14"/>
  <c r="DB118" i="14" s="1"/>
  <c r="DC141" i="14"/>
  <c r="DA141" i="14"/>
  <c r="DB141" i="14" s="1"/>
  <c r="DC163" i="14"/>
  <c r="DA163" i="14"/>
  <c r="DB163" i="14" s="1"/>
  <c r="DC27" i="14"/>
  <c r="DA27" i="14"/>
  <c r="DB27" i="14" s="1"/>
  <c r="DC91" i="14"/>
  <c r="DA91" i="14"/>
  <c r="DB91" i="14" s="1"/>
  <c r="DC128" i="14"/>
  <c r="DA128" i="14"/>
  <c r="DB128" i="14" s="1"/>
  <c r="DC98" i="14"/>
  <c r="DA98" i="14"/>
  <c r="DB98" i="14" s="1"/>
  <c r="DC126" i="14"/>
  <c r="DA126" i="14"/>
  <c r="DB126" i="14" s="1"/>
  <c r="DC26" i="14"/>
  <c r="DA26" i="14"/>
  <c r="DB26" i="14" s="1"/>
  <c r="DC90" i="14"/>
  <c r="DA90" i="14"/>
  <c r="DB90" i="14" s="1"/>
  <c r="DC125" i="14"/>
  <c r="DA125" i="14"/>
  <c r="DB125" i="14" s="1"/>
  <c r="DC25" i="14"/>
  <c r="DA25" i="14"/>
  <c r="DB25" i="14" s="1"/>
  <c r="DC136" i="14"/>
  <c r="DA136" i="14"/>
  <c r="DB136" i="14" s="1"/>
  <c r="DC24" i="14"/>
  <c r="DA24" i="14"/>
  <c r="DB24" i="14" s="1"/>
  <c r="DC101" i="14"/>
  <c r="DA101" i="14"/>
  <c r="DB101" i="14" s="1"/>
  <c r="DC23" i="14"/>
  <c r="DA23" i="14"/>
  <c r="DB23" i="14" s="1"/>
  <c r="DC122" i="14"/>
  <c r="DA122" i="14"/>
  <c r="DB122" i="14" s="1"/>
  <c r="DC22" i="14"/>
  <c r="DA22" i="14"/>
  <c r="DB22" i="14" s="1"/>
  <c r="DC81" i="14"/>
  <c r="DA81" i="14"/>
  <c r="DB81" i="14" s="1"/>
  <c r="DC83" i="14"/>
  <c r="DA83" i="14"/>
  <c r="DB83" i="14" s="1"/>
  <c r="DC120" i="14"/>
  <c r="DA120" i="14"/>
  <c r="DB120" i="14" s="1"/>
  <c r="DC116" i="14"/>
  <c r="DA116" i="14"/>
  <c r="DB116" i="14" s="1"/>
  <c r="DC21" i="14"/>
  <c r="DA21" i="14"/>
  <c r="DB21" i="14" s="1"/>
  <c r="DC20" i="14"/>
  <c r="DA20" i="14"/>
  <c r="DB20" i="14" s="1"/>
  <c r="DC111" i="14"/>
  <c r="DA111" i="14"/>
  <c r="DB111" i="14" s="1"/>
  <c r="DC135" i="14"/>
  <c r="DA135" i="14"/>
  <c r="DB135" i="14" s="1"/>
  <c r="DC88" i="14"/>
  <c r="DA88" i="14"/>
  <c r="DB88" i="14" s="1"/>
  <c r="DC5" i="14"/>
  <c r="DA5" i="14"/>
  <c r="DB5" i="14" s="1"/>
  <c r="DC105" i="14"/>
  <c r="DA105" i="14"/>
  <c r="DB105" i="14" s="1"/>
  <c r="DC4" i="14"/>
  <c r="DA4" i="14"/>
  <c r="DB4" i="14" s="1"/>
  <c r="DC92" i="14"/>
  <c r="DA92" i="14"/>
  <c r="DB92" i="14" s="1"/>
  <c r="DC19" i="14"/>
  <c r="DA19" i="14"/>
  <c r="DB19" i="14" s="1"/>
  <c r="DC140" i="14"/>
  <c r="DA140" i="14"/>
  <c r="DB140" i="14" s="1"/>
  <c r="DC137" i="14"/>
  <c r="DA137" i="14"/>
  <c r="DV66" i="14"/>
  <c r="DV65" i="14"/>
  <c r="DV64" i="14"/>
  <c r="DV63" i="14"/>
  <c r="DV62" i="14"/>
  <c r="DV61" i="14"/>
  <c r="DV60" i="14"/>
  <c r="DV59" i="14"/>
  <c r="DV58" i="14"/>
  <c r="DV57" i="14"/>
  <c r="DV55" i="14"/>
  <c r="DV149" i="14"/>
  <c r="DV51" i="14"/>
  <c r="DV16" i="14"/>
  <c r="DV15" i="14"/>
  <c r="DV50" i="14"/>
  <c r="DV49" i="14"/>
  <c r="DV48" i="14"/>
  <c r="DV47" i="14"/>
  <c r="DV14" i="14"/>
  <c r="DV13" i="14"/>
  <c r="DV46" i="14"/>
  <c r="DV45" i="14"/>
  <c r="DV12" i="14"/>
  <c r="DV44" i="14"/>
  <c r="DV43" i="14"/>
  <c r="DV11" i="14"/>
  <c r="DV42" i="14"/>
  <c r="DV41" i="14"/>
  <c r="DV38" i="14"/>
  <c r="DV162" i="14"/>
  <c r="DV39" i="14"/>
  <c r="DV142" i="14"/>
  <c r="DV84" i="14"/>
  <c r="DV85" i="14"/>
  <c r="DV73" i="14"/>
  <c r="DV161" i="14"/>
  <c r="DV80" i="14"/>
  <c r="DV37" i="14"/>
  <c r="DV36" i="14"/>
  <c r="DV147" i="14"/>
  <c r="DV115" i="14"/>
  <c r="DV79" i="14"/>
  <c r="DV107" i="14"/>
  <c r="DV139" i="14"/>
  <c r="DV127" i="14"/>
  <c r="DV9" i="14"/>
  <c r="DV156" i="14"/>
  <c r="DV145" i="14"/>
  <c r="DV159" i="14"/>
  <c r="DV154" i="14"/>
  <c r="DV100" i="14"/>
  <c r="DV8" i="14"/>
  <c r="DV87" i="14"/>
  <c r="DV155" i="14"/>
  <c r="DV7" i="14"/>
  <c r="DV77" i="14"/>
  <c r="DV35" i="14"/>
  <c r="DV34" i="14"/>
  <c r="DV67" i="14"/>
  <c r="DV124" i="14"/>
  <c r="DV33" i="14"/>
  <c r="DV32" i="14"/>
  <c r="DV31" i="14"/>
  <c r="DV30" i="14"/>
  <c r="DV143" i="14"/>
  <c r="DV157" i="14"/>
  <c r="DV29" i="14"/>
  <c r="DV121" i="14"/>
  <c r="DV28" i="14"/>
  <c r="DV6" i="14"/>
  <c r="DV141" i="14"/>
  <c r="DV163" i="14"/>
  <c r="DV27" i="14"/>
  <c r="DV98" i="14"/>
  <c r="DV26" i="14"/>
  <c r="DV25" i="14"/>
  <c r="DV24" i="14"/>
  <c r="DV23" i="14"/>
  <c r="DV22" i="14"/>
  <c r="DV81" i="14"/>
  <c r="DV21" i="14"/>
  <c r="DV20" i="14"/>
  <c r="DV5" i="14"/>
  <c r="DV105" i="14"/>
  <c r="DV4" i="14"/>
  <c r="DV19" i="14"/>
  <c r="DV18" i="14"/>
  <c r="DV140" i="14"/>
  <c r="DV92" i="14"/>
  <c r="DV88" i="14"/>
  <c r="DV135" i="14"/>
  <c r="DV111" i="14"/>
  <c r="DV116" i="14"/>
  <c r="DV120" i="14"/>
  <c r="DV83" i="14"/>
  <c r="DV122" i="14"/>
  <c r="DV101" i="14"/>
  <c r="DV136" i="14"/>
  <c r="DV125" i="14"/>
  <c r="DV90" i="14"/>
  <c r="DV126" i="14"/>
  <c r="DV128" i="14"/>
  <c r="DV91" i="14"/>
  <c r="DV118" i="14"/>
  <c r="DV82" i="14"/>
  <c r="DV114" i="14"/>
  <c r="DV160" i="14"/>
  <c r="DV134" i="14"/>
  <c r="DV86" i="14"/>
  <c r="DV110" i="14"/>
  <c r="DV108" i="14"/>
  <c r="DV109" i="14"/>
  <c r="DV112" i="14"/>
  <c r="DV133" i="14"/>
  <c r="DV97" i="14"/>
  <c r="DV89" i="14"/>
  <c r="DV102" i="14"/>
  <c r="DV152" i="14"/>
  <c r="DV132" i="14"/>
  <c r="DV93" i="14"/>
  <c r="DV117" i="14"/>
  <c r="DV103" i="14"/>
  <c r="DV129" i="14"/>
  <c r="DV123" i="14"/>
  <c r="DV144" i="14"/>
  <c r="DV158" i="14"/>
  <c r="DV104" i="14"/>
  <c r="DV113" i="14"/>
  <c r="DV153" i="14"/>
  <c r="DV146" i="14"/>
  <c r="DV119" i="14"/>
  <c r="DV106" i="14"/>
  <c r="DV131" i="14"/>
  <c r="DV148" i="14"/>
  <c r="DV94" i="14"/>
  <c r="DV138" i="14"/>
  <c r="DV151" i="14"/>
  <c r="DV130" i="14"/>
  <c r="DV95" i="14"/>
  <c r="DV78" i="14"/>
  <c r="DV99" i="14"/>
  <c r="DV52" i="14"/>
  <c r="DV53" i="14"/>
  <c r="DV54" i="14"/>
  <c r="DV56" i="14"/>
  <c r="DV150" i="14"/>
  <c r="DV137" i="14"/>
  <c r="DU66" i="14"/>
  <c r="DU65" i="14"/>
  <c r="DU64" i="14"/>
  <c r="DU63" i="14"/>
  <c r="DU62" i="14"/>
  <c r="DU61" i="14"/>
  <c r="DU60" i="14"/>
  <c r="DU59" i="14"/>
  <c r="DU58" i="14"/>
  <c r="DU57" i="14"/>
  <c r="DU55" i="14"/>
  <c r="DU51" i="14"/>
  <c r="DU16" i="14"/>
  <c r="DU15" i="14"/>
  <c r="DU50" i="14"/>
  <c r="DU49" i="14"/>
  <c r="DU48" i="14"/>
  <c r="DU47" i="14"/>
  <c r="DU14" i="14"/>
  <c r="DU13" i="14"/>
  <c r="DU46" i="14"/>
  <c r="DU45" i="14"/>
  <c r="DU12" i="14"/>
  <c r="DU44" i="14"/>
  <c r="DU43" i="14"/>
  <c r="DU11" i="14"/>
  <c r="DU42" i="14"/>
  <c r="DU41" i="14"/>
  <c r="DU162" i="14"/>
  <c r="DU39" i="14"/>
  <c r="DU142" i="14"/>
  <c r="DU38" i="14"/>
  <c r="DU85" i="14"/>
  <c r="DU73" i="14"/>
  <c r="DU161" i="14"/>
  <c r="DU80" i="14"/>
  <c r="DU37" i="14"/>
  <c r="DU36" i="14"/>
  <c r="DU147" i="14"/>
  <c r="DU115" i="14"/>
  <c r="DU79" i="14"/>
  <c r="DU107" i="14"/>
  <c r="DU139" i="14"/>
  <c r="DU127" i="14"/>
  <c r="DU9" i="14"/>
  <c r="DU156" i="14"/>
  <c r="DU145" i="14"/>
  <c r="DU159" i="14"/>
  <c r="DU100" i="14"/>
  <c r="DU87" i="14"/>
  <c r="DU155" i="14"/>
  <c r="DU7" i="14"/>
  <c r="DU77" i="14"/>
  <c r="DU35" i="14"/>
  <c r="DU34" i="14"/>
  <c r="DU67" i="14"/>
  <c r="DU129" i="14"/>
  <c r="DU117" i="14"/>
  <c r="DU33" i="14"/>
  <c r="DU93" i="14"/>
  <c r="DU132" i="14"/>
  <c r="DU32" i="14"/>
  <c r="DU31" i="14"/>
  <c r="DU30" i="14"/>
  <c r="DU143" i="14"/>
  <c r="DU86" i="14"/>
  <c r="DU157" i="14"/>
  <c r="DU29" i="14"/>
  <c r="DU121" i="14"/>
  <c r="DU28" i="14"/>
  <c r="DU6" i="14"/>
  <c r="DU141" i="14"/>
  <c r="DU163" i="14"/>
  <c r="DU27" i="14"/>
  <c r="DU98" i="14"/>
  <c r="DU26" i="14"/>
  <c r="DU25" i="14"/>
  <c r="DU24" i="14"/>
  <c r="DU101" i="14"/>
  <c r="DU23" i="14"/>
  <c r="DU22" i="14"/>
  <c r="DU81" i="14"/>
  <c r="DU21" i="14"/>
  <c r="DU20" i="14"/>
  <c r="DU5" i="14"/>
  <c r="DU105" i="14"/>
  <c r="DU4" i="14"/>
  <c r="DU19" i="14"/>
  <c r="DU150" i="14"/>
  <c r="DU56" i="14"/>
  <c r="DU54" i="14"/>
  <c r="DU53" i="14"/>
  <c r="DU149" i="14"/>
  <c r="DU52" i="14"/>
  <c r="DU99" i="14"/>
  <c r="DU78" i="14"/>
  <c r="DU95" i="14"/>
  <c r="DU130" i="14"/>
  <c r="DU151" i="14"/>
  <c r="DU138" i="14"/>
  <c r="DU84" i="14"/>
  <c r="DU94" i="14"/>
  <c r="DU148" i="14"/>
  <c r="DU131" i="14"/>
  <c r="DU106" i="14"/>
  <c r="DU119" i="14"/>
  <c r="DU18" i="14"/>
  <c r="DU140" i="14"/>
  <c r="DU92" i="14"/>
  <c r="DU88" i="14"/>
  <c r="DU135" i="14"/>
  <c r="DU111" i="14"/>
  <c r="DU116" i="14"/>
  <c r="DU120" i="14"/>
  <c r="DU83" i="14"/>
  <c r="DU122" i="14"/>
  <c r="DU136" i="14"/>
  <c r="DU125" i="14"/>
  <c r="DU90" i="14"/>
  <c r="DU126" i="14"/>
  <c r="DU128" i="14"/>
  <c r="DU91" i="14"/>
  <c r="DU118" i="14"/>
  <c r="DU82" i="14"/>
  <c r="DU114" i="14"/>
  <c r="DU160" i="14"/>
  <c r="DU134" i="14"/>
  <c r="DU110" i="14"/>
  <c r="DU108" i="14"/>
  <c r="DU109" i="14"/>
  <c r="DU112" i="14"/>
  <c r="DU133" i="14"/>
  <c r="DU97" i="14"/>
  <c r="DU89" i="14"/>
  <c r="DU102" i="14"/>
  <c r="DU152" i="14"/>
  <c r="DU124" i="14"/>
  <c r="DU103" i="14"/>
  <c r="DU123" i="14"/>
  <c r="DU144" i="14"/>
  <c r="DU158" i="14"/>
  <c r="DU104" i="14"/>
  <c r="DU113" i="14"/>
  <c r="DU153" i="14"/>
  <c r="DU8" i="14"/>
  <c r="DU154" i="14"/>
  <c r="DU146" i="14"/>
  <c r="DU137" i="14"/>
  <c r="DJ66" i="14" l="1"/>
  <c r="DJ65" i="14"/>
  <c r="DJ64" i="14"/>
  <c r="DJ63" i="14"/>
  <c r="DJ62" i="14"/>
  <c r="DJ61" i="14"/>
  <c r="DJ60" i="14"/>
  <c r="DJ59" i="14"/>
  <c r="DJ58" i="14"/>
  <c r="DJ150" i="14"/>
  <c r="DJ57" i="14"/>
  <c r="DJ56" i="14"/>
  <c r="DJ55" i="14"/>
  <c r="DJ54" i="14"/>
  <c r="DJ53" i="14"/>
  <c r="DJ149" i="14"/>
  <c r="DJ52" i="14"/>
  <c r="DN16" i="14"/>
  <c r="DN15" i="14"/>
  <c r="DR95" i="14"/>
  <c r="DT95" i="14" s="1"/>
  <c r="DJ51" i="14"/>
  <c r="DJ16" i="14"/>
  <c r="DJ15" i="14"/>
  <c r="DJ50" i="14"/>
  <c r="DJ49" i="14"/>
  <c r="DJ48" i="14"/>
  <c r="DJ47" i="14"/>
  <c r="DJ14" i="14"/>
  <c r="DJ78" i="14"/>
  <c r="DJ46" i="14"/>
  <c r="DJ95" i="14"/>
  <c r="DL95" i="14" s="1"/>
  <c r="DJ45" i="14"/>
  <c r="DJ12" i="14"/>
  <c r="DJ44" i="14"/>
  <c r="DJ43" i="14"/>
  <c r="DJ11" i="14"/>
  <c r="DJ130" i="14"/>
  <c r="DN42" i="14"/>
  <c r="DJ42" i="14"/>
  <c r="DN41" i="14"/>
  <c r="DJ41" i="14"/>
  <c r="DN151" i="14"/>
  <c r="DN162" i="14"/>
  <c r="DP85" i="14"/>
  <c r="DN142" i="14"/>
  <c r="DN38" i="14"/>
  <c r="DN138" i="14"/>
  <c r="DJ39" i="14"/>
  <c r="DJ142" i="14"/>
  <c r="DJ38" i="14"/>
  <c r="DJ138" i="14"/>
  <c r="DJ84" i="14"/>
  <c r="DJ73" i="14"/>
  <c r="DJ161" i="14"/>
  <c r="DJ80" i="14"/>
  <c r="DJ148" i="14"/>
  <c r="DJ37" i="14"/>
  <c r="DJ36" i="14"/>
  <c r="DJ131" i="14"/>
  <c r="DJ106" i="14"/>
  <c r="DJ119" i="14"/>
  <c r="DJ115" i="14"/>
  <c r="DJ147" i="14"/>
  <c r="DN147" i="14"/>
  <c r="DN79" i="14"/>
  <c r="DN107" i="14"/>
  <c r="DN139" i="14"/>
  <c r="DN146" i="14"/>
  <c r="DN9" i="14"/>
  <c r="DN156" i="14"/>
  <c r="DN145" i="14"/>
  <c r="DJ107" i="14"/>
  <c r="DJ146" i="14"/>
  <c r="DJ127" i="14"/>
  <c r="DJ9" i="14"/>
  <c r="DJ156" i="14"/>
  <c r="DJ145" i="14"/>
  <c r="DJ159" i="14"/>
  <c r="DJ154" i="14"/>
  <c r="DJ100" i="14"/>
  <c r="DJ8" i="14"/>
  <c r="DJ87" i="14"/>
  <c r="DN153" i="14"/>
  <c r="DN155" i="14"/>
  <c r="DN7" i="14"/>
  <c r="DP7" i="14" s="1"/>
  <c r="DN77" i="14"/>
  <c r="DN113" i="14"/>
  <c r="DP113" i="14" s="1"/>
  <c r="DN35" i="14"/>
  <c r="DJ35" i="14"/>
  <c r="DJ153" i="14"/>
  <c r="DJ155" i="14"/>
  <c r="DJ7" i="14"/>
  <c r="DJ77" i="14"/>
  <c r="DJ113" i="14"/>
  <c r="DJ104" i="14"/>
  <c r="DJ158" i="14"/>
  <c r="DN34" i="14"/>
  <c r="DN144" i="14"/>
  <c r="DN123" i="14"/>
  <c r="DN67" i="14"/>
  <c r="DN129" i="14"/>
  <c r="DN124" i="14"/>
  <c r="DJ103" i="14"/>
  <c r="DN117" i="14"/>
  <c r="DN33" i="14"/>
  <c r="DJ117" i="14"/>
  <c r="DJ33" i="14"/>
  <c r="DJ93" i="14"/>
  <c r="DJ132" i="14"/>
  <c r="DJ152" i="14"/>
  <c r="DN102" i="14"/>
  <c r="DN32" i="14"/>
  <c r="DJ32" i="14"/>
  <c r="DJ89" i="14"/>
  <c r="DN133" i="14"/>
  <c r="DJ97" i="14"/>
  <c r="DN50" i="14"/>
  <c r="DN49" i="14"/>
  <c r="DN48" i="14"/>
  <c r="DN47" i="14"/>
  <c r="DN99" i="14"/>
  <c r="DN14" i="14"/>
  <c r="DN13" i="14"/>
  <c r="DN78" i="14"/>
  <c r="DN46" i="14"/>
  <c r="DN95" i="14"/>
  <c r="DN45" i="14"/>
  <c r="DN12" i="14"/>
  <c r="DN44" i="14"/>
  <c r="DN43" i="14"/>
  <c r="DN66" i="14"/>
  <c r="DN65" i="14"/>
  <c r="DN64" i="14"/>
  <c r="DN63" i="14"/>
  <c r="DN62" i="14"/>
  <c r="DN61" i="14"/>
  <c r="DN60" i="14"/>
  <c r="DN59" i="14"/>
  <c r="DN58" i="14"/>
  <c r="DN150" i="14"/>
  <c r="DN57" i="14"/>
  <c r="DN56" i="14"/>
  <c r="DN55" i="14"/>
  <c r="DN54" i="14"/>
  <c r="DN53" i="14"/>
  <c r="DN149" i="14"/>
  <c r="DN52" i="14"/>
  <c r="DR57" i="14"/>
  <c r="DR56" i="14"/>
  <c r="DR54" i="14"/>
  <c r="DR53" i="14"/>
  <c r="DR52" i="14"/>
  <c r="DN112" i="14"/>
  <c r="DJ112" i="14"/>
  <c r="DN31" i="14"/>
  <c r="DN30" i="14"/>
  <c r="DJ31" i="14"/>
  <c r="DJ30" i="14"/>
  <c r="DJ109" i="14"/>
  <c r="DJ108" i="14"/>
  <c r="DJ110" i="14"/>
  <c r="DN143" i="14"/>
  <c r="DJ143" i="14"/>
  <c r="DJ86" i="14"/>
  <c r="DJ157" i="14"/>
  <c r="DR91" i="14"/>
  <c r="DT91" i="14" s="1"/>
  <c r="DN91" i="14"/>
  <c r="DP91" i="14" s="1"/>
  <c r="DJ91" i="14"/>
  <c r="DN128" i="14"/>
  <c r="DN98" i="14"/>
  <c r="DN126" i="14"/>
  <c r="DN26" i="14"/>
  <c r="DJ26" i="14"/>
  <c r="DJ90" i="14"/>
  <c r="DJ125" i="14"/>
  <c r="DJ22" i="14"/>
  <c r="DN81" i="14"/>
  <c r="DP81" i="14" s="1"/>
  <c r="DJ81" i="14"/>
  <c r="DN83" i="14"/>
  <c r="DP83" i="14" s="1"/>
  <c r="DJ83" i="14"/>
  <c r="DR83" i="14"/>
  <c r="DN116" i="14"/>
  <c r="DP116" i="14" s="1"/>
  <c r="DJ116" i="14"/>
  <c r="DL116" i="14" s="1"/>
  <c r="DR21" i="14"/>
  <c r="DN21" i="14"/>
  <c r="DJ21" i="14"/>
  <c r="DN92" i="14"/>
  <c r="DP92" i="14" s="1"/>
  <c r="DN137" i="14" l="1"/>
  <c r="DP137" i="14" s="1"/>
  <c r="DJ137" i="14"/>
  <c r="DL137" i="14" s="1"/>
  <c r="DJ141" i="14"/>
  <c r="DL141" i="14" s="1"/>
  <c r="DN163" i="14"/>
  <c r="DN27" i="14"/>
  <c r="DR125" i="14"/>
  <c r="DR25" i="14"/>
  <c r="DN25" i="14"/>
  <c r="DJ25" i="14"/>
  <c r="DN136" i="14"/>
  <c r="DJ136" i="14"/>
  <c r="DR24" i="14"/>
  <c r="DN24" i="14"/>
  <c r="DJ24" i="14"/>
  <c r="DN23" i="14"/>
  <c r="DN122" i="14"/>
  <c r="DJ122" i="14"/>
  <c r="DR120" i="14"/>
  <c r="DN120" i="14"/>
  <c r="DR116" i="14"/>
  <c r="DR20" i="14"/>
  <c r="DN20" i="14"/>
  <c r="DJ20" i="14"/>
  <c r="DN111" i="14"/>
  <c r="DJ111" i="14"/>
  <c r="DN135" i="14"/>
  <c r="DJ135" i="14"/>
  <c r="DR88" i="14"/>
  <c r="DR105" i="14"/>
  <c r="DR92" i="14"/>
  <c r="DR19" i="14"/>
  <c r="DN19" i="14"/>
  <c r="DJ19" i="14"/>
  <c r="DR18" i="14"/>
  <c r="DN18" i="14"/>
  <c r="DJ18" i="14"/>
  <c r="DR137" i="14"/>
  <c r="DS108" i="14"/>
  <c r="DS160" i="14"/>
  <c r="DS29" i="14"/>
  <c r="DB137" i="14"/>
  <c r="CZ66" i="14"/>
  <c r="DR66" i="14" s="1"/>
  <c r="CX66" i="14"/>
  <c r="CY66" i="14" s="1"/>
  <c r="CZ65" i="14"/>
  <c r="DR65" i="14" s="1"/>
  <c r="CX65" i="14"/>
  <c r="CY65" i="14" s="1"/>
  <c r="CZ64" i="14"/>
  <c r="DR64" i="14" s="1"/>
  <c r="CX64" i="14"/>
  <c r="CY64" i="14" s="1"/>
  <c r="CZ63" i="14"/>
  <c r="DR63" i="14" s="1"/>
  <c r="CX63" i="14"/>
  <c r="CY63" i="14" s="1"/>
  <c r="CZ62" i="14"/>
  <c r="DR62" i="14" s="1"/>
  <c r="CX62" i="14"/>
  <c r="CY62" i="14" s="1"/>
  <c r="CZ61" i="14"/>
  <c r="DR61" i="14" s="1"/>
  <c r="CX61" i="14"/>
  <c r="CY61" i="14" s="1"/>
  <c r="CZ60" i="14"/>
  <c r="DR60" i="14" s="1"/>
  <c r="CX60" i="14"/>
  <c r="CY60" i="14" s="1"/>
  <c r="CZ59" i="14"/>
  <c r="DR59" i="14" s="1"/>
  <c r="CX59" i="14"/>
  <c r="CY59" i="14" s="1"/>
  <c r="CZ58" i="14"/>
  <c r="DR58" i="14" s="1"/>
  <c r="CX58" i="14"/>
  <c r="CY58" i="14" s="1"/>
  <c r="CZ150" i="14"/>
  <c r="DR150" i="14" s="1"/>
  <c r="CX150" i="14"/>
  <c r="CY150" i="14" s="1"/>
  <c r="CY57" i="14"/>
  <c r="CY56" i="14"/>
  <c r="CZ55" i="14"/>
  <c r="DR55" i="14" s="1"/>
  <c r="CX55" i="14"/>
  <c r="CY55" i="14" s="1"/>
  <c r="CY54" i="14"/>
  <c r="CY53" i="14"/>
  <c r="CZ149" i="14"/>
  <c r="DR149" i="14" s="1"/>
  <c r="CX149" i="14"/>
  <c r="CY149" i="14" s="1"/>
  <c r="CY52" i="14"/>
  <c r="CZ51" i="14"/>
  <c r="DR51" i="14" s="1"/>
  <c r="CX51" i="14"/>
  <c r="CY51" i="14" s="1"/>
  <c r="DO51" i="14" s="1"/>
  <c r="DN51" i="14" s="1"/>
  <c r="DP51" i="14" s="1"/>
  <c r="CZ16" i="14"/>
  <c r="DR16" i="14" s="1"/>
  <c r="CX16" i="14"/>
  <c r="CY16" i="14" s="1"/>
  <c r="CZ15" i="14"/>
  <c r="DR15" i="14" s="1"/>
  <c r="CX15" i="14"/>
  <c r="CY15" i="14" s="1"/>
  <c r="CZ50" i="14"/>
  <c r="DR50" i="14" s="1"/>
  <c r="CX50" i="14"/>
  <c r="CY50" i="14" s="1"/>
  <c r="CZ49" i="14"/>
  <c r="DR49" i="14" s="1"/>
  <c r="CX49" i="14"/>
  <c r="CY49" i="14" s="1"/>
  <c r="CZ48" i="14"/>
  <c r="DR48" i="14" s="1"/>
  <c r="CX48" i="14"/>
  <c r="CY48" i="14" s="1"/>
  <c r="CZ47" i="14"/>
  <c r="DR47" i="14" s="1"/>
  <c r="CX47" i="14"/>
  <c r="CY47" i="14" s="1"/>
  <c r="CZ99" i="14"/>
  <c r="DR99" i="14" s="1"/>
  <c r="CX99" i="14"/>
  <c r="CY99" i="14" s="1"/>
  <c r="DK99" i="14" s="1"/>
  <c r="DJ99" i="14" s="1"/>
  <c r="DL99" i="14" s="1"/>
  <c r="CZ14" i="14"/>
  <c r="DR14" i="14" s="1"/>
  <c r="CX14" i="14"/>
  <c r="CY14" i="14" s="1"/>
  <c r="CZ13" i="14"/>
  <c r="DR13" i="14" s="1"/>
  <c r="CX13" i="14"/>
  <c r="CY13" i="14" s="1"/>
  <c r="DK13" i="14" s="1"/>
  <c r="DJ13" i="14" s="1"/>
  <c r="DL13" i="14" s="1"/>
  <c r="CZ78" i="14"/>
  <c r="DR78" i="14" s="1"/>
  <c r="CX78" i="14"/>
  <c r="CY78" i="14" s="1"/>
  <c r="CZ46" i="14"/>
  <c r="DR46" i="14" s="1"/>
  <c r="CX46" i="14"/>
  <c r="CY46" i="14" s="1"/>
  <c r="CZ95" i="14"/>
  <c r="DD95" i="14" s="1"/>
  <c r="CX95" i="14"/>
  <c r="CY95" i="14" s="1"/>
  <c r="CZ45" i="14"/>
  <c r="DR45" i="14" s="1"/>
  <c r="CX45" i="14"/>
  <c r="CY45" i="14" s="1"/>
  <c r="CZ12" i="14"/>
  <c r="DR12" i="14" s="1"/>
  <c r="CX12" i="14"/>
  <c r="CY12" i="14" s="1"/>
  <c r="CZ44" i="14"/>
  <c r="DR44" i="14" s="1"/>
  <c r="CX44" i="14"/>
  <c r="CY44" i="14" s="1"/>
  <c r="CZ43" i="14"/>
  <c r="DR43" i="14" s="1"/>
  <c r="CX43" i="14"/>
  <c r="CY43" i="14" s="1"/>
  <c r="CZ11" i="14"/>
  <c r="DR11" i="14" s="1"/>
  <c r="CX11" i="14"/>
  <c r="CY11" i="14" s="1"/>
  <c r="DO11" i="14" s="1"/>
  <c r="DN11" i="14" s="1"/>
  <c r="DP11" i="14" s="1"/>
  <c r="CZ130" i="14"/>
  <c r="DR130" i="14" s="1"/>
  <c r="CX130" i="14"/>
  <c r="CY130" i="14" s="1"/>
  <c r="DO130" i="14" s="1"/>
  <c r="DN130" i="14" s="1"/>
  <c r="DP130" i="14" s="1"/>
  <c r="CZ42" i="14"/>
  <c r="DR42" i="14" s="1"/>
  <c r="CX42" i="14"/>
  <c r="CY42" i="14" s="1"/>
  <c r="CZ41" i="14"/>
  <c r="DR41" i="14" s="1"/>
  <c r="CX41" i="14"/>
  <c r="CY41" i="14" s="1"/>
  <c r="CZ151" i="14"/>
  <c r="DR151" i="14" s="1"/>
  <c r="CX151" i="14"/>
  <c r="CY151" i="14" s="1"/>
  <c r="DK151" i="14" s="1"/>
  <c r="DJ151" i="14" s="1"/>
  <c r="DL151" i="14" s="1"/>
  <c r="CZ162" i="14"/>
  <c r="DD162" i="14" s="1"/>
  <c r="CX162" i="14"/>
  <c r="CY162" i="14" s="1"/>
  <c r="CZ39" i="14"/>
  <c r="DR39" i="14" s="1"/>
  <c r="CX39" i="14"/>
  <c r="CY39" i="14" s="1"/>
  <c r="DO39" i="14" s="1"/>
  <c r="DN39" i="14" s="1"/>
  <c r="DP39" i="14" s="1"/>
  <c r="CZ142" i="14"/>
  <c r="DD142" i="14" s="1"/>
  <c r="CX142" i="14"/>
  <c r="CY142" i="14" s="1"/>
  <c r="DS142" i="14" s="1"/>
  <c r="CZ38" i="14"/>
  <c r="DR38" i="14" s="1"/>
  <c r="CX38" i="14"/>
  <c r="CY38" i="14" s="1"/>
  <c r="CZ138" i="14"/>
  <c r="DR138" i="14" s="1"/>
  <c r="CX138" i="14"/>
  <c r="CY138" i="14" s="1"/>
  <c r="CZ84" i="14"/>
  <c r="DR84" i="14" s="1"/>
  <c r="CX84" i="14"/>
  <c r="CY84" i="14" s="1"/>
  <c r="DO84" i="14" s="1"/>
  <c r="DN84" i="14" s="1"/>
  <c r="DP84" i="14" s="1"/>
  <c r="CZ85" i="14"/>
  <c r="DR85" i="14" s="1"/>
  <c r="CX85" i="14"/>
  <c r="CY85" i="14" s="1"/>
  <c r="DK85" i="14" s="1"/>
  <c r="DJ85" i="14" s="1"/>
  <c r="DL85" i="14" s="1"/>
  <c r="CZ73" i="14"/>
  <c r="DR73" i="14" s="1"/>
  <c r="CX73" i="14"/>
  <c r="CY73" i="14" s="1"/>
  <c r="DO73" i="14" s="1"/>
  <c r="DN73" i="14" s="1"/>
  <c r="DP73" i="14" s="1"/>
  <c r="CZ161" i="14"/>
  <c r="DR161" i="14" s="1"/>
  <c r="CX161" i="14"/>
  <c r="CY161" i="14" s="1"/>
  <c r="DO161" i="14" s="1"/>
  <c r="DN161" i="14" s="1"/>
  <c r="DP161" i="14" s="1"/>
  <c r="CZ80" i="14"/>
  <c r="DR80" i="14" s="1"/>
  <c r="CX80" i="14"/>
  <c r="CY80" i="14" s="1"/>
  <c r="DO80" i="14" s="1"/>
  <c r="DN80" i="14" s="1"/>
  <c r="DP80" i="14" s="1"/>
  <c r="CZ94" i="14"/>
  <c r="DR94" i="14" s="1"/>
  <c r="CX94" i="14"/>
  <c r="CY94" i="14" s="1"/>
  <c r="DO94" i="14" s="1"/>
  <c r="DN94" i="14" s="1"/>
  <c r="DP94" i="14" s="1"/>
  <c r="CZ148" i="14"/>
  <c r="DR148" i="14" s="1"/>
  <c r="CX148" i="14"/>
  <c r="CY148" i="14" s="1"/>
  <c r="DO148" i="14" s="1"/>
  <c r="DN148" i="14" s="1"/>
  <c r="DP148" i="14" s="1"/>
  <c r="CZ37" i="14"/>
  <c r="DR37" i="14" s="1"/>
  <c r="CX37" i="14"/>
  <c r="CY37" i="14" s="1"/>
  <c r="CZ36" i="14"/>
  <c r="DR36" i="14" s="1"/>
  <c r="CX36" i="14"/>
  <c r="CY36" i="14" s="1"/>
  <c r="DO36" i="14" s="1"/>
  <c r="DN36" i="14" s="1"/>
  <c r="DP36" i="14" s="1"/>
  <c r="CZ131" i="14"/>
  <c r="DR131" i="14" s="1"/>
  <c r="CX131" i="14"/>
  <c r="CY131" i="14" s="1"/>
  <c r="DO131" i="14" s="1"/>
  <c r="DN131" i="14" s="1"/>
  <c r="DP131" i="14" s="1"/>
  <c r="CZ106" i="14"/>
  <c r="DR106" i="14" s="1"/>
  <c r="CX106" i="14"/>
  <c r="CY106" i="14" s="1"/>
  <c r="DO106" i="14" s="1"/>
  <c r="DN106" i="14" s="1"/>
  <c r="DP106" i="14" s="1"/>
  <c r="CZ119" i="14"/>
  <c r="DR119" i="14" s="1"/>
  <c r="CX119" i="14"/>
  <c r="CY119" i="14" s="1"/>
  <c r="DO119" i="14" s="1"/>
  <c r="DN119" i="14" s="1"/>
  <c r="DP119" i="14" s="1"/>
  <c r="CZ147" i="14"/>
  <c r="DR147" i="14" s="1"/>
  <c r="CX147" i="14"/>
  <c r="CY147" i="14" s="1"/>
  <c r="CZ115" i="14"/>
  <c r="DR115" i="14" s="1"/>
  <c r="CX115" i="14"/>
  <c r="CY115" i="14" s="1"/>
  <c r="DO115" i="14" s="1"/>
  <c r="DN115" i="14" s="1"/>
  <c r="DP115" i="14" s="1"/>
  <c r="CZ79" i="14"/>
  <c r="DR79" i="14" s="1"/>
  <c r="CX79" i="14"/>
  <c r="CY79" i="14" s="1"/>
  <c r="DK79" i="14" s="1"/>
  <c r="DJ79" i="14" s="1"/>
  <c r="DL79" i="14" s="1"/>
  <c r="CZ107" i="14"/>
  <c r="DR107" i="14" s="1"/>
  <c r="CX107" i="14"/>
  <c r="CY107" i="14" s="1"/>
  <c r="CZ139" i="14"/>
  <c r="DR139" i="14" s="1"/>
  <c r="CX139" i="14"/>
  <c r="CY139" i="14" s="1"/>
  <c r="CZ146" i="14"/>
  <c r="DR146" i="14" s="1"/>
  <c r="CX146" i="14"/>
  <c r="CY146" i="14" s="1"/>
  <c r="CZ127" i="14"/>
  <c r="DR127" i="14" s="1"/>
  <c r="CX127" i="14"/>
  <c r="CY127" i="14" s="1"/>
  <c r="DO127" i="14" s="1"/>
  <c r="DN127" i="14" s="1"/>
  <c r="DP127" i="14" s="1"/>
  <c r="CZ9" i="14"/>
  <c r="DD9" i="14" s="1"/>
  <c r="CX9" i="14"/>
  <c r="CY9" i="14" s="1"/>
  <c r="DS9" i="14" s="1"/>
  <c r="DR9" i="14" s="1"/>
  <c r="DT9" i="14" s="1"/>
  <c r="CZ156" i="14"/>
  <c r="DD156" i="14" s="1"/>
  <c r="CX156" i="14"/>
  <c r="CY156" i="14" s="1"/>
  <c r="DS156" i="14" s="1"/>
  <c r="DR156" i="14" s="1"/>
  <c r="DT156" i="14" s="1"/>
  <c r="CZ145" i="14"/>
  <c r="DD145" i="14" s="1"/>
  <c r="CX145" i="14"/>
  <c r="CY145" i="14" s="1"/>
  <c r="DS145" i="14" s="1"/>
  <c r="DR145" i="14" s="1"/>
  <c r="DT145" i="14" s="1"/>
  <c r="CZ159" i="14"/>
  <c r="DR159" i="14" s="1"/>
  <c r="CX159" i="14"/>
  <c r="CY159" i="14" s="1"/>
  <c r="DO159" i="14" s="1"/>
  <c r="DN159" i="14" s="1"/>
  <c r="DP159" i="14" s="1"/>
  <c r="CZ154" i="14"/>
  <c r="DR154" i="14" s="1"/>
  <c r="CX154" i="14"/>
  <c r="CY154" i="14" s="1"/>
  <c r="DO154" i="14" s="1"/>
  <c r="DN154" i="14" s="1"/>
  <c r="DP154" i="14" s="1"/>
  <c r="CZ100" i="14"/>
  <c r="DR100" i="14" s="1"/>
  <c r="CX100" i="14"/>
  <c r="CY100" i="14" s="1"/>
  <c r="DO100" i="14" s="1"/>
  <c r="DN100" i="14" s="1"/>
  <c r="DP100" i="14" s="1"/>
  <c r="CZ8" i="14"/>
  <c r="DR8" i="14" s="1"/>
  <c r="CX8" i="14"/>
  <c r="CY8" i="14" s="1"/>
  <c r="DO8" i="14" s="1"/>
  <c r="DN8" i="14" s="1"/>
  <c r="DP8" i="14" s="1"/>
  <c r="CZ87" i="14"/>
  <c r="DR87" i="14" s="1"/>
  <c r="CX87" i="14"/>
  <c r="CY87" i="14" s="1"/>
  <c r="DO87" i="14" s="1"/>
  <c r="DN87" i="14" s="1"/>
  <c r="DP87" i="14" s="1"/>
  <c r="CZ153" i="14"/>
  <c r="DD153" i="14" s="1"/>
  <c r="CX153" i="14"/>
  <c r="CY153" i="14" s="1"/>
  <c r="DS153" i="14" s="1"/>
  <c r="DR153" i="14" s="1"/>
  <c r="DT153" i="14" s="1"/>
  <c r="CZ155" i="14"/>
  <c r="DD155" i="14" s="1"/>
  <c r="CX155" i="14"/>
  <c r="CY155" i="14" s="1"/>
  <c r="DS155" i="14" s="1"/>
  <c r="DR155" i="14" s="1"/>
  <c r="DT155" i="14" s="1"/>
  <c r="CZ7" i="14"/>
  <c r="DR7" i="14" s="1"/>
  <c r="CX7" i="14"/>
  <c r="CY7" i="14" s="1"/>
  <c r="CZ77" i="14"/>
  <c r="DD77" i="14" s="1"/>
  <c r="CX77" i="14"/>
  <c r="CY77" i="14" s="1"/>
  <c r="DS77" i="14" s="1"/>
  <c r="DR77" i="14" s="1"/>
  <c r="DT77" i="14" s="1"/>
  <c r="CZ113" i="14"/>
  <c r="DD113" i="14" s="1"/>
  <c r="CX113" i="14"/>
  <c r="CY113" i="14" s="1"/>
  <c r="DS113" i="14" s="1"/>
  <c r="DR113" i="14" s="1"/>
  <c r="DT113" i="14" s="1"/>
  <c r="CZ35" i="14"/>
  <c r="DR35" i="14" s="1"/>
  <c r="CX35" i="14"/>
  <c r="CY35" i="14" s="1"/>
  <c r="CZ104" i="14"/>
  <c r="DR104" i="14" s="1"/>
  <c r="CX104" i="14"/>
  <c r="CY104" i="14" s="1"/>
  <c r="DO104" i="14" s="1"/>
  <c r="DN104" i="14" s="1"/>
  <c r="DP104" i="14" s="1"/>
  <c r="CZ158" i="14"/>
  <c r="DR158" i="14" s="1"/>
  <c r="CX158" i="14"/>
  <c r="CY158" i="14" s="1"/>
  <c r="DO158" i="14" s="1"/>
  <c r="DN158" i="14" s="1"/>
  <c r="DP158" i="14" s="1"/>
  <c r="CZ34" i="14"/>
  <c r="DR34" i="14" s="1"/>
  <c r="CX34" i="14"/>
  <c r="CY34" i="14" s="1"/>
  <c r="DK34" i="14" s="1"/>
  <c r="DJ34" i="14" s="1"/>
  <c r="DL34" i="14" s="1"/>
  <c r="CZ144" i="14"/>
  <c r="DR144" i="14" s="1"/>
  <c r="CX144" i="14"/>
  <c r="CY144" i="14" s="1"/>
  <c r="DK144" i="14" s="1"/>
  <c r="CZ123" i="14"/>
  <c r="DR123" i="14" s="1"/>
  <c r="CX123" i="14"/>
  <c r="CY123" i="14" s="1"/>
  <c r="DK123" i="14" s="1"/>
  <c r="DJ123" i="14" s="1"/>
  <c r="DL123" i="14" s="1"/>
  <c r="CZ67" i="14"/>
  <c r="DR67" i="14" s="1"/>
  <c r="CX67" i="14"/>
  <c r="CY67" i="14" s="1"/>
  <c r="CZ129" i="14"/>
  <c r="DR129" i="14" s="1"/>
  <c r="CX129" i="14"/>
  <c r="CY129" i="14" s="1"/>
  <c r="DK129" i="14" s="1"/>
  <c r="DJ129" i="14" s="1"/>
  <c r="DL129" i="14" s="1"/>
  <c r="CZ103" i="14"/>
  <c r="DR103" i="14" s="1"/>
  <c r="CX103" i="14"/>
  <c r="CY103" i="14" s="1"/>
  <c r="DO103" i="14" s="1"/>
  <c r="DN103" i="14" s="1"/>
  <c r="DP103" i="14" s="1"/>
  <c r="CZ124" i="14"/>
  <c r="DR124" i="14" s="1"/>
  <c r="CX124" i="14"/>
  <c r="CY124" i="14" s="1"/>
  <c r="DK124" i="14" s="1"/>
  <c r="DJ124" i="14" s="1"/>
  <c r="DL124" i="14" s="1"/>
  <c r="CZ117" i="14"/>
  <c r="DD117" i="14" s="1"/>
  <c r="CX117" i="14"/>
  <c r="CY117" i="14" s="1"/>
  <c r="DS117" i="14" s="1"/>
  <c r="DR117" i="14" s="1"/>
  <c r="DT117" i="14" s="1"/>
  <c r="CZ33" i="14"/>
  <c r="DR33" i="14" s="1"/>
  <c r="CX33" i="14"/>
  <c r="CY33" i="14" s="1"/>
  <c r="CZ93" i="14"/>
  <c r="DR93" i="14" s="1"/>
  <c r="CX93" i="14"/>
  <c r="CY93" i="14" s="1"/>
  <c r="DO93" i="14" s="1"/>
  <c r="DN93" i="14" s="1"/>
  <c r="DP93" i="14" s="1"/>
  <c r="CZ132" i="14"/>
  <c r="DR132" i="14" s="1"/>
  <c r="CX132" i="14"/>
  <c r="CY132" i="14" s="1"/>
  <c r="DO132" i="14" s="1"/>
  <c r="DN132" i="14" s="1"/>
  <c r="DP132" i="14" s="1"/>
  <c r="CZ152" i="14"/>
  <c r="DR152" i="14" s="1"/>
  <c r="CX152" i="14"/>
  <c r="CY152" i="14" s="1"/>
  <c r="DO152" i="14" s="1"/>
  <c r="DN152" i="14" s="1"/>
  <c r="DP152" i="14" s="1"/>
  <c r="CZ102" i="14"/>
  <c r="DR102" i="14" s="1"/>
  <c r="CX102" i="14"/>
  <c r="CY102" i="14" s="1"/>
  <c r="DK102" i="14" s="1"/>
  <c r="DJ102" i="14" s="1"/>
  <c r="DL102" i="14" s="1"/>
  <c r="CZ32" i="14"/>
  <c r="DR32" i="14" s="1"/>
  <c r="CX32" i="14"/>
  <c r="CY32" i="14" s="1"/>
  <c r="CZ89" i="14"/>
  <c r="DR89" i="14" s="1"/>
  <c r="CX89" i="14"/>
  <c r="CY89" i="14" s="1"/>
  <c r="DO89" i="14" s="1"/>
  <c r="DN89" i="14" s="1"/>
  <c r="DP89" i="14" s="1"/>
  <c r="CZ97" i="14"/>
  <c r="DR97" i="14" s="1"/>
  <c r="CX97" i="14"/>
  <c r="CY97" i="14" s="1"/>
  <c r="DO97" i="14" s="1"/>
  <c r="DN97" i="14" s="1"/>
  <c r="DP97" i="14" s="1"/>
  <c r="CZ133" i="14"/>
  <c r="DR133" i="14" s="1"/>
  <c r="CX133" i="14"/>
  <c r="CY133" i="14" s="1"/>
  <c r="DK133" i="14" s="1"/>
  <c r="DJ133" i="14" s="1"/>
  <c r="DL133" i="14" s="1"/>
  <c r="CZ112" i="14"/>
  <c r="DR112" i="14" s="1"/>
  <c r="CX112" i="14"/>
  <c r="CY112" i="14" s="1"/>
  <c r="CZ31" i="14"/>
  <c r="DR31" i="14" s="1"/>
  <c r="CX31" i="14"/>
  <c r="CY31" i="14" s="1"/>
  <c r="CZ30" i="14"/>
  <c r="DR30" i="14" s="1"/>
  <c r="CX30" i="14"/>
  <c r="CY30" i="14" s="1"/>
  <c r="CZ109" i="14"/>
  <c r="DD109" i="14" s="1"/>
  <c r="CX109" i="14"/>
  <c r="CY109" i="14" s="1"/>
  <c r="CZ108" i="14"/>
  <c r="DD108" i="14" s="1"/>
  <c r="CX108" i="14"/>
  <c r="CY108" i="14" s="1"/>
  <c r="DO108" i="14" s="1"/>
  <c r="DN108" i="14" s="1"/>
  <c r="DP108" i="14" s="1"/>
  <c r="CZ110" i="14"/>
  <c r="DD110" i="14" s="1"/>
  <c r="CX110" i="14"/>
  <c r="CY110" i="14" s="1"/>
  <c r="CZ143" i="14"/>
  <c r="DD143" i="14" s="1"/>
  <c r="CX143" i="14"/>
  <c r="CY143" i="14" s="1"/>
  <c r="DS143" i="14" s="1"/>
  <c r="DR143" i="14" s="1"/>
  <c r="DT143" i="14" s="1"/>
  <c r="CZ86" i="14"/>
  <c r="DD86" i="14" s="1"/>
  <c r="CX86" i="14"/>
  <c r="CY86" i="14" s="1"/>
  <c r="CZ157" i="14"/>
  <c r="DD157" i="14" s="1"/>
  <c r="CX157" i="14"/>
  <c r="CY157" i="14" s="1"/>
  <c r="DS157" i="14" s="1"/>
  <c r="DR157" i="14" s="1"/>
  <c r="DT157" i="14" s="1"/>
  <c r="CZ134" i="14"/>
  <c r="DD134" i="14" s="1"/>
  <c r="CX134" i="14"/>
  <c r="CY134" i="14" s="1"/>
  <c r="DS134" i="14" s="1"/>
  <c r="DR134" i="14" s="1"/>
  <c r="DT134" i="14" s="1"/>
  <c r="CZ160" i="14"/>
  <c r="DD160" i="14" s="1"/>
  <c r="CX160" i="14"/>
  <c r="CY160" i="14" s="1"/>
  <c r="DO160" i="14" s="1"/>
  <c r="DN160" i="14" s="1"/>
  <c r="DP160" i="14" s="1"/>
  <c r="CZ114" i="14"/>
  <c r="DD114" i="14" s="1"/>
  <c r="CX114" i="14"/>
  <c r="CY114" i="14" s="1"/>
  <c r="CZ29" i="14"/>
  <c r="CX29" i="14"/>
  <c r="CY29" i="14" s="1"/>
  <c r="CZ82" i="14"/>
  <c r="DD82" i="14" s="1"/>
  <c r="CX82" i="14"/>
  <c r="CY82" i="14" s="1"/>
  <c r="CZ121" i="14"/>
  <c r="CX121" i="14"/>
  <c r="CY121" i="14" s="1"/>
  <c r="CZ28" i="14"/>
  <c r="CX28" i="14"/>
  <c r="CY28" i="14" s="1"/>
  <c r="CZ6" i="14"/>
  <c r="CX6" i="14"/>
  <c r="CY6" i="14" s="1"/>
  <c r="CZ118" i="14"/>
  <c r="DR118" i="14" s="1"/>
  <c r="CX118" i="14"/>
  <c r="CY118" i="14" s="1"/>
  <c r="DO118" i="14" s="1"/>
  <c r="DN118" i="14" s="1"/>
  <c r="DP118" i="14" s="1"/>
  <c r="CZ141" i="14"/>
  <c r="CX141" i="14"/>
  <c r="CY141" i="14" s="1"/>
  <c r="CZ163" i="14"/>
  <c r="DR163" i="14" s="1"/>
  <c r="CX163" i="14"/>
  <c r="CY163" i="14" s="1"/>
  <c r="CZ27" i="14"/>
  <c r="DR27" i="14" s="1"/>
  <c r="CX27" i="14"/>
  <c r="CY27" i="14" s="1"/>
  <c r="CZ91" i="14"/>
  <c r="DD91" i="14" s="1"/>
  <c r="CX91" i="14"/>
  <c r="CY91" i="14" s="1"/>
  <c r="CZ128" i="14"/>
  <c r="DR128" i="14" s="1"/>
  <c r="CX128" i="14"/>
  <c r="CY128" i="14" s="1"/>
  <c r="DK128" i="14" s="1"/>
  <c r="DJ128" i="14" s="1"/>
  <c r="DL128" i="14" s="1"/>
  <c r="CZ98" i="14"/>
  <c r="DR98" i="14" s="1"/>
  <c r="CX98" i="14"/>
  <c r="CY98" i="14" s="1"/>
  <c r="DK98" i="14" s="1"/>
  <c r="DJ98" i="14" s="1"/>
  <c r="DL98" i="14" s="1"/>
  <c r="CZ126" i="14"/>
  <c r="DR126" i="14" s="1"/>
  <c r="CX126" i="14"/>
  <c r="CY126" i="14" s="1"/>
  <c r="DK126" i="14" s="1"/>
  <c r="DJ126" i="14" s="1"/>
  <c r="DL126" i="14" s="1"/>
  <c r="CZ26" i="14"/>
  <c r="DR26" i="14" s="1"/>
  <c r="CX26" i="14"/>
  <c r="CY26" i="14" s="1"/>
  <c r="CZ90" i="14"/>
  <c r="DR90" i="14" s="1"/>
  <c r="CX90" i="14"/>
  <c r="CY90" i="14" s="1"/>
  <c r="DO90" i="14" s="1"/>
  <c r="DN90" i="14" s="1"/>
  <c r="DP90" i="14" s="1"/>
  <c r="CZ125" i="14"/>
  <c r="DD125" i="14" s="1"/>
  <c r="CX125" i="14"/>
  <c r="CY125" i="14" s="1"/>
  <c r="DO125" i="14" s="1"/>
  <c r="DN125" i="14" s="1"/>
  <c r="DP125" i="14" s="1"/>
  <c r="CZ25" i="14"/>
  <c r="CX25" i="14"/>
  <c r="CY25" i="14" s="1"/>
  <c r="CZ136" i="14"/>
  <c r="DD136" i="14" s="1"/>
  <c r="CX136" i="14"/>
  <c r="CY136" i="14" s="1"/>
  <c r="DS136" i="14" s="1"/>
  <c r="DR136" i="14" s="1"/>
  <c r="DT136" i="14" s="1"/>
  <c r="CZ24" i="14"/>
  <c r="CX24" i="14"/>
  <c r="CY24" i="14" s="1"/>
  <c r="CZ101" i="14"/>
  <c r="DD101" i="14" s="1"/>
  <c r="CX101" i="14"/>
  <c r="CY101" i="14" s="1"/>
  <c r="DO101" i="14" s="1"/>
  <c r="DN101" i="14" s="1"/>
  <c r="DP101" i="14" s="1"/>
  <c r="CZ23" i="14"/>
  <c r="CX23" i="14"/>
  <c r="CY23" i="14" s="1"/>
  <c r="CZ122" i="14"/>
  <c r="DD122" i="14" s="1"/>
  <c r="CX122" i="14"/>
  <c r="CY122" i="14" s="1"/>
  <c r="DS122" i="14" s="1"/>
  <c r="DR122" i="14" s="1"/>
  <c r="DT122" i="14" s="1"/>
  <c r="CZ22" i="14"/>
  <c r="DR22" i="14" s="1"/>
  <c r="CX22" i="14"/>
  <c r="CY22" i="14" s="1"/>
  <c r="CZ81" i="14"/>
  <c r="DR81" i="14" s="1"/>
  <c r="CX81" i="14"/>
  <c r="CY81" i="14" s="1"/>
  <c r="CZ83" i="14"/>
  <c r="DD83" i="14" s="1"/>
  <c r="CX83" i="14"/>
  <c r="CY83" i="14" s="1"/>
  <c r="CZ120" i="14"/>
  <c r="DD120" i="14" s="1"/>
  <c r="CX120" i="14"/>
  <c r="CY120" i="14" s="1"/>
  <c r="DK120" i="14" s="1"/>
  <c r="DJ120" i="14" s="1"/>
  <c r="DL120" i="14" s="1"/>
  <c r="CZ116" i="14"/>
  <c r="DD116" i="14" s="1"/>
  <c r="CX116" i="14"/>
  <c r="CY116" i="14" s="1"/>
  <c r="CZ21" i="14"/>
  <c r="CX21" i="14"/>
  <c r="CY21" i="14" s="1"/>
  <c r="CZ20" i="14"/>
  <c r="CX20" i="14"/>
  <c r="CY20" i="14" s="1"/>
  <c r="CZ111" i="14"/>
  <c r="DD111" i="14" s="1"/>
  <c r="CX111" i="14"/>
  <c r="CY111" i="14" s="1"/>
  <c r="DS111" i="14" s="1"/>
  <c r="DR111" i="14" s="1"/>
  <c r="DT111" i="14" s="1"/>
  <c r="CZ135" i="14"/>
  <c r="DD135" i="14" s="1"/>
  <c r="CX135" i="14"/>
  <c r="CY135" i="14" s="1"/>
  <c r="DS135" i="14" s="1"/>
  <c r="DR135" i="14" s="1"/>
  <c r="DT135" i="14" s="1"/>
  <c r="CZ88" i="14"/>
  <c r="DD88" i="14" s="1"/>
  <c r="CX88" i="14"/>
  <c r="CY88" i="14" s="1"/>
  <c r="DO88" i="14" s="1"/>
  <c r="DN88" i="14" s="1"/>
  <c r="DP88" i="14" s="1"/>
  <c r="CZ5" i="14"/>
  <c r="CX5" i="14"/>
  <c r="CY5" i="14" s="1"/>
  <c r="CZ105" i="14"/>
  <c r="DD105" i="14" s="1"/>
  <c r="CX105" i="14"/>
  <c r="CY105" i="14" s="1"/>
  <c r="DO105" i="14" s="1"/>
  <c r="DN105" i="14" s="1"/>
  <c r="DP105" i="14" s="1"/>
  <c r="CZ4" i="14"/>
  <c r="CX4" i="14"/>
  <c r="CY4" i="14" s="1"/>
  <c r="CZ92" i="14"/>
  <c r="DD92" i="14" s="1"/>
  <c r="CX92" i="14"/>
  <c r="CY92" i="14" s="1"/>
  <c r="CZ19" i="14"/>
  <c r="CX19" i="14"/>
  <c r="CY19" i="14" s="1"/>
  <c r="CZ140" i="14"/>
  <c r="DD140" i="14" s="1"/>
  <c r="CX140" i="14"/>
  <c r="CY140" i="14" s="1"/>
  <c r="DO140" i="14" s="1"/>
  <c r="DN140" i="14" s="1"/>
  <c r="DP140" i="14" s="1"/>
  <c r="CZ137" i="14"/>
  <c r="DD137" i="14" s="1"/>
  <c r="CX137" i="14"/>
  <c r="CY137" i="14" s="1"/>
  <c r="DO141" i="14" l="1"/>
  <c r="DR141" i="14"/>
  <c r="DR142" i="14"/>
  <c r="DT142" i="14" s="1"/>
  <c r="DJ144" i="14"/>
  <c r="DL144" i="14" s="1"/>
  <c r="DD161" i="14"/>
  <c r="DO82" i="14"/>
  <c r="DN82" i="14" s="1"/>
  <c r="DP82" i="14" s="1"/>
  <c r="DO37" i="14"/>
  <c r="DN37" i="14" s="1"/>
  <c r="DP37" i="14" s="1"/>
  <c r="DK162" i="14"/>
  <c r="DJ162" i="14" s="1"/>
  <c r="DL162" i="14" s="1"/>
  <c r="DO114" i="14"/>
  <c r="DN114" i="14" s="1"/>
  <c r="DP114" i="14" s="1"/>
  <c r="DO86" i="14"/>
  <c r="DN86" i="14" s="1"/>
  <c r="DP86" i="14" s="1"/>
  <c r="DK139" i="14"/>
  <c r="DS6" i="14"/>
  <c r="DS28" i="14"/>
  <c r="DS121" i="14"/>
  <c r="DS82" i="14"/>
  <c r="DS114" i="14"/>
  <c r="DS86" i="14"/>
  <c r="DO110" i="14"/>
  <c r="DN110" i="14" s="1"/>
  <c r="DP110" i="14" s="1"/>
  <c r="DS110" i="14"/>
  <c r="DO109" i="14"/>
  <c r="DS109" i="14"/>
  <c r="DD118" i="14"/>
  <c r="DD132" i="14"/>
  <c r="DD34" i="14"/>
  <c r="DD80" i="14"/>
  <c r="DD151" i="14"/>
  <c r="DD150" i="14"/>
  <c r="DD93" i="14"/>
  <c r="DD158" i="14"/>
  <c r="DD87" i="14"/>
  <c r="DD127" i="14"/>
  <c r="DD119" i="14"/>
  <c r="DD130" i="14"/>
  <c r="DD123" i="14"/>
  <c r="DD90" i="14"/>
  <c r="DD112" i="14"/>
  <c r="DD33" i="14"/>
  <c r="DD104" i="14"/>
  <c r="DD8" i="14"/>
  <c r="DD146" i="14"/>
  <c r="DD106" i="14"/>
  <c r="DD73" i="14"/>
  <c r="DD11" i="14"/>
  <c r="DD126" i="14"/>
  <c r="DD133" i="14"/>
  <c r="DD35" i="14"/>
  <c r="DD100" i="14"/>
  <c r="DD139" i="14"/>
  <c r="DD131" i="14"/>
  <c r="DD85" i="14"/>
  <c r="DD98" i="14"/>
  <c r="DD97" i="14"/>
  <c r="DD124" i="14"/>
  <c r="DD154" i="14"/>
  <c r="DD107" i="14"/>
  <c r="DD36" i="14"/>
  <c r="DD84" i="14"/>
  <c r="DD78" i="14"/>
  <c r="DD81" i="14"/>
  <c r="DD128" i="14"/>
  <c r="DD89" i="14"/>
  <c r="DD103" i="14"/>
  <c r="DD159" i="14"/>
  <c r="DD79" i="14"/>
  <c r="DD37" i="14"/>
  <c r="DD138" i="14"/>
  <c r="DD13" i="14"/>
  <c r="DD102" i="14"/>
  <c r="DD129" i="14"/>
  <c r="DD7" i="14"/>
  <c r="DD115" i="14"/>
  <c r="DD148" i="14"/>
  <c r="DD99" i="14"/>
  <c r="DD141" i="14"/>
  <c r="DD152" i="14"/>
  <c r="DD144" i="14"/>
  <c r="DD147" i="14"/>
  <c r="DD94" i="14"/>
  <c r="DD149" i="14"/>
  <c r="DN141" i="14" l="1"/>
  <c r="DP141" i="14" s="1"/>
  <c r="DJ139" i="14"/>
  <c r="DL139" i="14" s="1"/>
  <c r="DN109" i="14"/>
  <c r="DP109" i="14" s="1"/>
  <c r="CW4" i="14" l="1"/>
  <c r="CU66" i="14"/>
  <c r="CW66" i="14" s="1"/>
  <c r="CU65" i="14"/>
  <c r="CW65" i="14" s="1"/>
  <c r="CU64" i="14"/>
  <c r="CW64" i="14" s="1"/>
  <c r="CU63" i="14"/>
  <c r="CW63" i="14" s="1"/>
  <c r="CU62" i="14"/>
  <c r="CW62" i="14" s="1"/>
  <c r="CU61" i="14"/>
  <c r="CW61" i="14" s="1"/>
  <c r="CU60" i="14"/>
  <c r="CW60" i="14" s="1"/>
  <c r="CU59" i="14"/>
  <c r="CW59" i="14" s="1"/>
  <c r="CU58" i="14"/>
  <c r="CW58" i="14" s="1"/>
  <c r="CU150" i="14"/>
  <c r="CW150" i="14" s="1"/>
  <c r="CU57" i="14"/>
  <c r="CW57" i="14" s="1"/>
  <c r="CU56" i="14"/>
  <c r="CW56" i="14" s="1"/>
  <c r="CU55" i="14"/>
  <c r="CW55" i="14" s="1"/>
  <c r="CU54" i="14"/>
  <c r="CW54" i="14" s="1"/>
  <c r="CU53" i="14"/>
  <c r="CW53" i="14" s="1"/>
  <c r="CU149" i="14"/>
  <c r="CW149" i="14" s="1"/>
  <c r="CU52" i="14"/>
  <c r="CW52" i="14" s="1"/>
  <c r="CU51" i="14"/>
  <c r="CW51" i="14" s="1"/>
  <c r="CU16" i="14"/>
  <c r="CW16" i="14" s="1"/>
  <c r="CU15" i="14"/>
  <c r="CW15" i="14" s="1"/>
  <c r="CU50" i="14"/>
  <c r="CW50" i="14" s="1"/>
  <c r="CU49" i="14"/>
  <c r="CW49" i="14" s="1"/>
  <c r="CU48" i="14"/>
  <c r="CW48" i="14" s="1"/>
  <c r="CU47" i="14"/>
  <c r="CW47" i="14" s="1"/>
  <c r="CU99" i="14"/>
  <c r="CW99" i="14" s="1"/>
  <c r="CU14" i="14"/>
  <c r="CW14" i="14" s="1"/>
  <c r="CU13" i="14"/>
  <c r="CW13" i="14" s="1"/>
  <c r="CU78" i="14"/>
  <c r="CW78" i="14" s="1"/>
  <c r="CU46" i="14"/>
  <c r="CW46" i="14" s="1"/>
  <c r="CU95" i="14"/>
  <c r="CW95" i="14" s="1"/>
  <c r="CU45" i="14"/>
  <c r="CW45" i="14" s="1"/>
  <c r="CU12" i="14"/>
  <c r="CW12" i="14" s="1"/>
  <c r="CU44" i="14"/>
  <c r="CW44" i="14" s="1"/>
  <c r="CU43" i="14"/>
  <c r="CW43" i="14" s="1"/>
  <c r="CU11" i="14"/>
  <c r="CW11" i="14" s="1"/>
  <c r="CU130" i="14"/>
  <c r="CW130" i="14" s="1"/>
  <c r="CU42" i="14"/>
  <c r="CW42" i="14" s="1"/>
  <c r="CU41" i="14"/>
  <c r="CW41" i="14" s="1"/>
  <c r="CU151" i="14"/>
  <c r="CW151" i="14" s="1"/>
  <c r="CU39" i="14"/>
  <c r="CW39" i="14" s="1"/>
  <c r="CU142" i="14"/>
  <c r="CW142" i="14" s="1"/>
  <c r="CU38" i="14"/>
  <c r="CW38" i="14" s="1"/>
  <c r="CU138" i="14"/>
  <c r="CW138" i="14" s="1"/>
  <c r="CU84" i="14"/>
  <c r="CW84" i="14" s="1"/>
  <c r="CU85" i="14"/>
  <c r="CW85" i="14" s="1"/>
  <c r="CU73" i="14"/>
  <c r="CW73" i="14" s="1"/>
  <c r="CU161" i="14"/>
  <c r="CW161" i="14" s="1"/>
  <c r="CU80" i="14"/>
  <c r="CW80" i="14" s="1"/>
  <c r="CU94" i="14"/>
  <c r="CW94" i="14" s="1"/>
  <c r="CU148" i="14"/>
  <c r="CW148" i="14" s="1"/>
  <c r="CU37" i="14"/>
  <c r="CW37" i="14" s="1"/>
  <c r="CU36" i="14"/>
  <c r="CW36" i="14" s="1"/>
  <c r="CU131" i="14"/>
  <c r="CW131" i="14" s="1"/>
  <c r="CU106" i="14"/>
  <c r="CW106" i="14" s="1"/>
  <c r="CU119" i="14"/>
  <c r="CW119" i="14" s="1"/>
  <c r="CU147" i="14"/>
  <c r="CW147" i="14" s="1"/>
  <c r="CU115" i="14"/>
  <c r="CW115" i="14" s="1"/>
  <c r="CU79" i="14"/>
  <c r="CW79" i="14" s="1"/>
  <c r="CU107" i="14"/>
  <c r="CW107" i="14" s="1"/>
  <c r="CU139" i="14"/>
  <c r="CW139" i="14" s="1"/>
  <c r="CU146" i="14"/>
  <c r="CW146" i="14" s="1"/>
  <c r="CU127" i="14"/>
  <c r="CW127" i="14" s="1"/>
  <c r="CU9" i="14"/>
  <c r="CW9" i="14" s="1"/>
  <c r="CU156" i="14"/>
  <c r="CW156" i="14" s="1"/>
  <c r="CU145" i="14"/>
  <c r="CW145" i="14" s="1"/>
  <c r="CU159" i="14"/>
  <c r="CW159" i="14" s="1"/>
  <c r="CU154" i="14"/>
  <c r="CW154" i="14" s="1"/>
  <c r="CU100" i="14"/>
  <c r="CW100" i="14" s="1"/>
  <c r="CU8" i="14"/>
  <c r="CW8" i="14" s="1"/>
  <c r="CU87" i="14"/>
  <c r="CW87" i="14" s="1"/>
  <c r="CU153" i="14"/>
  <c r="CW153" i="14" s="1"/>
  <c r="CU155" i="14"/>
  <c r="CW155" i="14" s="1"/>
  <c r="CU7" i="14"/>
  <c r="CW7" i="14" s="1"/>
  <c r="CU77" i="14"/>
  <c r="CW77" i="14" s="1"/>
  <c r="CU113" i="14"/>
  <c r="CW113" i="14" s="1"/>
  <c r="CU35" i="14"/>
  <c r="CW35" i="14" s="1"/>
  <c r="CU104" i="14"/>
  <c r="CW104" i="14" s="1"/>
  <c r="CU158" i="14"/>
  <c r="CW158" i="14" s="1"/>
  <c r="CU34" i="14"/>
  <c r="CW34" i="14" s="1"/>
  <c r="CU144" i="14"/>
  <c r="CW144" i="14" s="1"/>
  <c r="CU123" i="14"/>
  <c r="CW123" i="14" s="1"/>
  <c r="CU129" i="14"/>
  <c r="CW129" i="14" s="1"/>
  <c r="CU103" i="14"/>
  <c r="CW103" i="14" s="1"/>
  <c r="CU124" i="14"/>
  <c r="CW124" i="14" s="1"/>
  <c r="CU117" i="14"/>
  <c r="CW117" i="14" s="1"/>
  <c r="CU33" i="14"/>
  <c r="CW33" i="14" s="1"/>
  <c r="CU93" i="14"/>
  <c r="CW93" i="14" s="1"/>
  <c r="CU132" i="14"/>
  <c r="CW132" i="14" s="1"/>
  <c r="CU152" i="14"/>
  <c r="CW152" i="14" s="1"/>
  <c r="CU102" i="14"/>
  <c r="CW102" i="14" s="1"/>
  <c r="CU32" i="14"/>
  <c r="CW32" i="14" s="1"/>
  <c r="CU89" i="14"/>
  <c r="CW89" i="14" s="1"/>
  <c r="CU97" i="14"/>
  <c r="CW97" i="14" s="1"/>
  <c r="CU133" i="14"/>
  <c r="CW133" i="14" s="1"/>
  <c r="CU112" i="14"/>
  <c r="CW112" i="14" s="1"/>
  <c r="CU31" i="14"/>
  <c r="CW31" i="14" s="1"/>
  <c r="CU30" i="14"/>
  <c r="CW30" i="14" s="1"/>
  <c r="CU109" i="14"/>
  <c r="CW109" i="14" s="1"/>
  <c r="CU108" i="14"/>
  <c r="CW108" i="14" s="1"/>
  <c r="CU110" i="14"/>
  <c r="CW110" i="14" s="1"/>
  <c r="CU143" i="14"/>
  <c r="CW143" i="14" s="1"/>
  <c r="CU86" i="14"/>
  <c r="CW86" i="14" s="1"/>
  <c r="CU157" i="14"/>
  <c r="CW157" i="14" s="1"/>
  <c r="DO157" i="14" s="1"/>
  <c r="CU134" i="14"/>
  <c r="CW134" i="14" s="1"/>
  <c r="DO134" i="14" s="1"/>
  <c r="CU160" i="14"/>
  <c r="CW160" i="14" s="1"/>
  <c r="CU114" i="14"/>
  <c r="CW114" i="14" s="1"/>
  <c r="CU29" i="14"/>
  <c r="CW29" i="14" s="1"/>
  <c r="DO29" i="14" s="1"/>
  <c r="CU82" i="14"/>
  <c r="CW82" i="14" s="1"/>
  <c r="CU121" i="14"/>
  <c r="CW121" i="14" s="1"/>
  <c r="DO121" i="14" s="1"/>
  <c r="CU28" i="14"/>
  <c r="CW28" i="14" s="1"/>
  <c r="DO28" i="14" s="1"/>
  <c r="CU6" i="14"/>
  <c r="CW6" i="14" s="1"/>
  <c r="DO6" i="14" s="1"/>
  <c r="CU118" i="14"/>
  <c r="CW118" i="14" s="1"/>
  <c r="CU141" i="14"/>
  <c r="CW141" i="14" s="1"/>
  <c r="CU163" i="14"/>
  <c r="CW163" i="14" s="1"/>
  <c r="CU27" i="14"/>
  <c r="CW27" i="14" s="1"/>
  <c r="CU91" i="14"/>
  <c r="CW91" i="14" s="1"/>
  <c r="CU128" i="14"/>
  <c r="CW128" i="14" s="1"/>
  <c r="CU98" i="14"/>
  <c r="CW98" i="14" s="1"/>
  <c r="CU126" i="14"/>
  <c r="CW126" i="14" s="1"/>
  <c r="CU26" i="14"/>
  <c r="CW26" i="14" s="1"/>
  <c r="CU90" i="14"/>
  <c r="CW90" i="14" s="1"/>
  <c r="CU125" i="14"/>
  <c r="CW125" i="14" s="1"/>
  <c r="CU25" i="14"/>
  <c r="CW25" i="14" s="1"/>
  <c r="CU136" i="14"/>
  <c r="CW136" i="14" s="1"/>
  <c r="CU24" i="14"/>
  <c r="CW24" i="14" s="1"/>
  <c r="CU101" i="14"/>
  <c r="CW101" i="14" s="1"/>
  <c r="CU23" i="14"/>
  <c r="CW23" i="14" s="1"/>
  <c r="CU122" i="14"/>
  <c r="CW122" i="14" s="1"/>
  <c r="CU22" i="14"/>
  <c r="CW22" i="14" s="1"/>
  <c r="DO22" i="14" s="1"/>
  <c r="CU81" i="14"/>
  <c r="CW81" i="14" s="1"/>
  <c r="CU83" i="14"/>
  <c r="CW83" i="14" s="1"/>
  <c r="CU120" i="14"/>
  <c r="CW120" i="14" s="1"/>
  <c r="CU116" i="14"/>
  <c r="CW116" i="14" s="1"/>
  <c r="CU21" i="14"/>
  <c r="CW21" i="14" s="1"/>
  <c r="CU20" i="14"/>
  <c r="CW20" i="14" s="1"/>
  <c r="CU111" i="14"/>
  <c r="CW111" i="14" s="1"/>
  <c r="CU88" i="14"/>
  <c r="CW88" i="14" s="1"/>
  <c r="CU105" i="14"/>
  <c r="CW105" i="14" s="1"/>
  <c r="CU92" i="14"/>
  <c r="CW92" i="14" s="1"/>
  <c r="CU19" i="14"/>
  <c r="CW19" i="14" s="1"/>
  <c r="CU140" i="14"/>
  <c r="CW140" i="14" s="1"/>
  <c r="CU137" i="14"/>
  <c r="CW137" i="14" s="1"/>
  <c r="CU135" i="14"/>
  <c r="CW135" i="14" s="1"/>
  <c r="CS4" i="14"/>
  <c r="CQ66" i="14"/>
  <c r="CS66" i="14" s="1"/>
  <c r="CQ65" i="14"/>
  <c r="CS65" i="14" s="1"/>
  <c r="CQ64" i="14"/>
  <c r="CS64" i="14" s="1"/>
  <c r="CQ63" i="14"/>
  <c r="CS63" i="14" s="1"/>
  <c r="CQ62" i="14"/>
  <c r="CS62" i="14" s="1"/>
  <c r="CQ61" i="14"/>
  <c r="CS61" i="14" s="1"/>
  <c r="CQ60" i="14"/>
  <c r="CS60" i="14" s="1"/>
  <c r="CQ59" i="14"/>
  <c r="CS59" i="14" s="1"/>
  <c r="CQ58" i="14"/>
  <c r="CS58" i="14" s="1"/>
  <c r="CQ150" i="14"/>
  <c r="CS150" i="14" s="1"/>
  <c r="CQ57" i="14"/>
  <c r="CS57" i="14" s="1"/>
  <c r="CQ56" i="14"/>
  <c r="CS56" i="14" s="1"/>
  <c r="CQ55" i="14"/>
  <c r="CS55" i="14" s="1"/>
  <c r="CQ54" i="14"/>
  <c r="CS54" i="14" s="1"/>
  <c r="CQ53" i="14"/>
  <c r="CS53" i="14" s="1"/>
  <c r="CQ149" i="14"/>
  <c r="CS149" i="14" s="1"/>
  <c r="CQ52" i="14"/>
  <c r="CS52" i="14" s="1"/>
  <c r="CQ51" i="14"/>
  <c r="CS51" i="14" s="1"/>
  <c r="CQ16" i="14"/>
  <c r="CS16" i="14" s="1"/>
  <c r="CQ15" i="14"/>
  <c r="CS15" i="14" s="1"/>
  <c r="CQ50" i="14"/>
  <c r="CS50" i="14" s="1"/>
  <c r="CQ49" i="14"/>
  <c r="CS49" i="14" s="1"/>
  <c r="CQ48" i="14"/>
  <c r="CS48" i="14" s="1"/>
  <c r="CQ47" i="14"/>
  <c r="CS47" i="14" s="1"/>
  <c r="CQ99" i="14"/>
  <c r="CS99" i="14" s="1"/>
  <c r="CQ14" i="14"/>
  <c r="CS14" i="14" s="1"/>
  <c r="CQ13" i="14"/>
  <c r="CS13" i="14" s="1"/>
  <c r="CQ78" i="14"/>
  <c r="CS78" i="14" s="1"/>
  <c r="CQ46" i="14"/>
  <c r="CS46" i="14" s="1"/>
  <c r="CQ95" i="14"/>
  <c r="CS95" i="14" s="1"/>
  <c r="CQ45" i="14"/>
  <c r="CS45" i="14" s="1"/>
  <c r="CQ12" i="14"/>
  <c r="CS12" i="14" s="1"/>
  <c r="CQ44" i="14"/>
  <c r="CS44" i="14" s="1"/>
  <c r="CQ43" i="14"/>
  <c r="CS43" i="14" s="1"/>
  <c r="CQ11" i="14"/>
  <c r="CS11" i="14" s="1"/>
  <c r="CQ130" i="14"/>
  <c r="CS130" i="14" s="1"/>
  <c r="CQ42" i="14"/>
  <c r="CS42" i="14" s="1"/>
  <c r="CQ41" i="14"/>
  <c r="CS41" i="14" s="1"/>
  <c r="CQ151" i="14"/>
  <c r="CS151" i="14" s="1"/>
  <c r="CQ39" i="14"/>
  <c r="CS39" i="14" s="1"/>
  <c r="CQ142" i="14"/>
  <c r="CS142" i="14" s="1"/>
  <c r="CQ38" i="14"/>
  <c r="CS38" i="14" s="1"/>
  <c r="CQ138" i="14"/>
  <c r="CS138" i="14" s="1"/>
  <c r="CQ84" i="14"/>
  <c r="CS84" i="14" s="1"/>
  <c r="CQ85" i="14"/>
  <c r="CS85" i="14" s="1"/>
  <c r="CQ73" i="14"/>
  <c r="CS73" i="14" s="1"/>
  <c r="CQ161" i="14"/>
  <c r="CS161" i="14" s="1"/>
  <c r="CQ80" i="14"/>
  <c r="CS80" i="14" s="1"/>
  <c r="CQ148" i="14"/>
  <c r="CS148" i="14" s="1"/>
  <c r="CQ37" i="14"/>
  <c r="CS37" i="14" s="1"/>
  <c r="CQ36" i="14"/>
  <c r="CS36" i="14" s="1"/>
  <c r="CQ131" i="14"/>
  <c r="CS131" i="14" s="1"/>
  <c r="CQ106" i="14"/>
  <c r="CS106" i="14" s="1"/>
  <c r="CQ119" i="14"/>
  <c r="CS119" i="14" s="1"/>
  <c r="CQ147" i="14"/>
  <c r="CS147" i="14" s="1"/>
  <c r="CQ115" i="14"/>
  <c r="CS115" i="14" s="1"/>
  <c r="CQ79" i="14"/>
  <c r="CS79" i="14" s="1"/>
  <c r="CQ107" i="14"/>
  <c r="CS107" i="14" s="1"/>
  <c r="CQ139" i="14"/>
  <c r="CS139" i="14" s="1"/>
  <c r="CQ146" i="14"/>
  <c r="CS146" i="14" s="1"/>
  <c r="CQ127" i="14"/>
  <c r="CS127" i="14" s="1"/>
  <c r="CQ9" i="14"/>
  <c r="CS9" i="14" s="1"/>
  <c r="CQ156" i="14"/>
  <c r="CS156" i="14" s="1"/>
  <c r="CQ145" i="14"/>
  <c r="CS145" i="14" s="1"/>
  <c r="CQ159" i="14"/>
  <c r="CS159" i="14" s="1"/>
  <c r="CQ154" i="14"/>
  <c r="CS154" i="14" s="1"/>
  <c r="CQ100" i="14"/>
  <c r="CS100" i="14" s="1"/>
  <c r="CQ8" i="14"/>
  <c r="CS8" i="14" s="1"/>
  <c r="CQ87" i="14"/>
  <c r="CS87" i="14" s="1"/>
  <c r="CQ153" i="14"/>
  <c r="CS153" i="14" s="1"/>
  <c r="CQ155" i="14"/>
  <c r="CS155" i="14" s="1"/>
  <c r="CQ7" i="14"/>
  <c r="CS7" i="14" s="1"/>
  <c r="CQ77" i="14"/>
  <c r="CS77" i="14" s="1"/>
  <c r="CQ113" i="14"/>
  <c r="CS113" i="14" s="1"/>
  <c r="CQ35" i="14"/>
  <c r="CS35" i="14" s="1"/>
  <c r="CQ104" i="14"/>
  <c r="CS104" i="14" s="1"/>
  <c r="CQ158" i="14"/>
  <c r="CS158" i="14" s="1"/>
  <c r="CQ34" i="14"/>
  <c r="CS34" i="14" s="1"/>
  <c r="CQ144" i="14"/>
  <c r="CS144" i="14" s="1"/>
  <c r="CQ123" i="14"/>
  <c r="CS123" i="14" s="1"/>
  <c r="CQ129" i="14"/>
  <c r="CS129" i="14" s="1"/>
  <c r="CQ103" i="14"/>
  <c r="CS103" i="14" s="1"/>
  <c r="CQ124" i="14"/>
  <c r="CS124" i="14" s="1"/>
  <c r="CQ117" i="14"/>
  <c r="CS117" i="14" s="1"/>
  <c r="CQ33" i="14"/>
  <c r="CS33" i="14" s="1"/>
  <c r="CQ93" i="14"/>
  <c r="CS93" i="14" s="1"/>
  <c r="CQ132" i="14"/>
  <c r="CS132" i="14" s="1"/>
  <c r="CQ152" i="14"/>
  <c r="CS152" i="14" s="1"/>
  <c r="CQ102" i="14"/>
  <c r="CS102" i="14" s="1"/>
  <c r="CQ32" i="14"/>
  <c r="CS32" i="14" s="1"/>
  <c r="CQ89" i="14"/>
  <c r="CS89" i="14" s="1"/>
  <c r="CQ97" i="14"/>
  <c r="CS97" i="14" s="1"/>
  <c r="CQ133" i="14"/>
  <c r="CS133" i="14" s="1"/>
  <c r="CQ112" i="14"/>
  <c r="CS112" i="14" s="1"/>
  <c r="CQ31" i="14"/>
  <c r="CS31" i="14" s="1"/>
  <c r="CQ30" i="14"/>
  <c r="CS30" i="14" s="1"/>
  <c r="CQ109" i="14"/>
  <c r="CS109" i="14" s="1"/>
  <c r="CQ108" i="14"/>
  <c r="CS108" i="14" s="1"/>
  <c r="CQ110" i="14"/>
  <c r="CS110" i="14" s="1"/>
  <c r="CQ143" i="14"/>
  <c r="CS143" i="14" s="1"/>
  <c r="CQ86" i="14"/>
  <c r="CS86" i="14" s="1"/>
  <c r="CQ157" i="14"/>
  <c r="CS157" i="14" s="1"/>
  <c r="CQ160" i="14"/>
  <c r="CS160" i="14" s="1"/>
  <c r="DK160" i="14" s="1"/>
  <c r="CQ114" i="14"/>
  <c r="CS114" i="14" s="1"/>
  <c r="DK114" i="14" s="1"/>
  <c r="CQ29" i="14"/>
  <c r="CS29" i="14" s="1"/>
  <c r="DK29" i="14" s="1"/>
  <c r="CQ82" i="14"/>
  <c r="CS82" i="14" s="1"/>
  <c r="DK82" i="14" s="1"/>
  <c r="CQ121" i="14"/>
  <c r="CS121" i="14" s="1"/>
  <c r="DK121" i="14" s="1"/>
  <c r="CQ28" i="14"/>
  <c r="CS28" i="14" s="1"/>
  <c r="DK28" i="14" s="1"/>
  <c r="CQ6" i="14"/>
  <c r="CS6" i="14" s="1"/>
  <c r="DK6" i="14" s="1"/>
  <c r="CQ118" i="14"/>
  <c r="CS118" i="14" s="1"/>
  <c r="DK118" i="14" s="1"/>
  <c r="CQ141" i="14"/>
  <c r="CS141" i="14" s="1"/>
  <c r="CQ163" i="14"/>
  <c r="CS163" i="14" s="1"/>
  <c r="DK163" i="14" s="1"/>
  <c r="CQ27" i="14"/>
  <c r="CS27" i="14" s="1"/>
  <c r="DK27" i="14" s="1"/>
  <c r="CQ91" i="14"/>
  <c r="CS91" i="14" s="1"/>
  <c r="CQ128" i="14"/>
  <c r="CS128" i="14" s="1"/>
  <c r="CQ98" i="14"/>
  <c r="CS98" i="14" s="1"/>
  <c r="CQ126" i="14"/>
  <c r="CS126" i="14" s="1"/>
  <c r="CQ26" i="14"/>
  <c r="CS26" i="14" s="1"/>
  <c r="CQ90" i="14"/>
  <c r="CS90" i="14" s="1"/>
  <c r="CQ125" i="14"/>
  <c r="CS125" i="14" s="1"/>
  <c r="CQ25" i="14"/>
  <c r="CS25" i="14" s="1"/>
  <c r="CQ136" i="14"/>
  <c r="CS136" i="14" s="1"/>
  <c r="CQ24" i="14"/>
  <c r="CS24" i="14" s="1"/>
  <c r="CQ101" i="14"/>
  <c r="CS101" i="14" s="1"/>
  <c r="CQ23" i="14"/>
  <c r="CS23" i="14" s="1"/>
  <c r="CQ122" i="14"/>
  <c r="CS122" i="14" s="1"/>
  <c r="CQ22" i="14"/>
  <c r="CS22" i="14" s="1"/>
  <c r="CQ81" i="14"/>
  <c r="CS81" i="14" s="1"/>
  <c r="CQ83" i="14"/>
  <c r="CS83" i="14" s="1"/>
  <c r="CQ120" i="14"/>
  <c r="CS120" i="14" s="1"/>
  <c r="CQ116" i="14"/>
  <c r="CS116" i="14" s="1"/>
  <c r="CQ21" i="14"/>
  <c r="CS21" i="14" s="1"/>
  <c r="CQ20" i="14"/>
  <c r="CS20" i="14" s="1"/>
  <c r="CQ111" i="14"/>
  <c r="CS111" i="14" s="1"/>
  <c r="CQ135" i="14"/>
  <c r="CS135" i="14" s="1"/>
  <c r="CQ88" i="14"/>
  <c r="CS88" i="14" s="1"/>
  <c r="CQ105" i="14"/>
  <c r="CS105" i="14" s="1"/>
  <c r="CQ92" i="14"/>
  <c r="CS92" i="14" s="1"/>
  <c r="CQ19" i="14"/>
  <c r="CS19" i="14" s="1"/>
  <c r="CQ137" i="14"/>
  <c r="CS137" i="14" s="1"/>
  <c r="CM66" i="14"/>
  <c r="CO66" i="14" s="1"/>
  <c r="CM65" i="14"/>
  <c r="CO65" i="14" s="1"/>
  <c r="CM64" i="14"/>
  <c r="CO64" i="14" s="1"/>
  <c r="CM63" i="14"/>
  <c r="CO63" i="14" s="1"/>
  <c r="CM62" i="14"/>
  <c r="CO62" i="14" s="1"/>
  <c r="CM61" i="14"/>
  <c r="CO61" i="14" s="1"/>
  <c r="CM60" i="14"/>
  <c r="CO60" i="14" s="1"/>
  <c r="CM59" i="14"/>
  <c r="CO59" i="14" s="1"/>
  <c r="CM58" i="14"/>
  <c r="CO58" i="14" s="1"/>
  <c r="CM150" i="14"/>
  <c r="CO150" i="14" s="1"/>
  <c r="CM57" i="14"/>
  <c r="CO57" i="14" s="1"/>
  <c r="CM56" i="14"/>
  <c r="CO56" i="14" s="1"/>
  <c r="CM55" i="14"/>
  <c r="CO55" i="14" s="1"/>
  <c r="CM54" i="14"/>
  <c r="CO54" i="14" s="1"/>
  <c r="CM53" i="14"/>
  <c r="CO53" i="14" s="1"/>
  <c r="CM149" i="14"/>
  <c r="CO149" i="14" s="1"/>
  <c r="CM52" i="14"/>
  <c r="CO52" i="14" s="1"/>
  <c r="CM41" i="14"/>
  <c r="CO41" i="14" s="1"/>
  <c r="CM42" i="14"/>
  <c r="CO42" i="14" s="1"/>
  <c r="CM130" i="14"/>
  <c r="CO130" i="14" s="1"/>
  <c r="CM11" i="14"/>
  <c r="CO11" i="14" s="1"/>
  <c r="CM43" i="14"/>
  <c r="CO43" i="14" s="1"/>
  <c r="CM44" i="14"/>
  <c r="CO44" i="14" s="1"/>
  <c r="CM12" i="14"/>
  <c r="CO12" i="14" s="1"/>
  <c r="CM45" i="14"/>
  <c r="CO45" i="14" s="1"/>
  <c r="CM95" i="14"/>
  <c r="CO95" i="14" s="1"/>
  <c r="CM46" i="14"/>
  <c r="CO46" i="14" s="1"/>
  <c r="CM78" i="14"/>
  <c r="CO78" i="14" s="1"/>
  <c r="CM13" i="14"/>
  <c r="CO13" i="14" s="1"/>
  <c r="CM14" i="14"/>
  <c r="CO14" i="14" s="1"/>
  <c r="CM99" i="14"/>
  <c r="CO99" i="14" s="1"/>
  <c r="CM47" i="14"/>
  <c r="CO47" i="14" s="1"/>
  <c r="CM48" i="14"/>
  <c r="CO48" i="14" s="1"/>
  <c r="CM49" i="14"/>
  <c r="CO49" i="14" s="1"/>
  <c r="CM50" i="14"/>
  <c r="CO50" i="14" s="1"/>
  <c r="CM15" i="14"/>
  <c r="CO15" i="14" s="1"/>
  <c r="CM16" i="14"/>
  <c r="CO16" i="14" s="1"/>
  <c r="CM51" i="14"/>
  <c r="CO51" i="14" s="1"/>
  <c r="CM151" i="14"/>
  <c r="CO151" i="14" s="1"/>
  <c r="CM39" i="14"/>
  <c r="CO39" i="14" s="1"/>
  <c r="CM142" i="14"/>
  <c r="CO142" i="14" s="1"/>
  <c r="CM38" i="14"/>
  <c r="CO38" i="14" s="1"/>
  <c r="CM138" i="14"/>
  <c r="CO138" i="14" s="1"/>
  <c r="CM84" i="14"/>
  <c r="CO84" i="14" s="1"/>
  <c r="CM85" i="14"/>
  <c r="CO85" i="14" s="1"/>
  <c r="CM73" i="14"/>
  <c r="CO73" i="14" s="1"/>
  <c r="CM161" i="14"/>
  <c r="CO161" i="14" s="1"/>
  <c r="CM80" i="14"/>
  <c r="CO80" i="14" s="1"/>
  <c r="CM94" i="14"/>
  <c r="CO94" i="14" s="1"/>
  <c r="CM148" i="14"/>
  <c r="CO148" i="14" s="1"/>
  <c r="CM37" i="14"/>
  <c r="CO37" i="14" s="1"/>
  <c r="CM36" i="14"/>
  <c r="CO36" i="14" s="1"/>
  <c r="CM131" i="14"/>
  <c r="CO131" i="14" s="1"/>
  <c r="CM106" i="14"/>
  <c r="CO106" i="14" s="1"/>
  <c r="CM119" i="14"/>
  <c r="CO119" i="14" s="1"/>
  <c r="CO4" i="14"/>
  <c r="CM140" i="14"/>
  <c r="CO140" i="14" s="1"/>
  <c r="CM92" i="14"/>
  <c r="CO92" i="14" s="1"/>
  <c r="CM105" i="14"/>
  <c r="CO105" i="14" s="1"/>
  <c r="CM88" i="14"/>
  <c r="CO88" i="14" s="1"/>
  <c r="CM135" i="14"/>
  <c r="CO135" i="14" s="1"/>
  <c r="CM111" i="14"/>
  <c r="CO111" i="14" s="1"/>
  <c r="CM116" i="14"/>
  <c r="CO116" i="14" s="1"/>
  <c r="CM120" i="14"/>
  <c r="CO120" i="14" s="1"/>
  <c r="CM83" i="14"/>
  <c r="CO83" i="14" s="1"/>
  <c r="CM81" i="14"/>
  <c r="CO81" i="14" s="1"/>
  <c r="CM22" i="14"/>
  <c r="CO22" i="14" s="1"/>
  <c r="CM122" i="14"/>
  <c r="CO122" i="14" s="1"/>
  <c r="CM23" i="14"/>
  <c r="CO23" i="14" s="1"/>
  <c r="CM101" i="14"/>
  <c r="CO101" i="14" s="1"/>
  <c r="CM24" i="14"/>
  <c r="CO24" i="14" s="1"/>
  <c r="CM136" i="14"/>
  <c r="CO136" i="14" s="1"/>
  <c r="CM25" i="14"/>
  <c r="CO25" i="14" s="1"/>
  <c r="CM125" i="14"/>
  <c r="CO125" i="14" s="1"/>
  <c r="CM90" i="14"/>
  <c r="CO90" i="14" s="1"/>
  <c r="CM26" i="14"/>
  <c r="CO26" i="14" s="1"/>
  <c r="CM126" i="14"/>
  <c r="CO126" i="14" s="1"/>
  <c r="CM98" i="14"/>
  <c r="CO98" i="14" s="1"/>
  <c r="CM128" i="14"/>
  <c r="CO128" i="14" s="1"/>
  <c r="CM91" i="14"/>
  <c r="CO91" i="14" s="1"/>
  <c r="CM27" i="14"/>
  <c r="CO27" i="14" s="1"/>
  <c r="CM163" i="14"/>
  <c r="CO163" i="14" s="1"/>
  <c r="CM141" i="14"/>
  <c r="CO141" i="14" s="1"/>
  <c r="CM6" i="14"/>
  <c r="CO6" i="14" s="1"/>
  <c r="CM28" i="14"/>
  <c r="CO28" i="14" s="1"/>
  <c r="CM121" i="14"/>
  <c r="CO121" i="14" s="1"/>
  <c r="CM82" i="14"/>
  <c r="CO82" i="14" s="1"/>
  <c r="CM29" i="14"/>
  <c r="CO29" i="14" s="1"/>
  <c r="CM114" i="14"/>
  <c r="CO114" i="14" s="1"/>
  <c r="CM160" i="14"/>
  <c r="CO160" i="14" s="1"/>
  <c r="CM134" i="14"/>
  <c r="CO134" i="14" s="1"/>
  <c r="CM157" i="14"/>
  <c r="CO157" i="14" s="1"/>
  <c r="CM86" i="14"/>
  <c r="CO86" i="14" s="1"/>
  <c r="CM143" i="14"/>
  <c r="CO143" i="14" s="1"/>
  <c r="CM110" i="14"/>
  <c r="CO110" i="14" s="1"/>
  <c r="CM108" i="14"/>
  <c r="CO108" i="14" s="1"/>
  <c r="CM109" i="14"/>
  <c r="CO109" i="14" s="1"/>
  <c r="CM112" i="14"/>
  <c r="CO112" i="14" s="1"/>
  <c r="CM133" i="14"/>
  <c r="CO133" i="14" s="1"/>
  <c r="CM97" i="14"/>
  <c r="CO97" i="14" s="1"/>
  <c r="CM32" i="14"/>
  <c r="CO32" i="14" s="1"/>
  <c r="CM152" i="14"/>
  <c r="CO152" i="14" s="1"/>
  <c r="CM132" i="14"/>
  <c r="CO132" i="14" s="1"/>
  <c r="CM93" i="14"/>
  <c r="CO93" i="14" s="1"/>
  <c r="CM33" i="14"/>
  <c r="CO33" i="14" s="1"/>
  <c r="CM117" i="14"/>
  <c r="CO117" i="14" s="1"/>
  <c r="CM124" i="14"/>
  <c r="CO124" i="14" s="1"/>
  <c r="CM103" i="14"/>
  <c r="CO103" i="14" s="1"/>
  <c r="CM123" i="14"/>
  <c r="CO123" i="14" s="1"/>
  <c r="CM144" i="14"/>
  <c r="CO144" i="14" s="1"/>
  <c r="CM34" i="14"/>
  <c r="CO34" i="14" s="1"/>
  <c r="CM158" i="14"/>
  <c r="CO158" i="14" s="1"/>
  <c r="CM104" i="14"/>
  <c r="CO104" i="14" s="1"/>
  <c r="CM113" i="14"/>
  <c r="CO113" i="14" s="1"/>
  <c r="CM77" i="14"/>
  <c r="CO77" i="14" s="1"/>
  <c r="CM7" i="14"/>
  <c r="CO7" i="14" s="1"/>
  <c r="CM155" i="14"/>
  <c r="CO155" i="14" s="1"/>
  <c r="CM153" i="14"/>
  <c r="CO153" i="14" s="1"/>
  <c r="CM87" i="14"/>
  <c r="CO87" i="14" s="1"/>
  <c r="CM8" i="14"/>
  <c r="CO8" i="14" s="1"/>
  <c r="CM100" i="14"/>
  <c r="CO100" i="14" s="1"/>
  <c r="CM154" i="14"/>
  <c r="CO154" i="14" s="1"/>
  <c r="CM159" i="14"/>
  <c r="CO159" i="14" s="1"/>
  <c r="CM145" i="14"/>
  <c r="CO145" i="14" s="1"/>
  <c r="CM156" i="14"/>
  <c r="CO156" i="14" s="1"/>
  <c r="CM9" i="14"/>
  <c r="CO9" i="14" s="1"/>
  <c r="CM127" i="14"/>
  <c r="CO127" i="14" s="1"/>
  <c r="CM146" i="14"/>
  <c r="CO146" i="14" s="1"/>
  <c r="CM139" i="14"/>
  <c r="CO139" i="14" s="1"/>
  <c r="CM107" i="14"/>
  <c r="CO107" i="14" s="1"/>
  <c r="CM79" i="14"/>
  <c r="CO79" i="14" s="1"/>
  <c r="CM115" i="14"/>
  <c r="CO115" i="14" s="1"/>
  <c r="CM147" i="14"/>
  <c r="CO147" i="14" s="1"/>
  <c r="CJ66" i="14" l="1"/>
  <c r="CH66" i="14"/>
  <c r="CI66" i="14" s="1"/>
  <c r="CJ65" i="14"/>
  <c r="CH65" i="14"/>
  <c r="CI65" i="14" s="1"/>
  <c r="CJ64" i="14"/>
  <c r="CH64" i="14"/>
  <c r="CI64" i="14" s="1"/>
  <c r="CJ63" i="14"/>
  <c r="CH63" i="14"/>
  <c r="CI63" i="14" s="1"/>
  <c r="CJ62" i="14"/>
  <c r="CH62" i="14"/>
  <c r="CI62" i="14" s="1"/>
  <c r="CJ61" i="14"/>
  <c r="CH61" i="14"/>
  <c r="CI61" i="14" s="1"/>
  <c r="CJ60" i="14"/>
  <c r="CH60" i="14"/>
  <c r="CI60" i="14" s="1"/>
  <c r="CJ59" i="14"/>
  <c r="CH59" i="14"/>
  <c r="CI59" i="14" s="1"/>
  <c r="CJ58" i="14"/>
  <c r="CH58" i="14"/>
  <c r="CI58" i="14" s="1"/>
  <c r="CJ150" i="14"/>
  <c r="CK150" i="14" s="1"/>
  <c r="CH150" i="14"/>
  <c r="CI150" i="14" s="1"/>
  <c r="CJ57" i="14"/>
  <c r="CH57" i="14"/>
  <c r="CI57" i="14" s="1"/>
  <c r="CI56" i="14"/>
  <c r="CJ55" i="14"/>
  <c r="CH55" i="14"/>
  <c r="CI55" i="14" s="1"/>
  <c r="CI54" i="14"/>
  <c r="CI53" i="14"/>
  <c r="CJ149" i="14"/>
  <c r="CK149" i="14" s="1"/>
  <c r="CH149" i="14"/>
  <c r="CI149" i="14" s="1"/>
  <c r="CI52" i="14"/>
  <c r="CJ51" i="14"/>
  <c r="CH51" i="14"/>
  <c r="CI51" i="14" s="1"/>
  <c r="CJ16" i="14"/>
  <c r="CH16" i="14"/>
  <c r="CI16" i="14" s="1"/>
  <c r="CJ15" i="14"/>
  <c r="CH15" i="14"/>
  <c r="CI15" i="14" s="1"/>
  <c r="CJ50" i="14"/>
  <c r="CH50" i="14"/>
  <c r="CI50" i="14" s="1"/>
  <c r="CJ49" i="14"/>
  <c r="CH49" i="14"/>
  <c r="CI49" i="14" s="1"/>
  <c r="CJ48" i="14"/>
  <c r="CH48" i="14"/>
  <c r="CI48" i="14" s="1"/>
  <c r="CJ47" i="14"/>
  <c r="CH47" i="14"/>
  <c r="CI47" i="14" s="1"/>
  <c r="CJ99" i="14"/>
  <c r="CK99" i="14" s="1"/>
  <c r="CH99" i="14"/>
  <c r="CI99" i="14" s="1"/>
  <c r="CJ14" i="14"/>
  <c r="CH14" i="14"/>
  <c r="CI14" i="14" s="1"/>
  <c r="CJ13" i="14"/>
  <c r="CK13" i="14" s="1"/>
  <c r="CH13" i="14"/>
  <c r="CI13" i="14" s="1"/>
  <c r="CJ78" i="14"/>
  <c r="CK78" i="14" s="1"/>
  <c r="CH78" i="14"/>
  <c r="CI78" i="14" s="1"/>
  <c r="CJ46" i="14"/>
  <c r="CH46" i="14"/>
  <c r="CI46" i="14" s="1"/>
  <c r="CJ95" i="14"/>
  <c r="CK95" i="14" s="1"/>
  <c r="CH95" i="14"/>
  <c r="CI95" i="14" s="1"/>
  <c r="CJ45" i="14"/>
  <c r="CH45" i="14"/>
  <c r="CI45" i="14" s="1"/>
  <c r="CJ12" i="14"/>
  <c r="CH12" i="14"/>
  <c r="CI12" i="14" s="1"/>
  <c r="CJ44" i="14"/>
  <c r="CH44" i="14"/>
  <c r="CI44" i="14" s="1"/>
  <c r="CJ43" i="14"/>
  <c r="CH43" i="14"/>
  <c r="CI43" i="14" s="1"/>
  <c r="CJ11" i="14"/>
  <c r="CK11" i="14" s="1"/>
  <c r="CH11" i="14"/>
  <c r="CI11" i="14" s="1"/>
  <c r="CJ130" i="14"/>
  <c r="CK130" i="14" s="1"/>
  <c r="CH130" i="14"/>
  <c r="CI130" i="14" s="1"/>
  <c r="CJ42" i="14"/>
  <c r="CH42" i="14"/>
  <c r="CI42" i="14" s="1"/>
  <c r="CJ41" i="14"/>
  <c r="CH41" i="14"/>
  <c r="CI41" i="14" s="1"/>
  <c r="CJ151" i="14"/>
  <c r="CK151" i="14" s="1"/>
  <c r="CH151" i="14"/>
  <c r="CI151" i="14" s="1"/>
  <c r="CJ39" i="14"/>
  <c r="CH39" i="14"/>
  <c r="CI39" i="14" s="1"/>
  <c r="CJ142" i="14"/>
  <c r="CK142" i="14" s="1"/>
  <c r="CH142" i="14"/>
  <c r="CI142" i="14" s="1"/>
  <c r="CJ38" i="14"/>
  <c r="CH38" i="14"/>
  <c r="CI38" i="14" s="1"/>
  <c r="CJ138" i="14"/>
  <c r="CK138" i="14" s="1"/>
  <c r="CH138" i="14"/>
  <c r="CI138" i="14" s="1"/>
  <c r="CJ84" i="14"/>
  <c r="CH84" i="14"/>
  <c r="CI84" i="14" s="1"/>
  <c r="CJ85" i="14"/>
  <c r="CK85" i="14" s="1"/>
  <c r="CH85" i="14"/>
  <c r="CI85" i="14" s="1"/>
  <c r="CJ73" i="14"/>
  <c r="CK73" i="14" s="1"/>
  <c r="CH73" i="14"/>
  <c r="CI73" i="14" s="1"/>
  <c r="CJ161" i="14"/>
  <c r="CH161" i="14"/>
  <c r="CI161" i="14" s="1"/>
  <c r="CJ80" i="14"/>
  <c r="CH80" i="14"/>
  <c r="CI80" i="14" s="1"/>
  <c r="CJ94" i="14"/>
  <c r="CK94" i="14" s="1"/>
  <c r="CH94" i="14"/>
  <c r="CI94" i="14" s="1"/>
  <c r="CR94" i="14" s="1"/>
  <c r="CJ148" i="14"/>
  <c r="CK148" i="14" s="1"/>
  <c r="CH148" i="14"/>
  <c r="CI148" i="14" s="1"/>
  <c r="CJ37" i="14"/>
  <c r="CH37" i="14"/>
  <c r="CI37" i="14" s="1"/>
  <c r="CJ36" i="14"/>
  <c r="CH36" i="14"/>
  <c r="CI36" i="14" s="1"/>
  <c r="CJ131" i="14"/>
  <c r="CK131" i="14" s="1"/>
  <c r="CH131" i="14"/>
  <c r="CI131" i="14" s="1"/>
  <c r="CJ106" i="14"/>
  <c r="CK106" i="14" s="1"/>
  <c r="CH106" i="14"/>
  <c r="CI106" i="14" s="1"/>
  <c r="CJ119" i="14"/>
  <c r="CK119" i="14" s="1"/>
  <c r="CH119" i="14"/>
  <c r="CI119" i="14" s="1"/>
  <c r="CH140" i="14"/>
  <c r="CI140" i="14" s="1"/>
  <c r="CJ140" i="14"/>
  <c r="CK140" i="14" s="1"/>
  <c r="CH92" i="14"/>
  <c r="CI92" i="14" s="1"/>
  <c r="CJ92" i="14"/>
  <c r="CK92" i="14" s="1"/>
  <c r="CH4" i="14"/>
  <c r="CI4" i="14" s="1"/>
  <c r="CJ4" i="14"/>
  <c r="CH105" i="14"/>
  <c r="CI105" i="14" s="1"/>
  <c r="CJ105" i="14"/>
  <c r="CK105" i="14" s="1"/>
  <c r="CH88" i="14"/>
  <c r="CI88" i="14" s="1"/>
  <c r="CJ88" i="14"/>
  <c r="CK88" i="14" s="1"/>
  <c r="CH135" i="14"/>
  <c r="CI135" i="14" s="1"/>
  <c r="CJ135" i="14"/>
  <c r="CK135" i="14" s="1"/>
  <c r="CH111" i="14"/>
  <c r="CI111" i="14" s="1"/>
  <c r="CJ111" i="14"/>
  <c r="CK111" i="14" s="1"/>
  <c r="CH116" i="14"/>
  <c r="CI116" i="14" s="1"/>
  <c r="CJ116" i="14"/>
  <c r="CK116" i="14" s="1"/>
  <c r="CH120" i="14"/>
  <c r="CI120" i="14" s="1"/>
  <c r="CJ120" i="14"/>
  <c r="CK120" i="14" s="1"/>
  <c r="CH83" i="14"/>
  <c r="CI83" i="14" s="1"/>
  <c r="CJ83" i="14"/>
  <c r="CK83" i="14" s="1"/>
  <c r="CH81" i="14"/>
  <c r="CI81" i="14" s="1"/>
  <c r="CJ81" i="14"/>
  <c r="CK81" i="14" s="1"/>
  <c r="CH22" i="14"/>
  <c r="CI22" i="14" s="1"/>
  <c r="CJ22" i="14"/>
  <c r="CH122" i="14"/>
  <c r="CI122" i="14" s="1"/>
  <c r="CJ122" i="14"/>
  <c r="CK122" i="14" s="1"/>
  <c r="CH23" i="14"/>
  <c r="CI23" i="14" s="1"/>
  <c r="CJ23" i="14"/>
  <c r="CH101" i="14"/>
  <c r="CI101" i="14" s="1"/>
  <c r="CJ101" i="14"/>
  <c r="CK101" i="14" s="1"/>
  <c r="CH136" i="14"/>
  <c r="CI136" i="14" s="1"/>
  <c r="CJ136" i="14"/>
  <c r="CK136" i="14" s="1"/>
  <c r="CH25" i="14"/>
  <c r="CI25" i="14" s="1"/>
  <c r="CJ25" i="14"/>
  <c r="CH125" i="14"/>
  <c r="CI125" i="14" s="1"/>
  <c r="CJ125" i="14"/>
  <c r="CK125" i="14" s="1"/>
  <c r="CH90" i="14"/>
  <c r="CI90" i="14" s="1"/>
  <c r="CJ90" i="14"/>
  <c r="CK90" i="14" s="1"/>
  <c r="CH26" i="14"/>
  <c r="CI26" i="14" s="1"/>
  <c r="CJ26" i="14"/>
  <c r="CH126" i="14"/>
  <c r="CI126" i="14" s="1"/>
  <c r="CJ126" i="14"/>
  <c r="CK126" i="14" s="1"/>
  <c r="CH98" i="14"/>
  <c r="CI98" i="14" s="1"/>
  <c r="CJ98" i="14"/>
  <c r="CK98" i="14" s="1"/>
  <c r="CH128" i="14"/>
  <c r="CI128" i="14" s="1"/>
  <c r="CJ128" i="14"/>
  <c r="CK128" i="14" s="1"/>
  <c r="CH91" i="14"/>
  <c r="CI91" i="14" s="1"/>
  <c r="CJ91" i="14"/>
  <c r="CK91" i="14" s="1"/>
  <c r="CH27" i="14"/>
  <c r="CI27" i="14" s="1"/>
  <c r="CJ27" i="14"/>
  <c r="CH163" i="14"/>
  <c r="CI163" i="14" s="1"/>
  <c r="CJ163" i="14"/>
  <c r="CH141" i="14"/>
  <c r="CI141" i="14" s="1"/>
  <c r="CJ141" i="14"/>
  <c r="CH6" i="14"/>
  <c r="CI6" i="14" s="1"/>
  <c r="CJ6" i="14"/>
  <c r="CH28" i="14"/>
  <c r="CI28" i="14" s="1"/>
  <c r="CJ28" i="14"/>
  <c r="CH121" i="14"/>
  <c r="CI121" i="14" s="1"/>
  <c r="CJ121" i="14"/>
  <c r="CH82" i="14"/>
  <c r="CI82" i="14" s="1"/>
  <c r="CJ82" i="14"/>
  <c r="CK82" i="14" s="1"/>
  <c r="CH29" i="14"/>
  <c r="CI29" i="14" s="1"/>
  <c r="CJ29" i="14"/>
  <c r="CH114" i="14"/>
  <c r="CI114" i="14" s="1"/>
  <c r="CJ114" i="14"/>
  <c r="CK114" i="14" s="1"/>
  <c r="CH160" i="14"/>
  <c r="CI160" i="14" s="1"/>
  <c r="CJ160" i="14"/>
  <c r="CK160" i="14" s="1"/>
  <c r="CH134" i="14"/>
  <c r="CI134" i="14" s="1"/>
  <c r="CR134" i="14" s="1"/>
  <c r="DJ134" i="14" s="1"/>
  <c r="CJ134" i="14"/>
  <c r="CK134" i="14" s="1"/>
  <c r="CH157" i="14"/>
  <c r="CI157" i="14" s="1"/>
  <c r="CJ157" i="14"/>
  <c r="CK157" i="14" s="1"/>
  <c r="CH143" i="14"/>
  <c r="CI143" i="14" s="1"/>
  <c r="CJ143" i="14"/>
  <c r="CK143" i="14" s="1"/>
  <c r="CH110" i="14"/>
  <c r="CI110" i="14" s="1"/>
  <c r="CJ110" i="14"/>
  <c r="CK110" i="14" s="1"/>
  <c r="CH108" i="14"/>
  <c r="CI108" i="14" s="1"/>
  <c r="CJ108" i="14"/>
  <c r="CK108" i="14" s="1"/>
  <c r="CH109" i="14"/>
  <c r="CI109" i="14" s="1"/>
  <c r="CJ109" i="14"/>
  <c r="CK109" i="14" s="1"/>
  <c r="CH112" i="14"/>
  <c r="CI112" i="14" s="1"/>
  <c r="CJ112" i="14"/>
  <c r="CK112" i="14" s="1"/>
  <c r="CH133" i="14"/>
  <c r="CI133" i="14" s="1"/>
  <c r="CJ133" i="14"/>
  <c r="CK133" i="14" s="1"/>
  <c r="CH97" i="14"/>
  <c r="CI97" i="14" s="1"/>
  <c r="CJ97" i="14"/>
  <c r="CK97" i="14" s="1"/>
  <c r="CH89" i="14"/>
  <c r="CI89" i="14" s="1"/>
  <c r="CN89" i="14" s="1"/>
  <c r="CJ89" i="14"/>
  <c r="CK89" i="14" s="1"/>
  <c r="CH32" i="14"/>
  <c r="CI32" i="14" s="1"/>
  <c r="CJ32" i="14"/>
  <c r="CH102" i="14"/>
  <c r="CI102" i="14" s="1"/>
  <c r="CN102" i="14" s="1"/>
  <c r="CM102" i="14" s="1"/>
  <c r="CO102" i="14" s="1"/>
  <c r="CJ102" i="14"/>
  <c r="CK102" i="14" s="1"/>
  <c r="CH152" i="14"/>
  <c r="CI152" i="14" s="1"/>
  <c r="CJ152" i="14"/>
  <c r="CK152" i="14" s="1"/>
  <c r="CH132" i="14"/>
  <c r="CI132" i="14" s="1"/>
  <c r="CJ132" i="14"/>
  <c r="CK132" i="14" s="1"/>
  <c r="CH93" i="14"/>
  <c r="CI93" i="14" s="1"/>
  <c r="CJ93" i="14"/>
  <c r="CK93" i="14" s="1"/>
  <c r="CH117" i="14"/>
  <c r="CI117" i="14" s="1"/>
  <c r="CJ117" i="14"/>
  <c r="CK117" i="14" s="1"/>
  <c r="CH124" i="14"/>
  <c r="CI124" i="14" s="1"/>
  <c r="CJ124" i="14"/>
  <c r="CK124" i="14" s="1"/>
  <c r="CH103" i="14"/>
  <c r="CI103" i="14" s="1"/>
  <c r="CJ103" i="14"/>
  <c r="CK103" i="14" s="1"/>
  <c r="CH129" i="14"/>
  <c r="CI129" i="14" s="1"/>
  <c r="CN129" i="14" s="1"/>
  <c r="CJ129" i="14"/>
  <c r="CK129" i="14" s="1"/>
  <c r="CH123" i="14"/>
  <c r="CI123" i="14" s="1"/>
  <c r="CJ123" i="14"/>
  <c r="CK123" i="14" s="1"/>
  <c r="CH144" i="14"/>
  <c r="CI144" i="14" s="1"/>
  <c r="CJ144" i="14"/>
  <c r="CK144" i="14" s="1"/>
  <c r="CH34" i="14"/>
  <c r="CI34" i="14" s="1"/>
  <c r="CJ34" i="14"/>
  <c r="CH158" i="14"/>
  <c r="CI158" i="14" s="1"/>
  <c r="CJ158" i="14"/>
  <c r="CK158" i="14" s="1"/>
  <c r="CH104" i="14"/>
  <c r="CI104" i="14" s="1"/>
  <c r="CJ104" i="14"/>
  <c r="CK104" i="14" s="1"/>
  <c r="CJ113" i="14"/>
  <c r="CK113" i="14" s="1"/>
  <c r="CH77" i="14"/>
  <c r="CI77" i="14" s="1"/>
  <c r="CJ77" i="14"/>
  <c r="CH7" i="14"/>
  <c r="CI7" i="14" s="1"/>
  <c r="CJ7" i="14"/>
  <c r="CK7" i="14" s="1"/>
  <c r="CH155" i="14"/>
  <c r="CI155" i="14" s="1"/>
  <c r="CJ155" i="14"/>
  <c r="CK155" i="14" s="1"/>
  <c r="CH153" i="14"/>
  <c r="CI153" i="14" s="1"/>
  <c r="CJ153" i="14"/>
  <c r="CK153" i="14" s="1"/>
  <c r="CH87" i="14"/>
  <c r="CI87" i="14" s="1"/>
  <c r="CJ87" i="14"/>
  <c r="CK87" i="14" s="1"/>
  <c r="CH8" i="14"/>
  <c r="CI8" i="14" s="1"/>
  <c r="CJ8" i="14"/>
  <c r="CK8" i="14" s="1"/>
  <c r="CH100" i="14"/>
  <c r="CI100" i="14" s="1"/>
  <c r="CJ100" i="14"/>
  <c r="CK100" i="14" s="1"/>
  <c r="CH154" i="14"/>
  <c r="CI154" i="14" s="1"/>
  <c r="CJ154" i="14"/>
  <c r="CK154" i="14" s="1"/>
  <c r="CH159" i="14"/>
  <c r="CI159" i="14" s="1"/>
  <c r="CJ159" i="14"/>
  <c r="CK159" i="14" s="1"/>
  <c r="CH9" i="14"/>
  <c r="CI9" i="14" s="1"/>
  <c r="CJ9" i="14"/>
  <c r="CK9" i="14" s="1"/>
  <c r="CH127" i="14"/>
  <c r="CI127" i="14" s="1"/>
  <c r="CJ127" i="14"/>
  <c r="CK127" i="14" s="1"/>
  <c r="CH146" i="14"/>
  <c r="CI146" i="14" s="1"/>
  <c r="CJ146" i="14"/>
  <c r="CK146" i="14" s="1"/>
  <c r="CH139" i="14"/>
  <c r="CI139" i="14" s="1"/>
  <c r="CJ139" i="14"/>
  <c r="CK139" i="14" s="1"/>
  <c r="CH107" i="14"/>
  <c r="CI107" i="14" s="1"/>
  <c r="CJ107" i="14"/>
  <c r="CK107" i="14" s="1"/>
  <c r="CH79" i="14"/>
  <c r="CI79" i="14" s="1"/>
  <c r="CJ79" i="14"/>
  <c r="CK79" i="14" s="1"/>
  <c r="CH115" i="14"/>
  <c r="CI115" i="14" s="1"/>
  <c r="CJ115" i="14"/>
  <c r="CK115" i="14" s="1"/>
  <c r="CH147" i="14"/>
  <c r="CI147" i="14" s="1"/>
  <c r="CJ147" i="14"/>
  <c r="CK147" i="14" s="1"/>
  <c r="CJ137" i="14"/>
  <c r="CK137" i="14" s="1"/>
  <c r="CH137" i="14"/>
  <c r="CI137" i="14" s="1"/>
  <c r="CK141" i="14" l="1"/>
  <c r="CM129" i="14"/>
  <c r="CO129" i="14" s="1"/>
  <c r="CM89" i="14"/>
  <c r="CO89" i="14" s="1"/>
  <c r="DJ94" i="14"/>
  <c r="CR140" i="14"/>
  <c r="CQ134" i="14"/>
  <c r="CS134" i="14" s="1"/>
  <c r="CQ94" i="14"/>
  <c r="CS94" i="14" s="1"/>
  <c r="CQ140" i="14" l="1"/>
  <c r="CS140" i="14" s="1"/>
  <c r="DR140" i="14"/>
  <c r="L104" i="2" l="1"/>
  <c r="Z103" i="2"/>
  <c r="Y103" i="2"/>
  <c r="W103" i="2"/>
  <c r="AD103" i="2" s="1"/>
  <c r="V103" i="2"/>
  <c r="T103" i="2"/>
  <c r="AC103" i="2" s="1"/>
  <c r="S103" i="2"/>
  <c r="Q103" i="2"/>
  <c r="AB103" i="2" s="1"/>
  <c r="P103" i="2"/>
  <c r="N103" i="2"/>
  <c r="AA103" i="2" s="1"/>
  <c r="L103" i="2"/>
  <c r="Z102" i="2"/>
  <c r="Y102" i="2"/>
  <c r="W102" i="2"/>
  <c r="AD102" i="2" s="1"/>
  <c r="V102" i="2"/>
  <c r="T102" i="2"/>
  <c r="AC102" i="2" s="1"/>
  <c r="S102" i="2"/>
  <c r="Q102" i="2"/>
  <c r="AB102" i="2" s="1"/>
  <c r="P102" i="2"/>
  <c r="N102" i="2"/>
  <c r="AA102" i="2" s="1"/>
  <c r="L102" i="2"/>
  <c r="G102" i="2"/>
  <c r="Z101" i="2"/>
  <c r="Y101" i="2"/>
  <c r="W101" i="2"/>
  <c r="AD101" i="2" s="1"/>
  <c r="V101" i="2"/>
  <c r="T101" i="2"/>
  <c r="AC101" i="2" s="1"/>
  <c r="S101" i="2"/>
  <c r="Q101" i="2"/>
  <c r="AB101" i="2" s="1"/>
  <c r="P101" i="2"/>
  <c r="N101" i="2"/>
  <c r="AA101" i="2" s="1"/>
  <c r="L101" i="2"/>
  <c r="G101" i="2"/>
  <c r="Z100" i="2"/>
  <c r="Y100" i="2"/>
  <c r="W100" i="2"/>
  <c r="AD100" i="2" s="1"/>
  <c r="V100" i="2"/>
  <c r="T100" i="2"/>
  <c r="AC100" i="2" s="1"/>
  <c r="S100" i="2"/>
  <c r="Q100" i="2"/>
  <c r="AB100" i="2" s="1"/>
  <c r="P100" i="2"/>
  <c r="N100" i="2"/>
  <c r="AA100" i="2" s="1"/>
  <c r="L100" i="2"/>
  <c r="G100" i="2"/>
  <c r="Z99" i="2"/>
  <c r="Y99" i="2"/>
  <c r="W99" i="2"/>
  <c r="AD99" i="2" s="1"/>
  <c r="V99" i="2"/>
  <c r="T99" i="2"/>
  <c r="AC99" i="2" s="1"/>
  <c r="S99" i="2"/>
  <c r="Q99" i="2"/>
  <c r="AB99" i="2" s="1"/>
  <c r="P99" i="2"/>
  <c r="N99" i="2"/>
  <c r="AA99" i="2" s="1"/>
  <c r="L99" i="2"/>
  <c r="J99" i="2"/>
  <c r="K99" i="2" s="1"/>
  <c r="G99" i="2"/>
  <c r="Z98" i="2"/>
  <c r="Y98" i="2"/>
  <c r="W98" i="2"/>
  <c r="V98" i="2"/>
  <c r="T98" i="2"/>
  <c r="AC98" i="2" s="1"/>
  <c r="S98" i="2"/>
  <c r="Q98" i="2"/>
  <c r="AB98" i="2" s="1"/>
  <c r="P98" i="2"/>
  <c r="N98" i="2"/>
  <c r="AA98" i="2" s="1"/>
  <c r="L98" i="2"/>
  <c r="K98" i="2"/>
  <c r="J98" i="2"/>
  <c r="G98" i="2"/>
  <c r="Z97" i="2"/>
  <c r="Y97" i="2"/>
  <c r="W97" i="2"/>
  <c r="V97" i="2"/>
  <c r="T97" i="2"/>
  <c r="AC97" i="2" s="1"/>
  <c r="S97" i="2"/>
  <c r="Q97" i="2"/>
  <c r="AB97" i="2" s="1"/>
  <c r="P97" i="2"/>
  <c r="N97" i="2"/>
  <c r="AA97" i="2" s="1"/>
  <c r="L97" i="2"/>
  <c r="K97" i="2"/>
  <c r="J97" i="2"/>
  <c r="G97" i="2"/>
  <c r="Z96" i="2"/>
  <c r="Y96" i="2"/>
  <c r="W96" i="2"/>
  <c r="V96" i="2"/>
  <c r="T96" i="2"/>
  <c r="AC96" i="2" s="1"/>
  <c r="S96" i="2"/>
  <c r="Q96" i="2"/>
  <c r="AB96" i="2" s="1"/>
  <c r="P96" i="2"/>
  <c r="N96" i="2"/>
  <c r="L96" i="2"/>
  <c r="J96" i="2"/>
  <c r="K96" i="2" s="1"/>
  <c r="G96" i="2"/>
  <c r="Z95" i="2"/>
  <c r="Y95" i="2"/>
  <c r="W95" i="2"/>
  <c r="AD95" i="2" s="1"/>
  <c r="V95" i="2"/>
  <c r="T95" i="2"/>
  <c r="AC95" i="2" s="1"/>
  <c r="S95" i="2"/>
  <c r="Q95" i="2"/>
  <c r="AB95" i="2" s="1"/>
  <c r="P95" i="2"/>
  <c r="N95" i="2"/>
  <c r="AA95" i="2" s="1"/>
  <c r="L95" i="2"/>
  <c r="G95" i="2"/>
  <c r="Z94" i="2"/>
  <c r="Y94" i="2"/>
  <c r="W94" i="2"/>
  <c r="AD94" i="2" s="1"/>
  <c r="V94" i="2"/>
  <c r="T94" i="2"/>
  <c r="AC94" i="2" s="1"/>
  <c r="S94" i="2"/>
  <c r="Q94" i="2"/>
  <c r="AB94" i="2" s="1"/>
  <c r="P94" i="2"/>
  <c r="N94" i="2"/>
  <c r="AA94" i="2" s="1"/>
  <c r="L94" i="2"/>
  <c r="J94" i="2"/>
  <c r="K94" i="2" s="1"/>
  <c r="G94" i="2"/>
  <c r="Z93" i="2"/>
  <c r="Y93" i="2"/>
  <c r="W93" i="2"/>
  <c r="V93" i="2"/>
  <c r="T93" i="2"/>
  <c r="AC93" i="2" s="1"/>
  <c r="S93" i="2"/>
  <c r="Q93" i="2"/>
  <c r="AB93" i="2" s="1"/>
  <c r="P93" i="2"/>
  <c r="N93" i="2"/>
  <c r="AA93" i="2" s="1"/>
  <c r="L93" i="2"/>
  <c r="K93" i="2"/>
  <c r="J93" i="2"/>
  <c r="G93" i="2"/>
  <c r="Z92" i="2"/>
  <c r="Y92" i="2"/>
  <c r="W92" i="2"/>
  <c r="AD92" i="2" s="1"/>
  <c r="V92" i="2"/>
  <c r="T92" i="2"/>
  <c r="AC92" i="2" s="1"/>
  <c r="S92" i="2"/>
  <c r="Q92" i="2"/>
  <c r="AB92" i="2" s="1"/>
  <c r="P92" i="2"/>
  <c r="N92" i="2"/>
  <c r="AA92" i="2" s="1"/>
  <c r="L92" i="2"/>
  <c r="J92" i="2"/>
  <c r="K92" i="2" s="1"/>
  <c r="G92" i="2"/>
  <c r="Z91" i="2"/>
  <c r="Y91" i="2"/>
  <c r="W91" i="2"/>
  <c r="V91" i="2"/>
  <c r="T91" i="2"/>
  <c r="S91" i="2"/>
  <c r="Q91" i="2"/>
  <c r="P91" i="2"/>
  <c r="N91" i="2"/>
  <c r="AA91" i="2" s="1"/>
  <c r="L91" i="2"/>
  <c r="J91" i="2"/>
  <c r="K91" i="2" s="1"/>
  <c r="G91" i="2"/>
  <c r="Z90" i="2"/>
  <c r="Y90" i="2"/>
  <c r="W90" i="2"/>
  <c r="V90" i="2"/>
  <c r="T90" i="2"/>
  <c r="S90" i="2"/>
  <c r="Q90" i="2"/>
  <c r="AB90" i="2" s="1"/>
  <c r="P90" i="2"/>
  <c r="N90" i="2"/>
  <c r="AA90" i="2" s="1"/>
  <c r="L90" i="2"/>
  <c r="J90" i="2"/>
  <c r="K90" i="2" s="1"/>
  <c r="G90" i="2"/>
  <c r="A90" i="2"/>
  <c r="A91" i="2" s="1"/>
  <c r="A92" i="2" s="1"/>
  <c r="A93" i="2" s="1"/>
  <c r="A94" i="2" s="1"/>
  <c r="A95" i="2" s="1"/>
  <c r="A96" i="2" s="1"/>
  <c r="A97" i="2" s="1"/>
  <c r="A98" i="2" s="1"/>
  <c r="A99" i="2" s="1"/>
  <c r="A100" i="2" s="1"/>
  <c r="A101" i="2" s="1"/>
  <c r="A102" i="2" s="1"/>
  <c r="A103" i="2" s="1"/>
  <c r="Z89" i="2"/>
  <c r="Y89" i="2"/>
  <c r="W89" i="2"/>
  <c r="AD89" i="2" s="1"/>
  <c r="V89" i="2"/>
  <c r="T89" i="2"/>
  <c r="AC89" i="2" s="1"/>
  <c r="S89" i="2"/>
  <c r="Q89" i="2"/>
  <c r="P89" i="2"/>
  <c r="N89" i="2"/>
  <c r="AA89" i="2" s="1"/>
  <c r="L89" i="2"/>
  <c r="J89" i="2"/>
  <c r="K89" i="2" s="1"/>
  <c r="G89" i="2"/>
  <c r="Z85" i="2"/>
  <c r="Y85" i="2"/>
  <c r="W85" i="2"/>
  <c r="AD85" i="2" s="1"/>
  <c r="V85" i="2"/>
  <c r="T85" i="2"/>
  <c r="S85" i="2"/>
  <c r="Q85" i="2"/>
  <c r="AB85" i="2" s="1"/>
  <c r="P85" i="2"/>
  <c r="N85" i="2"/>
  <c r="AA85" i="2" s="1"/>
  <c r="L85" i="2"/>
  <c r="J85" i="2"/>
  <c r="K85" i="2" s="1"/>
  <c r="G85" i="2"/>
  <c r="Z84" i="2"/>
  <c r="Y84" i="2"/>
  <c r="W84" i="2"/>
  <c r="V84" i="2"/>
  <c r="T84" i="2"/>
  <c r="AC84" i="2" s="1"/>
  <c r="S84" i="2"/>
  <c r="Q84" i="2"/>
  <c r="AB84" i="2" s="1"/>
  <c r="P84" i="2"/>
  <c r="N84" i="2"/>
  <c r="L84" i="2"/>
  <c r="J84" i="2"/>
  <c r="K84" i="2" s="1"/>
  <c r="G84" i="2"/>
  <c r="Z83" i="2"/>
  <c r="Y83" i="2"/>
  <c r="W83" i="2"/>
  <c r="AD83" i="2" s="1"/>
  <c r="V83" i="2"/>
  <c r="T83" i="2"/>
  <c r="AC83" i="2" s="1"/>
  <c r="S83" i="2"/>
  <c r="Q83" i="2"/>
  <c r="AB83" i="2" s="1"/>
  <c r="P83" i="2"/>
  <c r="N83" i="2"/>
  <c r="O83" i="2" s="1"/>
  <c r="L83" i="2"/>
  <c r="J83" i="2"/>
  <c r="K83" i="2" s="1"/>
  <c r="G83" i="2"/>
  <c r="Z82" i="2"/>
  <c r="Y82" i="2"/>
  <c r="W82" i="2"/>
  <c r="AD82" i="2" s="1"/>
  <c r="V82" i="2"/>
  <c r="T82" i="2"/>
  <c r="AC82" i="2" s="1"/>
  <c r="S82" i="2"/>
  <c r="Q82" i="2"/>
  <c r="AB82" i="2" s="1"/>
  <c r="P82" i="2"/>
  <c r="N82" i="2"/>
  <c r="AA82" i="2" s="1"/>
  <c r="L82" i="2"/>
  <c r="K82" i="2"/>
  <c r="J82" i="2"/>
  <c r="G82" i="2"/>
  <c r="Z81" i="2"/>
  <c r="Y81" i="2"/>
  <c r="W81" i="2"/>
  <c r="V81" i="2"/>
  <c r="T81" i="2"/>
  <c r="S81" i="2"/>
  <c r="Q81" i="2"/>
  <c r="AB81" i="2" s="1"/>
  <c r="P81" i="2"/>
  <c r="N81" i="2"/>
  <c r="L81" i="2"/>
  <c r="J81" i="2"/>
  <c r="K81" i="2" s="1"/>
  <c r="G81" i="2"/>
  <c r="Z80" i="2"/>
  <c r="Y80" i="2"/>
  <c r="W80" i="2"/>
  <c r="AD80" i="2" s="1"/>
  <c r="V80" i="2"/>
  <c r="T80" i="2"/>
  <c r="AC80" i="2" s="1"/>
  <c r="S80" i="2"/>
  <c r="Q80" i="2"/>
  <c r="AB80" i="2" s="1"/>
  <c r="P80" i="2"/>
  <c r="N80" i="2"/>
  <c r="AA80" i="2" s="1"/>
  <c r="L80" i="2"/>
  <c r="K80" i="2"/>
  <c r="G80" i="2"/>
  <c r="Z79" i="2"/>
  <c r="Y79" i="2"/>
  <c r="W79" i="2"/>
  <c r="AD79" i="2" s="1"/>
  <c r="V79" i="2"/>
  <c r="T79" i="2"/>
  <c r="AC79" i="2" s="1"/>
  <c r="S79" i="2"/>
  <c r="Q79" i="2"/>
  <c r="AB79" i="2" s="1"/>
  <c r="P79" i="2"/>
  <c r="N79" i="2"/>
  <c r="AA79" i="2" s="1"/>
  <c r="L79" i="2"/>
  <c r="K79" i="2"/>
  <c r="G79" i="2"/>
  <c r="Z78" i="2"/>
  <c r="Y78" i="2"/>
  <c r="W78" i="2"/>
  <c r="V78" i="2"/>
  <c r="T78" i="2"/>
  <c r="S78" i="2"/>
  <c r="Q78" i="2"/>
  <c r="AB78" i="2" s="1"/>
  <c r="P78" i="2"/>
  <c r="N78" i="2"/>
  <c r="L78" i="2"/>
  <c r="J78" i="2"/>
  <c r="K78" i="2" s="1"/>
  <c r="G78" i="2"/>
  <c r="Z77" i="2"/>
  <c r="Y77" i="2"/>
  <c r="W77" i="2"/>
  <c r="V77" i="2"/>
  <c r="T77" i="2"/>
  <c r="S77" i="2"/>
  <c r="Q77" i="2"/>
  <c r="R77" i="2" s="1"/>
  <c r="P77" i="2"/>
  <c r="N77" i="2"/>
  <c r="AA77" i="2" s="1"/>
  <c r="L77" i="2"/>
  <c r="J77" i="2"/>
  <c r="K77" i="2" s="1"/>
  <c r="G77" i="2"/>
  <c r="A77" i="2"/>
  <c r="A78" i="2" s="1"/>
  <c r="A79" i="2" s="1"/>
  <c r="A80" i="2" s="1"/>
  <c r="A81" i="2" s="1"/>
  <c r="A82" i="2" s="1"/>
  <c r="A83" i="2" s="1"/>
  <c r="A84" i="2" s="1"/>
  <c r="A85" i="2" s="1"/>
  <c r="Z76" i="2"/>
  <c r="Y76" i="2"/>
  <c r="W76" i="2"/>
  <c r="V76" i="2"/>
  <c r="T76" i="2"/>
  <c r="AC76" i="2" s="1"/>
  <c r="S76" i="2"/>
  <c r="Q76" i="2"/>
  <c r="AB76" i="2" s="1"/>
  <c r="P76" i="2"/>
  <c r="N76" i="2"/>
  <c r="AA76" i="2" s="1"/>
  <c r="L76" i="2"/>
  <c r="J76" i="2"/>
  <c r="K76" i="2" s="1"/>
  <c r="G76" i="2"/>
  <c r="Z72" i="2"/>
  <c r="Y72" i="2"/>
  <c r="W72" i="2"/>
  <c r="V72" i="2"/>
  <c r="T72" i="2"/>
  <c r="S72" i="2"/>
  <c r="Q72" i="2"/>
  <c r="P72" i="2"/>
  <c r="N72" i="2"/>
  <c r="L72" i="2"/>
  <c r="J72" i="2"/>
  <c r="K72" i="2" s="1"/>
  <c r="G72" i="2"/>
  <c r="Z71" i="2"/>
  <c r="Y71" i="2"/>
  <c r="W71" i="2"/>
  <c r="AD71" i="2" s="1"/>
  <c r="V71" i="2"/>
  <c r="T71" i="2"/>
  <c r="AC71" i="2" s="1"/>
  <c r="S71" i="2"/>
  <c r="Q71" i="2"/>
  <c r="R71" i="2" s="1"/>
  <c r="P71" i="2"/>
  <c r="N71" i="2"/>
  <c r="L71" i="2"/>
  <c r="J71" i="2"/>
  <c r="K71" i="2" s="1"/>
  <c r="G71" i="2"/>
  <c r="Z70" i="2"/>
  <c r="Y70" i="2"/>
  <c r="W70" i="2"/>
  <c r="AD70" i="2" s="1"/>
  <c r="V70" i="2"/>
  <c r="T70" i="2"/>
  <c r="AC70" i="2" s="1"/>
  <c r="S70" i="2"/>
  <c r="Q70" i="2"/>
  <c r="AB70" i="2" s="1"/>
  <c r="P70" i="2"/>
  <c r="N70" i="2"/>
  <c r="AA70" i="2" s="1"/>
  <c r="L70" i="2"/>
  <c r="J70" i="2"/>
  <c r="K70" i="2" s="1"/>
  <c r="G70" i="2"/>
  <c r="Z69" i="2"/>
  <c r="Y69" i="2"/>
  <c r="W69" i="2"/>
  <c r="V69" i="2"/>
  <c r="T69" i="2"/>
  <c r="AC69" i="2" s="1"/>
  <c r="S69" i="2"/>
  <c r="Q69" i="2"/>
  <c r="AB69" i="2" s="1"/>
  <c r="P69" i="2"/>
  <c r="N69" i="2"/>
  <c r="AA69" i="2" s="1"/>
  <c r="L69" i="2"/>
  <c r="J69" i="2"/>
  <c r="K69" i="2" s="1"/>
  <c r="G69" i="2"/>
  <c r="Z68" i="2"/>
  <c r="Y68" i="2"/>
  <c r="W68" i="2"/>
  <c r="AD68" i="2" s="1"/>
  <c r="V68" i="2"/>
  <c r="T68" i="2"/>
  <c r="U68" i="2" s="1"/>
  <c r="S68" i="2"/>
  <c r="Q68" i="2"/>
  <c r="P68" i="2"/>
  <c r="N68" i="2"/>
  <c r="AA68" i="2" s="1"/>
  <c r="L68" i="2"/>
  <c r="J68" i="2"/>
  <c r="K68" i="2" s="1"/>
  <c r="G68" i="2"/>
  <c r="Z67" i="2"/>
  <c r="Y67" i="2"/>
  <c r="W67" i="2"/>
  <c r="AD67" i="2" s="1"/>
  <c r="V67" i="2"/>
  <c r="T67" i="2"/>
  <c r="AC67" i="2" s="1"/>
  <c r="S67" i="2"/>
  <c r="Q67" i="2"/>
  <c r="P67" i="2"/>
  <c r="N67" i="2"/>
  <c r="L67" i="2"/>
  <c r="J67" i="2"/>
  <c r="K67" i="2" s="1"/>
  <c r="G67" i="2"/>
  <c r="Z66" i="2"/>
  <c r="Y66" i="2"/>
  <c r="W66" i="2"/>
  <c r="AD66" i="2" s="1"/>
  <c r="V66" i="2"/>
  <c r="T66" i="2"/>
  <c r="AC66" i="2" s="1"/>
  <c r="S66" i="2"/>
  <c r="Q66" i="2"/>
  <c r="P66" i="2"/>
  <c r="N66" i="2"/>
  <c r="AA66" i="2" s="1"/>
  <c r="L66" i="2"/>
  <c r="J66" i="2"/>
  <c r="K66" i="2" s="1"/>
  <c r="G66" i="2"/>
  <c r="Z65" i="2"/>
  <c r="Y65" i="2"/>
  <c r="W65" i="2"/>
  <c r="AD65" i="2" s="1"/>
  <c r="V65" i="2"/>
  <c r="T65" i="2"/>
  <c r="AC65" i="2" s="1"/>
  <c r="S65" i="2"/>
  <c r="Q65" i="2"/>
  <c r="AB65" i="2" s="1"/>
  <c r="P65" i="2"/>
  <c r="N65" i="2"/>
  <c r="O65" i="2" s="1"/>
  <c r="L65" i="2"/>
  <c r="J65" i="2"/>
  <c r="K65" i="2" s="1"/>
  <c r="G65" i="2"/>
  <c r="Z64" i="2"/>
  <c r="Y64" i="2"/>
  <c r="W64" i="2"/>
  <c r="AD64" i="2" s="1"/>
  <c r="V64" i="2"/>
  <c r="T64" i="2"/>
  <c r="AC64" i="2" s="1"/>
  <c r="S64" i="2"/>
  <c r="Q64" i="2"/>
  <c r="P64" i="2"/>
  <c r="N64" i="2"/>
  <c r="AA64" i="2" s="1"/>
  <c r="L64" i="2"/>
  <c r="J64" i="2"/>
  <c r="K64" i="2" s="1"/>
  <c r="G64" i="2"/>
  <c r="Z63" i="2"/>
  <c r="Y63" i="2"/>
  <c r="W63" i="2"/>
  <c r="V63" i="2"/>
  <c r="T63" i="2"/>
  <c r="AC63" i="2" s="1"/>
  <c r="S63" i="2"/>
  <c r="Q63" i="2"/>
  <c r="AB63" i="2" s="1"/>
  <c r="P63" i="2"/>
  <c r="N63" i="2"/>
  <c r="AA63" i="2" s="1"/>
  <c r="L63" i="2"/>
  <c r="J63" i="2"/>
  <c r="K63" i="2" s="1"/>
  <c r="G63" i="2"/>
  <c r="Z62" i="2"/>
  <c r="Y62" i="2"/>
  <c r="W62" i="2"/>
  <c r="AD62" i="2" s="1"/>
  <c r="V62" i="2"/>
  <c r="T62" i="2"/>
  <c r="S62" i="2"/>
  <c r="Q62" i="2"/>
  <c r="AB62" i="2" s="1"/>
  <c r="P62" i="2"/>
  <c r="N62" i="2"/>
  <c r="AA62" i="2" s="1"/>
  <c r="L62" i="2"/>
  <c r="K62" i="2"/>
  <c r="J62" i="2"/>
  <c r="G62" i="2"/>
  <c r="Z61" i="2"/>
  <c r="Y61" i="2"/>
  <c r="W61" i="2"/>
  <c r="AD61" i="2" s="1"/>
  <c r="V61" i="2"/>
  <c r="T61" i="2"/>
  <c r="AC61" i="2" s="1"/>
  <c r="S61" i="2"/>
  <c r="Q61" i="2"/>
  <c r="P61" i="2"/>
  <c r="N61" i="2"/>
  <c r="L61" i="2"/>
  <c r="J61" i="2"/>
  <c r="K61" i="2" s="1"/>
  <c r="G61" i="2"/>
  <c r="Z60" i="2"/>
  <c r="Y60" i="2"/>
  <c r="W60" i="2"/>
  <c r="V60" i="2"/>
  <c r="T60" i="2"/>
  <c r="AC60" i="2" s="1"/>
  <c r="S60" i="2"/>
  <c r="Q60" i="2"/>
  <c r="P60" i="2"/>
  <c r="N60" i="2"/>
  <c r="AA60" i="2" s="1"/>
  <c r="L60" i="2"/>
  <c r="J60" i="2"/>
  <c r="K60" i="2" s="1"/>
  <c r="G60" i="2"/>
  <c r="Z59" i="2"/>
  <c r="Y59" i="2"/>
  <c r="W59" i="2"/>
  <c r="V59" i="2"/>
  <c r="T59" i="2"/>
  <c r="AC59" i="2" s="1"/>
  <c r="S59" i="2"/>
  <c r="Q59" i="2"/>
  <c r="AB59" i="2" s="1"/>
  <c r="P59" i="2"/>
  <c r="N59" i="2"/>
  <c r="O59" i="2" s="1"/>
  <c r="L59" i="2"/>
  <c r="J59" i="2"/>
  <c r="K59" i="2" s="1"/>
  <c r="G59" i="2"/>
  <c r="Z58" i="2"/>
  <c r="Y58" i="2"/>
  <c r="W58" i="2"/>
  <c r="V58" i="2"/>
  <c r="T58" i="2"/>
  <c r="S58" i="2"/>
  <c r="Q58" i="2"/>
  <c r="R58" i="2" s="1"/>
  <c r="P58" i="2"/>
  <c r="N58" i="2"/>
  <c r="AA58" i="2" s="1"/>
  <c r="L58" i="2"/>
  <c r="J58" i="2"/>
  <c r="K58" i="2" s="1"/>
  <c r="G58" i="2"/>
  <c r="Z57" i="2"/>
  <c r="Y57" i="2"/>
  <c r="W57" i="2"/>
  <c r="AD57" i="2" s="1"/>
  <c r="V57" i="2"/>
  <c r="T57" i="2"/>
  <c r="AC57" i="2" s="1"/>
  <c r="S57" i="2"/>
  <c r="Q57" i="2"/>
  <c r="P57" i="2"/>
  <c r="N57" i="2"/>
  <c r="L57" i="2"/>
  <c r="J57" i="2"/>
  <c r="K57" i="2" s="1"/>
  <c r="G57" i="2"/>
  <c r="Z56" i="2"/>
  <c r="Y56" i="2"/>
  <c r="W56" i="2"/>
  <c r="AD56" i="2" s="1"/>
  <c r="V56" i="2"/>
  <c r="T56" i="2"/>
  <c r="AC56" i="2" s="1"/>
  <c r="S56" i="2"/>
  <c r="Q56" i="2"/>
  <c r="AB56" i="2" s="1"/>
  <c r="P56" i="2"/>
  <c r="N56" i="2"/>
  <c r="AA56" i="2" s="1"/>
  <c r="L56" i="2"/>
  <c r="K56" i="2"/>
  <c r="J56" i="2"/>
  <c r="G56" i="2"/>
  <c r="Z55" i="2"/>
  <c r="Y55" i="2"/>
  <c r="W55" i="2"/>
  <c r="V55" i="2"/>
  <c r="T55" i="2"/>
  <c r="S55" i="2"/>
  <c r="Q55" i="2"/>
  <c r="AB55" i="2" s="1"/>
  <c r="P55" i="2"/>
  <c r="N55" i="2"/>
  <c r="AA55" i="2" s="1"/>
  <c r="L55" i="2"/>
  <c r="J55" i="2"/>
  <c r="K55" i="2" s="1"/>
  <c r="G55" i="2"/>
  <c r="Z54" i="2"/>
  <c r="Y54" i="2"/>
  <c r="W54" i="2"/>
  <c r="V54" i="2"/>
  <c r="T54" i="2"/>
  <c r="S54" i="2"/>
  <c r="Q54" i="2"/>
  <c r="AB54" i="2" s="1"/>
  <c r="P54" i="2"/>
  <c r="N54" i="2"/>
  <c r="O54" i="2" s="1"/>
  <c r="L54" i="2"/>
  <c r="J54" i="2"/>
  <c r="K54" i="2" s="1"/>
  <c r="G54" i="2"/>
  <c r="Z53" i="2"/>
  <c r="Y53" i="2"/>
  <c r="W53" i="2"/>
  <c r="V53" i="2"/>
  <c r="T53" i="2"/>
  <c r="AC53" i="2" s="1"/>
  <c r="S53" i="2"/>
  <c r="Q53" i="2"/>
  <c r="P53" i="2"/>
  <c r="N53" i="2"/>
  <c r="AA53" i="2" s="1"/>
  <c r="L53" i="2"/>
  <c r="J53" i="2"/>
  <c r="K53" i="2" s="1"/>
  <c r="G53" i="2"/>
  <c r="Z52" i="2"/>
  <c r="Y52" i="2"/>
  <c r="W52" i="2"/>
  <c r="AD52" i="2" s="1"/>
  <c r="V52" i="2"/>
  <c r="T52" i="2"/>
  <c r="S52" i="2"/>
  <c r="Q52" i="2"/>
  <c r="AB52" i="2" s="1"/>
  <c r="P52" i="2"/>
  <c r="N52" i="2"/>
  <c r="AA52" i="2" s="1"/>
  <c r="L52" i="2"/>
  <c r="J52" i="2"/>
  <c r="K52" i="2" s="1"/>
  <c r="G52" i="2"/>
  <c r="Z51" i="2"/>
  <c r="Y51" i="2"/>
  <c r="W51" i="2"/>
  <c r="V51" i="2"/>
  <c r="T51" i="2"/>
  <c r="U51" i="2" s="1"/>
  <c r="S51" i="2"/>
  <c r="Q51" i="2"/>
  <c r="AB51" i="2" s="1"/>
  <c r="P51" i="2"/>
  <c r="N51" i="2"/>
  <c r="AA51" i="2" s="1"/>
  <c r="L51" i="2"/>
  <c r="J51" i="2"/>
  <c r="K51" i="2" s="1"/>
  <c r="G51" i="2"/>
  <c r="Z50" i="2"/>
  <c r="Y50" i="2"/>
  <c r="W50" i="2"/>
  <c r="V50" i="2"/>
  <c r="T50" i="2"/>
  <c r="S50" i="2"/>
  <c r="Q50" i="2"/>
  <c r="AB50" i="2" s="1"/>
  <c r="P50" i="2"/>
  <c r="N50" i="2"/>
  <c r="AA50" i="2" s="1"/>
  <c r="L50" i="2"/>
  <c r="J50" i="2"/>
  <c r="K50" i="2" s="1"/>
  <c r="G50" i="2"/>
  <c r="Z49" i="2"/>
  <c r="Y49" i="2"/>
  <c r="W49" i="2"/>
  <c r="V49" i="2"/>
  <c r="T49" i="2"/>
  <c r="AC49" i="2" s="1"/>
  <c r="S49" i="2"/>
  <c r="Q49" i="2"/>
  <c r="AB49" i="2" s="1"/>
  <c r="P49" i="2"/>
  <c r="N49" i="2"/>
  <c r="AA49" i="2" s="1"/>
  <c r="L49" i="2"/>
  <c r="J49" i="2"/>
  <c r="K49" i="2" s="1"/>
  <c r="G49" i="2"/>
  <c r="Z48" i="2"/>
  <c r="Y48" i="2"/>
  <c r="W48" i="2"/>
  <c r="AD48" i="2" s="1"/>
  <c r="V48" i="2"/>
  <c r="T48" i="2"/>
  <c r="S48" i="2"/>
  <c r="Q48" i="2"/>
  <c r="AB48" i="2" s="1"/>
  <c r="P48" i="2"/>
  <c r="N48" i="2"/>
  <c r="L48" i="2"/>
  <c r="J48" i="2"/>
  <c r="K48" i="2" s="1"/>
  <c r="G48" i="2"/>
  <c r="Z47" i="2"/>
  <c r="Y47" i="2"/>
  <c r="W47" i="2"/>
  <c r="AD47" i="2" s="1"/>
  <c r="V47" i="2"/>
  <c r="T47" i="2"/>
  <c r="AC47" i="2" s="1"/>
  <c r="S47" i="2"/>
  <c r="Q47" i="2"/>
  <c r="AB47" i="2" s="1"/>
  <c r="P47" i="2"/>
  <c r="N47" i="2"/>
  <c r="AA47" i="2" s="1"/>
  <c r="L47" i="2"/>
  <c r="J47" i="2"/>
  <c r="K47" i="2" s="1"/>
  <c r="G47" i="2"/>
  <c r="Z46" i="2"/>
  <c r="Y46" i="2"/>
  <c r="W46" i="2"/>
  <c r="AD46" i="2" s="1"/>
  <c r="V46" i="2"/>
  <c r="T46" i="2"/>
  <c r="S46" i="2"/>
  <c r="Q46" i="2"/>
  <c r="P46" i="2"/>
  <c r="N46" i="2"/>
  <c r="AA46" i="2" s="1"/>
  <c r="L46" i="2"/>
  <c r="K46" i="2"/>
  <c r="J46" i="2"/>
  <c r="G46" i="2"/>
  <c r="Z45" i="2"/>
  <c r="Y45" i="2"/>
  <c r="W45" i="2"/>
  <c r="AD45" i="2" s="1"/>
  <c r="V45" i="2"/>
  <c r="T45" i="2"/>
  <c r="AC45" i="2" s="1"/>
  <c r="S45" i="2"/>
  <c r="Q45" i="2"/>
  <c r="AB45" i="2" s="1"/>
  <c r="P45" i="2"/>
  <c r="N45" i="2"/>
  <c r="AA45" i="2" s="1"/>
  <c r="L45" i="2"/>
  <c r="J45" i="2"/>
  <c r="K45" i="2" s="1"/>
  <c r="G45" i="2"/>
  <c r="Z44" i="2"/>
  <c r="Y44" i="2"/>
  <c r="W44" i="2"/>
  <c r="AD44" i="2" s="1"/>
  <c r="V44" i="2"/>
  <c r="T44" i="2"/>
  <c r="S44" i="2"/>
  <c r="Q44" i="2"/>
  <c r="R44" i="2" s="1"/>
  <c r="P44" i="2"/>
  <c r="N44" i="2"/>
  <c r="L44" i="2"/>
  <c r="J44" i="2"/>
  <c r="K44" i="2" s="1"/>
  <c r="G44" i="2"/>
  <c r="Z43" i="2"/>
  <c r="Y43" i="2"/>
  <c r="W43" i="2"/>
  <c r="AD43" i="2" s="1"/>
  <c r="V43" i="2"/>
  <c r="T43" i="2"/>
  <c r="AC43" i="2" s="1"/>
  <c r="S43" i="2"/>
  <c r="Q43" i="2"/>
  <c r="AB43" i="2" s="1"/>
  <c r="P43" i="2"/>
  <c r="N43" i="2"/>
  <c r="L43" i="2"/>
  <c r="J43" i="2"/>
  <c r="K43" i="2" s="1"/>
  <c r="G43" i="2"/>
  <c r="Z42" i="2"/>
  <c r="Y42" i="2"/>
  <c r="W42" i="2"/>
  <c r="AD42" i="2" s="1"/>
  <c r="V42" i="2"/>
  <c r="T42" i="2"/>
  <c r="AC42" i="2" s="1"/>
  <c r="S42" i="2"/>
  <c r="Q42" i="2"/>
  <c r="AB42" i="2" s="1"/>
  <c r="P42" i="2"/>
  <c r="N42" i="2"/>
  <c r="AA42" i="2" s="1"/>
  <c r="L42" i="2"/>
  <c r="J42" i="2"/>
  <c r="K42" i="2" s="1"/>
  <c r="G42" i="2"/>
  <c r="Z41" i="2"/>
  <c r="Y41" i="2"/>
  <c r="W41" i="2"/>
  <c r="AD41" i="2" s="1"/>
  <c r="V41" i="2"/>
  <c r="T41" i="2"/>
  <c r="AC41" i="2" s="1"/>
  <c r="S41" i="2"/>
  <c r="Q41" i="2"/>
  <c r="AB41" i="2" s="1"/>
  <c r="P41" i="2"/>
  <c r="N41" i="2"/>
  <c r="L41" i="2"/>
  <c r="J41" i="2"/>
  <c r="K41" i="2" s="1"/>
  <c r="G41" i="2"/>
  <c r="Z40" i="2"/>
  <c r="Y40" i="2"/>
  <c r="W40" i="2"/>
  <c r="V40" i="2"/>
  <c r="T40" i="2"/>
  <c r="S40" i="2"/>
  <c r="Q40" i="2"/>
  <c r="P40" i="2"/>
  <c r="N40" i="2"/>
  <c r="L40" i="2"/>
  <c r="J40" i="2"/>
  <c r="K40" i="2" s="1"/>
  <c r="G40" i="2"/>
  <c r="Z39" i="2"/>
  <c r="Y39" i="2"/>
  <c r="W39" i="2"/>
  <c r="AD39" i="2" s="1"/>
  <c r="V39" i="2"/>
  <c r="T39" i="2"/>
  <c r="AC39" i="2" s="1"/>
  <c r="S39" i="2"/>
  <c r="Q39" i="2"/>
  <c r="P39" i="2"/>
  <c r="N39" i="2"/>
  <c r="L39" i="2"/>
  <c r="J39" i="2"/>
  <c r="K39" i="2" s="1"/>
  <c r="G39" i="2"/>
  <c r="Z38" i="2"/>
  <c r="Y38" i="2"/>
  <c r="W38" i="2"/>
  <c r="AD38" i="2" s="1"/>
  <c r="V38" i="2"/>
  <c r="T38" i="2"/>
  <c r="AC38" i="2" s="1"/>
  <c r="S38" i="2"/>
  <c r="Q38" i="2"/>
  <c r="AB38" i="2" s="1"/>
  <c r="P38" i="2"/>
  <c r="N38" i="2"/>
  <c r="AA38" i="2" s="1"/>
  <c r="L38" i="2"/>
  <c r="J38" i="2"/>
  <c r="K38" i="2" s="1"/>
  <c r="G38" i="2"/>
  <c r="Z37" i="2"/>
  <c r="Y37" i="2"/>
  <c r="W37" i="2"/>
  <c r="AD37" i="2" s="1"/>
  <c r="V37" i="2"/>
  <c r="T37" i="2"/>
  <c r="S37" i="2"/>
  <c r="Q37" i="2"/>
  <c r="AB37" i="2" s="1"/>
  <c r="P37" i="2"/>
  <c r="N37" i="2"/>
  <c r="AA37" i="2" s="1"/>
  <c r="L37" i="2"/>
  <c r="J37" i="2"/>
  <c r="K37" i="2" s="1"/>
  <c r="G37" i="2"/>
  <c r="Z36" i="2"/>
  <c r="Y36" i="2"/>
  <c r="W36" i="2"/>
  <c r="AD36" i="2" s="1"/>
  <c r="V36" i="2"/>
  <c r="T36" i="2"/>
  <c r="AC36" i="2" s="1"/>
  <c r="S36" i="2"/>
  <c r="Q36" i="2"/>
  <c r="AB36" i="2" s="1"/>
  <c r="P36" i="2"/>
  <c r="N36" i="2"/>
  <c r="AA36" i="2" s="1"/>
  <c r="L36" i="2"/>
  <c r="J36" i="2"/>
  <c r="K36" i="2" s="1"/>
  <c r="G36" i="2"/>
  <c r="Z35" i="2"/>
  <c r="Y35" i="2"/>
  <c r="W35" i="2"/>
  <c r="V35" i="2"/>
  <c r="T35" i="2"/>
  <c r="S35" i="2"/>
  <c r="Q35" i="2"/>
  <c r="R35" i="2" s="1"/>
  <c r="P35" i="2"/>
  <c r="N35" i="2"/>
  <c r="L35" i="2"/>
  <c r="K35" i="2"/>
  <c r="J35" i="2"/>
  <c r="G35" i="2"/>
  <c r="Z34" i="2"/>
  <c r="Y34" i="2"/>
  <c r="W34" i="2"/>
  <c r="AD34" i="2" s="1"/>
  <c r="V34" i="2"/>
  <c r="T34" i="2"/>
  <c r="AC34" i="2" s="1"/>
  <c r="S34" i="2"/>
  <c r="Q34" i="2"/>
  <c r="P34" i="2"/>
  <c r="N34" i="2"/>
  <c r="AA34" i="2" s="1"/>
  <c r="L34" i="2"/>
  <c r="J34" i="2"/>
  <c r="K34" i="2" s="1"/>
  <c r="G34" i="2"/>
  <c r="Z33" i="2"/>
  <c r="Y33" i="2"/>
  <c r="W33" i="2"/>
  <c r="V33" i="2"/>
  <c r="T33" i="2"/>
  <c r="S33" i="2"/>
  <c r="Q33" i="2"/>
  <c r="AB33" i="2" s="1"/>
  <c r="P33" i="2"/>
  <c r="N33" i="2"/>
  <c r="L33" i="2"/>
  <c r="J33" i="2"/>
  <c r="K33" i="2" s="1"/>
  <c r="G33" i="2"/>
  <c r="Z32" i="2"/>
  <c r="Y32" i="2"/>
  <c r="W32" i="2"/>
  <c r="AD32" i="2" s="1"/>
  <c r="V32" i="2"/>
  <c r="T32" i="2"/>
  <c r="AC32" i="2" s="1"/>
  <c r="S32" i="2"/>
  <c r="Q32" i="2"/>
  <c r="P32" i="2"/>
  <c r="N32" i="2"/>
  <c r="AA32" i="2" s="1"/>
  <c r="L32" i="2"/>
  <c r="J32" i="2"/>
  <c r="K32" i="2" s="1"/>
  <c r="G32" i="2"/>
  <c r="Z31" i="2"/>
  <c r="Y31" i="2"/>
  <c r="W31" i="2"/>
  <c r="V31" i="2"/>
  <c r="T31" i="2"/>
  <c r="AC31" i="2" s="1"/>
  <c r="S31" i="2"/>
  <c r="Q31" i="2"/>
  <c r="AB31" i="2" s="1"/>
  <c r="P31" i="2"/>
  <c r="N31" i="2"/>
  <c r="AA31" i="2" s="1"/>
  <c r="L31" i="2"/>
  <c r="J31" i="2"/>
  <c r="K31" i="2" s="1"/>
  <c r="G31" i="2"/>
  <c r="Z30" i="2"/>
  <c r="Y30" i="2"/>
  <c r="W30" i="2"/>
  <c r="AD30" i="2" s="1"/>
  <c r="V30" i="2"/>
  <c r="T30" i="2"/>
  <c r="AC30" i="2" s="1"/>
  <c r="S30" i="2"/>
  <c r="Q30" i="2"/>
  <c r="AB30" i="2" s="1"/>
  <c r="P30" i="2"/>
  <c r="N30" i="2"/>
  <c r="AA30" i="2" s="1"/>
  <c r="L30" i="2"/>
  <c r="J30" i="2"/>
  <c r="K30" i="2" s="1"/>
  <c r="G30" i="2"/>
  <c r="Z29" i="2"/>
  <c r="Y29" i="2"/>
  <c r="W29" i="2"/>
  <c r="X29" i="2" s="1"/>
  <c r="V29" i="2"/>
  <c r="T29" i="2"/>
  <c r="U29" i="2" s="1"/>
  <c r="S29" i="2"/>
  <c r="Q29" i="2"/>
  <c r="AB29" i="2" s="1"/>
  <c r="P29" i="2"/>
  <c r="N29" i="2"/>
  <c r="L29" i="2"/>
  <c r="J29" i="2"/>
  <c r="K29" i="2" s="1"/>
  <c r="G29" i="2"/>
  <c r="Z28" i="2"/>
  <c r="Y28" i="2"/>
  <c r="W28" i="2"/>
  <c r="V28" i="2"/>
  <c r="T28" i="2"/>
  <c r="AC28" i="2" s="1"/>
  <c r="S28" i="2"/>
  <c r="Q28" i="2"/>
  <c r="P28" i="2"/>
  <c r="N28" i="2"/>
  <c r="L28" i="2"/>
  <c r="K28" i="2"/>
  <c r="J28" i="2"/>
  <c r="G28" i="2"/>
  <c r="Z27" i="2"/>
  <c r="Y27" i="2"/>
  <c r="W27" i="2"/>
  <c r="V27" i="2"/>
  <c r="T27" i="2"/>
  <c r="S27" i="2"/>
  <c r="Q27" i="2"/>
  <c r="AB27" i="2" s="1"/>
  <c r="P27" i="2"/>
  <c r="N27" i="2"/>
  <c r="AA27" i="2" s="1"/>
  <c r="L27" i="2"/>
  <c r="K27" i="2"/>
  <c r="J27" i="2"/>
  <c r="G27" i="2"/>
  <c r="Z26" i="2"/>
  <c r="Y26" i="2"/>
  <c r="W26" i="2"/>
  <c r="AD26" i="2" s="1"/>
  <c r="V26" i="2"/>
  <c r="T26" i="2"/>
  <c r="S26" i="2"/>
  <c r="Q26" i="2"/>
  <c r="P26" i="2"/>
  <c r="N26" i="2"/>
  <c r="AA26" i="2" s="1"/>
  <c r="L26" i="2"/>
  <c r="J26" i="2"/>
  <c r="K26" i="2" s="1"/>
  <c r="G26" i="2"/>
  <c r="Z25" i="2"/>
  <c r="Y25" i="2"/>
  <c r="W25" i="2"/>
  <c r="X25" i="2" s="1"/>
  <c r="V25" i="2"/>
  <c r="T25" i="2"/>
  <c r="AC25" i="2" s="1"/>
  <c r="S25" i="2"/>
  <c r="Q25" i="2"/>
  <c r="R25" i="2" s="1"/>
  <c r="P25" i="2"/>
  <c r="N25" i="2"/>
  <c r="AA25" i="2" s="1"/>
  <c r="L25" i="2"/>
  <c r="J25" i="2"/>
  <c r="K25" i="2" s="1"/>
  <c r="G25" i="2"/>
  <c r="Z24" i="2"/>
  <c r="Y24" i="2"/>
  <c r="W24" i="2"/>
  <c r="AD24" i="2" s="1"/>
  <c r="V24" i="2"/>
  <c r="T24" i="2"/>
  <c r="AC24" i="2" s="1"/>
  <c r="S24" i="2"/>
  <c r="Q24" i="2"/>
  <c r="AB24" i="2" s="1"/>
  <c r="P24" i="2"/>
  <c r="N24" i="2"/>
  <c r="AA24" i="2" s="1"/>
  <c r="L24" i="2"/>
  <c r="J24" i="2"/>
  <c r="K24" i="2" s="1"/>
  <c r="G24" i="2"/>
  <c r="Z23" i="2"/>
  <c r="Y23" i="2"/>
  <c r="W23" i="2"/>
  <c r="AD23" i="2" s="1"/>
  <c r="V23" i="2"/>
  <c r="T23" i="2"/>
  <c r="AC23" i="2" s="1"/>
  <c r="S23" i="2"/>
  <c r="Q23" i="2"/>
  <c r="AB23" i="2" s="1"/>
  <c r="P23" i="2"/>
  <c r="N23" i="2"/>
  <c r="O23" i="2" s="1"/>
  <c r="L23" i="2"/>
  <c r="J23" i="2"/>
  <c r="K23" i="2" s="1"/>
  <c r="G23" i="2"/>
  <c r="Z22" i="2"/>
  <c r="Y22" i="2"/>
  <c r="W22" i="2"/>
  <c r="AD22" i="2" s="1"/>
  <c r="V22" i="2"/>
  <c r="T22" i="2"/>
  <c r="S22" i="2"/>
  <c r="Q22" i="2"/>
  <c r="P22" i="2"/>
  <c r="N22" i="2"/>
  <c r="AA22" i="2" s="1"/>
  <c r="L22" i="2"/>
  <c r="K22" i="2"/>
  <c r="J22" i="2"/>
  <c r="G22" i="2"/>
  <c r="Z21" i="2"/>
  <c r="Y21" i="2"/>
  <c r="W21" i="2"/>
  <c r="V21" i="2"/>
  <c r="T21" i="2"/>
  <c r="AC21" i="2" s="1"/>
  <c r="S21" i="2"/>
  <c r="Q21" i="2"/>
  <c r="AB21" i="2" s="1"/>
  <c r="P21" i="2"/>
  <c r="N21" i="2"/>
  <c r="AA21" i="2" s="1"/>
  <c r="L21" i="2"/>
  <c r="J21" i="2"/>
  <c r="K21" i="2" s="1"/>
  <c r="G21" i="2"/>
  <c r="Z20" i="2"/>
  <c r="Y20" i="2"/>
  <c r="W20" i="2"/>
  <c r="AD20" i="2" s="1"/>
  <c r="V20" i="2"/>
  <c r="T20" i="2"/>
  <c r="U20" i="2" s="1"/>
  <c r="S20" i="2"/>
  <c r="Q20" i="2"/>
  <c r="AB20" i="2" s="1"/>
  <c r="P20" i="2"/>
  <c r="N20" i="2"/>
  <c r="AA20" i="2" s="1"/>
  <c r="L20" i="2"/>
  <c r="K20" i="2"/>
  <c r="J20" i="2"/>
  <c r="G20" i="2"/>
  <c r="Z19" i="2"/>
  <c r="Y19" i="2"/>
  <c r="W19" i="2"/>
  <c r="AD19" i="2" s="1"/>
  <c r="V19" i="2"/>
  <c r="T19" i="2"/>
  <c r="AC19" i="2" s="1"/>
  <c r="S19" i="2"/>
  <c r="Q19" i="2"/>
  <c r="AB19" i="2" s="1"/>
  <c r="P19" i="2"/>
  <c r="N19" i="2"/>
  <c r="O19" i="2" s="1"/>
  <c r="L19" i="2"/>
  <c r="J19" i="2"/>
  <c r="K19" i="2" s="1"/>
  <c r="G19" i="2"/>
  <c r="Z18" i="2"/>
  <c r="Y18" i="2"/>
  <c r="W18" i="2"/>
  <c r="AD18" i="2" s="1"/>
  <c r="V18" i="2"/>
  <c r="T18" i="2"/>
  <c r="S18" i="2"/>
  <c r="Q18" i="2"/>
  <c r="AB18" i="2" s="1"/>
  <c r="P18" i="2"/>
  <c r="N18" i="2"/>
  <c r="AA18" i="2" s="1"/>
  <c r="L18" i="2"/>
  <c r="J18" i="2"/>
  <c r="K18" i="2" s="1"/>
  <c r="G18" i="2"/>
  <c r="Z17" i="2"/>
  <c r="Y17" i="2"/>
  <c r="W17" i="2"/>
  <c r="V17" i="2"/>
  <c r="T17" i="2"/>
  <c r="AC17" i="2" s="1"/>
  <c r="S17" i="2"/>
  <c r="Q17" i="2"/>
  <c r="AB17" i="2" s="1"/>
  <c r="P17" i="2"/>
  <c r="N17" i="2"/>
  <c r="AA17" i="2" s="1"/>
  <c r="L17" i="2"/>
  <c r="J17" i="2"/>
  <c r="K17" i="2" s="1"/>
  <c r="G17" i="2"/>
  <c r="Z16" i="2"/>
  <c r="Y16" i="2"/>
  <c r="W16" i="2"/>
  <c r="AD16" i="2" s="1"/>
  <c r="V16" i="2"/>
  <c r="T16" i="2"/>
  <c r="AC16" i="2" s="1"/>
  <c r="S16" i="2"/>
  <c r="Q16" i="2"/>
  <c r="AB16" i="2" s="1"/>
  <c r="P16" i="2"/>
  <c r="N16" i="2"/>
  <c r="AA16" i="2" s="1"/>
  <c r="L16" i="2"/>
  <c r="J16" i="2"/>
  <c r="K16" i="2" s="1"/>
  <c r="G16" i="2"/>
  <c r="Z15" i="2"/>
  <c r="Y15" i="2"/>
  <c r="W15" i="2"/>
  <c r="X15" i="2" s="1"/>
  <c r="V15" i="2"/>
  <c r="T15" i="2"/>
  <c r="AC15" i="2" s="1"/>
  <c r="S15" i="2"/>
  <c r="Q15" i="2"/>
  <c r="AB15" i="2" s="1"/>
  <c r="P15" i="2"/>
  <c r="N15" i="2"/>
  <c r="O15" i="2" s="1"/>
  <c r="L15" i="2"/>
  <c r="J15" i="2"/>
  <c r="K15" i="2" s="1"/>
  <c r="G15" i="2"/>
  <c r="Z14" i="2"/>
  <c r="Y14" i="2"/>
  <c r="W14" i="2"/>
  <c r="AD14" i="2" s="1"/>
  <c r="V14" i="2"/>
  <c r="T14" i="2"/>
  <c r="S14" i="2"/>
  <c r="Q14" i="2"/>
  <c r="P14" i="2"/>
  <c r="N14" i="2"/>
  <c r="AA14" i="2" s="1"/>
  <c r="J14" i="2"/>
  <c r="K14" i="2" s="1"/>
  <c r="G14" i="2"/>
  <c r="Z13" i="2"/>
  <c r="Y13" i="2"/>
  <c r="W13" i="2"/>
  <c r="AD13" i="2" s="1"/>
  <c r="V13" i="2"/>
  <c r="T13" i="2"/>
  <c r="AC13" i="2" s="1"/>
  <c r="S13" i="2"/>
  <c r="Q13" i="2"/>
  <c r="AB13" i="2" s="1"/>
  <c r="P13" i="2"/>
  <c r="N13" i="2"/>
  <c r="AA13" i="2" s="1"/>
  <c r="L13" i="2"/>
  <c r="J13" i="2"/>
  <c r="K13" i="2" s="1"/>
  <c r="G13" i="2"/>
  <c r="Z12" i="2"/>
  <c r="Y12" i="2"/>
  <c r="W12" i="2"/>
  <c r="AD12" i="2" s="1"/>
  <c r="V12" i="2"/>
  <c r="T12" i="2"/>
  <c r="S12" i="2"/>
  <c r="Q12" i="2"/>
  <c r="AB12" i="2" s="1"/>
  <c r="P12" i="2"/>
  <c r="N12" i="2"/>
  <c r="AA12" i="2" s="1"/>
  <c r="L12" i="2"/>
  <c r="J12" i="2"/>
  <c r="K12" i="2" s="1"/>
  <c r="G12" i="2"/>
  <c r="Z11" i="2"/>
  <c r="Y11" i="2"/>
  <c r="W11" i="2"/>
  <c r="AD11" i="2" s="1"/>
  <c r="V11" i="2"/>
  <c r="T11" i="2"/>
  <c r="AC11" i="2" s="1"/>
  <c r="S11" i="2"/>
  <c r="Q11" i="2"/>
  <c r="AB11" i="2" s="1"/>
  <c r="P11" i="2"/>
  <c r="N11" i="2"/>
  <c r="AA11" i="2" s="1"/>
  <c r="L11" i="2"/>
  <c r="J11" i="2"/>
  <c r="K11" i="2" s="1"/>
  <c r="G11" i="2"/>
  <c r="Z10" i="2"/>
  <c r="Y10" i="2"/>
  <c r="W10" i="2"/>
  <c r="AD10" i="2" s="1"/>
  <c r="V10" i="2"/>
  <c r="T10" i="2"/>
  <c r="AC10" i="2" s="1"/>
  <c r="S10" i="2"/>
  <c r="Q10" i="2"/>
  <c r="AB10" i="2" s="1"/>
  <c r="P10" i="2"/>
  <c r="N10" i="2"/>
  <c r="AA10" i="2" s="1"/>
  <c r="J10" i="2"/>
  <c r="K10" i="2" s="1"/>
  <c r="G10" i="2"/>
  <c r="Z9" i="2"/>
  <c r="Y9" i="2"/>
  <c r="W9" i="2"/>
  <c r="AD9" i="2" s="1"/>
  <c r="V9" i="2"/>
  <c r="T9" i="2"/>
  <c r="AC9" i="2" s="1"/>
  <c r="S9" i="2"/>
  <c r="Q9" i="2"/>
  <c r="AB9" i="2" s="1"/>
  <c r="P9" i="2"/>
  <c r="N9" i="2"/>
  <c r="AA9" i="2" s="1"/>
  <c r="L9" i="2"/>
  <c r="J9" i="2"/>
  <c r="K9" i="2" s="1"/>
  <c r="G9" i="2"/>
  <c r="Z8" i="2"/>
  <c r="Y8" i="2"/>
  <c r="W8" i="2"/>
  <c r="AD8" i="2" s="1"/>
  <c r="V8" i="2"/>
  <c r="T8" i="2"/>
  <c r="AC8" i="2" s="1"/>
  <c r="S8" i="2"/>
  <c r="Q8" i="2"/>
  <c r="AB8" i="2" s="1"/>
  <c r="P8" i="2"/>
  <c r="N8" i="2"/>
  <c r="L8" i="2"/>
  <c r="K8" i="2"/>
  <c r="J8" i="2"/>
  <c r="G8" i="2"/>
  <c r="A8" i="2"/>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Z7" i="2"/>
  <c r="Y7" i="2"/>
  <c r="W7" i="2"/>
  <c r="X7" i="2" s="1"/>
  <c r="V7" i="2"/>
  <c r="T7" i="2"/>
  <c r="S7" i="2"/>
  <c r="Q7" i="2"/>
  <c r="AB7" i="2" s="1"/>
  <c r="P7" i="2"/>
  <c r="N7" i="2"/>
  <c r="AA7" i="2" s="1"/>
  <c r="L7" i="2"/>
  <c r="K7" i="2"/>
  <c r="J7" i="2"/>
  <c r="G7" i="2"/>
  <c r="A3" i="12"/>
  <c r="A4" i="12" s="1"/>
  <c r="A5" i="12" s="1"/>
  <c r="A6" i="12" s="1"/>
  <c r="A7" i="12" s="1"/>
  <c r="A8" i="12" s="1"/>
  <c r="A9" i="12" s="1"/>
  <c r="A10" i="12" s="1"/>
  <c r="A11" i="12" s="1"/>
  <c r="A12" i="12" s="1"/>
  <c r="A13" i="12" s="1"/>
  <c r="A14" i="12" s="1"/>
  <c r="A15" i="12" s="1"/>
  <c r="A16" i="12" s="1"/>
  <c r="A17" i="12" s="1"/>
  <c r="A18" i="12" s="1"/>
  <c r="A19" i="12" s="1"/>
  <c r="A20" i="12" s="1"/>
  <c r="A21" i="12" s="1"/>
  <c r="A22" i="12" s="1"/>
  <c r="A23" i="12" s="1"/>
  <c r="A24" i="12" s="1"/>
  <c r="A36" i="11"/>
  <c r="A37" i="11" s="1"/>
  <c r="A38" i="11" s="1"/>
  <c r="A39" i="11" s="1"/>
  <c r="A40" i="11" s="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7" i="11"/>
  <c r="D54" i="9"/>
  <c r="D49" i="9"/>
  <c r="D41" i="9"/>
  <c r="L41" i="9" s="1"/>
  <c r="D38" i="9"/>
  <c r="L38" i="9" s="1"/>
  <c r="D36" i="9"/>
  <c r="L36" i="9" s="1"/>
  <c r="D34" i="9"/>
  <c r="D68" i="9"/>
  <c r="D63" i="9"/>
  <c r="L63" i="9" s="1"/>
  <c r="D33" i="9"/>
  <c r="D31" i="9"/>
  <c r="L31" i="9" s="1"/>
  <c r="D30" i="9"/>
  <c r="L30" i="9" s="1"/>
  <c r="D29" i="9"/>
  <c r="L29" i="9" s="1"/>
  <c r="D28" i="9"/>
  <c r="L28" i="9" s="1"/>
  <c r="D26" i="9"/>
  <c r="D25" i="9"/>
  <c r="D23" i="9"/>
  <c r="D22" i="9"/>
  <c r="L22" i="9" s="1"/>
  <c r="D21" i="9"/>
  <c r="L21" i="9" s="1"/>
  <c r="D20" i="9"/>
  <c r="L20" i="9" s="1"/>
  <c r="D19" i="9"/>
  <c r="D18" i="9"/>
  <c r="D16" i="9"/>
  <c r="L16" i="9" s="1"/>
  <c r="D56" i="9"/>
  <c r="L56" i="9" s="1"/>
  <c r="D14" i="9"/>
  <c r="L14" i="9" s="1"/>
  <c r="D9" i="9"/>
  <c r="D8" i="9"/>
  <c r="L8" i="9" s="1"/>
  <c r="D7" i="9"/>
  <c r="D5" i="9"/>
  <c r="D4" i="9"/>
  <c r="L4" i="9" s="1"/>
  <c r="D3" i="9"/>
  <c r="H69" i="9"/>
  <c r="J68" i="9"/>
  <c r="I68" i="9"/>
  <c r="K68" i="9" s="1"/>
  <c r="J67" i="9"/>
  <c r="I67" i="9"/>
  <c r="D67" i="9"/>
  <c r="L67" i="9" s="1"/>
  <c r="J66" i="9"/>
  <c r="I66" i="9"/>
  <c r="D66" i="9"/>
  <c r="L66" i="9" s="1"/>
  <c r="J65" i="9"/>
  <c r="I65" i="9"/>
  <c r="D65" i="9"/>
  <c r="L65" i="9" s="1"/>
  <c r="J64" i="9"/>
  <c r="I64" i="9"/>
  <c r="D64" i="9"/>
  <c r="L64" i="9" s="1"/>
  <c r="J63" i="9"/>
  <c r="I63" i="9"/>
  <c r="J62" i="9"/>
  <c r="I62" i="9"/>
  <c r="D62" i="9"/>
  <c r="L62" i="9" s="1"/>
  <c r="L61" i="9"/>
  <c r="J61" i="9"/>
  <c r="I61" i="9"/>
  <c r="J60" i="9"/>
  <c r="I60" i="9"/>
  <c r="D60" i="9"/>
  <c r="L60" i="9" s="1"/>
  <c r="J59" i="9"/>
  <c r="I59" i="9"/>
  <c r="K59" i="9" s="1"/>
  <c r="D59" i="9"/>
  <c r="J58" i="9"/>
  <c r="I58" i="9"/>
  <c r="D58" i="9"/>
  <c r="L58" i="9" s="1"/>
  <c r="J57" i="9"/>
  <c r="I57" i="9"/>
  <c r="D57" i="9"/>
  <c r="L57" i="9" s="1"/>
  <c r="J56" i="9"/>
  <c r="I56" i="9"/>
  <c r="J55" i="9"/>
  <c r="I55" i="9"/>
  <c r="K55" i="9" s="1"/>
  <c r="D55" i="9"/>
  <c r="J54" i="9"/>
  <c r="I54" i="9"/>
  <c r="K54" i="9" s="1"/>
  <c r="J53" i="9"/>
  <c r="I53" i="9"/>
  <c r="K53" i="9" s="1"/>
  <c r="D53" i="9"/>
  <c r="J52" i="9"/>
  <c r="I52" i="9"/>
  <c r="K52" i="9" s="1"/>
  <c r="D52" i="9"/>
  <c r="J51" i="9"/>
  <c r="I51" i="9"/>
  <c r="D51" i="9"/>
  <c r="L51" i="9" s="1"/>
  <c r="J50" i="9"/>
  <c r="I50" i="9"/>
  <c r="D50" i="9"/>
  <c r="L50" i="9" s="1"/>
  <c r="J49" i="9"/>
  <c r="I49" i="9"/>
  <c r="K49" i="9" s="1"/>
  <c r="J48" i="9"/>
  <c r="I48" i="9"/>
  <c r="K48" i="9" s="1"/>
  <c r="D48" i="9"/>
  <c r="J47" i="9"/>
  <c r="I47" i="9"/>
  <c r="D47" i="9"/>
  <c r="L47" i="9" s="1"/>
  <c r="J46" i="9"/>
  <c r="I46" i="9"/>
  <c r="D46" i="9"/>
  <c r="L46" i="9" s="1"/>
  <c r="J45" i="9"/>
  <c r="I45" i="9"/>
  <c r="D45" i="9"/>
  <c r="L45" i="9" s="1"/>
  <c r="J44" i="9"/>
  <c r="I44" i="9"/>
  <c r="D44" i="9"/>
  <c r="L44" i="9" s="1"/>
  <c r="J43" i="9"/>
  <c r="I43" i="9"/>
  <c r="D43" i="9"/>
  <c r="L43" i="9" s="1"/>
  <c r="J42" i="9"/>
  <c r="I42" i="9"/>
  <c r="D42" i="9"/>
  <c r="L42" i="9" s="1"/>
  <c r="J41" i="9"/>
  <c r="I41" i="9"/>
  <c r="J40" i="9"/>
  <c r="I40" i="9"/>
  <c r="D40" i="9"/>
  <c r="L40" i="9" s="1"/>
  <c r="J39" i="9"/>
  <c r="I39" i="9"/>
  <c r="D39" i="9"/>
  <c r="L39" i="9" s="1"/>
  <c r="J38" i="9"/>
  <c r="I38" i="9"/>
  <c r="J37" i="9"/>
  <c r="I37" i="9"/>
  <c r="K37" i="9" s="1"/>
  <c r="D37" i="9"/>
  <c r="J36" i="9"/>
  <c r="I36" i="9"/>
  <c r="J35" i="9"/>
  <c r="I35" i="9"/>
  <c r="D35" i="9"/>
  <c r="L35" i="9" s="1"/>
  <c r="J34" i="9"/>
  <c r="I34" i="9"/>
  <c r="K34" i="9" s="1"/>
  <c r="J33" i="9"/>
  <c r="I33" i="9"/>
  <c r="K33" i="9" s="1"/>
  <c r="J32" i="9"/>
  <c r="I32" i="9"/>
  <c r="K32" i="9" s="1"/>
  <c r="D32" i="9"/>
  <c r="J31" i="9"/>
  <c r="I31" i="9"/>
  <c r="J30" i="9"/>
  <c r="I30" i="9"/>
  <c r="J29" i="9"/>
  <c r="I29" i="9"/>
  <c r="J28" i="9"/>
  <c r="I28" i="9"/>
  <c r="J27" i="9"/>
  <c r="I27" i="9"/>
  <c r="K27" i="9" s="1"/>
  <c r="D27" i="9"/>
  <c r="J26" i="9"/>
  <c r="I26" i="9"/>
  <c r="K26" i="9" s="1"/>
  <c r="J25" i="9"/>
  <c r="I25" i="9"/>
  <c r="K25" i="9" s="1"/>
  <c r="J24" i="9"/>
  <c r="I24" i="9"/>
  <c r="K24" i="9" s="1"/>
  <c r="D24" i="9"/>
  <c r="J23" i="9"/>
  <c r="I23" i="9"/>
  <c r="K23" i="9" s="1"/>
  <c r="J22" i="9"/>
  <c r="I22" i="9"/>
  <c r="J21" i="9"/>
  <c r="I21" i="9"/>
  <c r="J20" i="9"/>
  <c r="I20" i="9"/>
  <c r="J19" i="9"/>
  <c r="I19" i="9"/>
  <c r="K19" i="9" s="1"/>
  <c r="J18" i="9"/>
  <c r="I18" i="9"/>
  <c r="K18" i="9" s="1"/>
  <c r="J17" i="9"/>
  <c r="I17" i="9"/>
  <c r="K17" i="9" s="1"/>
  <c r="D17" i="9"/>
  <c r="J16" i="9"/>
  <c r="I16" i="9"/>
  <c r="J15" i="9"/>
  <c r="I15" i="9"/>
  <c r="D15" i="9"/>
  <c r="L15" i="9" s="1"/>
  <c r="J14" i="9"/>
  <c r="I14" i="9"/>
  <c r="J13" i="9"/>
  <c r="I13" i="9"/>
  <c r="D13" i="9"/>
  <c r="L13" i="9" s="1"/>
  <c r="J12" i="9"/>
  <c r="I12" i="9"/>
  <c r="D12" i="9"/>
  <c r="L12" i="9" s="1"/>
  <c r="J11" i="9"/>
  <c r="I11" i="9"/>
  <c r="D11" i="9"/>
  <c r="L11" i="9" s="1"/>
  <c r="J10" i="9"/>
  <c r="I10" i="9"/>
  <c r="K10" i="9" s="1"/>
  <c r="D10" i="9"/>
  <c r="J9" i="9"/>
  <c r="I9" i="9"/>
  <c r="K9" i="9" s="1"/>
  <c r="J8" i="9"/>
  <c r="I8" i="9"/>
  <c r="J7" i="9"/>
  <c r="I7" i="9"/>
  <c r="K7" i="9" s="1"/>
  <c r="J6" i="9"/>
  <c r="I6" i="9"/>
  <c r="K6" i="9" s="1"/>
  <c r="L6" i="9" s="1"/>
  <c r="J5" i="9"/>
  <c r="I5" i="9"/>
  <c r="K5" i="9" s="1"/>
  <c r="J4" i="9"/>
  <c r="I4" i="9"/>
  <c r="J3" i="9"/>
  <c r="I3" i="9"/>
  <c r="K3" i="9" s="1"/>
  <c r="N23" i="3"/>
  <c r="M23" i="3"/>
  <c r="L23" i="3"/>
  <c r="K23" i="3"/>
  <c r="N22" i="3"/>
  <c r="M22" i="3"/>
  <c r="L22" i="3"/>
  <c r="K22" i="3"/>
  <c r="N21" i="3"/>
  <c r="M21" i="3"/>
  <c r="L21" i="3"/>
  <c r="K21" i="3"/>
  <c r="N19" i="3"/>
  <c r="M19" i="3"/>
  <c r="L19" i="3"/>
  <c r="K19" i="3"/>
  <c r="N18" i="3"/>
  <c r="M18" i="3"/>
  <c r="L18" i="3"/>
  <c r="K18" i="3"/>
  <c r="N17" i="3"/>
  <c r="M17" i="3"/>
  <c r="L17" i="3"/>
  <c r="K17" i="3"/>
  <c r="N16" i="3"/>
  <c r="M16" i="3"/>
  <c r="L16" i="3"/>
  <c r="K16" i="3"/>
  <c r="N13" i="3"/>
  <c r="M13" i="3"/>
  <c r="L13" i="3"/>
  <c r="K13" i="3"/>
  <c r="N12" i="3"/>
  <c r="M12" i="3"/>
  <c r="L12" i="3"/>
  <c r="K12" i="3"/>
  <c r="N11" i="3"/>
  <c r="M11" i="3"/>
  <c r="L11" i="3"/>
  <c r="K11" i="3"/>
  <c r="N10" i="3"/>
  <c r="M10" i="3"/>
  <c r="L10" i="3"/>
  <c r="K10" i="3"/>
  <c r="N9" i="3"/>
  <c r="M9" i="3"/>
  <c r="L9" i="3"/>
  <c r="K9" i="3"/>
  <c r="N8" i="3"/>
  <c r="M8" i="3"/>
  <c r="L8" i="3"/>
  <c r="K8" i="3"/>
  <c r="N7" i="3"/>
  <c r="J7" i="3"/>
  <c r="I7" i="3"/>
  <c r="M7" i="3" s="1"/>
  <c r="H7" i="3"/>
  <c r="L7" i="3" s="1"/>
  <c r="G7" i="3"/>
  <c r="K7" i="3" s="1"/>
  <c r="O31" i="2" l="1"/>
  <c r="O66" i="2"/>
  <c r="U56" i="2"/>
  <c r="AA59" i="2"/>
  <c r="X94" i="2"/>
  <c r="X26" i="2"/>
  <c r="R51" i="2"/>
  <c r="R97" i="2"/>
  <c r="U17" i="2"/>
  <c r="AD15" i="2"/>
  <c r="O36" i="2"/>
  <c r="O38" i="2"/>
  <c r="O14" i="2"/>
  <c r="R33" i="2"/>
  <c r="X13" i="2"/>
  <c r="X82" i="2"/>
  <c r="O24" i="2"/>
  <c r="X11" i="2"/>
  <c r="O45" i="2"/>
  <c r="AA54" i="2"/>
  <c r="U21" i="2"/>
  <c r="U60" i="2"/>
  <c r="U69" i="2"/>
  <c r="R81" i="2"/>
  <c r="U8" i="2"/>
  <c r="AD29" i="2"/>
  <c r="U64" i="2"/>
  <c r="U71" i="2"/>
  <c r="R37" i="2"/>
  <c r="U41" i="2"/>
  <c r="U43" i="2"/>
  <c r="U57" i="2"/>
  <c r="R70" i="2"/>
  <c r="U32" i="2"/>
  <c r="X66" i="2"/>
  <c r="O69" i="2"/>
  <c r="R24" i="2"/>
  <c r="U61" i="2"/>
  <c r="U65" i="2"/>
  <c r="P104" i="2"/>
  <c r="AA23" i="2"/>
  <c r="U49" i="2"/>
  <c r="AB25" i="2"/>
  <c r="R46" i="2"/>
  <c r="X65" i="2"/>
  <c r="AC20" i="2"/>
  <c r="U37" i="2"/>
  <c r="X42" i="2"/>
  <c r="O77" i="2"/>
  <c r="U84" i="2"/>
  <c r="X85" i="2"/>
  <c r="O34" i="2"/>
  <c r="U46" i="2"/>
  <c r="U72" i="2"/>
  <c r="O85" i="2"/>
  <c r="X84" i="2"/>
  <c r="AD7" i="2"/>
  <c r="R23" i="2"/>
  <c r="X28" i="2"/>
  <c r="U33" i="2"/>
  <c r="O51" i="2"/>
  <c r="U55" i="2"/>
  <c r="O61" i="2"/>
  <c r="X61" i="2"/>
  <c r="X69" i="2"/>
  <c r="AA84" i="2"/>
  <c r="O84" i="2"/>
  <c r="AA41" i="2"/>
  <c r="O41" i="2"/>
  <c r="R67" i="2"/>
  <c r="X83" i="2"/>
  <c r="O7" i="2"/>
  <c r="X14" i="2"/>
  <c r="X17" i="2"/>
  <c r="O28" i="2"/>
  <c r="R29" i="2"/>
  <c r="AD33" i="2"/>
  <c r="X33" i="2"/>
  <c r="O46" i="2"/>
  <c r="O8" i="2"/>
  <c r="AD28" i="2"/>
  <c r="R39" i="2"/>
  <c r="O43" i="2"/>
  <c r="X98" i="2"/>
  <c r="X93" i="2"/>
  <c r="X97" i="2"/>
  <c r="X60" i="2"/>
  <c r="X55" i="2"/>
  <c r="X78" i="2"/>
  <c r="R14" i="2"/>
  <c r="X21" i="2"/>
  <c r="O33" i="2"/>
  <c r="R43" i="2"/>
  <c r="AB46" i="2"/>
  <c r="O48" i="2"/>
  <c r="R49" i="2"/>
  <c r="U50" i="2"/>
  <c r="X51" i="2"/>
  <c r="O64" i="2"/>
  <c r="R65" i="2"/>
  <c r="U77" i="2"/>
  <c r="R83" i="2"/>
  <c r="U15" i="2"/>
  <c r="U19" i="2"/>
  <c r="X20" i="2"/>
  <c r="U25" i="2"/>
  <c r="U35" i="2"/>
  <c r="O37" i="2"/>
  <c r="X37" i="2"/>
  <c r="O55" i="2"/>
  <c r="O60" i="2"/>
  <c r="O78" i="2"/>
  <c r="L54" i="9"/>
  <c r="U23" i="2"/>
  <c r="O29" i="2"/>
  <c r="X36" i="2"/>
  <c r="R38" i="2"/>
  <c r="U39" i="2"/>
  <c r="R41" i="2"/>
  <c r="R47" i="2"/>
  <c r="U66" i="2"/>
  <c r="Y104" i="2"/>
  <c r="O96" i="2"/>
  <c r="L34" i="9"/>
  <c r="V73" i="2"/>
  <c r="AA33" i="2"/>
  <c r="AD69" i="2"/>
  <c r="O12" i="2"/>
  <c r="R20" i="2"/>
  <c r="O27" i="2"/>
  <c r="AC33" i="2"/>
  <c r="AC37" i="2"/>
  <c r="AC46" i="2"/>
  <c r="AC77" i="2"/>
  <c r="L68" i="9"/>
  <c r="R15" i="2"/>
  <c r="O18" i="2"/>
  <c r="X19" i="2"/>
  <c r="X23" i="2"/>
  <c r="AA28" i="2"/>
  <c r="U36" i="2"/>
  <c r="U53" i="2"/>
  <c r="AA61" i="2"/>
  <c r="O70" i="2"/>
  <c r="R82" i="2"/>
  <c r="O89" i="2"/>
  <c r="O90" i="2"/>
  <c r="O22" i="2"/>
  <c r="O52" i="2"/>
  <c r="AD60" i="2"/>
  <c r="P86" i="2"/>
  <c r="J69" i="9"/>
  <c r="H70" i="9" s="1"/>
  <c r="P73" i="2"/>
  <c r="AC29" i="2"/>
  <c r="U42" i="2"/>
  <c r="V86" i="2"/>
  <c r="L5" i="9"/>
  <c r="L32" i="9"/>
  <c r="U10" i="2"/>
  <c r="O21" i="2"/>
  <c r="O25" i="2"/>
  <c r="AB35" i="2"/>
  <c r="X38" i="2"/>
  <c r="R42" i="2"/>
  <c r="R54" i="2"/>
  <c r="AC55" i="2"/>
  <c r="X64" i="2"/>
  <c r="R69" i="2"/>
  <c r="R76" i="2"/>
  <c r="U83" i="2"/>
  <c r="R84" i="2"/>
  <c r="R85" i="2"/>
  <c r="U28" i="2"/>
  <c r="AC35" i="2"/>
  <c r="O50" i="2"/>
  <c r="O58" i="2"/>
  <c r="O62" i="2"/>
  <c r="Y86" i="2"/>
  <c r="S104" i="2"/>
  <c r="L9" i="9"/>
  <c r="L26" i="9"/>
  <c r="L19" i="9"/>
  <c r="L52" i="9"/>
  <c r="L18" i="9"/>
  <c r="L27" i="9"/>
  <c r="L48" i="9"/>
  <c r="L33" i="9"/>
  <c r="L53" i="9"/>
  <c r="L37" i="9"/>
  <c r="L25" i="9"/>
  <c r="L55" i="9"/>
  <c r="L7" i="9"/>
  <c r="L17" i="9"/>
  <c r="L24" i="9"/>
  <c r="L59" i="9"/>
  <c r="L49" i="9"/>
  <c r="L10" i="9"/>
  <c r="L3" i="9"/>
  <c r="L23" i="9"/>
  <c r="O9" i="2"/>
  <c r="U9" i="2"/>
  <c r="R9" i="2"/>
  <c r="O30" i="2"/>
  <c r="X30" i="2"/>
  <c r="U40" i="2"/>
  <c r="X18" i="2"/>
  <c r="X68" i="2"/>
  <c r="O68" i="2"/>
  <c r="R16" i="2"/>
  <c r="X16" i="2"/>
  <c r="O16" i="2"/>
  <c r="AC12" i="2"/>
  <c r="U12" i="2"/>
  <c r="U27" i="2"/>
  <c r="R28" i="2"/>
  <c r="AB28" i="2"/>
  <c r="AB39" i="2"/>
  <c r="AC48" i="2"/>
  <c r="U48" i="2"/>
  <c r="AB58" i="2"/>
  <c r="AA72" i="2"/>
  <c r="O72" i="2"/>
  <c r="R7" i="2"/>
  <c r="O10" i="2"/>
  <c r="R11" i="2"/>
  <c r="O17" i="2"/>
  <c r="AC18" i="2"/>
  <c r="U18" i="2"/>
  <c r="R19" i="2"/>
  <c r="X24" i="2"/>
  <c r="O26" i="2"/>
  <c r="U30" i="2"/>
  <c r="O32" i="2"/>
  <c r="X32" i="2"/>
  <c r="R40" i="2"/>
  <c r="AB40" i="2"/>
  <c r="X41" i="2"/>
  <c r="R45" i="2"/>
  <c r="X46" i="2"/>
  <c r="U47" i="2"/>
  <c r="R50" i="2"/>
  <c r="AC62" i="2"/>
  <c r="U62" i="2"/>
  <c r="R63" i="2"/>
  <c r="AB71" i="2"/>
  <c r="U76" i="2"/>
  <c r="U89" i="2"/>
  <c r="S73" i="2"/>
  <c r="X8" i="2"/>
  <c r="X10" i="2"/>
  <c r="X12" i="2"/>
  <c r="U13" i="2"/>
  <c r="AB14" i="2"/>
  <c r="U16" i="2"/>
  <c r="AA19" i="2"/>
  <c r="O20" i="2"/>
  <c r="R21" i="2"/>
  <c r="X22" i="2"/>
  <c r="AD25" i="2"/>
  <c r="X27" i="2"/>
  <c r="AD27" i="2"/>
  <c r="R31" i="2"/>
  <c r="U34" i="2"/>
  <c r="R36" i="2"/>
  <c r="U38" i="2"/>
  <c r="AC40" i="2"/>
  <c r="O42" i="2"/>
  <c r="AC44" i="2"/>
  <c r="U44" i="2"/>
  <c r="X48" i="2"/>
  <c r="X52" i="2"/>
  <c r="X53" i="2"/>
  <c r="AD53" i="2"/>
  <c r="AC54" i="2"/>
  <c r="U54" i="2"/>
  <c r="R55" i="2"/>
  <c r="O56" i="2"/>
  <c r="X56" i="2"/>
  <c r="X57" i="2"/>
  <c r="AC58" i="2"/>
  <c r="U58" i="2"/>
  <c r="R59" i="2"/>
  <c r="R64" i="2"/>
  <c r="AB64" i="2"/>
  <c r="U67" i="2"/>
  <c r="R68" i="2"/>
  <c r="U70" i="2"/>
  <c r="R72" i="2"/>
  <c r="AB72" i="2"/>
  <c r="R78" i="2"/>
  <c r="AA78" i="2"/>
  <c r="U90" i="2"/>
  <c r="AC90" i="2"/>
  <c r="X91" i="2"/>
  <c r="AC7" i="2"/>
  <c r="U7" i="2"/>
  <c r="AC14" i="2"/>
  <c r="U14" i="2"/>
  <c r="R26" i="2"/>
  <c r="R32" i="2"/>
  <c r="AB32" i="2"/>
  <c r="O47" i="2"/>
  <c r="X47" i="2"/>
  <c r="AC50" i="2"/>
  <c r="O57" i="2"/>
  <c r="R60" i="2"/>
  <c r="AB60" i="2"/>
  <c r="U63" i="2"/>
  <c r="AB68" i="2"/>
  <c r="AC72" i="2"/>
  <c r="O76" i="2"/>
  <c r="AD76" i="2"/>
  <c r="X76" i="2"/>
  <c r="AD78" i="2"/>
  <c r="AD84" i="2"/>
  <c r="X89" i="2"/>
  <c r="R8" i="2"/>
  <c r="R10" i="2"/>
  <c r="U11" i="2"/>
  <c r="AA15" i="2"/>
  <c r="R17" i="2"/>
  <c r="AD21" i="2"/>
  <c r="AB26" i="2"/>
  <c r="AA29" i="2"/>
  <c r="U31" i="2"/>
  <c r="X44" i="2"/>
  <c r="U45" i="2"/>
  <c r="X49" i="2"/>
  <c r="AD49" i="2"/>
  <c r="O53" i="2"/>
  <c r="AD54" i="2"/>
  <c r="X54" i="2"/>
  <c r="AD55" i="2"/>
  <c r="AD58" i="2"/>
  <c r="X58" i="2"/>
  <c r="U59" i="2"/>
  <c r="AB61" i="2"/>
  <c r="R61" i="2"/>
  <c r="X62" i="2"/>
  <c r="AC68" i="2"/>
  <c r="X77" i="2"/>
  <c r="AD77" i="2"/>
  <c r="AC78" i="2"/>
  <c r="U78" i="2"/>
  <c r="X81" i="2"/>
  <c r="AD81" i="2"/>
  <c r="U82" i="2"/>
  <c r="X90" i="2"/>
  <c r="AD90" i="2"/>
  <c r="AA8" i="2"/>
  <c r="O13" i="2"/>
  <c r="R22" i="2"/>
  <c r="AC26" i="2"/>
  <c r="U26" i="2"/>
  <c r="X34" i="2"/>
  <c r="AA48" i="2"/>
  <c r="O49" i="2"/>
  <c r="AC51" i="2"/>
  <c r="AB57" i="2"/>
  <c r="R57" i="2"/>
  <c r="AA57" i="2"/>
  <c r="X63" i="2"/>
  <c r="AD63" i="2"/>
  <c r="AA65" i="2"/>
  <c r="X70" i="2"/>
  <c r="O81" i="2"/>
  <c r="AA83" i="2"/>
  <c r="X9" i="2"/>
  <c r="O11" i="2"/>
  <c r="R12" i="2"/>
  <c r="AD17" i="2"/>
  <c r="AB22" i="2"/>
  <c r="U24" i="2"/>
  <c r="R27" i="2"/>
  <c r="R30" i="2"/>
  <c r="X31" i="2"/>
  <c r="AD31" i="2"/>
  <c r="AA39" i="2"/>
  <c r="O39" i="2"/>
  <c r="AD40" i="2"/>
  <c r="X40" i="2"/>
  <c r="AA44" i="2"/>
  <c r="O44" i="2"/>
  <c r="X45" i="2"/>
  <c r="AD50" i="2"/>
  <c r="X50" i="2"/>
  <c r="AD51" i="2"/>
  <c r="AB53" i="2"/>
  <c r="R53" i="2"/>
  <c r="X59" i="2"/>
  <c r="AD59" i="2"/>
  <c r="R66" i="2"/>
  <c r="AB66" i="2"/>
  <c r="AA67" i="2"/>
  <c r="O67" i="2"/>
  <c r="O82" i="2"/>
  <c r="AB89" i="2"/>
  <c r="R89" i="2"/>
  <c r="R91" i="2"/>
  <c r="Y73" i="2"/>
  <c r="R13" i="2"/>
  <c r="R18" i="2"/>
  <c r="AC22" i="2"/>
  <c r="U22" i="2"/>
  <c r="AC27" i="2"/>
  <c r="R34" i="2"/>
  <c r="AB34" i="2"/>
  <c r="AA35" i="2"/>
  <c r="O35" i="2"/>
  <c r="AA40" i="2"/>
  <c r="O40" i="2"/>
  <c r="AA43" i="2"/>
  <c r="AB44" i="2"/>
  <c r="AC52" i="2"/>
  <c r="U52" i="2"/>
  <c r="R62" i="2"/>
  <c r="O63" i="2"/>
  <c r="AB67" i="2"/>
  <c r="AA71" i="2"/>
  <c r="O71" i="2"/>
  <c r="AD72" i="2"/>
  <c r="X72" i="2"/>
  <c r="S86" i="2"/>
  <c r="AB77" i="2"/>
  <c r="AA81" i="2"/>
  <c r="X35" i="2"/>
  <c r="R48" i="2"/>
  <c r="X67" i="2"/>
  <c r="AB91" i="2"/>
  <c r="AD91" i="2"/>
  <c r="X39" i="2"/>
  <c r="R52" i="2"/>
  <c r="X71" i="2"/>
  <c r="AC81" i="2"/>
  <c r="U81" i="2"/>
  <c r="AC91" i="2"/>
  <c r="U91" i="2"/>
  <c r="AD35" i="2"/>
  <c r="X43" i="2"/>
  <c r="R56" i="2"/>
  <c r="AC85" i="2"/>
  <c r="U85" i="2"/>
  <c r="V104" i="2"/>
  <c r="R90" i="2"/>
  <c r="O91" i="2"/>
  <c r="U96" i="2"/>
  <c r="R96" i="2"/>
  <c r="X96" i="2"/>
  <c r="U99" i="2"/>
  <c r="X99" i="2"/>
  <c r="U93" i="2"/>
  <c r="O94" i="2"/>
  <c r="U98" i="2"/>
  <c r="O99" i="2"/>
  <c r="AD93" i="2"/>
  <c r="AD98" i="2"/>
  <c r="O93" i="2"/>
  <c r="AA96" i="2"/>
  <c r="U97" i="2"/>
  <c r="O98" i="2"/>
  <c r="R94" i="2"/>
  <c r="AD97" i="2"/>
  <c r="R99" i="2"/>
  <c r="O97" i="2"/>
  <c r="R93" i="2"/>
  <c r="AD96" i="2"/>
  <c r="R98" i="2"/>
  <c r="U94" i="2"/>
  <c r="V105" i="2" l="1"/>
  <c r="Y105" i="2"/>
  <c r="P105" i="2"/>
  <c r="S105" i="2"/>
  <c r="L69" i="9"/>
  <c r="H71" i="9" s="1"/>
  <c r="AY105" i="14" l="1"/>
  <c r="BA105" i="14" s="1"/>
  <c r="A18" i="14" l="1"/>
  <c r="A19" i="14" s="1"/>
  <c r="A20" i="14" s="1"/>
  <c r="A21" i="14" s="1"/>
  <c r="A22" i="14" s="1"/>
  <c r="A23" i="14" s="1"/>
  <c r="A24" i="14" s="1"/>
  <c r="A25" i="14" s="1"/>
  <c r="A26" i="14" s="1"/>
  <c r="A27" i="14" s="1"/>
  <c r="A28" i="14" s="1"/>
  <c r="A29" i="14" s="1"/>
  <c r="A30" i="14" s="1"/>
  <c r="A31" i="14" s="1"/>
  <c r="A32" i="14" s="1"/>
  <c r="A33" i="14" s="1"/>
  <c r="A34" i="14" s="1"/>
  <c r="A35" i="14" s="1"/>
  <c r="A36" i="14" s="1"/>
  <c r="A37" i="14" s="1"/>
  <c r="A38" i="14" s="1"/>
  <c r="A39" i="14" s="1"/>
  <c r="A40" i="14" s="1"/>
  <c r="A41" i="14" s="1"/>
  <c r="A42" i="14" s="1"/>
  <c r="A43" i="14" s="1"/>
  <c r="A44" i="14" s="1"/>
  <c r="A45" i="14" s="1"/>
  <c r="A46" i="14" s="1"/>
  <c r="A47" i="14" s="1"/>
  <c r="A48" i="14" s="1"/>
  <c r="A49" i="14" s="1"/>
  <c r="A50" i="14" s="1"/>
  <c r="A51" i="14" s="1"/>
</calcChain>
</file>

<file path=xl/sharedStrings.xml><?xml version="1.0" encoding="utf-8"?>
<sst xmlns="http://schemas.openxmlformats.org/spreadsheetml/2006/main" count="10600" uniqueCount="831">
  <si>
    <t>KAPASITAS PRODUKSI PBB TW-1 2020</t>
  </si>
  <si>
    <t>No.</t>
  </si>
  <si>
    <t xml:space="preserve">Jenis Sediaan </t>
  </si>
  <si>
    <t>Satuan</t>
  </si>
  <si>
    <t>Kapsitas/TW</t>
  </si>
  <si>
    <t>Kapasitas/Bulan</t>
  </si>
  <si>
    <t>Rencana Kapasitas/Bulan</t>
  </si>
  <si>
    <t>% Kapasitas</t>
  </si>
  <si>
    <t>1 shift</t>
  </si>
  <si>
    <t>2 shift</t>
  </si>
  <si>
    <t>TW-1</t>
  </si>
  <si>
    <t>Januari</t>
  </si>
  <si>
    <t>Februari</t>
  </si>
  <si>
    <t>Maret</t>
  </si>
  <si>
    <t>a</t>
  </si>
  <si>
    <t>b</t>
  </si>
  <si>
    <t>c</t>
  </si>
  <si>
    <t>d</t>
  </si>
  <si>
    <t>e</t>
  </si>
  <si>
    <t>f</t>
  </si>
  <si>
    <t xml:space="preserve">g </t>
  </si>
  <si>
    <t>h</t>
  </si>
  <si>
    <t>i</t>
  </si>
  <si>
    <t>j</t>
  </si>
  <si>
    <t>k = g / d</t>
  </si>
  <si>
    <t xml:space="preserve"> L = h / e</t>
  </si>
  <si>
    <t>m = i / e</t>
  </si>
  <si>
    <t>n = j / e</t>
  </si>
  <si>
    <t>PHARMA</t>
  </si>
  <si>
    <t xml:space="preserve">Tablet </t>
  </si>
  <si>
    <t>Butir</t>
  </si>
  <si>
    <t>- Tablet Plain</t>
  </si>
  <si>
    <t>- Tablet Salut</t>
  </si>
  <si>
    <t>TB ( Salut &amp; Plain)</t>
  </si>
  <si>
    <t>Capsul</t>
  </si>
  <si>
    <t xml:space="preserve">Powder </t>
  </si>
  <si>
    <t>Sase</t>
  </si>
  <si>
    <t>Liquida</t>
  </si>
  <si>
    <t>Botol</t>
  </si>
  <si>
    <t>2.</t>
  </si>
  <si>
    <t>HERBAL</t>
  </si>
  <si>
    <t xml:space="preserve"> </t>
  </si>
  <si>
    <t>- Cairan Obat Luar</t>
  </si>
  <si>
    <t>- Cairan Obat Dalam</t>
  </si>
  <si>
    <t>KODE MATERIAL</t>
  </si>
  <si>
    <t>Material description</t>
  </si>
  <si>
    <t>HPP</t>
  </si>
  <si>
    <t>UoM</t>
  </si>
  <si>
    <t>Pesanan SC 2020</t>
  </si>
  <si>
    <t>Realisasi 2020</t>
  </si>
  <si>
    <t>Sisa Pesanan</t>
  </si>
  <si>
    <t>Keterangan</t>
  </si>
  <si>
    <t>Qty</t>
  </si>
  <si>
    <t>Value</t>
  </si>
  <si>
    <t>11000145</t>
  </si>
  <si>
    <t>ALBENDAZOL 400 MG (DUS 100 TAB KUNYAH)</t>
  </si>
  <si>
    <t>DUS</t>
  </si>
  <si>
    <t>Carry Over</t>
  </si>
  <si>
    <t>Tap Bahan POLYSORBATUM  80 &amp; CROSCARMELLOSE SODIUM, POLY.CTK.</t>
  </si>
  <si>
    <t>11000146</t>
  </si>
  <si>
    <t>ALLOPURINOL 100 MG (DUS 100 TAB)</t>
  </si>
  <si>
    <t>11000147</t>
  </si>
  <si>
    <t>AMBROXOL 30 MG (DUS 100 TAB)</t>
  </si>
  <si>
    <t>11000149</t>
  </si>
  <si>
    <t>AMBROXOL SIRUP (BTL 60 ML)</t>
  </si>
  <si>
    <t>BOT</t>
  </si>
  <si>
    <t>11000150</t>
  </si>
  <si>
    <t>AMLODIPINE  5 MG (DUS 50 TAB)</t>
  </si>
  <si>
    <t>Baru Ada keputusan Origin Fruden bisa di gunakan per tgl 12.12.2020</t>
  </si>
  <si>
    <t>11000151</t>
  </si>
  <si>
    <t>AMLODIPINE 10 MG (DUS 50 TAB)</t>
  </si>
  <si>
    <t>11000152</t>
  </si>
  <si>
    <t>ANTASIDA DOEN (DUS 100 TAB)</t>
  </si>
  <si>
    <t>11000155</t>
  </si>
  <si>
    <t>ASIFIT  KAPLET-BLISTER 3X10 KAPL</t>
  </si>
  <si>
    <t>Baru Keluar Serifikat CPOTB ygl 7 Des 2020 &amp; Di Hold Marketing</t>
  </si>
  <si>
    <t>11000157</t>
  </si>
  <si>
    <t>BATUGIN ELIXIR -BT 120 ML</t>
  </si>
  <si>
    <t>11000158</t>
  </si>
  <si>
    <t>BATUGIN ELIXIR -BT 300 ML</t>
  </si>
  <si>
    <t>11000159</t>
  </si>
  <si>
    <t>BATUGIN SIRUP-SACHET 15 ML</t>
  </si>
  <si>
    <t>11000161</t>
  </si>
  <si>
    <t>CAPTOPRIL 12.5 MG TAB (DUS 100 TAB)</t>
  </si>
  <si>
    <t>11000163</t>
  </si>
  <si>
    <t>CARTYLO 80 MG-STRIP 10X10 TABLET</t>
  </si>
  <si>
    <t>11000165</t>
  </si>
  <si>
    <t>CHLOROQUIN 150 MG TAB (DUS 100)</t>
  </si>
  <si>
    <t>11000167</t>
  </si>
  <si>
    <t>CHLORPROMAZIN 100 MG (DUS 100 TAB)</t>
  </si>
  <si>
    <t>11000169</t>
  </si>
  <si>
    <t>CIMETIDINE 200 MG (DUS 100 TAB)</t>
  </si>
  <si>
    <t>Bahan Baku Baru datang 2-12-20 dan baru dilakukan Trial &amp; Optimasi</t>
  </si>
  <si>
    <t>11000170</t>
  </si>
  <si>
    <t>CLONIDINE 0.15 MG (DUS 100 TAB)</t>
  </si>
  <si>
    <t>Tap Bahan Baku Clonidine</t>
  </si>
  <si>
    <t>11000171</t>
  </si>
  <si>
    <t>CLOPIDOGREL 75 MG (DUS 30 TAB)</t>
  </si>
  <si>
    <t>11000182</t>
  </si>
  <si>
    <t>DEXAMETHASONE 0.5 MG (DUS 100 TAB)</t>
  </si>
  <si>
    <t>11000185</t>
  </si>
  <si>
    <t>DIETHYLCARBAMAZINE 100 MG (DUS 100 TAB)</t>
  </si>
  <si>
    <t>11000187</t>
  </si>
  <si>
    <t>DILTIAZEM 30 MG (DUS 100 TAB)</t>
  </si>
  <si>
    <t>BTR</t>
  </si>
  <si>
    <t>11000188</t>
  </si>
  <si>
    <t>DIMENHYDRINATE 50 MG (BTL 100 TAB)</t>
  </si>
  <si>
    <t>11000192</t>
  </si>
  <si>
    <t>ERGOTAMINE COFFEINE (BTL 100 TAB)</t>
  </si>
  <si>
    <t>11000194</t>
  </si>
  <si>
    <t>ETHAMBUTOL 500 MG (DUS 100 TAB)</t>
  </si>
  <si>
    <t>Tap Bahan Kemas Poly Polos 260 20 Mic</t>
  </si>
  <si>
    <t>11000197</t>
  </si>
  <si>
    <t>FITUNO KAPLET-BLISTER 3X10 KAPLET</t>
  </si>
  <si>
    <t>11000200</t>
  </si>
  <si>
    <t>FUROSEMIDE 40 MG (DUS 200 TAB)</t>
  </si>
  <si>
    <t>11000204</t>
  </si>
  <si>
    <t>HYDROCLOROTIAZID 25 MG (DUS 100 TAB)</t>
  </si>
  <si>
    <t>11000208</t>
  </si>
  <si>
    <t>ISONIAZID 100 MG (DUS 100 TAB)</t>
  </si>
  <si>
    <t>11000210</t>
  </si>
  <si>
    <t>ISONIAZID 300 MG (DUS 100 TAB)</t>
  </si>
  <si>
    <t>11000213</t>
  </si>
  <si>
    <t>KETOCONAZOLE 200 MG (DUS 50 TAB)</t>
  </si>
  <si>
    <t xml:space="preserve">Baru dilakukan Trial &amp; Optimasi </t>
  </si>
  <si>
    <t>11000216</t>
  </si>
  <si>
    <t>KINA (DUS 24 STRIP)</t>
  </si>
  <si>
    <t>11000219</t>
  </si>
  <si>
    <t>MELOXICAM 7,5 MG (DUS 20 TAB)</t>
  </si>
  <si>
    <t>11000220</t>
  </si>
  <si>
    <t>MELOXICAM 15 MG (DUS 20 TAB)</t>
  </si>
  <si>
    <t>11000222</t>
  </si>
  <si>
    <t>METOCLOPRAMID 10 MG (DUS 100 TAB)</t>
  </si>
  <si>
    <t>11000225</t>
  </si>
  <si>
    <t>METRONIDAZOLE 500 MG (DUS 100 TAB)</t>
  </si>
  <si>
    <t>11000227</t>
  </si>
  <si>
    <t>NIFEDIPIN 10 MG (DUS 100 TAB)</t>
  </si>
  <si>
    <t>11000229</t>
  </si>
  <si>
    <t>ORALIT (DUS 100 SASE)</t>
  </si>
  <si>
    <t>11000232</t>
  </si>
  <si>
    <t>PARACETAMOL SIRUP (BTL 60 ML)</t>
  </si>
  <si>
    <t>11000233</t>
  </si>
  <si>
    <t>PHENOBARBITAL 30 MG TAB (DUS 100 TAB)</t>
  </si>
  <si>
    <t>11000241</t>
  </si>
  <si>
    <t>PIROXICAM 10 MG (DUS 100 TAB)</t>
  </si>
  <si>
    <t>11000243</t>
  </si>
  <si>
    <t>PIROXICAM 20 MG (DUS 100 TAB)</t>
  </si>
  <si>
    <t>11000246</t>
  </si>
  <si>
    <t>PRIMET 25 MG-STRIP 10X10 TABLET</t>
  </si>
  <si>
    <t>11000247</t>
  </si>
  <si>
    <t>PROTOFEN 100 MG-STRIP 5X10 TAB</t>
  </si>
  <si>
    <t>11000251</t>
  </si>
  <si>
    <t>PYRAZINAMIDE 500 MG (DUS 100 TAB)</t>
  </si>
  <si>
    <t>11000255</t>
  </si>
  <si>
    <t>RAHISTIN TABLET-STRIP 10X10 TABLET</t>
  </si>
  <si>
    <t>11000257</t>
  </si>
  <si>
    <t>RETAPHYL SR-STRIP 10X10 TABLET</t>
  </si>
  <si>
    <t>Proses Sekunder</t>
  </si>
  <si>
    <t>11000259</t>
  </si>
  <si>
    <t>SALBUTAMOL 2 MG (DUS 100 TAB)</t>
  </si>
  <si>
    <t xml:space="preserve">Adanya masalah proses pencetakan Caping </t>
  </si>
  <si>
    <t>11000262</t>
  </si>
  <si>
    <t>SALBUTAMOL 4 MG (DUS 100 TAB)</t>
  </si>
  <si>
    <t>11000264</t>
  </si>
  <si>
    <t>SIMVASTATIN 10 MG (DUS 50 TAB)</t>
  </si>
  <si>
    <t>11000266</t>
  </si>
  <si>
    <t>SIMVASTATIN 20 MG (DUS 50 TAB)</t>
  </si>
  <si>
    <t>11000274</t>
  </si>
  <si>
    <t>VERAPAMIL  80 MG (DUS 100 TAB)</t>
  </si>
  <si>
    <t>11000283</t>
  </si>
  <si>
    <t>VITAMIN C 100 MG TAB(SUPL)(DUS 100TAB)</t>
  </si>
  <si>
    <t xml:space="preserve">Belum dilakukan Trial </t>
  </si>
  <si>
    <t>11000288</t>
  </si>
  <si>
    <t>VITAMIN C 50 MG TAB (SUPL)(DUS 100 TAB)</t>
  </si>
  <si>
    <t>Produksi B1 ( sisa-sisa batch)</t>
  </si>
  <si>
    <t>11000424</t>
  </si>
  <si>
    <t>CAPTOPRIL 25 MG (DUS 100 TAB)</t>
  </si>
  <si>
    <t>11000485</t>
  </si>
  <si>
    <t>VITAMIN B12 50 MCG (SUPLEMEN)(DUS100TAB)</t>
  </si>
  <si>
    <t>11000486</t>
  </si>
  <si>
    <t>VITAMIN B6 10 MG (SUPLEMEN)(DUS100TAB)</t>
  </si>
  <si>
    <t>11000488</t>
  </si>
  <si>
    <t>VITAMIN B1 50 MG (SUPLEMEN)(DUS100TAB)</t>
  </si>
  <si>
    <t>Tap Bahan Kemas PC Vitamin B1 50 mg</t>
  </si>
  <si>
    <t>11000489</t>
  </si>
  <si>
    <t>VITAMIN C 250 MG (SUPLEMEN)(DUS100TAB)</t>
  </si>
  <si>
    <t>11000697</t>
  </si>
  <si>
    <t>LACBON GRANUL-SACHET 1 GRAM</t>
  </si>
  <si>
    <t>SC</t>
  </si>
  <si>
    <t>11000793</t>
  </si>
  <si>
    <t>TABLET TAMBAH DARAH NEO (TSG)(DUS100TAB)</t>
  </si>
  <si>
    <t>11001644</t>
  </si>
  <si>
    <t>LEVOFLOXACIN HEMI 250 MG (DUS 30 TAB)</t>
  </si>
  <si>
    <t>11001784</t>
  </si>
  <si>
    <t>FITUNO IMMUNE KIDS 60ML</t>
  </si>
  <si>
    <t>11001823</t>
  </si>
  <si>
    <t>FITUNO IMMUNE KIDS 100 ML</t>
  </si>
  <si>
    <t>11002004</t>
  </si>
  <si>
    <t>HYDROXYCHLOROQUINE 200 MG (DUS 100 TAB)</t>
  </si>
  <si>
    <t>11002046</t>
  </si>
  <si>
    <t>ENKASARI HERBAL (BTL@120 ML)</t>
  </si>
  <si>
    <t>11002048</t>
  </si>
  <si>
    <t>LEVOFLOXACIN HEMIHYDRATE 500 MG TSS</t>
  </si>
  <si>
    <t xml:space="preserve">TOTAL </t>
  </si>
  <si>
    <t>Pencapaian</t>
  </si>
  <si>
    <t xml:space="preserve">Pencapaian + Kekurangan Bahan </t>
  </si>
  <si>
    <t>Plant  : Banjaran</t>
  </si>
  <si>
    <t>No</t>
  </si>
  <si>
    <t>Kode</t>
  </si>
  <si>
    <t>Nama Produk</t>
  </si>
  <si>
    <t>Lini</t>
  </si>
  <si>
    <t>Isi</t>
  </si>
  <si>
    <t>Batch Size</t>
  </si>
  <si>
    <t>Kemasan</t>
  </si>
  <si>
    <t>Pesanan SC Per Tgl 01 November 2021</t>
  </si>
  <si>
    <t xml:space="preserve">Pesanan SC Jan -October 2021               </t>
  </si>
  <si>
    <t>Realisasi Jan - October  2021</t>
  </si>
  <si>
    <t>% realisasi vs Pesanan</t>
  </si>
  <si>
    <t>Keterangan Oktober  2021</t>
  </si>
  <si>
    <t>Keterangan September 2021</t>
  </si>
  <si>
    <t>Keterangan Agustus 2021</t>
  </si>
  <si>
    <t>Keterangan Juli 2021</t>
  </si>
  <si>
    <t>Keterangan Juni 2021</t>
  </si>
  <si>
    <t>Realisasi Jan - April 2021</t>
  </si>
  <si>
    <t>Keterangan  April 2021</t>
  </si>
  <si>
    <t xml:space="preserve">Pesanan SC Jan - Mei 2021               </t>
  </si>
  <si>
    <t>Realisasi Jan - Mei 2021</t>
  </si>
  <si>
    <t xml:space="preserve">Karena Bahan ( Bulan Sebelumnya ) </t>
  </si>
  <si>
    <t>Keterangan  Mei 2021</t>
  </si>
  <si>
    <t xml:space="preserve">Kendala Januari </t>
  </si>
  <si>
    <t xml:space="preserve">Kendala Februari </t>
  </si>
  <si>
    <t>Batch</t>
  </si>
  <si>
    <t>Nilai</t>
  </si>
  <si>
    <t>(2)</t>
  </si>
  <si>
    <t>NO</t>
  </si>
  <si>
    <t>BS</t>
  </si>
  <si>
    <t>S01</t>
  </si>
  <si>
    <t>OGB &amp; PK</t>
  </si>
  <si>
    <t>Karena Bahan</t>
  </si>
  <si>
    <t>Karena Kerusakan Mesin, dll (Kendala Unit)</t>
  </si>
  <si>
    <t>Karena Gudang Penuh (Produk Tidak Dapat Dikirimkan) /Regulasi</t>
  </si>
  <si>
    <t>-</t>
  </si>
  <si>
    <t>Masih terkendala proses pencetakan</t>
  </si>
  <si>
    <t xml:space="preserve">Adanya Pemilihan produk hasil cetak </t>
  </si>
  <si>
    <t xml:space="preserve">Aadanya kekurangan Bahan Baku Albendazole </t>
  </si>
  <si>
    <t>Adanya Masalah proses produksi Disolusi TMS dan dilakukan uji banding dengan makloon Triman</t>
  </si>
  <si>
    <t>Aadanya kekurangan Natri Laury Sulfat baru datang Tgl. 1 Juli 2021 dan MICROCRYSTALLINE CELLULOSE  PH 102 dbaru datang : 6 juli  2021</t>
  </si>
  <si>
    <t>Bahan Baku yang datang ex Kamalle ada spot sehingga proses produksi di berhentikan</t>
  </si>
  <si>
    <t xml:space="preserve">Masih Bermasalahnya Proses Produksi baik di plant maupun di makloon pada saat proses pencetakan dimana masa nya belum bisa di cetak  </t>
  </si>
  <si>
    <t>Sisa PO (kurang dari 1 batch) sudah di konfirmasi tidak perlu dibuat lagi</t>
  </si>
  <si>
    <t>Antri Proses Pencetakan di Killian RTS (2) karena dilakukan set up berhenti untuk 3 batch pertama Trial dengan fasilitas Banjaran</t>
  </si>
  <si>
    <t xml:space="preserve">Antri Proses Stripping di mesin Forecma 1 </t>
  </si>
  <si>
    <t>BT</t>
  </si>
  <si>
    <t>Kekurangan  Bahan Kemas PC Estimasi kedatangan 12-11-2021</t>
  </si>
  <si>
    <t>Kekurangan  Bahan Kemas Leaflett, Proses di supplier bergantian dengan produk Simvastatin</t>
  </si>
  <si>
    <t>Adanya keterlambatan kedatangan bahan kemas Leaflet dan Dus tanpa mempertimbangkan Besar batch size</t>
  </si>
  <si>
    <t>Antri Proses Pencetakan</t>
  </si>
  <si>
    <t xml:space="preserve">Aadanya kekurangan Bahan baku Amlodipine  baru datang Tgl. 25 Juni 2021 </t>
  </si>
  <si>
    <t>Bahan baku SSG baru datang Per. 25 Maret 2021</t>
  </si>
  <si>
    <t>Adanya Kerusakan mesin Fette sehingga antri mesin</t>
  </si>
  <si>
    <t xml:space="preserve">Antri Proses Stripping di mesin Hipack 1 </t>
  </si>
  <si>
    <t>AMLODIPINE 5 MG (DUS 30 TAB)-BJN</t>
  </si>
  <si>
    <t>Bahan Baku Amlodipine Orogin Cadillac Belum Datang Esrtimasi kedatangan MG-3 September 2021</t>
  </si>
  <si>
    <t>Menunngu bahan baku dengan Origin Cadilac</t>
  </si>
  <si>
    <t>Adanya Antri Proses Pencetakan Karena Adanya kerusakan Mesin Cetak (4 Mesin)</t>
  </si>
  <si>
    <t>Antri Proses Penandaan Bahan Kemas</t>
  </si>
  <si>
    <t>Bahan baku SSG baru datang Per. 25 Maet 2021</t>
  </si>
  <si>
    <t>Adanya Kerusakan 4 mesin cetak  sehingga antri mesin (2 mesin menunggu spare part, 1 mesin menunggu tekhnisi , 1 mesin baru jalan per 20 mei 2021)</t>
  </si>
  <si>
    <t>AMLODIPINE 10 MG (DUS 30 TAB)-BJN</t>
  </si>
  <si>
    <t>Kekurangan  Bahan Baku Mg Hidroxide Baru datang tgl. 29 Sept 2021, Leadtime Produksi 30 hari</t>
  </si>
  <si>
    <t>Kekurangan  Bahan Baku Mg Hidroxide Baru datang tgl. 29 Sept 2021</t>
  </si>
  <si>
    <t>Kekurangan Bahan Baku ALUMINIUM HYDROXIDE DRIED, COLLOIDAL dan MAGNESIUM HYDROXIDE Estimasi Kedatangan : 6 September 2021</t>
  </si>
  <si>
    <t xml:space="preserve">Adanya kekurangan bahan baku MAGNESIUM HYDROXIDE dan Bahan Kemas :Dus dan catch Cover </t>
  </si>
  <si>
    <t xml:space="preserve">Adanya kekurangan Bahan Kemas :Dus dan catch Cover </t>
  </si>
  <si>
    <t>Adanya kekurangan Bahan Baku Manitol baru datang 27 April 2021 (plant Jakarta)</t>
  </si>
  <si>
    <t>Adanya masalah proses produksi kekerasan tidak memenuhu syarat pada proses Trial produksi</t>
  </si>
  <si>
    <t xml:space="preserve">Antri mesin pencetakan , prioritas mesin killian untuk albendazole </t>
  </si>
  <si>
    <t>AdanyaProses Stripping</t>
  </si>
  <si>
    <t>Adanya kekurangan bahan baku lactose baru datang 29 Juni 2021</t>
  </si>
  <si>
    <t>Sisa Pesanan yang kurang dari 1 batch</t>
  </si>
  <si>
    <t>Kekurangan  Bahan Kemas Poly Cetak , baru datang 29-10-2021</t>
  </si>
  <si>
    <t>Antri Mesin Pengemasan Primer</t>
  </si>
  <si>
    <t>Stok Over untuk Proses pengiriman di kirim bertahap tidak prioritas</t>
  </si>
  <si>
    <t>Stok Over berdasarkan Demand supply mulai Feb - Maret untuk Proses pengiriman di kirim bertahap tidak prioritas</t>
  </si>
  <si>
    <t>CHLORAMPHENICOL SUSPENSI (BTL 60 ML)</t>
  </si>
  <si>
    <t>Kekurangan  Bahan Kemas Poly Polos 230 15 Mic, baru datang 30-9-2021</t>
  </si>
  <si>
    <t xml:space="preserve">Adanya proses pemilihan produk berulang </t>
  </si>
  <si>
    <t>Adanya kekurangan Bahan Baku Natri Laury Sulfat baru datang Tgl. 1 Juli 2021</t>
  </si>
  <si>
    <t>Adanya kekurangan Bahan Baku Cimetidine baru datang tgl.17Juni 2021,CROSCARMELLOSE SODIUM baru datang : 6 Juli 2021, Natri Laury Sulfat baru datang Tgl. 1 Juli 2021</t>
  </si>
  <si>
    <t>Adanya kekurangan Bahan Baku Cimetidine est. 5 Juni 2021</t>
  </si>
  <si>
    <t>Trial 3 batch pertama antri mesin dan kekrasan tidak memenuhi Syarat</t>
  </si>
  <si>
    <t>Bahan Baku Cimetidine Baru datang tgl 5 Mei 2021</t>
  </si>
  <si>
    <t>Antri proses Pengemasan Primer</t>
  </si>
  <si>
    <t xml:space="preserve">Adanya Masalah Proses Produksi Kadar TMS </t>
  </si>
  <si>
    <t>Antri Proses Pengemnasan</t>
  </si>
  <si>
    <t xml:space="preserve">Kekurangan bahan kemas Poly cetak Clonidine baru datang : 4 Maret dan 16 April 2021 dan Leaflet belum datang </t>
  </si>
  <si>
    <t xml:space="preserve">Kekurangan bahan kemas  Leaflet baru datang tgl 25 Mei 2021 </t>
  </si>
  <si>
    <t>Kekurangan  Bahan Baku  Clopidogrel  , baru datang 28-10-2021</t>
  </si>
  <si>
    <t xml:space="preserve">Adanya pemilihan hasil salut </t>
  </si>
  <si>
    <t>Adanya masalah pada proses produksi Sticking, ketebalan TMS pada hasil Salut sehingga tidak bisa distrip dengan mesin siebler</t>
  </si>
  <si>
    <t>Adanya kekurangan Poly Cetak Clopidogrel baru datang : 15 april 2021</t>
  </si>
  <si>
    <t xml:space="preserve">Antri proses sekunder, prioritas albendazole dan produk kosong </t>
  </si>
  <si>
    <t>COTRIMOXAZOLE ADULT (DUS 100 TAB)</t>
  </si>
  <si>
    <t>Antri Mesin Proses Pencetakan, karena Killian RTS 32(2) rusak</t>
  </si>
  <si>
    <t>Tahap Optimasi Trial Fasilitas Banjaran</t>
  </si>
  <si>
    <t>Antri proses cetak untuk Trial menggunakan fasilitas Banjaran</t>
  </si>
  <si>
    <t>Belum dilakukan Trial menggunakan fasilitas Banjaran</t>
  </si>
  <si>
    <t>COTRIMOXAZOLE SUSPENSI  (BTL 60 ML)</t>
  </si>
  <si>
    <t>Kekurangan  Bahan kemas Dus dan leaflet  , baru datang 28-10-2021</t>
  </si>
  <si>
    <t>Proses tidak prioritas stock Tinggi</t>
  </si>
  <si>
    <t xml:space="preserve">Kedatangan Poly Cetak Dexamethasone baru tanggal 27 Juli 2021 </t>
  </si>
  <si>
    <t>Adanya kekurangan Poly Cetak Mesin bandung sedangkan mesin Siebler baru tahap Trial</t>
  </si>
  <si>
    <t>DEXAMETHASONE 0.5 MG (DUS 100 TAB)-BJN</t>
  </si>
  <si>
    <t>Tambahan Pesanan pada DSR Oktober 2021</t>
  </si>
  <si>
    <t>Baru tahap Batch optimasi 3 batch pertama : perlu dilakukan set Up berhenti, batch pertama sdh selesai per 5 Mei 2021</t>
  </si>
  <si>
    <t>Stok Over di NDC sehingga tidak menjadi Prioritas</t>
  </si>
  <si>
    <t>Stok Oveuntuk Proses pengiriman di kirim bertahap tidak prioritas</t>
  </si>
  <si>
    <t>Stok Over berdasarkan Demand supply mulai Feb - April untuk Proses pengiriman di kirim bertahap tidak prioritas</t>
  </si>
  <si>
    <t>ETHAMBUTOL 250 MG (DUS 200 TAB)</t>
  </si>
  <si>
    <t>Poly Polos 260 20 mic baru datang 13 Agustus 2021</t>
  </si>
  <si>
    <t xml:space="preserve">Adanya kekurangan Poly Polos 260 20 mic </t>
  </si>
  <si>
    <t>Adanya Proses pemilihan tablet (adanya bintik Merah pada hasil cetak )</t>
  </si>
  <si>
    <t>Kekurangan bahan baku Poly Ctk baru datang : 15 April 2021dan adanya bahan baku isopropanolum proses Retest</t>
  </si>
  <si>
    <t>Adanya variasi tebal sehingga bermasalah pada proses stripping</t>
  </si>
  <si>
    <t>Kekurangan  Bahan Kemas dus, estimasi datang 08-10-2021</t>
  </si>
  <si>
    <t>Kekurangan  Bahan Kemas dus, baru datang 07-10-2021</t>
  </si>
  <si>
    <t>Dus Furosemide  baru datang 27 Agustus 2022</t>
  </si>
  <si>
    <t>Bahan Kemas Dus baru datang 26 Juli  2021</t>
  </si>
  <si>
    <t>Bahan Kemas Leaflet baru datang 30 Juni  2021</t>
  </si>
  <si>
    <t>Bahan Kemas Poly Cetak Baru datang 5 April 2021</t>
  </si>
  <si>
    <t>Adanya Proses Pengemasan Primer</t>
  </si>
  <si>
    <t>GRISEOFULVIN 125 MG(DUS 100 TAB)</t>
  </si>
  <si>
    <t xml:space="preserve">Antri proses pengemasan </t>
  </si>
  <si>
    <t>Kekurangan  Bahan Baku HCT, baru datang 22-9-2021</t>
  </si>
  <si>
    <t>Antri Proses Pengemasan</t>
  </si>
  <si>
    <t>Bahan Baku baru datang 27 Juli 2021</t>
  </si>
  <si>
    <t>Kekuarangan bahan Baku HCT est. Po : 17 Juni 2021</t>
  </si>
  <si>
    <t>Kekuarangan bahan Baku HCT est. Po : 22 April 2021</t>
  </si>
  <si>
    <t>Adanya masalah produk berubah warna menjadi kuning sehingga dilakukan proses pemilihan</t>
  </si>
  <si>
    <t xml:space="preserve"> bahan baku Isoniazide Est. 18 Juni 2021</t>
  </si>
  <si>
    <t>Kekurangan bahan baku Isoniazide Est. 31.05.2021</t>
  </si>
  <si>
    <t>Antri Proses Pengemnasan Primer</t>
  </si>
  <si>
    <t>Kekurangan Bahan Baku : OPADRY II 85G58977 WHITE estimasi 22-11-2021</t>
  </si>
  <si>
    <t xml:space="preserve">Adanya Masalah Produk pada proses striping variasi tebal </t>
  </si>
  <si>
    <t xml:space="preserve">Belum dilakukan Trial menggunakan fasilitas Banjaran dan adanya masalah proses produksi </t>
  </si>
  <si>
    <t>LEVOFLOXACIN 500 MG (DUS 50 TAB)</t>
  </si>
  <si>
    <t>S02</t>
  </si>
  <si>
    <t>LOVEQUIN 500 MG TSS DUS 20 TAB</t>
  </si>
  <si>
    <t>Menunggu Keluar Registrasi untuk melakukan Perpanjangan ED</t>
  </si>
  <si>
    <t>Pesanan kurang dari 1 batch sehingga akan dilakukan pengalihan darri ruahan Levofloxacin hemy 500 mg</t>
  </si>
  <si>
    <t>Kekurangan  Bahan dus dan PC , baru datang 12-10-2021</t>
  </si>
  <si>
    <t xml:space="preserve"> bahan bakuPovidon baru datang 25 juni 2021</t>
  </si>
  <si>
    <t xml:space="preserve">Masalah proses Produksi produk codak </t>
  </si>
  <si>
    <t>Pesanan tambahan yang baru masuk per Tgl. 22 Maret  2021</t>
  </si>
  <si>
    <t>Tahap Optimasi Fasilitas Banjaran</t>
  </si>
  <si>
    <t xml:space="preserve">Optimasi Fasilitas banjaran </t>
  </si>
  <si>
    <t>Optimasi Fasilitas banjaran dan Pengemasan masih dilakukan di makloon</t>
  </si>
  <si>
    <t>Kekurangan  Bahan dus  , baru datang 6-10-2021</t>
  </si>
  <si>
    <t xml:space="preserve">Optimasi Fasilitas banjaran dilakukan set-up berhenti  3 batch pertama </t>
  </si>
  <si>
    <t>METOCLOPRAMID 5 MG (DUS 100 TAB)</t>
  </si>
  <si>
    <t>METRONIDAZOLE 250 MG (DUS 100 TAB)</t>
  </si>
  <si>
    <t xml:space="preserve">Antri Proses Pencetakan </t>
  </si>
  <si>
    <t>Antri Proses Strpping</t>
  </si>
  <si>
    <t xml:space="preserve">Bahan baku SSG baru datang Per. 25 Maret 2021, sehingga proses baru bulan april </t>
  </si>
  <si>
    <t>Adanya produk caping bari ditemukan pada saat proses pengemasan primer sehingga dilakukan pemilihan tablet</t>
  </si>
  <si>
    <t>Antri Proses pencetakan</t>
  </si>
  <si>
    <t xml:space="preserve">Bahan baku SSG baru datang Per. 25 Maret 2021, sehingga proses baru bulan April </t>
  </si>
  <si>
    <t>Dilakukan set up berhenti untuk 3 batch bertama</t>
  </si>
  <si>
    <t>Pesanan TW-3 ditarik sehingga pengiriman bertahap</t>
  </si>
  <si>
    <t xml:space="preserve"> Pencairan polycetak yang mesin PB (Tetapi Lead Time nya cukup Lama sehingga kembali ke Poly ctk marchesini karena stok kosong) </t>
  </si>
  <si>
    <t xml:space="preserve">Permintaan pengiriman bertahap </t>
  </si>
  <si>
    <t xml:space="preserve">Kekurangan  Bahan Phenobarbitas dan Masalah Spin </t>
  </si>
  <si>
    <t>antri proses pengemasan Striping dan adanya masalahpengurusan Perpanjangan  SIKA penanggungjawab NPP</t>
  </si>
  <si>
    <t>Antri Proses Pencetakan'</t>
  </si>
  <si>
    <t>Stok Over berdasarkan Demand supply mulai Feb - Maret baru ada permintaan di bulan April</t>
  </si>
  <si>
    <t>Antri Mesin pada proses pencetakan : Killian RTS (1) dan Korsch 2, karena sampai saat ini 3 mesin cetak masih rusak (Korsch 1 nunggu sparepart datang pertengahan April,  Kilian 2 KTP 720 nunggu sparepart canbus sdh PR, Fette P2200 rusak memori sdh PR</t>
  </si>
  <si>
    <t>PYRANTEL 125 MG (DUS 100 TAB)</t>
  </si>
  <si>
    <t>Dilakukan Reproses</t>
  </si>
  <si>
    <t xml:space="preserve">antri proses pengemasan Striping dan adanya </t>
  </si>
  <si>
    <t>Antri Proses Striping</t>
  </si>
  <si>
    <t>Tahap Optimasi 3 batch pertama set-uo Berhenti</t>
  </si>
  <si>
    <t>Kekurangan  Bahan Kemas PC, baru datang 02-11-2021</t>
  </si>
  <si>
    <t>QUININE 222 MG TAB (DUS 60 TAB)</t>
  </si>
  <si>
    <t>RANITIDIN 150 MG (DUS 30 TAB)</t>
  </si>
  <si>
    <t>Kekurangan  Bahan Kemas Leaflet , estimasi datang 10-11-2021</t>
  </si>
  <si>
    <t>Adanya Masalah Pada proses Sticking Tablet</t>
  </si>
  <si>
    <t>Masalah Pada masa yang susah dicetak</t>
  </si>
  <si>
    <t>Bahan baku Salbutamol baru datang tgl 27 Agustus 2021</t>
  </si>
  <si>
    <t>Adanya sticking pada proses pencetakan</t>
  </si>
  <si>
    <t>Kekurangan bahan baku salbutamol sulfat Est. 21 Mei 2021</t>
  </si>
  <si>
    <t xml:space="preserve">Produk di hold pada bulan Februari </t>
  </si>
  <si>
    <t>Kekurangan bahan baku salbutamol sulfat Est. 31 Mei 2021</t>
  </si>
  <si>
    <t>Produk Sticking</t>
  </si>
  <si>
    <t>Antri Mesin Proses Pencetakan, Killian 1</t>
  </si>
  <si>
    <t xml:space="preserve"> bahan kemas poly cetak simvastatin baru datang : 0 Juni 2021</t>
  </si>
  <si>
    <t>Kekurangan bahan kemas poly cetak simvastatin baru datang : 23 April 2021</t>
  </si>
  <si>
    <t>Antri Proses Pengemasan Primer</t>
  </si>
  <si>
    <t>Kekurangan  Bahan baku Simvastatin , baru datang 21-10-2021</t>
  </si>
  <si>
    <t>Antri Mesin Triping sehingga dilakukan Makloon</t>
  </si>
  <si>
    <t>Antri Proses Pengemasan Primer, dan proses pengemasan primer bermasalah karena varaisi tebal</t>
  </si>
  <si>
    <t>SULFADOXINE PYRIMETHAMINE (DUS 100 TAB)</t>
  </si>
  <si>
    <t>Kedala Pada Proses GR di akutansi Pusat sehingga makloon gak siap kirim produk</t>
  </si>
  <si>
    <t xml:space="preserve">Kekurangan  Bahan Kemas PC untuk makloon </t>
  </si>
  <si>
    <t xml:space="preserve">Adanya masalah Proses produksi dimakloon </t>
  </si>
  <si>
    <t>Fasilitas di makloon libur sementara penyebaran Covid</t>
  </si>
  <si>
    <t>Adanya kekurangan ACIDUM FOLICUM baru datang : 4 Juni 2021</t>
  </si>
  <si>
    <t>Bahan baku SSG baru datang Per. 25 Maret 2021, sehingga proses baru bulan april dan kekurangan Opadry Red baru datang 6 Mei 2021</t>
  </si>
  <si>
    <t xml:space="preserve"> kekurangan Opadry Red baru datang 6 Mei 2021</t>
  </si>
  <si>
    <t>Adanya kekurangan Dus</t>
  </si>
  <si>
    <t>Optimasi Fasilitas banjaran baru selesai tahap salut 4 April 2021 batch selanjutnya baru bisa turun</t>
  </si>
  <si>
    <t>VITAMIN B1 100 MG TAB(SUPL)(DUS 100 TAB)</t>
  </si>
  <si>
    <t>Kekurangan  Bahankemas dus , baru datang 19-11-2021</t>
  </si>
  <si>
    <t>Sisa PO (kurang dari 1 batch) Produk di WIP kekurangan Bahan Kemas Dus</t>
  </si>
  <si>
    <t>Optimasi fasilitas banjaran antri set up berhenti pada proses pencetakan</t>
  </si>
  <si>
    <t>Kekurangan  Bahan Kemas PolyCetak, estimasi datang 3mid2 Nov</t>
  </si>
  <si>
    <t>Adanya Proses cetak</t>
  </si>
  <si>
    <t>Poly cetak Vitamin B1 baru datang : 15 April dan bahan baku Thaiamin baru datang : 15 April 2021</t>
  </si>
  <si>
    <t>VITAMIN C 250 MG TAB (SM)(DUS 100 TAB)</t>
  </si>
  <si>
    <t>Kekurangan  Bahan Kemas dus, baru datang 25-9-2021</t>
  </si>
  <si>
    <t>Bahan baku Acidum Ascorbic Acid baru datang :2 Juli2021</t>
  </si>
  <si>
    <t>Bahan baku Acidum Ascorbic Acid baru datang : 27 April 2021 dan masih menunggu permohon untuk perpanjangan ED Stearic Acid(menunggu statement letter dari supplier, est dokumen m-4 April)</t>
  </si>
  <si>
    <t xml:space="preserve"> menunggu permohon untuk perpanjangan ED Stearic Acid(menunggu statement letter dari supplier,dok, baru diterima M2 Mei dan dilakukan uji mikrobiologi lagi</t>
  </si>
  <si>
    <t xml:space="preserve">Kekurangan  Bahan Kemas Poly PC </t>
  </si>
  <si>
    <t xml:space="preserve">Antri Proses Stripping dimana untuk produk ambroxol, clonidin </t>
  </si>
  <si>
    <t xml:space="preserve">Kekurangan  Bahan Kemas Poly PC karena adanya jumlah pemakaian beetambah </t>
  </si>
  <si>
    <t>Antri Proses Cetak</t>
  </si>
  <si>
    <t>VITAMIN C 50 MG TAB(SUPL)(DUS100TAB)-BJN</t>
  </si>
  <si>
    <t xml:space="preserve">Masih dilakukan optimasi </t>
  </si>
  <si>
    <t>Kekurangan Bahan baku : FDC YELLOW  NO. 5, LAKE</t>
  </si>
  <si>
    <t>Kekurangan Bahan baku : FDC YELLOW  NO. 5, LAKE, baru datang 25 Mei 2021</t>
  </si>
  <si>
    <t>Kekurangan bahan baku ketonazole</t>
  </si>
  <si>
    <t>ANTASIDA DOEN SUSPENSI (BTL 60 ML)</t>
  </si>
  <si>
    <t>Bahan Baku Bentonite baru ada keputusan bisa di pakai : 5 Mei 2021 dan bahan kemas leflet baru datang : 3 Mei 2021</t>
  </si>
  <si>
    <t>Adanya masalah proses produksi ada spot pada saat mau prose filling</t>
  </si>
  <si>
    <t>CALCIUM LACTAT 500 MG (DUS 100 TAB)</t>
  </si>
  <si>
    <t xml:space="preserve">Kesalahan Penandaan ED </t>
  </si>
  <si>
    <t xml:space="preserve">Adanya pemeriksaan Mikrobiologi </t>
  </si>
  <si>
    <t xml:space="preserve">Antri proses pencetakan </t>
  </si>
  <si>
    <t>Trial baru dilakukan di bulan mei 2021</t>
  </si>
  <si>
    <t xml:space="preserve">Trial skala produksi Disolusi masa cetak TMS </t>
  </si>
  <si>
    <t>GLYCERIL GUAIACOLAT100 MG TAB(DUS100TAB)</t>
  </si>
  <si>
    <t>PARACETAMOL 500 MG (DUS 100 TAB)</t>
  </si>
  <si>
    <t>Bahan Baku : paracetamol belum daytang</t>
  </si>
  <si>
    <t xml:space="preserve">Trial skala produksidan masih dilakukan optimasi </t>
  </si>
  <si>
    <t>VITAMIN B KOMPLEKS(SUPLEMEN)(DUS100TAB)</t>
  </si>
  <si>
    <t xml:space="preserve">Masih terkendala karena moulding bari belum datang  </t>
  </si>
  <si>
    <t>Masih bermasalah pada proses Striping masih menunngu kedatangan alur</t>
  </si>
  <si>
    <t xml:space="preserve">Tahap optimasi dengan meisin banjaran </t>
  </si>
  <si>
    <t>Stok Over berdasarkan Demand supply mulai Feb - Maret untuk Proses pengiriman di di Hold</t>
  </si>
  <si>
    <t>CHLORAMPHENICOL 250 MG (DUS 100 KAPS)</t>
  </si>
  <si>
    <t>Menunggu Dokumen dari Plant Jakarta</t>
  </si>
  <si>
    <t>Menunggu jadwal trial di plant jakarta</t>
  </si>
  <si>
    <t>Masih antri Proses dengan menggunkana mesin striping jakarta</t>
  </si>
  <si>
    <t>Belum dilakukan trial di plant jakarta karena posisi mesin medan untuk kapsull ada di Plant jakarta</t>
  </si>
  <si>
    <t>AMBROXOL 30 MG (DUS 100 TAB)-BJN</t>
  </si>
  <si>
    <t>NIE belum keluar</t>
  </si>
  <si>
    <t>NIE Belum Keluar</t>
  </si>
  <si>
    <t>AMBROXOL SYRUP (BTL 60 ML)-BJN</t>
  </si>
  <si>
    <t xml:space="preserve">Keterlambatam Kedatangan Leaflet </t>
  </si>
  <si>
    <t>Adanya masalah pada tutup botol yang sesuai antara botol dan tutupnya sehingga proses penutupan botol dilakuakn manual</t>
  </si>
  <si>
    <t>CLOPIDOGREL 75 MG (DUS 30 TAB)-BJN</t>
  </si>
  <si>
    <t>Prosesuntuk pengiriman Desembeer</t>
  </si>
  <si>
    <t>Kekurangan  Bahan Kemas dus, baru datang 27-9-2021</t>
  </si>
  <si>
    <t xml:space="preserve">Masih adanya masalah pada proses produksi dan akan dilakukan trial denagn R&amp;D </t>
  </si>
  <si>
    <t xml:space="preserve">Masalah Proses Produki kadar TMS </t>
  </si>
  <si>
    <t>Bahan Baku : METHOCEL A 15 LV baru datang : 6 Mei 2021dan HYDROGENATED CASTOR OIL : 22 April 2021</t>
  </si>
  <si>
    <t xml:space="preserve">Optimasi Fasilitas banjaran barumassa cetak </t>
  </si>
  <si>
    <t>COTRIMOXAZOLE SUSPENSI (BTL 60 ML)-BJN</t>
  </si>
  <si>
    <t>Fasilitas bergantian dengan proses ambroxol Syrp dan Paracetamol Syr</t>
  </si>
  <si>
    <t>Belum dilakukan Trial tahap dokumen</t>
  </si>
  <si>
    <t>DIMENHYDRINATE 50 MG (DUS 100 TAB)-BJN</t>
  </si>
  <si>
    <t>Kekurangan  Bahan Kemas Amplop Estimasi 26-11-2021</t>
  </si>
  <si>
    <t xml:space="preserve">Fasilitas Truk diakhit bulan tidak cukup </t>
  </si>
  <si>
    <t>Bahan Kemas Dus baru datang : 30 Juni 2021</t>
  </si>
  <si>
    <t>Adanya masalah pada proses blistering baru dapat solusi , MG-2 April 2021</t>
  </si>
  <si>
    <t>EXTRALAC SYRUP (BTL 60 ML)-BJN</t>
  </si>
  <si>
    <t>Adanya pemeriksaan produk jadi ke pihak ke-3</t>
  </si>
  <si>
    <t>Bahan kemas baru datang 26 April 2021</t>
  </si>
  <si>
    <t>ORALIT (DUS 100 SASE)-BJN</t>
  </si>
  <si>
    <t>Adanya Perubahan Batch size sehingga masih kekurangan 1 batch</t>
  </si>
  <si>
    <t xml:space="preserve">Trial akan dilakukan setelah pesanan NIE bandung selesai </t>
  </si>
  <si>
    <t>PIROXICAM 10 MG (DUS 100 TAB)-BJN</t>
  </si>
  <si>
    <t>PIROXICAM 20 MG (DUS 100 TAB)-BJN</t>
  </si>
  <si>
    <t>VITAMIN C 100MG TAB(SUPL)(DUS100TAB)-BJN</t>
  </si>
  <si>
    <t>Formula NIE Banjaran belum ada</t>
  </si>
  <si>
    <t>ROSUVASTATIN CALCIUM 20 MG (DUS 30 TAB)</t>
  </si>
  <si>
    <t>Sisa batch</t>
  </si>
  <si>
    <t>Masalah ketebalan tablet sehingga perlu adanya pengantian alur di proses stripping</t>
  </si>
  <si>
    <t>FAVIPIRAVIR 200 MG (DUS 100 TAB)</t>
  </si>
  <si>
    <t>Bahan baku Favipiravir dab SMCC kososng</t>
  </si>
  <si>
    <t>Pengiriman di undur bulan mei permintaan marketing</t>
  </si>
  <si>
    <t>VALSARTAN 160 MG TSS (DUS 30 TAB)</t>
  </si>
  <si>
    <t>Bahan Baku valsartan baru datang tgl 20 -10 2021</t>
  </si>
  <si>
    <t xml:space="preserve">Kekurangan Bahan Baku Valsartar </t>
  </si>
  <si>
    <t xml:space="preserve">Kekurangan bahan baku valsartan </t>
  </si>
  <si>
    <t>Kekurangan bahan baku Valsartan sulfat Est. 31 Mei 2021</t>
  </si>
  <si>
    <t>PANKREON FOR CHILDREN 5 G SACHET-BJN</t>
  </si>
  <si>
    <t xml:space="preserve">Kekurangan PC </t>
  </si>
  <si>
    <t>adanya perbedaan penandaan di dus dengan di Box</t>
  </si>
  <si>
    <t>Kekurangan Bahan Baku Pankreatin baru datang tgl. 27 Agustus 2021</t>
  </si>
  <si>
    <t>Kekurangan bahan baku Pankreatin</t>
  </si>
  <si>
    <t>VALSARTAN 80 MG DUS 30 TAB - BJN</t>
  </si>
  <si>
    <t>Kekurangan bahan baku valsartan est PO : 10 April  sampai sekarabg belum ada</t>
  </si>
  <si>
    <t>ETHAMBUTOL HCL TSS 400 MG</t>
  </si>
  <si>
    <t xml:space="preserve">Kekurangan PVDC </t>
  </si>
  <si>
    <t>Menunggu jadwal dari plant jakarta</t>
  </si>
  <si>
    <t xml:space="preserve">Proses Striping menggunakan Fasilitas Plant jakarta sedang antri </t>
  </si>
  <si>
    <t>Mesin Blister di plant jakarta tidak bisa jalan karena SDM sedang melakukan pengemasan Vaksin</t>
  </si>
  <si>
    <t>Masih menunggi : hasil Isopropanolum proses re test dan Menunggu kedatangan croscarmellose</t>
  </si>
  <si>
    <t xml:space="preserve">Masih menunggi : hasil Isopropanolum proses re test </t>
  </si>
  <si>
    <t>CETIRIZINE DIHYDROCHLORIDE SYR 5MG/ML</t>
  </si>
  <si>
    <t>VALTENSI 80 MG TSS</t>
  </si>
  <si>
    <t>VALTENSI 160 MG TSS</t>
  </si>
  <si>
    <t>ROVASCOL  10 MG TSS ( DUS 30 TAB)</t>
  </si>
  <si>
    <t>ROVASCOL  20 MG TSS ( DUS 30 TAB)</t>
  </si>
  <si>
    <t>SUB TOTAL S01</t>
  </si>
  <si>
    <t>OTC &amp; HERBAL</t>
  </si>
  <si>
    <t>Kekurangan Dus</t>
  </si>
  <si>
    <t>Produk bergantian dengan produk Fituno</t>
  </si>
  <si>
    <t>Prioritas Fituno Blister, karena kapasitas Bersama</t>
  </si>
  <si>
    <t>Bahan baku OPA DRY II GREEN 85G 610004 baru datang : 8 juli 2021 dan adanya kekurangan dus</t>
  </si>
  <si>
    <t xml:space="preserve">Fasilitas besatu dengan Fituno : Prioritas pengerjaan : Fituno </t>
  </si>
  <si>
    <t>Menunggu Antri Radiasi di Rel-ion</t>
  </si>
  <si>
    <t xml:space="preserve">Adanya Proses antri Radiasi </t>
  </si>
  <si>
    <t xml:space="preserve">Masalah Proses Produksi pemeriksaan mikrobiologi : TMS sehingga perlu dilakukan radiasi </t>
  </si>
  <si>
    <t xml:space="preserve">Adanya kekurangan Dus dan Etiket </t>
  </si>
  <si>
    <t>ENKASARI CAIRAN-BT 120 ML</t>
  </si>
  <si>
    <t>Kekurangan Etiket</t>
  </si>
  <si>
    <t>Prioritas pengerjaan batugin dan fituno immune kids berdsarkan kebutuhan marketing</t>
  </si>
  <si>
    <t xml:space="preserve">Prioritas pengerjaan Batugin sehingga baru akan dilakukan pengerjaan MG-3 Mei 2021 dan Demand supply Februari Stok Tinggi </t>
  </si>
  <si>
    <t xml:space="preserve">Adanya kekurangan Dus </t>
  </si>
  <si>
    <t>Kekurangan Bahan Bakun EKSTRAK KERING ECHINACEAE dan Opadry II Yelow  estimasi : 6 Agustus 2021</t>
  </si>
  <si>
    <t xml:space="preserve">Manunggu keputisan bahn baku dengan original baru " Haldin" </t>
  </si>
  <si>
    <t>Adanya masalah pada proses produksi kekerasan dan Ketebalan fak memenuhu syarat dan adannya kerusakan mesin Blister dan mesin granulasi</t>
  </si>
  <si>
    <t>FITUNO KAPLET BLISTER 1 X 10 KAPLET</t>
  </si>
  <si>
    <t xml:space="preserve">Masalah Proses Produksi pemeriksaan mikrobiologi : TMS </t>
  </si>
  <si>
    <t>FITUNO IMMUNE KIDS 100ML</t>
  </si>
  <si>
    <t>Optimasi Fasilitas banjaran</t>
  </si>
  <si>
    <t>ASIFIT PLUS FENUGREEK (3 x 10 Tab)</t>
  </si>
  <si>
    <t xml:space="preserve">Masih Menunggu data stabilitas R&amp;D </t>
  </si>
  <si>
    <t>MAGASIDA SUSPENSI (BTL 60 ML)-BJN</t>
  </si>
  <si>
    <t xml:space="preserve">Siap Kirim , adanya Stok Opname </t>
  </si>
  <si>
    <t>Bahan Baku Bentonite baru ada keputusan bisa di pakai : 5 Mei 2021 dan bahan kemas ETIKET STIKER DEPAN MAGASIDA 60 MLbaru datang : 28 Aprili 2021</t>
  </si>
  <si>
    <t xml:space="preserve">Bahan Baku Bentonite baru ada </t>
  </si>
  <si>
    <t>MAGASIDA TABLET (DUS 10 TAB)-BJN</t>
  </si>
  <si>
    <t>Desain kemasan baru disepakati dari marketing</t>
  </si>
  <si>
    <t>masih belum lengkap bahan baku "DIMETHIL POLYSYLOXAN ANTIFOAM A</t>
  </si>
  <si>
    <t>ERSYLAN ORIGINAL</t>
  </si>
  <si>
    <t>ERSYLAN EXPECTORANT</t>
  </si>
  <si>
    <t>FERMOL JERUK</t>
  </si>
  <si>
    <t>FERMOL STROBERI</t>
  </si>
  <si>
    <t>NIE baru keluar Akhir agustus 2021 dan perlu dilakukan penempelan QR Code</t>
  </si>
  <si>
    <t xml:space="preserve">Menunggu NIE </t>
  </si>
  <si>
    <t>NIE belum Keluar</t>
  </si>
  <si>
    <t>FERMOL ANGGUR</t>
  </si>
  <si>
    <t>CITAMIN C PLUS 1000MG EFFERVESCENT</t>
  </si>
  <si>
    <t>Tube</t>
  </si>
  <si>
    <t>Menuggu proses di Marin Liza</t>
  </si>
  <si>
    <t>SUB TOTAL S02</t>
  </si>
  <si>
    <t>S04</t>
  </si>
  <si>
    <t>ETHICAL</t>
  </si>
  <si>
    <t>AVICOV 200 MG TSS</t>
  </si>
  <si>
    <t xml:space="preserve">Masih Menunggu leflet dan dus </t>
  </si>
  <si>
    <t>Tahap optimasi Kadar TMS sehingga dilakukan Reproses dan pada saat penyalutan adanya tablet yang capping sehingga dilakukan pemilihan hasil salut'</t>
  </si>
  <si>
    <t xml:space="preserve">Kekuranagan bahan baku : ACETYL SALICYLIC ACID datang : 7 April dan Acryl Ezze Acc Re test 29 April </t>
  </si>
  <si>
    <t xml:space="preserve">Kekuranagan bahan baku : Stearic acid   Acryl Ezze Acc </t>
  </si>
  <si>
    <t>FUNGORAL 200 MG-STRIP 5X10 TABLET</t>
  </si>
  <si>
    <t>GRAVINON-STRIP 3X10 TABLET</t>
  </si>
  <si>
    <t>ISONAT 5 MG-STRIP 5X10 TABLET</t>
  </si>
  <si>
    <t>Adanya proses pemindahan mesin stripping dengan lebar Poly cetak 90 mm dari bandung ke banjaran</t>
  </si>
  <si>
    <t>ISONAT 10 MG-STRIP 5X10 TABLET</t>
  </si>
  <si>
    <t>Terjadi perubahan warna pada tablet pada saat proses pengemasan di mesin Siebler</t>
  </si>
  <si>
    <t>Koordinasi untuk pemacangan Mesin Forecma 5 dengan tekhnik</t>
  </si>
  <si>
    <t>Tahap Trial optimasi untuk batch pertama</t>
  </si>
  <si>
    <t>KIFADENE 10 MG-STRIP 10X10 TABLET</t>
  </si>
  <si>
    <t>KIFADENE 20 MG-STRIP 10X10 TABLET</t>
  </si>
  <si>
    <t>Fasiliats tidak ada, jika menggunakan mesin bandung HPP tinggi</t>
  </si>
  <si>
    <t>LOVEQUIN 500 MG-STRIP 2X10 TABLET</t>
  </si>
  <si>
    <t>NEURODIAL KAPLET-STRIP 10X10 TABLET</t>
  </si>
  <si>
    <t>KekuranganBB Diazepam</t>
  </si>
  <si>
    <t xml:space="preserve">Kekurangan bahna baku diazepam </t>
  </si>
  <si>
    <t>NOPRIL 10 MG-STRIP 5X10 TABLET</t>
  </si>
  <si>
    <t>Pesanan tidak sesuai dengan kapasitas yang ada sehingga menggunkan mesin pilot'</t>
  </si>
  <si>
    <t>Bahan baku HYPROMELLOSE PHTHALATE 55 dilakukan re test</t>
  </si>
  <si>
    <t xml:space="preserve">Kekurangan bahan baku : METHYLCELLULOSE K4 M PREMIUM est. : 16 Juni 2021 </t>
  </si>
  <si>
    <t>Kekurangan bahan baku : METHYLCELLULOSE K4 M PREMIUM est. : 16 Juni 2021 dan bahan baku theophylin baru datang 30 Maret 2021</t>
  </si>
  <si>
    <t>STATCOL 10 MG-STRIP 5X10 TABLET</t>
  </si>
  <si>
    <t>STATCOL 20 MG-STRIP 3X10 TABLET</t>
  </si>
  <si>
    <t>TROMBIKAF TABLET-STRIP 3X10 TABLET</t>
  </si>
  <si>
    <t>OGB18</t>
  </si>
  <si>
    <t>LISINOPRIL TABLET</t>
  </si>
  <si>
    <t>LISINOPRIL DIHYDRATE 5 MG 50 TAB</t>
  </si>
  <si>
    <t xml:space="preserve">Belum ada Formula produk </t>
  </si>
  <si>
    <t>LISINOPRIL DIHYDRATE 10 MG 50 TAB</t>
  </si>
  <si>
    <t>Extralac 120</t>
  </si>
  <si>
    <t>NITROKAF RETARD F. KAPS.(100)</t>
  </si>
  <si>
    <t>Kekurangan Kapsul estimasi datang 29-11-2021</t>
  </si>
  <si>
    <t xml:space="preserve">Kekurangan Bahan Kemas Dus </t>
  </si>
  <si>
    <t>Kemasan belum datang</t>
  </si>
  <si>
    <t>NITROKAF RETARD KAPSUL (100)</t>
  </si>
  <si>
    <t>Kekurangan dus baru datang tanggal 28-10-2021</t>
  </si>
  <si>
    <t>ALERGINE 5 MG/ 5 ML SIRUP</t>
  </si>
  <si>
    <t>SUB TOTAL S04</t>
  </si>
  <si>
    <t>S05</t>
  </si>
  <si>
    <t>AMBROXOL 30 MG (HK)-STRIP 10X10 TABLET</t>
  </si>
  <si>
    <t>SALBUTAMOL 2  MG (HK) (DUS 100 TAB)</t>
  </si>
  <si>
    <t>RETAPHYL SR (HK)-STRIP 10X10 TABLET</t>
  </si>
  <si>
    <t>11000155E</t>
  </si>
  <si>
    <t xml:space="preserve"> ASIFIT BLISTER </t>
  </si>
  <si>
    <t>KINA DUS 10X10 TAB (NIGERIA)</t>
  </si>
  <si>
    <t>RAHISTIN DUS 10X10 TAB (NIGERIA)</t>
  </si>
  <si>
    <t>LOVEQUIN 500 MG DUS 1X10 TAB (NIGERIA)</t>
  </si>
  <si>
    <t>FUNGORAL 200 MG DUS 1X10 TAB (NIGERIA)</t>
  </si>
  <si>
    <t>11000158BI</t>
  </si>
  <si>
    <t>11000183BI</t>
  </si>
  <si>
    <t>DEXAMETHASONE 0.5 MG (BTL 100 TAB)</t>
  </si>
  <si>
    <t>11002004BI</t>
  </si>
  <si>
    <t>HIDROXYCHLOROQUINE 200 MG TAB</t>
  </si>
  <si>
    <t>TOTAL</t>
  </si>
  <si>
    <t>Produk</t>
  </si>
  <si>
    <t>FEBRUARI</t>
  </si>
  <si>
    <t>MARET</t>
  </si>
  <si>
    <t xml:space="preserve">Keterangan </t>
  </si>
  <si>
    <t>MG-1</t>
  </si>
  <si>
    <t>MG-2</t>
  </si>
  <si>
    <t>MG-3</t>
  </si>
  <si>
    <t>MG-4</t>
  </si>
  <si>
    <t>01- 05</t>
  </si>
  <si>
    <t>08-12</t>
  </si>
  <si>
    <t>15 - 19</t>
  </si>
  <si>
    <t>22-26</t>
  </si>
  <si>
    <t>Siap Proses Pengemasan</t>
  </si>
  <si>
    <t>Siap Proses Pencetakan</t>
  </si>
  <si>
    <t>ERSYLAN EXPECTORANT 60ML - BJN</t>
  </si>
  <si>
    <t>Ersylan Expectorant Syrup</t>
  </si>
  <si>
    <t>Sirup</t>
  </si>
  <si>
    <t>Produk Baru</t>
  </si>
  <si>
    <t>NIE</t>
  </si>
  <si>
    <t>ERSYLAN SYRUP (BTL 60 ML)-BJN</t>
  </si>
  <si>
    <t>Ersylan Syrup</t>
  </si>
  <si>
    <t>CALCIUM LACTAT 500 MG (DUS 100 TAB)-BJN</t>
  </si>
  <si>
    <t>Calcium Lactate Tablet 500 mg</t>
  </si>
  <si>
    <t>Tablet</t>
  </si>
  <si>
    <t>Blister</t>
  </si>
  <si>
    <t>Medan</t>
  </si>
  <si>
    <t>Clopidogrel Bisulfate TSS 75 mg</t>
  </si>
  <si>
    <t>Bandung</t>
  </si>
  <si>
    <t>Dimenhydrinate Tablet 50 mg</t>
  </si>
  <si>
    <t>ROSUVASTATIN CALCIUM 10 MG (DUS 30 TAB)</t>
  </si>
  <si>
    <t>Rosuvastatin Calcium TSS 10 mg</t>
  </si>
  <si>
    <t>Strip</t>
  </si>
  <si>
    <t>Rosuvastatin Calcium TSS 20 mg</t>
  </si>
  <si>
    <t>Valsartan TSS 160 mg</t>
  </si>
  <si>
    <t>Valsartan TSS 80 mg</t>
  </si>
  <si>
    <t>VITAMIN B1 100MGTAB(SUPL)(DUS100TAB)-BJN</t>
  </si>
  <si>
    <t>Vitamin B1 Tablet 100 mg</t>
  </si>
  <si>
    <t>VITAMIN B1 50 MG (SPLMN)(DUS100TAB)-BJN</t>
  </si>
  <si>
    <t>Vitamin B1 Tablet 50 mg</t>
  </si>
  <si>
    <t>VITAMIN B12 50 MCG (SUPL)(DUS100TAB)-BJN</t>
  </si>
  <si>
    <t>Vitamin B12 Tablet 50 mcg</t>
  </si>
  <si>
    <t>VITAMIN B6 10 MG (SPLMN)(DUS100TAB)-BJN</t>
  </si>
  <si>
    <t>Vitamin B6 Tablet 10 mg</t>
  </si>
  <si>
    <t>Vitamin C Tablet 100 mg</t>
  </si>
  <si>
    <t>Vitamin C Tablet 250 mg</t>
  </si>
  <si>
    <t>Vitamin C Tablet 50 mg</t>
  </si>
  <si>
    <t>Oralit Serbuk 200 mL</t>
  </si>
  <si>
    <t>Serbuk</t>
  </si>
  <si>
    <t>Sachet</t>
  </si>
  <si>
    <t>Pankreon for Children Granul</t>
  </si>
  <si>
    <t>Ambroxol Sirup</t>
  </si>
  <si>
    <t>Extralac Sirup 60 mL</t>
  </si>
  <si>
    <t>Jakarta</t>
  </si>
  <si>
    <t>ANTASIDA DOEN SUSPENSI-BJN (BTL60ML)-BJN</t>
  </si>
  <si>
    <t>Antasida DOEN Suspensi</t>
  </si>
  <si>
    <t>Suspensi</t>
  </si>
  <si>
    <t>Cotrimoxazole Suspensi</t>
  </si>
  <si>
    <t>Vitamin B Complex Tablet</t>
  </si>
  <si>
    <t>Batch Size / Tab</t>
  </si>
  <si>
    <t>Batch Size / Dus</t>
  </si>
  <si>
    <t>Besar Batch Size Banjaran</t>
  </si>
  <si>
    <t>BesarTablet  (mg)</t>
  </si>
  <si>
    <t>Jumlah tablet / batch</t>
  </si>
  <si>
    <t>Jumlah Dus  / batch</t>
  </si>
  <si>
    <t xml:space="preserve"> Pesanan TW 1-2021</t>
  </si>
  <si>
    <t>PESANAN SC TW1-2020</t>
  </si>
  <si>
    <t xml:space="preserve">Sediaan </t>
  </si>
  <si>
    <t>KTPR JAN</t>
  </si>
  <si>
    <t>KTPR Feb</t>
  </si>
  <si>
    <t>KTPR Maret</t>
  </si>
  <si>
    <t>Row Labels</t>
  </si>
  <si>
    <t>Sum of KTPR JAN</t>
  </si>
  <si>
    <t>Sum of KTPR Feb</t>
  </si>
  <si>
    <t>Sum of KTPR Maret</t>
  </si>
  <si>
    <t>Sum of TW-1</t>
  </si>
  <si>
    <t>Tablet Salut Pharma</t>
  </si>
  <si>
    <t>Tablet Salut Herbal</t>
  </si>
  <si>
    <t>Tablet Plain Pharma</t>
  </si>
  <si>
    <t>Granul Pharma</t>
  </si>
  <si>
    <t>COL Herbal</t>
  </si>
  <si>
    <t>COD Herbal</t>
  </si>
  <si>
    <t>Cairan Pharma</t>
  </si>
  <si>
    <t>Grand Total</t>
  </si>
  <si>
    <t>% realisasi vs Pesanan Jan - Oct</t>
  </si>
  <si>
    <t>% realisasi vs Pesanan 2021</t>
  </si>
  <si>
    <t>Tidak Terealisas Jan - Oct</t>
  </si>
  <si>
    <t>Tidak Terealisas 2021</t>
  </si>
  <si>
    <t>Realisasi Penyerahan  dan Prognosa Tahun  2021 Produk E-Catalog</t>
  </si>
  <si>
    <t>Pesanan  Supply Chain Tahun 2021</t>
  </si>
  <si>
    <t>Realisasi SD Bulan October  21</t>
  </si>
  <si>
    <t xml:space="preserve">Sisa Pesanan   </t>
  </si>
  <si>
    <t xml:space="preserve">Rencana Pengiriman </t>
  </si>
  <si>
    <t>WIP</t>
  </si>
  <si>
    <t xml:space="preserve">NOVEMBER ( 2021) </t>
  </si>
  <si>
    <t>DESEMBER</t>
  </si>
  <si>
    <t>TOTAL Realisasi</t>
  </si>
  <si>
    <t>SPK</t>
  </si>
  <si>
    <t>GRANUL</t>
  </si>
  <si>
    <t>CETAK</t>
  </si>
  <si>
    <t>SALUT</t>
  </si>
  <si>
    <t>PRIMER</t>
  </si>
  <si>
    <t>SEKUNDER</t>
  </si>
  <si>
    <t>MG-5</t>
  </si>
  <si>
    <t xml:space="preserve">7  Batch :TAP : Bahan Baku Clopidogrel ,       1  Batch sekunder : TAP Dus                                    </t>
  </si>
  <si>
    <t xml:space="preserve">7  Batch :TAP : Bahan Baku Simvastatin  ,       1  Batch sekunder : TAP Dus   , Leaflet                                 </t>
  </si>
  <si>
    <t>Makloon</t>
  </si>
  <si>
    <t>5 Batch : Tap Kapsul</t>
  </si>
  <si>
    <t>SPK diturunkan Nertahap</t>
  </si>
  <si>
    <t xml:space="preserve">Clopidogrel </t>
  </si>
  <si>
    <t>- Pencetakan</t>
  </si>
  <si>
    <t xml:space="preserve">   Killian 5</t>
  </si>
  <si>
    <t xml:space="preserve">4 jam /Batch </t>
  </si>
  <si>
    <t xml:space="preserve">   Killian 7</t>
  </si>
  <si>
    <t xml:space="preserve">   Killian RX 67</t>
  </si>
  <si>
    <t xml:space="preserve">   Sehingga per hari :</t>
  </si>
  <si>
    <t>3,5 Batch / mesin/2 shift</t>
  </si>
  <si>
    <t xml:space="preserve">- Salut </t>
  </si>
  <si>
    <t xml:space="preserve">   Bosch 1</t>
  </si>
  <si>
    <t xml:space="preserve">5 jam / Batch </t>
  </si>
  <si>
    <t>- Primer</t>
  </si>
  <si>
    <t xml:space="preserve">   Forecma  1</t>
  </si>
  <si>
    <t>25 jam/ batch</t>
  </si>
  <si>
    <t xml:space="preserve">   Forecma  3</t>
  </si>
  <si>
    <t xml:space="preserve">   Kunglong </t>
  </si>
  <si>
    <t>1 Batch / mesin/2 shift</t>
  </si>
  <si>
    <t>5 Batch : tap Ferous Fumarat</t>
  </si>
  <si>
    <t>Notulensi Rapat</t>
  </si>
  <si>
    <t>Vitamin C 50 BJN</t>
  </si>
  <si>
    <t>Info dari regulatory boleh do n tell dg syarat : spesifikasi bb dan fg harus sama dg spek NIE</t>
  </si>
  <si>
    <t>Kendala : Origin  BBA yg ready stock (Guazong) Belum Terdaftar. BBA terdaftar --&gt; DSM</t>
  </si>
  <si>
    <t>Akan dibuat kajian resiko penggunaan BBA origin baru yg belu terdaftar. Akan di lead oleh bag. Compliance</t>
  </si>
  <si>
    <t>Akan diambil data validasi proses untuk 3 bets pertama.</t>
  </si>
  <si>
    <t>Trial stripping dg Mesin Siebler 2 akan dilakukan langsung dg hasil cetak bets pertama.</t>
  </si>
  <si>
    <t>g</t>
  </si>
  <si>
    <t>Kesiapan Mesin</t>
  </si>
  <si>
    <t>Final Blending</t>
  </si>
  <si>
    <t>Cetak</t>
  </si>
  <si>
    <t>GEA</t>
  </si>
  <si>
    <t>Mesin</t>
  </si>
  <si>
    <t>Merk</t>
  </si>
  <si>
    <t>Output</t>
  </si>
  <si>
    <t>Bentrok</t>
  </si>
  <si>
    <t>Bets Size:</t>
  </si>
  <si>
    <t>Tab</t>
  </si>
  <si>
    <t>Dus</t>
  </si>
  <si>
    <t>1 bets/2shift</t>
  </si>
  <si>
    <t>2 bets/2shift</t>
  </si>
  <si>
    <t>Amlodipine 5</t>
  </si>
  <si>
    <t>Stripping</t>
  </si>
  <si>
    <t>Siebler 2</t>
  </si>
  <si>
    <t>3 bets/Minggu</t>
  </si>
  <si>
    <t>5 bets/Minggu</t>
  </si>
  <si>
    <t>10 bets/Minggu</t>
  </si>
  <si>
    <t>Jadwal Produksi 3 Bets Pertama:</t>
  </si>
  <si>
    <t>Kesiapan Sparepart Mesin Siebler</t>
  </si>
  <si>
    <t>Ada Perbedaan Spek BBA NIE Banjaran (Serbuk Hablur), Dengan Fisik BBA nya (Granul)</t>
  </si>
  <si>
    <t>Untuk Perbedaan Spek Bentuk granul akan diterima.</t>
  </si>
  <si>
    <t>Killian 1 (Bbs)</t>
  </si>
  <si>
    <t>Bets 1</t>
  </si>
  <si>
    <t>Bets 2</t>
  </si>
  <si>
    <t>Bets 3</t>
  </si>
  <si>
    <t>Granulasi</t>
  </si>
  <si>
    <t>Bets</t>
  </si>
  <si>
    <t>Bets 4</t>
  </si>
  <si>
    <t>Bets 5</t>
  </si>
  <si>
    <t>Origin</t>
  </si>
  <si>
    <t>DSM</t>
  </si>
  <si>
    <t>Huazhong</t>
  </si>
  <si>
    <t>Furosemide (15 bets), Piroxicam 20 (5 Bets), Isonat 5 &amp; 10 (1 Bets)</t>
  </si>
  <si>
    <t>Clopidogrel BDG</t>
  </si>
  <si>
    <t>Killian 7 (BB)</t>
  </si>
  <si>
    <t>Stv</t>
  </si>
  <si>
    <t>Forecma, Kunglong, Hipack</t>
  </si>
  <si>
    <t>Coatibf</t>
  </si>
  <si>
    <t>Bosch 1</t>
  </si>
  <si>
    <t>Simvastatin 20</t>
  </si>
  <si>
    <t>Killian 2 (BB)</t>
  </si>
  <si>
    <t>Siebler 3</t>
  </si>
  <si>
    <t>Verapamil (1), Chlorpromazin (1)</t>
  </si>
  <si>
    <t>Tablet Tambah Darah</t>
  </si>
  <si>
    <t>a.</t>
  </si>
  <si>
    <t>b.</t>
  </si>
  <si>
    <t xml:space="preserve">Punch  Patah sejumah 6 bh, </t>
  </si>
  <si>
    <t>Masih Bisa Jalan tapi speed turun menjadi 170.000 tab/jam (Eksisting 300.000 tab/jam)</t>
  </si>
  <si>
    <t>Sudah dipesan Puch Cadangan sejumlah 10 bh, estimasi datang Des 2021</t>
  </si>
  <si>
    <t>c.</t>
  </si>
  <si>
    <t>4 Bets TTD harus dipilih karna tablet patah akibat defect Punch</t>
  </si>
  <si>
    <t>Akan dipilih oleh tim Bu Dian</t>
  </si>
  <si>
    <t>Nitrokaf Retard Kapsul</t>
  </si>
  <si>
    <t>Kaps</t>
  </si>
  <si>
    <t>Filling</t>
  </si>
  <si>
    <t>MG2 A</t>
  </si>
  <si>
    <t>MG2 B</t>
  </si>
  <si>
    <t>Blistering</t>
  </si>
  <si>
    <t>Marchesini 3</t>
  </si>
  <si>
    <t>Standar hasil tdak konsisten, kemungkinan kurang homogen</t>
  </si>
  <si>
    <t>Sdg dicoba Analisa menggunakan Pellet 2,5% sebagai standard</t>
  </si>
  <si>
    <t xml:space="preserve">Kendalaa hasil validasi Proses kadar 30 titik TMS (Bets J10007BP, J10008BP, J10009BP </t>
  </si>
  <si>
    <t>Akan dilakukan pemeriksaan QC Khusus untuk STO bahan Gliceryl trinitrat</t>
  </si>
  <si>
    <t>d.</t>
  </si>
  <si>
    <t xml:space="preserve">Belum ada fasilitas Penyimpanan Dedicated untuk Capsul, </t>
  </si>
  <si>
    <t>Syarat RH: Maks 65% Suhu : Maks. 25C</t>
  </si>
  <si>
    <t>Kondisi sekarang RH MS, tapi Suhu mencapai 26C (Ex. Reject Packaging)</t>
  </si>
  <si>
    <t>Perlu dieskalasi terkait penyiapan Gudang Khusus Kapsul</t>
  </si>
  <si>
    <t>Area GBB : RH Maks 70 , Suhu: 22C</t>
  </si>
  <si>
    <t>DUs</t>
  </si>
  <si>
    <t>Vitamin B Compex MDN</t>
  </si>
  <si>
    <t>Hipack</t>
  </si>
  <si>
    <t>1,5 bets/Minggu</t>
  </si>
  <si>
    <t>STV</t>
  </si>
  <si>
    <t>valpro</t>
  </si>
  <si>
    <t>Produk dg Mesin Sama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</si>
</sst>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43" formatCode="_(* #,##0.00_);_(* \(#,##0.00\);_(* &quot;-&quot;??_);_(@_)"/>
    <numFmt numFmtId="164" formatCode="_-* #,##0_-;\-* #,##0_-;_-* &quot;-&quot;_-;_-@_-"/>
    <numFmt numFmtId="165" formatCode="_-* #,##0.00_-;\-* #,##0.00_-;_-* &quot;-&quot;??_-;_-@_-"/>
    <numFmt numFmtId="166" formatCode="_-* #,##0.0_-;\-* #,##0.0_-;_-* &quot;-&quot;_-;_-@_-"/>
    <numFmt numFmtId="167" formatCode="_(* #,##0.00_);_(* \(#,##0.00\);_(* &quot;-&quot;_);_(@_)"/>
    <numFmt numFmtId="168" formatCode="_ * #,##0_ ;_ * \-#,##0_ ;_ * &quot;-&quot;_ ;_ @_ "/>
    <numFmt numFmtId="169" formatCode="_(* #,##0.0_);_(* \(#,##0.0\);_(* &quot;-&quot;_);_(@_)"/>
  </numFmts>
  <fonts count="47" x14ac:knownFonts="1">
    <font>
      <sz val="10"/>
      <name val="Arial"/>
      <charset val="134"/>
    </font>
    <font>
      <sz val="11"/>
      <color theme="1"/>
      <name val="Calibri"/>
      <family val="2"/>
      <scheme val="minor"/>
    </font>
    <font>
      <sz val="11"/>
      <color theme="1"/>
      <name val="Calibri"/>
      <family val="2"/>
      <scheme val="minor"/>
    </font>
    <font>
      <sz val="11"/>
      <color theme="1"/>
      <name val="Calibri"/>
      <family val="2"/>
      <scheme val="minor"/>
    </font>
    <font>
      <sz val="10"/>
      <color theme="1"/>
      <name val="Arial Narrow"/>
      <family val="2"/>
    </font>
    <font>
      <b/>
      <sz val="11"/>
      <color theme="1"/>
      <name val="Arial Narrow"/>
      <family val="2"/>
    </font>
    <font>
      <b/>
      <sz val="11"/>
      <color theme="1"/>
      <name val="Calibri"/>
      <family val="2"/>
      <scheme val="minor"/>
    </font>
    <font>
      <sz val="10"/>
      <name val="Arial Narrow"/>
      <family val="2"/>
    </font>
    <font>
      <b/>
      <sz val="10"/>
      <color theme="1"/>
      <name val="Arial Narrow"/>
      <family val="2"/>
    </font>
    <font>
      <sz val="10"/>
      <color rgb="FF000000"/>
      <name val="Arial"/>
      <family val="2"/>
    </font>
    <font>
      <sz val="11"/>
      <name val="Calibri"/>
      <family val="2"/>
    </font>
    <font>
      <sz val="11"/>
      <color rgb="FF000000"/>
      <name val="Calibri"/>
      <family val="2"/>
    </font>
    <font>
      <sz val="12"/>
      <color theme="1"/>
      <name val="Calibri"/>
      <family val="2"/>
      <scheme val="minor"/>
    </font>
    <font>
      <b/>
      <sz val="12"/>
      <color theme="1"/>
      <name val="Calibri"/>
      <family val="2"/>
      <scheme val="minor"/>
    </font>
    <font>
      <sz val="10"/>
      <color theme="0"/>
      <name val="Arial Narrow"/>
      <family val="2"/>
    </font>
    <font>
      <sz val="10"/>
      <color rgb="FF000000"/>
      <name val="Arial Narrow"/>
      <family val="2"/>
    </font>
    <font>
      <sz val="11"/>
      <color theme="1"/>
      <name val="Arial Narrow"/>
      <family val="2"/>
    </font>
    <font>
      <sz val="10"/>
      <color theme="0"/>
      <name val="Arial"/>
      <family val="2"/>
    </font>
    <font>
      <b/>
      <sz val="10"/>
      <name val="Arial Narrow"/>
      <family val="2"/>
    </font>
    <font>
      <b/>
      <sz val="10"/>
      <color theme="1"/>
      <name val="Arial"/>
      <family val="2"/>
    </font>
    <font>
      <b/>
      <sz val="10"/>
      <name val="Arial"/>
      <family val="2"/>
    </font>
    <font>
      <sz val="10"/>
      <color rgb="FFFF0000"/>
      <name val="Arial"/>
      <family val="2"/>
    </font>
    <font>
      <sz val="12"/>
      <color theme="1"/>
      <name val="Arial Narrow"/>
      <family val="2"/>
    </font>
    <font>
      <b/>
      <sz val="11"/>
      <name val="Arial"/>
      <family val="2"/>
    </font>
    <font>
      <b/>
      <sz val="12"/>
      <name val="Arial"/>
      <family val="2"/>
    </font>
    <font>
      <b/>
      <sz val="11"/>
      <name val="Arial Narrow"/>
      <family val="2"/>
    </font>
    <font>
      <sz val="11"/>
      <name val="Arial Narrow"/>
      <family val="2"/>
    </font>
    <font>
      <sz val="10"/>
      <name val="Courier"/>
      <family val="1"/>
    </font>
    <font>
      <sz val="10"/>
      <name val="Arial"/>
      <family val="2"/>
    </font>
    <font>
      <sz val="10"/>
      <color theme="1"/>
      <name val="Arial"/>
      <family val="2"/>
    </font>
    <font>
      <sz val="11"/>
      <name val="Calibri"/>
      <family val="2"/>
      <scheme val="minor"/>
    </font>
    <font>
      <b/>
      <sz val="11"/>
      <color theme="1"/>
      <name val="Times New Roman"/>
      <family val="1"/>
    </font>
    <font>
      <b/>
      <sz val="11"/>
      <name val="Times New Roman"/>
      <family val="1"/>
    </font>
    <font>
      <b/>
      <sz val="11"/>
      <color indexed="8"/>
      <name val="Times New Roman"/>
      <family val="1"/>
    </font>
    <font>
      <b/>
      <sz val="12"/>
      <color theme="1"/>
      <name val="Times New Roman"/>
      <family val="1"/>
    </font>
    <font>
      <sz val="12"/>
      <color theme="1"/>
      <name val="Times New Roman"/>
      <family val="1"/>
    </font>
    <font>
      <sz val="8"/>
      <name val="Arial"/>
      <family val="2"/>
    </font>
    <font>
      <b/>
      <sz val="14"/>
      <color theme="1"/>
      <name val="Times New Roman"/>
      <family val="1"/>
    </font>
    <font>
      <b/>
      <sz val="10"/>
      <color rgb="FFFF0000"/>
      <name val="Arial"/>
      <family val="2"/>
    </font>
    <font>
      <b/>
      <sz val="11"/>
      <color rgb="FFFF0000"/>
      <name val="Calibri"/>
      <family val="2"/>
      <scheme val="minor"/>
    </font>
    <font>
      <b/>
      <sz val="20"/>
      <name val="Arial"/>
      <family val="2"/>
    </font>
    <font>
      <sz val="8"/>
      <name val="Arial"/>
      <family val="2"/>
    </font>
    <font>
      <b/>
      <sz val="8"/>
      <color theme="1"/>
      <name val="Times New Roman"/>
      <family val="1"/>
    </font>
    <font>
      <sz val="8"/>
      <color theme="1"/>
      <name val="Calibri"/>
      <family val="2"/>
      <scheme val="minor"/>
    </font>
    <font>
      <sz val="8"/>
      <color theme="1"/>
      <name val="Arial"/>
      <family val="2"/>
    </font>
    <font>
      <sz val="8"/>
      <name val="Arial Narrow"/>
      <family val="2"/>
    </font>
    <font>
      <sz val="8"/>
      <color theme="1"/>
      <name val="Arial Narrow"/>
      <family val="2"/>
    </font>
  </fonts>
  <fills count="15">
    <fill>
      <patternFill patternType="none"/>
    </fill>
    <fill>
      <patternFill patternType="gray125"/>
    </fill>
    <fill>
      <patternFill patternType="solid">
        <fgColor rgb="FF00B0F0"/>
        <bgColor indexed="64"/>
      </patternFill>
    </fill>
    <fill>
      <patternFill patternType="solid">
        <fgColor rgb="FF92D050"/>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theme="9" tint="0.39994506668294322"/>
        <bgColor indexed="64"/>
      </patternFill>
    </fill>
    <fill>
      <patternFill patternType="solid">
        <fgColor rgb="FFBDD7EE"/>
        <bgColor rgb="FFBDD7EE"/>
      </patternFill>
    </fill>
    <fill>
      <patternFill patternType="solid">
        <fgColor rgb="FFDDEBF7"/>
        <bgColor rgb="FFDDEBF7"/>
      </patternFill>
    </fill>
    <fill>
      <patternFill patternType="solid">
        <fgColor rgb="FF0070C0"/>
        <bgColor indexed="64"/>
      </patternFill>
    </fill>
    <fill>
      <patternFill patternType="solid">
        <fgColor theme="4"/>
        <bgColor indexed="64"/>
      </patternFill>
    </fill>
    <fill>
      <patternFill patternType="solid">
        <fgColor rgb="FFFFFF00"/>
        <bgColor indexed="64"/>
      </patternFill>
    </fill>
    <fill>
      <patternFill patternType="solid">
        <fgColor theme="4" tint="0.59999389629810485"/>
        <bgColor theme="4" tint="0.79995117038483843"/>
      </patternFill>
    </fill>
    <fill>
      <patternFill patternType="solid">
        <fgColor theme="4" tint="0.59999389629810485"/>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theme="4" tint="0.39994506668294322"/>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hair">
        <color auto="1"/>
      </top>
      <bottom style="medium">
        <color auto="1"/>
      </bottom>
      <diagonal/>
    </border>
    <border>
      <left style="thin">
        <color indexed="8"/>
      </left>
      <right style="thin">
        <color indexed="8"/>
      </right>
      <top style="hair">
        <color indexed="8"/>
      </top>
      <bottom style="hair">
        <color indexed="8"/>
      </bottom>
      <diagonal/>
    </border>
    <border>
      <left style="medium">
        <color auto="1"/>
      </left>
      <right style="thin">
        <color auto="1"/>
      </right>
      <top style="thin">
        <color auto="1"/>
      </top>
      <bottom style="thin">
        <color auto="1"/>
      </bottom>
      <diagonal/>
    </border>
    <border>
      <left style="medium">
        <color auto="1"/>
      </left>
      <right style="thin">
        <color auto="1"/>
      </right>
      <top style="hair">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medium">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style="medium">
        <color auto="1"/>
      </bottom>
      <diagonal/>
    </border>
  </borders>
  <cellStyleXfs count="57">
    <xf numFmtId="0" fontId="0" fillId="0" borderId="0"/>
    <xf numFmtId="164" fontId="28"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41" fontId="28" fillId="0" borderId="0" applyFont="0" applyFill="0" applyBorder="0" applyAlignment="0" applyProtection="0"/>
    <xf numFmtId="0" fontId="3" fillId="0" borderId="0"/>
    <xf numFmtId="0" fontId="3" fillId="0" borderId="0"/>
    <xf numFmtId="0" fontId="3" fillId="0" borderId="0"/>
    <xf numFmtId="41" fontId="3" fillId="0" borderId="0" applyFont="0" applyFill="0" applyBorder="0" applyAlignment="0" applyProtection="0"/>
    <xf numFmtId="164" fontId="28"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28"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0" fontId="3" fillId="0" borderId="0"/>
    <xf numFmtId="0" fontId="27" fillId="0" borderId="0"/>
    <xf numFmtId="0" fontId="3" fillId="0" borderId="0"/>
    <xf numFmtId="0" fontId="3" fillId="0" borderId="0"/>
    <xf numFmtId="0" fontId="28" fillId="0" borderId="0"/>
    <xf numFmtId="0" fontId="3" fillId="0" borderId="0"/>
    <xf numFmtId="0" fontId="3" fillId="0" borderId="0"/>
    <xf numFmtId="0" fontId="3" fillId="0" borderId="0"/>
    <xf numFmtId="0" fontId="3" fillId="0" borderId="0"/>
    <xf numFmtId="0" fontId="12" fillId="0" borderId="0"/>
    <xf numFmtId="0" fontId="3" fillId="0" borderId="0"/>
    <xf numFmtId="0" fontId="3" fillId="0" borderId="0"/>
    <xf numFmtId="0" fontId="3" fillId="0" borderId="0"/>
    <xf numFmtId="9" fontId="3" fillId="0" borderId="0" applyFont="0" applyFill="0" applyBorder="0" applyAlignment="0" applyProtection="0"/>
    <xf numFmtId="9" fontId="28" fillId="0" borderId="0" applyFont="0" applyFill="0" applyBorder="0" applyAlignment="0" applyProtection="0"/>
    <xf numFmtId="0" fontId="2" fillId="0" borderId="0"/>
    <xf numFmtId="41" fontId="2" fillId="0" borderId="0" applyFont="0" applyFill="0" applyBorder="0" applyAlignment="0" applyProtection="0"/>
    <xf numFmtId="164" fontId="2" fillId="0" borderId="0" applyFont="0" applyFill="0" applyBorder="0" applyAlignment="0" applyProtection="0"/>
    <xf numFmtId="0" fontId="2" fillId="0" borderId="0"/>
    <xf numFmtId="164" fontId="28" fillId="0" borderId="0" applyFont="0" applyFill="0" applyBorder="0" applyAlignment="0" applyProtection="0"/>
    <xf numFmtId="9" fontId="2" fillId="0" borderId="0" applyFont="0" applyFill="0" applyBorder="0" applyAlignment="0" applyProtection="0"/>
    <xf numFmtId="164" fontId="1" fillId="0" borderId="0" applyFont="0" applyFill="0" applyBorder="0" applyAlignment="0" applyProtection="0"/>
    <xf numFmtId="43" fontId="28" fillId="0" borderId="0" applyFont="0" applyFill="0" applyBorder="0" applyAlignment="0" applyProtection="0"/>
    <xf numFmtId="0" fontId="27" fillId="0" borderId="0"/>
    <xf numFmtId="0" fontId="28" fillId="0" borderId="0"/>
    <xf numFmtId="0" fontId="28" fillId="0" borderId="0"/>
    <xf numFmtId="0" fontId="28" fillId="0" borderId="0"/>
    <xf numFmtId="0" fontId="28" fillId="0" borderId="0"/>
    <xf numFmtId="0" fontId="1" fillId="0" borderId="0"/>
    <xf numFmtId="41" fontId="1" fillId="0" borderId="0" applyFont="0" applyFill="0" applyBorder="0" applyAlignment="0" applyProtection="0"/>
    <xf numFmtId="0" fontId="28" fillId="0" borderId="0"/>
    <xf numFmtId="165" fontId="1" fillId="0" borderId="0" applyFont="0" applyFill="0" applyBorder="0" applyAlignment="0" applyProtection="0"/>
    <xf numFmtId="43" fontId="28" fillId="0" borderId="0" applyFont="0" applyFill="0" applyBorder="0" applyAlignment="0" applyProtection="0"/>
    <xf numFmtId="41" fontId="28" fillId="0" borderId="0" applyFont="0" applyFill="0" applyBorder="0" applyAlignment="0" applyProtection="0"/>
    <xf numFmtId="0" fontId="1" fillId="0" borderId="0"/>
    <xf numFmtId="0" fontId="1" fillId="0" borderId="0"/>
    <xf numFmtId="0" fontId="1" fillId="0" borderId="0"/>
    <xf numFmtId="41" fontId="1" fillId="0" borderId="0" applyFont="0" applyFill="0" applyBorder="0" applyAlignment="0" applyProtection="0"/>
    <xf numFmtId="0" fontId="1" fillId="0" borderId="0"/>
    <xf numFmtId="164" fontId="28" fillId="0" borderId="0" applyFont="0" applyFill="0" applyBorder="0" applyAlignment="0" applyProtection="0"/>
  </cellStyleXfs>
  <cellXfs count="462">
    <xf numFmtId="0" fontId="0" fillId="0" borderId="0" xfId="0"/>
    <xf numFmtId="0" fontId="3" fillId="0" borderId="0" xfId="7"/>
    <xf numFmtId="0" fontId="4" fillId="0" borderId="0" xfId="7" applyFont="1"/>
    <xf numFmtId="0" fontId="5" fillId="0" borderId="1" xfId="7" applyFont="1" applyBorder="1" applyAlignment="1">
      <alignment vertical="center" wrapText="1"/>
    </xf>
    <xf numFmtId="0" fontId="5" fillId="0" borderId="1" xfId="7" applyFont="1" applyBorder="1" applyAlignment="1">
      <alignment vertical="center"/>
    </xf>
    <xf numFmtId="0" fontId="3" fillId="0" borderId="2" xfId="7" applyBorder="1"/>
    <xf numFmtId="0" fontId="6" fillId="0" borderId="2" xfId="7" applyFont="1" applyBorder="1"/>
    <xf numFmtId="0" fontId="4" fillId="0" borderId="2" xfId="7" applyFont="1" applyBorder="1"/>
    <xf numFmtId="0" fontId="4" fillId="0" borderId="1" xfId="7" applyFont="1" applyBorder="1" applyAlignment="1">
      <alignment horizontal="center"/>
    </xf>
    <xf numFmtId="0" fontId="7" fillId="0" borderId="1" xfId="7" applyFont="1" applyBorder="1"/>
    <xf numFmtId="0" fontId="4" fillId="0" borderId="1" xfId="7" applyFont="1" applyBorder="1"/>
    <xf numFmtId="164" fontId="4" fillId="0" borderId="1" xfId="12" applyFont="1" applyBorder="1"/>
    <xf numFmtId="0" fontId="4" fillId="2" borderId="1" xfId="7" applyFont="1" applyFill="1" applyBorder="1"/>
    <xf numFmtId="0" fontId="4" fillId="0" borderId="0" xfId="0" applyFont="1" applyAlignment="1">
      <alignment horizontal="center"/>
    </xf>
    <xf numFmtId="0" fontId="4" fillId="0" borderId="0" xfId="0" applyFont="1"/>
    <xf numFmtId="0" fontId="4" fillId="0" borderId="3" xfId="7" applyFont="1" applyBorder="1" applyAlignment="1">
      <alignment horizontal="center" vertical="center"/>
    </xf>
    <xf numFmtId="0" fontId="5" fillId="3" borderId="1" xfId="7" applyFont="1" applyFill="1" applyBorder="1" applyAlignment="1">
      <alignment horizontal="center"/>
    </xf>
    <xf numFmtId="0" fontId="3" fillId="3" borderId="1" xfId="7" applyFill="1" applyBorder="1"/>
    <xf numFmtId="0" fontId="7" fillId="0" borderId="1" xfId="7" applyFont="1" applyBorder="1" applyAlignment="1">
      <alignment horizontal="center" vertical="center"/>
    </xf>
    <xf numFmtId="164" fontId="4" fillId="3" borderId="1" xfId="1" applyFont="1" applyFill="1" applyBorder="1"/>
    <xf numFmtId="0" fontId="7" fillId="0" borderId="1" xfId="7" applyFont="1" applyBorder="1" applyAlignment="1">
      <alignment horizontal="center"/>
    </xf>
    <xf numFmtId="164" fontId="4" fillId="2" borderId="1" xfId="12" applyFont="1" applyFill="1" applyBorder="1"/>
    <xf numFmtId="0" fontId="7" fillId="4" borderId="1" xfId="7" applyFont="1" applyFill="1" applyBorder="1" applyAlignment="1">
      <alignment horizontal="center"/>
    </xf>
    <xf numFmtId="164" fontId="4" fillId="0" borderId="1" xfId="12" applyFont="1" applyFill="1" applyBorder="1"/>
    <xf numFmtId="166" fontId="4" fillId="0" borderId="1" xfId="12" applyNumberFormat="1" applyFont="1" applyBorder="1"/>
    <xf numFmtId="0" fontId="5" fillId="5" borderId="1" xfId="7" applyFont="1" applyFill="1" applyBorder="1" applyAlignment="1">
      <alignment horizontal="center"/>
    </xf>
    <xf numFmtId="0" fontId="5" fillId="6" borderId="1" xfId="7" applyFont="1" applyFill="1" applyBorder="1" applyAlignment="1">
      <alignment horizontal="center"/>
    </xf>
    <xf numFmtId="0" fontId="5" fillId="7" borderId="1" xfId="7" applyFont="1" applyFill="1" applyBorder="1" applyAlignment="1">
      <alignment horizontal="center"/>
    </xf>
    <xf numFmtId="0" fontId="3" fillId="5" borderId="1" xfId="7" applyFill="1" applyBorder="1"/>
    <xf numFmtId="0" fontId="3" fillId="6" borderId="1" xfId="7" applyFill="1" applyBorder="1"/>
    <xf numFmtId="0" fontId="3" fillId="7" borderId="1" xfId="7" applyFill="1" applyBorder="1"/>
    <xf numFmtId="164" fontId="4" fillId="5" borderId="1" xfId="1" applyFont="1" applyFill="1" applyBorder="1"/>
    <xf numFmtId="164" fontId="4" fillId="6" borderId="1" xfId="1" applyFont="1" applyFill="1" applyBorder="1"/>
    <xf numFmtId="164" fontId="4" fillId="7" borderId="1" xfId="1" applyFont="1" applyFill="1" applyBorder="1"/>
    <xf numFmtId="0" fontId="3" fillId="0" borderId="0" xfId="7" applyAlignment="1">
      <alignment horizontal="center"/>
    </xf>
    <xf numFmtId="0" fontId="0" fillId="0" borderId="0" xfId="0" applyAlignment="1">
      <alignment horizontal="left"/>
    </xf>
    <xf numFmtId="0" fontId="4" fillId="0" borderId="4" xfId="7" applyFont="1" applyBorder="1" applyAlignment="1">
      <alignment horizontal="center"/>
    </xf>
    <xf numFmtId="0" fontId="4" fillId="0" borderId="4" xfId="7" applyFont="1" applyBorder="1"/>
    <xf numFmtId="164" fontId="4" fillId="0" borderId="4" xfId="12" applyFont="1" applyBorder="1"/>
    <xf numFmtId="0" fontId="6" fillId="0" borderId="5" xfId="7" applyFont="1" applyBorder="1" applyAlignment="1">
      <alignment horizontal="center"/>
    </xf>
    <xf numFmtId="0" fontId="6" fillId="0" borderId="6" xfId="7" applyFont="1" applyBorder="1" applyAlignment="1">
      <alignment horizontal="center"/>
    </xf>
    <xf numFmtId="0" fontId="6" fillId="0" borderId="6" xfId="7" applyFont="1" applyBorder="1"/>
    <xf numFmtId="0" fontId="3" fillId="0" borderId="6" xfId="7" applyBorder="1"/>
    <xf numFmtId="164" fontId="4" fillId="0" borderId="6" xfId="12" applyFont="1" applyBorder="1"/>
    <xf numFmtId="0" fontId="4" fillId="0" borderId="6" xfId="7" applyFont="1" applyBorder="1"/>
    <xf numFmtId="0" fontId="6" fillId="0" borderId="2" xfId="7" applyFont="1" applyBorder="1" applyAlignment="1">
      <alignment horizontal="center"/>
    </xf>
    <xf numFmtId="0" fontId="3" fillId="0" borderId="1" xfId="7" applyBorder="1" applyAlignment="1">
      <alignment horizontal="center"/>
    </xf>
    <xf numFmtId="0" fontId="6" fillId="0" borderId="1" xfId="7" applyFont="1" applyBorder="1"/>
    <xf numFmtId="0" fontId="3" fillId="0" borderId="1" xfId="7" applyBorder="1"/>
    <xf numFmtId="0" fontId="7" fillId="0" borderId="1" xfId="5" applyFont="1" applyBorder="1" applyAlignment="1">
      <alignment vertical="center"/>
    </xf>
    <xf numFmtId="41" fontId="7" fillId="0" borderId="1" xfId="8" applyFont="1" applyBorder="1" applyAlignment="1">
      <alignment vertical="center"/>
    </xf>
    <xf numFmtId="167" fontId="7" fillId="0" borderId="1" xfId="8" applyNumberFormat="1" applyFont="1" applyBorder="1" applyAlignment="1">
      <alignment vertical="center"/>
    </xf>
    <xf numFmtId="0" fontId="7" fillId="0" borderId="1" xfId="5" applyFont="1" applyBorder="1"/>
    <xf numFmtId="41" fontId="7" fillId="0" borderId="1" xfId="8" applyFont="1" applyBorder="1" applyAlignment="1"/>
    <xf numFmtId="167" fontId="7" fillId="0" borderId="1" xfId="8" applyNumberFormat="1" applyFont="1" applyBorder="1" applyAlignment="1"/>
    <xf numFmtId="167" fontId="7" fillId="0" borderId="1" xfId="12" applyNumberFormat="1" applyFont="1" applyBorder="1" applyAlignment="1"/>
    <xf numFmtId="0" fontId="7" fillId="0" borderId="4" xfId="7" applyFont="1" applyBorder="1" applyAlignment="1">
      <alignment horizontal="center"/>
    </xf>
    <xf numFmtId="0" fontId="7" fillId="0" borderId="4" xfId="7" applyFont="1" applyBorder="1"/>
    <xf numFmtId="0" fontId="7" fillId="0" borderId="4" xfId="5" applyFont="1" applyBorder="1" applyAlignment="1">
      <alignment vertical="center"/>
    </xf>
    <xf numFmtId="41" fontId="7" fillId="0" borderId="4" xfId="8" applyFont="1" applyBorder="1" applyAlignment="1"/>
    <xf numFmtId="167" fontId="7" fillId="0" borderId="4" xfId="12" applyNumberFormat="1" applyFont="1" applyBorder="1" applyAlignment="1"/>
    <xf numFmtId="0" fontId="4" fillId="2" borderId="4" xfId="7" applyFont="1" applyFill="1" applyBorder="1"/>
    <xf numFmtId="0" fontId="6" fillId="0" borderId="5" xfId="7" applyFont="1" applyBorder="1"/>
    <xf numFmtId="0" fontId="7" fillId="0" borderId="1" xfId="7" applyFont="1" applyBorder="1" applyAlignment="1">
      <alignment vertical="center"/>
    </xf>
    <xf numFmtId="164" fontId="7" fillId="0" borderId="1" xfId="12" applyFont="1" applyBorder="1" applyAlignment="1">
      <alignment vertical="center"/>
    </xf>
    <xf numFmtId="167" fontId="7" fillId="0" borderId="1" xfId="12" applyNumberFormat="1" applyFont="1" applyBorder="1" applyAlignment="1">
      <alignment vertical="center"/>
    </xf>
    <xf numFmtId="0" fontId="7" fillId="0" borderId="1" xfId="7" applyFont="1" applyBorder="1" applyAlignment="1">
      <alignment horizontal="center" vertical="top"/>
    </xf>
    <xf numFmtId="0" fontId="7" fillId="0" borderId="1" xfId="7" applyFont="1" applyBorder="1" applyAlignment="1">
      <alignment vertical="top"/>
    </xf>
    <xf numFmtId="164" fontId="7" fillId="0" borderId="1" xfId="12" applyFont="1" applyBorder="1" applyAlignment="1"/>
    <xf numFmtId="0" fontId="7" fillId="0" borderId="4" xfId="7" applyFont="1" applyBorder="1" applyAlignment="1">
      <alignment vertical="top"/>
    </xf>
    <xf numFmtId="164" fontId="7" fillId="0" borderId="4" xfId="12" applyFont="1" applyBorder="1" applyAlignment="1"/>
    <xf numFmtId="0" fontId="4" fillId="0" borderId="5" xfId="7" applyFont="1" applyBorder="1" applyAlignment="1">
      <alignment horizontal="center"/>
    </xf>
    <xf numFmtId="0" fontId="7" fillId="0" borderId="6" xfId="7" applyFont="1" applyBorder="1" applyAlignment="1">
      <alignment horizontal="center" vertical="top"/>
    </xf>
    <xf numFmtId="0" fontId="7" fillId="0" borderId="6" xfId="7" applyFont="1" applyBorder="1"/>
    <xf numFmtId="164" fontId="7" fillId="0" borderId="6" xfId="12" applyFont="1" applyBorder="1" applyAlignment="1"/>
    <xf numFmtId="167" fontId="7" fillId="0" borderId="6" xfId="12" applyNumberFormat="1" applyFont="1" applyBorder="1" applyAlignment="1"/>
    <xf numFmtId="0" fontId="3" fillId="0" borderId="7" xfId="7" applyBorder="1"/>
    <xf numFmtId="0" fontId="3" fillId="0" borderId="8" xfId="7" applyBorder="1"/>
    <xf numFmtId="0" fontId="5" fillId="0" borderId="8" xfId="7" applyFont="1" applyBorder="1"/>
    <xf numFmtId="0" fontId="8" fillId="0" borderId="8" xfId="7" applyFont="1" applyBorder="1"/>
    <xf numFmtId="164" fontId="4" fillId="3" borderId="4" xfId="1" applyFont="1" applyFill="1" applyBorder="1"/>
    <xf numFmtId="0" fontId="4" fillId="3" borderId="6" xfId="7" applyFont="1" applyFill="1" applyBorder="1"/>
    <xf numFmtId="164" fontId="8" fillId="3" borderId="6" xfId="1" applyFont="1" applyFill="1" applyBorder="1"/>
    <xf numFmtId="0" fontId="4" fillId="3" borderId="2" xfId="7" applyFont="1" applyFill="1" applyBorder="1"/>
    <xf numFmtId="0" fontId="4" fillId="3" borderId="1" xfId="7" applyFont="1" applyFill="1" applyBorder="1"/>
    <xf numFmtId="0" fontId="7" fillId="0" borderId="1" xfId="5" applyFont="1" applyBorder="1" applyAlignment="1">
      <alignment horizontal="center" vertical="center"/>
    </xf>
    <xf numFmtId="0" fontId="7" fillId="0" borderId="1" xfId="5" applyFont="1" applyBorder="1" applyAlignment="1">
      <alignment horizontal="center"/>
    </xf>
    <xf numFmtId="41" fontId="7" fillId="2" borderId="1" xfId="8" applyFont="1" applyFill="1" applyBorder="1" applyAlignment="1"/>
    <xf numFmtId="164" fontId="4" fillId="2" borderId="4" xfId="12" applyFont="1" applyFill="1" applyBorder="1"/>
    <xf numFmtId="0" fontId="7" fillId="0" borderId="4" xfId="5" applyFont="1" applyBorder="1" applyAlignment="1">
      <alignment horizontal="center" vertical="center"/>
    </xf>
    <xf numFmtId="164" fontId="8" fillId="3" borderId="6" xfId="7" applyNumberFormat="1" applyFont="1" applyFill="1" applyBorder="1"/>
    <xf numFmtId="0" fontId="3" fillId="2" borderId="1" xfId="7" applyFill="1" applyBorder="1"/>
    <xf numFmtId="164" fontId="4" fillId="2" borderId="1" xfId="1" applyFont="1" applyFill="1" applyBorder="1"/>
    <xf numFmtId="0" fontId="3" fillId="2" borderId="4" xfId="7" applyFill="1" applyBorder="1"/>
    <xf numFmtId="0" fontId="7" fillId="0" borderId="6" xfId="7" applyFont="1" applyBorder="1" applyAlignment="1">
      <alignment horizontal="center"/>
    </xf>
    <xf numFmtId="0" fontId="4" fillId="3" borderId="8" xfId="7" applyFont="1" applyFill="1" applyBorder="1"/>
    <xf numFmtId="164" fontId="8" fillId="3" borderId="8" xfId="7" applyNumberFormat="1" applyFont="1" applyFill="1" applyBorder="1"/>
    <xf numFmtId="164" fontId="4" fillId="5" borderId="4" xfId="1" applyFont="1" applyFill="1" applyBorder="1"/>
    <xf numFmtId="164" fontId="4" fillId="6" borderId="4" xfId="1" applyFont="1" applyFill="1" applyBorder="1"/>
    <xf numFmtId="164" fontId="4" fillId="7" borderId="4" xfId="1" applyFont="1" applyFill="1" applyBorder="1"/>
    <xf numFmtId="0" fontId="3" fillId="5" borderId="6" xfId="7" applyFill="1" applyBorder="1"/>
    <xf numFmtId="164" fontId="8" fillId="5" borderId="6" xfId="1" applyFont="1" applyFill="1" applyBorder="1"/>
    <xf numFmtId="0" fontId="3" fillId="6" borderId="6" xfId="7" applyFill="1" applyBorder="1"/>
    <xf numFmtId="164" fontId="8" fillId="6" borderId="6" xfId="1" applyFont="1" applyFill="1" applyBorder="1"/>
    <xf numFmtId="0" fontId="3" fillId="7" borderId="6" xfId="7" applyFill="1" applyBorder="1"/>
    <xf numFmtId="0" fontId="3" fillId="5" borderId="2" xfId="7" applyFill="1" applyBorder="1"/>
    <xf numFmtId="0" fontId="3" fillId="6" borderId="2" xfId="7" applyFill="1" applyBorder="1"/>
    <xf numFmtId="0" fontId="3" fillId="7" borderId="2" xfId="7" applyFill="1" applyBorder="1"/>
    <xf numFmtId="164" fontId="8" fillId="5" borderId="6" xfId="7" applyNumberFormat="1" applyFont="1" applyFill="1" applyBorder="1"/>
    <xf numFmtId="164" fontId="8" fillId="6" borderId="6" xfId="7" applyNumberFormat="1" applyFont="1" applyFill="1" applyBorder="1"/>
    <xf numFmtId="0" fontId="3" fillId="5" borderId="8" xfId="7" applyFill="1" applyBorder="1"/>
    <xf numFmtId="164" fontId="8" fillId="5" borderId="8" xfId="7" applyNumberFormat="1" applyFont="1" applyFill="1" applyBorder="1"/>
    <xf numFmtId="0" fontId="3" fillId="6" borderId="8" xfId="7" applyFill="1" applyBorder="1"/>
    <xf numFmtId="164" fontId="8" fillId="6" borderId="8" xfId="7" applyNumberFormat="1" applyFont="1" applyFill="1" applyBorder="1"/>
    <xf numFmtId="0" fontId="3" fillId="7" borderId="8" xfId="7" applyFill="1" applyBorder="1"/>
    <xf numFmtId="164" fontId="3" fillId="0" borderId="0" xfId="7" applyNumberFormat="1"/>
    <xf numFmtId="164" fontId="8" fillId="7" borderId="9" xfId="1" applyFont="1" applyFill="1" applyBorder="1"/>
    <xf numFmtId="164" fontId="8" fillId="7" borderId="9" xfId="7" applyNumberFormat="1" applyFont="1" applyFill="1" applyBorder="1"/>
    <xf numFmtId="164" fontId="8" fillId="7" borderId="10" xfId="7" applyNumberFormat="1" applyFont="1" applyFill="1" applyBorder="1"/>
    <xf numFmtId="0" fontId="9" fillId="8" borderId="0" xfId="0" applyFont="1" applyFill="1" applyAlignment="1">
      <alignment wrapText="1"/>
    </xf>
    <xf numFmtId="0" fontId="10" fillId="8" borderId="0" xfId="0" applyFont="1" applyFill="1" applyAlignment="1">
      <alignment vertical="center"/>
    </xf>
    <xf numFmtId="0" fontId="10" fillId="8" borderId="0" xfId="0" applyFont="1" applyFill="1" applyAlignment="1">
      <alignment horizontal="center" vertical="center"/>
    </xf>
    <xf numFmtId="0" fontId="10" fillId="8" borderId="0" xfId="0" applyFont="1" applyFill="1" applyAlignment="1">
      <alignment horizontal="center"/>
    </xf>
    <xf numFmtId="0" fontId="9" fillId="9" borderId="0" xfId="0" applyFont="1" applyFill="1" applyAlignment="1">
      <alignment wrapText="1"/>
    </xf>
    <xf numFmtId="0" fontId="10" fillId="9" borderId="0" xfId="0" applyFont="1" applyFill="1" applyAlignment="1">
      <alignment vertical="center"/>
    </xf>
    <xf numFmtId="0" fontId="10" fillId="9" borderId="0" xfId="0" applyFont="1" applyFill="1" applyAlignment="1">
      <alignment horizontal="center" vertical="center"/>
    </xf>
    <xf numFmtId="0" fontId="10" fillId="9" borderId="0" xfId="0" applyFont="1" applyFill="1" applyAlignment="1">
      <alignment horizontal="center"/>
    </xf>
    <xf numFmtId="0" fontId="10" fillId="8" borderId="0" xfId="0" applyFont="1" applyFill="1"/>
    <xf numFmtId="0" fontId="10" fillId="9" borderId="0" xfId="0" applyFont="1" applyFill="1" applyAlignment="1">
      <alignment horizontal="left" vertical="center" wrapText="1"/>
    </xf>
    <xf numFmtId="0" fontId="11" fillId="9" borderId="0" xfId="0" applyFont="1" applyFill="1" applyAlignment="1">
      <alignment vertical="center"/>
    </xf>
    <xf numFmtId="0" fontId="11" fillId="8" borderId="0" xfId="0" applyFont="1" applyFill="1" applyAlignment="1">
      <alignment vertical="center"/>
    </xf>
    <xf numFmtId="0" fontId="10" fillId="9" borderId="0" xfId="0" applyFont="1" applyFill="1"/>
    <xf numFmtId="0" fontId="12" fillId="0" borderId="0" xfId="26"/>
    <xf numFmtId="0" fontId="8" fillId="0" borderId="1" xfId="26" applyFont="1" applyBorder="1" applyAlignment="1">
      <alignment horizontal="center" vertical="center"/>
    </xf>
    <xf numFmtId="0" fontId="8" fillId="0" borderId="4" xfId="26" applyFont="1" applyBorder="1" applyAlignment="1">
      <alignment horizontal="center" vertical="center"/>
    </xf>
    <xf numFmtId="0" fontId="4" fillId="0" borderId="12" xfId="26" applyFont="1" applyBorder="1" applyAlignment="1">
      <alignment horizontal="center" vertical="center"/>
    </xf>
    <xf numFmtId="0" fontId="0" fillId="0" borderId="11" xfId="0" applyBorder="1"/>
    <xf numFmtId="0" fontId="4" fillId="0" borderId="11" xfId="20" applyFont="1" applyBorder="1" applyAlignment="1">
      <alignment horizontal="center"/>
    </xf>
    <xf numFmtId="0" fontId="7" fillId="0" borderId="11" xfId="20" applyFont="1" applyBorder="1" applyAlignment="1">
      <alignment horizontal="left"/>
    </xf>
    <xf numFmtId="14" fontId="14" fillId="10" borderId="11" xfId="26" applyNumberFormat="1" applyFont="1" applyFill="1" applyBorder="1" applyAlignment="1">
      <alignment horizontal="center" vertical="center"/>
    </xf>
    <xf numFmtId="0" fontId="0" fillId="0" borderId="12" xfId="0" applyBorder="1"/>
    <xf numFmtId="0" fontId="4" fillId="0" borderId="12" xfId="20" applyFont="1" applyBorder="1" applyAlignment="1">
      <alignment horizontal="center"/>
    </xf>
    <xf numFmtId="0" fontId="7" fillId="0" borderId="12" xfId="20" applyFont="1" applyBorder="1"/>
    <xf numFmtId="14" fontId="14" fillId="10" borderId="12" xfId="26" applyNumberFormat="1" applyFont="1" applyFill="1" applyBorder="1" applyAlignment="1">
      <alignment horizontal="center" vertical="center"/>
    </xf>
    <xf numFmtId="0" fontId="7" fillId="0" borderId="12" xfId="7" applyFont="1" applyBorder="1" applyAlignment="1">
      <alignment horizontal="center"/>
    </xf>
    <xf numFmtId="0" fontId="7" fillId="0" borderId="12" xfId="7" applyFont="1" applyBorder="1" applyAlignment="1">
      <alignment vertical="top"/>
    </xf>
    <xf numFmtId="0" fontId="4" fillId="0" borderId="12" xfId="20" applyFont="1" applyBorder="1"/>
    <xf numFmtId="14" fontId="14" fillId="11" borderId="12" xfId="26" applyNumberFormat="1" applyFont="1" applyFill="1" applyBorder="1" applyAlignment="1">
      <alignment horizontal="center" vertical="center"/>
    </xf>
    <xf numFmtId="14" fontId="7" fillId="0" borderId="12" xfId="26" applyNumberFormat="1" applyFont="1" applyBorder="1" applyAlignment="1">
      <alignment horizontal="center" vertical="center"/>
    </xf>
    <xf numFmtId="14" fontId="14" fillId="0" borderId="12" xfId="26" applyNumberFormat="1" applyFont="1" applyBorder="1" applyAlignment="1">
      <alignment horizontal="center" vertical="center"/>
    </xf>
    <xf numFmtId="14" fontId="7" fillId="12" borderId="12" xfId="26" applyNumberFormat="1" applyFont="1" applyFill="1" applyBorder="1" applyAlignment="1">
      <alignment horizontal="center" vertical="center"/>
    </xf>
    <xf numFmtId="0" fontId="4" fillId="0" borderId="12" xfId="26" applyFont="1" applyBorder="1" applyAlignment="1">
      <alignment horizontal="center"/>
    </xf>
    <xf numFmtId="0" fontId="4" fillId="0" borderId="12" xfId="26" applyFont="1" applyBorder="1"/>
    <xf numFmtId="0" fontId="0" fillId="0" borderId="13" xfId="0" applyBorder="1"/>
    <xf numFmtId="0" fontId="4" fillId="0" borderId="13" xfId="20" applyFont="1" applyBorder="1" applyAlignment="1">
      <alignment horizontal="center"/>
    </xf>
    <xf numFmtId="0" fontId="7" fillId="0" borderId="13" xfId="20" applyFont="1" applyBorder="1"/>
    <xf numFmtId="14" fontId="7" fillId="0" borderId="13" xfId="26" applyNumberFormat="1" applyFont="1" applyBorder="1" applyAlignment="1">
      <alignment horizontal="center" vertical="center"/>
    </xf>
    <xf numFmtId="0" fontId="4" fillId="0" borderId="0" xfId="20" applyFont="1" applyAlignment="1">
      <alignment horizontal="center"/>
    </xf>
    <xf numFmtId="0" fontId="7" fillId="0" borderId="0" xfId="20" applyFont="1"/>
    <xf numFmtId="14" fontId="7" fillId="0" borderId="0" xfId="26" applyNumberFormat="1" applyFont="1" applyAlignment="1">
      <alignment horizontal="center" vertical="center"/>
    </xf>
    <xf numFmtId="0" fontId="7" fillId="0" borderId="13" xfId="20" applyFont="1" applyBorder="1" applyAlignment="1">
      <alignment horizontal="center"/>
    </xf>
    <xf numFmtId="0" fontId="15" fillId="0" borderId="13" xfId="26" applyFont="1" applyBorder="1" applyAlignment="1">
      <alignment horizontal="left" vertical="top" wrapText="1" readingOrder="1"/>
    </xf>
    <xf numFmtId="0" fontId="7" fillId="0" borderId="12" xfId="20" applyFont="1" applyBorder="1" applyAlignment="1">
      <alignment horizontal="center" vertical="center"/>
    </xf>
    <xf numFmtId="0" fontId="7" fillId="0" borderId="12" xfId="28" applyFont="1" applyBorder="1" applyAlignment="1">
      <alignment vertical="center"/>
    </xf>
    <xf numFmtId="0" fontId="7" fillId="0" borderId="12" xfId="20" applyFont="1" applyBorder="1" applyAlignment="1">
      <alignment horizontal="center"/>
    </xf>
    <xf numFmtId="0" fontId="17" fillId="0" borderId="12" xfId="0" applyFont="1" applyBorder="1"/>
    <xf numFmtId="14" fontId="7" fillId="12" borderId="13" xfId="26" applyNumberFormat="1" applyFont="1" applyFill="1" applyBorder="1" applyAlignment="1">
      <alignment horizontal="center" vertical="center"/>
    </xf>
    <xf numFmtId="0" fontId="28" fillId="0" borderId="0" xfId="21" applyAlignment="1">
      <alignment vertical="top"/>
    </xf>
    <xf numFmtId="0" fontId="28" fillId="0" borderId="0" xfId="21" applyAlignment="1">
      <alignment horizontal="left" vertical="top"/>
    </xf>
    <xf numFmtId="0" fontId="19" fillId="13" borderId="3" xfId="21" applyFont="1" applyFill="1" applyBorder="1" applyAlignment="1">
      <alignment horizontal="center" vertical="top"/>
    </xf>
    <xf numFmtId="0" fontId="19" fillId="13" borderId="0" xfId="21" applyFont="1" applyFill="1" applyAlignment="1">
      <alignment horizontal="center" vertical="top"/>
    </xf>
    <xf numFmtId="0" fontId="19" fillId="13" borderId="3" xfId="21" applyFont="1" applyFill="1" applyBorder="1" applyAlignment="1">
      <alignment horizontal="center"/>
    </xf>
    <xf numFmtId="0" fontId="19" fillId="0" borderId="3" xfId="21" applyFont="1" applyBorder="1"/>
    <xf numFmtId="0" fontId="19" fillId="0" borderId="0" xfId="21" applyFont="1" applyAlignment="1">
      <alignment horizontal="left"/>
    </xf>
    <xf numFmtId="0" fontId="19" fillId="0" borderId="0" xfId="21" applyFont="1"/>
    <xf numFmtId="164" fontId="0" fillId="0" borderId="0" xfId="1" applyFont="1" applyAlignment="1">
      <alignment vertical="top"/>
    </xf>
    <xf numFmtId="164" fontId="28" fillId="0" borderId="0" xfId="21" applyNumberFormat="1" applyAlignment="1">
      <alignment vertical="top"/>
    </xf>
    <xf numFmtId="164" fontId="21" fillId="0" borderId="0" xfId="21" applyNumberFormat="1" applyFont="1" applyAlignment="1">
      <alignment vertical="top"/>
    </xf>
    <xf numFmtId="164" fontId="22" fillId="0" borderId="24" xfId="1" applyFont="1" applyBorder="1"/>
    <xf numFmtId="0" fontId="23" fillId="0" borderId="0" xfId="21" applyFont="1" applyAlignment="1">
      <alignment vertical="top"/>
    </xf>
    <xf numFmtId="0" fontId="23" fillId="0" borderId="0" xfId="21" applyFont="1" applyAlignment="1">
      <alignment horizontal="left" vertical="top"/>
    </xf>
    <xf numFmtId="0" fontId="20" fillId="0" borderId="0" xfId="21" applyFont="1" applyAlignment="1">
      <alignment vertical="top"/>
    </xf>
    <xf numFmtId="164" fontId="20" fillId="0" borderId="0" xfId="21" applyNumberFormat="1" applyFont="1" applyAlignment="1">
      <alignment vertical="top"/>
    </xf>
    <xf numFmtId="10" fontId="23" fillId="0" borderId="0" xfId="31" applyNumberFormat="1" applyFont="1" applyAlignment="1">
      <alignment vertical="top"/>
    </xf>
    <xf numFmtId="0" fontId="18" fillId="14" borderId="14" xfId="18" applyFont="1" applyFill="1" applyBorder="1" applyAlignment="1">
      <alignment horizontal="center" vertical="center"/>
    </xf>
    <xf numFmtId="0" fontId="18" fillId="14" borderId="1" xfId="18" applyFont="1" applyFill="1" applyBorder="1" applyAlignment="1">
      <alignment horizontal="center"/>
    </xf>
    <xf numFmtId="0" fontId="20" fillId="14" borderId="1" xfId="0" applyFont="1" applyFill="1" applyBorder="1" applyAlignment="1">
      <alignment horizontal="center"/>
    </xf>
    <xf numFmtId="0" fontId="18" fillId="14" borderId="21" xfId="18" applyFont="1" applyFill="1" applyBorder="1" applyAlignment="1">
      <alignment horizontal="center" vertical="center"/>
    </xf>
    <xf numFmtId="0" fontId="18" fillId="14" borderId="18" xfId="18" applyFont="1" applyFill="1" applyBorder="1" applyAlignment="1">
      <alignment horizontal="center" vertical="center"/>
    </xf>
    <xf numFmtId="0" fontId="18" fillId="14" borderId="18" xfId="18" applyFont="1" applyFill="1" applyBorder="1" applyAlignment="1">
      <alignment horizontal="center"/>
    </xf>
    <xf numFmtId="0" fontId="20" fillId="14" borderId="18" xfId="0" applyFont="1" applyFill="1" applyBorder="1" applyAlignment="1">
      <alignment horizontal="center"/>
    </xf>
    <xf numFmtId="0" fontId="25" fillId="0" borderId="15" xfId="23" applyFont="1" applyBorder="1" applyAlignment="1">
      <alignment horizontal="center"/>
    </xf>
    <xf numFmtId="10" fontId="25" fillId="0" borderId="16" xfId="23" applyNumberFormat="1" applyFont="1" applyBorder="1"/>
    <xf numFmtId="0" fontId="0" fillId="0" borderId="16" xfId="0" applyBorder="1"/>
    <xf numFmtId="0" fontId="25" fillId="0" borderId="17" xfId="23" applyFont="1" applyBorder="1" applyAlignment="1">
      <alignment horizontal="center"/>
    </xf>
    <xf numFmtId="10" fontId="26" fillId="0" borderId="12" xfId="23" applyNumberFormat="1" applyFont="1" applyBorder="1"/>
    <xf numFmtId="164" fontId="26" fillId="0" borderId="12" xfId="1" applyFont="1" applyBorder="1"/>
    <xf numFmtId="164" fontId="0" fillId="0" borderId="12" xfId="1" applyFont="1" applyBorder="1"/>
    <xf numFmtId="10" fontId="25" fillId="0" borderId="12" xfId="23" applyNumberFormat="1" applyFont="1" applyBorder="1"/>
    <xf numFmtId="0" fontId="26" fillId="0" borderId="17" xfId="18" applyFont="1" applyBorder="1" applyAlignment="1">
      <alignment horizontal="center"/>
    </xf>
    <xf numFmtId="0" fontId="26" fillId="0" borderId="12" xfId="18" applyFont="1" applyBorder="1"/>
    <xf numFmtId="0" fontId="26" fillId="0" borderId="26" xfId="18" applyFont="1" applyBorder="1" applyAlignment="1">
      <alignment horizontal="center"/>
    </xf>
    <xf numFmtId="0" fontId="26" fillId="0" borderId="23" xfId="18" applyFont="1" applyBorder="1"/>
    <xf numFmtId="0" fontId="0" fillId="0" borderId="23" xfId="0" applyBorder="1"/>
    <xf numFmtId="164" fontId="0" fillId="0" borderId="23" xfId="1" applyFont="1" applyBorder="1"/>
    <xf numFmtId="0" fontId="20" fillId="14" borderId="22" xfId="0" applyFont="1" applyFill="1" applyBorder="1" applyAlignment="1">
      <alignment horizontal="center"/>
    </xf>
    <xf numFmtId="0" fontId="0" fillId="0" borderId="28" xfId="0" applyBorder="1"/>
    <xf numFmtId="9" fontId="0" fillId="0" borderId="12" xfId="2" applyFont="1" applyBorder="1"/>
    <xf numFmtId="9" fontId="0" fillId="0" borderId="29" xfId="2" applyFont="1" applyBorder="1"/>
    <xf numFmtId="0" fontId="0" fillId="0" borderId="29" xfId="0" applyBorder="1"/>
    <xf numFmtId="0" fontId="0" fillId="0" borderId="30" xfId="0" applyBorder="1"/>
    <xf numFmtId="10" fontId="26" fillId="0" borderId="12" xfId="23" quotePrefix="1" applyNumberFormat="1" applyFont="1" applyBorder="1"/>
    <xf numFmtId="0" fontId="26" fillId="0" borderId="12" xfId="18" quotePrefix="1" applyFont="1" applyBorder="1"/>
    <xf numFmtId="16" fontId="8" fillId="0" borderId="1" xfId="26" quotePrefix="1" applyNumberFormat="1" applyFont="1" applyBorder="1" applyAlignment="1">
      <alignment horizontal="center" vertical="center"/>
    </xf>
    <xf numFmtId="17" fontId="8" fillId="0" borderId="1" xfId="26" quotePrefix="1" applyNumberFormat="1" applyFont="1" applyBorder="1" applyAlignment="1">
      <alignment horizontal="center" vertical="center"/>
    </xf>
    <xf numFmtId="0" fontId="8" fillId="0" borderId="1" xfId="26" quotePrefix="1" applyFont="1" applyBorder="1" applyAlignment="1">
      <alignment horizontal="center" vertical="center"/>
    </xf>
    <xf numFmtId="0" fontId="2" fillId="0" borderId="0" xfId="32"/>
    <xf numFmtId="0" fontId="30" fillId="0" borderId="0" xfId="32" applyFont="1"/>
    <xf numFmtId="41" fontId="0" fillId="0" borderId="0" xfId="33" applyFont="1"/>
    <xf numFmtId="0" fontId="31" fillId="0" borderId="0" xfId="32" applyFont="1"/>
    <xf numFmtId="0" fontId="2" fillId="0" borderId="1" xfId="32" applyBorder="1"/>
    <xf numFmtId="0" fontId="2" fillId="4" borderId="0" xfId="32" applyFill="1"/>
    <xf numFmtId="0" fontId="2" fillId="4" borderId="0" xfId="32" applyFill="1" applyAlignment="1">
      <alignment vertical="center" wrapText="1"/>
    </xf>
    <xf numFmtId="0" fontId="2" fillId="4" borderId="0" xfId="32" applyFill="1" applyAlignment="1">
      <alignment vertical="center"/>
    </xf>
    <xf numFmtId="0" fontId="6" fillId="4" borderId="0" xfId="32" applyFont="1" applyFill="1"/>
    <xf numFmtId="0" fontId="32" fillId="14" borderId="1" xfId="32" applyFont="1" applyFill="1" applyBorder="1" applyAlignment="1">
      <alignment horizontal="center" vertical="center"/>
    </xf>
    <xf numFmtId="0" fontId="0" fillId="0" borderId="0" xfId="0" pivotButton="1"/>
    <xf numFmtId="0" fontId="2" fillId="0" borderId="0" xfId="32" applyAlignment="1">
      <alignment wrapText="1"/>
    </xf>
    <xf numFmtId="164" fontId="1" fillId="0" borderId="0" xfId="1" applyFont="1"/>
    <xf numFmtId="0" fontId="31" fillId="14" borderId="1" xfId="32" applyFont="1" applyFill="1" applyBorder="1" applyAlignment="1">
      <alignment horizontal="center" vertical="center"/>
    </xf>
    <xf numFmtId="0" fontId="31" fillId="0" borderId="1" xfId="32" applyFont="1" applyBorder="1" applyAlignment="1">
      <alignment horizontal="center"/>
    </xf>
    <xf numFmtId="0" fontId="31" fillId="0" borderId="1" xfId="32" applyFont="1" applyBorder="1" applyAlignment="1">
      <alignment horizontal="center" wrapText="1"/>
    </xf>
    <xf numFmtId="0" fontId="31" fillId="0" borderId="1" xfId="32" applyFont="1" applyBorder="1"/>
    <xf numFmtId="0" fontId="31" fillId="0" borderId="1" xfId="32" applyFont="1" applyBorder="1" applyAlignment="1">
      <alignment wrapText="1"/>
    </xf>
    <xf numFmtId="0" fontId="6" fillId="14" borderId="1" xfId="0" applyFont="1" applyFill="1" applyBorder="1" applyAlignment="1">
      <alignment horizontal="center" vertical="center" wrapText="1"/>
    </xf>
    <xf numFmtId="41" fontId="0" fillId="0" borderId="1" xfId="33" applyFont="1" applyBorder="1"/>
    <xf numFmtId="0" fontId="2" fillId="0" borderId="1" xfId="32" applyBorder="1" applyAlignment="1">
      <alignment wrapText="1"/>
    </xf>
    <xf numFmtId="0" fontId="4" fillId="4" borderId="1" xfId="32" applyFont="1" applyFill="1" applyBorder="1" applyAlignment="1">
      <alignment horizontal="center"/>
    </xf>
    <xf numFmtId="0" fontId="29" fillId="4" borderId="1" xfId="33" applyNumberFormat="1" applyFont="1" applyFill="1" applyBorder="1"/>
    <xf numFmtId="0" fontId="4" fillId="4" borderId="1" xfId="32" applyFont="1" applyFill="1" applyBorder="1"/>
    <xf numFmtId="41" fontId="4" fillId="4" borderId="1" xfId="33" applyFont="1" applyFill="1" applyBorder="1"/>
    <xf numFmtId="0" fontId="7" fillId="4" borderId="1" xfId="32" applyFont="1" applyFill="1" applyBorder="1" applyAlignment="1">
      <alignment horizontal="center" vertical="center"/>
    </xf>
    <xf numFmtId="168" fontId="7" fillId="4" borderId="1" xfId="33" applyNumberFormat="1" applyFont="1" applyFill="1" applyBorder="1" applyAlignment="1">
      <alignment vertical="center"/>
    </xf>
    <xf numFmtId="41" fontId="7" fillId="4" borderId="1" xfId="33" applyFont="1" applyFill="1" applyBorder="1" applyAlignment="1">
      <alignment vertical="center"/>
    </xf>
    <xf numFmtId="10" fontId="4" fillId="4" borderId="1" xfId="2" applyNumberFormat="1" applyFont="1" applyFill="1" applyBorder="1" applyAlignment="1">
      <alignment vertical="center"/>
    </xf>
    <xf numFmtId="10" fontId="4" fillId="4" borderId="1" xfId="2" applyNumberFormat="1" applyFont="1" applyFill="1" applyBorder="1" applyAlignment="1">
      <alignment horizontal="center" vertical="center"/>
    </xf>
    <xf numFmtId="10" fontId="4" fillId="4" borderId="1" xfId="2" applyNumberFormat="1" applyFont="1" applyFill="1" applyBorder="1" applyAlignment="1">
      <alignment horizontal="left" vertical="center" wrapText="1"/>
    </xf>
    <xf numFmtId="41" fontId="4" fillId="4" borderId="1" xfId="2" applyNumberFormat="1" applyFont="1" applyFill="1" applyBorder="1" applyAlignment="1">
      <alignment horizontal="center" vertical="center"/>
    </xf>
    <xf numFmtId="164" fontId="4" fillId="4" borderId="1" xfId="1" applyFont="1" applyFill="1" applyBorder="1" applyAlignment="1">
      <alignment horizontal="center" vertical="center" wrapText="1"/>
    </xf>
    <xf numFmtId="164" fontId="4" fillId="4" borderId="1" xfId="1" applyFont="1" applyFill="1" applyBorder="1" applyAlignment="1">
      <alignment horizontal="center" vertical="center"/>
    </xf>
    <xf numFmtId="164" fontId="4" fillId="4" borderId="1" xfId="1" applyFont="1" applyFill="1" applyBorder="1" applyAlignment="1">
      <alignment vertical="center" wrapText="1"/>
    </xf>
    <xf numFmtId="41" fontId="4" fillId="4" borderId="1" xfId="32" applyNumberFormat="1" applyFont="1" applyFill="1" applyBorder="1" applyAlignment="1">
      <alignment vertical="center" wrapText="1"/>
    </xf>
    <xf numFmtId="164" fontId="4" fillId="4" borderId="1" xfId="1" applyFont="1" applyFill="1" applyBorder="1" applyAlignment="1">
      <alignment horizontal="left" vertical="center"/>
    </xf>
    <xf numFmtId="164" fontId="1" fillId="4" borderId="1" xfId="1" applyFont="1" applyFill="1" applyBorder="1"/>
    <xf numFmtId="0" fontId="4" fillId="4" borderId="1" xfId="2" applyNumberFormat="1" applyFont="1" applyFill="1" applyBorder="1" applyAlignment="1">
      <alignment horizontal="center" vertical="center"/>
    </xf>
    <xf numFmtId="164" fontId="1" fillId="4" borderId="1" xfId="1" applyFont="1" applyFill="1" applyBorder="1" applyAlignment="1">
      <alignment horizontal="center" vertical="center"/>
    </xf>
    <xf numFmtId="164" fontId="1" fillId="4" borderId="1" xfId="1" applyFont="1" applyFill="1" applyBorder="1" applyAlignment="1">
      <alignment vertical="center" wrapText="1"/>
    </xf>
    <xf numFmtId="0" fontId="4" fillId="4" borderId="1" xfId="32" applyFont="1" applyFill="1" applyBorder="1" applyAlignment="1">
      <alignment horizontal="center" vertical="center"/>
    </xf>
    <xf numFmtId="0" fontId="7" fillId="4" borderId="1" xfId="32" applyFont="1" applyFill="1" applyBorder="1" applyAlignment="1">
      <alignment vertical="center"/>
    </xf>
    <xf numFmtId="0" fontId="4" fillId="4" borderId="1" xfId="32" applyFont="1" applyFill="1" applyBorder="1" applyAlignment="1">
      <alignment vertical="center"/>
    </xf>
    <xf numFmtId="41" fontId="4" fillId="4" borderId="1" xfId="33" applyFont="1" applyFill="1" applyBorder="1" applyAlignment="1">
      <alignment vertical="center"/>
    </xf>
    <xf numFmtId="10" fontId="4" fillId="4" borderId="1" xfId="2" applyNumberFormat="1" applyFont="1" applyFill="1" applyBorder="1" applyAlignment="1">
      <alignment vertical="center" wrapText="1"/>
    </xf>
    <xf numFmtId="41" fontId="4" fillId="4" borderId="1" xfId="2" applyNumberFormat="1" applyFont="1" applyFill="1" applyBorder="1" applyAlignment="1">
      <alignment vertical="center" wrapText="1"/>
    </xf>
    <xf numFmtId="0" fontId="4" fillId="4" borderId="1" xfId="32" applyFont="1" applyFill="1" applyBorder="1" applyAlignment="1">
      <alignment vertical="center" wrapText="1"/>
    </xf>
    <xf numFmtId="0" fontId="7" fillId="4" borderId="1" xfId="32" applyFont="1" applyFill="1" applyBorder="1"/>
    <xf numFmtId="0" fontId="7" fillId="4" borderId="1" xfId="32" applyFont="1" applyFill="1" applyBorder="1" applyAlignment="1">
      <alignment horizontal="center"/>
    </xf>
    <xf numFmtId="164" fontId="4" fillId="4" borderId="1" xfId="1" applyFont="1" applyFill="1" applyBorder="1" applyAlignment="1">
      <alignment horizontal="left" vertical="center" wrapText="1"/>
    </xf>
    <xf numFmtId="41" fontId="4" fillId="4" borderId="1" xfId="2" applyNumberFormat="1" applyFont="1" applyFill="1" applyBorder="1" applyAlignment="1">
      <alignment vertical="center"/>
    </xf>
    <xf numFmtId="10" fontId="4" fillId="4" borderId="1" xfId="2" applyNumberFormat="1" applyFont="1" applyFill="1" applyBorder="1" applyAlignment="1">
      <alignment horizontal="center" vertical="center" wrapText="1"/>
    </xf>
    <xf numFmtId="0" fontId="2" fillId="4" borderId="1" xfId="32" applyFill="1" applyBorder="1" applyAlignment="1">
      <alignment vertical="center" wrapText="1"/>
    </xf>
    <xf numFmtId="41" fontId="2" fillId="4" borderId="1" xfId="32" applyNumberFormat="1" applyFill="1" applyBorder="1" applyAlignment="1">
      <alignment vertical="center"/>
    </xf>
    <xf numFmtId="164" fontId="1" fillId="4" borderId="1" xfId="1" applyFont="1" applyFill="1" applyBorder="1" applyAlignment="1">
      <alignment vertical="center"/>
    </xf>
    <xf numFmtId="41" fontId="7" fillId="4" borderId="1" xfId="33" applyFont="1" applyFill="1" applyBorder="1" applyAlignment="1"/>
    <xf numFmtId="0" fontId="2" fillId="4" borderId="1" xfId="32" applyFill="1" applyBorder="1"/>
    <xf numFmtId="0" fontId="2" fillId="4" borderId="1" xfId="32" applyFill="1" applyBorder="1" applyAlignment="1">
      <alignment vertical="center"/>
    </xf>
    <xf numFmtId="0" fontId="29" fillId="4" borderId="1" xfId="32" applyFont="1" applyFill="1" applyBorder="1"/>
    <xf numFmtId="0" fontId="6" fillId="4" borderId="1" xfId="32" applyFont="1" applyFill="1" applyBorder="1"/>
    <xf numFmtId="0" fontId="30" fillId="0" borderId="1" xfId="32" applyFont="1" applyBorder="1"/>
    <xf numFmtId="0" fontId="7" fillId="4" borderId="1" xfId="35" applyFont="1" applyFill="1" applyBorder="1"/>
    <xf numFmtId="0" fontId="7" fillId="4" borderId="1" xfId="35" applyFont="1" applyFill="1" applyBorder="1" applyAlignment="1">
      <alignment horizontal="center"/>
    </xf>
    <xf numFmtId="0" fontId="7" fillId="4" borderId="1" xfId="35" applyFont="1" applyFill="1" applyBorder="1" applyAlignment="1">
      <alignment vertical="center"/>
    </xf>
    <xf numFmtId="0" fontId="7" fillId="4" borderId="1" xfId="35" applyFont="1" applyFill="1" applyBorder="1" applyAlignment="1">
      <alignment horizontal="center" vertical="center"/>
    </xf>
    <xf numFmtId="0" fontId="7" fillId="4" borderId="1" xfId="32" applyFont="1" applyFill="1" applyBorder="1" applyAlignment="1">
      <alignment horizontal="center" vertical="top"/>
    </xf>
    <xf numFmtId="166" fontId="7" fillId="4" borderId="1" xfId="1" applyNumberFormat="1" applyFont="1" applyFill="1" applyBorder="1" applyAlignment="1">
      <alignment vertical="center"/>
    </xf>
    <xf numFmtId="0" fontId="29" fillId="0" borderId="1" xfId="0" applyFont="1" applyBorder="1"/>
    <xf numFmtId="10" fontId="4" fillId="4" borderId="1" xfId="2" applyNumberFormat="1" applyFont="1" applyFill="1" applyBorder="1" applyAlignment="1">
      <alignment horizontal="left" vertical="center"/>
    </xf>
    <xf numFmtId="1" fontId="4" fillId="4" borderId="1" xfId="2" applyNumberFormat="1" applyFont="1" applyFill="1" applyBorder="1" applyAlignment="1">
      <alignment horizontal="center" vertical="center"/>
    </xf>
    <xf numFmtId="0" fontId="4" fillId="12" borderId="1" xfId="32" applyFont="1" applyFill="1" applyBorder="1" applyAlignment="1">
      <alignment vertical="center"/>
    </xf>
    <xf numFmtId="0" fontId="4" fillId="4" borderId="1" xfId="2" applyNumberFormat="1" applyFont="1" applyFill="1" applyBorder="1" applyAlignment="1">
      <alignment horizontal="center" vertical="center" wrapText="1"/>
    </xf>
    <xf numFmtId="0" fontId="4" fillId="4" borderId="1" xfId="32" applyFont="1" applyFill="1" applyBorder="1" applyAlignment="1">
      <alignment horizontal="center" vertical="center" wrapText="1"/>
    </xf>
    <xf numFmtId="41" fontId="4" fillId="4" borderId="1" xfId="33" applyFont="1" applyFill="1" applyBorder="1" applyAlignment="1">
      <alignment vertical="center" wrapText="1"/>
    </xf>
    <xf numFmtId="0" fontId="7" fillId="4" borderId="1" xfId="32" applyFont="1" applyFill="1" applyBorder="1" applyAlignment="1">
      <alignment horizontal="center" vertical="center" wrapText="1"/>
    </xf>
    <xf numFmtId="168" fontId="7" fillId="4" borderId="1" xfId="33" applyNumberFormat="1" applyFont="1" applyFill="1" applyBorder="1" applyAlignment="1">
      <alignment vertical="center" wrapText="1"/>
    </xf>
    <xf numFmtId="164" fontId="4" fillId="4" borderId="1" xfId="1" applyFont="1" applyFill="1" applyBorder="1" applyAlignment="1">
      <alignment vertical="center"/>
    </xf>
    <xf numFmtId="0" fontId="29" fillId="4" borderId="1" xfId="32" applyFont="1" applyFill="1" applyBorder="1" applyAlignment="1">
      <alignment vertical="center"/>
    </xf>
    <xf numFmtId="0" fontId="2" fillId="4" borderId="1" xfId="32" applyFill="1" applyBorder="1" applyAlignment="1">
      <alignment horizontal="center"/>
    </xf>
    <xf numFmtId="0" fontId="29" fillId="4" borderId="1" xfId="33" applyNumberFormat="1" applyFont="1" applyFill="1" applyBorder="1" applyAlignment="1">
      <alignment vertical="center"/>
    </xf>
    <xf numFmtId="41" fontId="4" fillId="4" borderId="1" xfId="33" applyFont="1" applyFill="1" applyBorder="1" applyAlignment="1"/>
    <xf numFmtId="168" fontId="7" fillId="4" borderId="1" xfId="33" applyNumberFormat="1" applyFont="1" applyFill="1" applyBorder="1" applyAlignment="1"/>
    <xf numFmtId="164" fontId="4" fillId="4" borderId="1" xfId="1" applyFont="1" applyFill="1" applyBorder="1" applyAlignment="1"/>
    <xf numFmtId="10" fontId="4" fillId="4" borderId="1" xfId="2" applyNumberFormat="1" applyFont="1" applyFill="1" applyBorder="1" applyAlignment="1"/>
    <xf numFmtId="164" fontId="4" fillId="4" borderId="1" xfId="1" applyFont="1" applyFill="1" applyBorder="1" applyAlignment="1">
      <alignment wrapText="1"/>
    </xf>
    <xf numFmtId="41" fontId="4" fillId="4" borderId="1" xfId="32" applyNumberFormat="1" applyFont="1" applyFill="1" applyBorder="1" applyAlignment="1">
      <alignment wrapText="1"/>
    </xf>
    <xf numFmtId="164" fontId="1" fillId="4" borderId="1" xfId="1" applyFont="1" applyFill="1" applyBorder="1" applyAlignment="1"/>
    <xf numFmtId="0" fontId="4" fillId="4" borderId="1" xfId="2" applyNumberFormat="1" applyFont="1" applyFill="1" applyBorder="1" applyAlignment="1"/>
    <xf numFmtId="0" fontId="2" fillId="4" borderId="1" xfId="32" applyFill="1" applyBorder="1" applyAlignment="1">
      <alignment wrapText="1"/>
    </xf>
    <xf numFmtId="169" fontId="7" fillId="4" borderId="1" xfId="33" applyNumberFormat="1" applyFont="1" applyFill="1" applyBorder="1" applyAlignment="1">
      <alignment vertical="center"/>
    </xf>
    <xf numFmtId="164" fontId="4" fillId="0" borderId="1" xfId="38" applyFont="1" applyBorder="1"/>
    <xf numFmtId="0" fontId="8" fillId="4" borderId="1" xfId="32" applyFont="1" applyFill="1" applyBorder="1"/>
    <xf numFmtId="0" fontId="1" fillId="0" borderId="0" xfId="32" applyFont="1"/>
    <xf numFmtId="0" fontId="6" fillId="0" borderId="0" xfId="51" applyFont="1"/>
    <xf numFmtId="0" fontId="1" fillId="0" borderId="0" xfId="51"/>
    <xf numFmtId="41" fontId="7" fillId="0" borderId="0" xfId="54" applyFont="1" applyBorder="1"/>
    <xf numFmtId="41" fontId="4" fillId="0" borderId="0" xfId="54" applyFont="1" applyBorder="1"/>
    <xf numFmtId="41" fontId="0" fillId="0" borderId="0" xfId="54" applyFont="1" applyBorder="1"/>
    <xf numFmtId="0" fontId="30" fillId="0" borderId="0" xfId="51" applyFont="1"/>
    <xf numFmtId="0" fontId="31" fillId="0" borderId="11" xfId="51" applyFont="1" applyBorder="1" applyAlignment="1">
      <alignment horizontal="center" vertical="center"/>
    </xf>
    <xf numFmtId="0" fontId="31" fillId="0" borderId="11" xfId="51" applyFont="1" applyBorder="1"/>
    <xf numFmtId="0" fontId="31" fillId="0" borderId="0" xfId="51" applyFont="1"/>
    <xf numFmtId="0" fontId="31" fillId="0" borderId="12" xfId="51" applyFont="1" applyBorder="1" applyAlignment="1">
      <alignment horizontal="center" vertical="center"/>
    </xf>
    <xf numFmtId="0" fontId="32" fillId="0" borderId="12" xfId="51" applyFont="1" applyBorder="1" applyAlignment="1">
      <alignment horizontal="center" vertical="center"/>
    </xf>
    <xf numFmtId="0" fontId="31" fillId="0" borderId="12" xfId="51" applyFont="1" applyBorder="1"/>
    <xf numFmtId="41" fontId="31" fillId="0" borderId="12" xfId="54" applyFont="1" applyBorder="1" applyAlignment="1">
      <alignment vertical="center"/>
    </xf>
    <xf numFmtId="41" fontId="33" fillId="0" borderId="12" xfId="54" quotePrefix="1" applyFont="1" applyBorder="1" applyAlignment="1">
      <alignment horizontal="center" vertical="center"/>
    </xf>
    <xf numFmtId="0" fontId="31" fillId="0" borderId="12" xfId="51" applyFont="1" applyBorder="1" applyAlignment="1">
      <alignment horizontal="center"/>
    </xf>
    <xf numFmtId="0" fontId="1" fillId="0" borderId="12" xfId="51" applyBorder="1"/>
    <xf numFmtId="0" fontId="30" fillId="0" borderId="12" xfId="51" applyFont="1" applyBorder="1"/>
    <xf numFmtId="41" fontId="0" fillId="0" borderId="12" xfId="54" applyFont="1" applyBorder="1"/>
    <xf numFmtId="41" fontId="32" fillId="0" borderId="12" xfId="54" applyFont="1" applyBorder="1" applyAlignment="1">
      <alignment horizontal="center" vertical="center"/>
    </xf>
    <xf numFmtId="0" fontId="1" fillId="12" borderId="12" xfId="51" applyFill="1" applyBorder="1"/>
    <xf numFmtId="0" fontId="4" fillId="0" borderId="12" xfId="51" applyFont="1" applyBorder="1" applyAlignment="1">
      <alignment horizontal="center" vertical="center"/>
    </xf>
    <xf numFmtId="0" fontId="7" fillId="0" borderId="12" xfId="51" applyFont="1" applyBorder="1" applyAlignment="1">
      <alignment vertical="center"/>
    </xf>
    <xf numFmtId="0" fontId="4" fillId="0" borderId="12" xfId="51" applyFont="1" applyBorder="1" applyAlignment="1">
      <alignment vertical="center"/>
    </xf>
    <xf numFmtId="41" fontId="4" fillId="0" borderId="12" xfId="54" applyFont="1" applyBorder="1" applyAlignment="1">
      <alignment vertical="center"/>
    </xf>
    <xf numFmtId="0" fontId="7" fillId="0" borderId="12" xfId="51" applyFont="1" applyBorder="1" applyAlignment="1">
      <alignment horizontal="center" vertical="center"/>
    </xf>
    <xf numFmtId="168" fontId="7" fillId="0" borderId="12" xfId="54" applyNumberFormat="1" applyFont="1" applyBorder="1" applyAlignment="1">
      <alignment vertical="center"/>
    </xf>
    <xf numFmtId="41" fontId="7" fillId="0" borderId="12" xfId="54" applyFont="1" applyBorder="1" applyAlignment="1">
      <alignment vertical="center"/>
    </xf>
    <xf numFmtId="164" fontId="0" fillId="0" borderId="12" xfId="38" applyFont="1" applyBorder="1" applyAlignment="1">
      <alignment vertical="center"/>
    </xf>
    <xf numFmtId="164" fontId="6" fillId="12" borderId="12" xfId="38" applyFont="1" applyFill="1" applyBorder="1" applyAlignment="1">
      <alignment vertical="center"/>
    </xf>
    <xf numFmtId="0" fontId="1" fillId="0" borderId="12" xfId="51" applyBorder="1" applyAlignment="1">
      <alignment vertical="center" wrapText="1"/>
    </xf>
    <xf numFmtId="0" fontId="1" fillId="0" borderId="0" xfId="51" applyAlignment="1">
      <alignment vertical="center"/>
    </xf>
    <xf numFmtId="0" fontId="1" fillId="0" borderId="12" xfId="51" applyBorder="1" applyAlignment="1">
      <alignment vertical="center"/>
    </xf>
    <xf numFmtId="164" fontId="0" fillId="0" borderId="12" xfId="56" applyFont="1" applyBorder="1" applyAlignment="1">
      <alignment vertical="center"/>
    </xf>
    <xf numFmtId="164" fontId="6" fillId="0" borderId="12" xfId="38" applyFont="1" applyBorder="1" applyAlignment="1">
      <alignment vertical="center"/>
    </xf>
    <xf numFmtId="0" fontId="6" fillId="0" borderId="0" xfId="51" applyFont="1" applyAlignment="1">
      <alignment vertical="center"/>
    </xf>
    <xf numFmtId="0" fontId="4" fillId="0" borderId="13" xfId="51" applyFont="1" applyBorder="1" applyAlignment="1">
      <alignment horizontal="center" vertical="center"/>
    </xf>
    <xf numFmtId="0" fontId="4" fillId="0" borderId="13" xfId="51" applyFont="1" applyBorder="1" applyAlignment="1">
      <alignment horizontal="center"/>
    </xf>
    <xf numFmtId="0" fontId="4" fillId="0" borderId="13" xfId="51" applyFont="1" applyBorder="1"/>
    <xf numFmtId="41" fontId="4" fillId="0" borderId="13" xfId="54" applyFont="1" applyBorder="1"/>
    <xf numFmtId="0" fontId="7" fillId="0" borderId="13" xfId="51" applyFont="1" applyBorder="1" applyAlignment="1">
      <alignment horizontal="center"/>
    </xf>
    <xf numFmtId="168" fontId="7" fillId="0" borderId="13" xfId="54" applyNumberFormat="1" applyFont="1" applyBorder="1" applyAlignment="1">
      <alignment vertical="center"/>
    </xf>
    <xf numFmtId="41" fontId="7" fillId="0" borderId="13" xfId="54" applyFont="1" applyBorder="1" applyAlignment="1">
      <alignment vertical="center"/>
    </xf>
    <xf numFmtId="41" fontId="4" fillId="0" borderId="13" xfId="54" applyFont="1" applyBorder="1" applyAlignment="1">
      <alignment vertical="center"/>
    </xf>
    <xf numFmtId="164" fontId="0" fillId="0" borderId="13" xfId="38" applyFont="1" applyBorder="1" applyAlignment="1">
      <alignment vertical="center"/>
    </xf>
    <xf numFmtId="164" fontId="6" fillId="12" borderId="13" xfId="38" applyFont="1" applyFill="1" applyBorder="1" applyAlignment="1">
      <alignment vertical="center"/>
    </xf>
    <xf numFmtId="0" fontId="1" fillId="0" borderId="13" xfId="51" applyBorder="1" applyAlignment="1">
      <alignment vertical="center"/>
    </xf>
    <xf numFmtId="0" fontId="4" fillId="0" borderId="0" xfId="51" applyFont="1" applyAlignment="1">
      <alignment horizontal="center" vertical="center"/>
    </xf>
    <xf numFmtId="0" fontId="4" fillId="0" borderId="0" xfId="51" applyFont="1" applyAlignment="1">
      <alignment vertical="center"/>
    </xf>
    <xf numFmtId="0" fontId="7" fillId="0" borderId="0" xfId="51" applyFont="1" applyAlignment="1">
      <alignment vertical="center"/>
    </xf>
    <xf numFmtId="41" fontId="7" fillId="0" borderId="0" xfId="54" applyFont="1" applyBorder="1" applyAlignment="1">
      <alignment vertical="center"/>
    </xf>
    <xf numFmtId="41" fontId="4" fillId="0" borderId="0" xfId="54" applyFont="1" applyBorder="1" applyAlignment="1">
      <alignment vertical="center"/>
    </xf>
    <xf numFmtId="0" fontId="7" fillId="0" borderId="0" xfId="51" applyFont="1" applyAlignment="1">
      <alignment horizontal="center" vertical="center"/>
    </xf>
    <xf numFmtId="168" fontId="7" fillId="0" borderId="0" xfId="54" applyNumberFormat="1" applyFont="1" applyBorder="1" applyAlignment="1">
      <alignment vertical="center"/>
    </xf>
    <xf numFmtId="164" fontId="0" fillId="0" borderId="0" xfId="38" applyFont="1" applyAlignment="1">
      <alignment vertical="center"/>
    </xf>
    <xf numFmtId="164" fontId="6" fillId="0" borderId="0" xfId="38" applyFont="1" applyFill="1" applyAlignment="1">
      <alignment vertical="center"/>
    </xf>
    <xf numFmtId="0" fontId="35" fillId="0" borderId="0" xfId="51" applyFont="1"/>
    <xf numFmtId="0" fontId="35" fillId="0" borderId="0" xfId="51" applyFont="1" applyAlignment="1">
      <alignment horizontal="center"/>
    </xf>
    <xf numFmtId="41" fontId="35" fillId="0" borderId="0" xfId="51" applyNumberFormat="1" applyFont="1"/>
    <xf numFmtId="3" fontId="35" fillId="0" borderId="0" xfId="51" applyNumberFormat="1" applyFont="1"/>
    <xf numFmtId="41" fontId="0" fillId="0" borderId="0" xfId="54" applyFont="1"/>
    <xf numFmtId="0" fontId="37" fillId="0" borderId="0" xfId="51" applyFont="1"/>
    <xf numFmtId="167" fontId="0" fillId="0" borderId="0" xfId="54" applyNumberFormat="1" applyFont="1"/>
    <xf numFmtId="165" fontId="1" fillId="0" borderId="0" xfId="51" applyNumberFormat="1"/>
    <xf numFmtId="0" fontId="34" fillId="0" borderId="0" xfId="51" quotePrefix="1" applyFont="1"/>
    <xf numFmtId="164" fontId="35" fillId="0" borderId="0" xfId="38" applyFont="1"/>
    <xf numFmtId="164" fontId="35" fillId="0" borderId="0" xfId="51" applyNumberFormat="1" applyFont="1"/>
    <xf numFmtId="0" fontId="4" fillId="0" borderId="0" xfId="51" applyFont="1"/>
    <xf numFmtId="41" fontId="38" fillId="0" borderId="0" xfId="33" applyFont="1"/>
    <xf numFmtId="41" fontId="39" fillId="0" borderId="0" xfId="32" applyNumberFormat="1" applyFont="1"/>
    <xf numFmtId="0" fontId="39" fillId="0" borderId="0" xfId="32" applyFont="1"/>
    <xf numFmtId="9" fontId="39" fillId="0" borderId="0" xfId="2" applyFont="1"/>
    <xf numFmtId="0" fontId="28" fillId="0" borderId="0" xfId="0" applyFont="1"/>
    <xf numFmtId="0" fontId="40" fillId="0" borderId="0" xfId="0" applyFont="1" applyAlignment="1">
      <alignment horizontal="center"/>
    </xf>
    <xf numFmtId="0" fontId="0" fillId="0" borderId="0" xfId="0" applyAlignment="1">
      <alignment horizontal="center"/>
    </xf>
    <xf numFmtId="0" fontId="28" fillId="0" borderId="0" xfId="0" applyFont="1" applyAlignment="1">
      <alignment horizontal="center"/>
    </xf>
    <xf numFmtId="0" fontId="28" fillId="0" borderId="0" xfId="0" applyFont="1" applyAlignment="1">
      <alignment horizontal="left"/>
    </xf>
    <xf numFmtId="0" fontId="28" fillId="0" borderId="0" xfId="0" applyFont="1" applyAlignment="1"/>
    <xf numFmtId="0" fontId="0" fillId="0" borderId="0" xfId="0" applyAlignment="1"/>
    <xf numFmtId="0" fontId="40" fillId="0" borderId="0" xfId="0" applyFont="1" applyAlignment="1"/>
    <xf numFmtId="3" fontId="0" fillId="0" borderId="0" xfId="0" applyNumberFormat="1"/>
    <xf numFmtId="0" fontId="28" fillId="0" borderId="1" xfId="0" applyFont="1" applyBorder="1" applyAlignment="1"/>
    <xf numFmtId="0" fontId="28" fillId="0" borderId="1" xfId="0" applyFont="1" applyBorder="1"/>
    <xf numFmtId="0" fontId="0" fillId="0" borderId="1" xfId="0" applyBorder="1"/>
    <xf numFmtId="0" fontId="28" fillId="0" borderId="1" xfId="0" applyFont="1" applyBorder="1" applyAlignment="1">
      <alignment horizontal="center"/>
    </xf>
    <xf numFmtId="16" fontId="0" fillId="0" borderId="1" xfId="0" applyNumberFormat="1" applyBorder="1"/>
    <xf numFmtId="0" fontId="7" fillId="0" borderId="1" xfId="51" applyFont="1" applyBorder="1" applyAlignment="1">
      <alignment horizontal="center" vertical="center"/>
    </xf>
    <xf numFmtId="168" fontId="7" fillId="0" borderId="1" xfId="54" applyNumberFormat="1" applyFont="1" applyBorder="1" applyAlignment="1">
      <alignment vertical="center"/>
    </xf>
    <xf numFmtId="41" fontId="4" fillId="0" borderId="1" xfId="54" applyFont="1" applyBorder="1" applyAlignment="1">
      <alignment vertical="center"/>
    </xf>
    <xf numFmtId="41" fontId="7" fillId="0" borderId="1" xfId="54" applyFont="1" applyBorder="1" applyAlignment="1">
      <alignment vertical="center"/>
    </xf>
    <xf numFmtId="164" fontId="0" fillId="0" borderId="1" xfId="38" applyFont="1" applyBorder="1" applyAlignment="1">
      <alignment vertical="center"/>
    </xf>
    <xf numFmtId="164" fontId="6" fillId="12" borderId="1" xfId="38" applyFont="1" applyFill="1" applyBorder="1" applyAlignment="1">
      <alignment vertical="center"/>
    </xf>
    <xf numFmtId="0" fontId="1" fillId="0" borderId="1" xfId="51" applyBorder="1" applyAlignment="1">
      <alignment vertical="center"/>
    </xf>
    <xf numFmtId="0" fontId="43" fillId="0" borderId="1" xfId="32" applyFont="1" applyBorder="1"/>
    <xf numFmtId="41" fontId="44" fillId="4" borderId="1" xfId="33" applyFont="1" applyFill="1" applyBorder="1"/>
    <xf numFmtId="0" fontId="45" fillId="4" borderId="1" xfId="32" applyFont="1" applyFill="1" applyBorder="1" applyAlignment="1">
      <alignment vertical="center"/>
    </xf>
    <xf numFmtId="0" fontId="45" fillId="4" borderId="1" xfId="32" applyFont="1" applyFill="1" applyBorder="1"/>
    <xf numFmtId="0" fontId="46" fillId="4" borderId="1" xfId="32" applyFont="1" applyFill="1" applyBorder="1" applyAlignment="1">
      <alignment vertical="center"/>
    </xf>
    <xf numFmtId="0" fontId="46" fillId="4" borderId="1" xfId="32" applyFont="1" applyFill="1" applyBorder="1"/>
    <xf numFmtId="0" fontId="44" fillId="4" borderId="1" xfId="32" applyFont="1" applyFill="1" applyBorder="1"/>
    <xf numFmtId="0" fontId="45" fillId="4" borderId="1" xfId="35" applyFont="1" applyFill="1" applyBorder="1"/>
    <xf numFmtId="0" fontId="45" fillId="4" borderId="1" xfId="32" applyFont="1" applyFill="1" applyBorder="1" applyAlignment="1">
      <alignment vertical="top"/>
    </xf>
    <xf numFmtId="0" fontId="44" fillId="0" borderId="1" xfId="0" applyFont="1" applyBorder="1"/>
    <xf numFmtId="0" fontId="45" fillId="12" borderId="1" xfId="32" applyFont="1" applyFill="1" applyBorder="1" applyAlignment="1">
      <alignment vertical="top"/>
    </xf>
    <xf numFmtId="0" fontId="46" fillId="12" borderId="1" xfId="32" applyFont="1" applyFill="1" applyBorder="1" applyAlignment="1">
      <alignment vertical="center"/>
    </xf>
    <xf numFmtId="0" fontId="45" fillId="12" borderId="1" xfId="32" applyFont="1" applyFill="1" applyBorder="1" applyAlignment="1">
      <alignment vertical="center"/>
    </xf>
    <xf numFmtId="0" fontId="45" fillId="4" borderId="1" xfId="32" applyFont="1" applyFill="1" applyBorder="1" applyAlignment="1">
      <alignment vertical="center" wrapText="1"/>
    </xf>
    <xf numFmtId="0" fontId="45" fillId="4" borderId="1" xfId="35" applyFont="1" applyFill="1" applyBorder="1" applyAlignment="1">
      <alignment vertical="center"/>
    </xf>
    <xf numFmtId="0" fontId="44" fillId="4" borderId="1" xfId="32" applyFont="1" applyFill="1" applyBorder="1" applyAlignment="1">
      <alignment vertical="center"/>
    </xf>
    <xf numFmtId="41" fontId="44" fillId="4" borderId="1" xfId="33" applyFont="1" applyFill="1" applyBorder="1" applyAlignment="1">
      <alignment vertical="center"/>
    </xf>
    <xf numFmtId="0" fontId="43" fillId="0" borderId="0" xfId="32" applyFont="1"/>
    <xf numFmtId="0" fontId="24" fillId="0" borderId="0" xfId="0" applyFont="1" applyAlignment="1">
      <alignment horizontal="center"/>
    </xf>
    <xf numFmtId="0" fontId="20" fillId="14" borderId="14" xfId="0" applyFont="1" applyFill="1" applyBorder="1" applyAlignment="1">
      <alignment horizontal="center"/>
    </xf>
    <xf numFmtId="0" fontId="18" fillId="14" borderId="19" xfId="18" applyFont="1" applyFill="1" applyBorder="1" applyAlignment="1">
      <alignment horizontal="center" vertical="center"/>
    </xf>
    <xf numFmtId="0" fontId="18" fillId="14" borderId="25" xfId="18" applyFont="1" applyFill="1" applyBorder="1" applyAlignment="1">
      <alignment horizontal="center" vertical="center"/>
    </xf>
    <xf numFmtId="0" fontId="18" fillId="14" borderId="14" xfId="18" applyFont="1" applyFill="1" applyBorder="1" applyAlignment="1">
      <alignment horizontal="center" vertical="center"/>
    </xf>
    <xf numFmtId="0" fontId="18" fillId="14" borderId="1" xfId="18" applyFont="1" applyFill="1" applyBorder="1" applyAlignment="1">
      <alignment horizontal="center" vertical="center"/>
    </xf>
    <xf numFmtId="0" fontId="20" fillId="14" borderId="14" xfId="0" applyFont="1" applyFill="1" applyBorder="1" applyAlignment="1">
      <alignment horizontal="center" vertical="center"/>
    </xf>
    <xf numFmtId="0" fontId="20" fillId="14" borderId="20" xfId="0" applyFont="1" applyFill="1" applyBorder="1" applyAlignment="1">
      <alignment horizontal="center" vertical="center"/>
    </xf>
    <xf numFmtId="0" fontId="20" fillId="14" borderId="1" xfId="0" applyFont="1" applyFill="1" applyBorder="1" applyAlignment="1">
      <alignment horizontal="center" vertical="center"/>
    </xf>
    <xf numFmtId="0" fontId="20" fillId="14" borderId="27" xfId="0" applyFont="1" applyFill="1" applyBorder="1" applyAlignment="1">
      <alignment horizontal="center" vertical="center"/>
    </xf>
    <xf numFmtId="0" fontId="19" fillId="13" borderId="0" xfId="21" applyFont="1" applyFill="1" applyAlignment="1">
      <alignment horizontal="center" vertical="center"/>
    </xf>
    <xf numFmtId="0" fontId="20" fillId="14" borderId="0" xfId="21" applyFont="1" applyFill="1" applyAlignment="1">
      <alignment horizontal="center" vertical="center"/>
    </xf>
    <xf numFmtId="0" fontId="20" fillId="14" borderId="0" xfId="21" applyFont="1" applyFill="1" applyAlignment="1">
      <alignment horizontal="center" vertical="top"/>
    </xf>
    <xf numFmtId="0" fontId="19" fillId="13" borderId="3" xfId="21" applyFont="1" applyFill="1" applyBorder="1" applyAlignment="1">
      <alignment horizontal="center" vertical="center"/>
    </xf>
    <xf numFmtId="0" fontId="19" fillId="13" borderId="3" xfId="21" applyFont="1" applyFill="1" applyBorder="1" applyAlignment="1">
      <alignment horizontal="center" vertical="top"/>
    </xf>
    <xf numFmtId="0" fontId="5" fillId="14" borderId="1" xfId="7" applyFont="1" applyFill="1" applyBorder="1" applyAlignment="1">
      <alignment horizontal="center" vertical="center" wrapText="1"/>
    </xf>
    <xf numFmtId="0" fontId="31" fillId="14" borderId="1" xfId="32" applyFont="1" applyFill="1" applyBorder="1" applyAlignment="1">
      <alignment horizontal="center" vertical="center" wrapText="1"/>
    </xf>
    <xf numFmtId="0" fontId="6" fillId="14" borderId="1" xfId="0" applyFont="1" applyFill="1" applyBorder="1" applyAlignment="1">
      <alignment horizontal="center" vertical="center" wrapText="1"/>
    </xf>
    <xf numFmtId="0" fontId="31" fillId="14" borderId="1" xfId="32" applyFont="1" applyFill="1" applyBorder="1" applyAlignment="1">
      <alignment horizontal="center" vertical="center"/>
    </xf>
    <xf numFmtId="0" fontId="42" fillId="14" borderId="1" xfId="32" applyFont="1" applyFill="1" applyBorder="1" applyAlignment="1">
      <alignment horizontal="center" vertical="center" wrapText="1"/>
    </xf>
    <xf numFmtId="0" fontId="32" fillId="14" borderId="1" xfId="32" applyFont="1" applyFill="1" applyBorder="1" applyAlignment="1">
      <alignment horizontal="center" vertical="center" wrapText="1"/>
    </xf>
    <xf numFmtId="0" fontId="31" fillId="0" borderId="11" xfId="51" applyFont="1" applyBorder="1" applyAlignment="1">
      <alignment horizontal="center" vertical="center" wrapText="1"/>
    </xf>
    <xf numFmtId="0" fontId="31" fillId="0" borderId="12" xfId="51" applyFont="1" applyBorder="1" applyAlignment="1">
      <alignment horizontal="center" vertical="center" wrapText="1"/>
    </xf>
    <xf numFmtId="0" fontId="31" fillId="0" borderId="11" xfId="51" applyFont="1" applyBorder="1" applyAlignment="1">
      <alignment horizontal="center" vertical="center"/>
    </xf>
    <xf numFmtId="0" fontId="31" fillId="0" borderId="12" xfId="51" applyFont="1" applyBorder="1" applyAlignment="1">
      <alignment horizontal="center" vertical="center"/>
    </xf>
    <xf numFmtId="0" fontId="31" fillId="12" borderId="12" xfId="51" applyFont="1" applyFill="1" applyBorder="1" applyAlignment="1">
      <alignment horizontal="center" vertical="center" wrapText="1"/>
    </xf>
    <xf numFmtId="0" fontId="35" fillId="0" borderId="0" xfId="51" applyFont="1" applyAlignment="1">
      <alignment horizontal="center" vertical="center" wrapText="1"/>
    </xf>
    <xf numFmtId="0" fontId="31" fillId="0" borderId="11" xfId="55" applyFont="1" applyBorder="1" applyAlignment="1">
      <alignment horizontal="center" vertical="center" wrapText="1"/>
    </xf>
    <xf numFmtId="0" fontId="34" fillId="0" borderId="11" xfId="51" applyFont="1" applyBorder="1" applyAlignment="1">
      <alignment horizontal="center" vertical="center"/>
    </xf>
    <xf numFmtId="0" fontId="8" fillId="0" borderId="1" xfId="26" applyFont="1" applyBorder="1" applyAlignment="1">
      <alignment horizontal="center" vertical="center"/>
    </xf>
    <xf numFmtId="0" fontId="4" fillId="0" borderId="11" xfId="26" applyFont="1" applyBorder="1" applyAlignment="1">
      <alignment horizontal="center" vertical="center"/>
    </xf>
    <xf numFmtId="0" fontId="4" fillId="0" borderId="12" xfId="26" applyFont="1" applyBorder="1" applyAlignment="1">
      <alignment horizontal="center" vertical="center"/>
    </xf>
    <xf numFmtId="0" fontId="4" fillId="0" borderId="13" xfId="26" applyFont="1" applyBorder="1" applyAlignment="1">
      <alignment horizontal="center" vertical="center"/>
    </xf>
    <xf numFmtId="0" fontId="13" fillId="0" borderId="1" xfId="26" applyFont="1" applyBorder="1" applyAlignment="1">
      <alignment horizontal="center" vertical="center"/>
    </xf>
    <xf numFmtId="0" fontId="16" fillId="0" borderId="11" xfId="26" applyFont="1" applyBorder="1" applyAlignment="1">
      <alignment horizontal="center" vertical="center"/>
    </xf>
    <xf numFmtId="0" fontId="16" fillId="0" borderId="12" xfId="26" applyFont="1" applyBorder="1" applyAlignment="1">
      <alignment horizontal="center" vertical="center"/>
    </xf>
    <xf numFmtId="0" fontId="16" fillId="0" borderId="13" xfId="26" applyFont="1" applyBorder="1" applyAlignment="1">
      <alignment horizontal="center" vertical="center"/>
    </xf>
    <xf numFmtId="0" fontId="5" fillId="0" borderId="1" xfId="7" applyFont="1" applyBorder="1" applyAlignment="1">
      <alignment horizontal="center"/>
    </xf>
    <xf numFmtId="0" fontId="5" fillId="5" borderId="1" xfId="7" applyFont="1" applyFill="1" applyBorder="1" applyAlignment="1">
      <alignment horizontal="center"/>
    </xf>
    <xf numFmtId="0" fontId="5" fillId="6" borderId="1" xfId="7" applyFont="1" applyFill="1" applyBorder="1" applyAlignment="1">
      <alignment horizontal="center"/>
    </xf>
    <xf numFmtId="0" fontId="5" fillId="7" borderId="1" xfId="7" applyFont="1" applyFill="1" applyBorder="1" applyAlignment="1">
      <alignment horizontal="center"/>
    </xf>
    <xf numFmtId="0" fontId="5" fillId="3" borderId="1" xfId="7" applyFont="1" applyFill="1" applyBorder="1" applyAlignment="1">
      <alignment horizontal="center" vertical="center"/>
    </xf>
  </cellXfs>
  <cellStyles count="57">
    <cellStyle name="Comma [0]" xfId="1" builtinId="6"/>
    <cellStyle name="Comma [0] 10" xfId="36" xr:uid="{82BA59BF-CBB1-46D0-91D5-5D8116C2B46A}"/>
    <cellStyle name="Comma [0] 10 2" xfId="56" xr:uid="{F74AD3DC-2392-934B-8BC4-69756134056F}"/>
    <cellStyle name="Comma [0] 12" xfId="8" xr:uid="{00000000-0005-0000-0000-000028000000}"/>
    <cellStyle name="Comma [0] 12 2" xfId="3" xr:uid="{00000000-0005-0000-0000-000008000000}"/>
    <cellStyle name="Comma [0] 12 3" xfId="33" xr:uid="{9A00F71C-8036-485D-9D65-62A5F27B04D7}"/>
    <cellStyle name="Comma [0] 2" xfId="12" xr:uid="{00000000-0005-0000-0000-00003A000000}"/>
    <cellStyle name="Comma [0] 2 2" xfId="10" xr:uid="{00000000-0005-0000-0000-000033000000}"/>
    <cellStyle name="Comma [0] 2 2 2" xfId="13" xr:uid="{00000000-0005-0000-0000-00003B000000}"/>
    <cellStyle name="Comma [0] 2 3" xfId="11" xr:uid="{00000000-0005-0000-0000-000037000000}"/>
    <cellStyle name="Comma [0] 2 4" xfId="50" xr:uid="{AFD6A8F9-2053-48E5-8A5B-A172CFE9CC5F}"/>
    <cellStyle name="Comma [0] 2 5" xfId="54" xr:uid="{A290BE87-E66D-B14B-9352-099FA341D582}"/>
    <cellStyle name="Comma [0] 3" xfId="14" xr:uid="{00000000-0005-0000-0000-00003C000000}"/>
    <cellStyle name="Comma [0] 4" xfId="34" xr:uid="{53AB6076-546B-4351-8E35-3ED537E90E71}"/>
    <cellStyle name="Comma [0] 5" xfId="46" xr:uid="{6A9C76DB-B37F-4C91-B4A5-F892C69A3D39}"/>
    <cellStyle name="Comma [0] 69" xfId="38" xr:uid="{29A177E2-2F6E-421C-830B-1F4FE6C847A6}"/>
    <cellStyle name="Comma [0] 7 2" xfId="4" xr:uid="{00000000-0005-0000-0000-000010000000}"/>
    <cellStyle name="Comma [0] 7 2 2" xfId="9" xr:uid="{00000000-0005-0000-0000-00002A000000}"/>
    <cellStyle name="Comma 11" xfId="39" xr:uid="{2036925A-E99A-40C0-A113-6FA66BE6BDE2}"/>
    <cellStyle name="Comma 2" xfId="48" xr:uid="{502E5DF0-6942-4A98-83D9-535B10682D67}"/>
    <cellStyle name="Comma 2 2" xfId="49" xr:uid="{8D5F8998-F0A8-4B72-B311-D367BD10FD8E}"/>
    <cellStyle name="Comma 3" xfId="15" xr:uid="{00000000-0005-0000-0000-00003D000000}"/>
    <cellStyle name="Comma 3 2" xfId="16" xr:uid="{00000000-0005-0000-0000-00003E000000}"/>
    <cellStyle name="Normal" xfId="0" builtinId="0"/>
    <cellStyle name="Normal 100" xfId="42" xr:uid="{1E784A2D-201C-426D-9A0B-F605F3B5BDE2}"/>
    <cellStyle name="Normal 103" xfId="41" xr:uid="{C522AACE-409D-41CC-83EE-37A8BD90847B}"/>
    <cellStyle name="Normal 105" xfId="43" xr:uid="{8ABBE460-CECD-4C10-97E6-7DF63EB612D4}"/>
    <cellStyle name="Normal 107" xfId="44" xr:uid="{6EEA4C84-6F12-460D-A993-85D32862BA3E}"/>
    <cellStyle name="Normal 110" xfId="51" xr:uid="{F44C1035-EA49-4C38-8C65-A3B50D591065}"/>
    <cellStyle name="Normal 111" xfId="52" xr:uid="{C0CE070D-75F0-4BB3-AAD0-34823F209225}"/>
    <cellStyle name="Normal 114" xfId="53" xr:uid="{BC7FB29B-A0F2-4B9F-A4DA-BAAF638EE6FA}"/>
    <cellStyle name="Normal 2" xfId="7" xr:uid="{00000000-0005-0000-0000-000024000000}"/>
    <cellStyle name="Normal 2 2" xfId="17" xr:uid="{00000000-0005-0000-0000-00003F000000}"/>
    <cellStyle name="Normal 2 2 2" xfId="6" xr:uid="{00000000-0005-0000-0000-00001E000000}"/>
    <cellStyle name="Normal 2 2 3" xfId="18" xr:uid="{00000000-0005-0000-0000-000040000000}"/>
    <cellStyle name="Normal 2 2 3 3" xfId="40" xr:uid="{B6F938FD-C3E8-47F6-9243-53CD6C431071}"/>
    <cellStyle name="Normal 2 3" xfId="19" xr:uid="{00000000-0005-0000-0000-000041000000}"/>
    <cellStyle name="Normal 2 4" xfId="20" xr:uid="{00000000-0005-0000-0000-000042000000}"/>
    <cellStyle name="Normal 3" xfId="21" xr:uid="{00000000-0005-0000-0000-000043000000}"/>
    <cellStyle name="Normal 4" xfId="22" xr:uid="{00000000-0005-0000-0000-000044000000}"/>
    <cellStyle name="Normal 4 5" xfId="23" xr:uid="{00000000-0005-0000-0000-000045000000}"/>
    <cellStyle name="Normal 4 5 2" xfId="24" xr:uid="{00000000-0005-0000-0000-000046000000}"/>
    <cellStyle name="Normal 4 5 3" xfId="47" xr:uid="{7F3444B5-81E4-4300-8242-9B23E8F4F219}"/>
    <cellStyle name="Normal 5" xfId="25" xr:uid="{00000000-0005-0000-0000-000047000000}"/>
    <cellStyle name="Normal 6" xfId="26" xr:uid="{00000000-0005-0000-0000-000048000000}"/>
    <cellStyle name="Normal 62" xfId="5" xr:uid="{00000000-0005-0000-0000-000019000000}"/>
    <cellStyle name="Normal 62 2" xfId="27" xr:uid="{00000000-0005-0000-0000-000049000000}"/>
    <cellStyle name="Normal 62 3" xfId="28" xr:uid="{00000000-0005-0000-0000-00004A000000}"/>
    <cellStyle name="Normal 62 4" xfId="35" xr:uid="{585881BD-7B61-45C3-A7E9-0AC01A0693E2}"/>
    <cellStyle name="Normal 7" xfId="29" xr:uid="{00000000-0005-0000-0000-00004B000000}"/>
    <cellStyle name="Normal 7 2" xfId="55" xr:uid="{A27BEAC8-845A-FD49-A75E-7CC333849AF9}"/>
    <cellStyle name="Normal 8" xfId="32" xr:uid="{A063F0FB-5AE3-4342-94E8-BE2B09F99D74}"/>
    <cellStyle name="Normal 9" xfId="45" xr:uid="{2A332F6E-36E5-46CF-BEC8-0E6381947593}"/>
    <cellStyle name="Percent" xfId="2" builtinId="5"/>
    <cellStyle name="Percent 2" xfId="30" xr:uid="{00000000-0005-0000-0000-00004C000000}"/>
    <cellStyle name="Percent 3" xfId="31" xr:uid="{00000000-0005-0000-0000-00004D000000}"/>
    <cellStyle name="Percent 4" xfId="37" xr:uid="{9024450D-2BE9-4713-90B5-E7AD71F85F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8.xml"/><Relationship Id="rId21" Type="http://schemas.openxmlformats.org/officeDocument/2006/relationships/externalLink" Target="externalLinks/externalLink13.xml"/><Relationship Id="rId42" Type="http://schemas.openxmlformats.org/officeDocument/2006/relationships/externalLink" Target="externalLinks/externalLink34.xml"/><Relationship Id="rId47" Type="http://schemas.openxmlformats.org/officeDocument/2006/relationships/externalLink" Target="externalLinks/externalLink39.xml"/><Relationship Id="rId63" Type="http://schemas.openxmlformats.org/officeDocument/2006/relationships/externalLink" Target="externalLinks/externalLink55.xml"/><Relationship Id="rId68" Type="http://schemas.openxmlformats.org/officeDocument/2006/relationships/externalLink" Target="externalLinks/externalLink60.xml"/><Relationship Id="rId84" Type="http://schemas.openxmlformats.org/officeDocument/2006/relationships/externalLink" Target="externalLinks/externalLink76.xml"/><Relationship Id="rId89" Type="http://schemas.openxmlformats.org/officeDocument/2006/relationships/externalLink" Target="externalLinks/externalLink81.xml"/><Relationship Id="rId16" Type="http://schemas.openxmlformats.org/officeDocument/2006/relationships/externalLink" Target="externalLinks/externalLink8.xml"/><Relationship Id="rId11" Type="http://schemas.openxmlformats.org/officeDocument/2006/relationships/externalLink" Target="externalLinks/externalLink3.xml"/><Relationship Id="rId32" Type="http://schemas.openxmlformats.org/officeDocument/2006/relationships/externalLink" Target="externalLinks/externalLink24.xml"/><Relationship Id="rId37" Type="http://schemas.openxmlformats.org/officeDocument/2006/relationships/externalLink" Target="externalLinks/externalLink29.xml"/><Relationship Id="rId53" Type="http://schemas.openxmlformats.org/officeDocument/2006/relationships/externalLink" Target="externalLinks/externalLink45.xml"/><Relationship Id="rId58" Type="http://schemas.openxmlformats.org/officeDocument/2006/relationships/externalLink" Target="externalLinks/externalLink50.xml"/><Relationship Id="rId74" Type="http://schemas.openxmlformats.org/officeDocument/2006/relationships/externalLink" Target="externalLinks/externalLink66.xml"/><Relationship Id="rId79" Type="http://schemas.openxmlformats.org/officeDocument/2006/relationships/externalLink" Target="externalLinks/externalLink71.xml"/><Relationship Id="rId5" Type="http://schemas.openxmlformats.org/officeDocument/2006/relationships/worksheet" Target="worksheets/sheet5.xml"/><Relationship Id="rId90" Type="http://schemas.openxmlformats.org/officeDocument/2006/relationships/externalLink" Target="externalLinks/externalLink82.xml"/><Relationship Id="rId95" Type="http://schemas.openxmlformats.org/officeDocument/2006/relationships/sharedStrings" Target="sharedStrings.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43" Type="http://schemas.openxmlformats.org/officeDocument/2006/relationships/externalLink" Target="externalLinks/externalLink35.xml"/><Relationship Id="rId48" Type="http://schemas.openxmlformats.org/officeDocument/2006/relationships/externalLink" Target="externalLinks/externalLink40.xml"/><Relationship Id="rId64" Type="http://schemas.openxmlformats.org/officeDocument/2006/relationships/externalLink" Target="externalLinks/externalLink56.xml"/><Relationship Id="rId69" Type="http://schemas.openxmlformats.org/officeDocument/2006/relationships/externalLink" Target="externalLinks/externalLink61.xml"/><Relationship Id="rId80" Type="http://schemas.openxmlformats.org/officeDocument/2006/relationships/externalLink" Target="externalLinks/externalLink72.xml"/><Relationship Id="rId85" Type="http://schemas.openxmlformats.org/officeDocument/2006/relationships/externalLink" Target="externalLinks/externalLink77.xml"/><Relationship Id="rId3" Type="http://schemas.openxmlformats.org/officeDocument/2006/relationships/worksheet" Target="worksheets/sheet3.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33" Type="http://schemas.openxmlformats.org/officeDocument/2006/relationships/externalLink" Target="externalLinks/externalLink25.xml"/><Relationship Id="rId38" Type="http://schemas.openxmlformats.org/officeDocument/2006/relationships/externalLink" Target="externalLinks/externalLink30.xml"/><Relationship Id="rId46" Type="http://schemas.openxmlformats.org/officeDocument/2006/relationships/externalLink" Target="externalLinks/externalLink38.xml"/><Relationship Id="rId59" Type="http://schemas.openxmlformats.org/officeDocument/2006/relationships/externalLink" Target="externalLinks/externalLink51.xml"/><Relationship Id="rId67" Type="http://schemas.openxmlformats.org/officeDocument/2006/relationships/externalLink" Target="externalLinks/externalLink59.xml"/><Relationship Id="rId20" Type="http://schemas.openxmlformats.org/officeDocument/2006/relationships/externalLink" Target="externalLinks/externalLink12.xml"/><Relationship Id="rId41" Type="http://schemas.openxmlformats.org/officeDocument/2006/relationships/externalLink" Target="externalLinks/externalLink33.xml"/><Relationship Id="rId54" Type="http://schemas.openxmlformats.org/officeDocument/2006/relationships/externalLink" Target="externalLinks/externalLink46.xml"/><Relationship Id="rId62" Type="http://schemas.openxmlformats.org/officeDocument/2006/relationships/externalLink" Target="externalLinks/externalLink54.xml"/><Relationship Id="rId70" Type="http://schemas.openxmlformats.org/officeDocument/2006/relationships/externalLink" Target="externalLinks/externalLink62.xml"/><Relationship Id="rId75" Type="http://schemas.openxmlformats.org/officeDocument/2006/relationships/externalLink" Target="externalLinks/externalLink67.xml"/><Relationship Id="rId83" Type="http://schemas.openxmlformats.org/officeDocument/2006/relationships/externalLink" Target="externalLinks/externalLink75.xml"/><Relationship Id="rId88" Type="http://schemas.openxmlformats.org/officeDocument/2006/relationships/externalLink" Target="externalLinks/externalLink80.xml"/><Relationship Id="rId91" Type="http://schemas.openxmlformats.org/officeDocument/2006/relationships/externalLink" Target="externalLinks/externalLink83.xml"/><Relationship Id="rId9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36" Type="http://schemas.openxmlformats.org/officeDocument/2006/relationships/externalLink" Target="externalLinks/externalLink28.xml"/><Relationship Id="rId49" Type="http://schemas.openxmlformats.org/officeDocument/2006/relationships/externalLink" Target="externalLinks/externalLink41.xml"/><Relationship Id="rId57" Type="http://schemas.openxmlformats.org/officeDocument/2006/relationships/externalLink" Target="externalLinks/externalLink49.xml"/><Relationship Id="rId10" Type="http://schemas.openxmlformats.org/officeDocument/2006/relationships/externalLink" Target="externalLinks/externalLink2.xml"/><Relationship Id="rId31" Type="http://schemas.openxmlformats.org/officeDocument/2006/relationships/externalLink" Target="externalLinks/externalLink23.xml"/><Relationship Id="rId44" Type="http://schemas.openxmlformats.org/officeDocument/2006/relationships/externalLink" Target="externalLinks/externalLink36.xml"/><Relationship Id="rId52" Type="http://schemas.openxmlformats.org/officeDocument/2006/relationships/externalLink" Target="externalLinks/externalLink44.xml"/><Relationship Id="rId60" Type="http://schemas.openxmlformats.org/officeDocument/2006/relationships/externalLink" Target="externalLinks/externalLink52.xml"/><Relationship Id="rId65" Type="http://schemas.openxmlformats.org/officeDocument/2006/relationships/externalLink" Target="externalLinks/externalLink57.xml"/><Relationship Id="rId73" Type="http://schemas.openxmlformats.org/officeDocument/2006/relationships/externalLink" Target="externalLinks/externalLink65.xml"/><Relationship Id="rId78" Type="http://schemas.openxmlformats.org/officeDocument/2006/relationships/externalLink" Target="externalLinks/externalLink70.xml"/><Relationship Id="rId81" Type="http://schemas.openxmlformats.org/officeDocument/2006/relationships/externalLink" Target="externalLinks/externalLink73.xml"/><Relationship Id="rId86" Type="http://schemas.openxmlformats.org/officeDocument/2006/relationships/externalLink" Target="externalLinks/externalLink78.xml"/><Relationship Id="rId94" Type="http://schemas.openxmlformats.org/officeDocument/2006/relationships/styles" Target="styles.xml"/><Relationship Id="rId9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1.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39" Type="http://schemas.openxmlformats.org/officeDocument/2006/relationships/externalLink" Target="externalLinks/externalLink31.xml"/><Relationship Id="rId34" Type="http://schemas.openxmlformats.org/officeDocument/2006/relationships/externalLink" Target="externalLinks/externalLink26.xml"/><Relationship Id="rId50" Type="http://schemas.openxmlformats.org/officeDocument/2006/relationships/externalLink" Target="externalLinks/externalLink42.xml"/><Relationship Id="rId55" Type="http://schemas.openxmlformats.org/officeDocument/2006/relationships/externalLink" Target="externalLinks/externalLink47.xml"/><Relationship Id="rId76" Type="http://schemas.openxmlformats.org/officeDocument/2006/relationships/externalLink" Target="externalLinks/externalLink68.xml"/><Relationship Id="rId97"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externalLink" Target="externalLinks/externalLink63.xml"/><Relationship Id="rId92" Type="http://schemas.openxmlformats.org/officeDocument/2006/relationships/pivotCacheDefinition" Target="pivotCache/pivotCacheDefinition1.xml"/><Relationship Id="rId2" Type="http://schemas.openxmlformats.org/officeDocument/2006/relationships/worksheet" Target="worksheets/sheet2.xml"/><Relationship Id="rId29" Type="http://schemas.openxmlformats.org/officeDocument/2006/relationships/externalLink" Target="externalLinks/externalLink21.xml"/><Relationship Id="rId24" Type="http://schemas.openxmlformats.org/officeDocument/2006/relationships/externalLink" Target="externalLinks/externalLink16.xml"/><Relationship Id="rId40" Type="http://schemas.openxmlformats.org/officeDocument/2006/relationships/externalLink" Target="externalLinks/externalLink32.xml"/><Relationship Id="rId45" Type="http://schemas.openxmlformats.org/officeDocument/2006/relationships/externalLink" Target="externalLinks/externalLink37.xml"/><Relationship Id="rId66" Type="http://schemas.openxmlformats.org/officeDocument/2006/relationships/externalLink" Target="externalLinks/externalLink58.xml"/><Relationship Id="rId87" Type="http://schemas.openxmlformats.org/officeDocument/2006/relationships/externalLink" Target="externalLinks/externalLink79.xml"/><Relationship Id="rId61" Type="http://schemas.openxmlformats.org/officeDocument/2006/relationships/externalLink" Target="externalLinks/externalLink53.xml"/><Relationship Id="rId82" Type="http://schemas.openxmlformats.org/officeDocument/2006/relationships/externalLink" Target="externalLinks/externalLink74.xml"/><Relationship Id="rId19" Type="http://schemas.openxmlformats.org/officeDocument/2006/relationships/externalLink" Target="externalLinks/externalLink11.xml"/><Relationship Id="rId14" Type="http://schemas.openxmlformats.org/officeDocument/2006/relationships/externalLink" Target="externalLinks/externalLink6.xml"/><Relationship Id="rId30" Type="http://schemas.openxmlformats.org/officeDocument/2006/relationships/externalLink" Target="externalLinks/externalLink22.xml"/><Relationship Id="rId35" Type="http://schemas.openxmlformats.org/officeDocument/2006/relationships/externalLink" Target="externalLinks/externalLink27.xml"/><Relationship Id="rId56" Type="http://schemas.openxmlformats.org/officeDocument/2006/relationships/externalLink" Target="externalLinks/externalLink48.xml"/><Relationship Id="rId77" Type="http://schemas.openxmlformats.org/officeDocument/2006/relationships/externalLink" Target="externalLinks/externalLink69.xml"/><Relationship Id="rId8" Type="http://schemas.openxmlformats.org/officeDocument/2006/relationships/worksheet" Target="worksheets/sheet8.xml"/><Relationship Id="rId51" Type="http://schemas.openxmlformats.org/officeDocument/2006/relationships/externalLink" Target="externalLinks/externalLink43.xml"/><Relationship Id="rId72" Type="http://schemas.openxmlformats.org/officeDocument/2006/relationships/externalLink" Target="externalLinks/externalLink64.xml"/><Relationship Id="rId93" Type="http://schemas.openxmlformats.org/officeDocument/2006/relationships/theme" Target="theme/theme1.xml"/><Relationship Id="rId98"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88</xdr:col>
      <xdr:colOff>0</xdr:colOff>
      <xdr:row>166</xdr:row>
      <xdr:rowOff>17887</xdr:rowOff>
    </xdr:from>
    <xdr:to>
      <xdr:col>88</xdr:col>
      <xdr:colOff>0</xdr:colOff>
      <xdr:row>167</xdr:row>
      <xdr:rowOff>0</xdr:rowOff>
    </xdr:to>
    <xdr:pic>
      <xdr:nvPicPr>
        <xdr:cNvPr id="6" name="Picture 9">
          <a:extLst>
            <a:ext uri="{FF2B5EF4-FFF2-40B4-BE49-F238E27FC236}">
              <a16:creationId xmlns:a16="http://schemas.microsoft.com/office/drawing/2014/main" id="{54342B3A-DB88-46E5-9C90-C927777624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411200" y="35088937"/>
          <a:ext cx="0" cy="894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20</xdr:col>
      <xdr:colOff>0</xdr:colOff>
      <xdr:row>166</xdr:row>
      <xdr:rowOff>17887</xdr:rowOff>
    </xdr:from>
    <xdr:to>
      <xdr:col>20</xdr:col>
      <xdr:colOff>0</xdr:colOff>
      <xdr:row>167</xdr:row>
      <xdr:rowOff>0</xdr:rowOff>
    </xdr:to>
    <xdr:pic>
      <xdr:nvPicPr>
        <xdr:cNvPr id="9" name="Picture 9">
          <a:extLst>
            <a:ext uri="{FF2B5EF4-FFF2-40B4-BE49-F238E27FC236}">
              <a16:creationId xmlns:a16="http://schemas.microsoft.com/office/drawing/2014/main" id="{DF3ECE61-9448-4745-BE9F-8DA05F2E7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31480125" y="61108856"/>
          <a:ext cx="0" cy="894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Users/Mahfudz/AppData/Local/Temp/Rar$DIa0.996/tahun%202008/Documents%20and%20Settings/Dra.%20Kus%20Aryani.KUS_ARYANI.000/My%20Documents/DATA/PP%20PROD-BHN/PPIC/HPP2005/HPP05_KAEF.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LAPORAN-2012/FORMAT%20LAPORAN%20DIT(1).PROD-2012-DESEMBER.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ata1/DATA/RKAP-2013/Target%20Tahun%202013%2014092012%20SORE%20PLANT-ed-13%20Sept-201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Z:/tahun%202008/Documents%20and%20Settings/Dra.%20Kus%20Aryani.KUS_ARYANI.000/My%20Documents/DATA/PP%20PROD-BHN/PPIC/HPP2005/HPP05_KAEF.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tahun%202008/Documents%20and%20Settings/Dra.%20Kus%20Aryani.KUS_ARYANI.000/My%20Documents/DATA/PP%20PROD-BHN/PPIC/HPP2005/HPP05_KAE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Users/Mahfudz/AppData/Local/Temp/Rar$DIa0.996/Users/User/AppData/Local/Temp/Rar$DIa0.190/tahun%202008/Documents%20and%20Settings/Dra.%20Kus%20Aryani.KUS_ARYANI.000/My%20Documents/DATA/PP%20PROD-BHN/PPIC/HPP2005/HPP05_KAEF.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ahun%202008/Documents%20and%20Settings/Dra.%20Kus%20Aryani.KUS_ARYANI.000/My%20Documents/DATA/PP%20PROD-BHN/PPIC/HPP2005/HPP05_KAEF.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BUKU%20LAPORAN/2016/6"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pc2/share_c/ucon/RHA/real-99/tw-1/ap-tw19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DATA%20PAPA/APOTEK/BM%20MEDAN/Rakernas%202007/Tim%20BPKP/rkap%202007/Usulan%202007%20bm%20timu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kan/Data/tati/agus/break2001/break_.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BUKU%20LAPORAN/2016/13"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TAKUN/PERSON/PERSON/PERS/Gaji#Jan20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sers/Kus%20Aryani/Documents/DATA/TARGET%20SBU%20MANUFACTUR/RKAP%202014/GABUNGAN/LAIN-LAIN/LAPORAN/DATA%20PAPA/APOTEK/BM%20MEDAN/Rakernas%202007/Tim%20BPKP/rkap%202007/Usulan%202007%20bm%20timur.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MANAGER%20P3I/2014/RKAP/24%20DES%2013/Data/BP/DD/DPB/HPP-05/STOK-05/STOK%20-%2030%20APRIL%20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Y:/(A)/Personal%20Computer/ADHI/2008/RKAP/Kus%20Aryani/ap2004r/LAP04/ucon/RHA/real-99/tw-1/ap-tw1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Data/BP/DD/DPB/HPP-05/STOK-05/STOK%20-%2030%20APRIL%2020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tahun%202008/Documents%20and%20Settings/Dra.%20Kus%20Aryani.KUS_ARYANI.000/My%20Documents/DATA/PP%20PROD-BHN/PPIC/HPP2005/HPP05_KAE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Data/BP/DD/DPB/HPP-05/STOK-05/STOK%20-%2030%20APRIL%202005.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LAPORAN-2012/FORMAT%20LAPORAN%20DIT(1).PROD-2012-JUNI-KIRIM.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Users/Lenovo/AppData/Local/Microsoft/Windows/Temporary%20Internet%20Files/Content.Outlook/6VDFR0BW/FORMAT%20LAPORAN%20DIT(1).PRO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LAPORAN-2011/FORMAT%20LAPORAN%20DIT(1).PROD.%202011-Nofember-revisi.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D:/DOCUME~1/Admin/LOCALS~1/Temp/Laporan%20PB%20Januari%20201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ANGGARAN/ANGGARAN/AP_2006/alok-bagian-jadi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DOCUME~1/Admin/LOCALS~1/Temp/LAPORAN%20PRODUKSI%202012-ver%201-Januari.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Y:/c/My%20Documents/mon-ip/DATA%20HDD%20LAMA/tini/Kesanggupan-200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D:/Users/Lenovo/AppData/Local/Microsoft/Windows/Temporary%20Internet%20Files/Content.Outlook/6VDFR0BW/FORMAT%20LAPORAN%20DIT(1)%20PROD%20%2020112-Januari.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ACCE936/STOK%20-%2030%20APRIL%20200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ABFEEA9/STOK%20-%2030%20APRIL%202005.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D:/DATA/RKAP-2012/TARGET%202012%20-%20FINAL%2024-08-2011%20Marketi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DATA%20TAHUN%20%202013/INSENTIF%20PRODUKSI%202013-R/DATA04/My%20Documents/KOMISI%20PRODUKSI/simulasi%20jan-2002%20FORMULASI.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D:/RKAP-2012_Ed.1/ESTIMASI-2011/itung%20estimasi%202011-KIRIM.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Y:/Users/user/AppData/Local/Microsoft/Windows/Temporary%20Internet%20Files/Content.IE5/K5ZC9LHX/ANGGARAN/ANGGARAN/AP_2006/alok-bagian-jadi2.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DATA%20PAPA/APOTEK/BM%20MEDAN/Rakernas%202007/Tim%20BPKP/rkap%202007/Usulan%202007%20bm%20timur.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Y:/Users/user/AppData/Local/Microsoft/Windows/Temporary%20Internet%20Files/Content.IE5/K5ZC9LHX/tahun%202008/ap2004r/LAP04/ucon/RHA/real-99/tw-1/ap-tw1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Y:/Users/user/AppData/Local/Microsoft/Windows/Temporary%20Internet%20Files/Content.IE5/K5ZC9LHX/Data/BP/DD/DPB/HPP-05/STOK-05/STOK%20-%2030%20APRIL%202005.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ANGGARAN/ANGGARAN/AP_2006/alok-bagian-jadi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B14ABDA/alok-bagian-jadi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3C5CCA7/alok-bagian-jadi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IE5/K5ZC9LHX/tahun%202008/Documents%20and%20Settings/Dra.%20Kus%20Aryani.KUS_ARYANI.000/My%20Documents/DATA/PP%20PROD-BHN/PPIC/HPP2005/HPP05_KAEF.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IE5/K5ZC9LHX/Documents%20and%20Settings/Dra.%20Kus%20Aryani.KUS_ARYANI.000/My%20Documents/DATA/PP%20PROD-BHN/PPIC/HPP2005/HPP05_KAEF.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Y:/Users/user/AppData/Local/Microsoft/Windows/Temporary%20Internet%20Files/Content.IE5/K5ZC9LHX/Documents%20and%20Settings/Dra.%20Kus%20Aryani.KUS_ARYANI.000/My%20Documents/DATA/PP%20PROD-BHN/PPIC/HPP2005/HPP05_PJ.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Y:/Users/user/AppData/Local/Microsoft/Windows/Temporary%20Internet%20Files/Content.IE5/K5ZC9LHX/ZEE/RL%20KINA%20&amp;%20ALOKASI%20BIAYA/DTAGUSTU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SC-KF%20%20--%20%20Supply%20Chain%20Kimia%20Farma/Demand%20Management/Forecast/Business%20Driver%20ver-2.0%20--%2004092019%20OK%20-%20(update%20data%20stok%2031%20Agusutus).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Z:/Users/user/AppData/Local/Microsoft/Windows/Temporary%20Internet%20Files/Content.IE5/K5ZC9LHX/tahun%202008/Documents%20and%20Settings/Dra.%20Kus%20Aryani.KUS_ARYANI.000/My%20Documents/DATA/PP%20PROD-BHN/PPIC/HPP2005/HPP05_PJ.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MANAGER%20P3I/2014/RKAP/24%20DES%2013/MANAGER%20P3I/2012/LAPORAN/LAPORAN%202012/FEBRUARI%202012R/File%20Grand%20Design%20Plant%20Jakarta/Data%20XLSX/Rev2-19-05-2011-Grand%20Design%20Plant%20Jakarta%20Rev-2.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E:/Product%20Development/File%20RTM/2011/RTM%20TF%20TW%20II%20201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D:/RKAP-2012_Ed.1/LAPORAN-2011/FORMAT%20LAPORAN%20DIT(1).PROD.%202011-juli.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Y:/(A)/Personal%20Computer/ADHI/2008/RKAP/Kus%20Aryani/Documents%20and%20Settings/Dra.%20Kus%20Aryani.KUS_ARYANI.000/My%20Documents/DATA/PP%20PROD-BHN/PPIC/HPP2005/HPP05_KAEF.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Y:/Documents%20and%20Settings/Dra.%20Kus%20Aryani.KUS_ARYANI.000/My%20Documents/DATA/PP%20PROD-BHN/PPIC/HPP2005/HPP05_KAEF.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Documents%20and%20Settings/KASIM_AKT/My%20Documents/Downloads/DATA/MANAGER%20PPIC%202008/Documents%20and%20Settings/Dra.%20Kus%20Aryani.KUS_ARYANI.000/My%20Documents/DATA/PP%20PROD-BHN/PPIC/HPP2005/HPP05_KAEF.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D:/File%20Grand%20Design%20Plant%20Jakarta/Data%20XLSX/Rev2-19-05-2011-Grand%20Design%20Plant%20Jakarta%20Rev-2.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A:/SRIDON/bisnis-plan/BS-03-07B.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Data/BP/DD/DPB/HPP-06/STOK-06/STOK-31%20JULI%20200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rkap%20bjn%20srev%20II%20elesai/Users/HP/Downloads/FORMAT%20LAMPIRAN%20PROSEDUR%20PERENCANAAN%20SBU%20MNF%20P-11%2098%20M-2.rev2%20(1)%20REVISI%20(1).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D:/Users/Kus%20Aryani/Documents/DATA/TARGET%20SBU%20MANUFACTUR/RKAP%202014/GABUNGAN/LAIN-LAIN/Pendpt%2020-4-2012.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AKUN/AC2005/AC03/Semarang03l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D:/Documents%20and%20Settings/Dra.%20Kus%20Aryani.KUS_ARYANI.000/My%20Documents/DATA/PP%20PROD-BHN/PPIC/HPP2005/HPP05_KAEF.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D:/Users/Kus%20Aryani/Documents/DATA/TARGET%20SBU%20MANUFACTUR/RKAP%202014/GABUNGAN/RKAP%202009/Data/BP/DD/DPB/HPP-05/STOK-05/STOK%20-%2030%20APRIL%2020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D:/Users/Kus%20Aryani/Documents/DATA/TARGET%20SBU%20MANUFACTUR/RKAP%202014/GABUNGAN/RKAP-2011/RKAP%202009/Data/BP/DD/DPB/HPP-05/STOK-05/STOK%20-%2030%20APRIL%202005.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D:/ap2004r/LAP04/ucon/RHA/real-99/tw-1/ap-tw199.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Kfupw.ppc.wks/ppc.drv.c/RAP99/rap99alt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F:/Data/BP/DD/DPB/HPP-05/STOK-05/STOK%20-%2030%20APRIL%20200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Y:/(A)/Personal%20Computer/ADHI/2008/RKAP/Kus%20Aryani/Documents%20and%20Settings/Dra.%20Kus%20Aryani.KUS_ARYANI.000/My%20Documents/DATA/PP%20PROD-BHN/PPIC/HPP2005/HPP05_PJ.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Y:/Documents%20and%20Settings/Dra.%20Kus%20Aryani.KUS_ARYANI.000/My%20Documents/DATA/PP%20PROD-BHN/PPIC/HPP2005/HPP05_PJ.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Y:/tahun%202008/Documents%20and%20Settings/Dra.%20Kus%20Aryani.KUS_ARYANI.000/My%20Documents/DATA/PP%20PROD-BHN/PPIC/HPP2005/HPP05_PJ.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D:/Documents%20and%20Settings/KASIM_AKT/My%20Documents/Downloads/DATA/MANAGER%20PPIC%202008/Documents%20and%20Settings/Dra.%20Kus%20Aryani.KUS_ARYANI.000/My%20Documents/DATA/PP%20PROD-BHN/PPIC/HPP2005/HPP05_PJ.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N:/ZEE/RL%20KINA%20&amp;%20ALOKASI%20BIAYA/DTAGUSTUS.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Y:/Documents%20and%20Settings/kus%20aryani.YOUR-30485EEDAC/My%20Documents/DATA/RKAP%202010/PROGNOSA%202010/ZEE/RL%20KINA%20&amp;%20ALOKASI%20BIAYA/DTAGUSTU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Z:/Users/Kus%20Aryani/Documents/DATA/TARGET%20SBU%20MANUFACTUR/RKAP%202014/GABUNGAN/RKAP-2011/ZEE/RL%20KINA%20&amp;%20ALOKASI%20BIAYA/DTAGUSTU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Users/User/Downloads/JANUARI%202021/Bahan%20Rapat%20Koordinasi%2025-01-21.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LAPORAN%20BULANAN%20SBU%20MANUFAKTUR%202021/JANUARI%202021/Bahan%20Rapat%20Koordinasi%2025-01-21.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BACKUP/Download/Realisasi%202020%20(Final).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D:/LAPORAN%20BULANAN%20SBU%20MANUFAKTUR%202021/OKTOBER%202021/ZRMM074%20Jan-Des%202021%20(Per%20tgl%2001%20Nov%202021).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D:/LAPORAN%20BULANAN%20SBU%20MANUFAKTUR%202021/OKTOBER%202021/MB51%20Jan-Okt%202021%20(Per%20tgl%2001%20Nov%202021).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D:/LAPORAN%20BULANAN%20SBU%20MANUFAKTUR%202021/MB51%20jan-April%202021.XLSX"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ZRMM074%20per%2027-5-2021.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sers/rahmatdenny/Downloads/Evaluasi%20Pesanan%20SMT1%20-%20Jan-April%202021.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D:/LAPORAN%20BULANAN%20SBU%20MANUFAKTUR%202021/Evaluasi%20Pesanan%20SMT1%20-%20Jan-Maret%202021.xlsx"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D:/LAPORAN%20BULANAN%20SBU%20MANUFAKTUR%202021/ZRMM074%20per%2002-08-2021.XLSX"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D:/SDPP/MM60%20per%2010%20Agustus%202020.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BACKUP/Download/PESANANAN%20TW-1%202021%20per%2025-11-2020.XLSX"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D:/SDPP/KTPR/MASTER%20KT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Rekap_01"/>
      <sheetName val="ASLI"/>
      <sheetName val="L-9.PROD_MAKLOON"/>
      <sheetName val="L-7.RINC_PENYERAHAN"/>
      <sheetName val="L-4. ANAL HPP"/>
      <sheetName val="_TP"/>
      <sheetName val="%TP"/>
      <sheetName val="AC0805"/>
      <sheetName val="L-3. REAL HPP SD BLN"/>
      <sheetName val="rekap-jadi-lampiran"/>
      <sheetName val="INSTITUSI"/>
      <sheetName val="yogy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1.B. EVAL. HASIL"/>
      <sheetName val="L-2. RKP BY BLN &amp; SD BLN (2)"/>
      <sheetName val="L-3. REAL HPP SD BLN"/>
      <sheetName val="L-4-ANAL-HPP-EDIT"/>
      <sheetName val="L-5. EVAL. STOK BHN"/>
      <sheetName val="L-6-REKAP KIRIM"/>
      <sheetName val="L-7-RINCIAN_PENYERAHAN"/>
      <sheetName val="L-8-RINCIAN_PENYERAHAN"/>
      <sheetName val="L-9.PROD_MAKLOON"/>
      <sheetName val="L-10.PENJUALAN LANGSUNG"/>
      <sheetName val="L-11 KTPR"/>
      <sheetName val="L-12.REKAP_PEMBELIAN"/>
      <sheetName val="L-13.ANALISA_HARGA"/>
      <sheetName val="L-14.KOMPOSISI PEGAWAI"/>
      <sheetName val="L-15.CAPITAL EXPEND."/>
      <sheetName val="L-16 &amp; 21-KEHADIRAN"/>
      <sheetName val="L-17 Perputaran Bhn"/>
      <sheetName val="L-18. RENDEMEN"/>
      <sheetName val="L-19 Kualitas"/>
      <sheetName val="L-20 K3"/>
      <sheetName val="L_22-LISTRIK"/>
      <sheetName val="Sheet18"/>
      <sheetName val="Sheet20"/>
      <sheetName val="ASLI"/>
      <sheetName val="REGUL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GULER-INST"/>
      <sheetName val="REGULER (cek)"/>
      <sheetName val="INSTITUSI (cek)"/>
      <sheetName val="REGULER (pb)"/>
      <sheetName val="INSTITUSI (pb)"/>
      <sheetName val="REGULER"/>
      <sheetName val="INSTITUSI"/>
      <sheetName val="REKAP-TOTAL"/>
      <sheetName val="REKAP-REGULER"/>
      <sheetName val="REKAP-INSTITUSI"/>
      <sheetName val="REKAP-UNIT"/>
      <sheetName val="L-7-RINCIAN_PENYERAHAN"/>
      <sheetName val="L-3. REAL HPP SD BLN"/>
      <sheetName val="Anls04"/>
      <sheetName val="NON-KF"/>
      <sheetName val="REKAP-PRODUK BARU"/>
      <sheetName val="ASLI"/>
      <sheetName val="bipos"/>
      <sheetName val="L-8.RINC_PENYERAHAN"/>
      <sheetName val="L-9.PROD_MAKLOON"/>
      <sheetName val="L-7.RINC_PENYERAHAN"/>
      <sheetName val="L-4. ANAL HPP"/>
      <sheetName val="L-1.A. AP BLN &amp; SD BLN"/>
      <sheetName val="L-2. RKP BY BLN &amp; SD BLN"/>
      <sheetName val="L-16 &amp; 21-KEHADIRAN"/>
      <sheetName val="L-4-ANAL-HPP-EDI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L-3. REAL HPP SD BLN"/>
      <sheetName val="rekap-jadi-lampiran"/>
      <sheetName val="_TP"/>
      <sheetName val="ASLI"/>
      <sheetName val="bipos"/>
      <sheetName val="L-8.RINC_PENYERAHAN"/>
      <sheetName val="L-9.PROD_MAKLOON"/>
      <sheetName val="L-7.RINC_PENYERAHAN"/>
      <sheetName val="L-4. ANAL HPP"/>
      <sheetName val="L-1.A. AP BLN &amp; SD BLN"/>
      <sheetName val="REGULER"/>
      <sheetName val="Gaji"/>
      <sheetName val="L-16 &amp; 21-KEHADIRAN"/>
      <sheetName val="L-4-ANAL-HPP-ED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ASLI"/>
      <sheetName val="L-8.RINC_PENYERAHAN"/>
      <sheetName val="L-9.PROD_MAKLOON"/>
      <sheetName val="L-7.RINC_PENYERAHAN"/>
      <sheetName val="L-4. ANAL HPP"/>
      <sheetName val="L-3. REAL HPP SD BLN"/>
      <sheetName val="L-1.A. AP BLN &amp; SD BLN"/>
      <sheetName val="bipos"/>
      <sheetName val="Gaji"/>
      <sheetName val="Rekap_01"/>
      <sheetName val="Rekap"/>
      <sheetName val="L-2. RKP BY BLN &amp; SD BLN (2)"/>
      <sheetName val="REGULER"/>
      <sheetName val="INSTITUSI"/>
      <sheetName val="L-16 &amp; 21-KEHADIRAN"/>
      <sheetName val="L-4-ANAL-HPP-EDIT"/>
    </sheetNames>
    <sheetDataSet>
      <sheetData sheetId="0" refreshError="1">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L-3. REAL HPP SD BLN"/>
      <sheetName val="RinKTPR"/>
      <sheetName val="_TP"/>
      <sheetName val="rekap-jadi-lampiran"/>
      <sheetName val="ASLI"/>
      <sheetName val="Rekap_01"/>
      <sheetName val="bipos"/>
      <sheetName val="REGULER"/>
      <sheetName val="INSTITUS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TP"/>
      <sheetName val="_TP"/>
      <sheetName val="Rekap"/>
      <sheetName val="rekap-jadi-lampiran"/>
      <sheetName val="RinKT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ji"/>
      <sheetName val="Anls04"/>
      <sheetName val="REGULER"/>
    </sheetNames>
    <sheetDataSet>
      <sheetData sheetId="0" refreshError="1"/>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nls04"/>
      <sheetName val="Legend"/>
      <sheetName val="Gaji"/>
      <sheetName val="L-8.RINC_PENYERAHAN"/>
      <sheetName val="L-7.RINC_PENYERAHAN"/>
      <sheetName val="L-9.PROD_MAKLOON"/>
      <sheetName val="L-4. ANAL HPP"/>
      <sheetName val="L-3. REAL HPP SD BLN"/>
      <sheetName val="L-1.A. AP BLN &amp; SD BLN"/>
      <sheetName val="yogya"/>
      <sheetName val="ASLI"/>
      <sheetName val="REGULER"/>
      <sheetName val="RINC-JANMARET"/>
      <sheetName val="rekap-jadi-lampi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abaya"/>
      <sheetName val="semarang"/>
      <sheetName val="solo"/>
      <sheetName val="yogya"/>
      <sheetName val="Jember"/>
      <sheetName val="Malang"/>
      <sheetName val="BALI"/>
      <sheetName val="Mataram"/>
      <sheetName val="kupang"/>
      <sheetName val="Balikpapan"/>
      <sheetName val="Srinda"/>
      <sheetName val="Plraya"/>
      <sheetName val="Ptianak"/>
      <sheetName val="Bmasin"/>
      <sheetName val="makasar"/>
      <sheetName val="kdari"/>
      <sheetName val=" palu"/>
      <sheetName val="Manado"/>
      <sheetName val="jpura"/>
      <sheetName val="Sorong"/>
      <sheetName val="Totl Timur"/>
      <sheetName val="Sheet2"/>
      <sheetName val="Sheet3"/>
      <sheetName val="Sheet4"/>
      <sheetName val="Sheet5"/>
      <sheetName val="ASLI"/>
      <sheetName val="KF43"/>
      <sheetName val="bi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
      <sheetName val="KF8"/>
      <sheetName val="KF9"/>
      <sheetName val="KF10"/>
      <sheetName val="KF11"/>
      <sheetName val="KF12"/>
      <sheetName val="KF14"/>
      <sheetName val="KF40"/>
      <sheetName val="KF43"/>
      <sheetName val="KF51"/>
      <sheetName val="KF58"/>
      <sheetName val="KF30"/>
      <sheetName val="KF36"/>
      <sheetName val="BREAK-TT"/>
      <sheetName val="laroux"/>
      <sheetName val="ASLI"/>
      <sheetName val="bipos"/>
      <sheetName val="Anls04"/>
      <sheetName val="yogya"/>
      <sheetName val="Gaji"/>
      <sheetName val="L-16 &amp; 21-KEHADIRAN"/>
      <sheetName val="L-4-ANAL-HPP-ED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li"/>
      <sheetName val="DataProduk"/>
      <sheetName val="yogya"/>
    </sheetNames>
    <sheetDataSet>
      <sheetData sheetId="0" refreshError="1"/>
      <sheetData sheetId="1" refreshError="1"/>
      <sheetData sheetId="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st-Ptt"/>
      <sheetName val="Jastek"/>
      <sheetName val="IP"/>
      <sheetName val="Gaji"/>
      <sheetName val="Upah"/>
      <sheetName val="Esl"/>
      <sheetName val="Khusus"/>
      <sheetName val="Konj"/>
      <sheetName val="TP"/>
      <sheetName val="TP-ptt"/>
      <sheetName val="PPh"/>
      <sheetName val="Lembur"/>
      <sheetName val="PiKen"/>
      <sheetName val="ASLI"/>
      <sheetName val="yogya"/>
      <sheetName val="bipos"/>
      <sheetName val="Anls04"/>
      <sheetName val="rekap-jadi-lampiran"/>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abaya"/>
      <sheetName val="semarang"/>
      <sheetName val="solo"/>
      <sheetName val="yogya"/>
      <sheetName val="Jember"/>
      <sheetName val="Malang"/>
      <sheetName val="BALI"/>
      <sheetName val="Mataram"/>
      <sheetName val="kupang"/>
      <sheetName val="Balikpapan"/>
      <sheetName val="Srinda"/>
      <sheetName val="Plraya"/>
      <sheetName val="Ptianak"/>
      <sheetName val="Bmasin"/>
      <sheetName val="makasar"/>
      <sheetName val="kdari"/>
      <sheetName val=" palu"/>
      <sheetName val="Manado"/>
      <sheetName val="jpura"/>
      <sheetName val="Sorong"/>
      <sheetName val="Totl Timur"/>
      <sheetName val="Sheet2"/>
      <sheetName val="Sheet3"/>
      <sheetName val="Sheet4"/>
      <sheetName val="Sheet5"/>
      <sheetName val="EST-SM2"/>
      <sheetName val="SM1"/>
      <sheetName val="omzet99"/>
      <sheetName val="Anls04"/>
      <sheetName val="rekap-jadi-lampiran"/>
      <sheetName val="Gaj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rekap-jadi-lampiran"/>
      <sheetName val="bip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SLI"/>
      <sheetName val="yogya"/>
      <sheetName val="Anls04"/>
      <sheetName val="INSTITUSI"/>
      <sheetName val="REGULER"/>
      <sheetName val="Rekap_01"/>
      <sheetName val="Gaji"/>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L-16 &amp; 21-KEHADIRAN"/>
      <sheetName val="L-4-ANAL-HPP-EDIT"/>
      <sheetName val="KF43"/>
      <sheetName val="bipos"/>
      <sheetName val="yogya"/>
      <sheetName val="Gaji"/>
      <sheetName val="INSTITUSI"/>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ASLI"/>
      <sheetName val="L-7-RINCIAN_PENYERAHAN"/>
      <sheetName val="L-3. REAL HPP SD BLN"/>
      <sheetName val="bipos"/>
      <sheetName val="Gaj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rekap-jadi-lampiran"/>
      <sheetName val="yogya"/>
      <sheetName val="Gaji"/>
      <sheetName val="L-8.RINC_PENYERAHAN"/>
      <sheetName val="L-9.PROD_MAKLOON"/>
      <sheetName val="L-7.RINC_PENYERAHAN"/>
      <sheetName val="L-4. ANAL HPP"/>
      <sheetName val="L-3. REAL HPP SD BLN"/>
      <sheetName val="L-1.A. AP BLN &amp; SD BLN"/>
      <sheetName val="L-2. RKP BY BLN &amp; SD BLN"/>
      <sheetName val="NON-KF"/>
      <sheetName val="REKAP-INSTITUSI"/>
      <sheetName val="REKAP-PRODUK BARU"/>
      <sheetName val="REKAP-REGULER"/>
      <sheetName val="REKAP-TOTAL"/>
      <sheetName val="_TP"/>
      <sheetName val="omzet99"/>
      <sheetName val="bipos"/>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1.B. EVAL. HASIL"/>
      <sheetName val="L-2. RKP BY BLN &amp; SD BLN (2)"/>
      <sheetName val="L-3. REAL HPP SD BLN"/>
      <sheetName val="L-4-ANAL-HPP-EDIT"/>
      <sheetName val="L-5. EVAL. STOK BHN"/>
      <sheetName val="L-6-REKAP KIRIM"/>
      <sheetName val="L-7-RINCIAN_PENYERAHAN"/>
      <sheetName val="L-8-RINCIAN_PENYERAHAN"/>
      <sheetName val="L-9.PROD_MAKLOON"/>
      <sheetName val="L-10.PENJUALAN LANGSUNG"/>
      <sheetName val="L-11-KTPR"/>
      <sheetName val="L-12.REKAP_PEMBELIAN"/>
      <sheetName val="L-13.ANALISA_HARGA"/>
      <sheetName val="L-14.KOMPOSISI PEGAWAI"/>
      <sheetName val="L-15.CAPITAL EXPEND."/>
      <sheetName val="L-16 &amp; 21-KEHADIRAN"/>
      <sheetName val="L-17 Perputaran Bhn"/>
      <sheetName val="L-18. RENDEMEN"/>
      <sheetName val="L-19 Kualitas"/>
      <sheetName val="L-20 K3"/>
      <sheetName val="L_22-LISTRIK"/>
      <sheetName val="Sheet18"/>
      <sheetName val="Sheet20"/>
      <sheetName val="_TP"/>
      <sheetName val="Anls04"/>
      <sheetName val="ASLI"/>
      <sheetName val="Gaji"/>
      <sheetName val="Rekap"/>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L-4. ANAL HPP"/>
      <sheetName val="L-5. EVAL. STOK BHN"/>
      <sheetName val="L-6. REKAP KIRIM"/>
      <sheetName val="L-7.RINC_PENYERAHAN"/>
      <sheetName val="L-8.RINC_PENYERAHAN"/>
      <sheetName val="L-9.PROD_MAKLOON"/>
      <sheetName val="L-10.PENJUALAN LANGSUNG"/>
      <sheetName val="ktprAgst11"/>
      <sheetName val="L-12.REKAP_PEMBELIAN"/>
      <sheetName val="L-13.ANALISA_HARGA"/>
      <sheetName val="L-14.KOMPOSISI PEGAWAI"/>
      <sheetName val="L-15.CAPITAL EXPEND."/>
      <sheetName val="Sheet18"/>
      <sheetName val="Sheet20"/>
      <sheetName val="_TP"/>
      <sheetName val="ASLI"/>
      <sheetName val="L-7-RINCIAN_PENYERAHAN"/>
      <sheetName val="APANGG"/>
      <sheetName val="Gaji"/>
      <sheetName val="bipos"/>
      <sheetName val="Anls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L-4. ANAL HPP"/>
      <sheetName val="L-5. EVAL. STOK BHN"/>
      <sheetName val="L-6. REKAP KIRIM"/>
      <sheetName val="L-7.RINC_PENYERAHAN"/>
      <sheetName val="L-8.RINC_PENYERAHAN"/>
      <sheetName val="L-9.PROD_MAKLOON"/>
      <sheetName val="L-10.PENJUALAN LANGSUNG"/>
      <sheetName val="ktprSept11"/>
      <sheetName val="L-12.REKAP_PEMBELIAN"/>
      <sheetName val="L-13.ANALISA_HARGA"/>
      <sheetName val="L-14.KOMPOSISI PEGAWAI"/>
      <sheetName val="L-15.CAPITAL EXPEND."/>
      <sheetName val="Sheet18"/>
      <sheetName val="Sheet20"/>
      <sheetName val="L-7-RINCIAN_PENYERAHAN"/>
      <sheetName val="ASLI"/>
      <sheetName val="bipos"/>
      <sheetName val="Anls04"/>
      <sheetName val="Gaji"/>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ftar Isi"/>
      <sheetName val="L-1.A. AP BLN &amp; SD BLN"/>
      <sheetName val="L-2. RKP BY BLN &amp; SD BLN (2)"/>
      <sheetName val="L-3 Realisasi HPP"/>
      <sheetName val="L-4. ANAL HPP"/>
      <sheetName val="L-5. EVAL. STOK BHN"/>
      <sheetName val="L-6. REKAP KIRIM"/>
      <sheetName val="L-7.RINC_PENYERAHAN"/>
      <sheetName val="L-9.PROD_MAKLOON"/>
      <sheetName val="L-10.PENJUALAN LANGSUNG"/>
      <sheetName val="L-11 KTPR"/>
      <sheetName val="L-12.REKAP_PEMBELIAN"/>
      <sheetName val="L-13.ANALISA_HARGA"/>
      <sheetName val="L-14.KOMPOSISI PEGAWAI"/>
      <sheetName val="L-15.CAPITAL EXPEND."/>
      <sheetName val="L-16 &amp; 21 Kehadiran"/>
      <sheetName val="L-17 Perputaran Bhn"/>
      <sheetName val="L-18 Rendemen"/>
      <sheetName val="L-19 Kualitas"/>
      <sheetName val="L-20 K3"/>
      <sheetName val="L-8.RINC_PENYERAHAN"/>
      <sheetName val="L-3. REAL HPP SD BLN"/>
      <sheetName val="L-2. RKP BY BLN &amp; SD BLN"/>
      <sheetName val="Rekon"/>
      <sheetName val="Anls04"/>
      <sheetName val="ASLI"/>
      <sheetName val="L-7-RINCIAN_PENYERAHAN"/>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bipos"/>
      <sheetName val="L-8.RINC_PENYERAHAN"/>
      <sheetName val="L-9.PROD_MAKLOON"/>
      <sheetName val="L-7.RINC_PENYERAHAN"/>
      <sheetName val="L-4. ANAL HPP"/>
      <sheetName val="L-3. REAL HPP SD BLN"/>
      <sheetName val="L-1.A. AP BLN &amp; SD BLN"/>
      <sheetName val="L-2. RKP BY BLN &amp; SD BLN"/>
      <sheetName val="_TP"/>
      <sheetName val="Rekap_01"/>
      <sheetName val="L-7-RINCIAN_PENYERAHAN"/>
      <sheetName val="L-2. RKP BY BLN &amp; SD BLN (2)"/>
      <sheetName val="Gaji"/>
      <sheetName val="ASL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D BULAN-1"/>
      <sheetName val="BULAN-1"/>
      <sheetName val="REK-1"/>
      <sheetName val="ktpr JAN 12-1"/>
      <sheetName val="RinKTPR"/>
      <sheetName val="L-9.PROD_MAKLOON"/>
      <sheetName val="L-7.RINC_PENYERAHAN"/>
      <sheetName val="L-4. ANAL HPP"/>
      <sheetName val="L-1.A. AP BLN &amp; SD BLN"/>
      <sheetName val="L-2. RKP BY BLN &amp; SD BLN (2)"/>
      <sheetName val="rekap-jadi-lampiran"/>
      <sheetName val="omzet99"/>
      <sheetName val="ASLI"/>
      <sheetName val="L-7-RINCIAN_PENYERAHAN"/>
      <sheetName val="L-3. REAL HPP SD BLN"/>
      <sheetName val="L-8.RINC_PENYERAHAN"/>
      <sheetName val="Gaji"/>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_01"/>
      <sheetName val="Real Prod vs Renc 01 "/>
      <sheetName val="Real Prod vs Renc02 "/>
      <sheetName val="Real Prod vs Renc03 "/>
      <sheetName val="Real Prod vs Renc04"/>
      <sheetName val="Real Prod vs Renc05 "/>
      <sheetName val="Real Prod vs Renc06"/>
      <sheetName val="Real Prod vs Renc07"/>
      <sheetName val="Real Prod vs Renc08"/>
      <sheetName val="Real Prod vs Renc09"/>
      <sheetName val="Real Prod vs Renc09 "/>
      <sheetName val="Real Prod vs Renc10"/>
      <sheetName val="Real Prod vs Renc11"/>
      <sheetName val="Real Prod TW.4"/>
      <sheetName val="Real Prod vs Renc12"/>
      <sheetName val="Anls04"/>
      <sheetName val="L-8.RINC_PENYERAHAN"/>
      <sheetName val="L-9.PROD_MAKLOON"/>
      <sheetName val="L-7.RINC_PENYERAHAN"/>
      <sheetName val="L-4. ANAL HPP"/>
      <sheetName val="L-3. REAL HPP SD BLN"/>
      <sheetName val="L-1.A. AP BLN &amp; SD BLN"/>
      <sheetName val="ASLI"/>
      <sheetName val="Gaji"/>
      <sheetName val="Rekap"/>
      <sheetName val="rekap-jadi-lampiran"/>
      <sheetName val="%TP"/>
      <sheetName val="RinKTPR"/>
      <sheetName val="L-2. RKP BY BLN &amp; SD BLN (2)"/>
      <sheetName val="L-2. RKP BY BLN &amp; SD BLN"/>
      <sheetName val="L-7-RINCIAN_PENYER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B. EVAL. HASIL"/>
      <sheetName val="L-3. REAL HPP SD BLN"/>
      <sheetName val="Sheet18"/>
      <sheetName val="Sheet20"/>
      <sheetName val="RinKTPR"/>
      <sheetName val="Rekap_01"/>
      <sheetName val="_TP"/>
      <sheetName val="L-8.RINC_PENYERAHAN"/>
      <sheetName val="L-9.PROD_MAKLOON"/>
      <sheetName val="L-7.RINC_PENYERAHAN"/>
      <sheetName val="L-4. ANAL HPP"/>
      <sheetName val="L-1.A. AP BLN &amp; SD BLN"/>
      <sheetName val="L-2. RKP BY BLN &amp; SD BLN"/>
      <sheetName val="rekap-jadi-lampiran"/>
      <sheetName val="L-7-RINCIAN_PENYERAH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_TP"/>
      <sheetName val="GADAS1 PT"/>
      <sheetName val="Anls04"/>
      <sheetName val="L-3. REAL HPP SD BLN"/>
      <sheetName val="Rekap_01"/>
      <sheetName val="RinKTP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C0805"/>
      <sheetName val="Rekon"/>
      <sheetName val="Anls04"/>
      <sheetName val="Rekap_01"/>
      <sheetName val="omzet99"/>
      <sheetName val="bi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ITUSI (2)"/>
      <sheetName val="REGULER (2)"/>
      <sheetName val="PHS"/>
      <sheetName val="NON-KF"/>
      <sheetName val="EKSPOR"/>
      <sheetName val="REGULER"/>
      <sheetName val="INSTITUSI"/>
      <sheetName val="PRODUK BARU"/>
      <sheetName val="REKAP-TOTAL"/>
      <sheetName val="REKAP-REGULER"/>
      <sheetName val="REKAP-INSTITUSI"/>
      <sheetName val="REKAP-PRODUK BARU"/>
      <sheetName val="Anls04"/>
      <sheetName val="ASLI"/>
      <sheetName val="bipos"/>
      <sheetName val="Rekap_01"/>
      <sheetName val="L-7-RINCIAN_PENYERAHAN"/>
      <sheetName val="L-3. REAL HPP SD BLN"/>
      <sheetName val="rekap-jadi-lampiran"/>
      <sheetName val="EST-SM2"/>
      <sheetName val="SM1"/>
      <sheetName val="AC0805"/>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SI KOMPROD 2001 1 %"/>
      <sheetName val="SIMULASI KOMPROD 2001 0,75 %"/>
      <sheetName val="SIMULASI KOMPROD 2001 0,5% OMZE"/>
      <sheetName val="Sheet1"/>
      <sheetName val="HIT-0.75%BTROMZ"/>
      <sheetName val="RINC-JANMARET"/>
      <sheetName val="HIT-0.5%BTR OMZ"/>
      <sheetName val="HIT-1%BTROMZ "/>
      <sheetName val="EST-SM2"/>
      <sheetName val="SM1"/>
      <sheetName val="NON-KF"/>
      <sheetName val="REKAP-INSTITUSI"/>
      <sheetName val="REKAP-PRODUK BARU"/>
      <sheetName val="REKAP-REGULER"/>
      <sheetName val="REKAP-TOTAL"/>
      <sheetName val="APANGG"/>
      <sheetName val="AC0805"/>
      <sheetName val="_TP"/>
      <sheetName val="ASL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2011"/>
      <sheetName val="ktprsm2"/>
      <sheetName val="EST-2011"/>
      <sheetName val="EST-SM2"/>
      <sheetName val="SM1"/>
      <sheetName val="Anls04"/>
      <sheetName val="rekap-jadi-lampiran"/>
      <sheetName val="ASLI"/>
      <sheetName val="L-8.RINC_PENYERAHAN"/>
      <sheetName val="L-9.PROD_MAKLOON"/>
      <sheetName val="L-7.RINC_PENYERAHAN"/>
      <sheetName val="L-4. ANAL HPP"/>
      <sheetName val="L-3. REAL HPP SD BLN"/>
      <sheetName val="L-1.A. AP BLN &amp; SD BLN"/>
      <sheetName val="L-2. RKP BY BLN &amp; SD BLN"/>
      <sheetName val="Gaji"/>
      <sheetName val="RINC-JANMARET"/>
      <sheetName val="NON-KF"/>
      <sheetName val="REKAP-INSTITUSI"/>
      <sheetName val="REKAP-PRODUK BARU"/>
      <sheetName val="REKAP-REGULER"/>
      <sheetName val="REKAP-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Anls04"/>
      <sheetName val="yogya"/>
      <sheetName val="ASLI"/>
      <sheetName val="_TP"/>
      <sheetName val="EST-SM2"/>
      <sheetName val="SM1"/>
      <sheetName val="NON-KF"/>
      <sheetName val="REKAP-INSTITUSI"/>
      <sheetName val="REKAP-PRODUK BARU"/>
      <sheetName val="REKAP-REGULER"/>
      <sheetName val="REKAP-TOTAL"/>
      <sheetName val="L-3. REAL HPP SD BLN"/>
      <sheetName val="Rekap_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rabaya"/>
      <sheetName val="semarang"/>
      <sheetName val="solo"/>
      <sheetName val="yogya"/>
      <sheetName val="Jember"/>
      <sheetName val="Malang"/>
      <sheetName val="BALI"/>
      <sheetName val="Mataram"/>
      <sheetName val="kupang"/>
      <sheetName val="Balikpapan"/>
      <sheetName val="Srinda"/>
      <sheetName val="Plraya"/>
      <sheetName val="Ptianak"/>
      <sheetName val="Bmasin"/>
      <sheetName val="makasar"/>
      <sheetName val="kdari"/>
      <sheetName val=" palu"/>
      <sheetName val="Manado"/>
      <sheetName val="jpura"/>
      <sheetName val="Sorong"/>
      <sheetName val="Totl Timur"/>
      <sheetName val="Sheet2"/>
      <sheetName val="Sheet3"/>
      <sheetName val="Sheet4"/>
      <sheetName val="Sheet5"/>
      <sheetName val="ASLI"/>
      <sheetName val="KF43"/>
      <sheetName val="bip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nls04"/>
      <sheetName val="ASLI"/>
      <sheetName val="_TP"/>
      <sheetName val="Rekap"/>
      <sheetName val="rekap-jadi-lampiran"/>
      <sheetName val="EST-SM2"/>
      <sheetName val="SM1"/>
      <sheetName val="NON-KF"/>
      <sheetName val="REKAP-INSTITUSI"/>
      <sheetName val="REKAP-PRODUK BARU"/>
      <sheetName val="REKAP-REGULER"/>
      <sheetName val="REKAP-TOTAL"/>
      <sheetName val="L-3. REAL HPP SD BL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 val="_TP"/>
      <sheetName val="AC0805"/>
      <sheetName val="bipos"/>
      <sheetName val="NON-KF"/>
      <sheetName val="REKAP-INSTITUSI"/>
      <sheetName val="REKAP-PRODUK BARU"/>
      <sheetName val="REKAP-REGULER"/>
      <sheetName val="REKAP-TOTAL"/>
      <sheetName val="EST-SM2"/>
      <sheetName val="SM1"/>
      <sheetName val="rekap-jadi-lampir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kap_jadi_lampiran"/>
      <sheetName val="Anls04"/>
      <sheetName val="L-7-RINCIAN_PENYERAHAN"/>
      <sheetName val="L-3. REAL HPP SD BLN"/>
      <sheetName val="L-8.RINC_PENYERAHAN"/>
      <sheetName val="L-9.PROD_MAKLOON"/>
      <sheetName val="L-7.RINC_PENYERAHAN"/>
      <sheetName val="L-4. ANAL HPP"/>
      <sheetName val="L-1.A. AP BLN &amp; SD BLN"/>
      <sheetName val="bipos"/>
      <sheetName val="ASLI"/>
      <sheetName val="NON-KF"/>
      <sheetName val="REKAP-INSTITUSI"/>
      <sheetName val="REKAP-PRODUK BARU"/>
      <sheetName val="REKAP-REGULER"/>
      <sheetName val="REKAP-TOTAL"/>
      <sheetName val="EST-SM2"/>
      <sheetName val="SM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INSTITUSI"/>
      <sheetName val="omzet99"/>
      <sheetName val="Rekap_01"/>
      <sheetName val="EST-SM2"/>
      <sheetName val="SM1"/>
      <sheetName val="bipos"/>
      <sheetName val="ASLI"/>
      <sheetName val="yogya"/>
      <sheetName val="Anls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REk"/>
      <sheetName val="Bagan"/>
      <sheetName val="MASKAR"/>
      <sheetName val="jan-agt"/>
      <sheetName val="jan-agt (sort)"/>
      <sheetName val="DAFTAR_KENDARAAN-DINAS(6501)"/>
      <sheetName val="rekap-jadi-lampiran (entry)"/>
      <sheetName val="jan-agt (value)"/>
      <sheetName val="rekap"/>
      <sheetName val="rekap (2)"/>
      <sheetName val="rekap-jadi-lampiran (2)"/>
      <sheetName val="HELP_RKAP06 (2)"/>
      <sheetName val="rekap-jadi-lampiran"/>
      <sheetName val="jan-agt (value) (2)"/>
      <sheetName val="0105"/>
      <sheetName val="0205"/>
      <sheetName val="0305"/>
      <sheetName val="0405"/>
      <sheetName val="0505"/>
      <sheetName val="0605"/>
      <sheetName val="0705"/>
      <sheetName val="0805"/>
      <sheetName val="REGULER"/>
      <sheetName val="ASLI"/>
      <sheetName val="REKAP-INSTITUSI"/>
      <sheetName val="REKAP-PRODUK BARU"/>
      <sheetName val="REKAP-REGULER"/>
      <sheetName val="REKAP-TOTAL"/>
      <sheetName val="EST-SM2"/>
      <sheetName val="SM1"/>
      <sheetName val="NON-KF"/>
      <sheetName val="bi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ls04"/>
      <sheetName val="RUGI"/>
      <sheetName val="HJULS"/>
      <sheetName val="Anls05"/>
      <sheetName val="Cov"/>
      <sheetName val="PJ"/>
      <sheetName val="PM"/>
      <sheetName val="PB"/>
      <sheetName val="PS"/>
      <sheetName val="PW"/>
      <sheetName val="HPP++"/>
      <sheetName val="bipos"/>
      <sheetName val="L-8.RINC_PENYERAHAN"/>
      <sheetName val="L-9.PROD_MAKLOON"/>
      <sheetName val="L-7.RINC_PENYERAHAN"/>
      <sheetName val="L-4. ANAL HPP"/>
      <sheetName val="L-3. REAL HPP SD BLN"/>
      <sheetName val="_TP"/>
      <sheetName val="GADAS1 PT"/>
      <sheetName val="ASLI"/>
      <sheetName val="rekap-jadi-lampiran"/>
      <sheetName val="EST-SM2"/>
      <sheetName val="SM1"/>
      <sheetName val="RINC-JANMARET"/>
      <sheetName val="REKAP-INSTITUSI"/>
      <sheetName val="REKAP-PRODUK BARU"/>
      <sheetName val="REKAP-REGULER"/>
      <sheetName val="REKAP-TOTAL"/>
      <sheetName val="NON-K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ASLI"/>
      <sheetName val="bipos"/>
      <sheetName val="_TP"/>
      <sheetName val="L-9.PROD_MAKLOON"/>
      <sheetName val="L-7.RINC_PENYERAHAN"/>
      <sheetName val="L-4. ANAL HPP"/>
      <sheetName val="L-1.A. AP BLN &amp; SD BLN"/>
      <sheetName val="L-2. RKP BY BLN &amp; SD BLN (2)"/>
      <sheetName val="AC0805"/>
      <sheetName val="Rekon"/>
      <sheetName val="GADAS1 PT"/>
      <sheetName val="%TP"/>
      <sheetName val="rekap-jadi-lampiran"/>
      <sheetName val="EST-SM2"/>
      <sheetName val="SM1"/>
      <sheetName val="RINC-JANMA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ASLI"/>
      <sheetName val="Anls04"/>
      <sheetName val="rekap-jadi-lampiran"/>
      <sheetName val="bipos"/>
      <sheetName val="EST-SM2"/>
      <sheetName val="S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0805"/>
      <sheetName val="PJ0805"/>
      <sheetName val="GDG-08"/>
      <sheetName val="ASLI"/>
      <sheetName val="L-7-RINCIAN_PENYERAHAN"/>
      <sheetName val="L-3. REAL HPP SD BLN"/>
      <sheetName val="_TP"/>
      <sheetName val="Rekap"/>
      <sheetName val="bipos"/>
      <sheetName val="rekap-jadi-lampiran"/>
      <sheetName val="Anls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Reguler-2018"/>
      <sheetName val="Sales-BPJS-2018"/>
      <sheetName val="Sales-Ekatalog-2018"/>
      <sheetName val="Sales-ProyekPusat-2018"/>
      <sheetName val="HJP-PTD"/>
      <sheetName val="DataProduk"/>
      <sheetName val="MasterProduk"/>
      <sheetName val="Pareto2019"/>
      <sheetName val="HJPPareto2018"/>
      <sheetName val="RenkirAllPlant"/>
      <sheetName val="RealKirimPlant"/>
      <sheetName val="SoH"/>
      <sheetName val="SFAccuracy80"/>
      <sheetName val="MarginProduk"/>
      <sheetName val="TMMA"/>
      <sheetName val="IndexStock"/>
      <sheetName val="SFAccuracy80 v"/>
      <sheetName val="BD Dashboard"/>
      <sheetName val="MonthlySales2016to2018"/>
      <sheetName val="SalesYTDAgustus"/>
      <sheetName val="Sheet1"/>
      <sheetName val="AC08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TP"/>
      <sheetName val="HPP"/>
      <sheetName val="%TP"/>
      <sheetName val="Table"/>
      <sheetName val="Gab"/>
      <sheetName val="AC0805"/>
      <sheetName val="GADAS1 PT"/>
      <sheetName val="ASLI"/>
      <sheetName val="rekap-jadi-lampiran"/>
      <sheetName val="RinKTPR"/>
      <sheetName val="yogya"/>
      <sheetName val="Anls04"/>
      <sheetName val="DataProdu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Data Pend Detail"/>
      <sheetName val="KJ BL"/>
      <sheetName val="INV-NBL"/>
      <sheetName val="INV-FDC"/>
      <sheetName val="total-Estimasi Invest"/>
      <sheetName val="INV-ONK"/>
      <sheetName val="Langkah"/>
      <sheetName val="Rekap Invest-non onko"/>
      <sheetName val="Invest Total"/>
      <sheetName val="INV-FDC (25-05-2011)"/>
      <sheetName val="L-8.RINC_PENYERAHAN"/>
      <sheetName val="L-9.PROD_MAKLOON"/>
      <sheetName val="L-7.RINC_PENYERAHAN"/>
      <sheetName val="L-4. ANAL HPP"/>
      <sheetName val="L-3. REAL HPP SD BLN"/>
      <sheetName val="L-1.A. AP BLN &amp; SD BLN"/>
      <sheetName val="AC0805"/>
      <sheetName val="ASLI"/>
      <sheetName val="_T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saran _ target mutu_1"/>
      <sheetName val="Rekon"/>
      <sheetName val="L-9.PROD_MAKLOON"/>
      <sheetName val="L-7.RINC_PENYERAHAN"/>
      <sheetName val="L-4. ANAL HPP"/>
      <sheetName val="L-1.A. AP BLN &amp; SD BLN"/>
      <sheetName val="L-2. RKP BY BLN &amp; SD BLN (2)"/>
      <sheetName val="AC0805"/>
      <sheetName val="ASLI"/>
      <sheetName val="Rekap"/>
      <sheetName val="DataProduk"/>
      <sheetName val="rekap-jadi-lampiran"/>
      <sheetName val="_T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L-1.A. AP BLN &amp; SD BLN"/>
      <sheetName val="L-1.B. EVAL. HASIL"/>
      <sheetName val="L-2. RKP BY BLN &amp; SD BLN"/>
      <sheetName val="L-3. REAL HPP SD BLN"/>
      <sheetName val="kina-tmf"/>
      <sheetName val="L-4. ANAL HPP"/>
      <sheetName val="L-5. EVAL. STOK BHN"/>
      <sheetName val="L-6. REKAP KIRIM"/>
      <sheetName val="L-7.RINC_PENYERAHAN"/>
      <sheetName val="L-8.RINC_PENYERAHAN"/>
      <sheetName val="L-9.PROD_MAKLOON"/>
      <sheetName val="L-10.PENJUALAN LANGSUNG"/>
      <sheetName val="ktpr11"/>
      <sheetName val="L-12.REKAP_PEMBELIAN"/>
      <sheetName val="L-13.ANALISA_HARGA"/>
      <sheetName val="L-14.KOMPOSISI PEGAWAI"/>
      <sheetName val="L-15.CAPITAL EXPEND."/>
      <sheetName val="Sheet18"/>
      <sheetName val="Sheet20"/>
      <sheetName val="Rekap_01"/>
      <sheetName val="bipos"/>
      <sheetName val="Anls04"/>
      <sheetName val="L-2. RKP BY BLN &amp; SD BLN (2)"/>
      <sheetName val="APANGG"/>
      <sheetName val="RinKTPR"/>
      <sheetName val="ASLI"/>
      <sheetName val="L-7-RINCIAN_PENYERAHAN"/>
      <sheetName val="Sasaran _ target mutu_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Gaji"/>
      <sheetName val="rekap-jadi-lampiran"/>
      <sheetName val="Rekon"/>
      <sheetName val="bipos"/>
      <sheetName val="Rekap_01"/>
      <sheetName val="L-7-RINCIAN_PENYERAHAN"/>
      <sheetName val="L-3. REAL HPP SD BLN"/>
      <sheetName val="L-8.RINC_PENYERAHAN"/>
      <sheetName val="L-9.PROD_MAKLOON"/>
      <sheetName val="L-7.RINC_PENYERAHAN"/>
      <sheetName val="L-4. ANAL HPP"/>
      <sheetName val="L-1.A. AP BLN &amp; SD BLN"/>
      <sheetName val="L-2. RKP BY BLN &amp; SD BLN"/>
      <sheetName val="Rekap"/>
      <sheetName val="DataProduk"/>
      <sheetName val="_TP"/>
      <sheetName val="Sasaran _ target mutu_1"/>
    </sheetNames>
    <sheetDataSet>
      <sheetData sheetId="0"/>
      <sheetData sheetId="1"/>
      <sheetData sheetId="2">
        <row r="9">
          <cell r="D9" t="str">
            <v>797026</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Gaji"/>
      <sheetName val="bipos"/>
      <sheetName val="RinKTPR"/>
      <sheetName val="omzet99"/>
      <sheetName val="ASLI"/>
      <sheetName val="L-3. REAL HPP SD BLN"/>
      <sheetName val="L-8.RINC_PENYERAHAN"/>
      <sheetName val="L-9.PROD_MAKLOON"/>
      <sheetName val="L-7.RINC_PENYERAHAN"/>
      <sheetName val="L-4. ANAL HPP"/>
      <sheetName val="L-1.A. AP BLN &amp; SD BLN"/>
      <sheetName val="L-2. RKP BY BLN &amp; SD BLN"/>
      <sheetName val="Rekap"/>
      <sheetName val="Sasaran _ target mutu_1"/>
      <sheetName val="_TP"/>
      <sheetName val="AC0805"/>
      <sheetName val="rekap-jadi-lampiran"/>
      <sheetName val="DataProduk"/>
    </sheetNames>
    <sheetDataSet>
      <sheetData sheetId="0"/>
      <sheetData sheetId="1"/>
      <sheetData sheetId="2">
        <row r="9">
          <cell r="D9" t="str">
            <v>797026</v>
          </cell>
          <cell r="E9" t="str">
            <v>ACYCLOVIR 200 MG TABLET</v>
          </cell>
          <cell r="F9" t="str">
            <v>DUS 30 TABL</v>
          </cell>
          <cell r="G9">
            <v>1992.0449686594006</v>
          </cell>
          <cell r="H9">
            <v>1715.6964615643026</v>
          </cell>
          <cell r="I9">
            <v>900.95167390390816</v>
          </cell>
          <cell r="J9">
            <v>815.12208972174903</v>
          </cell>
          <cell r="K9">
            <v>391.30592874522279</v>
          </cell>
          <cell r="L9">
            <v>440.50374777244105</v>
          </cell>
          <cell r="M9">
            <v>869.23514154924112</v>
          </cell>
          <cell r="N9">
            <v>1005.3087460194581</v>
          </cell>
          <cell r="O9">
            <v>4153.5377128577729</v>
          </cell>
          <cell r="P9">
            <v>3976.6310450779511</v>
          </cell>
          <cell r="Q9">
            <v>12150</v>
          </cell>
          <cell r="R9">
            <v>0.95740819513154141</v>
          </cell>
          <cell r="S9">
            <v>0.3272947362204075</v>
          </cell>
        </row>
        <row r="10">
          <cell r="D10" t="str">
            <v>797027</v>
          </cell>
          <cell r="E10" t="str">
            <v>ACYCLOVIR 400 MG TABLET</v>
          </cell>
          <cell r="F10" t="str">
            <v>DUS 30 TABL</v>
          </cell>
          <cell r="G10">
            <v>4142.80006322606</v>
          </cell>
          <cell r="H10">
            <v>3535.5190317238339</v>
          </cell>
          <cell r="I10">
            <v>896.60007849293561</v>
          </cell>
          <cell r="J10">
            <v>737.97626171952925</v>
          </cell>
          <cell r="K10">
            <v>500.21140696213962</v>
          </cell>
          <cell r="L10">
            <v>563.10161246959706</v>
          </cell>
          <cell r="M10">
            <v>1111.1544732519944</v>
          </cell>
          <cell r="N10">
            <v>1285.0991138576676</v>
          </cell>
          <cell r="O10">
            <v>6650.7660219331292</v>
          </cell>
          <cell r="P10">
            <v>6121.6960197706276</v>
          </cell>
          <cell r="Q10">
            <v>21060</v>
          </cell>
          <cell r="R10">
            <v>0.92044976467105954</v>
          </cell>
          <cell r="S10">
            <v>0.29067882335093198</v>
          </cell>
        </row>
        <row r="11">
          <cell r="D11" t="str">
            <v>797036</v>
          </cell>
          <cell r="E11" t="str">
            <v>ACYCLOVIR 5% CREAM</v>
          </cell>
          <cell r="F11" t="str">
            <v>TUBE 5 GRAM</v>
          </cell>
          <cell r="G11">
            <v>136.34099875000001</v>
          </cell>
          <cell r="H11">
            <v>128.95421242529272</v>
          </cell>
          <cell r="I11">
            <v>655.44937500000003</v>
          </cell>
          <cell r="J11">
            <v>591.06615472740953</v>
          </cell>
          <cell r="K11">
            <v>121.08158297926715</v>
          </cell>
          <cell r="L11">
            <v>242.42899937581868</v>
          </cell>
          <cell r="M11">
            <v>156.37750464929644</v>
          </cell>
          <cell r="N11">
            <v>553.26656037250575</v>
          </cell>
          <cell r="O11">
            <v>1069.2494613785636</v>
          </cell>
          <cell r="P11">
            <v>1515.7159269010267</v>
          </cell>
          <cell r="Q11">
            <v>2083.25</v>
          </cell>
          <cell r="R11">
            <v>1.4175512653023383</v>
          </cell>
          <cell r="S11">
            <v>0.72757274782240566</v>
          </cell>
        </row>
        <row r="12">
          <cell r="D12" t="str">
            <v>F116</v>
          </cell>
          <cell r="E12" t="str">
            <v>ACYCLOVIR 5% CREAM</v>
          </cell>
          <cell r="F12" t="str">
            <v>TUBE 5 GRAM</v>
          </cell>
          <cell r="G12">
            <v>136.34099875000001</v>
          </cell>
          <cell r="H12">
            <v>134.83680625</v>
          </cell>
          <cell r="I12">
            <v>655.44937500000003</v>
          </cell>
          <cell r="J12">
            <v>537.66651749999994</v>
          </cell>
          <cell r="K12">
            <v>121.08158297926715</v>
          </cell>
          <cell r="L12">
            <v>213.8602591632152</v>
          </cell>
          <cell r="M12">
            <v>156.37750464929644</v>
          </cell>
          <cell r="N12">
            <v>247.49381524708875</v>
          </cell>
          <cell r="O12">
            <v>1069.2494613785636</v>
          </cell>
          <cell r="P12">
            <v>1133.857398160304</v>
          </cell>
          <cell r="Q12">
            <v>2083.25</v>
          </cell>
          <cell r="R12">
            <v>1.0604236327586665</v>
          </cell>
          <cell r="S12">
            <v>0.54427332204982792</v>
          </cell>
        </row>
        <row r="13">
          <cell r="D13" t="str">
            <v>1050003</v>
          </cell>
          <cell r="E13" t="str">
            <v>AETHYLCARBONAS CHININ 100 MG</v>
          </cell>
          <cell r="F13" t="str">
            <v>BTL 1000 TABL</v>
          </cell>
          <cell r="G13">
            <v>70038.615924050624</v>
          </cell>
          <cell r="H13">
            <v>46203.17202634245</v>
          </cell>
          <cell r="I13">
            <v>630.64367088607594</v>
          </cell>
          <cell r="J13">
            <v>782.31408308004052</v>
          </cell>
          <cell r="K13">
            <v>2171.7347846408875</v>
          </cell>
          <cell r="L13">
            <v>2261.9586779661408</v>
          </cell>
          <cell r="M13">
            <v>3652.3069010429372</v>
          </cell>
          <cell r="N13">
            <v>3869.3311333614092</v>
          </cell>
          <cell r="O13">
            <v>76493.301280620508</v>
          </cell>
          <cell r="P13">
            <v>53116.775920750042</v>
          </cell>
          <cell r="Q13">
            <v>93835.5</v>
          </cell>
          <cell r="R13">
            <v>0.6943977450507437</v>
          </cell>
          <cell r="S13">
            <v>0.56606269397775943</v>
          </cell>
        </row>
        <row r="14">
          <cell r="D14" t="str">
            <v>1102016</v>
          </cell>
          <cell r="E14" t="str">
            <v>AKTIFON - 600 MG</v>
          </cell>
          <cell r="F14" t="str">
            <v>DUS 20X15 TABL</v>
          </cell>
          <cell r="G14">
            <v>2629.5496627835682</v>
          </cell>
          <cell r="I14">
            <v>3510.4598405885959</v>
          </cell>
          <cell r="K14">
            <v>4960.5369584944401</v>
          </cell>
          <cell r="M14">
            <v>8342.3645900591091</v>
          </cell>
          <cell r="O14">
            <v>19442.911051925716</v>
          </cell>
          <cell r="P14">
            <v>0</v>
          </cell>
          <cell r="Q14">
            <v>13260</v>
          </cell>
          <cell r="R14">
            <v>0</v>
          </cell>
          <cell r="S14">
            <v>0</v>
          </cell>
        </row>
        <row r="15">
          <cell r="D15" t="str">
            <v>1050218</v>
          </cell>
          <cell r="E15" t="str">
            <v>ALBENDAZOLE 400 MG</v>
          </cell>
          <cell r="F15" t="str">
            <v>DUS 5X6 TABL</v>
          </cell>
          <cell r="G15">
            <v>1728.2043307810106</v>
          </cell>
          <cell r="H15">
            <v>1263.153470010418</v>
          </cell>
          <cell r="I15">
            <v>587.31623277182234</v>
          </cell>
          <cell r="J15">
            <v>542.05514213424613</v>
          </cell>
          <cell r="K15">
            <v>531.46104228982495</v>
          </cell>
          <cell r="L15">
            <v>510.7542262637831</v>
          </cell>
          <cell r="M15">
            <v>893.7826322616869</v>
          </cell>
          <cell r="N15">
            <v>873.70173842227723</v>
          </cell>
          <cell r="O15">
            <v>3740.7642381043447</v>
          </cell>
          <cell r="P15">
            <v>3189.6645768307244</v>
          </cell>
          <cell r="Q15">
            <v>7221.5</v>
          </cell>
          <cell r="R15">
            <v>0.85267725357829727</v>
          </cell>
          <cell r="S15">
            <v>0.44169003348760288</v>
          </cell>
        </row>
        <row r="16">
          <cell r="D16" t="str">
            <v>1020218</v>
          </cell>
          <cell r="E16" t="str">
            <v>ALBENDAZOLE 400 MG</v>
          </cell>
          <cell r="F16" t="str">
            <v>DUS 5X6 TABL</v>
          </cell>
          <cell r="G16">
            <v>1713.1833910139646</v>
          </cell>
          <cell r="H16">
            <v>1263.153470010418</v>
          </cell>
          <cell r="I16">
            <v>718.6366120218579</v>
          </cell>
          <cell r="J16">
            <v>542.05514213424613</v>
          </cell>
          <cell r="K16">
            <v>531.46104228982495</v>
          </cell>
          <cell r="L16">
            <v>510.7542262637831</v>
          </cell>
          <cell r="M16">
            <v>893.78263226168679</v>
          </cell>
          <cell r="N16">
            <v>873.70173842227723</v>
          </cell>
          <cell r="O16">
            <v>3857.0636775873345</v>
          </cell>
          <cell r="P16">
            <v>3189.6645768307244</v>
          </cell>
          <cell r="Q16">
            <v>6854.25</v>
          </cell>
          <cell r="R16">
            <v>0.82696705148148331</v>
          </cell>
          <cell r="S16">
            <v>0.465355739407043</v>
          </cell>
        </row>
        <row r="17">
          <cell r="D17" t="str">
            <v>700094</v>
          </cell>
          <cell r="E17" t="str">
            <v>ALERGIN 10 MG TABLET</v>
          </cell>
          <cell r="F17" t="str">
            <v>DUS 50 TABL</v>
          </cell>
          <cell r="H17">
            <v>579.58057108103628</v>
          </cell>
          <cell r="J17">
            <v>1225.5783402755528</v>
          </cell>
          <cell r="L17">
            <v>1262.03142741696</v>
          </cell>
          <cell r="N17">
            <v>2880.182604914186</v>
          </cell>
          <cell r="O17">
            <v>0</v>
          </cell>
          <cell r="P17">
            <v>5947.3729436877347</v>
          </cell>
          <cell r="R17" t="e">
            <v>#DIV/0!</v>
          </cell>
          <cell r="S17">
            <v>0</v>
          </cell>
        </row>
        <row r="18">
          <cell r="D18" t="str">
            <v>1050101</v>
          </cell>
          <cell r="E18" t="str">
            <v>ALLOPURINOL 100 MG</v>
          </cell>
          <cell r="F18" t="str">
            <v>DUS 10X10 TABL</v>
          </cell>
          <cell r="G18">
            <v>4345.6803932022658</v>
          </cell>
          <cell r="H18">
            <v>4713.3222834733897</v>
          </cell>
          <cell r="I18">
            <v>1104.4196378984782</v>
          </cell>
          <cell r="J18">
            <v>1194.7406671961874</v>
          </cell>
          <cell r="K18">
            <v>752.49382327912372</v>
          </cell>
          <cell r="L18">
            <v>727.71760966053546</v>
          </cell>
          <cell r="M18">
            <v>1265.5036900415012</v>
          </cell>
          <cell r="N18">
            <v>1244.8416634589837</v>
          </cell>
          <cell r="O18">
            <v>7468.0975444213691</v>
          </cell>
          <cell r="P18">
            <v>7880.6222237890961</v>
          </cell>
          <cell r="Q18">
            <v>9556.1149999999998</v>
          </cell>
          <cell r="R18">
            <v>1.0552382553808339</v>
          </cell>
          <cell r="S18">
            <v>0.82466799779922029</v>
          </cell>
        </row>
        <row r="19">
          <cell r="D19" t="str">
            <v>1020101</v>
          </cell>
          <cell r="E19" t="str">
            <v>ALLOPURINOL 100 MG</v>
          </cell>
          <cell r="F19" t="str">
            <v>DUS 10X10 TABL</v>
          </cell>
          <cell r="G19">
            <v>4632.3261851769421</v>
          </cell>
          <cell r="H19">
            <v>4713.3222834733897</v>
          </cell>
          <cell r="I19">
            <v>1318.5991542399288</v>
          </cell>
          <cell r="J19">
            <v>1194.7406671961874</v>
          </cell>
          <cell r="K19">
            <v>752.49382327912372</v>
          </cell>
          <cell r="L19">
            <v>727.71760966053546</v>
          </cell>
          <cell r="M19">
            <v>1265.5036900415014</v>
          </cell>
          <cell r="N19">
            <v>1244.8416634589837</v>
          </cell>
          <cell r="O19">
            <v>7968.9228527374962</v>
          </cell>
          <cell r="P19">
            <v>7880.6222237890961</v>
          </cell>
          <cell r="Q19">
            <v>10309.5</v>
          </cell>
          <cell r="R19">
            <v>0.98891937711279676</v>
          </cell>
          <cell r="S19">
            <v>0.76440392102324028</v>
          </cell>
        </row>
        <row r="20">
          <cell r="D20" t="str">
            <v>797358</v>
          </cell>
          <cell r="E20" t="str">
            <v>AMOXICILLIN 250 MG KAPSUL</v>
          </cell>
          <cell r="F20" t="str">
            <v>DUS 120 KAPS</v>
          </cell>
          <cell r="G20">
            <v>13302.775330665525</v>
          </cell>
          <cell r="H20">
            <v>10725.02033653846</v>
          </cell>
          <cell r="I20">
            <v>2106.3587087448809</v>
          </cell>
          <cell r="J20">
            <v>2376.6855345911949</v>
          </cell>
          <cell r="K20">
            <v>854.29873519828482</v>
          </cell>
          <cell r="L20">
            <v>961.70736737577442</v>
          </cell>
          <cell r="M20">
            <v>1897.7133425926518</v>
          </cell>
          <cell r="N20">
            <v>2194.7891077504701</v>
          </cell>
          <cell r="O20">
            <v>18161.146117201344</v>
          </cell>
          <cell r="P20">
            <v>16258.202346255901</v>
          </cell>
          <cell r="Q20">
            <v>20790</v>
          </cell>
          <cell r="R20">
            <v>0.89521896037480431</v>
          </cell>
          <cell r="S20">
            <v>0.78202031487522372</v>
          </cell>
        </row>
        <row r="21">
          <cell r="D21" t="str">
            <v>797304</v>
          </cell>
          <cell r="E21" t="str">
            <v>AMOXICILLIN SIRUP KERING</v>
          </cell>
          <cell r="F21" t="str">
            <v>FLES 60 ML</v>
          </cell>
          <cell r="G21">
            <v>693.00959945437194</v>
          </cell>
          <cell r="H21">
            <v>549.35140711512406</v>
          </cell>
          <cell r="I21">
            <v>596.19819655706351</v>
          </cell>
          <cell r="J21">
            <v>605.17016614935187</v>
          </cell>
          <cell r="K21">
            <v>257.44143605693108</v>
          </cell>
          <cell r="L21">
            <v>289.80884030723195</v>
          </cell>
          <cell r="M21">
            <v>571.87261084737236</v>
          </cell>
          <cell r="N21">
            <v>661.39587530847371</v>
          </cell>
          <cell r="O21">
            <v>2118.5218429157389</v>
          </cell>
          <cell r="P21">
            <v>2105.7262888801815</v>
          </cell>
          <cell r="Q21">
            <v>2185.15</v>
          </cell>
          <cell r="R21">
            <v>0.99396015005540528</v>
          </cell>
          <cell r="S21">
            <v>0.96365297067944145</v>
          </cell>
        </row>
        <row r="22">
          <cell r="D22" t="str">
            <v>797356</v>
          </cell>
          <cell r="E22" t="str">
            <v>AMOXICILLIN TABLET 500 MG</v>
          </cell>
          <cell r="F22" t="str">
            <v>DUS 100 TABL</v>
          </cell>
          <cell r="G22">
            <v>18685.995334049458</v>
          </cell>
          <cell r="H22">
            <v>13713.068376344087</v>
          </cell>
          <cell r="I22">
            <v>1951.2737030411449</v>
          </cell>
          <cell r="J22">
            <v>1622.8494623655913</v>
          </cell>
          <cell r="K22">
            <v>940.5958137433056</v>
          </cell>
          <cell r="L22">
            <v>1058.8543404430934</v>
          </cell>
          <cell r="M22">
            <v>2089.4110598363054</v>
          </cell>
          <cell r="N22">
            <v>2416.495965337398</v>
          </cell>
          <cell r="O22">
            <v>23667.275910670211</v>
          </cell>
          <cell r="P22">
            <v>18811.268144490172</v>
          </cell>
          <cell r="Q22">
            <v>20170.150000000001</v>
          </cell>
          <cell r="R22">
            <v>0.79482185510032677</v>
          </cell>
          <cell r="S22">
            <v>0.93262906545019097</v>
          </cell>
        </row>
        <row r="23">
          <cell r="D23" t="str">
            <v>797301</v>
          </cell>
          <cell r="E23" t="str">
            <v>AMPICILLIN SIRUP KERING</v>
          </cell>
          <cell r="F23" t="str">
            <v>FLES 60 ML</v>
          </cell>
          <cell r="G23">
            <v>685.76992367934361</v>
          </cell>
          <cell r="H23">
            <v>569.55778255280734</v>
          </cell>
          <cell r="I23">
            <v>594.5735307475702</v>
          </cell>
          <cell r="J23">
            <v>604.01802621995625</v>
          </cell>
          <cell r="K23">
            <v>242.81081149176165</v>
          </cell>
          <cell r="L23">
            <v>273.33874752362664</v>
          </cell>
          <cell r="M23">
            <v>539.37258444695669</v>
          </cell>
          <cell r="N23">
            <v>623.80816258902644</v>
          </cell>
          <cell r="O23">
            <v>2062.5268503656321</v>
          </cell>
          <cell r="P23">
            <v>2070.7227188854167</v>
          </cell>
          <cell r="Q23">
            <v>2127</v>
          </cell>
          <cell r="R23">
            <v>1.0039737027027462</v>
          </cell>
          <cell r="S23">
            <v>0.97354147573362326</v>
          </cell>
        </row>
        <row r="24">
          <cell r="D24" t="str">
            <v>797355</v>
          </cell>
          <cell r="E24" t="str">
            <v>AMPICILLIN TABLET 250 MG</v>
          </cell>
          <cell r="F24" t="str">
            <v>DUS 100 TABL</v>
          </cell>
          <cell r="G24">
            <v>8947.923196652775</v>
          </cell>
          <cell r="H24">
            <v>8955.1061579842917</v>
          </cell>
          <cell r="I24">
            <v>1593.0885093167701</v>
          </cell>
          <cell r="J24">
            <v>1476.8324607329844</v>
          </cell>
          <cell r="K24">
            <v>841.15103718634566</v>
          </cell>
          <cell r="L24">
            <v>946.90664542553202</v>
          </cell>
          <cell r="M24">
            <v>1868.5074443352412</v>
          </cell>
          <cell r="N24">
            <v>2161.0111993916353</v>
          </cell>
          <cell r="O24">
            <v>13250.670187491132</v>
          </cell>
          <cell r="P24">
            <v>13539.856463534445</v>
          </cell>
          <cell r="Q24">
            <v>17124.8</v>
          </cell>
          <cell r="R24">
            <v>1.0218242754480682</v>
          </cell>
          <cell r="S24">
            <v>0.79065778657470132</v>
          </cell>
        </row>
        <row r="25">
          <cell r="D25" t="str">
            <v>797343</v>
          </cell>
          <cell r="E25" t="str">
            <v>AMPICILLIN TABLET 500 MG</v>
          </cell>
          <cell r="F25" t="str">
            <v>DUS 100 TABL</v>
          </cell>
          <cell r="G25">
            <v>17825.212144269917</v>
          </cell>
          <cell r="H25">
            <v>17840.860075130433</v>
          </cell>
          <cell r="I25">
            <v>1820.2027027027027</v>
          </cell>
          <cell r="J25">
            <v>1906.076956521739</v>
          </cell>
          <cell r="K25">
            <v>839.84348452074391</v>
          </cell>
          <cell r="L25">
            <v>945.43469775672372</v>
          </cell>
          <cell r="M25">
            <v>1865.6028864359726</v>
          </cell>
          <cell r="N25">
            <v>2157.6519501852008</v>
          </cell>
          <cell r="O25">
            <v>22350.861217929338</v>
          </cell>
          <cell r="P25">
            <v>22850.023679594095</v>
          </cell>
          <cell r="Q25">
            <v>24273</v>
          </cell>
          <cell r="R25">
            <v>1.022333030338193</v>
          </cell>
          <cell r="S25">
            <v>0.94137616609377062</v>
          </cell>
        </row>
        <row r="26">
          <cell r="D26" t="str">
            <v>F115</v>
          </cell>
          <cell r="E26" t="str">
            <v>ANTALGIN 500 MG</v>
          </cell>
          <cell r="F26" t="str">
            <v>BTL 1000 TAB</v>
          </cell>
          <cell r="G26">
            <v>21120.97709920635</v>
          </cell>
          <cell r="H26">
            <v>21459.225152749492</v>
          </cell>
          <cell r="I26">
            <v>1485.5555555555557</v>
          </cell>
          <cell r="J26">
            <v>1458.1364562118126</v>
          </cell>
          <cell r="K26">
            <v>2782.1857066791608</v>
          </cell>
          <cell r="L26">
            <v>3854.067639563737</v>
          </cell>
          <cell r="M26">
            <v>3593.2075512749452</v>
          </cell>
          <cell r="N26">
            <v>6592.8100513549298</v>
          </cell>
          <cell r="O26">
            <v>28981.925912716011</v>
          </cell>
          <cell r="P26">
            <v>33364.239299879977</v>
          </cell>
          <cell r="Q26">
            <v>35285.25</v>
          </cell>
          <cell r="R26">
            <v>1.1512084945756209</v>
          </cell>
          <cell r="S26">
            <v>0.94555768486492164</v>
          </cell>
        </row>
        <row r="27">
          <cell r="D27" t="str">
            <v>F118</v>
          </cell>
          <cell r="E27" t="str">
            <v>ANTALGIN 500 MG</v>
          </cell>
          <cell r="F27" t="str">
            <v>BTL 1000 TAB</v>
          </cell>
          <cell r="G27">
            <v>19883.355714285713</v>
          </cell>
          <cell r="H27">
            <v>21459.225152749492</v>
          </cell>
          <cell r="I27">
            <v>1446.8599206349206</v>
          </cell>
          <cell r="J27">
            <v>1458.1364562118126</v>
          </cell>
          <cell r="K27">
            <v>2729.717020721479</v>
          </cell>
          <cell r="L27">
            <v>3854.067639563737</v>
          </cell>
          <cell r="M27">
            <v>3525.4439659269169</v>
          </cell>
          <cell r="N27">
            <v>6592.8100513549298</v>
          </cell>
          <cell r="O27">
            <v>27585.37662156903</v>
          </cell>
          <cell r="P27">
            <v>33364.239299879977</v>
          </cell>
          <cell r="Q27">
            <v>42366.1</v>
          </cell>
          <cell r="R27">
            <v>1.2094900772096926</v>
          </cell>
          <cell r="S27">
            <v>0.78752208251125255</v>
          </cell>
        </row>
        <row r="28">
          <cell r="D28" t="str">
            <v>1050208</v>
          </cell>
          <cell r="E28" t="str">
            <v xml:space="preserve">ANTALGIN 500 MG </v>
          </cell>
          <cell r="F28" t="str">
            <v>DUS 10X10 TABL</v>
          </cell>
          <cell r="G28">
            <v>2143.6425513136287</v>
          </cell>
          <cell r="H28">
            <v>2184.2464126984128</v>
          </cell>
          <cell r="I28">
            <v>1555.2633415435139</v>
          </cell>
          <cell r="J28">
            <v>1331.031746031746</v>
          </cell>
          <cell r="K28">
            <v>889.74465490295506</v>
          </cell>
          <cell r="L28">
            <v>1672.496898584119</v>
          </cell>
          <cell r="M28">
            <v>1496.3247659200142</v>
          </cell>
          <cell r="N28">
            <v>1935.5285551374891</v>
          </cell>
          <cell r="O28">
            <v>6084.9753136801119</v>
          </cell>
          <cell r="P28">
            <v>7123.3036124517666</v>
          </cell>
          <cell r="Q28">
            <v>6570.85</v>
          </cell>
          <cell r="R28">
            <v>1.1706380462115118</v>
          </cell>
          <cell r="S28">
            <v>1.0840764303631594</v>
          </cell>
        </row>
        <row r="29">
          <cell r="D29" t="str">
            <v>1050071</v>
          </cell>
          <cell r="E29" t="str">
            <v>ANTASIDA DOEN 400 MG</v>
          </cell>
          <cell r="F29" t="str">
            <v>BTL 1000 TABL</v>
          </cell>
          <cell r="G29">
            <v>16618.212556962026</v>
          </cell>
          <cell r="H29">
            <v>16929.868147208123</v>
          </cell>
          <cell r="I29">
            <v>1448.4430379746836</v>
          </cell>
          <cell r="J29">
            <v>1439.239847715736</v>
          </cell>
          <cell r="K29">
            <v>3246.3049459329895</v>
          </cell>
          <cell r="L29">
            <v>3710.7992655730254</v>
          </cell>
          <cell r="M29">
            <v>5459.4612752778821</v>
          </cell>
          <cell r="N29">
            <v>6347.7336114940663</v>
          </cell>
          <cell r="O29">
            <v>26772.42181614758</v>
          </cell>
          <cell r="P29">
            <v>28427.640871990952</v>
          </cell>
          <cell r="Q29">
            <v>31703.7</v>
          </cell>
          <cell r="R29">
            <v>1.0618255258045068</v>
          </cell>
          <cell r="S29">
            <v>0.89666634720839999</v>
          </cell>
        </row>
        <row r="30">
          <cell r="D30" t="str">
            <v>1020072</v>
          </cell>
          <cell r="E30" t="str">
            <v>ANTASIDA DOEN 400 MG</v>
          </cell>
          <cell r="F30" t="str">
            <v>DUS 10X10 TAB</v>
          </cell>
          <cell r="G30">
            <v>1854.7382160678642</v>
          </cell>
          <cell r="H30">
            <v>1670.3849862258953</v>
          </cell>
          <cell r="I30">
            <v>1482.0820858283432</v>
          </cell>
          <cell r="J30">
            <v>1447.7275231655397</v>
          </cell>
          <cell r="K30">
            <v>908.1289687503189</v>
          </cell>
          <cell r="L30">
            <v>928.6890111503842</v>
          </cell>
          <cell r="M30">
            <v>1527.2425173924944</v>
          </cell>
          <cell r="N30">
            <v>1588.6255301913131</v>
          </cell>
          <cell r="O30">
            <v>5772.191788039021</v>
          </cell>
          <cell r="P30">
            <v>5635.427050733133</v>
          </cell>
          <cell r="Q30">
            <v>6219.75</v>
          </cell>
          <cell r="R30">
            <v>0.97630627284608107</v>
          </cell>
          <cell r="S30">
            <v>0.90605362767524944</v>
          </cell>
        </row>
        <row r="31">
          <cell r="D31" t="str">
            <v>797006</v>
          </cell>
          <cell r="E31" t="str">
            <v>ANTASIDA DOEN SUSPENSI</v>
          </cell>
          <cell r="F31" t="str">
            <v>FLES 60 ML</v>
          </cell>
          <cell r="G31">
            <v>623.15708229274344</v>
          </cell>
          <cell r="H31">
            <v>691.14359314471142</v>
          </cell>
          <cell r="I31">
            <v>458.52439528633448</v>
          </cell>
          <cell r="J31">
            <v>492.62468309502077</v>
          </cell>
          <cell r="K31">
            <v>296.56854699194258</v>
          </cell>
          <cell r="L31">
            <v>333.85529537027969</v>
          </cell>
          <cell r="M31">
            <v>658.78839032729854</v>
          </cell>
          <cell r="N31">
            <v>761.91780441793856</v>
          </cell>
          <cell r="O31">
            <v>2037.0384148983189</v>
          </cell>
          <cell r="P31">
            <v>2279.5413760279503</v>
          </cell>
          <cell r="Q31">
            <v>2545.6</v>
          </cell>
          <cell r="R31">
            <v>1.1190468276670846</v>
          </cell>
          <cell r="S31">
            <v>0.89548294155717723</v>
          </cell>
        </row>
        <row r="32">
          <cell r="D32" t="str">
            <v>P007</v>
          </cell>
          <cell r="E32" t="str">
            <v>ANTIHEMOROID SUP 2G</v>
          </cell>
          <cell r="F32" t="str">
            <v>DUS 10 SUPP</v>
          </cell>
          <cell r="G32">
            <v>2330.0943663157896</v>
          </cell>
          <cell r="H32">
            <v>2321.4344378194205</v>
          </cell>
          <cell r="I32">
            <v>5528.2105263157891</v>
          </cell>
          <cell r="J32">
            <v>5839.8637137989781</v>
          </cell>
          <cell r="K32">
            <v>76.476717375519129</v>
          </cell>
          <cell r="L32">
            <v>80.138721533404123</v>
          </cell>
          <cell r="M32">
            <v>318.45118882051702</v>
          </cell>
          <cell r="N32">
            <v>377.41763089238668</v>
          </cell>
          <cell r="O32">
            <v>8253.2327988276156</v>
          </cell>
          <cell r="P32">
            <v>8618.8545040441895</v>
          </cell>
          <cell r="Q32">
            <v>11185.575000000001</v>
          </cell>
          <cell r="R32">
            <v>1.0443004231346185</v>
          </cell>
          <cell r="S32">
            <v>0.77053298592555042</v>
          </cell>
        </row>
        <row r="33">
          <cell r="D33" t="str">
            <v>797022</v>
          </cell>
          <cell r="E33" t="str">
            <v>ASAM MEFENAMAT 500 MG TABLET</v>
          </cell>
          <cell r="F33" t="str">
            <v>DUS 100 TABL</v>
          </cell>
          <cell r="G33">
            <v>6615.2563367346938</v>
          </cell>
          <cell r="H33">
            <v>6076.0793019922821</v>
          </cell>
          <cell r="I33">
            <v>2843.24693877551</v>
          </cell>
          <cell r="J33">
            <v>2652.5652985074626</v>
          </cell>
          <cell r="K33">
            <v>1628.2242122606845</v>
          </cell>
          <cell r="L33">
            <v>1832.9363677534579</v>
          </cell>
          <cell r="M33">
            <v>3616.8879632279181</v>
          </cell>
          <cell r="N33">
            <v>4183.0903158435522</v>
          </cell>
          <cell r="O33">
            <v>14703.615450998806</v>
          </cell>
          <cell r="P33">
            <v>14744.671284096756</v>
          </cell>
          <cell r="Q33">
            <v>17966.25</v>
          </cell>
          <cell r="R33">
            <v>1.0027922270705985</v>
          </cell>
          <cell r="S33">
            <v>0.82068719315921557</v>
          </cell>
        </row>
        <row r="34">
          <cell r="D34" t="str">
            <v>1051033</v>
          </cell>
          <cell r="E34" t="str">
            <v>ASCORBIC ACID 50 MG</v>
          </cell>
          <cell r="F34" t="str">
            <v>BTL 1000 TABL</v>
          </cell>
          <cell r="G34">
            <v>8150.7927214116044</v>
          </cell>
          <cell r="I34">
            <v>596.88055649813373</v>
          </cell>
          <cell r="K34">
            <v>951.63383357995838</v>
          </cell>
          <cell r="M34">
            <v>1600.4066620983622</v>
          </cell>
          <cell r="O34">
            <v>11299.713773588061</v>
          </cell>
          <cell r="P34">
            <v>0</v>
          </cell>
          <cell r="Q34">
            <v>13916.674999999999</v>
          </cell>
          <cell r="R34">
            <v>0</v>
          </cell>
          <cell r="S34">
            <v>0</v>
          </cell>
        </row>
        <row r="35">
          <cell r="D35" t="str">
            <v>1021033</v>
          </cell>
          <cell r="E35" t="str">
            <v>ASCORBIC ACID 50 MG</v>
          </cell>
          <cell r="F35" t="str">
            <v>BTL 1000 TABL</v>
          </cell>
          <cell r="G35">
            <v>8221.1754533014027</v>
          </cell>
          <cell r="I35">
            <v>596.76736229900791</v>
          </cell>
          <cell r="K35">
            <v>1085.6568849099779</v>
          </cell>
          <cell r="M35">
            <v>1825.7994304664403</v>
          </cell>
          <cell r="O35">
            <v>11729.39913097683</v>
          </cell>
          <cell r="P35">
            <v>0</v>
          </cell>
          <cell r="Q35">
            <v>13916.674999999999</v>
          </cell>
          <cell r="R35">
            <v>0</v>
          </cell>
          <cell r="S35">
            <v>0</v>
          </cell>
        </row>
        <row r="36">
          <cell r="D36" t="str">
            <v>1001064</v>
          </cell>
          <cell r="E36" t="str">
            <v>ASKORBIN 500 MG</v>
          </cell>
          <cell r="F36" t="str">
            <v>DUS 50X2 TABL</v>
          </cell>
          <cell r="G36">
            <v>10410.768773132282</v>
          </cell>
          <cell r="I36">
            <v>5138.6394790952709</v>
          </cell>
          <cell r="K36">
            <v>3651.882556764147</v>
          </cell>
          <cell r="M36">
            <v>6141.539914632589</v>
          </cell>
          <cell r="O36">
            <v>25342.830723624291</v>
          </cell>
          <cell r="P36">
            <v>0</v>
          </cell>
          <cell r="Q36">
            <v>19337.5</v>
          </cell>
          <cell r="R36">
            <v>0</v>
          </cell>
          <cell r="S36">
            <v>0</v>
          </cell>
        </row>
        <row r="37">
          <cell r="D37" t="str">
            <v>1010223</v>
          </cell>
          <cell r="E37" t="str">
            <v>ASMACARE 2/110 MG</v>
          </cell>
          <cell r="F37" t="str">
            <v>DUS 5X10 TABL</v>
          </cell>
          <cell r="G37">
            <v>203.62445381768097</v>
          </cell>
          <cell r="H37">
            <v>203.62445381768097</v>
          </cell>
          <cell r="I37">
            <v>920.23939054833431</v>
          </cell>
          <cell r="J37">
            <v>920.23939054833431</v>
          </cell>
          <cell r="K37">
            <v>148.70894515491685</v>
          </cell>
          <cell r="L37">
            <v>148.70894515491685</v>
          </cell>
          <cell r="M37">
            <v>254.38314010874569</v>
          </cell>
          <cell r="N37">
            <v>254.38314010874569</v>
          </cell>
          <cell r="O37">
            <v>1526.9559296296777</v>
          </cell>
          <cell r="P37">
            <v>1526.9559296296777</v>
          </cell>
          <cell r="Q37">
            <v>25500</v>
          </cell>
          <cell r="R37">
            <v>1</v>
          </cell>
          <cell r="S37">
            <v>5.9880624691359907E-2</v>
          </cell>
        </row>
        <row r="38">
          <cell r="D38" t="str">
            <v>1010224</v>
          </cell>
          <cell r="E38" t="str">
            <v>ASMACARE 4/100 MG</v>
          </cell>
          <cell r="F38" t="str">
            <v>DUS 5X10 TABL</v>
          </cell>
          <cell r="G38">
            <v>340.4296744105709</v>
          </cell>
          <cell r="H38">
            <v>340.4296744105709</v>
          </cell>
          <cell r="I38">
            <v>944.64996977286467</v>
          </cell>
          <cell r="J38">
            <v>944.64996977286467</v>
          </cell>
          <cell r="K38">
            <v>153.65491894055708</v>
          </cell>
          <cell r="L38">
            <v>153.65491894055708</v>
          </cell>
          <cell r="M38">
            <v>262.84377669772834</v>
          </cell>
          <cell r="N38">
            <v>262.84377669772834</v>
          </cell>
          <cell r="O38">
            <v>1701.5783398217209</v>
          </cell>
          <cell r="P38">
            <v>1701.5783398217209</v>
          </cell>
          <cell r="Q38">
            <v>34000</v>
          </cell>
          <cell r="R38">
            <v>1</v>
          </cell>
          <cell r="S38">
            <v>5.0046421759462376E-2</v>
          </cell>
        </row>
        <row r="39">
          <cell r="D39" t="str">
            <v>709015</v>
          </cell>
          <cell r="E39" t="str">
            <v>BANAN TABLET</v>
          </cell>
          <cell r="F39" t="str">
            <v>DUS 30 TABL</v>
          </cell>
          <cell r="G39">
            <v>94870.259415134162</v>
          </cell>
          <cell r="H39">
            <v>98684.90042194094</v>
          </cell>
          <cell r="I39">
            <v>1057.6638528791077</v>
          </cell>
          <cell r="J39">
            <v>1010.3681434599156</v>
          </cell>
          <cell r="K39">
            <v>869.01855070471674</v>
          </cell>
          <cell r="L39">
            <v>978.27786483257103</v>
          </cell>
          <cell r="M39">
            <v>1930.4114950493267</v>
          </cell>
          <cell r="N39">
            <v>2232.6059619848561</v>
          </cell>
          <cell r="O39">
            <v>98727.353313767308</v>
          </cell>
          <cell r="P39">
            <v>102906.15239221828</v>
          </cell>
          <cell r="Q39">
            <v>190000</v>
          </cell>
          <cell r="R39">
            <v>1.0423266596154994</v>
          </cell>
          <cell r="S39">
            <v>0.54161132838009618</v>
          </cell>
        </row>
        <row r="40">
          <cell r="D40" t="str">
            <v>1610236</v>
          </cell>
          <cell r="E40" t="str">
            <v>BATUGIN ELIXIR</v>
          </cell>
          <cell r="F40" t="str">
            <v>BTL 300 ML</v>
          </cell>
          <cell r="G40">
            <v>1237.3699999999999</v>
          </cell>
          <cell r="H40">
            <v>1163.9730674603175</v>
          </cell>
          <cell r="I40">
            <v>2427.5100000000002</v>
          </cell>
          <cell r="J40">
            <v>2550.8339781746031</v>
          </cell>
          <cell r="K40">
            <v>746.29669265911798</v>
          </cell>
          <cell r="L40">
            <v>698.37149853240328</v>
          </cell>
          <cell r="M40">
            <v>1760.145072244781</v>
          </cell>
          <cell r="N40">
            <v>1194.6418863643532</v>
          </cell>
          <cell r="O40">
            <v>6171.3217649038988</v>
          </cell>
          <cell r="P40">
            <v>5607.8204305316767</v>
          </cell>
          <cell r="Q40">
            <v>11432.5</v>
          </cell>
          <cell r="R40">
            <v>0.9086903331508599</v>
          </cell>
          <cell r="S40">
            <v>0.49051567290895925</v>
          </cell>
        </row>
        <row r="41">
          <cell r="D41" t="str">
            <v>1217</v>
          </cell>
          <cell r="E41" t="str">
            <v>BDK. SALICYL 50 GR</v>
          </cell>
          <cell r="F41" t="str">
            <v>DUS 50 GR</v>
          </cell>
          <cell r="G41">
            <v>103.06153599188914</v>
          </cell>
          <cell r="H41">
            <v>112.01051331597077</v>
          </cell>
          <cell r="I41">
            <v>226.26106792835418</v>
          </cell>
          <cell r="J41">
            <v>226.07988322271697</v>
          </cell>
          <cell r="K41">
            <v>159.74972217093699</v>
          </cell>
          <cell r="L41">
            <v>176.14</v>
          </cell>
          <cell r="M41">
            <v>383.50847049712314</v>
          </cell>
          <cell r="N41">
            <v>450.49</v>
          </cell>
          <cell r="O41">
            <v>872.58079658830343</v>
          </cell>
          <cell r="P41">
            <v>964.72039653868774</v>
          </cell>
          <cell r="Q41">
            <v>838.8</v>
          </cell>
          <cell r="R41">
            <v>1.105594347607282</v>
          </cell>
          <cell r="S41">
            <v>1.1501196906755935</v>
          </cell>
        </row>
        <row r="42">
          <cell r="D42" t="str">
            <v>1218</v>
          </cell>
          <cell r="E42" t="str">
            <v>BDK. SALICYL 60 GR</v>
          </cell>
          <cell r="F42" t="str">
            <v>CTN 60 GR</v>
          </cell>
          <cell r="G42">
            <v>123.32790819937316</v>
          </cell>
          <cell r="H42">
            <v>150.86871424269799</v>
          </cell>
          <cell r="I42">
            <v>610.87422909715906</v>
          </cell>
          <cell r="J42">
            <v>648.02554451470439</v>
          </cell>
          <cell r="K42">
            <v>106.92193122544541</v>
          </cell>
          <cell r="L42">
            <v>146.9</v>
          </cell>
          <cell r="M42">
            <v>256.68568151243528</v>
          </cell>
          <cell r="N42">
            <v>375.71</v>
          </cell>
          <cell r="O42">
            <v>1097.8097500344129</v>
          </cell>
          <cell r="P42">
            <v>1321.5042587574023</v>
          </cell>
          <cell r="Q42">
            <v>1912.5</v>
          </cell>
          <cell r="R42">
            <v>1.2037643669278555</v>
          </cell>
          <cell r="S42">
            <v>0.69098261895811885</v>
          </cell>
        </row>
        <row r="43">
          <cell r="D43" t="str">
            <v>1101017</v>
          </cell>
          <cell r="E43" t="str">
            <v>BEKAMIN B COMPLEX FORTE</v>
          </cell>
          <cell r="F43" t="str">
            <v>BTL 1000 TABL</v>
          </cell>
          <cell r="G43">
            <v>6377.7095517405814</v>
          </cell>
          <cell r="H43">
            <v>7000.1173209169056</v>
          </cell>
          <cell r="I43">
            <v>1124.5441106342394</v>
          </cell>
          <cell r="J43">
            <v>1231.0448901623686</v>
          </cell>
          <cell r="K43">
            <v>3448.9534130749244</v>
          </cell>
          <cell r="L43">
            <v>2407.3703072639646</v>
          </cell>
          <cell r="M43">
            <v>5800.2645815852165</v>
          </cell>
          <cell r="N43">
            <v>4118.0738490775002</v>
          </cell>
          <cell r="O43">
            <v>16751.471657034963</v>
          </cell>
          <cell r="P43">
            <v>14756.60636742074</v>
          </cell>
          <cell r="Q43">
            <v>28602.5</v>
          </cell>
          <cell r="R43">
            <v>0.88091402770714433</v>
          </cell>
          <cell r="S43">
            <v>0.5159201596860673</v>
          </cell>
        </row>
        <row r="44">
          <cell r="D44" t="str">
            <v>1001048</v>
          </cell>
          <cell r="E44" t="str">
            <v>BEKAMIN C FORTE 250 MG</v>
          </cell>
          <cell r="F44" t="str">
            <v>BTL 250 TABL</v>
          </cell>
          <cell r="G44">
            <v>9677.9604932621405</v>
          </cell>
          <cell r="H44">
            <v>9028.4449937106929</v>
          </cell>
          <cell r="I44">
            <v>642.2845156369184</v>
          </cell>
          <cell r="J44">
            <v>743.86213836477987</v>
          </cell>
          <cell r="K44">
            <v>762.45784070784771</v>
          </cell>
          <cell r="L44">
            <v>858.2913176014381</v>
          </cell>
          <cell r="M44">
            <v>1282.2606393128453</v>
          </cell>
          <cell r="N44">
            <v>1468.2024694081267</v>
          </cell>
          <cell r="O44">
            <v>12364.963488919751</v>
          </cell>
          <cell r="P44">
            <v>12098.800919085039</v>
          </cell>
          <cell r="Q44">
            <v>15470</v>
          </cell>
          <cell r="R44">
            <v>0.97847445566068825</v>
          </cell>
          <cell r="S44">
            <v>0.78208150737459847</v>
          </cell>
        </row>
        <row r="45">
          <cell r="D45" t="str">
            <v>P051</v>
          </cell>
          <cell r="E45" t="str">
            <v>BEKARBON TABLET</v>
          </cell>
          <cell r="F45" t="str">
            <v>KLG 750 TABL</v>
          </cell>
          <cell r="G45">
            <v>3627.5287356321837</v>
          </cell>
          <cell r="H45">
            <v>3916.2098765432097</v>
          </cell>
          <cell r="I45">
            <v>1392.9597701149426</v>
          </cell>
          <cell r="J45">
            <v>1562.6543209876543</v>
          </cell>
          <cell r="K45">
            <v>926.21802154795398</v>
          </cell>
          <cell r="L45">
            <v>970.56896079345017</v>
          </cell>
          <cell r="M45">
            <v>3856.7977312707071</v>
          </cell>
          <cell r="N45">
            <v>4570.9468630300171</v>
          </cell>
          <cell r="O45">
            <v>9803.5042585657866</v>
          </cell>
          <cell r="P45">
            <v>11020.380021354331</v>
          </cell>
          <cell r="Q45">
            <v>11050</v>
          </cell>
          <cell r="R45">
            <v>1.1241266113313821</v>
          </cell>
          <cell r="S45">
            <v>0.99731945894609331</v>
          </cell>
        </row>
        <row r="46">
          <cell r="D46" t="str">
            <v>F160</v>
          </cell>
          <cell r="E46" t="str">
            <v>BETAMETASON 0,1% KRIM OGB</v>
          </cell>
          <cell r="F46" t="str">
            <v>TUBE 5 GRAM</v>
          </cell>
          <cell r="G46">
            <v>194.58058875</v>
          </cell>
          <cell r="H46">
            <v>206.62526874999998</v>
          </cell>
          <cell r="I46">
            <v>571.08555000000001</v>
          </cell>
          <cell r="J46">
            <v>432.14499999999998</v>
          </cell>
          <cell r="K46">
            <v>71.303598865568432</v>
          </cell>
          <cell r="L46">
            <v>101.44653319280721</v>
          </cell>
          <cell r="M46">
            <v>92.088974960141243</v>
          </cell>
          <cell r="N46">
            <v>117.40091236079851</v>
          </cell>
          <cell r="O46">
            <v>929.05871257570982</v>
          </cell>
          <cell r="P46">
            <v>857.61771430360579</v>
          </cell>
          <cell r="Q46">
            <v>1730.575</v>
          </cell>
          <cell r="R46">
            <v>0.92310389289171835</v>
          </cell>
          <cell r="S46">
            <v>0.49556807090337363</v>
          </cell>
        </row>
        <row r="47">
          <cell r="D47" t="str">
            <v>F157</v>
          </cell>
          <cell r="E47" t="str">
            <v>BETAMETASON 0,1% KRIM OGB</v>
          </cell>
          <cell r="F47" t="str">
            <v>TUBE 5 GRAM</v>
          </cell>
          <cell r="G47">
            <v>193.96041500000001</v>
          </cell>
          <cell r="I47">
            <v>536.89238124999997</v>
          </cell>
          <cell r="K47">
            <v>71.303598865568432</v>
          </cell>
          <cell r="M47">
            <v>92.088974960141243</v>
          </cell>
          <cell r="O47">
            <v>894.24537007570973</v>
          </cell>
          <cell r="P47">
            <v>0</v>
          </cell>
          <cell r="Q47">
            <v>1732.335</v>
          </cell>
          <cell r="R47">
            <v>0</v>
          </cell>
          <cell r="S47">
            <v>0</v>
          </cell>
        </row>
        <row r="48">
          <cell r="D48" t="str">
            <v>701006</v>
          </cell>
          <cell r="E48" t="str">
            <v>BETASERC TABLET</v>
          </cell>
          <cell r="F48" t="str">
            <v>DUS 100 TABL</v>
          </cell>
          <cell r="G48">
            <v>42029.68622014342</v>
          </cell>
          <cell r="H48">
            <v>47521.568121114564</v>
          </cell>
          <cell r="I48">
            <v>2112.1903520208607</v>
          </cell>
          <cell r="J48">
            <v>1978.03730017762</v>
          </cell>
          <cell r="K48">
            <v>1120.3593426757279</v>
          </cell>
          <cell r="L48">
            <v>1261.2190438388591</v>
          </cell>
          <cell r="M48">
            <v>2488.7323198489621</v>
          </cell>
          <cell r="N48">
            <v>2878.3285995389369</v>
          </cell>
          <cell r="O48">
            <v>47750.968234688968</v>
          </cell>
          <cell r="P48">
            <v>53639.153064669976</v>
          </cell>
          <cell r="Q48">
            <v>134130</v>
          </cell>
          <cell r="R48">
            <v>1.1233102709256375</v>
          </cell>
          <cell r="S48">
            <v>0.39990422026891803</v>
          </cell>
        </row>
        <row r="49">
          <cell r="D49" t="str">
            <v>700049</v>
          </cell>
          <cell r="E49" t="str">
            <v>BETASON CREAM</v>
          </cell>
          <cell r="F49" t="str">
            <v>TUBE 5 GRAM</v>
          </cell>
          <cell r="G49">
            <v>226.2722775</v>
          </cell>
          <cell r="H49">
            <v>218.13019855580694</v>
          </cell>
          <cell r="I49">
            <v>587.32500000000005</v>
          </cell>
          <cell r="J49">
            <v>605.15595881764057</v>
          </cell>
          <cell r="K49">
            <v>110.31877560333231</v>
          </cell>
          <cell r="L49">
            <v>177.2078894659131</v>
          </cell>
          <cell r="M49">
            <v>142.47728201380343</v>
          </cell>
          <cell r="N49">
            <v>404.42026213080317</v>
          </cell>
          <cell r="O49">
            <v>1066.3933351171358</v>
          </cell>
          <cell r="P49">
            <v>1404.9143089701638</v>
          </cell>
          <cell r="Q49">
            <v>4250</v>
          </cell>
          <cell r="R49">
            <v>1.3174447576755004</v>
          </cell>
          <cell r="S49">
            <v>0.33056807269886207</v>
          </cell>
        </row>
        <row r="50">
          <cell r="D50" t="str">
            <v>700069</v>
          </cell>
          <cell r="E50" t="str">
            <v>BETASON N CREAM</v>
          </cell>
          <cell r="F50" t="str">
            <v>TUBE 5 GRAM</v>
          </cell>
          <cell r="G50">
            <v>205.8331675</v>
          </cell>
          <cell r="H50">
            <v>220.77134000000001</v>
          </cell>
          <cell r="I50">
            <v>544.27800000000002</v>
          </cell>
          <cell r="J50">
            <v>534.12118750000002</v>
          </cell>
          <cell r="K50">
            <v>113.009477447316</v>
          </cell>
          <cell r="L50">
            <v>208.37666277441483</v>
          </cell>
          <cell r="M50">
            <v>145.95233767267669</v>
          </cell>
          <cell r="N50">
            <v>241.1478199843429</v>
          </cell>
          <cell r="O50">
            <v>1009.0729826199927</v>
          </cell>
          <cell r="P50">
            <v>1204.4170102587577</v>
          </cell>
          <cell r="Q50">
            <v>4972.5</v>
          </cell>
          <cell r="R50">
            <v>1.1935876106122343</v>
          </cell>
          <cell r="S50">
            <v>0.24221558778456667</v>
          </cell>
        </row>
        <row r="51">
          <cell r="D51" t="str">
            <v>1213</v>
          </cell>
          <cell r="E51" t="str">
            <v>BODY TALK FRESSIA</v>
          </cell>
          <cell r="F51" t="str">
            <v>TABUNG 60 GR</v>
          </cell>
          <cell r="G51">
            <v>212.72442774892676</v>
          </cell>
          <cell r="I51">
            <v>690.1993667653968</v>
          </cell>
          <cell r="K51">
            <v>341.30035385514827</v>
          </cell>
          <cell r="M51">
            <v>819.35401769936675</v>
          </cell>
          <cell r="O51">
            <v>2063.578166068839</v>
          </cell>
          <cell r="P51">
            <v>0</v>
          </cell>
          <cell r="Q51">
            <v>2252.5</v>
          </cell>
          <cell r="R51">
            <v>0</v>
          </cell>
          <cell r="S51">
            <v>0</v>
          </cell>
        </row>
        <row r="52">
          <cell r="D52" t="str">
            <v>1214</v>
          </cell>
          <cell r="E52" t="str">
            <v>BODY TALK SCARLET</v>
          </cell>
          <cell r="F52" t="str">
            <v>TABUNG 60 GR</v>
          </cell>
          <cell r="G52">
            <v>0</v>
          </cell>
          <cell r="I52">
            <v>0</v>
          </cell>
          <cell r="K52">
            <v>0</v>
          </cell>
          <cell r="M52">
            <v>0</v>
          </cell>
          <cell r="O52">
            <v>0</v>
          </cell>
          <cell r="P52">
            <v>0</v>
          </cell>
          <cell r="Q52">
            <v>2252.5</v>
          </cell>
          <cell r="R52" t="e">
            <v>#DIV/0!</v>
          </cell>
          <cell r="S52">
            <v>0</v>
          </cell>
        </row>
        <row r="53">
          <cell r="D53" t="str">
            <v>700091</v>
          </cell>
          <cell r="E53" t="str">
            <v>CALCIDOL-B12 120</v>
          </cell>
          <cell r="F53" t="str">
            <v>FLES 120 ML</v>
          </cell>
          <cell r="G53">
            <v>1427.7353894460152</v>
          </cell>
          <cell r="I53">
            <v>901.43187820413232</v>
          </cell>
          <cell r="K53">
            <v>440.18167557854997</v>
          </cell>
          <cell r="M53">
            <v>977.80624562942853</v>
          </cell>
          <cell r="O53">
            <v>3747.1551888581262</v>
          </cell>
          <cell r="P53">
            <v>0</v>
          </cell>
          <cell r="Q53">
            <v>7293</v>
          </cell>
          <cell r="R53">
            <v>0</v>
          </cell>
          <cell r="S53">
            <v>0</v>
          </cell>
        </row>
        <row r="54">
          <cell r="D54" t="str">
            <v>700079</v>
          </cell>
          <cell r="E54" t="str">
            <v>CALCIDOL-B12+DHA+LYSIN SIRUP</v>
          </cell>
          <cell r="F54" t="str">
            <v>FLES 120 ML</v>
          </cell>
          <cell r="G54">
            <v>1860.460414083848</v>
          </cell>
          <cell r="H54">
            <v>1986.9910539253121</v>
          </cell>
          <cell r="I54">
            <v>1120.645444735625</v>
          </cell>
          <cell r="J54">
            <v>1092.8381679389313</v>
          </cell>
          <cell r="K54">
            <v>579.72315398867443</v>
          </cell>
          <cell r="L54">
            <v>652.61015293417972</v>
          </cell>
          <cell r="M54">
            <v>1287.7794605172332</v>
          </cell>
          <cell r="N54">
            <v>1489.3736950105299</v>
          </cell>
          <cell r="O54">
            <v>4848.6084733253801</v>
          </cell>
          <cell r="P54">
            <v>5221.8130698089535</v>
          </cell>
          <cell r="Q54">
            <v>9630.5</v>
          </cell>
          <cell r="R54">
            <v>1.076971485434792</v>
          </cell>
          <cell r="S54">
            <v>0.54221619540096089</v>
          </cell>
        </row>
        <row r="55">
          <cell r="D55" t="str">
            <v>700070</v>
          </cell>
          <cell r="E55" t="str">
            <v>CALCIDOL-B12+DHA+LYSIN SIRUP</v>
          </cell>
          <cell r="F55" t="str">
            <v>FLES 60 ML</v>
          </cell>
          <cell r="H55">
            <v>890.5672616379909</v>
          </cell>
          <cell r="J55">
            <v>915.78671435093588</v>
          </cell>
          <cell r="L55">
            <v>493.75251463887327</v>
          </cell>
          <cell r="N55">
            <v>1126.8320050524987</v>
          </cell>
          <cell r="O55">
            <v>0</v>
          </cell>
          <cell r="P55">
            <v>3426.9384956802987</v>
          </cell>
          <cell r="Q55">
            <v>5508</v>
          </cell>
          <cell r="R55" t="e">
            <v>#DIV/0!</v>
          </cell>
          <cell r="S55">
            <v>0.62217474503999615</v>
          </cell>
        </row>
        <row r="56">
          <cell r="D56" t="str">
            <v>1055009</v>
          </cell>
          <cell r="E56" t="str">
            <v>CALCIUM LACTATE 500 MG</v>
          </cell>
          <cell r="F56" t="str">
            <v>BTL 1000 TABL</v>
          </cell>
          <cell r="G56">
            <v>14542.176957403652</v>
          </cell>
          <cell r="H56">
            <v>10616.138551307848</v>
          </cell>
          <cell r="I56">
            <v>1457.2819472616634</v>
          </cell>
          <cell r="J56">
            <v>1437.7766599597585</v>
          </cell>
          <cell r="K56">
            <v>2284.5667566506627</v>
          </cell>
          <cell r="L56">
            <v>2767.9317962371388</v>
          </cell>
          <cell r="M56">
            <v>3842.0616505381568</v>
          </cell>
          <cell r="N56">
            <v>4734.8542564143372</v>
          </cell>
          <cell r="O56">
            <v>22126.087311854135</v>
          </cell>
          <cell r="P56">
            <v>19556.70126391908</v>
          </cell>
          <cell r="Q56">
            <v>33013.449999999997</v>
          </cell>
          <cell r="R56">
            <v>0.88387526399398697</v>
          </cell>
          <cell r="S56">
            <v>0.59238586890855338</v>
          </cell>
        </row>
        <row r="57">
          <cell r="D57" t="str">
            <v>1025009</v>
          </cell>
          <cell r="E57" t="str">
            <v>CALCIUM LACTATE 500 MG</v>
          </cell>
          <cell r="F57" t="str">
            <v>BTL 1000 TABL</v>
          </cell>
          <cell r="G57">
            <v>15175.673286290323</v>
          </cell>
          <cell r="I57">
            <v>1464.6875</v>
          </cell>
          <cell r="K57">
            <v>2284.5667566506627</v>
          </cell>
          <cell r="M57">
            <v>3842.0616505381563</v>
          </cell>
          <cell r="O57">
            <v>22766.989193479141</v>
          </cell>
          <cell r="P57">
            <v>0</v>
          </cell>
          <cell r="Q57">
            <v>32149.599999999999</v>
          </cell>
          <cell r="R57">
            <v>0</v>
          </cell>
          <cell r="S57">
            <v>0</v>
          </cell>
        </row>
        <row r="58">
          <cell r="D58" t="str">
            <v>1050219</v>
          </cell>
          <cell r="E58" t="str">
            <v>CAPTOPRIL 12,5/150 MG</v>
          </cell>
          <cell r="F58" t="str">
            <v>DUS 6X10 TAB</v>
          </cell>
          <cell r="G58">
            <v>2072.0358576519016</v>
          </cell>
          <cell r="H58">
            <v>387.07806707061008</v>
          </cell>
          <cell r="I58">
            <v>877.17368065368316</v>
          </cell>
          <cell r="J58">
            <v>833.74197612334274</v>
          </cell>
          <cell r="K58">
            <v>561.77410939692879</v>
          </cell>
          <cell r="L58">
            <v>547.51929807037573</v>
          </cell>
          <cell r="M58">
            <v>944.76152018577579</v>
          </cell>
          <cell r="N58">
            <v>936.59247040038201</v>
          </cell>
          <cell r="O58">
            <v>4455.7451678882899</v>
          </cell>
          <cell r="P58">
            <v>2704.9318116647105</v>
          </cell>
          <cell r="Q58">
            <v>6825</v>
          </cell>
          <cell r="R58">
            <v>0.60706609326732619</v>
          </cell>
          <cell r="S58">
            <v>0.39632700537211873</v>
          </cell>
        </row>
        <row r="59">
          <cell r="D59" t="str">
            <v>1050220</v>
          </cell>
          <cell r="E59" t="str">
            <v>CAPTOPRIL 25/200 MG</v>
          </cell>
          <cell r="F59" t="str">
            <v>DUS 6X10 TABL</v>
          </cell>
          <cell r="G59">
            <v>3486.6970707132386</v>
          </cell>
          <cell r="H59">
            <v>1065.3259090359259</v>
          </cell>
          <cell r="I59">
            <v>841.27601367855402</v>
          </cell>
          <cell r="J59">
            <v>881.05104632877703</v>
          </cell>
          <cell r="K59">
            <v>706.46286952389187</v>
          </cell>
          <cell r="L59">
            <v>711.7256277536319</v>
          </cell>
          <cell r="M59">
            <v>1188.0913046752919</v>
          </cell>
          <cell r="N59">
            <v>1217.4856051546064</v>
          </cell>
          <cell r="O59">
            <v>6222.5272585909761</v>
          </cell>
          <cell r="P59">
            <v>3875.5881882729418</v>
          </cell>
          <cell r="Q59">
            <v>10082</v>
          </cell>
          <cell r="R59">
            <v>0.62283185387773243</v>
          </cell>
          <cell r="S59">
            <v>0.38440668401834377</v>
          </cell>
        </row>
        <row r="60">
          <cell r="D60" t="str">
            <v>797330</v>
          </cell>
          <cell r="E60" t="str">
            <v>CEFADROXIL 125 MG/ML S.K.</v>
          </cell>
          <cell r="F60" t="str">
            <v>FLES 60 ML</v>
          </cell>
          <cell r="G60">
            <v>3590.6487071082547</v>
          </cell>
          <cell r="H60">
            <v>1926.1682594996646</v>
          </cell>
          <cell r="I60">
            <v>1319.2591339648172</v>
          </cell>
          <cell r="J60">
            <v>1244.1551490514905</v>
          </cell>
          <cell r="K60">
            <v>717.19656539215532</v>
          </cell>
          <cell r="L60">
            <v>807.36771854654387</v>
          </cell>
          <cell r="M60">
            <v>1593.1587339766072</v>
          </cell>
          <cell r="N60">
            <v>1842.5582819965186</v>
          </cell>
          <cell r="O60">
            <v>7220.2631404418344</v>
          </cell>
          <cell r="P60">
            <v>5820.2494090942173</v>
          </cell>
          <cell r="Q60">
            <v>8747.4997500000009</v>
          </cell>
          <cell r="R60">
            <v>0.80609934788859439</v>
          </cell>
          <cell r="S60">
            <v>0.66536148333061873</v>
          </cell>
        </row>
        <row r="61">
          <cell r="D61" t="str">
            <v>797325</v>
          </cell>
          <cell r="E61" t="str">
            <v>CEFADROXIL KAPSUL 500 MG</v>
          </cell>
          <cell r="F61" t="str">
            <v>DUS 50 KAPS</v>
          </cell>
          <cell r="G61">
            <v>43165.938850562947</v>
          </cell>
          <cell r="H61">
            <v>32382.911522330232</v>
          </cell>
          <cell r="I61">
            <v>1834.6857727737972</v>
          </cell>
          <cell r="J61">
            <v>1767.9591836734694</v>
          </cell>
          <cell r="K61">
            <v>1719.1176388541915</v>
          </cell>
          <cell r="L61">
            <v>1935.2575750776332</v>
          </cell>
          <cell r="M61">
            <v>3818.7958688511521</v>
          </cell>
          <cell r="N61">
            <v>4416.60570622657</v>
          </cell>
          <cell r="O61">
            <v>50538.538131042085</v>
          </cell>
          <cell r="P61">
            <v>40502.733987307904</v>
          </cell>
          <cell r="Q61">
            <v>56170.712000000007</v>
          </cell>
          <cell r="R61">
            <v>0.8014227455944174</v>
          </cell>
          <cell r="S61">
            <v>0.72106499179337269</v>
          </cell>
        </row>
        <row r="62">
          <cell r="D62" t="str">
            <v>700363</v>
          </cell>
          <cell r="E62" t="str">
            <v>CEFAXON 1 G SERBUK</v>
          </cell>
          <cell r="F62" t="str">
            <v>VIAL 1 GRAM</v>
          </cell>
          <cell r="G62">
            <v>12400</v>
          </cell>
          <cell r="H62">
            <v>12400</v>
          </cell>
          <cell r="I62">
            <v>680.72199999999998</v>
          </cell>
          <cell r="J62">
            <v>662.68960000000004</v>
          </cell>
          <cell r="K62">
            <v>736.86074782330616</v>
          </cell>
          <cell r="L62">
            <v>987.50502927774653</v>
          </cell>
          <cell r="M62">
            <v>1636.8401534066732</v>
          </cell>
          <cell r="N62">
            <v>2253.664010104997</v>
          </cell>
          <cell r="O62">
            <v>15454.422901229978</v>
          </cell>
          <cell r="P62">
            <v>16303.858639382743</v>
          </cell>
          <cell r="Q62">
            <v>80750</v>
          </cell>
          <cell r="R62">
            <v>1.0549639247988458</v>
          </cell>
          <cell r="S62">
            <v>0.20190537014715471</v>
          </cell>
        </row>
        <row r="63">
          <cell r="D63" t="str">
            <v>709309</v>
          </cell>
          <cell r="E63" t="str">
            <v>CEFMETAZON 1 G</v>
          </cell>
          <cell r="F63" t="str">
            <v>VIAL 1 GRAM</v>
          </cell>
          <cell r="G63">
            <v>21258.828357057271</v>
          </cell>
          <cell r="H63">
            <v>33067.325182548651</v>
          </cell>
          <cell r="I63">
            <v>1107.4805844675741</v>
          </cell>
          <cell r="J63">
            <v>1091.3179907944766</v>
          </cell>
          <cell r="K63">
            <v>742.71821344994692</v>
          </cell>
          <cell r="L63">
            <v>836.09813327559414</v>
          </cell>
          <cell r="M63">
            <v>1649.8517501882998</v>
          </cell>
          <cell r="N63">
            <v>1908.1262535516692</v>
          </cell>
          <cell r="O63">
            <v>24758.878905163092</v>
          </cell>
          <cell r="P63">
            <v>36902.867560170394</v>
          </cell>
          <cell r="Q63">
            <v>76500</v>
          </cell>
          <cell r="R63">
            <v>1.490490248024714</v>
          </cell>
          <cell r="S63">
            <v>0.48239042562314244</v>
          </cell>
        </row>
        <row r="64">
          <cell r="D64" t="str">
            <v>700065</v>
          </cell>
          <cell r="E64" t="str">
            <v>CHININ ANTIPYRIN 25%/2ML, INJ.</v>
          </cell>
          <cell r="F64" t="str">
            <v>DUS 100 AMPUL</v>
          </cell>
          <cell r="G64">
            <v>29003.182245614036</v>
          </cell>
          <cell r="H64">
            <v>34794.476769759451</v>
          </cell>
          <cell r="I64">
            <v>26540.852631578946</v>
          </cell>
          <cell r="J64">
            <v>25621.264604810996</v>
          </cell>
          <cell r="K64">
            <v>10468.876754669845</v>
          </cell>
          <cell r="L64">
            <v>11785.099858281041</v>
          </cell>
          <cell r="M64">
            <v>23255.245830000978</v>
          </cell>
          <cell r="N64">
            <v>26895.716597541796</v>
          </cell>
          <cell r="O64">
            <v>89268.157461863811</v>
          </cell>
          <cell r="P64">
            <v>99096.557830393285</v>
          </cell>
          <cell r="Q64">
            <v>163350</v>
          </cell>
          <cell r="R64">
            <v>1.1100997337458014</v>
          </cell>
          <cell r="S64">
            <v>0.60665171613341462</v>
          </cell>
        </row>
        <row r="65">
          <cell r="D65" t="str">
            <v>700342</v>
          </cell>
          <cell r="E65" t="str">
            <v>CHLORAMFECORT CREAM</v>
          </cell>
          <cell r="F65" t="str">
            <v>TUBE 10 GRAM</v>
          </cell>
          <cell r="G65">
            <v>1230.0705600000001</v>
          </cell>
          <cell r="H65">
            <v>1351.7560131318064</v>
          </cell>
          <cell r="I65">
            <v>770.66425000000004</v>
          </cell>
          <cell r="J65">
            <v>574.86580206033852</v>
          </cell>
          <cell r="K65">
            <v>149.33395234109616</v>
          </cell>
          <cell r="L65">
            <v>188.70172665360943</v>
          </cell>
          <cell r="M65">
            <v>192.86558906746561</v>
          </cell>
          <cell r="N65">
            <v>430.65126495097428</v>
          </cell>
          <cell r="O65">
            <v>2342.9343514085617</v>
          </cell>
          <cell r="P65">
            <v>2545.9748067967284</v>
          </cell>
          <cell r="Q65">
            <v>6035</v>
          </cell>
          <cell r="R65">
            <v>1.0866607531133341</v>
          </cell>
          <cell r="S65">
            <v>0.42186823642033611</v>
          </cell>
        </row>
        <row r="66">
          <cell r="D66" t="str">
            <v>F210</v>
          </cell>
          <cell r="E66" t="str">
            <v>CHLORAMFECORT CREAM</v>
          </cell>
          <cell r="F66" t="str">
            <v>TUBE 10 GRAM</v>
          </cell>
          <cell r="G66">
            <v>1230.0705600000001</v>
          </cell>
          <cell r="H66">
            <v>1064.3382425</v>
          </cell>
          <cell r="I66">
            <v>770.66425000000004</v>
          </cell>
          <cell r="J66">
            <v>578.44232250000005</v>
          </cell>
          <cell r="K66">
            <v>149.33395234109616</v>
          </cell>
          <cell r="L66">
            <v>263.21262666241876</v>
          </cell>
          <cell r="M66">
            <v>192.86558906746561</v>
          </cell>
          <cell r="N66">
            <v>304.60777261180158</v>
          </cell>
          <cell r="O66">
            <v>2342.9343514085617</v>
          </cell>
          <cell r="P66">
            <v>2210.6009642742201</v>
          </cell>
          <cell r="Q66">
            <v>6035</v>
          </cell>
          <cell r="R66">
            <v>0.94351809855244839</v>
          </cell>
          <cell r="S66">
            <v>0.36629676292861973</v>
          </cell>
        </row>
        <row r="67">
          <cell r="D67" t="str">
            <v>700343</v>
          </cell>
          <cell r="E67" t="str">
            <v>CHLORAMFECORT H CREAM</v>
          </cell>
          <cell r="F67" t="str">
            <v>TUBE 10 GRAM</v>
          </cell>
          <cell r="G67">
            <v>176.3516222284226</v>
          </cell>
          <cell r="H67">
            <v>191.98358822494481</v>
          </cell>
          <cell r="I67">
            <v>567.75037202380952</v>
          </cell>
          <cell r="J67">
            <v>535.2522994849154</v>
          </cell>
          <cell r="K67">
            <v>190.49861051432225</v>
          </cell>
          <cell r="L67">
            <v>214.44947728261573</v>
          </cell>
          <cell r="M67">
            <v>423.16784518530557</v>
          </cell>
          <cell r="N67">
            <v>489.41226080756257</v>
          </cell>
          <cell r="O67">
            <v>1357.76844995186</v>
          </cell>
          <cell r="P67">
            <v>1431.0976258000385</v>
          </cell>
          <cell r="Q67">
            <v>3400</v>
          </cell>
          <cell r="R67">
            <v>1.0540071290143607</v>
          </cell>
          <cell r="S67">
            <v>0.420911066411776</v>
          </cell>
        </row>
        <row r="68">
          <cell r="D68" t="str">
            <v>F202</v>
          </cell>
          <cell r="E68" t="str">
            <v>CHLORAMPHENICOL 250 MG KAPS</v>
          </cell>
          <cell r="F68" t="str">
            <v>BTL 250 KAPS</v>
          </cell>
          <cell r="G68">
            <v>0</v>
          </cell>
          <cell r="H68">
            <v>21407.676458333332</v>
          </cell>
          <cell r="I68">
            <v>0</v>
          </cell>
          <cell r="J68">
            <v>1041.1666666666667</v>
          </cell>
          <cell r="K68">
            <v>0</v>
          </cell>
          <cell r="L68">
            <v>1856.1973776089319</v>
          </cell>
          <cell r="M68">
            <v>0</v>
          </cell>
          <cell r="N68">
            <v>2148.1193964394756</v>
          </cell>
          <cell r="O68">
            <v>0</v>
          </cell>
          <cell r="P68">
            <v>26453.159899048409</v>
          </cell>
          <cell r="Q68">
            <v>36727.199999999997</v>
          </cell>
          <cell r="R68" t="e">
            <v>#DIV/0!</v>
          </cell>
          <cell r="S68">
            <v>0.72026073044088335</v>
          </cell>
        </row>
        <row r="69">
          <cell r="D69" t="str">
            <v>F215</v>
          </cell>
          <cell r="E69" t="str">
            <v>CHLORAMPHENICOL 250 MG OGB</v>
          </cell>
          <cell r="F69" t="str">
            <v>BTL 1000 KAPS</v>
          </cell>
          <cell r="G69">
            <v>54687.878366666664</v>
          </cell>
          <cell r="H69">
            <v>70914.544166666674</v>
          </cell>
          <cell r="I69">
            <v>1587.7241666666666</v>
          </cell>
          <cell r="J69">
            <v>1704.4285666666667</v>
          </cell>
          <cell r="K69">
            <v>3632.4474893780157</v>
          </cell>
          <cell r="L69">
            <v>4965.3965300587524</v>
          </cell>
          <cell r="M69">
            <v>4691.3251394788949</v>
          </cell>
          <cell r="N69">
            <v>5746.2987104163813</v>
          </cell>
          <cell r="O69">
            <v>64599.375162190241</v>
          </cell>
          <cell r="P69">
            <v>83330.667973808479</v>
          </cell>
          <cell r="Q69">
            <v>120781.5</v>
          </cell>
          <cell r="R69">
            <v>1.2899608976803476</v>
          </cell>
          <cell r="S69">
            <v>0.68992907004639348</v>
          </cell>
        </row>
        <row r="70">
          <cell r="D70" t="str">
            <v>1656105</v>
          </cell>
          <cell r="E70" t="str">
            <v>CHLORAMPHENICOL SUSPENSI</v>
          </cell>
          <cell r="F70" t="str">
            <v>BTL 60 ML</v>
          </cell>
          <cell r="G70">
            <v>748.34119558457712</v>
          </cell>
          <cell r="H70">
            <v>813.23966075558985</v>
          </cell>
          <cell r="I70">
            <v>469.45335820895525</v>
          </cell>
          <cell r="J70">
            <v>486.13222821896687</v>
          </cell>
          <cell r="K70">
            <v>196.3332448279549</v>
          </cell>
          <cell r="L70">
            <v>169.48203505460589</v>
          </cell>
          <cell r="M70">
            <v>330.18270465648277</v>
          </cell>
          <cell r="N70">
            <v>289.91781378247288</v>
          </cell>
          <cell r="O70">
            <v>1744.3105032779699</v>
          </cell>
          <cell r="P70">
            <v>1758.7717378116354</v>
          </cell>
          <cell r="Q70">
            <v>3131.7</v>
          </cell>
          <cell r="R70">
            <v>1.0082905162277527</v>
          </cell>
          <cell r="S70">
            <v>0.56160287952601962</v>
          </cell>
        </row>
        <row r="71">
          <cell r="D71" t="str">
            <v>1030139</v>
          </cell>
          <cell r="E71" t="str">
            <v>CHLOROQUINE 250 MG</v>
          </cell>
          <cell r="F71" t="str">
            <v>BTL 1000 TAB</v>
          </cell>
          <cell r="O71">
            <v>0</v>
          </cell>
          <cell r="P71">
            <v>0</v>
          </cell>
          <cell r="Q71">
            <v>59182.1</v>
          </cell>
          <cell r="R71" t="e">
            <v>#DIV/0!</v>
          </cell>
          <cell r="S71">
            <v>0</v>
          </cell>
        </row>
        <row r="72">
          <cell r="D72" t="str">
            <v>1050139</v>
          </cell>
          <cell r="E72" t="str">
            <v>CHLOROQUINE 250 MG</v>
          </cell>
          <cell r="F72" t="str">
            <v>BTL 1000 TAB</v>
          </cell>
          <cell r="G72">
            <v>25272.424123505978</v>
          </cell>
          <cell r="H72">
            <v>25359.825585317463</v>
          </cell>
          <cell r="I72">
            <v>1291.0657370517929</v>
          </cell>
          <cell r="J72">
            <v>1366.953373015873</v>
          </cell>
          <cell r="K72">
            <v>2078.6905092149163</v>
          </cell>
          <cell r="L72">
            <v>2204.4205162598596</v>
          </cell>
          <cell r="M72">
            <v>3495.8300367203869</v>
          </cell>
          <cell r="N72">
            <v>3770.9057277095767</v>
          </cell>
          <cell r="O72">
            <v>32138.010406493075</v>
          </cell>
          <cell r="P72">
            <v>32702.105202302773</v>
          </cell>
          <cell r="Q72">
            <v>59182.1</v>
          </cell>
          <cell r="R72">
            <v>1.0175522625288507</v>
          </cell>
          <cell r="S72">
            <v>0.55256750271286037</v>
          </cell>
        </row>
        <row r="73">
          <cell r="D73" t="str">
            <v>1090139</v>
          </cell>
          <cell r="E73" t="str">
            <v>CHLOROQUINE 250 MG</v>
          </cell>
          <cell r="F73" t="str">
            <v>BTL 1000 TAB</v>
          </cell>
          <cell r="G73">
            <v>25608.401750245819</v>
          </cell>
          <cell r="I73">
            <v>1320.7177974434612</v>
          </cell>
          <cell r="K73">
            <v>2078.6905092149163</v>
          </cell>
          <cell r="M73">
            <v>3495.8300367203869</v>
          </cell>
          <cell r="O73">
            <v>32503.640093624585</v>
          </cell>
          <cell r="P73">
            <v>0</v>
          </cell>
          <cell r="Q73">
            <v>59433.824999999997</v>
          </cell>
          <cell r="R73">
            <v>0</v>
          </cell>
          <cell r="S73">
            <v>0</v>
          </cell>
        </row>
        <row r="74">
          <cell r="D74" t="str">
            <v>1020139</v>
          </cell>
          <cell r="E74" t="str">
            <v>CHLOROQUINE 250 MG</v>
          </cell>
          <cell r="F74" t="str">
            <v>BTL 1000 TAB</v>
          </cell>
          <cell r="G74">
            <v>25992.407580321284</v>
          </cell>
          <cell r="I74">
            <v>1294.613453815261</v>
          </cell>
          <cell r="K74">
            <v>2078.6905092149163</v>
          </cell>
          <cell r="M74">
            <v>3495.8300367203869</v>
          </cell>
          <cell r="O74">
            <v>32861.541580071847</v>
          </cell>
          <cell r="P74">
            <v>0</v>
          </cell>
          <cell r="Q74">
            <v>59433.824999999997</v>
          </cell>
          <cell r="R74">
            <v>0</v>
          </cell>
          <cell r="S74">
            <v>0</v>
          </cell>
        </row>
        <row r="75">
          <cell r="D75" t="str">
            <v>F216</v>
          </cell>
          <cell r="E75" t="str">
            <v>CHLORPHENIRAMIN 4 MG TAB</v>
          </cell>
          <cell r="F75" t="str">
            <v>BTL 1000 TAB</v>
          </cell>
          <cell r="G75">
            <v>2766.87048</v>
          </cell>
          <cell r="H75">
            <v>2712.72208</v>
          </cell>
          <cell r="I75">
            <v>834.84</v>
          </cell>
          <cell r="J75">
            <v>968.33333333333337</v>
          </cell>
          <cell r="K75">
            <v>1747.6108476674228</v>
          </cell>
          <cell r="L75">
            <v>3095.49016147782</v>
          </cell>
          <cell r="M75">
            <v>2257.0486504381788</v>
          </cell>
          <cell r="N75">
            <v>3582.3143258200416</v>
          </cell>
          <cell r="O75">
            <v>7606.3699781056021</v>
          </cell>
          <cell r="P75">
            <v>10358.859900631196</v>
          </cell>
          <cell r="Q75">
            <v>8874.5</v>
          </cell>
          <cell r="R75">
            <v>1.3618664264883831</v>
          </cell>
          <cell r="S75">
            <v>1.167261242958048</v>
          </cell>
        </row>
        <row r="76">
          <cell r="D76" t="str">
            <v>F214</v>
          </cell>
          <cell r="E76" t="str">
            <v>CHLORPHENIRAMIN 4 MG TAB</v>
          </cell>
          <cell r="F76" t="str">
            <v>BTL 1000 TAB</v>
          </cell>
          <cell r="G76">
            <v>2703.5924800000003</v>
          </cell>
          <cell r="H76">
            <v>2712.72208</v>
          </cell>
          <cell r="I76">
            <v>848.33333333333337</v>
          </cell>
          <cell r="J76">
            <v>968.33333333333337</v>
          </cell>
          <cell r="K76">
            <v>1767.7911114973003</v>
          </cell>
          <cell r="L76">
            <v>3095.49016147782</v>
          </cell>
          <cell r="M76">
            <v>2283.1115678797282</v>
          </cell>
          <cell r="N76">
            <v>3582.3143258200416</v>
          </cell>
          <cell r="O76">
            <v>7602.8284927103632</v>
          </cell>
          <cell r="P76">
            <v>10358.859900631196</v>
          </cell>
          <cell r="Q76">
            <v>8874.5</v>
          </cell>
          <cell r="R76">
            <v>1.3625007996120564</v>
          </cell>
          <cell r="S76">
            <v>1.167261242958048</v>
          </cell>
        </row>
        <row r="77">
          <cell r="D77" t="str">
            <v>1150126</v>
          </cell>
          <cell r="E77" t="str">
            <v>CHLORPROMAZINE 100 MG</v>
          </cell>
          <cell r="F77" t="str">
            <v>BTL 1000 TABL</v>
          </cell>
          <cell r="G77">
            <v>27327.965570291777</v>
          </cell>
          <cell r="H77">
            <v>33154.073873517787</v>
          </cell>
          <cell r="I77">
            <v>1297.3706896551723</v>
          </cell>
          <cell r="J77">
            <v>1372.2147562582345</v>
          </cell>
          <cell r="K77">
            <v>3690.6159202898903</v>
          </cell>
          <cell r="L77">
            <v>3464.654636840995</v>
          </cell>
          <cell r="M77">
            <v>6206.6796047578146</v>
          </cell>
          <cell r="N77">
            <v>5926.6759305823625</v>
          </cell>
          <cell r="O77">
            <v>38522.631784994657</v>
          </cell>
          <cell r="P77">
            <v>43917.619197199383</v>
          </cell>
          <cell r="Q77">
            <v>67111.899999999994</v>
          </cell>
          <cell r="R77">
            <v>1.1400472180175962</v>
          </cell>
          <cell r="S77">
            <v>0.654393918175456</v>
          </cell>
        </row>
        <row r="78">
          <cell r="D78" t="str">
            <v>1120126</v>
          </cell>
          <cell r="E78" t="str">
            <v>CHLORPROMAZINE 100 MG</v>
          </cell>
          <cell r="F78" t="str">
            <v>BTL 1000 TABL</v>
          </cell>
          <cell r="O78">
            <v>0</v>
          </cell>
          <cell r="P78">
            <v>0</v>
          </cell>
          <cell r="Q78">
            <v>65807.774999999994</v>
          </cell>
          <cell r="R78" t="e">
            <v>#DIV/0!</v>
          </cell>
          <cell r="S78">
            <v>0</v>
          </cell>
        </row>
        <row r="79">
          <cell r="D79" t="str">
            <v>1050103</v>
          </cell>
          <cell r="E79" t="str">
            <v>CIMETIDINE 200 MG</v>
          </cell>
          <cell r="F79" t="str">
            <v>DUS 10X10 TABL</v>
          </cell>
          <cell r="G79">
            <v>1971.4343893428857</v>
          </cell>
          <cell r="H79">
            <v>1765.7325452760201</v>
          </cell>
          <cell r="I79">
            <v>1555.7578640994068</v>
          </cell>
          <cell r="J79">
            <v>1429.9282675103643</v>
          </cell>
          <cell r="K79">
            <v>751.65179363725963</v>
          </cell>
          <cell r="L79">
            <v>699.36069328953124</v>
          </cell>
          <cell r="M79">
            <v>1264.0876098213876</v>
          </cell>
          <cell r="N79">
            <v>1196.3340136821498</v>
          </cell>
          <cell r="O79">
            <v>5542.9316569009397</v>
          </cell>
          <cell r="P79">
            <v>5091.3555197580663</v>
          </cell>
          <cell r="Q79">
            <v>8591</v>
          </cell>
          <cell r="R79">
            <v>0.9185311735567474</v>
          </cell>
          <cell r="S79">
            <v>0.59263828655081674</v>
          </cell>
        </row>
        <row r="80">
          <cell r="D80" t="str">
            <v>797318</v>
          </cell>
          <cell r="E80" t="str">
            <v>CIPROFLOXACIN 500 MG TABSAL</v>
          </cell>
          <cell r="F80" t="str">
            <v>DUS 5X10 TABL</v>
          </cell>
          <cell r="G80">
            <v>5193.5114891696749</v>
          </cell>
          <cell r="H80">
            <v>5817.945221857095</v>
          </cell>
          <cell r="I80">
            <v>951.94837545126359</v>
          </cell>
          <cell r="J80">
            <v>984.13241239892182</v>
          </cell>
          <cell r="K80">
            <v>728.21530193871183</v>
          </cell>
          <cell r="L80">
            <v>694.73565051892126</v>
          </cell>
          <cell r="M80">
            <v>1224.6733770282262</v>
          </cell>
          <cell r="N80">
            <v>1585.5116538054669</v>
          </cell>
          <cell r="O80">
            <v>8098.3485435878765</v>
          </cell>
          <cell r="P80">
            <v>9082.3249385804047</v>
          </cell>
          <cell r="Q80">
            <v>9818.5</v>
          </cell>
          <cell r="R80">
            <v>1.1215033398101422</v>
          </cell>
          <cell r="S80">
            <v>0.92502163656163416</v>
          </cell>
        </row>
        <row r="81">
          <cell r="D81" t="str">
            <v>1050104</v>
          </cell>
          <cell r="E81" t="str">
            <v>CLONIDINE 0,15 MG</v>
          </cell>
          <cell r="F81" t="str">
            <v>DUS 10X10 TABL</v>
          </cell>
          <cell r="G81">
            <v>633.71547188555542</v>
          </cell>
          <cell r="H81">
            <v>572.10342309994019</v>
          </cell>
          <cell r="I81">
            <v>1151.4394993045896</v>
          </cell>
          <cell r="J81">
            <v>1163.6109116297625</v>
          </cell>
          <cell r="K81">
            <v>840.90693567484323</v>
          </cell>
          <cell r="L81">
            <v>763.65835250285465</v>
          </cell>
          <cell r="M81">
            <v>1414.1921131534268</v>
          </cell>
          <cell r="N81">
            <v>1306.3222893389247</v>
          </cell>
          <cell r="O81">
            <v>4040.2540200184153</v>
          </cell>
          <cell r="P81">
            <v>3805.6949765714821</v>
          </cell>
          <cell r="Q81">
            <v>15374.7</v>
          </cell>
          <cell r="R81">
            <v>0.94194448114283069</v>
          </cell>
          <cell r="S81">
            <v>0.24752970637290367</v>
          </cell>
        </row>
        <row r="82">
          <cell r="D82" t="str">
            <v>700142</v>
          </cell>
          <cell r="E82" t="str">
            <v>CODEIN 10 MG (250)</v>
          </cell>
          <cell r="F82" t="str">
            <v>BTL 250 TABL</v>
          </cell>
          <cell r="G82">
            <v>14396.311657054663</v>
          </cell>
          <cell r="H82">
            <v>14006.976747082341</v>
          </cell>
          <cell r="I82">
            <v>1039.4838302172814</v>
          </cell>
          <cell r="J82">
            <v>899.64626475172565</v>
          </cell>
          <cell r="K82">
            <v>780.8515081977356</v>
          </cell>
          <cell r="L82">
            <v>879.02582237342278</v>
          </cell>
          <cell r="M82">
            <v>1734.5598964822316</v>
          </cell>
          <cell r="N82">
            <v>2006.0949575971679</v>
          </cell>
          <cell r="O82">
            <v>17951.206891951912</v>
          </cell>
          <cell r="P82">
            <v>17791.743791804656</v>
          </cell>
          <cell r="Q82">
            <v>71740</v>
          </cell>
          <cell r="R82">
            <v>0.99111685909994451</v>
          </cell>
          <cell r="S82">
            <v>0.24800311948431358</v>
          </cell>
        </row>
        <row r="83">
          <cell r="D83" t="str">
            <v>700105</v>
          </cell>
          <cell r="E83" t="str">
            <v>CODEIN 15 MG (250)</v>
          </cell>
          <cell r="F83" t="str">
            <v>BTL 250 TABL</v>
          </cell>
          <cell r="G83">
            <v>22432.434008972996</v>
          </cell>
          <cell r="H83">
            <v>23947.854165176537</v>
          </cell>
          <cell r="I83">
            <v>1043.2761627906978</v>
          </cell>
          <cell r="J83">
            <v>977.99346639576117</v>
          </cell>
          <cell r="K83">
            <v>951.59421263010711</v>
          </cell>
          <cell r="L83">
            <v>1071.235537795937</v>
          </cell>
          <cell r="M83">
            <v>2113.8425700969347</v>
          </cell>
          <cell r="N83">
            <v>2444.7520835837213</v>
          </cell>
          <cell r="O83">
            <v>26541.146954490738</v>
          </cell>
          <cell r="P83">
            <v>28441.835252951954</v>
          </cell>
          <cell r="Q83">
            <v>101065</v>
          </cell>
          <cell r="R83">
            <v>1.0716128923034209</v>
          </cell>
          <cell r="S83">
            <v>0.28142121657301689</v>
          </cell>
        </row>
        <row r="84">
          <cell r="D84" t="str">
            <v>700107</v>
          </cell>
          <cell r="E84" t="str">
            <v>CODEIN 20 MG TABLET (250)</v>
          </cell>
          <cell r="F84" t="str">
            <v>BTL 250 TABL</v>
          </cell>
          <cell r="G84">
            <v>28683.892432732118</v>
          </cell>
          <cell r="H84">
            <v>28042.117038291228</v>
          </cell>
          <cell r="I84">
            <v>1123.9974830103197</v>
          </cell>
          <cell r="J84">
            <v>899.88161707344261</v>
          </cell>
          <cell r="K84">
            <v>829.91937176194051</v>
          </cell>
          <cell r="L84">
            <v>934.26285357437916</v>
          </cell>
          <cell r="M84">
            <v>1843.5577628511835</v>
          </cell>
          <cell r="N84">
            <v>2132.1557932910277</v>
          </cell>
          <cell r="O84">
            <v>32481.367050355562</v>
          </cell>
          <cell r="P84">
            <v>32008.417302230078</v>
          </cell>
          <cell r="Q84">
            <v>132005</v>
          </cell>
          <cell r="R84">
            <v>0.98543935212479594</v>
          </cell>
          <cell r="S84">
            <v>0.24247882506139978</v>
          </cell>
        </row>
        <row r="85">
          <cell r="D85" t="str">
            <v>700147</v>
          </cell>
          <cell r="E85" t="str">
            <v>CODIPRONT CUM EXPECT. KAPSUL</v>
          </cell>
          <cell r="F85" t="str">
            <v>DUS 10 KAPS</v>
          </cell>
          <cell r="G85">
            <v>15738.706304644531</v>
          </cell>
          <cell r="H85">
            <v>6560.6649082665972</v>
          </cell>
          <cell r="I85">
            <v>513.77726635981594</v>
          </cell>
          <cell r="J85">
            <v>567.82225548902193</v>
          </cell>
          <cell r="K85">
            <v>370.6851089518247</v>
          </cell>
          <cell r="L85">
            <v>416.72712235520908</v>
          </cell>
          <cell r="M85">
            <v>823.42867684922294</v>
          </cell>
          <cell r="N85">
            <v>951.04621226430891</v>
          </cell>
          <cell r="O85">
            <v>17446.597356805396</v>
          </cell>
          <cell r="P85">
            <v>8496.2604983751371</v>
          </cell>
          <cell r="Q85">
            <v>37519</v>
          </cell>
          <cell r="R85">
            <v>0.48698667852622851</v>
          </cell>
          <cell r="S85">
            <v>0.22645221083651315</v>
          </cell>
        </row>
        <row r="86">
          <cell r="D86" t="str">
            <v>700148</v>
          </cell>
          <cell r="E86" t="str">
            <v>CODIPRONT CUM EXPECT. SIROP</v>
          </cell>
          <cell r="F86" t="str">
            <v>FLES 60 ML</v>
          </cell>
          <cell r="G86">
            <v>8634.0123583716231</v>
          </cell>
          <cell r="H86">
            <v>3824.1654991578444</v>
          </cell>
          <cell r="I86">
            <v>806.31936579841454</v>
          </cell>
          <cell r="J86">
            <v>829.80067095331287</v>
          </cell>
          <cell r="K86">
            <v>499.7070516178776</v>
          </cell>
          <cell r="L86">
            <v>553.00281639553805</v>
          </cell>
          <cell r="M86">
            <v>1110.0341135619005</v>
          </cell>
          <cell r="N86">
            <v>1262.0518456587986</v>
          </cell>
          <cell r="O86">
            <v>11050.072889349814</v>
          </cell>
          <cell r="P86">
            <v>6469.0208321654945</v>
          </cell>
          <cell r="Q86">
            <v>21373.25</v>
          </cell>
          <cell r="R86">
            <v>0.58542788784682231</v>
          </cell>
          <cell r="S86">
            <v>0.30266902937856877</v>
          </cell>
        </row>
        <row r="87">
          <cell r="D87" t="str">
            <v>700146</v>
          </cell>
          <cell r="E87" t="str">
            <v>CODIPRONT KAPSUL (10)</v>
          </cell>
          <cell r="F87" t="str">
            <v>DUS 10 KAPS</v>
          </cell>
          <cell r="G87">
            <v>16080.722104748738</v>
          </cell>
          <cell r="H87">
            <v>6380.1126067533305</v>
          </cell>
          <cell r="I87">
            <v>827.8216435671286</v>
          </cell>
          <cell r="J87">
            <v>353.18540290620871</v>
          </cell>
          <cell r="K87">
            <v>451.18604609397795</v>
          </cell>
          <cell r="L87">
            <v>507.5775850487617</v>
          </cell>
          <cell r="M87">
            <v>1002.2510210850703</v>
          </cell>
          <cell r="N87">
            <v>1158.3833011939685</v>
          </cell>
          <cell r="O87">
            <v>18361.980815494917</v>
          </cell>
          <cell r="P87">
            <v>8399.2588959022687</v>
          </cell>
          <cell r="Q87">
            <v>32555</v>
          </cell>
          <cell r="R87">
            <v>0.45742662408265239</v>
          </cell>
          <cell r="S87">
            <v>0.25800211629249786</v>
          </cell>
        </row>
        <row r="88">
          <cell r="D88" t="str">
            <v>700145</v>
          </cell>
          <cell r="E88" t="str">
            <v>CODIPRONT KAPSUL (100)</v>
          </cell>
          <cell r="F88" t="str">
            <v>FLES 100 KAPS</v>
          </cell>
          <cell r="G88">
            <v>156034.13789618918</v>
          </cell>
          <cell r="H88">
            <v>64511.311460407975</v>
          </cell>
          <cell r="I88">
            <v>1792.3016304347825</v>
          </cell>
          <cell r="J88">
            <v>1302.6920485175201</v>
          </cell>
          <cell r="K88">
            <v>1218.433117522985</v>
          </cell>
          <cell r="L88">
            <v>1362.7569404032904</v>
          </cell>
          <cell r="M88">
            <v>2706.5904336654003</v>
          </cell>
          <cell r="N88">
            <v>3110.0563339448959</v>
          </cell>
          <cell r="O88">
            <v>161751.46307781234</v>
          </cell>
          <cell r="P88">
            <v>70286.81678327368</v>
          </cell>
          <cell r="Q88">
            <v>318325</v>
          </cell>
          <cell r="R88">
            <v>0.43453589504449441</v>
          </cell>
          <cell r="S88">
            <v>0.22080206324754159</v>
          </cell>
        </row>
        <row r="89">
          <cell r="D89" t="str">
            <v>700149</v>
          </cell>
          <cell r="E89" t="str">
            <v>CODIPRONT SIROP 60</v>
          </cell>
          <cell r="F89" t="str">
            <v>FLES 60 ML</v>
          </cell>
          <cell r="G89">
            <v>7377.322837565478</v>
          </cell>
          <cell r="H89">
            <v>4128.46</v>
          </cell>
          <cell r="I89">
            <v>794.96316236894302</v>
          </cell>
          <cell r="J89">
            <v>817.48543409287572</v>
          </cell>
          <cell r="K89">
            <v>564.43538194411758</v>
          </cell>
          <cell r="L89">
            <v>632.00321873775772</v>
          </cell>
          <cell r="M89">
            <v>1253.8196666042331</v>
          </cell>
          <cell r="N89">
            <v>1442.344966467198</v>
          </cell>
          <cell r="O89">
            <v>9990.5410484827717</v>
          </cell>
          <cell r="P89">
            <v>7020.2936192978314</v>
          </cell>
          <cell r="Q89">
            <v>18100.75</v>
          </cell>
          <cell r="R89">
            <v>0.70269403681234843</v>
          </cell>
          <cell r="S89">
            <v>0.38784545498378969</v>
          </cell>
        </row>
        <row r="90">
          <cell r="D90" t="str">
            <v>700137</v>
          </cell>
          <cell r="E90" t="str">
            <v>CODITAM TABLET</v>
          </cell>
          <cell r="F90" t="str">
            <v>DUS 100 TABL</v>
          </cell>
          <cell r="G90">
            <v>18389.183030490847</v>
          </cell>
          <cell r="I90">
            <v>2767.588624853915</v>
          </cell>
          <cell r="K90">
            <v>765.47019641429029</v>
          </cell>
          <cell r="M90">
            <v>1700.3923162256049</v>
          </cell>
          <cell r="O90">
            <v>23622.634167984656</v>
          </cell>
          <cell r="P90">
            <v>0</v>
          </cell>
          <cell r="Q90">
            <v>98175</v>
          </cell>
          <cell r="R90">
            <v>0</v>
          </cell>
          <cell r="S90">
            <v>0</v>
          </cell>
        </row>
        <row r="91">
          <cell r="D91" t="str">
            <v>1401201</v>
          </cell>
          <cell r="E91" t="str">
            <v>COOPER T 380 A BKKBN</v>
          </cell>
          <cell r="F91" t="str">
            <v>DUS/UNIT</v>
          </cell>
          <cell r="G91">
            <v>5505.91</v>
          </cell>
          <cell r="H91">
            <v>4970.765637165845</v>
          </cell>
          <cell r="I91">
            <v>187.19</v>
          </cell>
          <cell r="J91">
            <v>326.24500389307036</v>
          </cell>
          <cell r="K91">
            <v>463.28276233285226</v>
          </cell>
          <cell r="L91">
            <v>280.27184785294753</v>
          </cell>
          <cell r="M91">
            <v>1092.6550783316768</v>
          </cell>
          <cell r="N91">
            <v>479.43607337568483</v>
          </cell>
          <cell r="O91">
            <v>7249.0378406645286</v>
          </cell>
          <cell r="P91">
            <v>6056.7185622875477</v>
          </cell>
          <cell r="Q91">
            <v>8025</v>
          </cell>
          <cell r="R91">
            <v>0.83552034013555665</v>
          </cell>
          <cell r="S91">
            <v>0.75473128502025522</v>
          </cell>
        </row>
        <row r="92">
          <cell r="D92" t="str">
            <v>1800002</v>
          </cell>
          <cell r="E92" t="str">
            <v>COOPER T 380 A LIBI</v>
          </cell>
          <cell r="F92" t="str">
            <v>UNIT</v>
          </cell>
          <cell r="G92">
            <v>2238.15</v>
          </cell>
          <cell r="H92">
            <v>5568.9563900203666</v>
          </cell>
          <cell r="I92">
            <v>3019.99</v>
          </cell>
          <cell r="J92">
            <v>1260.6241089613034</v>
          </cell>
          <cell r="K92">
            <v>634.71830534362925</v>
          </cell>
          <cell r="L92">
            <v>622.368368026398</v>
          </cell>
          <cell r="M92">
            <v>1496.9867994905385</v>
          </cell>
          <cell r="N92">
            <v>1064.630104113653</v>
          </cell>
          <cell r="O92">
            <v>7389.8451048341667</v>
          </cell>
          <cell r="P92">
            <v>8516.5789711217221</v>
          </cell>
          <cell r="Q92">
            <v>16915</v>
          </cell>
          <cell r="R92">
            <v>1.1524705660678174</v>
          </cell>
          <cell r="S92">
            <v>0.50349269708079947</v>
          </cell>
        </row>
        <row r="93">
          <cell r="D93" t="str">
            <v>1800003</v>
          </cell>
          <cell r="E93" t="str">
            <v>COOPER T 380 A LIMAS</v>
          </cell>
          <cell r="F93" t="str">
            <v>UNIT</v>
          </cell>
          <cell r="G93">
            <v>2680.93</v>
          </cell>
          <cell r="H93">
            <v>4899.2998704663214</v>
          </cell>
          <cell r="I93">
            <v>3366.05</v>
          </cell>
          <cell r="J93">
            <v>1535.4</v>
          </cell>
          <cell r="K93">
            <v>634.71830534362925</v>
          </cell>
          <cell r="L93">
            <v>622.36836802639812</v>
          </cell>
          <cell r="M93">
            <v>1496.9867994905387</v>
          </cell>
          <cell r="N93">
            <v>1064.6301041136528</v>
          </cell>
          <cell r="O93">
            <v>8178.6851048341678</v>
          </cell>
          <cell r="P93">
            <v>8121.6983426063734</v>
          </cell>
          <cell r="Q93">
            <v>19890</v>
          </cell>
          <cell r="R93">
            <v>0.99303228312407932</v>
          </cell>
          <cell r="S93">
            <v>0.40833073617930488</v>
          </cell>
        </row>
        <row r="94">
          <cell r="D94" t="str">
            <v>1800005</v>
          </cell>
          <cell r="E94" t="str">
            <v>COOPER T 380 A PKPS</v>
          </cell>
          <cell r="F94" t="str">
            <v>UNIT</v>
          </cell>
          <cell r="G94">
            <v>6077.55</v>
          </cell>
          <cell r="H94">
            <v>5831.9167638418076</v>
          </cell>
          <cell r="I94">
            <v>845.34</v>
          </cell>
          <cell r="J94">
            <v>417.56372881355929</v>
          </cell>
          <cell r="K94">
            <v>153.5481327942627</v>
          </cell>
          <cell r="L94">
            <v>300.88007195978184</v>
          </cell>
          <cell r="M94">
            <v>362.14416055794737</v>
          </cell>
          <cell r="N94">
            <v>514.68872582977917</v>
          </cell>
          <cell r="O94">
            <v>7438.5822933522104</v>
          </cell>
          <cell r="P94">
            <v>7065.0492904449284</v>
          </cell>
          <cell r="Q94">
            <v>19305</v>
          </cell>
          <cell r="R94">
            <v>0.94978438253736808</v>
          </cell>
          <cell r="S94">
            <v>0.36596991921496652</v>
          </cell>
        </row>
        <row r="95">
          <cell r="D95" t="str">
            <v>1110125</v>
          </cell>
          <cell r="E95" t="str">
            <v>CORDALAT 10 MG</v>
          </cell>
          <cell r="F95" t="str">
            <v>DUS 10X10 TAB</v>
          </cell>
          <cell r="G95">
            <v>2272.1722443531826</v>
          </cell>
          <cell r="H95">
            <v>2400.0450568181818</v>
          </cell>
          <cell r="I95">
            <v>1571.3899383983573</v>
          </cell>
          <cell r="J95">
            <v>1491.8540990259739</v>
          </cell>
          <cell r="K95">
            <v>821.11923909103928</v>
          </cell>
          <cell r="L95">
            <v>699.19582749667654</v>
          </cell>
          <cell r="M95">
            <v>1380.9142279807577</v>
          </cell>
          <cell r="N95">
            <v>1196.0519924625169</v>
          </cell>
          <cell r="O95">
            <v>6045.5956498233363</v>
          </cell>
          <cell r="P95">
            <v>5787.1469758033491</v>
          </cell>
          <cell r="Q95">
            <v>45050</v>
          </cell>
          <cell r="R95">
            <v>0.95725008932287103</v>
          </cell>
          <cell r="S95">
            <v>0.12846053220429188</v>
          </cell>
        </row>
        <row r="96">
          <cell r="D96" t="str">
            <v>1037158</v>
          </cell>
          <cell r="E96" t="str">
            <v>COTRIMOXAZOLE 480 MG</v>
          </cell>
          <cell r="F96" t="str">
            <v>BTL 100 TABL</v>
          </cell>
          <cell r="G96">
            <v>4282.1684643584522</v>
          </cell>
          <cell r="H96">
            <v>4414.9294479399232</v>
          </cell>
          <cell r="I96">
            <v>571.5824847250509</v>
          </cell>
          <cell r="J96">
            <v>628.18469656992079</v>
          </cell>
          <cell r="K96">
            <v>594.89394197691263</v>
          </cell>
          <cell r="L96">
            <v>624.67648912636344</v>
          </cell>
          <cell r="M96">
            <v>1000.460675510243</v>
          </cell>
          <cell r="N96">
            <v>1068.5784011885114</v>
          </cell>
          <cell r="O96">
            <v>6449.105566570659</v>
          </cell>
          <cell r="P96">
            <v>6736.3690348247192</v>
          </cell>
          <cell r="Q96">
            <v>11894.85</v>
          </cell>
          <cell r="R96">
            <v>1.0445431487031487</v>
          </cell>
          <cell r="S96">
            <v>0.56632652238781644</v>
          </cell>
        </row>
        <row r="97">
          <cell r="D97" t="str">
            <v>1027158</v>
          </cell>
          <cell r="E97" t="str">
            <v>COTRIMOXAZOLE 480 MG</v>
          </cell>
          <cell r="F97" t="str">
            <v>BTL 100 TABL</v>
          </cell>
          <cell r="G97">
            <v>4310.5924169741693</v>
          </cell>
          <cell r="H97">
            <v>4414.9294479399232</v>
          </cell>
          <cell r="I97">
            <v>572.58015580155802</v>
          </cell>
          <cell r="J97">
            <v>628.18469656992079</v>
          </cell>
          <cell r="K97">
            <v>594.89394197691252</v>
          </cell>
          <cell r="L97">
            <v>624.67648912636344</v>
          </cell>
          <cell r="M97">
            <v>1000.460675510243</v>
          </cell>
          <cell r="N97">
            <v>1068.5784011885114</v>
          </cell>
          <cell r="O97">
            <v>6478.5271902628829</v>
          </cell>
          <cell r="P97">
            <v>6736.3690348247192</v>
          </cell>
          <cell r="Q97">
            <v>11894.85</v>
          </cell>
          <cell r="R97">
            <v>1.0397994539483246</v>
          </cell>
          <cell r="S97">
            <v>0.56632652238781644</v>
          </cell>
        </row>
        <row r="98">
          <cell r="D98" t="str">
            <v>1057151</v>
          </cell>
          <cell r="E98" t="str">
            <v>COTRIMOXAZOLE 480 MG</v>
          </cell>
          <cell r="F98" t="str">
            <v>DUS 10X10 TABL</v>
          </cell>
          <cell r="G98">
            <v>4279.0129853479848</v>
          </cell>
          <cell r="H98">
            <v>4403.0421353535357</v>
          </cell>
          <cell r="I98">
            <v>1495.3239723239724</v>
          </cell>
          <cell r="J98">
            <v>1016.9002020202021</v>
          </cell>
          <cell r="K98">
            <v>940.40677168843865</v>
          </cell>
          <cell r="L98">
            <v>812.29376139498368</v>
          </cell>
          <cell r="M98">
            <v>1581.5255924968483</v>
          </cell>
          <cell r="N98">
            <v>1389.5185491305874</v>
          </cell>
          <cell r="O98">
            <v>8296.269321857244</v>
          </cell>
          <cell r="P98">
            <v>7621.754647899309</v>
          </cell>
          <cell r="Q98">
            <v>12259.8</v>
          </cell>
          <cell r="R98">
            <v>0.91869662762985915</v>
          </cell>
          <cell r="S98">
            <v>0.62168670352691802</v>
          </cell>
        </row>
        <row r="99">
          <cell r="D99" t="str">
            <v>1097159</v>
          </cell>
          <cell r="E99" t="str">
            <v>COTRIMOXAZOLE PED. 120/150 MG</v>
          </cell>
          <cell r="F99" t="str">
            <v>BTL 100 TABL</v>
          </cell>
          <cell r="G99">
            <v>1098.0384170635532</v>
          </cell>
          <cell r="H99">
            <v>925.58882122507123</v>
          </cell>
          <cell r="I99">
            <v>484.75444256670249</v>
          </cell>
          <cell r="J99">
            <v>501.40099715099717</v>
          </cell>
          <cell r="K99">
            <v>315.90145397264217</v>
          </cell>
          <cell r="L99">
            <v>373.42102081583897</v>
          </cell>
          <cell r="M99">
            <v>531.26609591261081</v>
          </cell>
          <cell r="N99">
            <v>638.77806246819182</v>
          </cell>
          <cell r="O99">
            <v>2429.9604095155087</v>
          </cell>
          <cell r="P99">
            <v>2439.188901660099</v>
          </cell>
          <cell r="Q99">
            <v>4399.7250000000004</v>
          </cell>
          <cell r="R99">
            <v>1.0037977952679609</v>
          </cell>
          <cell r="S99">
            <v>0.5543957637488931</v>
          </cell>
        </row>
        <row r="100">
          <cell r="D100" t="str">
            <v>1027159</v>
          </cell>
          <cell r="E100" t="str">
            <v>COTRIMOXAZOLE PED. 120/150 MG</v>
          </cell>
          <cell r="F100" t="str">
            <v>BTL 100 TABL</v>
          </cell>
          <cell r="G100">
            <v>1124.5519538784067</v>
          </cell>
          <cell r="I100">
            <v>482.55450733752622</v>
          </cell>
          <cell r="K100">
            <v>315.90145397264217</v>
          </cell>
          <cell r="M100">
            <v>531.26609591261069</v>
          </cell>
          <cell r="O100">
            <v>2454.2740111011858</v>
          </cell>
          <cell r="P100">
            <v>0</v>
          </cell>
          <cell r="Q100">
            <v>2016.3</v>
          </cell>
          <cell r="R100">
            <v>0</v>
          </cell>
          <cell r="S100">
            <v>0</v>
          </cell>
        </row>
        <row r="101">
          <cell r="D101" t="str">
            <v>1657106</v>
          </cell>
          <cell r="E101" t="str">
            <v>COTRIMOXAZOLE SUSPENSI</v>
          </cell>
          <cell r="F101" t="str">
            <v>BTL 60 ML</v>
          </cell>
          <cell r="G101">
            <v>413.03519335511982</v>
          </cell>
          <cell r="H101">
            <v>443.45337252475247</v>
          </cell>
          <cell r="I101">
            <v>463.5582107843137</v>
          </cell>
          <cell r="J101">
            <v>479.53403465346537</v>
          </cell>
          <cell r="K101">
            <v>167.56389873093502</v>
          </cell>
          <cell r="L101">
            <v>153.81978473341178</v>
          </cell>
          <cell r="M101">
            <v>281.79996380260206</v>
          </cell>
          <cell r="N101">
            <v>263.12579791736113</v>
          </cell>
          <cell r="O101">
            <v>1325.9572666729705</v>
          </cell>
          <cell r="P101">
            <v>1339.9329898289907</v>
          </cell>
          <cell r="Q101">
            <v>2205</v>
          </cell>
          <cell r="R101">
            <v>1.0105401007312154</v>
          </cell>
          <cell r="S101">
            <v>0.60767936046666249</v>
          </cell>
        </row>
        <row r="102">
          <cell r="D102" t="str">
            <v>P350</v>
          </cell>
          <cell r="E102" t="str">
            <v>CRUDE IODINE</v>
          </cell>
          <cell r="F102" t="str">
            <v>DRUM 50 KG</v>
          </cell>
          <cell r="G102">
            <v>4687380.4635293707</v>
          </cell>
          <cell r="H102">
            <v>4185608.09</v>
          </cell>
          <cell r="I102">
            <v>47828.333333333336</v>
          </cell>
          <cell r="J102">
            <v>53441.538461538461</v>
          </cell>
          <cell r="K102">
            <v>147876.6860856009</v>
          </cell>
          <cell r="L102">
            <v>178867.98005833654</v>
          </cell>
          <cell r="M102">
            <v>638243.96472881502</v>
          </cell>
          <cell r="N102">
            <v>879345.59739057359</v>
          </cell>
          <cell r="O102">
            <v>5521329.4476771206</v>
          </cell>
          <cell r="P102">
            <v>5297263.205910448</v>
          </cell>
          <cell r="Q102">
            <v>7125000</v>
          </cell>
          <cell r="R102">
            <v>0.9594180633686078</v>
          </cell>
          <cell r="S102">
            <v>0.74347553767164187</v>
          </cell>
        </row>
        <row r="103">
          <cell r="D103" t="str">
            <v>P351</v>
          </cell>
          <cell r="E103" t="str">
            <v xml:space="preserve">CRUDE IODINE </v>
          </cell>
          <cell r="F103" t="str">
            <v>DRUM 50 KG</v>
          </cell>
          <cell r="G103">
            <v>4691482.1301960377</v>
          </cell>
          <cell r="H103">
            <v>4185608.09</v>
          </cell>
          <cell r="I103">
            <v>57786.666666666664</v>
          </cell>
          <cell r="J103">
            <v>53441.538461538461</v>
          </cell>
          <cell r="K103">
            <v>147876.68608560087</v>
          </cell>
          <cell r="L103">
            <v>178867.98005833654</v>
          </cell>
          <cell r="M103">
            <v>638243.96472881502</v>
          </cell>
          <cell r="N103">
            <v>879345.59739057359</v>
          </cell>
          <cell r="O103">
            <v>5535389.4476771206</v>
          </cell>
          <cell r="P103">
            <v>5297263.205910448</v>
          </cell>
          <cell r="Q103">
            <v>7125000</v>
          </cell>
          <cell r="R103">
            <v>0.95698112228280519</v>
          </cell>
          <cell r="S103">
            <v>0.74347553767164187</v>
          </cell>
        </row>
        <row r="104">
          <cell r="D104" t="str">
            <v>700095</v>
          </cell>
          <cell r="E104" t="str">
            <v>DASABION KAPSUL</v>
          </cell>
          <cell r="F104" t="str">
            <v>DUS 100 KAPS</v>
          </cell>
          <cell r="G104">
            <v>4939.6997880928357</v>
          </cell>
          <cell r="H104">
            <v>4848.2902032355914</v>
          </cell>
          <cell r="I104">
            <v>3311.3380423814328</v>
          </cell>
          <cell r="J104">
            <v>2877.0262891809907</v>
          </cell>
          <cell r="K104">
            <v>1836.5732191796094</v>
          </cell>
          <cell r="L104">
            <v>2067.4805227238494</v>
          </cell>
          <cell r="M104">
            <v>4079.708138484531</v>
          </cell>
          <cell r="N104">
            <v>4718.36224374843</v>
          </cell>
          <cell r="O104">
            <v>14167.319188138408</v>
          </cell>
          <cell r="P104">
            <v>14511.159258888862</v>
          </cell>
          <cell r="Q104">
            <v>35275</v>
          </cell>
          <cell r="R104">
            <v>1.0242699459357374</v>
          </cell>
          <cell r="S104">
            <v>0.41137233901881959</v>
          </cell>
        </row>
        <row r="105">
          <cell r="D105" t="str">
            <v>1050126</v>
          </cell>
          <cell r="E105" t="str">
            <v>DEXAMETHASONE 0,5 MG</v>
          </cell>
          <cell r="F105" t="str">
            <v>BTL 1000 TABL</v>
          </cell>
          <cell r="G105">
            <v>8202.8773337555413</v>
          </cell>
          <cell r="H105">
            <v>7233.3038181818183</v>
          </cell>
          <cell r="I105">
            <v>718.20202659911331</v>
          </cell>
          <cell r="J105">
            <v>775.81630094043885</v>
          </cell>
          <cell r="K105">
            <v>1570.5256203499953</v>
          </cell>
          <cell r="L105">
            <v>1732.7394829026341</v>
          </cell>
          <cell r="M105">
            <v>2641.2256238818427</v>
          </cell>
          <cell r="N105">
            <v>2964.0430183402627</v>
          </cell>
          <cell r="O105">
            <v>13132.830604586494</v>
          </cell>
          <cell r="P105">
            <v>12705.902620365154</v>
          </cell>
          <cell r="Q105">
            <v>20020</v>
          </cell>
          <cell r="R105">
            <v>0.96749154869383303</v>
          </cell>
          <cell r="S105">
            <v>0.63466047054771002</v>
          </cell>
        </row>
        <row r="106">
          <cell r="D106" t="str">
            <v>1020126</v>
          </cell>
          <cell r="E106" t="str">
            <v>DEXAMETHASONE 0,5 MG</v>
          </cell>
          <cell r="F106" t="str">
            <v>BTL 1000 TABL</v>
          </cell>
          <cell r="G106">
            <v>8168.5822411616155</v>
          </cell>
          <cell r="H106">
            <v>7233.3038181818183</v>
          </cell>
          <cell r="I106">
            <v>718.6401515151515</v>
          </cell>
          <cell r="J106">
            <v>775.81630094043885</v>
          </cell>
          <cell r="K106">
            <v>1570.5256203499953</v>
          </cell>
          <cell r="L106">
            <v>1732.7394829026341</v>
          </cell>
          <cell r="M106">
            <v>2641.2256238818431</v>
          </cell>
          <cell r="N106">
            <v>2964.0430183402627</v>
          </cell>
          <cell r="O106">
            <v>13098.973636908606</v>
          </cell>
          <cell r="P106">
            <v>12705.902620365154</v>
          </cell>
          <cell r="Q106">
            <v>20339.900000000001</v>
          </cell>
          <cell r="R106">
            <v>0.96999222783104877</v>
          </cell>
          <cell r="S106">
            <v>0.62467871623582971</v>
          </cell>
        </row>
        <row r="107">
          <cell r="D107" t="str">
            <v>700016</v>
          </cell>
          <cell r="E107" t="str">
            <v>DEXOCORT CREAM 0,25% 10 GRAM</v>
          </cell>
          <cell r="F107" t="str">
            <v>TUBE 10 GRAM</v>
          </cell>
          <cell r="H107">
            <v>1871.6115674999999</v>
          </cell>
          <cell r="J107">
            <v>566.34526249999999</v>
          </cell>
          <cell r="L107">
            <v>304.33959957842171</v>
          </cell>
          <cell r="N107">
            <v>352.20273708239557</v>
          </cell>
          <cell r="O107">
            <v>0</v>
          </cell>
          <cell r="P107">
            <v>3094.4991666608175</v>
          </cell>
          <cell r="Q107">
            <v>11220</v>
          </cell>
          <cell r="R107" t="e">
            <v>#DIV/0!</v>
          </cell>
          <cell r="S107">
            <v>0.27580206476477875</v>
          </cell>
        </row>
        <row r="108">
          <cell r="D108" t="str">
            <v>1150121</v>
          </cell>
          <cell r="E108" t="str">
            <v>DEXTROMETHORPHANE 15 MG</v>
          </cell>
          <cell r="F108" t="str">
            <v>BTL 1000 TABL</v>
          </cell>
          <cell r="G108">
            <v>13354.023590855342</v>
          </cell>
          <cell r="H108">
            <v>12937.215465393794</v>
          </cell>
          <cell r="I108">
            <v>595.69176192353177</v>
          </cell>
          <cell r="J108">
            <v>764.83452665075572</v>
          </cell>
          <cell r="K108">
            <v>1299.6727522170768</v>
          </cell>
          <cell r="L108">
            <v>1369.8698728294944</v>
          </cell>
          <cell r="M108">
            <v>2185.7198197453081</v>
          </cell>
          <cell r="N108">
            <v>2343.3143139285671</v>
          </cell>
          <cell r="O108">
            <v>17435.10792474126</v>
          </cell>
          <cell r="P108">
            <v>17415.23417880261</v>
          </cell>
          <cell r="Q108">
            <v>36136.199999999997</v>
          </cell>
          <cell r="R108">
            <v>0.99886013060404122</v>
          </cell>
          <cell r="S108">
            <v>0.4819331910605601</v>
          </cell>
        </row>
        <row r="109">
          <cell r="D109" t="str">
            <v>1129121</v>
          </cell>
          <cell r="E109" t="str">
            <v>DEXTROMETHORPHANE 15 MG</v>
          </cell>
          <cell r="F109" t="str">
            <v>BTL 1000 TABL</v>
          </cell>
          <cell r="G109">
            <v>13362.610035502958</v>
          </cell>
          <cell r="H109">
            <v>12937.215465393794</v>
          </cell>
          <cell r="I109">
            <v>594.20907297830377</v>
          </cell>
          <cell r="J109">
            <v>764.83452665075572</v>
          </cell>
          <cell r="K109">
            <v>1299.6727522170765</v>
          </cell>
          <cell r="L109">
            <v>1369.8698728294944</v>
          </cell>
          <cell r="M109">
            <v>2185.7198197453076</v>
          </cell>
          <cell r="N109">
            <v>2343.3143139285671</v>
          </cell>
          <cell r="O109">
            <v>17442.211680443645</v>
          </cell>
          <cell r="P109">
            <v>17415.23417880261</v>
          </cell>
          <cell r="Q109">
            <v>34024.199999999997</v>
          </cell>
          <cell r="R109">
            <v>0.99845332105037565</v>
          </cell>
          <cell r="S109">
            <v>0.51184845430025128</v>
          </cell>
        </row>
        <row r="110">
          <cell r="D110" t="str">
            <v>1150132</v>
          </cell>
          <cell r="E110" t="str">
            <v>DEXTROMETHORPHANE 15 MG</v>
          </cell>
          <cell r="F110" t="str">
            <v>DUS 10X10 TABL</v>
          </cell>
          <cell r="G110">
            <v>1363.9015247883917</v>
          </cell>
          <cell r="H110">
            <v>1289.8994827929182</v>
          </cell>
          <cell r="I110">
            <v>987.56773399014776</v>
          </cell>
          <cell r="J110">
            <v>749.53530932962008</v>
          </cell>
          <cell r="K110">
            <v>739.72304037751974</v>
          </cell>
          <cell r="L110">
            <v>685.51196668973876</v>
          </cell>
          <cell r="M110">
            <v>1244.0264733697784</v>
          </cell>
          <cell r="N110">
            <v>1172.6442312329984</v>
          </cell>
          <cell r="O110">
            <v>4335.2187725258373</v>
          </cell>
          <cell r="P110">
            <v>3897.5909900452752</v>
          </cell>
          <cell r="Q110">
            <v>5850</v>
          </cell>
          <cell r="R110">
            <v>0.89905289549537859</v>
          </cell>
          <cell r="S110">
            <v>0.66625487009320949</v>
          </cell>
        </row>
        <row r="111">
          <cell r="D111" t="str">
            <v>1650232</v>
          </cell>
          <cell r="E111" t="str">
            <v>DEXTROMETHORPHANE SYRUP</v>
          </cell>
          <cell r="F111" t="str">
            <v>BTL 60 ML</v>
          </cell>
          <cell r="G111">
            <v>373.96267105620421</v>
          </cell>
          <cell r="H111">
            <v>421.63310667752444</v>
          </cell>
          <cell r="I111">
            <v>445.85670648927504</v>
          </cell>
          <cell r="J111">
            <v>469.78793431053202</v>
          </cell>
          <cell r="K111">
            <v>141.46097983315119</v>
          </cell>
          <cell r="L111">
            <v>134.86021855512413</v>
          </cell>
          <cell r="M111">
            <v>237.90147697908108</v>
          </cell>
          <cell r="N111">
            <v>230.69335765959417</v>
          </cell>
          <cell r="O111">
            <v>1199.1818343577115</v>
          </cell>
          <cell r="P111">
            <v>1256.9746172027747</v>
          </cell>
          <cell r="Q111">
            <v>1418</v>
          </cell>
          <cell r="R111">
            <v>1.0481935109332416</v>
          </cell>
          <cell r="S111">
            <v>0.88644190211761253</v>
          </cell>
        </row>
        <row r="112">
          <cell r="D112" t="str">
            <v>1620232</v>
          </cell>
          <cell r="E112" t="str">
            <v>DEXTROMETHORPHANE SYRUP</v>
          </cell>
          <cell r="F112" t="str">
            <v>BTL 60 ML</v>
          </cell>
          <cell r="G112">
            <v>376.31270969945359</v>
          </cell>
          <cell r="H112">
            <v>421.63310667752444</v>
          </cell>
          <cell r="I112">
            <v>444.98483606557375</v>
          </cell>
          <cell r="J112">
            <v>469.78793431053202</v>
          </cell>
          <cell r="K112">
            <v>141.46097983315119</v>
          </cell>
          <cell r="L112">
            <v>134.86021855512413</v>
          </cell>
          <cell r="M112">
            <v>237.90147697908114</v>
          </cell>
          <cell r="N112">
            <v>230.69335765959417</v>
          </cell>
          <cell r="O112">
            <v>1200.6600025772595</v>
          </cell>
          <cell r="P112">
            <v>1256.9746172027747</v>
          </cell>
          <cell r="Q112">
            <v>1636.2</v>
          </cell>
          <cell r="R112">
            <v>1.0469030487437192</v>
          </cell>
          <cell r="S112">
            <v>0.7682279777550266</v>
          </cell>
        </row>
        <row r="113">
          <cell r="D113" t="str">
            <v>797011</v>
          </cell>
          <cell r="E113" t="str">
            <v>DIAZEPAM 2 MG (1000)</v>
          </cell>
          <cell r="F113" t="str">
            <v>BTL 1000 TABL</v>
          </cell>
          <cell r="G113">
            <v>3077.518951448787</v>
          </cell>
          <cell r="H113">
            <v>3324.5370727653985</v>
          </cell>
          <cell r="I113">
            <v>1425.0872641509434</v>
          </cell>
          <cell r="J113">
            <v>1534.4610259826782</v>
          </cell>
          <cell r="K113">
            <v>1431.4363350058602</v>
          </cell>
          <cell r="L113">
            <v>1611.4068915073315</v>
          </cell>
          <cell r="M113">
            <v>3179.7493313413952</v>
          </cell>
          <cell r="N113">
            <v>3677.5202245616333</v>
          </cell>
          <cell r="O113">
            <v>9113.7918819469851</v>
          </cell>
          <cell r="P113">
            <v>10147.925214817042</v>
          </cell>
          <cell r="Q113">
            <v>10494</v>
          </cell>
          <cell r="R113">
            <v>1.1134690528668441</v>
          </cell>
          <cell r="S113">
            <v>0.96702165187888711</v>
          </cell>
        </row>
        <row r="114">
          <cell r="D114" t="str">
            <v>1050160</v>
          </cell>
          <cell r="E114" t="str">
            <v>DILTIAZEM 30/200 MG</v>
          </cell>
          <cell r="F114" t="str">
            <v>DUS 10X10 TABL</v>
          </cell>
          <cell r="G114">
            <v>2048.4600893160937</v>
          </cell>
          <cell r="H114">
            <v>2110.7600431107353</v>
          </cell>
          <cell r="I114">
            <v>1231.313882272882</v>
          </cell>
          <cell r="J114">
            <v>1131.9808114961961</v>
          </cell>
          <cell r="K114">
            <v>734.88417670227454</v>
          </cell>
          <cell r="L114">
            <v>706.12019079657307</v>
          </cell>
          <cell r="M114">
            <v>1235.8887323715257</v>
          </cell>
          <cell r="N114">
            <v>1207.8968836870929</v>
          </cell>
          <cell r="O114">
            <v>5250.5468806627759</v>
          </cell>
          <cell r="P114">
            <v>5156.7579290905969</v>
          </cell>
          <cell r="Q114">
            <v>14583.412</v>
          </cell>
          <cell r="R114">
            <v>0.98213729851311415</v>
          </cell>
          <cell r="S114">
            <v>0.3536043505518871</v>
          </cell>
        </row>
        <row r="115">
          <cell r="D115" t="str">
            <v>1050068</v>
          </cell>
          <cell r="E115" t="str">
            <v>DIMENHYDRINATE 50 MG</v>
          </cell>
          <cell r="F115" t="str">
            <v>BTL 100 TABL</v>
          </cell>
          <cell r="G115">
            <v>2109.1772139553591</v>
          </cell>
          <cell r="H115">
            <v>1991.157441611522</v>
          </cell>
          <cell r="I115">
            <v>522.10275487633214</v>
          </cell>
          <cell r="J115">
            <v>532.61050019462823</v>
          </cell>
          <cell r="K115">
            <v>331.61934062077012</v>
          </cell>
          <cell r="L115">
            <v>471.84589915007984</v>
          </cell>
          <cell r="M115">
            <v>557.69959335473095</v>
          </cell>
          <cell r="N115">
            <v>807.14473058894703</v>
          </cell>
          <cell r="O115">
            <v>3520.5989028071922</v>
          </cell>
          <cell r="P115">
            <v>3802.7585715451769</v>
          </cell>
          <cell r="Q115">
            <v>7638.6750000000002</v>
          </cell>
          <cell r="R115">
            <v>1.0801453606410549</v>
          </cell>
          <cell r="S115">
            <v>0.497829606776722</v>
          </cell>
        </row>
        <row r="116">
          <cell r="D116" t="str">
            <v>703020</v>
          </cell>
          <cell r="E116" t="str">
            <v>DOBUTAMIN GIULINI</v>
          </cell>
          <cell r="F116" t="str">
            <v>DUS 1 VIAL</v>
          </cell>
          <cell r="G116">
            <v>48129.360732268877</v>
          </cell>
          <cell r="H116">
            <v>51209.699221995616</v>
          </cell>
          <cell r="I116">
            <v>872.56188118811883</v>
          </cell>
          <cell r="J116">
            <v>784.78721957851803</v>
          </cell>
          <cell r="K116">
            <v>736.86074782330616</v>
          </cell>
          <cell r="L116">
            <v>829.50422459330719</v>
          </cell>
          <cell r="M116">
            <v>1636.8401534066732</v>
          </cell>
          <cell r="N116">
            <v>1893.0777684881978</v>
          </cell>
          <cell r="O116">
            <v>51375.62351468698</v>
          </cell>
          <cell r="P116">
            <v>54717.068434655637</v>
          </cell>
          <cell r="Q116">
            <v>111222.5</v>
          </cell>
          <cell r="R116">
            <v>1.0650395010585794</v>
          </cell>
          <cell r="S116">
            <v>0.49196042558525149</v>
          </cell>
        </row>
        <row r="117">
          <cell r="D117" t="str">
            <v>703014</v>
          </cell>
          <cell r="E117" t="str">
            <v>DOPAMIN GIULINI 200</v>
          </cell>
          <cell r="F117" t="str">
            <v>DUS 5 X 10 ML</v>
          </cell>
          <cell r="G117">
            <v>21445.755170321507</v>
          </cell>
          <cell r="H117">
            <v>23234.91515782374</v>
          </cell>
          <cell r="I117">
            <v>4635.0146293006464</v>
          </cell>
          <cell r="J117">
            <v>4643.9141187050363</v>
          </cell>
          <cell r="K117">
            <v>1665.2492272384625</v>
          </cell>
          <cell r="L117">
            <v>1874.6164361115868</v>
          </cell>
          <cell r="M117">
            <v>3699.134210398955</v>
          </cell>
          <cell r="N117">
            <v>4278.2117250642559</v>
          </cell>
          <cell r="O117">
            <v>31445.153237259572</v>
          </cell>
          <cell r="P117">
            <v>34031.65743770462</v>
          </cell>
          <cell r="Q117">
            <v>161712.5</v>
          </cell>
          <cell r="R117">
            <v>1.0822544632213871</v>
          </cell>
          <cell r="S117">
            <v>0.21044543518716624</v>
          </cell>
        </row>
        <row r="118">
          <cell r="D118" t="str">
            <v>700110</v>
          </cell>
          <cell r="E118" t="str">
            <v>DOVERI 100 MG (1000)</v>
          </cell>
          <cell r="F118" t="str">
            <v>BTL 1000 TABL</v>
          </cell>
          <cell r="G118">
            <v>32782.234321391479</v>
          </cell>
          <cell r="H118">
            <v>35538.517545877941</v>
          </cell>
          <cell r="I118">
            <v>1705.8613707165109</v>
          </cell>
          <cell r="J118">
            <v>1844.524844720497</v>
          </cell>
          <cell r="K118">
            <v>2156.5116584721295</v>
          </cell>
          <cell r="L118">
            <v>2427.6439427281043</v>
          </cell>
          <cell r="M118">
            <v>4790.4096999386311</v>
          </cell>
          <cell r="N118">
            <v>5540.3199182461285</v>
          </cell>
          <cell r="O118">
            <v>41435.017050518756</v>
          </cell>
          <cell r="P118">
            <v>45351.006251572675</v>
          </cell>
          <cell r="Q118">
            <v>207485</v>
          </cell>
          <cell r="R118">
            <v>1.0945091731536982</v>
          </cell>
          <cell r="S118">
            <v>0.21857486686542485</v>
          </cell>
        </row>
        <row r="119">
          <cell r="D119" t="str">
            <v>700112</v>
          </cell>
          <cell r="E119" t="str">
            <v>DOVERI 150 MG (1000)</v>
          </cell>
          <cell r="F119" t="str">
            <v>BTL 1000 TABL</v>
          </cell>
          <cell r="G119">
            <v>46313.987584393639</v>
          </cell>
          <cell r="H119">
            <v>50526.979709960156</v>
          </cell>
          <cell r="I119">
            <v>1721.0258449304174</v>
          </cell>
          <cell r="J119">
            <v>1866.3346613545816</v>
          </cell>
          <cell r="K119">
            <v>2519.8401467934132</v>
          </cell>
          <cell r="L119">
            <v>2836.6527233802044</v>
          </cell>
          <cell r="M119">
            <v>5597.4966024742935</v>
          </cell>
          <cell r="N119">
            <v>6473.7514871432913</v>
          </cell>
          <cell r="O119">
            <v>56152.350178591762</v>
          </cell>
          <cell r="P119">
            <v>61703.718581838235</v>
          </cell>
          <cell r="Q119">
            <v>266985</v>
          </cell>
          <cell r="R119">
            <v>1.0988626190282407</v>
          </cell>
          <cell r="S119">
            <v>0.23111305347430844</v>
          </cell>
        </row>
        <row r="120">
          <cell r="D120" t="str">
            <v>700114</v>
          </cell>
          <cell r="E120" t="str">
            <v>DOVERI 200 MG (1000)</v>
          </cell>
          <cell r="F120" t="str">
            <v>BTL 1000 TABL</v>
          </cell>
          <cell r="G120">
            <v>62148.63</v>
          </cell>
          <cell r="H120">
            <v>66492.776965346537</v>
          </cell>
          <cell r="I120">
            <v>1684.45</v>
          </cell>
          <cell r="J120">
            <v>1858.59900990099</v>
          </cell>
          <cell r="K120">
            <v>2930.2411441486297</v>
          </cell>
          <cell r="L120">
            <v>3298.6523102615656</v>
          </cell>
          <cell r="M120">
            <v>6509.1489512437893</v>
          </cell>
          <cell r="N120">
            <v>7528.1176025234035</v>
          </cell>
          <cell r="O120">
            <v>73272.470095392404</v>
          </cell>
          <cell r="P120">
            <v>79178.145888032494</v>
          </cell>
          <cell r="Q120">
            <v>337790</v>
          </cell>
          <cell r="R120">
            <v>1.080598835892274</v>
          </cell>
          <cell r="S120">
            <v>0.23440050293979245</v>
          </cell>
        </row>
        <row r="121">
          <cell r="D121" t="str">
            <v>700115</v>
          </cell>
          <cell r="E121" t="str">
            <v>DOVERI PULVIS</v>
          </cell>
          <cell r="F121" t="str">
            <v>BTL 250 GRAM</v>
          </cell>
          <cell r="G121">
            <v>73549.798695951191</v>
          </cell>
          <cell r="H121">
            <v>80018.499464685199</v>
          </cell>
          <cell r="I121">
            <v>1426.8186356073211</v>
          </cell>
          <cell r="J121">
            <v>1655.6342281879195</v>
          </cell>
          <cell r="K121">
            <v>1518.3077707565799</v>
          </cell>
          <cell r="L121">
            <v>1709.2004341333629</v>
          </cell>
          <cell r="M121">
            <v>3372.7229082905137</v>
          </cell>
          <cell r="N121">
            <v>3900.7026701215818</v>
          </cell>
          <cell r="O121">
            <v>79867.648010605611</v>
          </cell>
          <cell r="P121">
            <v>87284.036797128065</v>
          </cell>
          <cell r="Q121">
            <v>329715</v>
          </cell>
          <cell r="R121">
            <v>1.0928584848966334</v>
          </cell>
          <cell r="S121">
            <v>0.26472570795119443</v>
          </cell>
        </row>
        <row r="122">
          <cell r="D122" t="str">
            <v>700334</v>
          </cell>
          <cell r="E122" t="str">
            <v>DOXEF 125 MG/ML S.K.</v>
          </cell>
          <cell r="F122" t="str">
            <v>FLES 60 ML</v>
          </cell>
          <cell r="H122">
            <v>2417.7856185833125</v>
          </cell>
          <cell r="J122">
            <v>1341.553220338983</v>
          </cell>
          <cell r="L122">
            <v>664.32156515048405</v>
          </cell>
          <cell r="N122">
            <v>1516.1012431615436</v>
          </cell>
          <cell r="O122">
            <v>0</v>
          </cell>
          <cell r="P122">
            <v>5939.7616472343234</v>
          </cell>
          <cell r="Q122">
            <v>20400</v>
          </cell>
          <cell r="R122" t="e">
            <v>#DIV/0!</v>
          </cell>
          <cell r="S122">
            <v>0.29116478662913348</v>
          </cell>
        </row>
        <row r="123">
          <cell r="D123" t="str">
            <v>700333</v>
          </cell>
          <cell r="E123" t="str">
            <v>DOXEF KAPSUL 500 MG</v>
          </cell>
          <cell r="F123" t="str">
            <v>DUS 60 KAPS</v>
          </cell>
          <cell r="G123">
            <v>52032.076828853271</v>
          </cell>
          <cell r="H123">
            <v>27914.886603703708</v>
          </cell>
          <cell r="I123">
            <v>2731.0036991368679</v>
          </cell>
          <cell r="J123">
            <v>2510.0956790123455</v>
          </cell>
          <cell r="K123">
            <v>2121.5641367433486</v>
          </cell>
          <cell r="L123">
            <v>2388.3025651357657</v>
          </cell>
          <cell r="M123">
            <v>4712.778333365367</v>
          </cell>
          <cell r="N123">
            <v>5450.5358218019292</v>
          </cell>
          <cell r="O123">
            <v>61597.422998098853</v>
          </cell>
          <cell r="P123">
            <v>38263.820669653753</v>
          </cell>
          <cell r="Q123">
            <v>224400</v>
          </cell>
          <cell r="R123">
            <v>0.62119190718148598</v>
          </cell>
          <cell r="S123">
            <v>0.17051613489150513</v>
          </cell>
        </row>
        <row r="124">
          <cell r="D124" t="str">
            <v>797306</v>
          </cell>
          <cell r="E124" t="str">
            <v>DOXYCYCLINE KAPSUL</v>
          </cell>
          <cell r="F124" t="str">
            <v>DUS 100 KAPS</v>
          </cell>
          <cell r="G124">
            <v>5277.2065219030992</v>
          </cell>
          <cell r="H124">
            <v>5393.9879683913077</v>
          </cell>
          <cell r="I124">
            <v>1974.5613269314711</v>
          </cell>
          <cell r="J124">
            <v>1802.4105988797933</v>
          </cell>
          <cell r="K124">
            <v>1099.5189801768754</v>
          </cell>
          <cell r="L124">
            <v>1237.758479836881</v>
          </cell>
          <cell r="M124">
            <v>2442.4381696307009</v>
          </cell>
          <cell r="N124">
            <v>2824.7873747548028</v>
          </cell>
          <cell r="O124">
            <v>10793.724998642147</v>
          </cell>
          <cell r="P124">
            <v>11258.944421862783</v>
          </cell>
          <cell r="Q124">
            <v>18613.400000000001</v>
          </cell>
          <cell r="R124">
            <v>1.0431009149556025</v>
          </cell>
          <cell r="S124">
            <v>0.60488381606062203</v>
          </cell>
        </row>
        <row r="125">
          <cell r="D125" t="str">
            <v>701003</v>
          </cell>
          <cell r="E125" t="str">
            <v>DUPHALAC 120</v>
          </cell>
          <cell r="F125" t="str">
            <v>FLES 120 ML</v>
          </cell>
          <cell r="G125">
            <v>10151.169751182397</v>
          </cell>
          <cell r="H125">
            <v>17004.667380660954</v>
          </cell>
          <cell r="I125">
            <v>1940.6741209130166</v>
          </cell>
          <cell r="J125">
            <v>1888.8020195838433</v>
          </cell>
          <cell r="K125">
            <v>737.54587561657036</v>
          </cell>
          <cell r="L125">
            <v>830.27549162113792</v>
          </cell>
          <cell r="M125">
            <v>1638.3620755412726</v>
          </cell>
          <cell r="N125">
            <v>1894.837938503812</v>
          </cell>
          <cell r="O125">
            <v>14467.751823253255</v>
          </cell>
          <cell r="P125">
            <v>21618.582830369749</v>
          </cell>
          <cell r="Q125">
            <v>40298.5</v>
          </cell>
          <cell r="R125">
            <v>1.49425999937484</v>
          </cell>
          <cell r="S125">
            <v>0.53646122883903247</v>
          </cell>
        </row>
        <row r="126">
          <cell r="D126" t="str">
            <v>701005</v>
          </cell>
          <cell r="E126" t="str">
            <v>DUPHASTON</v>
          </cell>
          <cell r="F126" t="str">
            <v>DUS 20 TABL</v>
          </cell>
          <cell r="G126">
            <v>31771.904890073929</v>
          </cell>
          <cell r="H126">
            <v>45268.38565022422</v>
          </cell>
          <cell r="I126">
            <v>791.32296267533854</v>
          </cell>
          <cell r="J126">
            <v>710.73454864496</v>
          </cell>
          <cell r="K126">
            <v>484.96982772893551</v>
          </cell>
          <cell r="L126">
            <v>545.94375136658152</v>
          </cell>
          <cell r="M126">
            <v>1077.2972906514358</v>
          </cell>
          <cell r="N126">
            <v>1245.9417901865888</v>
          </cell>
          <cell r="O126">
            <v>34125.494971129636</v>
          </cell>
          <cell r="P126">
            <v>47771.005740422355</v>
          </cell>
          <cell r="Q126">
            <v>107100</v>
          </cell>
          <cell r="R126">
            <v>1.3998626475846547</v>
          </cell>
          <cell r="S126">
            <v>0.44604113669862144</v>
          </cell>
        </row>
        <row r="127">
          <cell r="D127" t="str">
            <v>701004</v>
          </cell>
          <cell r="E127" t="str">
            <v>DUSPATALIN</v>
          </cell>
          <cell r="F127" t="str">
            <v>DUS 50 DRGS</v>
          </cell>
          <cell r="G127">
            <v>24698.091324091809</v>
          </cell>
          <cell r="H127">
            <v>38206.432833746476</v>
          </cell>
          <cell r="I127">
            <v>2409.7138184791497</v>
          </cell>
          <cell r="J127">
            <v>1801.2273032952253</v>
          </cell>
          <cell r="K127">
            <v>1056.1917068144519</v>
          </cell>
          <cell r="L127">
            <v>1188.9837874673842</v>
          </cell>
          <cell r="M127">
            <v>2346.1922765135278</v>
          </cell>
          <cell r="N127">
            <v>2713.4747580712469</v>
          </cell>
          <cell r="O127">
            <v>30510.189125898938</v>
          </cell>
          <cell r="P127">
            <v>43910.118682580338</v>
          </cell>
          <cell r="Q127">
            <v>88485</v>
          </cell>
          <cell r="R127">
            <v>1.4391952308583598</v>
          </cell>
          <cell r="S127">
            <v>0.49624364222840411</v>
          </cell>
        </row>
        <row r="128">
          <cell r="D128" t="str">
            <v>701002</v>
          </cell>
          <cell r="E128" t="str">
            <v>DUVADILAN INJ.</v>
          </cell>
          <cell r="F128" t="str">
            <v>DUS 6 X 2 ML</v>
          </cell>
          <cell r="G128">
            <v>1075.5304294790344</v>
          </cell>
          <cell r="H128">
            <v>1257.5172910662825</v>
          </cell>
          <cell r="I128">
            <v>3266.9915290131298</v>
          </cell>
          <cell r="J128">
            <v>2549.6897900370523</v>
          </cell>
          <cell r="K128">
            <v>1309.2752871183202</v>
          </cell>
          <cell r="L128">
            <v>1473.8868707940576</v>
          </cell>
          <cell r="M128">
            <v>2908.3844785449351</v>
          </cell>
          <cell r="N128">
            <v>3363.6748139948891</v>
          </cell>
          <cell r="O128">
            <v>8560.1817241554199</v>
          </cell>
          <cell r="P128">
            <v>8644.7687658922805</v>
          </cell>
          <cell r="Q128">
            <v>63580</v>
          </cell>
          <cell r="R128">
            <v>1.0098814539763998</v>
          </cell>
          <cell r="S128">
            <v>0.13596679405303996</v>
          </cell>
        </row>
        <row r="129">
          <cell r="D129" t="str">
            <v>701001</v>
          </cell>
          <cell r="E129" t="str">
            <v>DUVADILAN TABLET</v>
          </cell>
          <cell r="F129" t="str">
            <v>DUS 50 TABL</v>
          </cell>
          <cell r="G129">
            <v>14457.10470306173</v>
          </cell>
          <cell r="H129">
            <v>15854.523482880182</v>
          </cell>
          <cell r="I129">
            <v>2227.3596513714433</v>
          </cell>
          <cell r="J129">
            <v>1663.6121819583655</v>
          </cell>
          <cell r="K129">
            <v>832.74944119768543</v>
          </cell>
          <cell r="L129">
            <v>937.44873986263303</v>
          </cell>
          <cell r="M129">
            <v>1849.8443934025331</v>
          </cell>
          <cell r="N129">
            <v>2139.4265585582953</v>
          </cell>
          <cell r="O129">
            <v>19367.058189033392</v>
          </cell>
          <cell r="P129">
            <v>20595.010963259476</v>
          </cell>
          <cell r="Q129">
            <v>107057.5</v>
          </cell>
          <cell r="R129">
            <v>1.0634041970773553</v>
          </cell>
          <cell r="S129">
            <v>0.19237335976703618</v>
          </cell>
        </row>
        <row r="130">
          <cell r="D130" t="str">
            <v>1010330</v>
          </cell>
          <cell r="E130" t="str">
            <v>DUVIRAL KAPLET</v>
          </cell>
          <cell r="F130" t="str">
            <v>BTL 60 KAPS</v>
          </cell>
          <cell r="H130">
            <v>106084.42964943552</v>
          </cell>
          <cell r="J130">
            <v>1625.8565062388591</v>
          </cell>
          <cell r="L130">
            <v>624.67648912636355</v>
          </cell>
          <cell r="N130">
            <v>1068.5784011885114</v>
          </cell>
          <cell r="O130">
            <v>0</v>
          </cell>
          <cell r="P130">
            <v>109403.54104598926</v>
          </cell>
          <cell r="Q130">
            <v>180375</v>
          </cell>
          <cell r="R130" t="e">
            <v>#DIV/0!</v>
          </cell>
          <cell r="S130">
            <v>0.60653383809280259</v>
          </cell>
        </row>
        <row r="131">
          <cell r="D131" t="str">
            <v>F326</v>
          </cell>
          <cell r="E131" t="str">
            <v>EKSTRAK BELLADON 10 MG</v>
          </cell>
          <cell r="F131" t="str">
            <v>BTL 1000 TABL</v>
          </cell>
          <cell r="G131">
            <v>6538.9552000000003</v>
          </cell>
          <cell r="H131">
            <v>7211.5326749999995</v>
          </cell>
          <cell r="I131">
            <v>842.625</v>
          </cell>
          <cell r="J131">
            <v>826</v>
          </cell>
          <cell r="K131">
            <v>1805.4609373130727</v>
          </cell>
          <cell r="L131">
            <v>3076.2975741170189</v>
          </cell>
          <cell r="M131">
            <v>2331.7623471039542</v>
          </cell>
          <cell r="N131">
            <v>3560.1033424004308</v>
          </cell>
          <cell r="O131">
            <v>11518.803484417029</v>
          </cell>
          <cell r="P131">
            <v>14673.933591517449</v>
          </cell>
          <cell r="Q131">
            <v>17201.25</v>
          </cell>
          <cell r="R131">
            <v>1.2739112713719589</v>
          </cell>
          <cell r="S131">
            <v>0.85307367729190897</v>
          </cell>
        </row>
        <row r="132">
          <cell r="D132" t="str">
            <v>F333</v>
          </cell>
          <cell r="E132" t="str">
            <v>EKSTRAK BELLADON 10 MG</v>
          </cell>
          <cell r="F132" t="str">
            <v>BTL 1000 TABL</v>
          </cell>
          <cell r="G132">
            <v>6226.4049999999997</v>
          </cell>
          <cell r="H132">
            <v>7129.660175</v>
          </cell>
          <cell r="I132">
            <v>1025.625</v>
          </cell>
          <cell r="J132">
            <v>1007.525</v>
          </cell>
          <cell r="K132">
            <v>2566.9295591604641</v>
          </cell>
          <cell r="L132">
            <v>3068.0721795338177</v>
          </cell>
          <cell r="M132">
            <v>3315.2030985650849</v>
          </cell>
          <cell r="N132">
            <v>3550.5843495063118</v>
          </cell>
          <cell r="O132">
            <v>13134.162657725548</v>
          </cell>
          <cell r="P132">
            <v>14755.841704040129</v>
          </cell>
          <cell r="Q132">
            <v>13825.25</v>
          </cell>
          <cell r="R132">
            <v>1.1234703032523132</v>
          </cell>
          <cell r="S132">
            <v>1.0673110217927437</v>
          </cell>
        </row>
        <row r="133">
          <cell r="D133" t="str">
            <v>F327</v>
          </cell>
          <cell r="E133" t="str">
            <v>EKSTRAK BELLADON 20 MG</v>
          </cell>
          <cell r="F133" t="str">
            <v>BTL 1000 TABL</v>
          </cell>
          <cell r="G133">
            <v>11700.788500000001</v>
          </cell>
          <cell r="H133">
            <v>12177.124650000002</v>
          </cell>
          <cell r="I133">
            <v>822.625</v>
          </cell>
          <cell r="J133">
            <v>771</v>
          </cell>
          <cell r="K133">
            <v>2405.4874485214405</v>
          </cell>
          <cell r="L133">
            <v>5058.6176686683593</v>
          </cell>
          <cell r="M133">
            <v>3106.6997590326891</v>
          </cell>
          <cell r="N133">
            <v>5854.1806298830616</v>
          </cell>
          <cell r="O133">
            <v>18035.600707554131</v>
          </cell>
          <cell r="P133">
            <v>23860.922948551422</v>
          </cell>
          <cell r="Q133">
            <v>29576.25</v>
          </cell>
          <cell r="R133">
            <v>1.3229901978566969</v>
          </cell>
          <cell r="S133">
            <v>0.80675957731461634</v>
          </cell>
        </row>
        <row r="134">
          <cell r="D134" t="str">
            <v>F305</v>
          </cell>
          <cell r="E134" t="str">
            <v>ENKACORT 1% CREAM</v>
          </cell>
          <cell r="F134" t="str">
            <v>TUBE 10 GRAM</v>
          </cell>
          <cell r="G134">
            <v>501.58858500000002</v>
          </cell>
          <cell r="I134">
            <v>654.38336000000004</v>
          </cell>
          <cell r="K134">
            <v>145.2978995751206</v>
          </cell>
          <cell r="M134">
            <v>187.65300557915575</v>
          </cell>
          <cell r="O134">
            <v>1488.9228501542764</v>
          </cell>
          <cell r="P134">
            <v>0</v>
          </cell>
          <cell r="Q134">
            <v>3217.5</v>
          </cell>
          <cell r="R134">
            <v>0</v>
          </cell>
          <cell r="S134">
            <v>0</v>
          </cell>
        </row>
        <row r="135">
          <cell r="D135" t="str">
            <v>F332</v>
          </cell>
          <cell r="E135" t="str">
            <v>ENKACORT 2,5% CREAM</v>
          </cell>
          <cell r="F135" t="str">
            <v>TUBE 10 GRAM</v>
          </cell>
          <cell r="G135">
            <v>1219.1126499999998</v>
          </cell>
          <cell r="I135">
            <v>661.09291500000006</v>
          </cell>
          <cell r="K135">
            <v>147.9886014191043</v>
          </cell>
          <cell r="M135">
            <v>191.12806123802901</v>
          </cell>
          <cell r="O135">
            <v>2219.3222276571332</v>
          </cell>
          <cell r="P135">
            <v>0</v>
          </cell>
          <cell r="Q135">
            <v>4496.25</v>
          </cell>
          <cell r="R135">
            <v>0</v>
          </cell>
          <cell r="S135">
            <v>0</v>
          </cell>
        </row>
        <row r="136">
          <cell r="D136" t="str">
            <v>700012</v>
          </cell>
          <cell r="E136" t="str">
            <v>ENKAPYRIN</v>
          </cell>
          <cell r="F136" t="str">
            <v>BTL 250 KAPL</v>
          </cell>
          <cell r="G136">
            <v>12219.369602200797</v>
          </cell>
          <cell r="H136">
            <v>10111.862259968148</v>
          </cell>
          <cell r="I136">
            <v>1572.539714867617</v>
          </cell>
          <cell r="J136">
            <v>1719.4855305466237</v>
          </cell>
          <cell r="K136">
            <v>3193.075027699309</v>
          </cell>
          <cell r="L136">
            <v>3594.5315756663149</v>
          </cell>
          <cell r="M136">
            <v>7093.0001816729191</v>
          </cell>
          <cell r="N136">
            <v>8203.3672792432171</v>
          </cell>
          <cell r="O136">
            <v>24077.984526440643</v>
          </cell>
          <cell r="P136">
            <v>23629.246645424304</v>
          </cell>
          <cell r="Q136">
            <v>40375</v>
          </cell>
          <cell r="R136">
            <v>0.98136314605055219</v>
          </cell>
          <cell r="S136">
            <v>0.58524449895787745</v>
          </cell>
        </row>
        <row r="137">
          <cell r="D137" t="str">
            <v>700082</v>
          </cell>
          <cell r="E137" t="str">
            <v>ENKASARI LOZENGES (30 SACHET)</v>
          </cell>
          <cell r="F137" t="str">
            <v>DUS 30X10 TABL</v>
          </cell>
          <cell r="G137">
            <v>5695.1166635044501</v>
          </cell>
          <cell r="I137">
            <v>6070.6745969635203</v>
          </cell>
          <cell r="K137">
            <v>12128.059308917944</v>
          </cell>
          <cell r="M137">
            <v>26940.903716715238</v>
          </cell>
          <cell r="O137">
            <v>50834.754286101146</v>
          </cell>
          <cell r="P137">
            <v>0</v>
          </cell>
          <cell r="Q137">
            <v>52275</v>
          </cell>
          <cell r="R137">
            <v>0</v>
          </cell>
          <cell r="S137">
            <v>0</v>
          </cell>
        </row>
        <row r="138">
          <cell r="D138" t="str">
            <v>1610235</v>
          </cell>
          <cell r="E138" t="str">
            <v>ENKASARI SYRUP</v>
          </cell>
          <cell r="F138" t="str">
            <v>BTL 120 ML</v>
          </cell>
          <cell r="G138">
            <v>267.24</v>
          </cell>
          <cell r="H138">
            <v>225.32152454096044</v>
          </cell>
          <cell r="I138">
            <v>1157.3599999999999</v>
          </cell>
          <cell r="J138">
            <v>1149.2218838276835</v>
          </cell>
          <cell r="K138">
            <v>650.17656108629581</v>
          </cell>
          <cell r="L138">
            <v>499.76176448760174</v>
          </cell>
          <cell r="M138">
            <v>1533.4451851950325</v>
          </cell>
          <cell r="N138">
            <v>854.89791366757026</v>
          </cell>
          <cell r="O138">
            <v>3608.2217462813283</v>
          </cell>
          <cell r="P138">
            <v>2729.2030865238157</v>
          </cell>
          <cell r="Q138">
            <v>5057.5</v>
          </cell>
          <cell r="R138">
            <v>0.75638452357773234</v>
          </cell>
          <cell r="S138">
            <v>0.5396348169102948</v>
          </cell>
        </row>
        <row r="139">
          <cell r="D139" t="str">
            <v>700010</v>
          </cell>
          <cell r="E139" t="str">
            <v>ENZYMFORT</v>
          </cell>
          <cell r="F139" t="str">
            <v>DUS 100 DRGS</v>
          </cell>
          <cell r="G139">
            <v>11494.308843370445</v>
          </cell>
          <cell r="H139">
            <v>11641.795355481343</v>
          </cell>
          <cell r="I139">
            <v>2541.7469635627531</v>
          </cell>
          <cell r="J139">
            <v>2215.5223123732253</v>
          </cell>
          <cell r="K139">
            <v>1708.1399304438553</v>
          </cell>
          <cell r="L139">
            <v>1922.899669557999</v>
          </cell>
          <cell r="M139">
            <v>3794.4103197884451</v>
          </cell>
          <cell r="N139">
            <v>4388.4027441310282</v>
          </cell>
          <cell r="O139">
            <v>19538.606057165496</v>
          </cell>
          <cell r="P139">
            <v>20168.620081543595</v>
          </cell>
          <cell r="Q139">
            <v>33150</v>
          </cell>
          <cell r="R139">
            <v>1.0322445737702486</v>
          </cell>
          <cell r="S139">
            <v>0.60840482900583992</v>
          </cell>
        </row>
        <row r="140">
          <cell r="D140" t="str">
            <v>1050140</v>
          </cell>
          <cell r="E140" t="str">
            <v>EPHEDRINE 25 MG</v>
          </cell>
          <cell r="F140" t="str">
            <v>BTL 1000 TABL</v>
          </cell>
          <cell r="G140">
            <v>9776.0501145989037</v>
          </cell>
          <cell r="H140">
            <v>8762.1483833833827</v>
          </cell>
          <cell r="I140">
            <v>598.97807673143996</v>
          </cell>
          <cell r="J140">
            <v>768.52702702702697</v>
          </cell>
          <cell r="K140">
            <v>1232.1700425943129</v>
          </cell>
          <cell r="L140">
            <v>1362.7806437367435</v>
          </cell>
          <cell r="M140">
            <v>2072.1973887662029</v>
          </cell>
          <cell r="N140">
            <v>2331.1874014843593</v>
          </cell>
          <cell r="O140">
            <v>13679.395622690859</v>
          </cell>
          <cell r="P140">
            <v>13224.643455631513</v>
          </cell>
          <cell r="Q140">
            <v>32197.275000000001</v>
          </cell>
          <cell r="R140">
            <v>0.96675641383563604</v>
          </cell>
          <cell r="S140">
            <v>0.4107379725654271</v>
          </cell>
        </row>
        <row r="141">
          <cell r="D141" t="str">
            <v>1020140</v>
          </cell>
          <cell r="E141" t="str">
            <v>EPHEDRINE 25 MG</v>
          </cell>
          <cell r="F141" t="str">
            <v>BTL 1000 TABL</v>
          </cell>
          <cell r="G141">
            <v>9768.4910851169734</v>
          </cell>
          <cell r="H141">
            <v>8762.1483833833827</v>
          </cell>
          <cell r="I141">
            <v>595.14783474365356</v>
          </cell>
          <cell r="J141">
            <v>768.52702702702697</v>
          </cell>
          <cell r="K141">
            <v>1232.1700425943129</v>
          </cell>
          <cell r="L141">
            <v>1362.7806437367435</v>
          </cell>
          <cell r="M141">
            <v>2072.1973887662029</v>
          </cell>
          <cell r="N141">
            <v>2331.1874014843593</v>
          </cell>
          <cell r="O141">
            <v>13668.006351221142</v>
          </cell>
          <cell r="P141">
            <v>13224.643455631513</v>
          </cell>
          <cell r="Q141">
            <v>32197.275000000001</v>
          </cell>
          <cell r="R141">
            <v>0.96756199227621675</v>
          </cell>
          <cell r="S141">
            <v>0.4107379725654271</v>
          </cell>
        </row>
        <row r="142">
          <cell r="D142" t="str">
            <v>703011</v>
          </cell>
          <cell r="E142" t="str">
            <v>EPIDOSIN INJ.</v>
          </cell>
          <cell r="F142" t="str">
            <v>DUS 10 X 1 ML</v>
          </cell>
          <cell r="G142">
            <v>432.56695957219256</v>
          </cell>
          <cell r="H142">
            <v>427.1612723825574</v>
          </cell>
          <cell r="I142">
            <v>3365.1721925133688</v>
          </cell>
          <cell r="J142">
            <v>3425.3907731198651</v>
          </cell>
          <cell r="K142">
            <v>1220.2484077864569</v>
          </cell>
          <cell r="L142">
            <v>1373.6668865890535</v>
          </cell>
          <cell r="M142">
            <v>2710.6228644905145</v>
          </cell>
          <cell r="N142">
            <v>3134.9547925269444</v>
          </cell>
          <cell r="O142">
            <v>7728.6104243625323</v>
          </cell>
          <cell r="P142">
            <v>8361.1737246184202</v>
          </cell>
          <cell r="Q142">
            <v>58480</v>
          </cell>
          <cell r="R142">
            <v>1.0818469641401369</v>
          </cell>
          <cell r="S142">
            <v>0.14297492689155986</v>
          </cell>
        </row>
        <row r="143">
          <cell r="D143" t="str">
            <v>1610217</v>
          </cell>
          <cell r="E143" t="str">
            <v>ERCEEVIT 110 ML</v>
          </cell>
          <cell r="F143" t="str">
            <v>BTL 110 ML</v>
          </cell>
          <cell r="G143">
            <v>980.98131239484007</v>
          </cell>
          <cell r="H143">
            <v>1069.6295572916667</v>
          </cell>
          <cell r="I143">
            <v>1137.5846887268649</v>
          </cell>
          <cell r="J143">
            <v>1177.3746279761904</v>
          </cell>
          <cell r="K143">
            <v>803.43661661189537</v>
          </cell>
          <cell r="L143">
            <v>844.11285941593599</v>
          </cell>
          <cell r="M143">
            <v>1351.1765433583726</v>
          </cell>
          <cell r="N143">
            <v>1443.9486445197092</v>
          </cell>
          <cell r="O143">
            <v>4273.1791610919727</v>
          </cell>
          <cell r="P143">
            <v>4535.0656892035022</v>
          </cell>
          <cell r="Q143">
            <v>6800</v>
          </cell>
          <cell r="R143">
            <v>1.0612861099988624</v>
          </cell>
          <cell r="S143">
            <v>0.66692142488286799</v>
          </cell>
        </row>
        <row r="144">
          <cell r="D144" t="str">
            <v>1150161</v>
          </cell>
          <cell r="E144" t="str">
            <v>ERGOTAMINE COFFEINE 1 MG-50 MG</v>
          </cell>
          <cell r="F144" t="str">
            <v>BTL 100 TABL</v>
          </cell>
          <cell r="G144">
            <v>2540.2031529944638</v>
          </cell>
          <cell r="H144">
            <v>2398.843787116256</v>
          </cell>
          <cell r="I144">
            <v>521.48364368394562</v>
          </cell>
          <cell r="J144">
            <v>526.08354302969303</v>
          </cell>
          <cell r="K144">
            <v>598.96375191258858</v>
          </cell>
          <cell r="L144">
            <v>662.76048727579348</v>
          </cell>
          <cell r="M144">
            <v>1007.3050632407922</v>
          </cell>
          <cell r="N144">
            <v>1133.7253029236783</v>
          </cell>
          <cell r="O144">
            <v>4667.9556118317905</v>
          </cell>
          <cell r="P144">
            <v>4721.4131203454208</v>
          </cell>
          <cell r="Q144">
            <v>9630.2250000000004</v>
          </cell>
          <cell r="R144">
            <v>1.0114520173195589</v>
          </cell>
          <cell r="S144">
            <v>0.49027028136366707</v>
          </cell>
        </row>
        <row r="145">
          <cell r="D145" t="str">
            <v>700092</v>
          </cell>
          <cell r="E145" t="str">
            <v>ERSYLAN 120</v>
          </cell>
          <cell r="F145" t="str">
            <v>FLES 120 ML</v>
          </cell>
          <cell r="G145">
            <v>829.83916418192996</v>
          </cell>
          <cell r="H145">
            <v>765.4750168389055</v>
          </cell>
          <cell r="I145">
            <v>913.44191763982792</v>
          </cell>
          <cell r="J145">
            <v>938.87932800655608</v>
          </cell>
          <cell r="K145">
            <v>377.77408987377135</v>
          </cell>
          <cell r="L145">
            <v>425.27058798812243</v>
          </cell>
          <cell r="M145">
            <v>839.17592441811996</v>
          </cell>
          <cell r="N145">
            <v>970.54393677974554</v>
          </cell>
          <cell r="O145">
            <v>2960.2310961136491</v>
          </cell>
          <cell r="P145">
            <v>3100.1688696133297</v>
          </cell>
          <cell r="Q145">
            <v>6630</v>
          </cell>
          <cell r="R145">
            <v>1.047272584117976</v>
          </cell>
          <cell r="S145">
            <v>0.46759711457214626</v>
          </cell>
        </row>
        <row r="146">
          <cell r="D146" t="str">
            <v>700033</v>
          </cell>
          <cell r="E146" t="str">
            <v>ERSYLAN 60</v>
          </cell>
          <cell r="F146" t="str">
            <v>FLES 60 ML</v>
          </cell>
          <cell r="G146">
            <v>408.37915334865437</v>
          </cell>
          <cell r="H146">
            <v>376.34422802825441</v>
          </cell>
          <cell r="I146">
            <v>764.45645600241915</v>
          </cell>
          <cell r="J146">
            <v>788.95399174468946</v>
          </cell>
          <cell r="K146">
            <v>369.86204004634646</v>
          </cell>
          <cell r="L146">
            <v>416.3637778799316</v>
          </cell>
          <cell r="M146">
            <v>821.60033650474566</v>
          </cell>
          <cell r="N146">
            <v>950.21699484978865</v>
          </cell>
          <cell r="O146">
            <v>2364.2979859021657</v>
          </cell>
          <cell r="P146">
            <v>2531.878992502664</v>
          </cell>
          <cell r="Q146">
            <v>5312.5</v>
          </cell>
          <cell r="R146">
            <v>1.0708798161652</v>
          </cell>
          <cell r="S146">
            <v>0.47658898682403089</v>
          </cell>
        </row>
        <row r="147">
          <cell r="D147" t="str">
            <v>797333</v>
          </cell>
          <cell r="E147" t="str">
            <v>ERYTHROMYCIN KAPSUL 250 MG</v>
          </cell>
          <cell r="F147" t="str">
            <v>DUS 100 KAPS</v>
          </cell>
          <cell r="G147">
            <v>13317.698042381433</v>
          </cell>
          <cell r="H147">
            <v>14900.280997309637</v>
          </cell>
          <cell r="I147">
            <v>3202.486377396569</v>
          </cell>
          <cell r="J147">
            <v>2617.8134556574923</v>
          </cell>
          <cell r="K147">
            <v>1409.6505019152901</v>
          </cell>
          <cell r="L147">
            <v>1586.8819854944977</v>
          </cell>
          <cell r="M147">
            <v>3131.3549413791106</v>
          </cell>
          <cell r="N147">
            <v>3621.5499799617091</v>
          </cell>
          <cell r="O147">
            <v>21061.189863072403</v>
          </cell>
          <cell r="P147">
            <v>22726.526418423338</v>
          </cell>
          <cell r="Q147">
            <v>31410.853000000003</v>
          </cell>
          <cell r="R147">
            <v>1.0790713424159786</v>
          </cell>
          <cell r="S147">
            <v>0.72352464985345466</v>
          </cell>
        </row>
        <row r="148">
          <cell r="D148" t="str">
            <v>797323</v>
          </cell>
          <cell r="E148" t="str">
            <v>ERYTHROMYCIN SIRUP KERING</v>
          </cell>
          <cell r="F148" t="str">
            <v>FLES 60 ML</v>
          </cell>
          <cell r="G148">
            <v>2254.451501043518</v>
          </cell>
          <cell r="H148">
            <v>2140.0131444197646</v>
          </cell>
          <cell r="I148">
            <v>603.17376476459822</v>
          </cell>
          <cell r="J148">
            <v>619.01250209766738</v>
          </cell>
          <cell r="K148">
            <v>353.55412024196869</v>
          </cell>
          <cell r="L148">
            <v>398.00550813626484</v>
          </cell>
          <cell r="M148">
            <v>785.37441724768883</v>
          </cell>
          <cell r="N148">
            <v>908.32012285171754</v>
          </cell>
          <cell r="O148">
            <v>3996.5538032977738</v>
          </cell>
          <cell r="P148">
            <v>4065.3512775054141</v>
          </cell>
          <cell r="Q148">
            <v>5727</v>
          </cell>
          <cell r="R148">
            <v>1.017214199431238</v>
          </cell>
          <cell r="S148">
            <v>0.70985704164578556</v>
          </cell>
        </row>
        <row r="149">
          <cell r="D149" t="str">
            <v>1150136</v>
          </cell>
          <cell r="E149" t="str">
            <v>ETHAMBUTOL 250 MG</v>
          </cell>
          <cell r="F149" t="str">
            <v>DUS 20X10 TABL</v>
          </cell>
          <cell r="G149">
            <v>13248.625893448048</v>
          </cell>
          <cell r="H149">
            <v>12390.299225154409</v>
          </cell>
          <cell r="I149">
            <v>3085.7620780939774</v>
          </cell>
          <cell r="J149">
            <v>2943.1086468276249</v>
          </cell>
          <cell r="K149">
            <v>1935.8261466453253</v>
          </cell>
          <cell r="L149">
            <v>1740.4881751668038</v>
          </cell>
          <cell r="M149">
            <v>3255.5684260411163</v>
          </cell>
          <cell r="N149">
            <v>2977.2980156630019</v>
          </cell>
          <cell r="O149">
            <v>21525.782544228467</v>
          </cell>
          <cell r="P149">
            <v>20051.194062811839</v>
          </cell>
          <cell r="Q149">
            <v>27236.3</v>
          </cell>
          <cell r="R149">
            <v>0.93149663765362167</v>
          </cell>
          <cell r="S149">
            <v>0.73619375843311463</v>
          </cell>
        </row>
        <row r="150">
          <cell r="D150" t="str">
            <v>1150135</v>
          </cell>
          <cell r="E150" t="str">
            <v>ETHAMBUTOL 500 MG</v>
          </cell>
          <cell r="F150" t="str">
            <v>DUS 10X10 TABL</v>
          </cell>
          <cell r="G150">
            <v>12909.78166974359</v>
          </cell>
          <cell r="H150">
            <v>11785.105423557885</v>
          </cell>
          <cell r="I150">
            <v>1518.8834871794872</v>
          </cell>
          <cell r="J150">
            <v>1404.1266639774103</v>
          </cell>
          <cell r="K150">
            <v>1143.8972684722376</v>
          </cell>
          <cell r="L150">
            <v>1041.4572134629818</v>
          </cell>
          <cell r="M150">
            <v>1923.7449790242961</v>
          </cell>
          <cell r="N150">
            <v>1781.5280444201182</v>
          </cell>
          <cell r="O150">
            <v>17496.307404419611</v>
          </cell>
          <cell r="P150">
            <v>16012.217345418396</v>
          </cell>
          <cell r="Q150">
            <v>26040</v>
          </cell>
          <cell r="R150">
            <v>0.91517695564571921</v>
          </cell>
          <cell r="S150">
            <v>0.61490850020807974</v>
          </cell>
        </row>
        <row r="151">
          <cell r="D151" t="str">
            <v>P006</v>
          </cell>
          <cell r="E151" t="str">
            <v>ETHER ANAESTHETICUS</v>
          </cell>
          <cell r="F151" t="str">
            <v>BTL 140 ML</v>
          </cell>
          <cell r="O151">
            <v>0</v>
          </cell>
          <cell r="P151">
            <v>0</v>
          </cell>
          <cell r="Q151">
            <v>3573.92</v>
          </cell>
          <cell r="R151" t="e">
            <v>#DIV/0!</v>
          </cell>
          <cell r="S151">
            <v>0</v>
          </cell>
        </row>
        <row r="152">
          <cell r="D152" t="str">
            <v>P927</v>
          </cell>
          <cell r="E152" t="str">
            <v>EUGENOL CAIRAN</v>
          </cell>
          <cell r="F152" t="str">
            <v>BTL 10 ML</v>
          </cell>
          <cell r="G152">
            <v>766.62693682955899</v>
          </cell>
          <cell r="H152">
            <v>600.5075542965061</v>
          </cell>
          <cell r="I152">
            <v>1420.2800953516091</v>
          </cell>
          <cell r="J152">
            <v>1267.0915958451369</v>
          </cell>
          <cell r="K152">
            <v>85.446208919561514</v>
          </cell>
          <cell r="L152">
            <v>89.537707392260188</v>
          </cell>
          <cell r="M152">
            <v>355.80040232415797</v>
          </cell>
          <cell r="N152">
            <v>421.68266167606174</v>
          </cell>
          <cell r="O152">
            <v>2628.1536434248878</v>
          </cell>
          <cell r="P152">
            <v>2378.8195192099647</v>
          </cell>
          <cell r="Q152">
            <v>34663</v>
          </cell>
          <cell r="R152">
            <v>0.90512954794758405</v>
          </cell>
          <cell r="S152">
            <v>6.8627052453912374E-2</v>
          </cell>
        </row>
        <row r="153">
          <cell r="D153" t="str">
            <v>P256</v>
          </cell>
          <cell r="E153" t="str">
            <v>FERROSI SULFAS EXSICCATUS</v>
          </cell>
          <cell r="F153" t="str">
            <v>ZAK 25 KG</v>
          </cell>
          <cell r="G153">
            <v>53946</v>
          </cell>
          <cell r="H153">
            <v>53946</v>
          </cell>
          <cell r="I153">
            <v>4950</v>
          </cell>
          <cell r="J153">
            <v>3025</v>
          </cell>
          <cell r="K153">
            <v>3921.16216524213</v>
          </cell>
          <cell r="L153">
            <v>4742.9407200269088</v>
          </cell>
          <cell r="M153">
            <v>16923.953010686597</v>
          </cell>
          <cell r="N153">
            <v>23317.108179339306</v>
          </cell>
          <cell r="O153">
            <v>79741.115175928731</v>
          </cell>
          <cell r="P153">
            <v>85031.048899366215</v>
          </cell>
          <cell r="Q153">
            <v>205000</v>
          </cell>
          <cell r="R153">
            <v>1.066338848055568</v>
          </cell>
          <cell r="S153">
            <v>0.41478560438715228</v>
          </cell>
        </row>
        <row r="154">
          <cell r="D154" t="str">
            <v>P253</v>
          </cell>
          <cell r="E154" t="str">
            <v>FERROSI SULFAS KRISTAL</v>
          </cell>
          <cell r="F154" t="str">
            <v>BTL 1 KG</v>
          </cell>
          <cell r="G154">
            <v>2040.1666666666667</v>
          </cell>
          <cell r="H154">
            <v>1430.7916666666667</v>
          </cell>
          <cell r="I154">
            <v>2343.0791666666669</v>
          </cell>
          <cell r="J154">
            <v>2448.0416666666665</v>
          </cell>
          <cell r="K154">
            <v>623.29429896196643</v>
          </cell>
          <cell r="L154">
            <v>753.92135967036438</v>
          </cell>
          <cell r="M154">
            <v>2690.172704655226</v>
          </cell>
          <cell r="N154">
            <v>3706.4064132028043</v>
          </cell>
          <cell r="O154">
            <v>7696.7128369505263</v>
          </cell>
          <cell r="P154">
            <v>8339.1611062065022</v>
          </cell>
          <cell r="Q154">
            <v>11007.5</v>
          </cell>
          <cell r="R154">
            <v>1.0834704740667598</v>
          </cell>
          <cell r="S154">
            <v>0.75758901714344784</v>
          </cell>
        </row>
        <row r="155">
          <cell r="D155" t="str">
            <v>P815</v>
          </cell>
          <cell r="E155" t="str">
            <v>FERROUS SULPHATE SF</v>
          </cell>
          <cell r="F155" t="str">
            <v>BTL 1000 TABL</v>
          </cell>
          <cell r="G155">
            <v>5708.62</v>
          </cell>
          <cell r="H155">
            <v>5949.68</v>
          </cell>
          <cell r="I155">
            <v>1570.4782608695652</v>
          </cell>
          <cell r="J155">
            <v>1624.6848739495799</v>
          </cell>
          <cell r="K155">
            <v>291.27243593021791</v>
          </cell>
          <cell r="L155">
            <v>305.21969867969347</v>
          </cell>
          <cell r="M155">
            <v>1212.8665648287592</v>
          </cell>
          <cell r="N155">
            <v>1437.4486312382874</v>
          </cell>
          <cell r="O155">
            <v>8783.2372616285429</v>
          </cell>
          <cell r="P155">
            <v>9317.0332038675606</v>
          </cell>
          <cell r="Q155">
            <v>18150</v>
          </cell>
          <cell r="R155">
            <v>1.0607743963118268</v>
          </cell>
          <cell r="S155">
            <v>0.513335162747524</v>
          </cell>
        </row>
        <row r="156">
          <cell r="D156" t="str">
            <v>1690230</v>
          </cell>
          <cell r="E156" t="str">
            <v xml:space="preserve">FERROUS SULPHATE SYRUP </v>
          </cell>
          <cell r="F156" t="str">
            <v>BTL 150 ML</v>
          </cell>
          <cell r="H156">
            <v>627.08188023952096</v>
          </cell>
          <cell r="J156">
            <v>708.60633019674935</v>
          </cell>
          <cell r="L156">
            <v>251.58519989623397</v>
          </cell>
          <cell r="N156">
            <v>430.36438115958515</v>
          </cell>
          <cell r="O156">
            <v>0</v>
          </cell>
          <cell r="P156">
            <v>2017.6377914920895</v>
          </cell>
          <cell r="Q156">
            <v>2455</v>
          </cell>
          <cell r="R156" t="e">
            <v>#DIV/0!</v>
          </cell>
          <cell r="S156">
            <v>0.82184838757315259</v>
          </cell>
        </row>
        <row r="157">
          <cell r="D157" t="str">
            <v>1620230</v>
          </cell>
          <cell r="E157" t="str">
            <v xml:space="preserve">FERROUS SULPHATE SYRUP </v>
          </cell>
          <cell r="F157" t="str">
            <v>BTL 150 ML</v>
          </cell>
          <cell r="H157">
            <v>627.08188023952096</v>
          </cell>
          <cell r="J157">
            <v>708.60633019674935</v>
          </cell>
          <cell r="L157">
            <v>251.58519989623397</v>
          </cell>
          <cell r="N157">
            <v>430.36438115958515</v>
          </cell>
          <cell r="O157">
            <v>0</v>
          </cell>
          <cell r="P157">
            <v>2017.6377914920895</v>
          </cell>
          <cell r="Q157">
            <v>2914.7249999999999</v>
          </cell>
          <cell r="R157" t="e">
            <v>#DIV/0!</v>
          </cell>
          <cell r="S157">
            <v>0.69222235081940475</v>
          </cell>
        </row>
        <row r="158">
          <cell r="D158" t="str">
            <v>700077</v>
          </cell>
          <cell r="E158" t="str">
            <v>FITA E KAPSUL (30)</v>
          </cell>
          <cell r="F158" t="str">
            <v>DUS 30 KAPS</v>
          </cell>
          <cell r="H158">
            <v>9501.3347976523382</v>
          </cell>
          <cell r="J158">
            <v>1553.8053505535056</v>
          </cell>
          <cell r="L158">
            <v>987.50502927774653</v>
          </cell>
          <cell r="N158">
            <v>2253.664010104997</v>
          </cell>
          <cell r="O158">
            <v>0</v>
          </cell>
          <cell r="P158">
            <v>14296.309187588588</v>
          </cell>
          <cell r="Q158">
            <v>50382.05</v>
          </cell>
          <cell r="R158" t="e">
            <v>#DIV/0!</v>
          </cell>
          <cell r="S158">
            <v>0.28375798895814258</v>
          </cell>
        </row>
        <row r="159">
          <cell r="D159" t="str">
            <v>F352</v>
          </cell>
          <cell r="E159" t="str">
            <v>FITOCASOL CREAM</v>
          </cell>
          <cell r="F159" t="str">
            <v>TUBE 10 GRAM</v>
          </cell>
          <cell r="G159">
            <v>1796.3891024999998</v>
          </cell>
          <cell r="H159">
            <v>2918.3403199999998</v>
          </cell>
          <cell r="I159">
            <v>673.48625000000004</v>
          </cell>
          <cell r="J159">
            <v>690.70699999999999</v>
          </cell>
          <cell r="K159">
            <v>178.93167262491704</v>
          </cell>
          <cell r="L159">
            <v>265.95442485681889</v>
          </cell>
          <cell r="M159">
            <v>231.09120131507146</v>
          </cell>
          <cell r="N159">
            <v>307.78077024317446</v>
          </cell>
          <cell r="O159">
            <v>2879.8982264399883</v>
          </cell>
          <cell r="P159">
            <v>4182.7825150999934</v>
          </cell>
          <cell r="Q159">
            <v>17000</v>
          </cell>
          <cell r="R159">
            <v>1.4524063651619303</v>
          </cell>
          <cell r="S159">
            <v>0.24604603029999961</v>
          </cell>
        </row>
        <row r="160">
          <cell r="D160" t="str">
            <v>700099</v>
          </cell>
          <cell r="E160" t="str">
            <v>FITODIAR TABLET</v>
          </cell>
          <cell r="F160" t="str">
            <v>DUS 25X4 TABL</v>
          </cell>
          <cell r="G160">
            <v>4863.0842449190714</v>
          </cell>
          <cell r="H160">
            <v>4987.1351093873045</v>
          </cell>
          <cell r="I160">
            <v>4759.341308937368</v>
          </cell>
          <cell r="J160">
            <v>3972.6090534979426</v>
          </cell>
          <cell r="K160">
            <v>3303.499928109698</v>
          </cell>
          <cell r="L160">
            <v>3718.839895333625</v>
          </cell>
          <cell r="M160">
            <v>7338.2947118288394</v>
          </cell>
          <cell r="N160">
            <v>8487.0612128282883</v>
          </cell>
          <cell r="O160">
            <v>20264.220193794976</v>
          </cell>
          <cell r="P160">
            <v>21165.64527104716</v>
          </cell>
          <cell r="Q160">
            <v>36125</v>
          </cell>
          <cell r="R160">
            <v>1.0444835808450308</v>
          </cell>
          <cell r="S160">
            <v>0.58590021511549228</v>
          </cell>
        </row>
        <row r="161">
          <cell r="D161" t="str">
            <v>1110124</v>
          </cell>
          <cell r="E161" t="str">
            <v>FITOLAC 140/700 MG</v>
          </cell>
          <cell r="F161" t="str">
            <v>BTL 60 KAPL</v>
          </cell>
          <cell r="G161">
            <v>1424.6232765957445</v>
          </cell>
          <cell r="I161">
            <v>776.45929078014183</v>
          </cell>
          <cell r="K161">
            <v>1275.5345691503087</v>
          </cell>
          <cell r="M161">
            <v>2145.1255201020522</v>
          </cell>
          <cell r="O161">
            <v>5621.7426566282475</v>
          </cell>
          <cell r="P161">
            <v>0</v>
          </cell>
          <cell r="Q161">
            <v>22011.599999999999</v>
          </cell>
          <cell r="R161">
            <v>0</v>
          </cell>
          <cell r="S161">
            <v>0</v>
          </cell>
        </row>
        <row r="162">
          <cell r="D162" t="str">
            <v>700075</v>
          </cell>
          <cell r="E162" t="str">
            <v>FITOPROS KAPSUL (30)</v>
          </cell>
          <cell r="F162" t="str">
            <v>DUS 30 KAPS</v>
          </cell>
          <cell r="H162">
            <v>10198.054167218363</v>
          </cell>
          <cell r="J162">
            <v>1382.9096045197741</v>
          </cell>
          <cell r="L162">
            <v>987.50502927774676</v>
          </cell>
          <cell r="N162">
            <v>2253.664010104997</v>
          </cell>
          <cell r="O162">
            <v>0</v>
          </cell>
          <cell r="P162">
            <v>14822.132811120882</v>
          </cell>
          <cell r="Q162">
            <v>53704.7</v>
          </cell>
          <cell r="R162" t="e">
            <v>#DIV/0!</v>
          </cell>
          <cell r="S162">
            <v>0.27599321495364249</v>
          </cell>
        </row>
        <row r="163">
          <cell r="D163" t="str">
            <v>1010227</v>
          </cell>
          <cell r="E163" t="str">
            <v>FUNGORAL 200/300 MG</v>
          </cell>
          <cell r="F163" t="str">
            <v>DUS 5X10 TABL</v>
          </cell>
          <cell r="G163">
            <v>13887.835250770524</v>
          </cell>
          <cell r="H163">
            <v>13798.319197994988</v>
          </cell>
          <cell r="I163">
            <v>1437.336228635472</v>
          </cell>
          <cell r="J163">
            <v>1402.8196881091617</v>
          </cell>
          <cell r="K163">
            <v>638.80298103464725</v>
          </cell>
          <cell r="L163">
            <v>568.29238797006474</v>
          </cell>
          <cell r="M163">
            <v>1074.3045387217658</v>
          </cell>
          <cell r="N163">
            <v>972.12714407410908</v>
          </cell>
          <cell r="O163">
            <v>17038.278999162409</v>
          </cell>
          <cell r="P163">
            <v>16741.558418148321</v>
          </cell>
          <cell r="Q163">
            <v>85000</v>
          </cell>
          <cell r="R163">
            <v>0.98258506149425806</v>
          </cell>
          <cell r="S163">
            <v>0.19695951080174495</v>
          </cell>
        </row>
        <row r="164">
          <cell r="D164" t="str">
            <v>F354</v>
          </cell>
          <cell r="E164" t="str">
            <v>FUNGORAL CREAM</v>
          </cell>
          <cell r="F164" t="str">
            <v>TUBE 10 GRAM</v>
          </cell>
          <cell r="H164">
            <v>303.95555999999999</v>
          </cell>
          <cell r="J164">
            <v>748.79537500000004</v>
          </cell>
          <cell r="L164">
            <v>320.79038874482285</v>
          </cell>
          <cell r="N164">
            <v>371.24072287063319</v>
          </cell>
          <cell r="O164">
            <v>0</v>
          </cell>
          <cell r="P164">
            <v>1744.782046615456</v>
          </cell>
          <cell r="Q164">
            <v>7650</v>
          </cell>
          <cell r="R164" t="e">
            <v>#DIV/0!</v>
          </cell>
          <cell r="S164">
            <v>0.22807608452489622</v>
          </cell>
        </row>
        <row r="165">
          <cell r="D165" t="str">
            <v>F353</v>
          </cell>
          <cell r="E165" t="str">
            <v>FUNGORAL CREAM</v>
          </cell>
          <cell r="F165" t="str">
            <v>TUBE 5 GRAM</v>
          </cell>
          <cell r="H165">
            <v>152.5753</v>
          </cell>
          <cell r="J165">
            <v>599.45387500000004</v>
          </cell>
          <cell r="L165">
            <v>279.66341582881995</v>
          </cell>
          <cell r="N165">
            <v>323.6457584000392</v>
          </cell>
          <cell r="O165">
            <v>0</v>
          </cell>
          <cell r="P165">
            <v>1355.338349228859</v>
          </cell>
          <cell r="Q165">
            <v>4250</v>
          </cell>
          <cell r="R165" t="e">
            <v>#DIV/0!</v>
          </cell>
          <cell r="S165">
            <v>0.31890314099502565</v>
          </cell>
        </row>
        <row r="166">
          <cell r="D166" t="str">
            <v>1050191</v>
          </cell>
          <cell r="E166" t="str">
            <v>FUROSEMIDE  40 MG</v>
          </cell>
          <cell r="F166" t="str">
            <v>DUS 20X10 TABL</v>
          </cell>
          <cell r="G166">
            <v>3778.8848627715101</v>
          </cell>
          <cell r="H166">
            <v>3771.5484504900305</v>
          </cell>
          <cell r="I166">
            <v>2197.1698939215357</v>
          </cell>
          <cell r="J166">
            <v>2054.5349780331194</v>
          </cell>
          <cell r="K166">
            <v>1394.6817634740639</v>
          </cell>
          <cell r="L166">
            <v>1275.4017735237655</v>
          </cell>
          <cell r="M166">
            <v>2345.5008712481235</v>
          </cell>
          <cell r="N166">
            <v>2181.7161550789983</v>
          </cell>
          <cell r="O166">
            <v>9716.2373914152322</v>
          </cell>
          <cell r="P166">
            <v>9283.201357125914</v>
          </cell>
          <cell r="Q166">
            <v>13875</v>
          </cell>
          <cell r="R166">
            <v>0.95543171529835957</v>
          </cell>
          <cell r="S166">
            <v>0.66905955727033617</v>
          </cell>
        </row>
        <row r="167">
          <cell r="D167" t="str">
            <v>P753</v>
          </cell>
          <cell r="E167" t="str">
            <v>GAMEKSAN EMULSI</v>
          </cell>
          <cell r="F167" t="str">
            <v>BTL 100 ML</v>
          </cell>
          <cell r="G167">
            <v>450.85232067510549</v>
          </cell>
          <cell r="H167">
            <v>482.37765363128494</v>
          </cell>
          <cell r="I167">
            <v>827.92721518987344</v>
          </cell>
          <cell r="J167">
            <v>834.07821229050285</v>
          </cell>
          <cell r="K167">
            <v>253.50615574477638</v>
          </cell>
          <cell r="L167">
            <v>265.645021379247</v>
          </cell>
          <cell r="M167">
            <v>1055.6067184976398</v>
          </cell>
          <cell r="N167">
            <v>1251.0695542543931</v>
          </cell>
          <cell r="O167">
            <v>2587.8924101073953</v>
          </cell>
          <cell r="P167">
            <v>2833.1704415554277</v>
          </cell>
          <cell r="Q167">
            <v>4322.5</v>
          </cell>
          <cell r="R167">
            <v>1.0947790682835434</v>
          </cell>
          <cell r="S167">
            <v>0.65544718138934133</v>
          </cell>
        </row>
        <row r="168">
          <cell r="D168" t="str">
            <v>P923</v>
          </cell>
          <cell r="E168" t="str">
            <v>GARAM BERYODIUM</v>
          </cell>
          <cell r="F168" t="str">
            <v>KTG 250 GRAM</v>
          </cell>
          <cell r="O168">
            <v>0</v>
          </cell>
          <cell r="P168">
            <v>0</v>
          </cell>
          <cell r="Q168">
            <v>60000</v>
          </cell>
          <cell r="R168" t="e">
            <v>#DIV/0!</v>
          </cell>
          <cell r="S168">
            <v>0</v>
          </cell>
        </row>
        <row r="169">
          <cell r="D169" t="str">
            <v>F355</v>
          </cell>
          <cell r="E169" t="str">
            <v>GENTAMISIN SULFAT SALEP 0,1%</v>
          </cell>
          <cell r="F169" t="str">
            <v>TUBE 5 GRAM</v>
          </cell>
          <cell r="H169">
            <v>47.407723749999995</v>
          </cell>
          <cell r="J169">
            <v>469.17374999999998</v>
          </cell>
          <cell r="L169">
            <v>180.95868083041287</v>
          </cell>
          <cell r="N169">
            <v>209.41784367061356</v>
          </cell>
          <cell r="O169">
            <v>0</v>
          </cell>
          <cell r="P169">
            <v>906.95799825102642</v>
          </cell>
          <cell r="Q169">
            <v>1329.75</v>
          </cell>
          <cell r="R169" t="e">
            <v>#DIV/0!</v>
          </cell>
          <cell r="S169">
            <v>0.68205151212711146</v>
          </cell>
        </row>
        <row r="170">
          <cell r="D170" t="str">
            <v>797003</v>
          </cell>
          <cell r="E170" t="str">
            <v>GLIBENCLAMIDE 5 MG TABLET</v>
          </cell>
          <cell r="F170" t="str">
            <v>DUS 100 TABL</v>
          </cell>
          <cell r="G170">
            <v>1113.3090487595957</v>
          </cell>
          <cell r="H170">
            <v>1073.4666855796308</v>
          </cell>
          <cell r="I170">
            <v>1466.3911729141475</v>
          </cell>
          <cell r="J170">
            <v>1282.3131099708221</v>
          </cell>
          <cell r="K170">
            <v>709.15035028386569</v>
          </cell>
          <cell r="L170">
            <v>798.30987492544068</v>
          </cell>
          <cell r="M170">
            <v>1575.2851153707836</v>
          </cell>
          <cell r="N170">
            <v>1821.8866544373461</v>
          </cell>
          <cell r="O170">
            <v>4864.1356873283921</v>
          </cell>
          <cell r="P170">
            <v>4975.9763249132393</v>
          </cell>
          <cell r="Q170">
            <v>9364.2090000000007</v>
          </cell>
          <cell r="R170">
            <v>1.0229929107192064</v>
          </cell>
          <cell r="S170">
            <v>0.53138245044650745</v>
          </cell>
        </row>
        <row r="171">
          <cell r="D171" t="str">
            <v>1039067</v>
          </cell>
          <cell r="E171" t="str">
            <v>GLYCERIL GUAIACOLAS 100 MG</v>
          </cell>
          <cell r="F171" t="str">
            <v>BTL 1000 TABL</v>
          </cell>
          <cell r="G171">
            <v>7391.1255477386931</v>
          </cell>
          <cell r="H171">
            <v>8155.5348439073514</v>
          </cell>
          <cell r="I171">
            <v>1085.9396984924624</v>
          </cell>
          <cell r="J171">
            <v>1194.0805639476334</v>
          </cell>
          <cell r="K171">
            <v>2029.9931282604484</v>
          </cell>
          <cell r="L171">
            <v>2245.3072328878188</v>
          </cell>
          <cell r="M171">
            <v>3413.9333973238186</v>
          </cell>
          <cell r="N171">
            <v>3840.8469901785002</v>
          </cell>
          <cell r="O171">
            <v>13920.991771815423</v>
          </cell>
          <cell r="P171">
            <v>15435.769630921302</v>
          </cell>
          <cell r="Q171">
            <v>20727.2</v>
          </cell>
          <cell r="R171">
            <v>1.1088124958289762</v>
          </cell>
          <cell r="S171">
            <v>0.74471079696829778</v>
          </cell>
        </row>
        <row r="172">
          <cell r="D172" t="str">
            <v>1050067</v>
          </cell>
          <cell r="E172" t="str">
            <v>GLYCERIL GUAIACOLAS 100 MG</v>
          </cell>
          <cell r="F172" t="str">
            <v>BTL 1000 TABL</v>
          </cell>
          <cell r="G172">
            <v>7377.5248393574302</v>
          </cell>
          <cell r="H172">
            <v>8155.5348439073514</v>
          </cell>
          <cell r="I172">
            <v>1074.8017068273093</v>
          </cell>
          <cell r="J172">
            <v>1194.0805639476334</v>
          </cell>
          <cell r="K172">
            <v>2029.9931282604484</v>
          </cell>
          <cell r="L172">
            <v>2245.3072328878188</v>
          </cell>
          <cell r="M172">
            <v>3413.9333973238181</v>
          </cell>
          <cell r="N172">
            <v>3840.8469901785002</v>
          </cell>
          <cell r="O172">
            <v>13896.253071769006</v>
          </cell>
          <cell r="P172">
            <v>15435.769630921302</v>
          </cell>
          <cell r="Q172">
            <v>20598</v>
          </cell>
          <cell r="R172">
            <v>1.1107864509376206</v>
          </cell>
          <cell r="S172">
            <v>0.7493819609147151</v>
          </cell>
        </row>
        <row r="173">
          <cell r="D173" t="str">
            <v>1000039</v>
          </cell>
          <cell r="E173" t="str">
            <v xml:space="preserve">GRAVYNON 5/150 MG </v>
          </cell>
          <cell r="F173" t="str">
            <v>DUS 3X10 TABL</v>
          </cell>
          <cell r="H173">
            <v>7185.7603155950983</v>
          </cell>
          <cell r="J173">
            <v>747.22553298640253</v>
          </cell>
          <cell r="L173">
            <v>443.81871436478502</v>
          </cell>
          <cell r="N173">
            <v>759.20112325137848</v>
          </cell>
          <cell r="O173">
            <v>0</v>
          </cell>
          <cell r="P173">
            <v>9136.0056861976645</v>
          </cell>
          <cell r="Q173">
            <v>51000</v>
          </cell>
          <cell r="R173" t="e">
            <v>#DIV/0!</v>
          </cell>
          <cell r="S173">
            <v>0.17913736639603264</v>
          </cell>
        </row>
        <row r="174">
          <cell r="D174" t="str">
            <v>1050107</v>
          </cell>
          <cell r="E174" t="str">
            <v>GRISEOFULVIN 125 MG</v>
          </cell>
          <cell r="F174" t="str">
            <v>DUS 10X10 TABL</v>
          </cell>
          <cell r="G174">
            <v>4684.8322243753892</v>
          </cell>
          <cell r="H174">
            <v>4449.2432574277436</v>
          </cell>
          <cell r="I174">
            <v>1200.9692020209011</v>
          </cell>
          <cell r="J174">
            <v>1096.748905207842</v>
          </cell>
          <cell r="K174">
            <v>690.74498287576398</v>
          </cell>
          <cell r="L174">
            <v>621.37917326927015</v>
          </cell>
          <cell r="M174">
            <v>1161.657807233172</v>
          </cell>
          <cell r="N174">
            <v>1062.9379767958565</v>
          </cell>
          <cell r="O174">
            <v>7738.2042165052262</v>
          </cell>
          <cell r="P174">
            <v>7230.3093127007114</v>
          </cell>
          <cell r="Q174">
            <v>11900</v>
          </cell>
          <cell r="R174">
            <v>0.93436527525065849</v>
          </cell>
          <cell r="S174">
            <v>0.60758901787400932</v>
          </cell>
        </row>
        <row r="175">
          <cell r="D175" t="str">
            <v>1900015</v>
          </cell>
          <cell r="E175" t="str">
            <v>HCL CHININE PULV</v>
          </cell>
          <cell r="F175" t="str">
            <v>BTL 100 GRAM</v>
          </cell>
          <cell r="G175">
            <v>38708.514000000003</v>
          </cell>
          <cell r="H175">
            <v>36603.131999999998</v>
          </cell>
          <cell r="I175">
            <v>2750.75</v>
          </cell>
          <cell r="J175">
            <v>1065.6400000000001</v>
          </cell>
          <cell r="K175">
            <v>1090.1440895696826</v>
          </cell>
          <cell r="L175">
            <v>1546.4411369768513</v>
          </cell>
          <cell r="M175">
            <v>2571.1111494491038</v>
          </cell>
          <cell r="N175">
            <v>2645.3590401552483</v>
          </cell>
          <cell r="O175">
            <v>45120.519239018788</v>
          </cell>
          <cell r="P175">
            <v>41860.572177132097</v>
          </cell>
          <cell r="Q175">
            <v>79687.5</v>
          </cell>
          <cell r="R175">
            <v>0.92775023167136794</v>
          </cell>
          <cell r="S175">
            <v>0.52530914104636361</v>
          </cell>
        </row>
        <row r="176">
          <cell r="D176" t="str">
            <v>F409</v>
          </cell>
          <cell r="E176" t="str">
            <v>HIDROKORTISON ASETAT 2,5%</v>
          </cell>
          <cell r="F176" t="str">
            <v>TUBE 5 GRAM</v>
          </cell>
          <cell r="G176">
            <v>568.51506625000002</v>
          </cell>
          <cell r="H176">
            <v>503.36723499999999</v>
          </cell>
          <cell r="I176">
            <v>452.54227750000001</v>
          </cell>
          <cell r="J176">
            <v>433.01375000000002</v>
          </cell>
          <cell r="K176">
            <v>71.303598865568432</v>
          </cell>
          <cell r="L176">
            <v>112.41372597040801</v>
          </cell>
          <cell r="M176">
            <v>92.088974960141243</v>
          </cell>
          <cell r="N176">
            <v>130.09290288629026</v>
          </cell>
          <cell r="O176">
            <v>1184.4499175757096</v>
          </cell>
          <cell r="P176">
            <v>1178.8876138566982</v>
          </cell>
          <cell r="Q176">
            <v>1669.2</v>
          </cell>
          <cell r="R176">
            <v>0.99530389285652854</v>
          </cell>
          <cell r="S176">
            <v>0.70625905455110116</v>
          </cell>
        </row>
        <row r="177">
          <cell r="D177" t="str">
            <v>F410</v>
          </cell>
          <cell r="E177" t="str">
            <v>HIDROKORTISON ASETAT 2,5%</v>
          </cell>
          <cell r="F177" t="str">
            <v>TUBE 5 GRAM</v>
          </cell>
          <cell r="G177">
            <v>573.03079624999998</v>
          </cell>
          <cell r="H177">
            <v>503.36723499999999</v>
          </cell>
          <cell r="I177">
            <v>434.08353499999998</v>
          </cell>
          <cell r="J177">
            <v>433.01375000000002</v>
          </cell>
          <cell r="K177">
            <v>68.612897021584743</v>
          </cell>
          <cell r="L177">
            <v>112.41372597040801</v>
          </cell>
          <cell r="M177">
            <v>88.613919301267998</v>
          </cell>
          <cell r="N177">
            <v>130.09290288629026</v>
          </cell>
          <cell r="O177">
            <v>1164.3411475728526</v>
          </cell>
          <cell r="P177">
            <v>1178.8876138566982</v>
          </cell>
          <cell r="Q177">
            <v>1669.2</v>
          </cell>
          <cell r="R177">
            <v>1.0124933025979272</v>
          </cell>
          <cell r="S177">
            <v>0.70625905455110116</v>
          </cell>
        </row>
        <row r="178">
          <cell r="D178" t="str">
            <v>1010332</v>
          </cell>
          <cell r="E178" t="str">
            <v>HIVIRAL TABLET</v>
          </cell>
          <cell r="F178" t="str">
            <v>BTL 60 TABL</v>
          </cell>
          <cell r="H178">
            <v>33493.94409006786</v>
          </cell>
          <cell r="J178">
            <v>1650.0868291178285</v>
          </cell>
          <cell r="L178">
            <v>624.67648912636344</v>
          </cell>
          <cell r="N178">
            <v>1068.5784011885114</v>
          </cell>
          <cell r="O178">
            <v>0</v>
          </cell>
          <cell r="P178">
            <v>36837.285809500565</v>
          </cell>
          <cell r="Q178">
            <v>88800</v>
          </cell>
          <cell r="R178" t="e">
            <v>#DIV/0!</v>
          </cell>
          <cell r="S178">
            <v>0.4148342996565379</v>
          </cell>
        </row>
        <row r="179">
          <cell r="D179" t="str">
            <v>1050110</v>
          </cell>
          <cell r="E179" t="str">
            <v>HYDROCHLOROTHIAZIDE 25 MG</v>
          </cell>
          <cell r="F179" t="str">
            <v>BTL 1000 TABL</v>
          </cell>
          <cell r="G179">
            <v>3490.627654584222</v>
          </cell>
          <cell r="H179">
            <v>3964.6773263157897</v>
          </cell>
          <cell r="I179">
            <v>1082.4761904761904</v>
          </cell>
          <cell r="J179">
            <v>1153.1571929824561</v>
          </cell>
          <cell r="K179">
            <v>1689.2517998528185</v>
          </cell>
          <cell r="L179">
            <v>1893.9782283145064</v>
          </cell>
          <cell r="M179">
            <v>2840.892934917857</v>
          </cell>
          <cell r="N179">
            <v>3239.8597711410985</v>
          </cell>
          <cell r="O179">
            <v>9103.2485798310881</v>
          </cell>
          <cell r="P179">
            <v>10251.67251875385</v>
          </cell>
          <cell r="Q179">
            <v>13120</v>
          </cell>
          <cell r="R179">
            <v>1.126155397037842</v>
          </cell>
          <cell r="S179">
            <v>0.78137747856355566</v>
          </cell>
        </row>
        <row r="180">
          <cell r="D180" t="str">
            <v>P909</v>
          </cell>
          <cell r="E180" t="str">
            <v>IODINE POVIDON 10%</v>
          </cell>
          <cell r="F180" t="str">
            <v>BTL 1000 ML</v>
          </cell>
          <cell r="G180">
            <v>16447.346693386775</v>
          </cell>
          <cell r="H180">
            <v>16064.973790322581</v>
          </cell>
          <cell r="I180">
            <v>2314.1082164328659</v>
          </cell>
          <cell r="J180">
            <v>2406.6532258064517</v>
          </cell>
          <cell r="K180">
            <v>193.55218595038795</v>
          </cell>
          <cell r="L180">
            <v>202.82022116478822</v>
          </cell>
          <cell r="M180">
            <v>805.95671244698769</v>
          </cell>
          <cell r="N180">
            <v>955.19276954246016</v>
          </cell>
          <cell r="O180">
            <v>19760.963808217017</v>
          </cell>
          <cell r="P180">
            <v>19629.640006836282</v>
          </cell>
          <cell r="Q180">
            <v>30545.599999999999</v>
          </cell>
          <cell r="R180">
            <v>0.99335438277933952</v>
          </cell>
          <cell r="S180">
            <v>0.64263396387159799</v>
          </cell>
        </row>
        <row r="181">
          <cell r="D181" t="str">
            <v>P919</v>
          </cell>
          <cell r="E181" t="str">
            <v>IODINE POVIDON 10%</v>
          </cell>
          <cell r="F181" t="str">
            <v>BTL 30 ML</v>
          </cell>
          <cell r="G181">
            <v>512.93284973453513</v>
          </cell>
          <cell r="H181">
            <v>480.01367469879517</v>
          </cell>
          <cell r="I181">
            <v>413.87251512532413</v>
          </cell>
          <cell r="J181">
            <v>484.09295180722893</v>
          </cell>
          <cell r="K181">
            <v>37.955111586368758</v>
          </cell>
          <cell r="L181">
            <v>39.772550686948719</v>
          </cell>
          <cell r="M181">
            <v>158.04614556277514</v>
          </cell>
          <cell r="N181">
            <v>187.31097236881419</v>
          </cell>
          <cell r="O181">
            <v>1122.8066220090031</v>
          </cell>
          <cell r="P181">
            <v>1191.1901495617872</v>
          </cell>
          <cell r="Q181">
            <v>1473</v>
          </cell>
          <cell r="R181">
            <v>1.0609041006815827</v>
          </cell>
          <cell r="S181">
            <v>0.80868306148118618</v>
          </cell>
        </row>
        <row r="182">
          <cell r="D182" t="str">
            <v>P920</v>
          </cell>
          <cell r="E182" t="str">
            <v>IODINE POVIDON 10%</v>
          </cell>
          <cell r="F182" t="str">
            <v>BTL 300 ML</v>
          </cell>
          <cell r="H182">
            <v>4782.921875</v>
          </cell>
          <cell r="J182">
            <v>1108.6237980769231</v>
          </cell>
          <cell r="L182">
            <v>51.447080490580426</v>
          </cell>
          <cell r="N182">
            <v>242.29280007906306</v>
          </cell>
          <cell r="O182">
            <v>0</v>
          </cell>
          <cell r="P182">
            <v>6185.2855536465668</v>
          </cell>
          <cell r="Q182">
            <v>10677</v>
          </cell>
          <cell r="R182" t="e">
            <v>#DIV/0!</v>
          </cell>
          <cell r="S182">
            <v>0.57930931475569603</v>
          </cell>
        </row>
        <row r="183">
          <cell r="D183" t="str">
            <v>P910</v>
          </cell>
          <cell r="E183" t="str">
            <v>IODINE POVIDON 10%</v>
          </cell>
          <cell r="F183" t="str">
            <v>BTL 60 ML</v>
          </cell>
          <cell r="G183">
            <v>1028.8758430410792</v>
          </cell>
          <cell r="H183">
            <v>960.02734939759034</v>
          </cell>
          <cell r="I183">
            <v>584.68896382587366</v>
          </cell>
          <cell r="J183">
            <v>530.29957831325305</v>
          </cell>
          <cell r="K183">
            <v>49.096164241074014</v>
          </cell>
          <cell r="L183">
            <v>51.447080490580433</v>
          </cell>
          <cell r="M183">
            <v>204.43780023045537</v>
          </cell>
          <cell r="N183">
            <v>242.29280007906306</v>
          </cell>
          <cell r="O183">
            <v>1867.0987713384825</v>
          </cell>
          <cell r="P183">
            <v>1784.0668082804868</v>
          </cell>
          <cell r="Q183">
            <v>2250</v>
          </cell>
          <cell r="R183">
            <v>0.95552888559908811</v>
          </cell>
          <cell r="S183">
            <v>0.7929185814579941</v>
          </cell>
        </row>
        <row r="184">
          <cell r="D184" t="str">
            <v>P915</v>
          </cell>
          <cell r="E184" t="str">
            <v>IODUM RESUBLIMATUM</v>
          </cell>
          <cell r="F184" t="str">
            <v>BTL 0,5 KG</v>
          </cell>
          <cell r="G184">
            <v>39364.171696201156</v>
          </cell>
          <cell r="H184">
            <v>45119.107081026305</v>
          </cell>
          <cell r="I184">
            <v>1007.0208333333334</v>
          </cell>
          <cell r="J184">
            <v>547.70000000000005</v>
          </cell>
          <cell r="K184">
            <v>3334.6926935711331</v>
          </cell>
          <cell r="L184">
            <v>4033.5617601620152</v>
          </cell>
          <cell r="M184">
            <v>14392.718299523034</v>
          </cell>
          <cell r="N184">
            <v>19829.679825559866</v>
          </cell>
          <cell r="O184">
            <v>58098.603522628655</v>
          </cell>
          <cell r="P184">
            <v>69530.048666748189</v>
          </cell>
          <cell r="Q184">
            <v>83087.5</v>
          </cell>
          <cell r="R184">
            <v>1.1967593789008566</v>
          </cell>
          <cell r="S184">
            <v>0.83682923023015721</v>
          </cell>
        </row>
        <row r="185">
          <cell r="D185" t="str">
            <v>1050151</v>
          </cell>
          <cell r="E185" t="str">
            <v>ISONIAZIDE (INH) 100/250 MG</v>
          </cell>
          <cell r="F185" t="str">
            <v>BTL 1000 TABL</v>
          </cell>
          <cell r="G185">
            <v>8742.4417391304341</v>
          </cell>
          <cell r="H185">
            <v>8244.315130142737</v>
          </cell>
          <cell r="I185">
            <v>1082.123745819398</v>
          </cell>
          <cell r="J185">
            <v>1198.4777497900923</v>
          </cell>
          <cell r="K185">
            <v>1820.6084239836016</v>
          </cell>
          <cell r="L185">
            <v>1999.327469948644</v>
          </cell>
          <cell r="M185">
            <v>3061.8014492555753</v>
          </cell>
          <cell r="N185">
            <v>3420.0713304864289</v>
          </cell>
          <cell r="O185">
            <v>14706.975358189009</v>
          </cell>
          <cell r="P185">
            <v>14862.191680367903</v>
          </cell>
          <cell r="Q185">
            <v>21239.625</v>
          </cell>
          <cell r="R185">
            <v>1.0105539254944402</v>
          </cell>
          <cell r="S185">
            <v>0.69973889277084234</v>
          </cell>
        </row>
        <row r="186">
          <cell r="D186" t="str">
            <v>1050205</v>
          </cell>
          <cell r="E186" t="str">
            <v>ISONIAZIDE (INH) 300/400 MG</v>
          </cell>
          <cell r="F186" t="str">
            <v>BTL 1000 TABL</v>
          </cell>
          <cell r="G186">
            <v>23458.158075880758</v>
          </cell>
          <cell r="H186">
            <v>21579.533454790821</v>
          </cell>
          <cell r="I186">
            <v>1281.6497289972899</v>
          </cell>
          <cell r="J186">
            <v>1363.3832658569502</v>
          </cell>
          <cell r="K186">
            <v>3064.7072198376545</v>
          </cell>
          <cell r="L186">
            <v>3550.87944650399</v>
          </cell>
          <cell r="M186">
            <v>5154.0599744733872</v>
          </cell>
          <cell r="N186">
            <v>6074.1730284502928</v>
          </cell>
          <cell r="O186">
            <v>32958.574999189092</v>
          </cell>
          <cell r="P186">
            <v>32567.969195602054</v>
          </cell>
          <cell r="Q186">
            <v>59999.775000000001</v>
          </cell>
          <cell r="R186">
            <v>0.98814858337787215</v>
          </cell>
          <cell r="S186">
            <v>0.5428015220990754</v>
          </cell>
        </row>
        <row r="187">
          <cell r="D187" t="str">
            <v>P352</v>
          </cell>
          <cell r="E187" t="str">
            <v>JOODKALI TABLET</v>
          </cell>
          <cell r="F187" t="str">
            <v>TUBE 20 TABL</v>
          </cell>
          <cell r="H187">
            <v>497.72119752767861</v>
          </cell>
          <cell r="J187">
            <v>293.07017543859649</v>
          </cell>
          <cell r="L187">
            <v>90.527074324771334</v>
          </cell>
          <cell r="N187">
            <v>426.34213860065904</v>
          </cell>
          <cell r="O187">
            <v>0</v>
          </cell>
          <cell r="P187">
            <v>1307.6605858917055</v>
          </cell>
          <cell r="Q187">
            <v>1657.5</v>
          </cell>
          <cell r="R187" t="e">
            <v>#DIV/0!</v>
          </cell>
          <cell r="S187">
            <v>0.78893549676724317</v>
          </cell>
        </row>
        <row r="188">
          <cell r="D188" t="str">
            <v>P404</v>
          </cell>
          <cell r="E188" t="str">
            <v>KALII IODIDUM</v>
          </cell>
          <cell r="F188" t="str">
            <v>BTL 1 KG</v>
          </cell>
          <cell r="G188">
            <v>97774.751522443024</v>
          </cell>
          <cell r="H188">
            <v>87191.189400313291</v>
          </cell>
          <cell r="I188">
            <v>2300.5055555555555</v>
          </cell>
          <cell r="J188">
            <v>3262.225882352941</v>
          </cell>
          <cell r="K188">
            <v>6187.4802398777274</v>
          </cell>
          <cell r="L188">
            <v>7484.2229796598531</v>
          </cell>
          <cell r="M188">
            <v>26705.507301500824</v>
          </cell>
          <cell r="N188">
            <v>36793.720848789329</v>
          </cell>
          <cell r="O188">
            <v>132968.24461937713</v>
          </cell>
          <cell r="P188">
            <v>134731.35911111542</v>
          </cell>
          <cell r="Q188">
            <v>192780</v>
          </cell>
          <cell r="R188">
            <v>1.0132596658456703</v>
          </cell>
          <cell r="S188">
            <v>0.6988866018835741</v>
          </cell>
        </row>
        <row r="189">
          <cell r="D189" t="str">
            <v>P401</v>
          </cell>
          <cell r="E189" t="str">
            <v>KALIUM CHLORIDA</v>
          </cell>
          <cell r="F189" t="str">
            <v>BTL 1 KG</v>
          </cell>
          <cell r="O189">
            <v>0</v>
          </cell>
          <cell r="P189">
            <v>0</v>
          </cell>
          <cell r="Q189">
            <v>15345</v>
          </cell>
          <cell r="R189" t="e">
            <v>#DIV/0!</v>
          </cell>
          <cell r="S189">
            <v>0</v>
          </cell>
        </row>
        <row r="190">
          <cell r="D190" t="str">
            <v>P402</v>
          </cell>
          <cell r="E190" t="str">
            <v>KALIUM CHLORIDA</v>
          </cell>
          <cell r="F190" t="str">
            <v>ZAK 40 KG</v>
          </cell>
          <cell r="G190">
            <v>35815</v>
          </cell>
          <cell r="H190">
            <v>38142.857142857145</v>
          </cell>
          <cell r="I190">
            <v>11909.333333333334</v>
          </cell>
          <cell r="J190">
            <v>11178.571428571429</v>
          </cell>
          <cell r="K190">
            <v>10471.889775557938</v>
          </cell>
          <cell r="L190">
            <v>12666.538729866646</v>
          </cell>
          <cell r="M190">
            <v>45197.256075148405</v>
          </cell>
          <cell r="N190">
            <v>62270.871861205989</v>
          </cell>
          <cell r="O190">
            <v>103393.47918403968</v>
          </cell>
          <cell r="P190">
            <v>124258.83916250122</v>
          </cell>
          <cell r="Q190">
            <v>435000</v>
          </cell>
          <cell r="R190">
            <v>1.2018053763460397</v>
          </cell>
          <cell r="S190">
            <v>0.28565250382184187</v>
          </cell>
        </row>
        <row r="191">
          <cell r="D191" t="str">
            <v>P410</v>
          </cell>
          <cell r="E191" t="str">
            <v>KALIUM JODAT</v>
          </cell>
          <cell r="F191" t="str">
            <v>BTL 0,5 KG</v>
          </cell>
          <cell r="G191">
            <v>30437.333829037663</v>
          </cell>
          <cell r="I191">
            <v>978.98809523809518</v>
          </cell>
          <cell r="K191">
            <v>7577.5038132374721</v>
          </cell>
          <cell r="M191">
            <v>32704.926006448557</v>
          </cell>
          <cell r="O191">
            <v>71698.751743961795</v>
          </cell>
          <cell r="P191">
            <v>0</v>
          </cell>
          <cell r="Q191">
            <v>108970</v>
          </cell>
          <cell r="R191">
            <v>0</v>
          </cell>
          <cell r="S191">
            <v>0</v>
          </cell>
        </row>
        <row r="192">
          <cell r="D192" t="str">
            <v>P403</v>
          </cell>
          <cell r="E192" t="str">
            <v>KALIUM JODAT</v>
          </cell>
          <cell r="F192" t="str">
            <v>BTL 2 KG</v>
          </cell>
          <cell r="G192">
            <v>131987.55425203979</v>
          </cell>
          <cell r="H192">
            <v>121766.15329616962</v>
          </cell>
          <cell r="I192">
            <v>2531.0364583333335</v>
          </cell>
          <cell r="J192">
            <v>2571.6203703703704</v>
          </cell>
          <cell r="K192">
            <v>15155.007626474944</v>
          </cell>
          <cell r="L192">
            <v>18331.122191547478</v>
          </cell>
          <cell r="M192">
            <v>65409.852012897121</v>
          </cell>
          <cell r="N192">
            <v>90118.933467626179</v>
          </cell>
          <cell r="O192">
            <v>215083.4503497452</v>
          </cell>
          <cell r="P192">
            <v>232787.82932571362</v>
          </cell>
          <cell r="Q192">
            <v>286450</v>
          </cell>
          <cell r="R192">
            <v>1.08231399927414</v>
          </cell>
          <cell r="S192">
            <v>0.81266479080367826</v>
          </cell>
        </row>
        <row r="193">
          <cell r="D193" t="str">
            <v>P411</v>
          </cell>
          <cell r="E193" t="str">
            <v>KALIUM JODAT</v>
          </cell>
          <cell r="F193" t="str">
            <v>DRUM 25 KG</v>
          </cell>
          <cell r="H193">
            <v>1547381.7124689787</v>
          </cell>
          <cell r="J193">
            <v>44250</v>
          </cell>
          <cell r="L193">
            <v>121328.54791456663</v>
          </cell>
          <cell r="N193">
            <v>596471.90297374246</v>
          </cell>
          <cell r="O193">
            <v>0</v>
          </cell>
          <cell r="P193">
            <v>2309432.1633572876</v>
          </cell>
          <cell r="Q193">
            <v>2656250</v>
          </cell>
          <cell r="R193" t="e">
            <v>#DIV/0!</v>
          </cell>
          <cell r="S193">
            <v>0.86943328502862594</v>
          </cell>
        </row>
        <row r="194">
          <cell r="D194" t="str">
            <v>P405</v>
          </cell>
          <cell r="E194" t="str">
            <v>KALIUM JODIDA 25 KG</v>
          </cell>
          <cell r="F194" t="str">
            <v>ZAK 25 KG</v>
          </cell>
          <cell r="G194">
            <v>2432477.77</v>
          </cell>
          <cell r="H194">
            <v>2167130.3806537273</v>
          </cell>
          <cell r="I194">
            <v>11766.666666666666</v>
          </cell>
          <cell r="J194">
            <v>10300</v>
          </cell>
          <cell r="K194">
            <v>100306.73789312434</v>
          </cell>
          <cell r="L194">
            <v>121328.54791456662</v>
          </cell>
          <cell r="M194">
            <v>432929.43449424207</v>
          </cell>
          <cell r="N194">
            <v>596471.90297374234</v>
          </cell>
          <cell r="O194">
            <v>2977480.6090540327</v>
          </cell>
          <cell r="P194">
            <v>2895230.831542036</v>
          </cell>
          <cell r="Q194">
            <v>5625000</v>
          </cell>
          <cell r="R194">
            <v>0.97237604931434696</v>
          </cell>
          <cell r="S194">
            <v>0.51470770338525085</v>
          </cell>
        </row>
        <row r="195">
          <cell r="D195" t="str">
            <v>700072</v>
          </cell>
          <cell r="E195" t="str">
            <v>KAMADOL INJEKSI</v>
          </cell>
          <cell r="F195" t="str">
            <v>DUS 6 X 2 ML</v>
          </cell>
          <cell r="H195">
            <v>1325.3142876142979</v>
          </cell>
          <cell r="J195">
            <v>2907.1951371571072</v>
          </cell>
          <cell r="L195">
            <v>1023.0552103317456</v>
          </cell>
          <cell r="N195">
            <v>2334.7959144687775</v>
          </cell>
          <cell r="O195">
            <v>0</v>
          </cell>
          <cell r="P195">
            <v>7590.3605495719285</v>
          </cell>
          <cell r="Q195">
            <v>34170</v>
          </cell>
          <cell r="R195" t="e">
            <v>#DIV/0!</v>
          </cell>
          <cell r="S195">
            <v>0.22213522240479744</v>
          </cell>
        </row>
        <row r="196">
          <cell r="D196" t="str">
            <v>700050</v>
          </cell>
          <cell r="E196" t="str">
            <v>KAMAFLAM 50 MG TABLET</v>
          </cell>
          <cell r="F196" t="str">
            <v>DUS 50 TABL</v>
          </cell>
          <cell r="H196">
            <v>2134.212127358101</v>
          </cell>
          <cell r="J196">
            <v>2069.9389341228721</v>
          </cell>
          <cell r="L196">
            <v>811.72913406630767</v>
          </cell>
          <cell r="N196">
            <v>1852.5118163063075</v>
          </cell>
          <cell r="O196">
            <v>0</v>
          </cell>
          <cell r="P196">
            <v>6868.392011853588</v>
          </cell>
          <cell r="Q196">
            <v>38250</v>
          </cell>
          <cell r="R196" t="e">
            <v>#DIV/0!</v>
          </cell>
          <cell r="S196">
            <v>0.17956580423146634</v>
          </cell>
        </row>
        <row r="197">
          <cell r="D197" t="str">
            <v>P103</v>
          </cell>
          <cell r="E197" t="str">
            <v>KHLORAMFENIKOL SM 1%</v>
          </cell>
          <cell r="F197" t="str">
            <v>TUBE 5 GRAM</v>
          </cell>
          <cell r="O197">
            <v>0</v>
          </cell>
          <cell r="P197">
            <v>0</v>
          </cell>
          <cell r="Q197">
            <v>1932.15</v>
          </cell>
          <cell r="R197" t="e">
            <v>#DIV/0!</v>
          </cell>
          <cell r="S197">
            <v>0</v>
          </cell>
        </row>
        <row r="198">
          <cell r="D198" t="str">
            <v>700370</v>
          </cell>
          <cell r="E198" t="str">
            <v>KIFAROX 500 MG</v>
          </cell>
          <cell r="F198" t="str">
            <v>DUS 30 TABSAL</v>
          </cell>
          <cell r="G198">
            <v>3338.5432410279132</v>
          </cell>
          <cell r="H198">
            <v>3043.1355745023407</v>
          </cell>
          <cell r="I198">
            <v>808.85711120957023</v>
          </cell>
          <cell r="J198">
            <v>801.55566863423576</v>
          </cell>
          <cell r="K198">
            <v>345.37249143788205</v>
          </cell>
          <cell r="L198">
            <v>528.6937545022065</v>
          </cell>
          <cell r="M198">
            <v>580.82890361658599</v>
          </cell>
          <cell r="N198">
            <v>1206.5741961439549</v>
          </cell>
          <cell r="O198">
            <v>5073.6017472919511</v>
          </cell>
          <cell r="P198">
            <v>5579.9591937827372</v>
          </cell>
          <cell r="Q198">
            <v>151725</v>
          </cell>
          <cell r="R198">
            <v>1.0998023636287684</v>
          </cell>
          <cell r="S198">
            <v>3.6776794818142937E-2</v>
          </cell>
        </row>
        <row r="199">
          <cell r="D199" t="str">
            <v>700369</v>
          </cell>
          <cell r="E199" t="str">
            <v>KIMOXIL KAPSUL 500 MG</v>
          </cell>
          <cell r="F199" t="str">
            <v>DUS 60 KAPS</v>
          </cell>
          <cell r="G199">
            <v>12776.638953629523</v>
          </cell>
          <cell r="H199">
            <v>12657.287805113361</v>
          </cell>
          <cell r="I199">
            <v>2021.6800194221898</v>
          </cell>
          <cell r="J199">
            <v>1696.0202604920405</v>
          </cell>
          <cell r="K199">
            <v>1540.5792296170077</v>
          </cell>
          <cell r="L199">
            <v>1734.2720223094925</v>
          </cell>
          <cell r="M199">
            <v>3422.1960526334319</v>
          </cell>
          <cell r="N199">
            <v>3957.9205417004673</v>
          </cell>
          <cell r="O199">
            <v>19761.094255302152</v>
          </cell>
          <cell r="P199">
            <v>20045.500629615362</v>
          </cell>
          <cell r="Q199">
            <v>76500</v>
          </cell>
          <cell r="R199">
            <v>1.0143922381341257</v>
          </cell>
          <cell r="S199">
            <v>0.26203268796882828</v>
          </cell>
        </row>
        <row r="200">
          <cell r="D200" t="str">
            <v>1100016</v>
          </cell>
          <cell r="E200" t="str">
            <v>KINA TABLET</v>
          </cell>
          <cell r="F200" t="str">
            <v>STR 12 TABL</v>
          </cell>
          <cell r="G200">
            <v>1311.6383290206225</v>
          </cell>
          <cell r="H200">
            <v>863.25434612481627</v>
          </cell>
          <cell r="I200">
            <v>151.90692386105229</v>
          </cell>
          <cell r="J200">
            <v>146.83522437995489</v>
          </cell>
          <cell r="K200">
            <v>109.60419171596338</v>
          </cell>
          <cell r="L200">
            <v>93.643770341455394</v>
          </cell>
          <cell r="M200">
            <v>184.32644198478411</v>
          </cell>
          <cell r="N200">
            <v>160.18805275140525</v>
          </cell>
          <cell r="O200">
            <v>1757.4758865824224</v>
          </cell>
          <cell r="P200">
            <v>1263.9213935976318</v>
          </cell>
          <cell r="Q200">
            <v>3272.5</v>
          </cell>
          <cell r="R200">
            <v>0.71916855488438369</v>
          </cell>
          <cell r="S200">
            <v>0.38622502478155285</v>
          </cell>
        </row>
        <row r="201">
          <cell r="D201" t="str">
            <v>P104</v>
          </cell>
          <cell r="E201" t="str">
            <v>KLORAMFENIKOL SM 1%</v>
          </cell>
          <cell r="F201" t="str">
            <v>TUBE 3,5 GRAM</v>
          </cell>
          <cell r="G201">
            <v>46.896831156265115</v>
          </cell>
          <cell r="H201">
            <v>48.447856915232634</v>
          </cell>
          <cell r="I201">
            <v>803.17242380261246</v>
          </cell>
          <cell r="J201">
            <v>631.00945666029315</v>
          </cell>
          <cell r="K201">
            <v>4.7679928734119956</v>
          </cell>
          <cell r="L201">
            <v>4.9963030091813687</v>
          </cell>
          <cell r="M201">
            <v>19.854055599303841</v>
          </cell>
          <cell r="N201">
            <v>23.530358469216701</v>
          </cell>
          <cell r="O201">
            <v>874.69130343159338</v>
          </cell>
          <cell r="P201">
            <v>707.98397505392381</v>
          </cell>
          <cell r="Q201">
            <v>36511.5</v>
          </cell>
          <cell r="R201">
            <v>0.80941009962755717</v>
          </cell>
          <cell r="S201">
            <v>1.939071183199605E-2</v>
          </cell>
        </row>
        <row r="202">
          <cell r="D202" t="str">
            <v>P105</v>
          </cell>
          <cell r="E202" t="str">
            <v>KLORAMFENIKOL TT 3%</v>
          </cell>
          <cell r="F202" t="str">
            <v>BTL 5 ML</v>
          </cell>
          <cell r="G202">
            <v>102.25505882352941</v>
          </cell>
          <cell r="H202">
            <v>154.12250539374327</v>
          </cell>
          <cell r="I202">
            <v>296.91176470588238</v>
          </cell>
          <cell r="J202">
            <v>371.9390507011866</v>
          </cell>
          <cell r="K202">
            <v>188.83140092720774</v>
          </cell>
          <cell r="L202">
            <v>197.87338650223245</v>
          </cell>
          <cell r="M202">
            <v>786.29923165559762</v>
          </cell>
          <cell r="N202">
            <v>931.89538491947326</v>
          </cell>
          <cell r="O202">
            <v>1374.2974561122171</v>
          </cell>
          <cell r="P202">
            <v>1655.8303275166354</v>
          </cell>
          <cell r="Q202">
            <v>1932.15</v>
          </cell>
          <cell r="R202">
            <v>1.2048558484571843</v>
          </cell>
          <cell r="S202">
            <v>0.8569884985723859</v>
          </cell>
        </row>
        <row r="203">
          <cell r="D203" t="str">
            <v>700063</v>
          </cell>
          <cell r="E203" t="str">
            <v>KLOTAREN 25 MG</v>
          </cell>
          <cell r="F203" t="str">
            <v>DUS 50 TABL</v>
          </cell>
          <cell r="H203">
            <v>2344.282816087361</v>
          </cell>
          <cell r="J203">
            <v>910.12339196639539</v>
          </cell>
          <cell r="L203">
            <v>1122.7121336235844</v>
          </cell>
          <cell r="N203">
            <v>2562.2309297059937</v>
          </cell>
          <cell r="O203">
            <v>0</v>
          </cell>
          <cell r="P203">
            <v>6939.3492713833348</v>
          </cell>
          <cell r="Q203">
            <v>28730</v>
          </cell>
          <cell r="R203" t="e">
            <v>#DIV/0!</v>
          </cell>
          <cell r="S203">
            <v>0.24153669583652401</v>
          </cell>
        </row>
        <row r="204">
          <cell r="D204" t="str">
            <v>700064</v>
          </cell>
          <cell r="E204" t="str">
            <v>KLOTAREN 50 MG</v>
          </cell>
          <cell r="F204" t="str">
            <v>DUS 50 TABL</v>
          </cell>
          <cell r="G204">
            <v>3466.3297777972957</v>
          </cell>
          <cell r="H204">
            <v>2969.9418271251502</v>
          </cell>
          <cell r="I204">
            <v>946.09719172541315</v>
          </cell>
          <cell r="J204">
            <v>879.05837387074359</v>
          </cell>
          <cell r="K204">
            <v>481.03386224727836</v>
          </cell>
          <cell r="L204">
            <v>541.51292776180594</v>
          </cell>
          <cell r="M204">
            <v>1068.5540561097257</v>
          </cell>
          <cell r="N204">
            <v>1235.8298541486433</v>
          </cell>
          <cell r="O204">
            <v>5962.0148878797127</v>
          </cell>
          <cell r="P204">
            <v>5626.3429829063425</v>
          </cell>
          <cell r="Q204">
            <v>50830</v>
          </cell>
          <cell r="R204">
            <v>0.94369824442140127</v>
          </cell>
          <cell r="S204">
            <v>0.1106894153630994</v>
          </cell>
        </row>
        <row r="205">
          <cell r="D205" t="str">
            <v>1627106</v>
          </cell>
          <cell r="E205" t="str">
            <v>KOTRIMOKSAZOL SUSPENSI</v>
          </cell>
          <cell r="F205" t="str">
            <v>BTL 60 ML</v>
          </cell>
          <cell r="G205">
            <v>415.75253015350876</v>
          </cell>
          <cell r="I205">
            <v>465.53337445175441</v>
          </cell>
          <cell r="K205">
            <v>180.05400508525099</v>
          </cell>
          <cell r="M205">
            <v>302.80515373428682</v>
          </cell>
          <cell r="O205">
            <v>1364.1450634248008</v>
          </cell>
          <cell r="P205">
            <v>0</v>
          </cell>
          <cell r="Q205">
            <v>2016.3</v>
          </cell>
          <cell r="R205">
            <v>0</v>
          </cell>
          <cell r="S205">
            <v>0</v>
          </cell>
        </row>
        <row r="206">
          <cell r="D206" t="str">
            <v>798011</v>
          </cell>
          <cell r="E206" t="str">
            <v>KUININ DIHIDROKLORIDA 25%, INJ</v>
          </cell>
          <cell r="F206" t="str">
            <v>DUS 30 X 2 ML</v>
          </cell>
          <cell r="G206">
            <v>5938.8273959873295</v>
          </cell>
          <cell r="H206">
            <v>7969.8078760330591</v>
          </cell>
          <cell r="I206">
            <v>7899.5332629355862</v>
          </cell>
          <cell r="J206">
            <v>8013.7448347107438</v>
          </cell>
          <cell r="K206">
            <v>3341.9798438463758</v>
          </cell>
          <cell r="L206">
            <v>3762.1577851246857</v>
          </cell>
          <cell r="M206">
            <v>7423.7728314919623</v>
          </cell>
          <cell r="N206">
            <v>8585.9204250058792</v>
          </cell>
          <cell r="O206">
            <v>24604.113334261256</v>
          </cell>
          <cell r="P206">
            <v>28331.630920874366</v>
          </cell>
          <cell r="Q206">
            <v>30343.95</v>
          </cell>
          <cell r="R206">
            <v>1.1514997730652841</v>
          </cell>
          <cell r="S206">
            <v>0.93368302152074356</v>
          </cell>
        </row>
        <row r="207">
          <cell r="D207" t="str">
            <v>709005</v>
          </cell>
          <cell r="E207" t="str">
            <v>LACBON TABLET</v>
          </cell>
          <cell r="F207" t="str">
            <v>DUS 100 TABL</v>
          </cell>
          <cell r="G207">
            <v>7071.7529905508645</v>
          </cell>
          <cell r="H207">
            <v>6774.3226028689924</v>
          </cell>
          <cell r="I207">
            <v>1875.0997185363892</v>
          </cell>
          <cell r="J207">
            <v>1688.3273237179487</v>
          </cell>
          <cell r="K207">
            <v>1089.7831913276775</v>
          </cell>
          <cell r="L207">
            <v>1226.7986370117417</v>
          </cell>
          <cell r="M207">
            <v>2420.8113830763473</v>
          </cell>
          <cell r="N207">
            <v>2799.7750430712986</v>
          </cell>
          <cell r="O207">
            <v>12457.447283491278</v>
          </cell>
          <cell r="P207">
            <v>12489.223606669981</v>
          </cell>
          <cell r="Q207">
            <v>33660</v>
          </cell>
          <cell r="R207">
            <v>1.0025507892953971</v>
          </cell>
          <cell r="S207">
            <v>0.37104051119043319</v>
          </cell>
        </row>
        <row r="208">
          <cell r="D208" t="str">
            <v>700054</v>
          </cell>
          <cell r="E208" t="str">
            <v>LIDOCAIN 2%, INJ</v>
          </cell>
          <cell r="F208" t="str">
            <v>DUS 100 AMPUL</v>
          </cell>
          <cell r="G208">
            <v>2596.720219931271</v>
          </cell>
          <cell r="H208">
            <v>2517.3201379310344</v>
          </cell>
          <cell r="I208">
            <v>24869.972508591065</v>
          </cell>
          <cell r="J208">
            <v>24169.208620689657</v>
          </cell>
          <cell r="K208">
            <v>10187.261120371179</v>
          </cell>
          <cell r="L208">
            <v>11468.077464223101</v>
          </cell>
          <cell r="M208">
            <v>22629.67338716313</v>
          </cell>
          <cell r="N208">
            <v>26172.21450013146</v>
          </cell>
          <cell r="O208">
            <v>60283.627236056644</v>
          </cell>
          <cell r="P208">
            <v>64326.820722975259</v>
          </cell>
          <cell r="Q208">
            <v>63750</v>
          </cell>
          <cell r="R208">
            <v>1.0670695124413534</v>
          </cell>
          <cell r="S208">
            <v>1.0090481682035335</v>
          </cell>
        </row>
        <row r="209">
          <cell r="D209" t="str">
            <v>1172</v>
          </cell>
          <cell r="E209" t="str">
            <v>LISOL</v>
          </cell>
          <cell r="F209" t="str">
            <v>BOTOL</v>
          </cell>
          <cell r="G209">
            <v>7601.0758853288362</v>
          </cell>
          <cell r="H209">
            <v>7601.0758853288362</v>
          </cell>
          <cell r="I209">
            <v>3074.7386172006745</v>
          </cell>
          <cell r="J209">
            <v>3077.4367622259697</v>
          </cell>
          <cell r="K209">
            <v>1158.4239644945501</v>
          </cell>
          <cell r="L209">
            <v>1266.58</v>
          </cell>
          <cell r="M209">
            <v>2781.0089230239523</v>
          </cell>
          <cell r="N209">
            <v>3239.35</v>
          </cell>
          <cell r="O209">
            <v>14615.247390048013</v>
          </cell>
          <cell r="P209">
            <v>15184.442647554806</v>
          </cell>
          <cell r="Q209">
            <v>30656</v>
          </cell>
          <cell r="R209">
            <v>1.0389453043329513</v>
          </cell>
          <cell r="S209">
            <v>0.49531715316919384</v>
          </cell>
        </row>
        <row r="210">
          <cell r="D210" t="str">
            <v>1110233</v>
          </cell>
          <cell r="E210" t="str">
            <v>LOVEQUIN  500 MG</v>
          </cell>
          <cell r="F210" t="str">
            <v>DUS 5X10 TABL</v>
          </cell>
          <cell r="H210">
            <v>14246.563996372432</v>
          </cell>
          <cell r="J210">
            <v>1614.1191051995163</v>
          </cell>
          <cell r="L210">
            <v>855.48859912290857</v>
          </cell>
          <cell r="N210">
            <v>1463.4081086743695</v>
          </cell>
          <cell r="O210">
            <v>0</v>
          </cell>
          <cell r="P210">
            <v>18179.579809369225</v>
          </cell>
          <cell r="Q210">
            <v>340000</v>
          </cell>
          <cell r="R210" t="e">
            <v>#DIV/0!</v>
          </cell>
          <cell r="S210">
            <v>5.3469352380497721E-2</v>
          </cell>
        </row>
        <row r="211">
          <cell r="D211" t="str">
            <v>709014</v>
          </cell>
          <cell r="E211" t="str">
            <v>LOXONIN TABLET</v>
          </cell>
          <cell r="F211" t="str">
            <v>DUS 100 TABL</v>
          </cell>
          <cell r="G211">
            <v>48338.536835150313</v>
          </cell>
          <cell r="H211">
            <v>50257.121191940299</v>
          </cell>
          <cell r="I211">
            <v>2362.3151635282456</v>
          </cell>
          <cell r="J211">
            <v>2665.1094527363184</v>
          </cell>
          <cell r="K211">
            <v>1212.4573132517655</v>
          </cell>
          <cell r="L211">
            <v>1364.8962391501398</v>
          </cell>
          <cell r="M211">
            <v>2693.3159630019463</v>
          </cell>
          <cell r="N211">
            <v>3114.9385982875533</v>
          </cell>
          <cell r="O211">
            <v>54606.625274932274</v>
          </cell>
          <cell r="P211">
            <v>57402.065482114311</v>
          </cell>
          <cell r="Q211">
            <v>158015</v>
          </cell>
          <cell r="R211">
            <v>1.0511923268121335</v>
          </cell>
          <cell r="S211">
            <v>0.36326972428006399</v>
          </cell>
        </row>
        <row r="212">
          <cell r="D212" t="str">
            <v>701012</v>
          </cell>
          <cell r="E212" t="str">
            <v>LUVOX 100 MG TABLET</v>
          </cell>
          <cell r="F212" t="str">
            <v>DUS 20 TABL</v>
          </cell>
          <cell r="H212">
            <v>32100.590567199753</v>
          </cell>
          <cell r="J212">
            <v>764.09671641791044</v>
          </cell>
          <cell r="L212">
            <v>938.12977781385916</v>
          </cell>
          <cell r="N212">
            <v>2140.9808095997473</v>
          </cell>
          <cell r="O212">
            <v>0</v>
          </cell>
          <cell r="P212">
            <v>35943.797871031275</v>
          </cell>
          <cell r="Q212">
            <v>148877.5</v>
          </cell>
          <cell r="R212" t="e">
            <v>#DIV/0!</v>
          </cell>
          <cell r="S212">
            <v>0.24143203553949572</v>
          </cell>
        </row>
        <row r="213">
          <cell r="D213" t="str">
            <v>701011</v>
          </cell>
          <cell r="E213" t="str">
            <v>LUVOX TABLET 50 MG</v>
          </cell>
          <cell r="F213" t="str">
            <v>DUS 2X10 TABL</v>
          </cell>
          <cell r="G213">
            <v>30547.761711024097</v>
          </cell>
          <cell r="H213">
            <v>31643.101893597835</v>
          </cell>
          <cell r="I213">
            <v>683.62493839329716</v>
          </cell>
          <cell r="J213">
            <v>692.67357980162308</v>
          </cell>
          <cell r="K213">
            <v>491.24049854887073</v>
          </cell>
          <cell r="L213">
            <v>553.00281639553805</v>
          </cell>
          <cell r="M213">
            <v>1091.226768937782</v>
          </cell>
          <cell r="N213">
            <v>1262.0518456587986</v>
          </cell>
          <cell r="O213">
            <v>32813.853916904045</v>
          </cell>
          <cell r="P213">
            <v>34150.830135453791</v>
          </cell>
          <cell r="Q213">
            <v>127160</v>
          </cell>
          <cell r="R213">
            <v>1.0407442606996249</v>
          </cell>
          <cell r="S213">
            <v>0.26856582365094206</v>
          </cell>
        </row>
        <row r="214">
          <cell r="D214" t="str">
            <v>1230</v>
          </cell>
          <cell r="E214" t="str">
            <v xml:space="preserve">M.V ACTIVE INVISIBLE  </v>
          </cell>
          <cell r="F214" t="str">
            <v>CTN 25 GR</v>
          </cell>
          <cell r="G214">
            <v>181.9982124616956</v>
          </cell>
          <cell r="H214">
            <v>167.41060153547625</v>
          </cell>
          <cell r="I214">
            <v>1205.1767109295199</v>
          </cell>
          <cell r="J214">
            <v>1130.5844090103772</v>
          </cell>
          <cell r="K214">
            <v>212.21110943886427</v>
          </cell>
          <cell r="L214">
            <v>340.84</v>
          </cell>
          <cell r="M214">
            <v>509.45164033720397</v>
          </cell>
          <cell r="N214">
            <v>871.73</v>
          </cell>
          <cell r="O214">
            <v>2108.8376731672838</v>
          </cell>
          <cell r="P214">
            <v>2510.5650105458535</v>
          </cell>
          <cell r="Q214">
            <v>11590.6</v>
          </cell>
          <cell r="R214">
            <v>1.1904970413276104</v>
          </cell>
          <cell r="S214">
            <v>0.2166035417101663</v>
          </cell>
        </row>
        <row r="215">
          <cell r="D215" t="str">
            <v>1232</v>
          </cell>
          <cell r="E215" t="str">
            <v xml:space="preserve">M.V ACTIVE IVORY  </v>
          </cell>
          <cell r="F215" t="str">
            <v>CTN 25 GR</v>
          </cell>
          <cell r="G215">
            <v>166.88061405734584</v>
          </cell>
          <cell r="H215">
            <v>159.82340218607453</v>
          </cell>
          <cell r="I215">
            <v>1204.929600496208</v>
          </cell>
          <cell r="J215">
            <v>1162.2796281951976</v>
          </cell>
          <cell r="K215">
            <v>271.15852531326243</v>
          </cell>
          <cell r="L215">
            <v>345</v>
          </cell>
          <cell r="M215">
            <v>650.96570993638795</v>
          </cell>
          <cell r="N215">
            <v>882.36</v>
          </cell>
          <cell r="O215">
            <v>2293.9344498032042</v>
          </cell>
          <cell r="P215">
            <v>2549.4630303812723</v>
          </cell>
          <cell r="Q215">
            <v>11590.6</v>
          </cell>
          <cell r="R215">
            <v>1.1113931483961932</v>
          </cell>
          <cell r="S215">
            <v>0.21995953879706592</v>
          </cell>
        </row>
        <row r="216">
          <cell r="D216" t="str">
            <v>1231</v>
          </cell>
          <cell r="E216" t="str">
            <v xml:space="preserve">M.V ACTIVE N. BEIGE  </v>
          </cell>
          <cell r="F216" t="str">
            <v>CTN 25 GR</v>
          </cell>
          <cell r="G216">
            <v>203.96080699049088</v>
          </cell>
          <cell r="H216">
            <v>183.34223072345492</v>
          </cell>
          <cell r="I216">
            <v>1204.987235500728</v>
          </cell>
          <cell r="J216">
            <v>1131.0300943636828</v>
          </cell>
          <cell r="K216">
            <v>345.02583121663514</v>
          </cell>
          <cell r="L216">
            <v>385</v>
          </cell>
          <cell r="M216">
            <v>828.29770852623813</v>
          </cell>
          <cell r="N216">
            <v>984.65</v>
          </cell>
          <cell r="O216">
            <v>2582.2715822340924</v>
          </cell>
          <cell r="P216">
            <v>2684.0223250871377</v>
          </cell>
          <cell r="Q216">
            <v>11590.6</v>
          </cell>
          <cell r="R216">
            <v>1.0394035792180365</v>
          </cell>
          <cell r="S216">
            <v>0.23156888556995647</v>
          </cell>
        </row>
        <row r="217">
          <cell r="D217" t="str">
            <v>1223</v>
          </cell>
          <cell r="E217" t="str">
            <v xml:space="preserve">M.V COMPACT INVISIBLE </v>
          </cell>
          <cell r="F217" t="str">
            <v>CTN 12 GR</v>
          </cell>
          <cell r="G217">
            <v>0</v>
          </cell>
          <cell r="H217">
            <v>72</v>
          </cell>
          <cell r="I217">
            <v>2949.6662668266026</v>
          </cell>
          <cell r="J217">
            <v>2978.360711271047</v>
          </cell>
          <cell r="K217">
            <v>1200</v>
          </cell>
          <cell r="L217">
            <v>1506</v>
          </cell>
          <cell r="M217">
            <v>0</v>
          </cell>
          <cell r="N217">
            <v>0</v>
          </cell>
          <cell r="O217">
            <v>4149.6662668266026</v>
          </cell>
          <cell r="P217">
            <v>4556.360711271047</v>
          </cell>
          <cell r="Q217">
            <v>14488.25</v>
          </cell>
          <cell r="R217">
            <v>1.0980065427660182</v>
          </cell>
          <cell r="S217">
            <v>0.31448661579356008</v>
          </cell>
        </row>
        <row r="218">
          <cell r="D218" t="str">
            <v>1225</v>
          </cell>
          <cell r="E218" t="str">
            <v>M.V COMPACT IVORY</v>
          </cell>
          <cell r="F218" t="str">
            <v>CTN 12 GR</v>
          </cell>
          <cell r="G218">
            <v>0</v>
          </cell>
          <cell r="H218">
            <v>72</v>
          </cell>
          <cell r="I218">
            <v>2949.6662668266026</v>
          </cell>
          <cell r="J218">
            <v>2978.360711271047</v>
          </cell>
          <cell r="K218">
            <v>1200</v>
          </cell>
          <cell r="L218">
            <v>1506</v>
          </cell>
          <cell r="M218">
            <v>0</v>
          </cell>
          <cell r="N218">
            <v>0</v>
          </cell>
          <cell r="O218">
            <v>4149.6662668266026</v>
          </cell>
          <cell r="P218">
            <v>4556.360711271047</v>
          </cell>
          <cell r="Q218">
            <v>14488.25</v>
          </cell>
          <cell r="R218">
            <v>1.0980065427660182</v>
          </cell>
          <cell r="S218">
            <v>0.31448661579356008</v>
          </cell>
        </row>
        <row r="219">
          <cell r="D219" t="str">
            <v>1224</v>
          </cell>
          <cell r="E219" t="str">
            <v>M.V COMPACT N. BEIGE</v>
          </cell>
          <cell r="F219" t="str">
            <v>CTN 12 GR</v>
          </cell>
          <cell r="G219">
            <v>0</v>
          </cell>
          <cell r="H219">
            <v>72</v>
          </cell>
          <cell r="I219">
            <v>2949.6662668266026</v>
          </cell>
          <cell r="J219">
            <v>2978.360711271047</v>
          </cell>
          <cell r="K219">
            <v>1200</v>
          </cell>
          <cell r="L219">
            <v>1506</v>
          </cell>
          <cell r="M219">
            <v>0</v>
          </cell>
          <cell r="N219">
            <v>0</v>
          </cell>
          <cell r="O219">
            <v>4149.6662668266026</v>
          </cell>
          <cell r="P219">
            <v>4556.360711271047</v>
          </cell>
          <cell r="Q219">
            <v>14488.25</v>
          </cell>
          <cell r="R219">
            <v>1.0980065427660182</v>
          </cell>
          <cell r="S219">
            <v>0.31448661579356008</v>
          </cell>
        </row>
        <row r="220">
          <cell r="D220" t="str">
            <v>1226</v>
          </cell>
          <cell r="E220" t="str">
            <v xml:space="preserve">M.V DYNAMIC INVISIBLE </v>
          </cell>
          <cell r="F220" t="str">
            <v>CTN 20 GR</v>
          </cell>
          <cell r="G220">
            <v>145.56883169934642</v>
          </cell>
          <cell r="H220">
            <v>136.11735221756766</v>
          </cell>
          <cell r="I220">
            <v>2984.3096405228757</v>
          </cell>
          <cell r="J220">
            <v>3063.8090963494915</v>
          </cell>
          <cell r="K220">
            <v>312.28619666746675</v>
          </cell>
          <cell r="L220">
            <v>377.22</v>
          </cell>
          <cell r="M220">
            <v>749.70021865297804</v>
          </cell>
          <cell r="N220">
            <v>964.75</v>
          </cell>
          <cell r="O220">
            <v>4191.864887542667</v>
          </cell>
          <cell r="P220">
            <v>4541.8964485670595</v>
          </cell>
          <cell r="Q220">
            <v>12750</v>
          </cell>
          <cell r="R220">
            <v>1.0835025866565051</v>
          </cell>
          <cell r="S220">
            <v>0.3562271724366321</v>
          </cell>
        </row>
        <row r="221">
          <cell r="D221" t="str">
            <v>1228</v>
          </cell>
          <cell r="E221" t="str">
            <v xml:space="preserve">M.V DYNAMIC IVORY </v>
          </cell>
          <cell r="F221" t="str">
            <v>CTN 20 GR</v>
          </cell>
          <cell r="G221">
            <v>132.19628140703517</v>
          </cell>
          <cell r="H221">
            <v>128.89461967103054</v>
          </cell>
          <cell r="I221">
            <v>2984.1188163037409</v>
          </cell>
          <cell r="J221">
            <v>3113.7915407854985</v>
          </cell>
          <cell r="K221">
            <v>371.74420247101006</v>
          </cell>
          <cell r="L221">
            <v>394.18</v>
          </cell>
          <cell r="M221">
            <v>892.44005290524956</v>
          </cell>
          <cell r="N221">
            <v>1008.14</v>
          </cell>
          <cell r="O221">
            <v>4380.4993530870361</v>
          </cell>
          <cell r="P221">
            <v>4645.006160456529</v>
          </cell>
          <cell r="Q221">
            <v>12750</v>
          </cell>
          <cell r="R221">
            <v>1.0603827979527241</v>
          </cell>
          <cell r="S221">
            <v>0.3643142086632572</v>
          </cell>
        </row>
        <row r="222">
          <cell r="D222" t="str">
            <v>1227</v>
          </cell>
          <cell r="E222" t="str">
            <v xml:space="preserve">M.V DYNAMIC N. BEIGE </v>
          </cell>
          <cell r="F222" t="str">
            <v>CTN 20 GR</v>
          </cell>
          <cell r="G222">
            <v>161.59875789045</v>
          </cell>
          <cell r="H222">
            <v>144.71834372694966</v>
          </cell>
          <cell r="I222">
            <v>2984.304961650716</v>
          </cell>
          <cell r="J222">
            <v>3063.9257694628845</v>
          </cell>
          <cell r="K222">
            <v>336.84168041841741</v>
          </cell>
          <cell r="L222">
            <v>322.33</v>
          </cell>
          <cell r="M222">
            <v>808.65015538943965</v>
          </cell>
          <cell r="N222">
            <v>824.38</v>
          </cell>
          <cell r="O222">
            <v>4291.3955553490232</v>
          </cell>
          <cell r="P222">
            <v>4355.3541131898337</v>
          </cell>
          <cell r="Q222">
            <v>12750</v>
          </cell>
          <cell r="R222">
            <v>1.0149039064369374</v>
          </cell>
          <cell r="S222">
            <v>0.34159640103449679</v>
          </cell>
        </row>
        <row r="223">
          <cell r="D223" t="str">
            <v>700051</v>
          </cell>
          <cell r="E223" t="str">
            <v>MAGASIDA SUSPENSI 150</v>
          </cell>
          <cell r="F223" t="str">
            <v>FLES 150 ML</v>
          </cell>
          <cell r="G223">
            <v>1751.7118225113893</v>
          </cell>
          <cell r="H223">
            <v>2278.6071546671014</v>
          </cell>
          <cell r="I223">
            <v>977.04470115519837</v>
          </cell>
          <cell r="J223">
            <v>1477.1284757981462</v>
          </cell>
          <cell r="K223">
            <v>508.98552130446524</v>
          </cell>
          <cell r="L223">
            <v>572.97887209500607</v>
          </cell>
          <cell r="M223">
            <v>1130.6450251758481</v>
          </cell>
          <cell r="N223">
            <v>1307.6407960529757</v>
          </cell>
          <cell r="O223">
            <v>4368.3870701469014</v>
          </cell>
          <cell r="P223">
            <v>5636.3552986132299</v>
          </cell>
          <cell r="Q223">
            <v>12218.75</v>
          </cell>
          <cell r="R223">
            <v>1.2902600452078732</v>
          </cell>
          <cell r="S223">
            <v>0.46128739016783465</v>
          </cell>
        </row>
        <row r="224">
          <cell r="D224" t="str">
            <v>700052</v>
          </cell>
          <cell r="E224" t="str">
            <v>MAGASIDA TABLET</v>
          </cell>
          <cell r="F224" t="str">
            <v>DUS 100 TABL</v>
          </cell>
          <cell r="G224">
            <v>7378.8834332547849</v>
          </cell>
          <cell r="H224">
            <v>8597.9764065672443</v>
          </cell>
          <cell r="I224">
            <v>2311.7212953876351</v>
          </cell>
          <cell r="J224">
            <v>6771.8149284253577</v>
          </cell>
          <cell r="K224">
            <v>1534.1070177060869</v>
          </cell>
          <cell r="L224">
            <v>2339.3792611951185</v>
          </cell>
          <cell r="M224">
            <v>3407.8188770701436</v>
          </cell>
          <cell r="N224">
            <v>5338.8840467956743</v>
          </cell>
          <cell r="O224">
            <v>14632.53062341865</v>
          </cell>
          <cell r="P224">
            <v>23048.054642983392</v>
          </cell>
          <cell r="Q224">
            <v>26877</v>
          </cell>
          <cell r="R224">
            <v>1.5751243059827333</v>
          </cell>
          <cell r="S224">
            <v>0.85753821642978723</v>
          </cell>
        </row>
        <row r="225">
          <cell r="D225" t="str">
            <v>1222</v>
          </cell>
          <cell r="E225" t="str">
            <v>MB. CREAM</v>
          </cell>
          <cell r="F225" t="str">
            <v>CTN 40 GR</v>
          </cell>
          <cell r="G225">
            <v>184.67986614349826</v>
          </cell>
          <cell r="H225">
            <v>212.36454485434012</v>
          </cell>
          <cell r="I225">
            <v>679.87336024217961</v>
          </cell>
          <cell r="J225">
            <v>750.5846267553585</v>
          </cell>
          <cell r="K225">
            <v>117.39842757985826</v>
          </cell>
          <cell r="L225">
            <v>146.56</v>
          </cell>
          <cell r="M225">
            <v>281.83643006115813</v>
          </cell>
          <cell r="N225">
            <v>374.84</v>
          </cell>
          <cell r="O225">
            <v>1263.7880840266942</v>
          </cell>
          <cell r="P225">
            <v>1484.3491716096985</v>
          </cell>
          <cell r="Q225">
            <v>3400</v>
          </cell>
          <cell r="R225">
            <v>1.1745237911092266</v>
          </cell>
          <cell r="S225">
            <v>0.43657328576755838</v>
          </cell>
        </row>
        <row r="226">
          <cell r="D226" t="str">
            <v>1220</v>
          </cell>
          <cell r="E226" t="str">
            <v>MB. PUTIH</v>
          </cell>
          <cell r="F226" t="str">
            <v>CTN 40 GR</v>
          </cell>
          <cell r="G226">
            <v>174.0854362746789</v>
          </cell>
          <cell r="H226">
            <v>200.27164954952099</v>
          </cell>
          <cell r="I226">
            <v>679.93255970400264</v>
          </cell>
          <cell r="J226">
            <v>750.63936636332994</v>
          </cell>
          <cell r="K226">
            <v>119.75031594539799</v>
          </cell>
          <cell r="L226">
            <v>150.84</v>
          </cell>
          <cell r="M226">
            <v>287.48256889376893</v>
          </cell>
          <cell r="N226">
            <v>385.79</v>
          </cell>
          <cell r="O226">
            <v>1261.2508808178484</v>
          </cell>
          <cell r="P226">
            <v>1487.5410159128508</v>
          </cell>
          <cell r="Q226">
            <v>3400</v>
          </cell>
          <cell r="R226">
            <v>1.179417226609401</v>
          </cell>
          <cell r="S226">
            <v>0.43751206350377964</v>
          </cell>
        </row>
        <row r="227">
          <cell r="D227" t="str">
            <v>1221</v>
          </cell>
          <cell r="E227" t="str">
            <v>MB. ROSE</v>
          </cell>
          <cell r="F227" t="str">
            <v>CTN 40 GR</v>
          </cell>
          <cell r="G227">
            <v>178.25533248862257</v>
          </cell>
          <cell r="H227">
            <v>205.67299600367699</v>
          </cell>
          <cell r="I227">
            <v>679.90392235878835</v>
          </cell>
          <cell r="J227">
            <v>750.60938854437552</v>
          </cell>
          <cell r="K227">
            <v>107.62112580071117</v>
          </cell>
          <cell r="L227">
            <v>137.65</v>
          </cell>
          <cell r="M227">
            <v>258.36422616651072</v>
          </cell>
          <cell r="N227">
            <v>352.05</v>
          </cell>
          <cell r="O227">
            <v>1224.1446068146329</v>
          </cell>
          <cell r="P227">
            <v>1445.9823845480526</v>
          </cell>
          <cell r="Q227">
            <v>3400</v>
          </cell>
          <cell r="R227">
            <v>1.1812186048106419</v>
          </cell>
          <cell r="S227">
            <v>0.42528893663178013</v>
          </cell>
        </row>
        <row r="228">
          <cell r="D228" t="str">
            <v>1020109</v>
          </cell>
          <cell r="E228" t="str">
            <v>MEBENDAZOLE 100 MG</v>
          </cell>
          <cell r="F228" t="str">
            <v>DUS 10X10 TABL</v>
          </cell>
          <cell r="G228">
            <v>4401.9363289036546</v>
          </cell>
          <cell r="I228">
            <v>1643.3970099667774</v>
          </cell>
          <cell r="K228">
            <v>680.64062717339607</v>
          </cell>
          <cell r="M228">
            <v>1144.664844591809</v>
          </cell>
          <cell r="O228">
            <v>7870.6388106356371</v>
          </cell>
          <cell r="P228">
            <v>0</v>
          </cell>
          <cell r="Q228">
            <v>13500.3</v>
          </cell>
          <cell r="R228">
            <v>0</v>
          </cell>
          <cell r="S228">
            <v>0</v>
          </cell>
        </row>
        <row r="229">
          <cell r="D229" t="str">
            <v>700076</v>
          </cell>
          <cell r="E229" t="str">
            <v>MEGA FIT KAPSUL (30)</v>
          </cell>
          <cell r="F229" t="str">
            <v>DUS 30 KAPS</v>
          </cell>
          <cell r="H229">
            <v>8675.62186863426</v>
          </cell>
          <cell r="J229">
            <v>1775.6510416666667</v>
          </cell>
          <cell r="L229">
            <v>944.05480798952567</v>
          </cell>
          <cell r="N229">
            <v>2154.5027936603774</v>
          </cell>
          <cell r="O229">
            <v>0</v>
          </cell>
          <cell r="P229">
            <v>13549.83051195083</v>
          </cell>
          <cell r="Q229">
            <v>50227.273500000003</v>
          </cell>
          <cell r="R229" t="e">
            <v>#DIV/0!</v>
          </cell>
          <cell r="S229">
            <v>0.26977037708309665</v>
          </cell>
        </row>
        <row r="230">
          <cell r="D230" t="str">
            <v>700056</v>
          </cell>
          <cell r="E230" t="str">
            <v>METHOVIN</v>
          </cell>
          <cell r="F230" t="str">
            <v>DUS 100 TABL</v>
          </cell>
          <cell r="H230">
            <v>1597.3792045449136</v>
          </cell>
          <cell r="J230">
            <v>1593.310529446758</v>
          </cell>
          <cell r="L230">
            <v>944.05480798952567</v>
          </cell>
          <cell r="N230">
            <v>2154.5027936603769</v>
          </cell>
          <cell r="O230">
            <v>0</v>
          </cell>
          <cell r="P230">
            <v>6289.247335641574</v>
          </cell>
          <cell r="Q230">
            <v>53295</v>
          </cell>
          <cell r="R230" t="e">
            <v>#DIV/0!</v>
          </cell>
          <cell r="S230">
            <v>0.11800820594129982</v>
          </cell>
        </row>
        <row r="231">
          <cell r="D231" t="str">
            <v>797013</v>
          </cell>
          <cell r="E231" t="str">
            <v>METHYLERGOMETRINE 0,125 MG</v>
          </cell>
          <cell r="F231" t="str">
            <v>DUS 100 TABL</v>
          </cell>
          <cell r="G231">
            <v>1179.9450591987099</v>
          </cell>
          <cell r="H231">
            <v>1474.3549078470114</v>
          </cell>
          <cell r="I231">
            <v>1608.6509858180561</v>
          </cell>
          <cell r="J231">
            <v>1271.1135510924742</v>
          </cell>
          <cell r="K231">
            <v>719.65456771964807</v>
          </cell>
          <cell r="L231">
            <v>810.13475875154654</v>
          </cell>
          <cell r="M231">
            <v>1598.6188659197082</v>
          </cell>
          <cell r="N231">
            <v>1848.8731652018118</v>
          </cell>
          <cell r="O231">
            <v>5106.8694786561227</v>
          </cell>
          <cell r="P231">
            <v>5404.4763828928444</v>
          </cell>
          <cell r="Q231">
            <v>9450</v>
          </cell>
          <cell r="R231">
            <v>1.0582757999750245</v>
          </cell>
          <cell r="S231">
            <v>0.57190226273998357</v>
          </cell>
        </row>
        <row r="232">
          <cell r="D232" t="str">
            <v>1050192</v>
          </cell>
          <cell r="E232" t="str">
            <v>METOCLOPRAMIDE 10/125 MG</v>
          </cell>
          <cell r="F232" t="str">
            <v>DUS 10X10 TABL</v>
          </cell>
          <cell r="G232">
            <v>1276.7376971443541</v>
          </cell>
          <cell r="H232">
            <v>1241.6625101419879</v>
          </cell>
          <cell r="I232">
            <v>1461.7932931621692</v>
          </cell>
          <cell r="J232">
            <v>1160.1348884381339</v>
          </cell>
          <cell r="K232">
            <v>917.53163308446676</v>
          </cell>
          <cell r="L232">
            <v>872.6346415797949</v>
          </cell>
          <cell r="M232">
            <v>1543.0554131837623</v>
          </cell>
          <cell r="N232">
            <v>1492.7383155161765</v>
          </cell>
          <cell r="O232">
            <v>5199.1180365747523</v>
          </cell>
          <cell r="P232">
            <v>4767.1703556760931</v>
          </cell>
          <cell r="Q232">
            <v>12600</v>
          </cell>
          <cell r="R232">
            <v>0.91691904706529181</v>
          </cell>
          <cell r="S232">
            <v>0.37834685362508674</v>
          </cell>
        </row>
        <row r="233">
          <cell r="D233" t="str">
            <v>1050193</v>
          </cell>
          <cell r="E233" t="str">
            <v>METOCLOPRAMIDE 5/100 MG</v>
          </cell>
          <cell r="F233" t="str">
            <v>DUS 10X10 TABL</v>
          </cell>
          <cell r="G233">
            <v>696.03415468000833</v>
          </cell>
          <cell r="I233">
            <v>995.12153429226601</v>
          </cell>
          <cell r="K233">
            <v>843.29268632679123</v>
          </cell>
          <cell r="M233">
            <v>1418.2043404437488</v>
          </cell>
          <cell r="O233">
            <v>3952.6527157428145</v>
          </cell>
          <cell r="P233">
            <v>0</v>
          </cell>
          <cell r="Q233">
            <v>9600</v>
          </cell>
          <cell r="R233">
            <v>0</v>
          </cell>
          <cell r="S233">
            <v>0</v>
          </cell>
        </row>
        <row r="234">
          <cell r="D234" t="str">
            <v>1030111</v>
          </cell>
          <cell r="E234" t="str">
            <v>METRONIDAZOLE 250 MG</v>
          </cell>
          <cell r="F234" t="str">
            <v>DUS 10X10 TABL</v>
          </cell>
          <cell r="G234">
            <v>1548.1977807666442</v>
          </cell>
          <cell r="H234">
            <v>1762.3772078181094</v>
          </cell>
          <cell r="I234">
            <v>1370.1866845998654</v>
          </cell>
          <cell r="J234">
            <v>1383.2192585895118</v>
          </cell>
          <cell r="K234">
            <v>872.34270897109911</v>
          </cell>
          <cell r="L234">
            <v>823.17490372339205</v>
          </cell>
          <cell r="M234">
            <v>1467.0591080376673</v>
          </cell>
          <cell r="N234">
            <v>1408.1319496263493</v>
          </cell>
          <cell r="O234">
            <v>5257.7862823752757</v>
          </cell>
          <cell r="P234">
            <v>5376.9033197573626</v>
          </cell>
          <cell r="Q234">
            <v>6954.7</v>
          </cell>
          <cell r="R234">
            <v>1.0226553593061363</v>
          </cell>
          <cell r="S234">
            <v>0.77313231624043632</v>
          </cell>
        </row>
        <row r="235">
          <cell r="D235" t="str">
            <v>1020111</v>
          </cell>
          <cell r="E235" t="str">
            <v>METRONIDAZOLE 250 MG</v>
          </cell>
          <cell r="F235" t="str">
            <v>DUS 10X10 TABL</v>
          </cell>
          <cell r="G235">
            <v>1534.1543693874817</v>
          </cell>
          <cell r="H235">
            <v>1762.3772078181094</v>
          </cell>
          <cell r="I235">
            <v>1400.328374212572</v>
          </cell>
          <cell r="J235">
            <v>1383.2192585895118</v>
          </cell>
          <cell r="K235">
            <v>872.342708971099</v>
          </cell>
          <cell r="L235">
            <v>823.17490372339205</v>
          </cell>
          <cell r="M235">
            <v>1467.0591080376671</v>
          </cell>
          <cell r="N235">
            <v>1408.1319496263493</v>
          </cell>
          <cell r="O235">
            <v>5273.8845606088198</v>
          </cell>
          <cell r="P235">
            <v>5376.9033197573626</v>
          </cell>
          <cell r="Q235">
            <v>6954.7</v>
          </cell>
          <cell r="R235">
            <v>1.0195337531500026</v>
          </cell>
          <cell r="S235">
            <v>0.77313231624043632</v>
          </cell>
        </row>
        <row r="236">
          <cell r="D236" t="str">
            <v>1050162</v>
          </cell>
          <cell r="E236" t="str">
            <v>METRONIDAZOLE 500 MG</v>
          </cell>
          <cell r="F236" t="str">
            <v>DUS 10X10 TABL</v>
          </cell>
          <cell r="G236">
            <v>2929.9413255718955</v>
          </cell>
          <cell r="H236">
            <v>3397.7001120162936</v>
          </cell>
          <cell r="I236">
            <v>1473.7595996732025</v>
          </cell>
          <cell r="J236">
            <v>1448.9965376782077</v>
          </cell>
          <cell r="K236">
            <v>899.00698096345889</v>
          </cell>
          <cell r="L236">
            <v>847.24530948017468</v>
          </cell>
          <cell r="M236">
            <v>1511.9016483412638</v>
          </cell>
          <cell r="N236">
            <v>1449.3070476927319</v>
          </cell>
          <cell r="O236">
            <v>6814.609554549821</v>
          </cell>
          <cell r="P236">
            <v>7143.2490068674088</v>
          </cell>
          <cell r="Q236">
            <v>10660</v>
          </cell>
          <cell r="R236">
            <v>1.048225720004482</v>
          </cell>
          <cell r="S236">
            <v>0.67009840589750547</v>
          </cell>
        </row>
        <row r="237">
          <cell r="D237" t="str">
            <v>1020162</v>
          </cell>
          <cell r="E237" t="str">
            <v>METRONIDAZOLE 500 MG</v>
          </cell>
          <cell r="F237" t="str">
            <v>DUS 10X10 TABL</v>
          </cell>
          <cell r="G237">
            <v>2942.5843105920917</v>
          </cell>
          <cell r="H237">
            <v>3397.7001120162936</v>
          </cell>
          <cell r="I237">
            <v>1555.1126818274943</v>
          </cell>
          <cell r="J237">
            <v>1448.9965376782077</v>
          </cell>
          <cell r="K237">
            <v>899.00698096345889</v>
          </cell>
          <cell r="L237">
            <v>847.24530948017468</v>
          </cell>
          <cell r="M237">
            <v>1511.901648341264</v>
          </cell>
          <cell r="N237">
            <v>1449.3070476927319</v>
          </cell>
          <cell r="O237">
            <v>6908.6056217243085</v>
          </cell>
          <cell r="P237">
            <v>7143.2490068674088</v>
          </cell>
          <cell r="Q237">
            <v>10436.299999999999</v>
          </cell>
          <cell r="R237">
            <v>1.0339639281775266</v>
          </cell>
          <cell r="S237">
            <v>0.68446183100020208</v>
          </cell>
        </row>
        <row r="238">
          <cell r="D238" t="str">
            <v>709013</v>
          </cell>
          <cell r="E238" t="str">
            <v>MEVALOTIN 10 MG TABLET</v>
          </cell>
          <cell r="F238" t="str">
            <v>DUS 30 TABL</v>
          </cell>
          <cell r="G238">
            <v>54304.666166480318</v>
          </cell>
          <cell r="H238">
            <v>57180.133034319108</v>
          </cell>
          <cell r="I238">
            <v>1027.1461672750356</v>
          </cell>
          <cell r="J238">
            <v>1021.8814513606507</v>
          </cell>
          <cell r="K238">
            <v>605.99668356752977</v>
          </cell>
          <cell r="L238">
            <v>682.18698118160273</v>
          </cell>
          <cell r="M238">
            <v>1346.1426835731866</v>
          </cell>
          <cell r="N238">
            <v>1556.8733343825195</v>
          </cell>
          <cell r="O238">
            <v>57283.951700896068</v>
          </cell>
          <cell r="P238">
            <v>60441.074801243878</v>
          </cell>
          <cell r="Q238">
            <v>205700</v>
          </cell>
          <cell r="R238">
            <v>1.0551135703212742</v>
          </cell>
          <cell r="S238">
            <v>0.29383118522724294</v>
          </cell>
        </row>
        <row r="239">
          <cell r="D239" t="str">
            <v>P503</v>
          </cell>
          <cell r="E239" t="str">
            <v>MICONAZOLE KRIM 2%</v>
          </cell>
          <cell r="F239" t="str">
            <v>TUBE 10 GRAM</v>
          </cell>
          <cell r="G239">
            <v>152.50082863771959</v>
          </cell>
          <cell r="H239">
            <v>153.12633689839572</v>
          </cell>
          <cell r="I239">
            <v>446.96718594630426</v>
          </cell>
          <cell r="J239">
            <v>421.90285204991085</v>
          </cell>
          <cell r="K239">
            <v>32.573416659943334</v>
          </cell>
          <cell r="L239">
            <v>34.133159171635093</v>
          </cell>
          <cell r="M239">
            <v>135.6366174605906</v>
          </cell>
          <cell r="N239">
            <v>160.75195389860914</v>
          </cell>
          <cell r="O239">
            <v>767.6780487045578</v>
          </cell>
          <cell r="P239">
            <v>769.91430201855076</v>
          </cell>
          <cell r="Q239">
            <v>2380</v>
          </cell>
          <cell r="R239">
            <v>1.0029130093243732</v>
          </cell>
          <cell r="S239">
            <v>0.32349340420947509</v>
          </cell>
        </row>
        <row r="240">
          <cell r="D240" t="str">
            <v>700071</v>
          </cell>
          <cell r="E240" t="str">
            <v>MIGRA FIT KAPSUL (30)</v>
          </cell>
          <cell r="F240" t="str">
            <v>DUS 30 KAPS</v>
          </cell>
          <cell r="H240">
            <v>6077.5593962063076</v>
          </cell>
          <cell r="J240">
            <v>1794.9612403100775</v>
          </cell>
          <cell r="L240">
            <v>492.37000759788447</v>
          </cell>
          <cell r="N240">
            <v>1123.6768754383515</v>
          </cell>
          <cell r="O240">
            <v>0</v>
          </cell>
          <cell r="P240">
            <v>9488.5675195526219</v>
          </cell>
          <cell r="Q240">
            <v>46750</v>
          </cell>
          <cell r="R240" t="e">
            <v>#DIV/0!</v>
          </cell>
          <cell r="S240">
            <v>0.20296401111342507</v>
          </cell>
        </row>
        <row r="241">
          <cell r="D241" t="str">
            <v>1000033</v>
          </cell>
          <cell r="E241" t="str">
            <v>MIKRODIOL 30 LIMAS</v>
          </cell>
          <cell r="F241" t="str">
            <v>CYCL 28 TABL</v>
          </cell>
          <cell r="G241">
            <v>176.47525124528261</v>
          </cell>
          <cell r="I241">
            <v>385.2149374130737</v>
          </cell>
          <cell r="K241">
            <v>77.887741872419554</v>
          </cell>
          <cell r="M241">
            <v>130.98742036050601</v>
          </cell>
          <cell r="O241">
            <v>770.56535089128181</v>
          </cell>
          <cell r="P241">
            <v>0</v>
          </cell>
          <cell r="Q241">
            <v>2550</v>
          </cell>
          <cell r="R241">
            <v>0</v>
          </cell>
          <cell r="S241">
            <v>0</v>
          </cell>
        </row>
        <row r="242">
          <cell r="D242" t="str">
            <v>797121</v>
          </cell>
          <cell r="E242" t="str">
            <v>MORFIN 10 MG TABLET</v>
          </cell>
          <cell r="F242" t="str">
            <v>FLES 30 TABL</v>
          </cell>
          <cell r="G242">
            <v>5171.7740483414627</v>
          </cell>
          <cell r="H242">
            <v>4083.8044614079217</v>
          </cell>
          <cell r="I242">
            <v>530.60365853658539</v>
          </cell>
          <cell r="J242">
            <v>560.93289689034373</v>
          </cell>
          <cell r="K242">
            <v>1216.868613021212</v>
          </cell>
          <cell r="L242">
            <v>1369.8621595163863</v>
          </cell>
          <cell r="M242">
            <v>2703.1150907376464</v>
          </cell>
          <cell r="N242">
            <v>3126.2717213346759</v>
          </cell>
          <cell r="O242">
            <v>9622.3614106369059</v>
          </cell>
          <cell r="P242">
            <v>9140.8712391493282</v>
          </cell>
          <cell r="Q242">
            <v>23595</v>
          </cell>
          <cell r="R242">
            <v>0.94996132955936152</v>
          </cell>
          <cell r="S242">
            <v>0.3874071302881682</v>
          </cell>
        </row>
        <row r="243">
          <cell r="D243" t="str">
            <v>700123</v>
          </cell>
          <cell r="E243" t="str">
            <v>MORPHIN 10 MG</v>
          </cell>
          <cell r="F243" t="str">
            <v>DUS 10 X 1 ML</v>
          </cell>
          <cell r="G243">
            <v>1126.4860611085787</v>
          </cell>
          <cell r="H243">
            <v>1104.9779170547649</v>
          </cell>
          <cell r="I243">
            <v>4166.1777725220381</v>
          </cell>
          <cell r="J243">
            <v>3279.0776886589047</v>
          </cell>
          <cell r="K243">
            <v>1646.2071595333778</v>
          </cell>
          <cell r="L243">
            <v>1853.1802615656909</v>
          </cell>
          <cell r="M243">
            <v>3656.8347377840209</v>
          </cell>
          <cell r="N243">
            <v>4229.2905209628971</v>
          </cell>
          <cell r="O243">
            <v>10595.705730948015</v>
          </cell>
          <cell r="P243">
            <v>10466.526388242257</v>
          </cell>
          <cell r="Q243">
            <v>68595</v>
          </cell>
          <cell r="R243">
            <v>0.98780833047029137</v>
          </cell>
          <cell r="S243">
            <v>0.15258439227702103</v>
          </cell>
        </row>
        <row r="244">
          <cell r="D244" t="str">
            <v>P553</v>
          </cell>
          <cell r="E244" t="str">
            <v>NATRII IODIDUM</v>
          </cell>
          <cell r="F244" t="str">
            <v>BTL 1 KG</v>
          </cell>
          <cell r="G244">
            <v>0</v>
          </cell>
          <cell r="H244">
            <v>99760.447940995509</v>
          </cell>
          <cell r="I244">
            <v>0</v>
          </cell>
          <cell r="J244">
            <v>5165.5666666666666</v>
          </cell>
          <cell r="K244">
            <v>0</v>
          </cell>
          <cell r="L244">
            <v>13747.654260947564</v>
          </cell>
          <cell r="M244">
            <v>0</v>
          </cell>
          <cell r="N244">
            <v>67585.82080967915</v>
          </cell>
          <cell r="O244">
            <v>0</v>
          </cell>
          <cell r="P244">
            <v>186259.48967828887</v>
          </cell>
          <cell r="Q244">
            <v>252280</v>
          </cell>
          <cell r="R244" t="e">
            <v>#DIV/0!</v>
          </cell>
          <cell r="S244">
            <v>0.73830462057352497</v>
          </cell>
        </row>
        <row r="245">
          <cell r="D245" t="str">
            <v>P551</v>
          </cell>
          <cell r="E245" t="str">
            <v>NATRIUM CHLORIDA</v>
          </cell>
          <cell r="F245" t="str">
            <v>BTL 1 KG</v>
          </cell>
          <cell r="H245">
            <v>0</v>
          </cell>
          <cell r="J245">
            <v>0</v>
          </cell>
          <cell r="L245">
            <v>0</v>
          </cell>
          <cell r="N245">
            <v>0</v>
          </cell>
          <cell r="O245">
            <v>0</v>
          </cell>
          <cell r="P245">
            <v>0</v>
          </cell>
          <cell r="Q245">
            <v>10085.625</v>
          </cell>
          <cell r="R245" t="e">
            <v>#DIV/0!</v>
          </cell>
          <cell r="S245">
            <v>0</v>
          </cell>
        </row>
        <row r="246">
          <cell r="D246" t="str">
            <v>P552</v>
          </cell>
          <cell r="E246" t="str">
            <v>NATRIUM CHLORIDA</v>
          </cell>
          <cell r="F246" t="str">
            <v>ZAK 40 KG</v>
          </cell>
          <cell r="G246">
            <v>0</v>
          </cell>
          <cell r="H246">
            <v>34065</v>
          </cell>
          <cell r="I246">
            <v>0</v>
          </cell>
          <cell r="J246">
            <v>6600</v>
          </cell>
          <cell r="K246">
            <v>0</v>
          </cell>
          <cell r="L246">
            <v>12728.953080211346</v>
          </cell>
          <cell r="M246">
            <v>0</v>
          </cell>
          <cell r="N246">
            <v>62577.711487681925</v>
          </cell>
          <cell r="O246">
            <v>0</v>
          </cell>
          <cell r="P246">
            <v>115971.66456789327</v>
          </cell>
          <cell r="Q246">
            <v>100000</v>
          </cell>
          <cell r="R246" t="e">
            <v>#DIV/0!</v>
          </cell>
          <cell r="S246">
            <v>1.1597166456789327</v>
          </cell>
        </row>
        <row r="247">
          <cell r="D247" t="str">
            <v>797024</v>
          </cell>
          <cell r="E247" t="str">
            <v>NATRIUM DIKLOFENAK 25 MG TABL</v>
          </cell>
          <cell r="F247" t="str">
            <v>DUS 50 TABL</v>
          </cell>
          <cell r="G247">
            <v>1652.900577238393</v>
          </cell>
          <cell r="I247">
            <v>1148.4396853146852</v>
          </cell>
          <cell r="K247">
            <v>670.54895746163083</v>
          </cell>
          <cell r="M247">
            <v>1489.5371501880738</v>
          </cell>
          <cell r="O247">
            <v>4961.4263702027829</v>
          </cell>
          <cell r="P247">
            <v>0</v>
          </cell>
          <cell r="Q247">
            <v>6545.4</v>
          </cell>
          <cell r="R247">
            <v>0</v>
          </cell>
          <cell r="S247">
            <v>0</v>
          </cell>
        </row>
        <row r="248">
          <cell r="D248" t="str">
            <v>797025</v>
          </cell>
          <cell r="E248" t="str">
            <v>NATRIUM DIKLOFENAK 50 MG TABL</v>
          </cell>
          <cell r="F248" t="str">
            <v>DUS 50 TABL</v>
          </cell>
          <cell r="G248">
            <v>3059.5906324592261</v>
          </cell>
          <cell r="H248">
            <v>2012.8533936066867</v>
          </cell>
          <cell r="I248">
            <v>994.51174994296139</v>
          </cell>
          <cell r="J248">
            <v>956.10527504800632</v>
          </cell>
          <cell r="K248">
            <v>562.55035853531626</v>
          </cell>
          <cell r="L248">
            <v>633.27826910305282</v>
          </cell>
          <cell r="M248">
            <v>1249.6323326815723</v>
          </cell>
          <cell r="N248">
            <v>1445.2548606288897</v>
          </cell>
          <cell r="O248">
            <v>5866.2850736190758</v>
          </cell>
          <cell r="P248">
            <v>5047.4917983866362</v>
          </cell>
          <cell r="Q248">
            <v>9273</v>
          </cell>
          <cell r="R248">
            <v>0.86042388582263307</v>
          </cell>
          <cell r="S248">
            <v>0.54432134135518562</v>
          </cell>
        </row>
        <row r="249">
          <cell r="D249" t="str">
            <v>1110123</v>
          </cell>
          <cell r="E249" t="str">
            <v>NEURODIAL 500 MG</v>
          </cell>
          <cell r="F249" t="str">
            <v>DUS 10X10 TABL</v>
          </cell>
          <cell r="G249">
            <v>3311.3069051428574</v>
          </cell>
          <cell r="H249">
            <v>3381.6560961842401</v>
          </cell>
          <cell r="I249">
            <v>2403.6845714285714</v>
          </cell>
          <cell r="J249">
            <v>2194.9335064348611</v>
          </cell>
          <cell r="K249">
            <v>1745.8081241313503</v>
          </cell>
          <cell r="L249">
            <v>1815.1723793299716</v>
          </cell>
          <cell r="M249">
            <v>2936.0063230354858</v>
          </cell>
          <cell r="N249">
            <v>3105.0536281566406</v>
          </cell>
          <cell r="O249">
            <v>10396.805923738266</v>
          </cell>
          <cell r="P249">
            <v>10496.815610105714</v>
          </cell>
          <cell r="Q249">
            <v>44200</v>
          </cell>
          <cell r="R249">
            <v>1.0096192702933027</v>
          </cell>
          <cell r="S249">
            <v>0.23748451606574014</v>
          </cell>
        </row>
        <row r="250">
          <cell r="D250" t="str">
            <v>700015</v>
          </cell>
          <cell r="E250" t="str">
            <v>NEUROVIT E</v>
          </cell>
          <cell r="F250" t="str">
            <v>DUS 60 DRGS</v>
          </cell>
          <cell r="G250">
            <v>9345.1823664537715</v>
          </cell>
          <cell r="H250">
            <v>9032.3869031479626</v>
          </cell>
          <cell r="I250">
            <v>1706.69099756691</v>
          </cell>
          <cell r="J250">
            <v>1498.3331328923632</v>
          </cell>
          <cell r="K250">
            <v>1169.8633848808104</v>
          </cell>
          <cell r="L250">
            <v>1316.9470932224965</v>
          </cell>
          <cell r="M250">
            <v>2598.6991002434688</v>
          </cell>
          <cell r="N250">
            <v>3005.5100270007442</v>
          </cell>
          <cell r="O250">
            <v>14820.43584914496</v>
          </cell>
          <cell r="P250">
            <v>14853.177156263566</v>
          </cell>
          <cell r="Q250">
            <v>31025</v>
          </cell>
          <cell r="R250">
            <v>1.0022092000162395</v>
          </cell>
          <cell r="S250">
            <v>0.4787486593477378</v>
          </cell>
        </row>
        <row r="251">
          <cell r="D251" t="str">
            <v>1090333</v>
          </cell>
          <cell r="E251" t="str">
            <v>NEVIRAL KAPL 200 MG</v>
          </cell>
          <cell r="F251" t="str">
            <v>BTL 60 KAPS</v>
          </cell>
          <cell r="H251">
            <v>56012.988937863491</v>
          </cell>
          <cell r="J251">
            <v>1563.108203244567</v>
          </cell>
          <cell r="L251">
            <v>624.67648912636332</v>
          </cell>
          <cell r="N251">
            <v>1068.5784011885112</v>
          </cell>
          <cell r="O251">
            <v>0</v>
          </cell>
          <cell r="P251">
            <v>59269.352031422939</v>
          </cell>
          <cell r="Q251">
            <v>138750</v>
          </cell>
          <cell r="R251" t="e">
            <v>#DIV/0!</v>
          </cell>
          <cell r="S251">
            <v>0.42716650112737253</v>
          </cell>
        </row>
        <row r="252">
          <cell r="D252" t="str">
            <v>700083</v>
          </cell>
          <cell r="E252" t="str">
            <v>NEW PADIBU</v>
          </cell>
          <cell r="F252" t="str">
            <v>BTL 30 TABSAL</v>
          </cell>
          <cell r="H252">
            <v>3050.567452763773</v>
          </cell>
          <cell r="J252">
            <v>2950.7796300060986</v>
          </cell>
          <cell r="L252">
            <v>623.75113255687586</v>
          </cell>
          <cell r="N252">
            <v>1423.5122222453886</v>
          </cell>
          <cell r="O252">
            <v>0</v>
          </cell>
          <cell r="P252">
            <v>8048.6104375721352</v>
          </cell>
          <cell r="Q252">
            <v>54090.906000000003</v>
          </cell>
          <cell r="R252" t="e">
            <v>#DIV/0!</v>
          </cell>
          <cell r="S252">
            <v>0.14879784852507619</v>
          </cell>
        </row>
        <row r="253">
          <cell r="D253" t="str">
            <v>1150125</v>
          </cell>
          <cell r="E253" t="str">
            <v>NIFEDIPIN 10 MG</v>
          </cell>
          <cell r="F253" t="str">
            <v>DUS 10X10 TABL</v>
          </cell>
          <cell r="G253">
            <v>2254.5756799919645</v>
          </cell>
          <cell r="H253">
            <v>2298.7864558694164</v>
          </cell>
          <cell r="I253">
            <v>1177.8860988348733</v>
          </cell>
          <cell r="J253">
            <v>1249.527514416968</v>
          </cell>
          <cell r="K253">
            <v>815.50570814527941</v>
          </cell>
          <cell r="L253">
            <v>760.69076823147043</v>
          </cell>
          <cell r="M253">
            <v>1371.4736931800005</v>
          </cell>
          <cell r="N253">
            <v>1301.245907385535</v>
          </cell>
          <cell r="O253">
            <v>5619.4411801521182</v>
          </cell>
          <cell r="P253">
            <v>5610.2506459033903</v>
          </cell>
          <cell r="Q253">
            <v>6818.25</v>
          </cell>
          <cell r="R253">
            <v>0.99836451099778589</v>
          </cell>
          <cell r="S253">
            <v>0.82282853311383275</v>
          </cell>
        </row>
        <row r="254">
          <cell r="D254" t="str">
            <v>705009</v>
          </cell>
          <cell r="E254" t="str">
            <v>NITRO MACK RETARD  (100)</v>
          </cell>
          <cell r="F254" t="str">
            <v>DUS 100 KAPS</v>
          </cell>
          <cell r="G254">
            <v>27533.991083166999</v>
          </cell>
          <cell r="H254">
            <v>27409.222016328316</v>
          </cell>
          <cell r="I254">
            <v>1505.2524950099801</v>
          </cell>
          <cell r="J254">
            <v>1526.1555075593953</v>
          </cell>
          <cell r="K254">
            <v>1388.4660787620346</v>
          </cell>
          <cell r="L254">
            <v>1563.0341030375926</v>
          </cell>
          <cell r="M254">
            <v>3084.2965052411591</v>
          </cell>
          <cell r="N254">
            <v>3567.124824831461</v>
          </cell>
          <cell r="O254">
            <v>33512.006162180172</v>
          </cell>
          <cell r="P254">
            <v>34065.536451756765</v>
          </cell>
          <cell r="Q254">
            <v>67575</v>
          </cell>
          <cell r="R254">
            <v>1.0165173725171153</v>
          </cell>
          <cell r="S254">
            <v>0.50411448689244198</v>
          </cell>
        </row>
        <row r="255">
          <cell r="D255" t="str">
            <v>705010</v>
          </cell>
          <cell r="E255" t="str">
            <v>NITRO MACK RETARD FORTE (100)</v>
          </cell>
          <cell r="F255" t="str">
            <v>DUS 100 KAPS</v>
          </cell>
          <cell r="G255">
            <v>48182.233490665603</v>
          </cell>
          <cell r="I255">
            <v>1508.0348652931855</v>
          </cell>
          <cell r="K255">
            <v>1255.4886623489783</v>
          </cell>
          <cell r="M255">
            <v>2788.9044989168333</v>
          </cell>
          <cell r="O255">
            <v>53734.661517224602</v>
          </cell>
          <cell r="P255">
            <v>0</v>
          </cell>
          <cell r="Q255">
            <v>107100</v>
          </cell>
          <cell r="R255">
            <v>0</v>
          </cell>
          <cell r="S255">
            <v>0</v>
          </cell>
        </row>
        <row r="256">
          <cell r="D256" t="str">
            <v>1010222</v>
          </cell>
          <cell r="E256" t="str">
            <v>NOPRIL 10 MG</v>
          </cell>
          <cell r="F256" t="str">
            <v>DUS 5X10 TABL</v>
          </cell>
          <cell r="G256">
            <v>7825.9550741719167</v>
          </cell>
          <cell r="I256">
            <v>1183.244259296891</v>
          </cell>
          <cell r="K256">
            <v>728.21530193871183</v>
          </cell>
          <cell r="M256">
            <v>1224.6733770282262</v>
          </cell>
          <cell r="O256">
            <v>10962.088012435746</v>
          </cell>
          <cell r="P256">
            <v>0</v>
          </cell>
          <cell r="Q256">
            <v>85000</v>
          </cell>
          <cell r="R256">
            <v>0</v>
          </cell>
          <cell r="S256">
            <v>0</v>
          </cell>
        </row>
        <row r="257">
          <cell r="D257" t="str">
            <v>1610237</v>
          </cell>
          <cell r="E257" t="str">
            <v>O B SARI SYRUP - 120 ML</v>
          </cell>
          <cell r="F257" t="str">
            <v>BTL 120 ML</v>
          </cell>
          <cell r="H257">
            <v>1259.3951350012385</v>
          </cell>
          <cell r="J257">
            <v>1089.8413425811245</v>
          </cell>
          <cell r="L257">
            <v>490.47012772730267</v>
          </cell>
          <cell r="N257">
            <v>839.00353869656612</v>
          </cell>
          <cell r="O257">
            <v>0</v>
          </cell>
          <cell r="P257">
            <v>3678.7101440062315</v>
          </cell>
          <cell r="Q257">
            <v>7565</v>
          </cell>
          <cell r="R257" t="e">
            <v>#DIV/0!</v>
          </cell>
          <cell r="S257">
            <v>0.48628025697372523</v>
          </cell>
        </row>
        <row r="258">
          <cell r="D258" t="str">
            <v>1610238</v>
          </cell>
          <cell r="E258" t="str">
            <v>O B SARI SYRUP - 60 ML</v>
          </cell>
          <cell r="F258" t="str">
            <v>BTL 60 ML</v>
          </cell>
          <cell r="H258">
            <v>633.54059737827708</v>
          </cell>
          <cell r="J258">
            <v>922.13002496878903</v>
          </cell>
          <cell r="L258">
            <v>410.84555579385005</v>
          </cell>
          <cell r="N258">
            <v>702.79687932482727</v>
          </cell>
          <cell r="O258">
            <v>0</v>
          </cell>
          <cell r="P258">
            <v>2669.3130574657434</v>
          </cell>
          <cell r="Q258">
            <v>4505</v>
          </cell>
          <cell r="R258" t="e">
            <v>#DIV/0!</v>
          </cell>
          <cell r="S258">
            <v>0.59252232130205185</v>
          </cell>
        </row>
        <row r="259">
          <cell r="D259" t="str">
            <v>1790005</v>
          </cell>
          <cell r="E259" t="str">
            <v>O.A.T. ANAK</v>
          </cell>
          <cell r="F259" t="str">
            <v>PAKET</v>
          </cell>
          <cell r="G259">
            <v>46159.35314356436</v>
          </cell>
          <cell r="I259">
            <v>23063.465209020902</v>
          </cell>
          <cell r="K259">
            <v>12765.590385479099</v>
          </cell>
          <cell r="M259">
            <v>21468.484177031907</v>
          </cell>
          <cell r="O259">
            <v>103456.89291509626</v>
          </cell>
          <cell r="P259">
            <v>0</v>
          </cell>
          <cell r="Q259">
            <v>90909</v>
          </cell>
          <cell r="R259">
            <v>0</v>
          </cell>
          <cell r="S259">
            <v>0</v>
          </cell>
        </row>
        <row r="260">
          <cell r="D260" t="str">
            <v>1720005</v>
          </cell>
          <cell r="E260" t="str">
            <v>O.A.T. ANAK</v>
          </cell>
          <cell r="F260" t="str">
            <v>PAKET</v>
          </cell>
          <cell r="G260">
            <v>57930.765313580254</v>
          </cell>
          <cell r="I260">
            <v>19680.270505050503</v>
          </cell>
          <cell r="K260">
            <v>12765.590385479098</v>
          </cell>
          <cell r="M260">
            <v>21468.484177031907</v>
          </cell>
          <cell r="O260">
            <v>111845.11038114176</v>
          </cell>
          <cell r="P260">
            <v>0</v>
          </cell>
          <cell r="Q260">
            <v>90909</v>
          </cell>
          <cell r="R260">
            <v>0</v>
          </cell>
          <cell r="S260">
            <v>0</v>
          </cell>
        </row>
        <row r="261">
          <cell r="D261" t="str">
            <v>1720001</v>
          </cell>
          <cell r="E261" t="str">
            <v>O.A.T. KATEGORI 1</v>
          </cell>
          <cell r="F261" t="str">
            <v>PAKET</v>
          </cell>
          <cell r="G261">
            <v>72178.79636841375</v>
          </cell>
          <cell r="I261">
            <v>15953.933369143844</v>
          </cell>
          <cell r="K261">
            <v>15360.585403430288</v>
          </cell>
          <cell r="M261">
            <v>25832.607402051934</v>
          </cell>
          <cell r="O261">
            <v>129325.92254303981</v>
          </cell>
          <cell r="P261">
            <v>0</v>
          </cell>
          <cell r="Q261">
            <v>171636</v>
          </cell>
          <cell r="R261">
            <v>0</v>
          </cell>
          <cell r="S261">
            <v>0</v>
          </cell>
        </row>
        <row r="262">
          <cell r="D262" t="str">
            <v>1720002</v>
          </cell>
          <cell r="E262" t="str">
            <v>O.A.T. KATEGORI 2 - INJ.</v>
          </cell>
          <cell r="F262" t="str">
            <v>PAKET</v>
          </cell>
          <cell r="H262">
            <v>183790.1298171457</v>
          </cell>
          <cell r="J262">
            <v>50392.836819028809</v>
          </cell>
          <cell r="L262">
            <v>26448.924550296942</v>
          </cell>
          <cell r="N262">
            <v>45243.818202024107</v>
          </cell>
          <cell r="O262">
            <v>0</v>
          </cell>
          <cell r="P262">
            <v>305875.70938849554</v>
          </cell>
          <cell r="Q262">
            <v>342273</v>
          </cell>
          <cell r="R262" t="e">
            <v>#DIV/0!</v>
          </cell>
          <cell r="S262">
            <v>0.89366005904203816</v>
          </cell>
        </row>
        <row r="263">
          <cell r="D263" t="str">
            <v>1790003</v>
          </cell>
          <cell r="E263" t="str">
            <v>O.A.T. KATEGORI 3</v>
          </cell>
          <cell r="F263" t="str">
            <v>PAKET</v>
          </cell>
          <cell r="G263">
            <v>53789.511845555993</v>
          </cell>
          <cell r="H263">
            <v>42132.379732131027</v>
          </cell>
          <cell r="I263">
            <v>11180.163895821026</v>
          </cell>
          <cell r="J263">
            <v>10323.800215365423</v>
          </cell>
          <cell r="K263">
            <v>13324.417391129506</v>
          </cell>
          <cell r="L263">
            <v>17220.726661049368</v>
          </cell>
          <cell r="M263">
            <v>22408.289416447282</v>
          </cell>
          <cell r="N263">
            <v>29457.962454300236</v>
          </cell>
          <cell r="O263">
            <v>100702.3825489538</v>
          </cell>
          <cell r="P263">
            <v>99134.869062846061</v>
          </cell>
          <cell r="Q263">
            <v>126000</v>
          </cell>
          <cell r="R263">
            <v>0.98443419662543008</v>
          </cell>
          <cell r="S263">
            <v>0.78678467510195282</v>
          </cell>
        </row>
        <row r="264">
          <cell r="D264" t="str">
            <v>1720003</v>
          </cell>
          <cell r="E264" t="str">
            <v>O.A.T. KATEGORI 3</v>
          </cell>
          <cell r="F264" t="str">
            <v>PAKET</v>
          </cell>
          <cell r="G264">
            <v>57843.00525890143</v>
          </cell>
          <cell r="H264">
            <v>42132.379732131027</v>
          </cell>
          <cell r="I264">
            <v>10488.911799826314</v>
          </cell>
          <cell r="J264">
            <v>10323.800215365423</v>
          </cell>
          <cell r="K264">
            <v>13324.417391129502</v>
          </cell>
          <cell r="L264">
            <v>17220.726661049368</v>
          </cell>
          <cell r="M264">
            <v>22408.289416447282</v>
          </cell>
          <cell r="N264">
            <v>29457.962454300236</v>
          </cell>
          <cell r="O264">
            <v>104064.62386630454</v>
          </cell>
          <cell r="P264">
            <v>99134.869062846061</v>
          </cell>
          <cell r="Q264">
            <v>126000</v>
          </cell>
          <cell r="R264">
            <v>0.95262794770880155</v>
          </cell>
          <cell r="S264">
            <v>0.78678467510195282</v>
          </cell>
        </row>
        <row r="265">
          <cell r="D265" t="str">
            <v>1790001</v>
          </cell>
          <cell r="E265" t="str">
            <v>O.A.T. KATEGORI I</v>
          </cell>
          <cell r="F265" t="str">
            <v>PAKET</v>
          </cell>
          <cell r="G265">
            <v>63676.037398978478</v>
          </cell>
          <cell r="H265">
            <v>52794.415120946309</v>
          </cell>
          <cell r="I265">
            <v>10914.515649664685</v>
          </cell>
          <cell r="J265">
            <v>10690.786871412209</v>
          </cell>
          <cell r="K265">
            <v>15360.58540343029</v>
          </cell>
          <cell r="L265">
            <v>19966.401575251122</v>
          </cell>
          <cell r="M265">
            <v>25832.607402051937</v>
          </cell>
          <cell r="N265">
            <v>34154.74384606415</v>
          </cell>
          <cell r="O265">
            <v>115783.74585412539</v>
          </cell>
          <cell r="P265">
            <v>117606.34741367379</v>
          </cell>
          <cell r="Q265">
            <v>171636</v>
          </cell>
          <cell r="R265">
            <v>1.0157414285235224</v>
          </cell>
          <cell r="S265">
            <v>0.6852079249905253</v>
          </cell>
        </row>
        <row r="266">
          <cell r="D266" t="str">
            <v>1790004</v>
          </cell>
          <cell r="E266" t="str">
            <v>O.A.T. KATEGORI SISIPAN</v>
          </cell>
          <cell r="F266" t="str">
            <v>DUS 30 BLIST</v>
          </cell>
          <cell r="G266">
            <v>23031.89555060471</v>
          </cell>
          <cell r="I266">
            <v>2362.5652450668363</v>
          </cell>
          <cell r="K266">
            <v>5654.6500599376595</v>
          </cell>
          <cell r="M266">
            <v>9509.6867181727339</v>
          </cell>
          <cell r="O266">
            <v>40558.797573781936</v>
          </cell>
          <cell r="P266">
            <v>0</v>
          </cell>
          <cell r="Q266">
            <v>49500</v>
          </cell>
          <cell r="R266">
            <v>0</v>
          </cell>
          <cell r="S266">
            <v>0</v>
          </cell>
        </row>
        <row r="267">
          <cell r="D267" t="str">
            <v>1790004</v>
          </cell>
          <cell r="E267" t="str">
            <v>O.A.T. SISIPAN</v>
          </cell>
          <cell r="F267" t="str">
            <v>PAKET</v>
          </cell>
          <cell r="H267">
            <v>19003.970823680826</v>
          </cell>
          <cell r="J267">
            <v>3098.2902187902187</v>
          </cell>
          <cell r="L267">
            <v>6588.3668140585205</v>
          </cell>
          <cell r="N267">
            <v>11270.131978964184</v>
          </cell>
          <cell r="O267">
            <v>0</v>
          </cell>
          <cell r="P267">
            <v>39960.759835493751</v>
          </cell>
          <cell r="Q267">
            <v>49500</v>
          </cell>
          <cell r="R267" t="e">
            <v>#DIV/0!</v>
          </cell>
          <cell r="S267">
            <v>0.8072880774847222</v>
          </cell>
        </row>
        <row r="268">
          <cell r="D268" t="str">
            <v>P611</v>
          </cell>
          <cell r="E268" t="str">
            <v>OKSITETRASIKLIN SK 3%</v>
          </cell>
          <cell r="F268" t="str">
            <v>TUBE 5 GRAM</v>
          </cell>
          <cell r="G268">
            <v>63.089282913165263</v>
          </cell>
          <cell r="H268">
            <v>67.298797727272728</v>
          </cell>
          <cell r="I268">
            <v>434.9579831932773</v>
          </cell>
          <cell r="J268">
            <v>426.13636363636363</v>
          </cell>
          <cell r="K268">
            <v>23.603925115900971</v>
          </cell>
          <cell r="L268">
            <v>24.734173312779056</v>
          </cell>
          <cell r="M268">
            <v>98.287403956949717</v>
          </cell>
          <cell r="N268">
            <v>116.48692311493417</v>
          </cell>
          <cell r="O268">
            <v>619.9385951792932</v>
          </cell>
          <cell r="P268">
            <v>634.6562577913495</v>
          </cell>
          <cell r="Q268">
            <v>837.375</v>
          </cell>
          <cell r="R268">
            <v>1.0237405167648899</v>
          </cell>
          <cell r="S268">
            <v>0.75791163790577643</v>
          </cell>
        </row>
        <row r="269">
          <cell r="D269" t="str">
            <v>P610</v>
          </cell>
          <cell r="E269" t="str">
            <v>OKSITETRASIKLIN SM 1%</v>
          </cell>
          <cell r="F269" t="str">
            <v>TUBE 3,5 GR</v>
          </cell>
          <cell r="G269">
            <v>35.120896969696965</v>
          </cell>
          <cell r="H269">
            <v>39.797230088495574</v>
          </cell>
          <cell r="I269">
            <v>649.48261494949497</v>
          </cell>
          <cell r="J269">
            <v>523.90516106194696</v>
          </cell>
          <cell r="K269">
            <v>27.852631636763139</v>
          </cell>
          <cell r="L269">
            <v>29.186324509079284</v>
          </cell>
          <cell r="M269">
            <v>115.97913666920066</v>
          </cell>
          <cell r="N269">
            <v>137.4545692756223</v>
          </cell>
          <cell r="O269">
            <v>828.43528022515579</v>
          </cell>
          <cell r="P269">
            <v>730.34328493514408</v>
          </cell>
          <cell r="Q269">
            <v>1018.05</v>
          </cell>
          <cell r="R269">
            <v>0.88159365296061287</v>
          </cell>
          <cell r="S269">
            <v>0.71739431750419347</v>
          </cell>
        </row>
        <row r="270">
          <cell r="D270" t="str">
            <v>797038</v>
          </cell>
          <cell r="E270" t="str">
            <v>OMEPRAZOLE 20 MG KAPSUL</v>
          </cell>
          <cell r="F270" t="str">
            <v>DUS 30 KAPS</v>
          </cell>
          <cell r="G270">
            <v>4857.8475912379463</v>
          </cell>
          <cell r="H270">
            <v>4647.3233751034268</v>
          </cell>
          <cell r="I270">
            <v>1520.0042892156862</v>
          </cell>
          <cell r="J270">
            <v>1285.193199381762</v>
          </cell>
          <cell r="K270">
            <v>888.52365891173031</v>
          </cell>
          <cell r="L270">
            <v>1000.235296690167</v>
          </cell>
          <cell r="M270">
            <v>1973.7395518145886</v>
          </cell>
          <cell r="N270">
            <v>2282.7167689829621</v>
          </cell>
          <cell r="O270">
            <v>9240.1150911799523</v>
          </cell>
          <cell r="P270">
            <v>9215.4686401583185</v>
          </cell>
          <cell r="Q270">
            <v>16365</v>
          </cell>
          <cell r="R270">
            <v>0.9973326683944489</v>
          </cell>
          <cell r="S270">
            <v>0.56312060129290065</v>
          </cell>
        </row>
        <row r="271">
          <cell r="D271" t="str">
            <v>700074</v>
          </cell>
          <cell r="E271" t="str">
            <v>OPREZOL 20 MG KAPSUL</v>
          </cell>
          <cell r="F271" t="str">
            <v>DUS 30 KAPS</v>
          </cell>
          <cell r="H271">
            <v>4931.9819266938384</v>
          </cell>
          <cell r="J271">
            <v>1882.8629629629629</v>
          </cell>
          <cell r="L271">
            <v>1050.7053511515223</v>
          </cell>
          <cell r="N271">
            <v>2397.8985067517169</v>
          </cell>
          <cell r="O271">
            <v>0</v>
          </cell>
          <cell r="P271">
            <v>10263.44874756004</v>
          </cell>
          <cell r="Q271">
            <v>132600</v>
          </cell>
          <cell r="R271" t="e">
            <v>#DIV/0!</v>
          </cell>
          <cell r="S271">
            <v>7.7401574265158674E-2</v>
          </cell>
        </row>
        <row r="272">
          <cell r="D272" t="str">
            <v>1550841</v>
          </cell>
          <cell r="E272" t="str">
            <v>ORALIT 200 ML</v>
          </cell>
          <cell r="F272" t="str">
            <v>DUS 100 SASE</v>
          </cell>
          <cell r="G272">
            <v>3849.1165873015875</v>
          </cell>
          <cell r="H272">
            <v>4485.6102380952379</v>
          </cell>
          <cell r="I272">
            <v>4133.436507936508</v>
          </cell>
          <cell r="J272">
            <v>3868.3392857142858</v>
          </cell>
          <cell r="K272">
            <v>27.927316455155843</v>
          </cell>
          <cell r="L272">
            <v>4149.8368719450236</v>
          </cell>
          <cell r="M272">
            <v>46.966660633767013</v>
          </cell>
          <cell r="N272">
            <v>7098.7561193760948</v>
          </cell>
          <cell r="O272">
            <v>8057.4470723270188</v>
          </cell>
          <cell r="P272">
            <v>19602.542515130644</v>
          </cell>
          <cell r="Q272">
            <v>21910</v>
          </cell>
          <cell r="R272">
            <v>2.4328478163331404</v>
          </cell>
          <cell r="S272">
            <v>0.89468473368921242</v>
          </cell>
        </row>
        <row r="273">
          <cell r="D273" t="str">
            <v>1590811</v>
          </cell>
          <cell r="E273" t="str">
            <v>ORALIT 200 ML</v>
          </cell>
          <cell r="F273" t="str">
            <v>DUS 100 SASE</v>
          </cell>
          <cell r="G273">
            <v>3887.216388888889</v>
          </cell>
          <cell r="H273">
            <v>4485.6102380952379</v>
          </cell>
          <cell r="I273">
            <v>3814.7777777777778</v>
          </cell>
          <cell r="J273">
            <v>3868.3392857142858</v>
          </cell>
          <cell r="K273">
            <v>27.927316455155847</v>
          </cell>
          <cell r="L273">
            <v>4149.8368719450236</v>
          </cell>
          <cell r="M273">
            <v>46.96666063376702</v>
          </cell>
          <cell r="N273">
            <v>7098.7561193760948</v>
          </cell>
          <cell r="O273">
            <v>7776.8881437555901</v>
          </cell>
          <cell r="P273">
            <v>19602.542515130644</v>
          </cell>
          <cell r="Q273">
            <v>20765.25</v>
          </cell>
          <cell r="R273">
            <v>2.520615206593964</v>
          </cell>
          <cell r="S273">
            <v>0.94400705578457489</v>
          </cell>
        </row>
        <row r="274">
          <cell r="D274" t="str">
            <v>1520811</v>
          </cell>
          <cell r="E274" t="str">
            <v>ORALIT 200 ML</v>
          </cell>
          <cell r="F274" t="str">
            <v>DUS 100 SASE</v>
          </cell>
          <cell r="G274">
            <v>3887.216388888889</v>
          </cell>
          <cell r="H274">
            <v>4485.6102380952379</v>
          </cell>
          <cell r="I274">
            <v>4014.8968253968255</v>
          </cell>
          <cell r="J274">
            <v>3868.3392857142858</v>
          </cell>
          <cell r="K274">
            <v>27.927316455155836</v>
          </cell>
          <cell r="L274">
            <v>4149.8368719450236</v>
          </cell>
          <cell r="M274">
            <v>46.966660633767013</v>
          </cell>
          <cell r="N274">
            <v>7098.7561193760948</v>
          </cell>
          <cell r="O274">
            <v>7977.0071913746378</v>
          </cell>
          <cell r="P274">
            <v>19602.542515130644</v>
          </cell>
          <cell r="Q274">
            <v>20765.25</v>
          </cell>
          <cell r="R274">
            <v>2.4573805745501196</v>
          </cell>
          <cell r="S274">
            <v>0.94400705578457489</v>
          </cell>
        </row>
        <row r="275">
          <cell r="D275" t="str">
            <v>703001</v>
          </cell>
          <cell r="E275" t="str">
            <v>PANKREOFLAT</v>
          </cell>
          <cell r="F275" t="str">
            <v>DUS 100 DRGS</v>
          </cell>
          <cell r="G275">
            <v>26194.601631145833</v>
          </cell>
          <cell r="H275">
            <v>22434.139088697266</v>
          </cell>
          <cell r="I275">
            <v>3587.2109375</v>
          </cell>
          <cell r="J275">
            <v>2886.7130214917825</v>
          </cell>
          <cell r="K275">
            <v>1979.9422256529981</v>
          </cell>
          <cell r="L275">
            <v>2228.8749203718817</v>
          </cell>
          <cell r="M275">
            <v>4398.1837083162627</v>
          </cell>
          <cell r="N275">
            <v>5086.6932746070515</v>
          </cell>
          <cell r="O275">
            <v>36159.938502615092</v>
          </cell>
          <cell r="P275">
            <v>32636.42030516798</v>
          </cell>
          <cell r="Q275">
            <v>115047.5</v>
          </cell>
          <cell r="R275">
            <v>0.90255740625243897</v>
          </cell>
          <cell r="S275">
            <v>0.28367778791514792</v>
          </cell>
        </row>
        <row r="276">
          <cell r="D276" t="str">
            <v>703004</v>
          </cell>
          <cell r="E276" t="str">
            <v>PANKREON COMP.</v>
          </cell>
          <cell r="F276" t="str">
            <v>DUS 100 DRGS</v>
          </cell>
          <cell r="G276">
            <v>12124.5109717164</v>
          </cell>
          <cell r="I276">
            <v>2837.9359605911332</v>
          </cell>
          <cell r="K276">
            <v>1926.2871768176014</v>
          </cell>
          <cell r="M276">
            <v>4278.9960074837672</v>
          </cell>
          <cell r="O276">
            <v>21167.730116608902</v>
          </cell>
          <cell r="P276">
            <v>0</v>
          </cell>
          <cell r="Q276">
            <v>69062.5</v>
          </cell>
          <cell r="R276">
            <v>0</v>
          </cell>
          <cell r="S276">
            <v>0</v>
          </cell>
        </row>
        <row r="277">
          <cell r="D277" t="str">
            <v>703002</v>
          </cell>
          <cell r="E277" t="str">
            <v>PANKREON FOR CHILDREN</v>
          </cell>
          <cell r="F277" t="str">
            <v>DUS 50 GRAM</v>
          </cell>
          <cell r="G277">
            <v>3256.8995600199391</v>
          </cell>
          <cell r="H277">
            <v>4455.3347111551702</v>
          </cell>
          <cell r="I277">
            <v>1003.1591753970936</v>
          </cell>
          <cell r="J277">
            <v>925.10480490164468</v>
          </cell>
          <cell r="K277">
            <v>1244.9963908182635</v>
          </cell>
          <cell r="L277">
            <v>1401.5263655146016</v>
          </cell>
          <cell r="M277">
            <v>2765.597284639709</v>
          </cell>
          <cell r="N277">
            <v>3198.5351320019836</v>
          </cell>
          <cell r="O277">
            <v>8270.6524108750054</v>
          </cell>
          <cell r="P277">
            <v>9980.501013573401</v>
          </cell>
          <cell r="Q277">
            <v>46792.5</v>
          </cell>
          <cell r="R277">
            <v>1.2067368470775208</v>
          </cell>
          <cell r="S277">
            <v>0.21329275019657853</v>
          </cell>
        </row>
        <row r="278">
          <cell r="D278" t="str">
            <v>1050117</v>
          </cell>
          <cell r="E278" t="str">
            <v>PAPAVERIN 40 MG</v>
          </cell>
          <cell r="F278" t="str">
            <v>BTL 1000 TABL</v>
          </cell>
          <cell r="G278">
            <v>31983.998571428572</v>
          </cell>
          <cell r="H278">
            <v>38104.236342123055</v>
          </cell>
          <cell r="I278">
            <v>718.57075152335813</v>
          </cell>
          <cell r="J278">
            <v>780.58553076402973</v>
          </cell>
          <cell r="K278">
            <v>1622.5911198719186</v>
          </cell>
          <cell r="L278">
            <v>1778.9019049019432</v>
          </cell>
          <cell r="M278">
            <v>2728.786584158865</v>
          </cell>
          <cell r="N278">
            <v>3043.0089598374348</v>
          </cell>
          <cell r="O278">
            <v>37053.947026982714</v>
          </cell>
          <cell r="P278">
            <v>43706.732737626458</v>
          </cell>
          <cell r="Q278">
            <v>44526.9</v>
          </cell>
          <cell r="R278">
            <v>1.1795432401789525</v>
          </cell>
          <cell r="S278">
            <v>0.98158040954179282</v>
          </cell>
        </row>
        <row r="279">
          <cell r="D279" t="str">
            <v>1020175</v>
          </cell>
          <cell r="E279" t="str">
            <v>PARACETAMOL 500 MG</v>
          </cell>
          <cell r="F279" t="str">
            <v>BTL 1000 TABL</v>
          </cell>
          <cell r="G279">
            <v>12668.233306288032</v>
          </cell>
          <cell r="H279">
            <v>15664.496706349206</v>
          </cell>
          <cell r="I279">
            <v>1444.0750507099392</v>
          </cell>
          <cell r="J279">
            <v>1738.0813492063492</v>
          </cell>
          <cell r="K279">
            <v>3006.8878510963273</v>
          </cell>
          <cell r="L279">
            <v>4115.4390897946932</v>
          </cell>
          <cell r="M279">
            <v>5056.8224660255883</v>
          </cell>
          <cell r="N279">
            <v>4762.6694446907723</v>
          </cell>
          <cell r="O279">
            <v>22176.018674119885</v>
          </cell>
          <cell r="P279">
            <v>26280.686590041019</v>
          </cell>
          <cell r="Q279">
            <v>28149.599999999999</v>
          </cell>
          <cell r="R279">
            <v>1.185094898062627</v>
          </cell>
          <cell r="S279">
            <v>0.93360781645355606</v>
          </cell>
        </row>
        <row r="280">
          <cell r="D280" t="str">
            <v>F728</v>
          </cell>
          <cell r="E280" t="str">
            <v>PARACETAMOL 500 MG</v>
          </cell>
          <cell r="F280" t="str">
            <v>BTL 1000 TABL</v>
          </cell>
          <cell r="G280">
            <v>12742.874722222223</v>
          </cell>
          <cell r="H280">
            <v>15664.496706349206</v>
          </cell>
          <cell r="I280">
            <v>1365.3776984126985</v>
          </cell>
          <cell r="J280">
            <v>1738.0813492063492</v>
          </cell>
          <cell r="K280">
            <v>3053.9465929215171</v>
          </cell>
          <cell r="L280">
            <v>4115.4390897946932</v>
          </cell>
          <cell r="M280">
            <v>3944.1881728211442</v>
          </cell>
          <cell r="N280">
            <v>4762.6694446907723</v>
          </cell>
          <cell r="O280">
            <v>21106.387186377582</v>
          </cell>
          <cell r="P280">
            <v>26280.686590041019</v>
          </cell>
          <cell r="Q280">
            <v>28149.599999999999</v>
          </cell>
          <cell r="R280">
            <v>1.2451532494866302</v>
          </cell>
          <cell r="S280">
            <v>0.93360781645355606</v>
          </cell>
        </row>
        <row r="281">
          <cell r="D281" t="str">
            <v>1050213</v>
          </cell>
          <cell r="E281" t="str">
            <v>PARACETAMOL 500 MG</v>
          </cell>
          <cell r="F281" t="str">
            <v>DUS 10X10 TABL</v>
          </cell>
          <cell r="G281">
            <v>1284.8053939518616</v>
          </cell>
          <cell r="H281">
            <v>1593.8254022534097</v>
          </cell>
          <cell r="I281">
            <v>1523.9135980250978</v>
          </cell>
          <cell r="J281">
            <v>1352.7722870132436</v>
          </cell>
          <cell r="K281">
            <v>902.51543780455916</v>
          </cell>
          <cell r="L281">
            <v>1021.1787209418569</v>
          </cell>
          <cell r="M281">
            <v>1517.8019825917372</v>
          </cell>
          <cell r="N281">
            <v>1746.8394344052892</v>
          </cell>
          <cell r="O281">
            <v>5229.0364123732561</v>
          </cell>
          <cell r="P281">
            <v>5714.6158446137997</v>
          </cell>
          <cell r="Q281">
            <v>5795.25</v>
          </cell>
          <cell r="R281">
            <v>1.0928621248632993</v>
          </cell>
          <cell r="S281">
            <v>0.98608616446465636</v>
          </cell>
        </row>
        <row r="282">
          <cell r="D282" t="str">
            <v>1650224</v>
          </cell>
          <cell r="E282" t="str">
            <v>PARACETAMOL SYRUP</v>
          </cell>
          <cell r="F282" t="str">
            <v>BTL 60 ML</v>
          </cell>
          <cell r="G282">
            <v>334.38970656318082</v>
          </cell>
          <cell r="H282">
            <v>410.02851502732238</v>
          </cell>
          <cell r="I282">
            <v>444.02219498910677</v>
          </cell>
          <cell r="J282">
            <v>460.60484972677597</v>
          </cell>
          <cell r="K282">
            <v>141.18030328586318</v>
          </cell>
          <cell r="L282">
            <v>132.05750007659466</v>
          </cell>
          <cell r="M282">
            <v>237.42945023904329</v>
          </cell>
          <cell r="N282">
            <v>225.89899692583734</v>
          </cell>
          <cell r="O282">
            <v>1157.0216550771941</v>
          </cell>
          <cell r="P282">
            <v>1228.5898617565304</v>
          </cell>
          <cell r="Q282">
            <v>1403.35</v>
          </cell>
          <cell r="R282">
            <v>1.0618555464068316</v>
          </cell>
          <cell r="S282">
            <v>0.87546931396767058</v>
          </cell>
        </row>
        <row r="283">
          <cell r="D283" t="str">
            <v>1620224</v>
          </cell>
          <cell r="E283" t="str">
            <v>PARACETAMOL SYRUP</v>
          </cell>
          <cell r="F283" t="str">
            <v>BTL 60 ML</v>
          </cell>
          <cell r="G283">
            <v>339.10402338941321</v>
          </cell>
          <cell r="H283">
            <v>410.02851502732238</v>
          </cell>
          <cell r="I283">
            <v>441.66550403501572</v>
          </cell>
          <cell r="J283">
            <v>460.60484972677597</v>
          </cell>
          <cell r="K283">
            <v>141.18030328586318</v>
          </cell>
          <cell r="L283">
            <v>132.05750007659466</v>
          </cell>
          <cell r="M283">
            <v>237.42945023904329</v>
          </cell>
          <cell r="N283">
            <v>225.89899692583734</v>
          </cell>
          <cell r="O283">
            <v>1159.3792809493355</v>
          </cell>
          <cell r="P283">
            <v>1228.5898617565304</v>
          </cell>
          <cell r="Q283">
            <v>1399.3</v>
          </cell>
          <cell r="R283">
            <v>1.0596962374129397</v>
          </cell>
          <cell r="S283">
            <v>0.8780031885632319</v>
          </cell>
        </row>
        <row r="284">
          <cell r="D284" t="str">
            <v>F729</v>
          </cell>
          <cell r="E284" t="str">
            <v>PARASETAMOL 500 MG TABL</v>
          </cell>
          <cell r="F284" t="str">
            <v>BTL 1000 TABL</v>
          </cell>
          <cell r="G284">
            <v>12742.874722222223</v>
          </cell>
          <cell r="H284">
            <v>15664.496706349206</v>
          </cell>
          <cell r="I284">
            <v>1265.3776984126985</v>
          </cell>
          <cell r="J284">
            <v>1738.0813492063492</v>
          </cell>
          <cell r="K284">
            <v>3353.9598485257006</v>
          </cell>
          <cell r="L284">
            <v>4115.4390897946932</v>
          </cell>
          <cell r="M284">
            <v>4331.6568787855122</v>
          </cell>
          <cell r="N284">
            <v>4762.6694446907723</v>
          </cell>
          <cell r="O284">
            <v>21693.869147946134</v>
          </cell>
          <cell r="P284">
            <v>26280.686590041019</v>
          </cell>
          <cell r="Q284">
            <v>29157.7</v>
          </cell>
          <cell r="R284">
            <v>1.2114338115904577</v>
          </cell>
          <cell r="S284">
            <v>0.90132920600873934</v>
          </cell>
        </row>
        <row r="285">
          <cell r="D285" t="str">
            <v>700132</v>
          </cell>
          <cell r="E285" t="str">
            <v>PETHIDIN HCL 50 MG/ML INJEKSI</v>
          </cell>
          <cell r="F285" t="str">
            <v>DUS 10 X 2 ML</v>
          </cell>
          <cell r="G285">
            <v>2241.514109928672</v>
          </cell>
          <cell r="H285">
            <v>2378.8841442667576</v>
          </cell>
          <cell r="I285">
            <v>3392.2773772742876</v>
          </cell>
          <cell r="J285">
            <v>3490.5862538278325</v>
          </cell>
          <cell r="K285">
            <v>1147.4040354695321</v>
          </cell>
          <cell r="L285">
            <v>1291.6639915329226</v>
          </cell>
          <cell r="M285">
            <v>2548.8085815201316</v>
          </cell>
          <cell r="N285">
            <v>2947.8094435583571</v>
          </cell>
          <cell r="O285">
            <v>9330.0041041926233</v>
          </cell>
          <cell r="P285">
            <v>10108.943833185869</v>
          </cell>
          <cell r="Q285">
            <v>80580</v>
          </cell>
          <cell r="R285">
            <v>1.0834876083970011</v>
          </cell>
          <cell r="S285">
            <v>0.12545226896482836</v>
          </cell>
        </row>
        <row r="286">
          <cell r="D286" t="str">
            <v>1050207</v>
          </cell>
          <cell r="E286" t="str">
            <v>PHENOBARBITAL 100 MG</v>
          </cell>
          <cell r="F286" t="str">
            <v>BTL 250 TABL</v>
          </cell>
          <cell r="G286">
            <v>6873.5307286769648</v>
          </cell>
          <cell r="I286">
            <v>630.94325050369378</v>
          </cell>
          <cell r="K286">
            <v>1017.7331604662824</v>
          </cell>
          <cell r="M286">
            <v>1711.5689593772784</v>
          </cell>
          <cell r="O286">
            <v>10233.77609902422</v>
          </cell>
          <cell r="P286">
            <v>0</v>
          </cell>
          <cell r="Q286">
            <v>8415</v>
          </cell>
          <cell r="R286">
            <v>0</v>
          </cell>
          <cell r="S286">
            <v>0</v>
          </cell>
        </row>
        <row r="287">
          <cell r="D287" t="str">
            <v>1050133</v>
          </cell>
          <cell r="E287" t="str">
            <v>PHENOBARBITAL 30 MG</v>
          </cell>
          <cell r="F287" t="str">
            <v>BTL 1000 TABL</v>
          </cell>
          <cell r="G287">
            <v>8194.702662988966</v>
          </cell>
          <cell r="H287">
            <v>6151.9107839195985</v>
          </cell>
          <cell r="I287">
            <v>594.09729187562687</v>
          </cell>
          <cell r="J287">
            <v>768.67487437185935</v>
          </cell>
          <cell r="K287">
            <v>1327.3193921249444</v>
          </cell>
          <cell r="L287">
            <v>1365.9130938009823</v>
          </cell>
          <cell r="M287">
            <v>2232.2144536390369</v>
          </cell>
          <cell r="N287">
            <v>2336.5458046573813</v>
          </cell>
          <cell r="O287">
            <v>12348.333800628574</v>
          </cell>
          <cell r="P287">
            <v>10623.044556749821</v>
          </cell>
          <cell r="Q287">
            <v>15922.5</v>
          </cell>
          <cell r="R287">
            <v>0.86028161598685249</v>
          </cell>
          <cell r="S287">
            <v>0.66717189868110038</v>
          </cell>
        </row>
        <row r="288">
          <cell r="D288" t="str">
            <v>1020133</v>
          </cell>
          <cell r="E288" t="str">
            <v>PHENOBARBITAL 30 MG</v>
          </cell>
          <cell r="F288" t="str">
            <v>BTL 1000 TABL</v>
          </cell>
          <cell r="G288">
            <v>8068.898095707943</v>
          </cell>
          <cell r="H288">
            <v>6151.9107839195985</v>
          </cell>
          <cell r="I288">
            <v>598.7779970399605</v>
          </cell>
          <cell r="J288">
            <v>768.67487437185935</v>
          </cell>
          <cell r="K288">
            <v>1327.3193921249444</v>
          </cell>
          <cell r="L288">
            <v>1365.9130938009823</v>
          </cell>
          <cell r="M288">
            <v>2232.2144536390374</v>
          </cell>
          <cell r="N288">
            <v>2336.5458046573813</v>
          </cell>
          <cell r="O288">
            <v>12227.209938511884</v>
          </cell>
          <cell r="P288">
            <v>10623.044556749821</v>
          </cell>
          <cell r="Q288">
            <v>13197.6</v>
          </cell>
          <cell r="R288">
            <v>0.86880364450851177</v>
          </cell>
          <cell r="S288">
            <v>0.8049224523208629</v>
          </cell>
        </row>
        <row r="289">
          <cell r="D289" t="str">
            <v>1050106</v>
          </cell>
          <cell r="E289" t="str">
            <v>PHERPENAZINE 4 MG</v>
          </cell>
          <cell r="F289" t="str">
            <v>BTL 100 TABL</v>
          </cell>
          <cell r="G289">
            <v>987.91606888523688</v>
          </cell>
          <cell r="H289">
            <v>1554.96930999181</v>
          </cell>
          <cell r="I289">
            <v>507.93433305943574</v>
          </cell>
          <cell r="J289">
            <v>522.18400218400222</v>
          </cell>
          <cell r="K289">
            <v>328.6722368742461</v>
          </cell>
          <cell r="L289">
            <v>261.6420132603692</v>
          </cell>
          <cell r="M289">
            <v>552.74331258433335</v>
          </cell>
          <cell r="N289">
            <v>447.56767555718329</v>
          </cell>
          <cell r="O289">
            <v>2377.2659514032521</v>
          </cell>
          <cell r="P289">
            <v>2786.3630009933649</v>
          </cell>
          <cell r="Q289">
            <v>3180.375</v>
          </cell>
          <cell r="R289">
            <v>1.1720872035157157</v>
          </cell>
          <cell r="S289">
            <v>0.87611146515532445</v>
          </cell>
        </row>
        <row r="290">
          <cell r="D290" t="str">
            <v>1000046</v>
          </cell>
          <cell r="E290" t="str">
            <v>PIL KB MIKRODIOL 30 ABT</v>
          </cell>
          <cell r="F290" t="str">
            <v>CYCL 28 TABL</v>
          </cell>
          <cell r="H290">
            <v>128.51633877358489</v>
          </cell>
          <cell r="J290">
            <v>128.53566037735848</v>
          </cell>
          <cell r="L290">
            <v>48.14081151356509</v>
          </cell>
          <cell r="N290">
            <v>82.350196132764665</v>
          </cell>
          <cell r="O290">
            <v>0</v>
          </cell>
          <cell r="P290">
            <v>387.54300679727316</v>
          </cell>
          <cell r="Q290">
            <v>1192.8</v>
          </cell>
          <cell r="R290" t="e">
            <v>#DIV/0!</v>
          </cell>
          <cell r="S290">
            <v>0.32490191716739869</v>
          </cell>
        </row>
        <row r="291">
          <cell r="D291" t="str">
            <v>1000033</v>
          </cell>
          <cell r="E291" t="str">
            <v>PIL KB MIKRODIOL 30 LIMAS</v>
          </cell>
          <cell r="F291" t="str">
            <v>CYCL 28 TABL</v>
          </cell>
          <cell r="H291">
            <v>130.97050028208744</v>
          </cell>
          <cell r="J291">
            <v>365.74518335684064</v>
          </cell>
          <cell r="L291">
            <v>64.957122384741936</v>
          </cell>
          <cell r="N291">
            <v>111.11636053530574</v>
          </cell>
          <cell r="O291">
            <v>0</v>
          </cell>
          <cell r="P291">
            <v>672.78916655897581</v>
          </cell>
          <cell r="Q291">
            <v>2550</v>
          </cell>
          <cell r="R291" t="e">
            <v>#DIV/0!</v>
          </cell>
          <cell r="S291">
            <v>0.26383888884665718</v>
          </cell>
        </row>
        <row r="292">
          <cell r="D292" t="str">
            <v>1000045</v>
          </cell>
          <cell r="E292" t="str">
            <v>PIL KB MIKRODIOL 30 PKPS-BBM</v>
          </cell>
          <cell r="F292" t="str">
            <v>CYCL 28 TABL</v>
          </cell>
          <cell r="G292">
            <v>193.88299461551583</v>
          </cell>
          <cell r="H292">
            <v>132.94864355527528</v>
          </cell>
          <cell r="I292">
            <v>131.29633720930232</v>
          </cell>
          <cell r="J292">
            <v>137.51385107053798</v>
          </cell>
          <cell r="K292">
            <v>41.680467272267762</v>
          </cell>
          <cell r="L292">
            <v>48.140811513565097</v>
          </cell>
          <cell r="M292">
            <v>70.095970895622131</v>
          </cell>
          <cell r="N292">
            <v>82.35019613276468</v>
          </cell>
          <cell r="O292">
            <v>436.9557699927081</v>
          </cell>
          <cell r="P292">
            <v>400.95350227214306</v>
          </cell>
          <cell r="Q292">
            <v>1249.875</v>
          </cell>
          <cell r="R292">
            <v>0.91760660873944777</v>
          </cell>
          <cell r="S292">
            <v>0.32079488130584505</v>
          </cell>
        </row>
        <row r="293">
          <cell r="D293" t="str">
            <v>1000037</v>
          </cell>
          <cell r="E293" t="str">
            <v>PIL KB MIKRODIOL 30 PROGRAM</v>
          </cell>
          <cell r="F293" t="str">
            <v>CYCL 28 TABL</v>
          </cell>
          <cell r="G293">
            <v>195.92542096777299</v>
          </cell>
          <cell r="H293">
            <v>130.12636457142855</v>
          </cell>
          <cell r="I293">
            <v>136.38209411764706</v>
          </cell>
          <cell r="J293">
            <v>135.38288571428572</v>
          </cell>
          <cell r="K293">
            <v>41.680467272267762</v>
          </cell>
          <cell r="L293">
            <v>47.316482549291727</v>
          </cell>
          <cell r="M293">
            <v>70.095970895622131</v>
          </cell>
          <cell r="N293">
            <v>80.9400900346009</v>
          </cell>
          <cell r="O293">
            <v>444.08395325330997</v>
          </cell>
          <cell r="P293">
            <v>393.76582286960695</v>
          </cell>
          <cell r="Q293">
            <v>1169</v>
          </cell>
          <cell r="R293">
            <v>0.88669230217602335</v>
          </cell>
          <cell r="S293">
            <v>0.33683988269427456</v>
          </cell>
        </row>
        <row r="294">
          <cell r="D294" t="str">
            <v>1050112</v>
          </cell>
          <cell r="E294" t="str">
            <v>PIROXICAM 10 MG</v>
          </cell>
          <cell r="F294" t="str">
            <v>DUS 10X10 TABL</v>
          </cell>
          <cell r="G294">
            <v>633.12155862205896</v>
          </cell>
          <cell r="H294">
            <v>589.19446074982409</v>
          </cell>
          <cell r="I294">
            <v>1213.4609351732354</v>
          </cell>
          <cell r="J294">
            <v>1126.4301186048849</v>
          </cell>
          <cell r="K294">
            <v>693.13073352771221</v>
          </cell>
          <cell r="L294">
            <v>615.9386021050658</v>
          </cell>
          <cell r="M294">
            <v>1165.670034523494</v>
          </cell>
          <cell r="N294">
            <v>1053.6312765479756</v>
          </cell>
          <cell r="O294">
            <v>3705.3832618465003</v>
          </cell>
          <cell r="P294">
            <v>3385.1944580077507</v>
          </cell>
          <cell r="Q294">
            <v>5545.5</v>
          </cell>
          <cell r="R294">
            <v>0.9135882090428642</v>
          </cell>
          <cell r="S294">
            <v>0.610439898657966</v>
          </cell>
        </row>
        <row r="295">
          <cell r="D295" t="str">
            <v>1050216</v>
          </cell>
          <cell r="E295" t="str">
            <v>PIROXICAM 20 MG</v>
          </cell>
          <cell r="F295" t="str">
            <v>DUS 10X10 TABL</v>
          </cell>
          <cell r="G295">
            <v>1215.4648235891361</v>
          </cell>
          <cell r="H295">
            <v>1085.6110857853296</v>
          </cell>
          <cell r="I295">
            <v>1191.5999661561891</v>
          </cell>
          <cell r="J295">
            <v>1110.1085785329465</v>
          </cell>
          <cell r="K295">
            <v>705.48050160838386</v>
          </cell>
          <cell r="L295">
            <v>653.19827129022235</v>
          </cell>
          <cell r="M295">
            <v>1186.4392110851595</v>
          </cell>
          <cell r="N295">
            <v>1117.3680721849782</v>
          </cell>
          <cell r="O295">
            <v>4298.9845024388687</v>
          </cell>
          <cell r="P295">
            <v>3966.2860077934765</v>
          </cell>
          <cell r="Q295">
            <v>8649.85</v>
          </cell>
          <cell r="R295">
            <v>0.92260998046011844</v>
          </cell>
          <cell r="S295">
            <v>0.45853812583957831</v>
          </cell>
        </row>
        <row r="296">
          <cell r="D296" t="str">
            <v>1010192</v>
          </cell>
          <cell r="E296" t="str">
            <v>PLASIL 10/125 MG</v>
          </cell>
          <cell r="F296" t="str">
            <v>DUS 10X10 TABL</v>
          </cell>
          <cell r="H296">
            <v>1250.5196777546778</v>
          </cell>
          <cell r="J296">
            <v>1662.4527027027027</v>
          </cell>
          <cell r="L296">
            <v>1065.6924850126193</v>
          </cell>
          <cell r="N296">
            <v>1822.9851637061331</v>
          </cell>
          <cell r="O296">
            <v>0</v>
          </cell>
          <cell r="P296">
            <v>5801.6500291761331</v>
          </cell>
          <cell r="Q296">
            <v>25500</v>
          </cell>
          <cell r="R296" t="e">
            <v>#DIV/0!</v>
          </cell>
          <cell r="S296">
            <v>0.2275156874186719</v>
          </cell>
        </row>
        <row r="297">
          <cell r="D297" t="str">
            <v>700043</v>
          </cell>
          <cell r="E297" t="str">
            <v>PLASIL INJEKSI</v>
          </cell>
          <cell r="F297" t="str">
            <v>DUS 6 X 2 ML</v>
          </cell>
          <cell r="H297">
            <v>68.950319324268648</v>
          </cell>
          <cell r="J297">
            <v>3780.4656983930777</v>
          </cell>
          <cell r="L297">
            <v>989.48003933630196</v>
          </cell>
          <cell r="N297">
            <v>2258.1713381252071</v>
          </cell>
          <cell r="O297">
            <v>0</v>
          </cell>
          <cell r="P297">
            <v>7097.0673951788558</v>
          </cell>
          <cell r="Q297">
            <v>17850</v>
          </cell>
          <cell r="R297" t="e">
            <v>#DIV/0!</v>
          </cell>
          <cell r="S297">
            <v>0.39759481205483788</v>
          </cell>
        </row>
        <row r="298">
          <cell r="D298" t="str">
            <v>1050114</v>
          </cell>
          <cell r="E298" t="str">
            <v>PREDNISON 5 MG</v>
          </cell>
          <cell r="F298" t="str">
            <v>BTL 1000 TABL</v>
          </cell>
          <cell r="G298">
            <v>19951.82185658153</v>
          </cell>
          <cell r="H298">
            <v>15900.606790306627</v>
          </cell>
          <cell r="I298">
            <v>597.84332023575644</v>
          </cell>
          <cell r="J298">
            <v>771.83580613254207</v>
          </cell>
          <cell r="K298">
            <v>1266.8335961843809</v>
          </cell>
          <cell r="L298">
            <v>1408.9430657360526</v>
          </cell>
          <cell r="M298">
            <v>2130.4926911608786</v>
          </cell>
          <cell r="N298">
            <v>2410.1533429815304</v>
          </cell>
          <cell r="O298">
            <v>23946.991464162544</v>
          </cell>
          <cell r="P298">
            <v>20491.539005156756</v>
          </cell>
          <cell r="Q298">
            <v>50864.048000000003</v>
          </cell>
          <cell r="R298">
            <v>0.85570410946289488</v>
          </cell>
          <cell r="S298">
            <v>0.40286882013709868</v>
          </cell>
        </row>
        <row r="299">
          <cell r="D299" t="str">
            <v>1020114</v>
          </cell>
          <cell r="E299" t="str">
            <v>PREDNISON 5 MG</v>
          </cell>
          <cell r="F299" t="str">
            <v>BTL 1000 TABL</v>
          </cell>
          <cell r="G299">
            <v>23380.828089775561</v>
          </cell>
          <cell r="H299">
            <v>15900.606790306627</v>
          </cell>
          <cell r="I299">
            <v>620.53665835411471</v>
          </cell>
          <cell r="J299">
            <v>771.83580613254207</v>
          </cell>
          <cell r="K299">
            <v>1266.8335961843807</v>
          </cell>
          <cell r="L299">
            <v>1408.9430657360526</v>
          </cell>
          <cell r="M299">
            <v>2130.4926911608782</v>
          </cell>
          <cell r="N299">
            <v>2410.1533429815304</v>
          </cell>
          <cell r="O299">
            <v>27398.691035474934</v>
          </cell>
          <cell r="P299">
            <v>20491.539005156756</v>
          </cell>
          <cell r="Q299">
            <v>50400</v>
          </cell>
          <cell r="R299">
            <v>0.74790211614945312</v>
          </cell>
          <cell r="S299">
            <v>0.40657815486422133</v>
          </cell>
        </row>
        <row r="300">
          <cell r="D300" t="str">
            <v>1101018</v>
          </cell>
          <cell r="E300" t="str">
            <v>PROGENCE KAPLET</v>
          </cell>
          <cell r="F300" t="str">
            <v>DUS 25X4 TABL</v>
          </cell>
          <cell r="H300">
            <v>26839.157683064212</v>
          </cell>
          <cell r="J300">
            <v>6666.2968456627859</v>
          </cell>
          <cell r="L300">
            <v>2980.4438032268145</v>
          </cell>
          <cell r="N300">
            <v>5098.3796085209578</v>
          </cell>
          <cell r="O300">
            <v>0</v>
          </cell>
          <cell r="P300">
            <v>41584.277940474771</v>
          </cell>
          <cell r="Q300">
            <v>79900</v>
          </cell>
          <cell r="R300" t="e">
            <v>#DIV/0!</v>
          </cell>
          <cell r="S300">
            <v>0.52045404180819488</v>
          </cell>
        </row>
        <row r="301">
          <cell r="D301" t="str">
            <v>797004</v>
          </cell>
          <cell r="E301" t="str">
            <v>PROPRANOLOL HCL 40 MG TABLET</v>
          </cell>
          <cell r="F301" t="str">
            <v>DUS 100 TABL</v>
          </cell>
          <cell r="G301">
            <v>1881.0979710866218</v>
          </cell>
          <cell r="H301">
            <v>1779.1778149497179</v>
          </cell>
          <cell r="I301">
            <v>1349.8412726626377</v>
          </cell>
          <cell r="J301">
            <v>1361.3920224183162</v>
          </cell>
          <cell r="K301">
            <v>829.74489358183666</v>
          </cell>
          <cell r="L301">
            <v>934.06643873219491</v>
          </cell>
          <cell r="M301">
            <v>1843.1701823050207</v>
          </cell>
          <cell r="N301">
            <v>2131.7075393097748</v>
          </cell>
          <cell r="O301">
            <v>5903.854319636117</v>
          </cell>
          <cell r="P301">
            <v>6206.343815410004</v>
          </cell>
          <cell r="Q301">
            <v>9818.25</v>
          </cell>
          <cell r="R301">
            <v>1.0512359349328475</v>
          </cell>
          <cell r="S301">
            <v>0.63212322108420582</v>
          </cell>
        </row>
        <row r="302">
          <cell r="D302" t="str">
            <v>1110232</v>
          </cell>
          <cell r="E302" t="str">
            <v>PROTOFEN 100/375 MG</v>
          </cell>
          <cell r="F302" t="str">
            <v>DUS 5X10 TABL</v>
          </cell>
          <cell r="H302">
            <v>5735.183148351648</v>
          </cell>
          <cell r="J302">
            <v>1055.5494505494505</v>
          </cell>
          <cell r="L302">
            <v>604.3979966052384</v>
          </cell>
          <cell r="N302">
            <v>1033.8897911736824</v>
          </cell>
          <cell r="O302">
            <v>0</v>
          </cell>
          <cell r="P302">
            <v>8429.0203866800202</v>
          </cell>
          <cell r="Q302">
            <v>46750</v>
          </cell>
          <cell r="R302" t="e">
            <v>#DIV/0!</v>
          </cell>
          <cell r="S302">
            <v>0.18029990131935872</v>
          </cell>
        </row>
        <row r="303">
          <cell r="D303" t="str">
            <v>P013</v>
          </cell>
          <cell r="E303" t="str">
            <v>PROTOFEN SUPPOS</v>
          </cell>
          <cell r="F303" t="str">
            <v>DUS 20 SUPP</v>
          </cell>
          <cell r="G303">
            <v>5591.1728925619836</v>
          </cell>
          <cell r="H303">
            <v>5353.1683911111113</v>
          </cell>
          <cell r="I303">
            <v>10842.92561983471</v>
          </cell>
          <cell r="J303">
            <v>11450.222222222223</v>
          </cell>
          <cell r="K303">
            <v>42.959143710939763</v>
          </cell>
          <cell r="L303">
            <v>45.016195429257877</v>
          </cell>
          <cell r="M303">
            <v>178.88307520164844</v>
          </cell>
          <cell r="N303">
            <v>212.00620006918018</v>
          </cell>
          <cell r="O303">
            <v>16655.940731309282</v>
          </cell>
          <cell r="P303">
            <v>17060.413008831769</v>
          </cell>
          <cell r="Q303">
            <v>71400</v>
          </cell>
          <cell r="R303">
            <v>1.0242839647455142</v>
          </cell>
          <cell r="S303">
            <v>0.23894135866711161</v>
          </cell>
        </row>
        <row r="304">
          <cell r="D304" t="str">
            <v>1050113</v>
          </cell>
          <cell r="E304" t="str">
            <v>PYRANTEL 125 MG</v>
          </cell>
          <cell r="F304" t="str">
            <v>DUS 25X4 TABL</v>
          </cell>
          <cell r="G304">
            <v>5806.3719281621861</v>
          </cell>
          <cell r="H304">
            <v>6426.9131872683665</v>
          </cell>
          <cell r="I304">
            <v>1494.7553988541208</v>
          </cell>
          <cell r="J304">
            <v>1555.3994985829518</v>
          </cell>
          <cell r="K304">
            <v>1362.2636222623003</v>
          </cell>
          <cell r="L304">
            <v>1157.8524632183826</v>
          </cell>
          <cell r="M304">
            <v>2290.9817827737511</v>
          </cell>
          <cell r="N304">
            <v>1980.6350254808433</v>
          </cell>
          <cell r="O304">
            <v>10954.372732052359</v>
          </cell>
          <cell r="P304">
            <v>11120.800174550544</v>
          </cell>
          <cell r="Q304">
            <v>16237.65</v>
          </cell>
          <cell r="R304">
            <v>1.0151927861657675</v>
          </cell>
          <cell r="S304">
            <v>0.68487744067340683</v>
          </cell>
        </row>
        <row r="305">
          <cell r="D305" t="str">
            <v>1650101</v>
          </cell>
          <cell r="E305" t="str">
            <v>PYRANTEL SUSP 125 MG/5 ML</v>
          </cell>
          <cell r="F305" t="str">
            <v>BTL 60 ML</v>
          </cell>
          <cell r="G305">
            <v>998.48512308868499</v>
          </cell>
          <cell r="I305">
            <v>536.48547400611619</v>
          </cell>
          <cell r="K305">
            <v>186.50956567287494</v>
          </cell>
          <cell r="M305">
            <v>313.6617687551576</v>
          </cell>
          <cell r="O305">
            <v>2035.1419315228336</v>
          </cell>
          <cell r="P305">
            <v>0</v>
          </cell>
          <cell r="Q305">
            <v>2399.9250000000002</v>
          </cell>
          <cell r="R305">
            <v>0</v>
          </cell>
          <cell r="S305">
            <v>0</v>
          </cell>
        </row>
        <row r="306">
          <cell r="D306" t="str">
            <v>1050163</v>
          </cell>
          <cell r="E306" t="str">
            <v>PYRAZINAMIDE 500 MG</v>
          </cell>
          <cell r="F306" t="str">
            <v>DUS 10X10 TABL</v>
          </cell>
          <cell r="G306">
            <v>8795.9237101684594</v>
          </cell>
          <cell r="H306">
            <v>7273.8692913069663</v>
          </cell>
          <cell r="I306">
            <v>1615.9638725390705</v>
          </cell>
          <cell r="J306">
            <v>1365.3532423208192</v>
          </cell>
          <cell r="K306">
            <v>895.91953894329106</v>
          </cell>
          <cell r="L306">
            <v>847.0804436873201</v>
          </cell>
          <cell r="M306">
            <v>1506.7093542008477</v>
          </cell>
          <cell r="N306">
            <v>1449.0250264730989</v>
          </cell>
          <cell r="O306">
            <v>12814.516475851669</v>
          </cell>
          <cell r="P306">
            <v>10935.328003788205</v>
          </cell>
          <cell r="Q306">
            <v>25200</v>
          </cell>
          <cell r="R306">
            <v>0.85335471099477667</v>
          </cell>
          <cell r="S306">
            <v>0.43394158745191291</v>
          </cell>
        </row>
        <row r="307">
          <cell r="D307" t="str">
            <v>1051021</v>
          </cell>
          <cell r="E307" t="str">
            <v>PYRIDOXINE (VIT. B6) 10 MG</v>
          </cell>
          <cell r="F307" t="str">
            <v>BTL 1000 TABL</v>
          </cell>
          <cell r="G307">
            <v>2820.8973337879306</v>
          </cell>
          <cell r="H307">
            <v>3124.4978327124954</v>
          </cell>
          <cell r="I307">
            <v>591.93726559836341</v>
          </cell>
          <cell r="J307">
            <v>765.81865899085676</v>
          </cell>
          <cell r="K307">
            <v>994.85802186231024</v>
          </cell>
          <cell r="L307">
            <v>1046.568053041477</v>
          </cell>
          <cell r="M307">
            <v>1673.0987800641929</v>
          </cell>
          <cell r="N307">
            <v>1790.2707022287332</v>
          </cell>
          <cell r="O307">
            <v>6080.7914013127975</v>
          </cell>
          <cell r="P307">
            <v>6727.1552469735625</v>
          </cell>
          <cell r="Q307">
            <v>10836</v>
          </cell>
          <cell r="R307">
            <v>1.1062960070495462</v>
          </cell>
          <cell r="S307">
            <v>0.62081536055496145</v>
          </cell>
        </row>
        <row r="308">
          <cell r="D308" t="str">
            <v>1021021</v>
          </cell>
          <cell r="E308" t="str">
            <v>PYRIDOXINE (VIT. B6) 10 MG</v>
          </cell>
          <cell r="F308" t="str">
            <v>BTL 1000 TABL</v>
          </cell>
          <cell r="G308">
            <v>2952.3200515463918</v>
          </cell>
          <cell r="H308">
            <v>3124.4978327124954</v>
          </cell>
          <cell r="I308">
            <v>617.76426116838491</v>
          </cell>
          <cell r="J308">
            <v>765.81865899085676</v>
          </cell>
          <cell r="K308">
            <v>994.85802186231024</v>
          </cell>
          <cell r="L308">
            <v>1046.568053041477</v>
          </cell>
          <cell r="M308">
            <v>1673.0987800641926</v>
          </cell>
          <cell r="N308">
            <v>1790.2707022287332</v>
          </cell>
          <cell r="O308">
            <v>6238.0411146412798</v>
          </cell>
          <cell r="P308">
            <v>6727.1552469735625</v>
          </cell>
          <cell r="Q308">
            <v>10222.799999999999</v>
          </cell>
          <cell r="R308">
            <v>1.0784082892920159</v>
          </cell>
          <cell r="S308">
            <v>0.6580540797994251</v>
          </cell>
        </row>
        <row r="309">
          <cell r="D309" t="str">
            <v>1150012</v>
          </cell>
          <cell r="E309" t="str">
            <v>QUININE 222 MG</v>
          </cell>
          <cell r="F309" t="str">
            <v>BTL 1000 TABL</v>
          </cell>
          <cell r="G309">
            <v>112359.09900673402</v>
          </cell>
          <cell r="H309">
            <v>72754.654945606686</v>
          </cell>
          <cell r="I309">
            <v>1091.1498316498316</v>
          </cell>
          <cell r="J309">
            <v>1157.613389121339</v>
          </cell>
          <cell r="K309">
            <v>2734.4912619533243</v>
          </cell>
          <cell r="L309">
            <v>2500.1897486411463</v>
          </cell>
          <cell r="M309">
            <v>4598.7205148188459</v>
          </cell>
          <cell r="N309">
            <v>4276.8517957307404</v>
          </cell>
          <cell r="O309">
            <v>120783.46061515603</v>
          </cell>
          <cell r="P309">
            <v>80689.309879099907</v>
          </cell>
          <cell r="Q309">
            <v>182754</v>
          </cell>
          <cell r="R309">
            <v>0.66804932950376927</v>
          </cell>
          <cell r="S309">
            <v>0.44151870754730349</v>
          </cell>
        </row>
        <row r="310">
          <cell r="D310" t="str">
            <v>1190013</v>
          </cell>
          <cell r="E310" t="str">
            <v>QUININE 222 MG</v>
          </cell>
          <cell r="F310" t="str">
            <v>DUS 10X6 TABL</v>
          </cell>
          <cell r="G310">
            <v>6767.2923009554142</v>
          </cell>
          <cell r="H310">
            <v>4331.4207423022663</v>
          </cell>
          <cell r="I310">
            <v>840.79226983207877</v>
          </cell>
          <cell r="J310">
            <v>727.8952597075139</v>
          </cell>
          <cell r="K310">
            <v>196.75425964888692</v>
          </cell>
          <cell r="L310">
            <v>193.55244081138844</v>
          </cell>
          <cell r="M310">
            <v>330.89074476653951</v>
          </cell>
          <cell r="N310">
            <v>331.09291184885529</v>
          </cell>
          <cell r="O310">
            <v>8135.7295752029195</v>
          </cell>
          <cell r="P310">
            <v>5583.9613546700248</v>
          </cell>
          <cell r="Q310">
            <v>14176.8</v>
          </cell>
          <cell r="R310">
            <v>0.68635041308274447</v>
          </cell>
          <cell r="S310">
            <v>0.39388023775958081</v>
          </cell>
        </row>
        <row r="311">
          <cell r="D311" t="str">
            <v>1120013</v>
          </cell>
          <cell r="E311" t="str">
            <v>QUININE 222 MG</v>
          </cell>
          <cell r="F311" t="str">
            <v>DUS 10X6 TABL</v>
          </cell>
          <cell r="G311">
            <v>6777.1436836227031</v>
          </cell>
          <cell r="H311">
            <v>4331.4207423022663</v>
          </cell>
          <cell r="I311">
            <v>764.68372423596304</v>
          </cell>
          <cell r="J311">
            <v>727.8952597075139</v>
          </cell>
          <cell r="K311">
            <v>196.75425964888692</v>
          </cell>
          <cell r="L311">
            <v>193.55244081138844</v>
          </cell>
          <cell r="M311">
            <v>330.89074476653951</v>
          </cell>
          <cell r="N311">
            <v>331.09291184885529</v>
          </cell>
          <cell r="O311">
            <v>8069.4724122740927</v>
          </cell>
          <cell r="P311">
            <v>5583.9613546700248</v>
          </cell>
          <cell r="Q311">
            <v>14176.8</v>
          </cell>
          <cell r="R311">
            <v>0.69198592787510194</v>
          </cell>
          <cell r="S311">
            <v>0.39388023775958081</v>
          </cell>
        </row>
        <row r="312">
          <cell r="D312" t="str">
            <v>797010</v>
          </cell>
          <cell r="E312" t="str">
            <v>QUININE 25%/2ML, INJ.</v>
          </cell>
          <cell r="F312" t="str">
            <v>DUS 100 AMPUL</v>
          </cell>
          <cell r="G312">
            <v>19983.756901408455</v>
          </cell>
          <cell r="H312">
            <v>26787.409805555559</v>
          </cell>
          <cell r="I312">
            <v>26502.426056338027</v>
          </cell>
          <cell r="J312">
            <v>25873.692708333332</v>
          </cell>
          <cell r="K312">
            <v>10414.448453626985</v>
          </cell>
          <cell r="L312">
            <v>11723.828436528887</v>
          </cell>
          <cell r="M312">
            <v>23134.340450128548</v>
          </cell>
          <cell r="N312">
            <v>26755.884197749576</v>
          </cell>
          <cell r="O312">
            <v>80034.97186150201</v>
          </cell>
          <cell r="P312">
            <v>91140.815148167356</v>
          </cell>
          <cell r="Q312">
            <v>100184.125</v>
          </cell>
          <cell r="R312">
            <v>1.1387623813485392</v>
          </cell>
          <cell r="S312">
            <v>0.90973310540135333</v>
          </cell>
        </row>
        <row r="313">
          <cell r="D313" t="str">
            <v>1010052</v>
          </cell>
          <cell r="E313" t="str">
            <v>RAHISTIN 10 MG</v>
          </cell>
          <cell r="F313" t="str">
            <v>DUS 10X10 TABL</v>
          </cell>
          <cell r="G313">
            <v>8718.9383442494109</v>
          </cell>
          <cell r="H313">
            <v>6110.9494235263574</v>
          </cell>
          <cell r="I313">
            <v>1143.9829709195703</v>
          </cell>
          <cell r="J313">
            <v>1090.9841599584524</v>
          </cell>
          <cell r="K313">
            <v>630.53986348248839</v>
          </cell>
          <cell r="L313">
            <v>675.62001911845812</v>
          </cell>
          <cell r="M313">
            <v>1060.4080714950512</v>
          </cell>
          <cell r="N313">
            <v>1155.7229580550331</v>
          </cell>
          <cell r="O313">
            <v>11553.869250146521</v>
          </cell>
          <cell r="P313">
            <v>9033.2765606583016</v>
          </cell>
          <cell r="Q313">
            <v>168300</v>
          </cell>
          <cell r="R313">
            <v>0.78183995033038356</v>
          </cell>
          <cell r="S313">
            <v>5.3673657520251349E-2</v>
          </cell>
        </row>
        <row r="314">
          <cell r="D314" t="str">
            <v>1150137</v>
          </cell>
          <cell r="E314" t="str">
            <v>RANITIDIN 150/250 MG</v>
          </cell>
          <cell r="F314" t="str">
            <v>DUS 3X10 TABL</v>
          </cell>
          <cell r="G314">
            <v>1558.564446952596</v>
          </cell>
          <cell r="H314">
            <v>1925.4456507224454</v>
          </cell>
          <cell r="I314">
            <v>595.61050687461523</v>
          </cell>
          <cell r="J314">
            <v>574.49011527828486</v>
          </cell>
          <cell r="K314">
            <v>462.6952882042653</v>
          </cell>
          <cell r="L314">
            <v>410.18609262243143</v>
          </cell>
          <cell r="M314">
            <v>778.13608095241125</v>
          </cell>
          <cell r="N314">
            <v>701.66879444629626</v>
          </cell>
          <cell r="O314">
            <v>3395.0063229838875</v>
          </cell>
          <cell r="P314">
            <v>3611.7906530694581</v>
          </cell>
          <cell r="Q314">
            <v>7650</v>
          </cell>
          <cell r="R314">
            <v>1.0638538811011808</v>
          </cell>
          <cell r="S314">
            <v>0.47212949713326252</v>
          </cell>
        </row>
        <row r="315">
          <cell r="D315" t="str">
            <v>1010219</v>
          </cell>
          <cell r="E315" t="str">
            <v>RETAPHYL SR KAPLET</v>
          </cell>
          <cell r="F315" t="str">
            <v>DUS 10X10 KAPL</v>
          </cell>
          <cell r="G315">
            <v>2470.8430875831482</v>
          </cell>
          <cell r="H315">
            <v>2283.9889496248661</v>
          </cell>
          <cell r="I315">
            <v>3072.8680709534369</v>
          </cell>
          <cell r="J315">
            <v>3310.0310825294746</v>
          </cell>
          <cell r="K315">
            <v>1894.7070324676333</v>
          </cell>
          <cell r="L315">
            <v>1876.3375884790562</v>
          </cell>
          <cell r="M315">
            <v>3186.4165086255707</v>
          </cell>
          <cell r="N315">
            <v>3209.6835006403935</v>
          </cell>
          <cell r="O315">
            <v>10624.83469962979</v>
          </cell>
          <cell r="P315">
            <v>10680.041121273789</v>
          </cell>
          <cell r="Q315">
            <v>88400</v>
          </cell>
          <cell r="R315">
            <v>1.0051959793450644</v>
          </cell>
          <cell r="S315">
            <v>0.12081494481078947</v>
          </cell>
        </row>
        <row r="316">
          <cell r="D316" t="str">
            <v>1416151</v>
          </cell>
          <cell r="E316" t="str">
            <v>REVIRAL  KAPSUL</v>
          </cell>
          <cell r="F316" t="str">
            <v>BTL 60 KAPS</v>
          </cell>
          <cell r="H316">
            <v>27029.266460850111</v>
          </cell>
          <cell r="J316">
            <v>1951.275167785235</v>
          </cell>
          <cell r="L316">
            <v>624.67648912636344</v>
          </cell>
          <cell r="N316">
            <v>1068.5784011885114</v>
          </cell>
          <cell r="O316">
            <v>0</v>
          </cell>
          <cell r="P316">
            <v>30673.796518950221</v>
          </cell>
          <cell r="Q316">
            <v>63825</v>
          </cell>
          <cell r="R316" t="e">
            <v>#DIV/0!</v>
          </cell>
          <cell r="S316">
            <v>0.48059218987779428</v>
          </cell>
        </row>
        <row r="317">
          <cell r="D317" t="str">
            <v>705013</v>
          </cell>
          <cell r="E317" t="str">
            <v>RHINOTUSSAL KAPSUL</v>
          </cell>
          <cell r="F317" t="str">
            <v>DUS 100 KAPS</v>
          </cell>
          <cell r="G317">
            <v>49319.72674486052</v>
          </cell>
          <cell r="I317">
            <v>3400.5203862660946</v>
          </cell>
          <cell r="K317">
            <v>1563.4138293257674</v>
          </cell>
          <cell r="M317">
            <v>3472.9201410051865</v>
          </cell>
          <cell r="O317">
            <v>57756.581101457574</v>
          </cell>
          <cell r="P317">
            <v>0</v>
          </cell>
          <cell r="Q317">
            <v>148898.75</v>
          </cell>
          <cell r="R317">
            <v>0</v>
          </cell>
          <cell r="S317">
            <v>0</v>
          </cell>
        </row>
        <row r="318">
          <cell r="D318" t="str">
            <v>797312</v>
          </cell>
          <cell r="E318" t="str">
            <v>RIFAMPICIN KAPLET 450 MG</v>
          </cell>
          <cell r="F318" t="str">
            <v>DUS 100 KAPL</v>
          </cell>
          <cell r="G318">
            <v>18878.644391962385</v>
          </cell>
          <cell r="H318">
            <v>25582.398880687564</v>
          </cell>
          <cell r="I318">
            <v>2182.8678481012657</v>
          </cell>
          <cell r="J318">
            <v>1849.5813953488373</v>
          </cell>
          <cell r="K318">
            <v>1411.1996248333007</v>
          </cell>
          <cell r="L318">
            <v>1588.6258753796633</v>
          </cell>
          <cell r="M318">
            <v>3134.7961161224439</v>
          </cell>
          <cell r="N318">
            <v>3625.5298501955422</v>
          </cell>
          <cell r="O318">
            <v>25607.507981019397</v>
          </cell>
          <cell r="P318">
            <v>32646.136001611609</v>
          </cell>
          <cell r="Q318">
            <v>31146.85</v>
          </cell>
          <cell r="R318">
            <v>1.2748657942744499</v>
          </cell>
          <cell r="S318">
            <v>1.0481360394907224</v>
          </cell>
        </row>
        <row r="319">
          <cell r="D319" t="str">
            <v>797313</v>
          </cell>
          <cell r="E319" t="str">
            <v>RIFAMPICIN KAPLET 600 MG</v>
          </cell>
          <cell r="F319" t="str">
            <v>DUS 100 KAPL</v>
          </cell>
          <cell r="G319">
            <v>25042.700134922976</v>
          </cell>
          <cell r="H319">
            <v>34147.650144230778</v>
          </cell>
          <cell r="I319">
            <v>3178.0033489618218</v>
          </cell>
          <cell r="J319">
            <v>2556.8960863697707</v>
          </cell>
          <cell r="K319">
            <v>1788.3386159595418</v>
          </cell>
          <cell r="L319">
            <v>2013.1815154001176</v>
          </cell>
          <cell r="M319">
            <v>3972.5612514133004</v>
          </cell>
          <cell r="N319">
            <v>4594.4421471799851</v>
          </cell>
          <cell r="O319">
            <v>33981.60335125764</v>
          </cell>
          <cell r="P319">
            <v>43312.169893180653</v>
          </cell>
          <cell r="Q319">
            <v>44509.2</v>
          </cell>
          <cell r="R319">
            <v>1.2745769952487451</v>
          </cell>
          <cell r="S319">
            <v>0.97310600714415574</v>
          </cell>
        </row>
        <row r="320">
          <cell r="D320" t="str">
            <v>797311</v>
          </cell>
          <cell r="E320" t="str">
            <v>RIFAMPICIN KAPSUL 300 MG</v>
          </cell>
          <cell r="F320" t="str">
            <v>DUS 100 KAPS</v>
          </cell>
          <cell r="G320">
            <v>13213.407318577236</v>
          </cell>
          <cell r="H320">
            <v>18098.601368484848</v>
          </cell>
          <cell r="I320">
            <v>1984.4308943089432</v>
          </cell>
          <cell r="J320">
            <v>1925.1373737373738</v>
          </cell>
          <cell r="K320">
            <v>2453.8487051826014</v>
          </cell>
          <cell r="L320">
            <v>2762.3643591745194</v>
          </cell>
          <cell r="M320">
            <v>5450.905212270849</v>
          </cell>
          <cell r="N320">
            <v>6304.2120844909587</v>
          </cell>
          <cell r="O320">
            <v>23102.592130339628</v>
          </cell>
          <cell r="P320">
            <v>29090.315185887699</v>
          </cell>
          <cell r="Q320">
            <v>27508.975000000006</v>
          </cell>
          <cell r="R320">
            <v>1.2591797068383792</v>
          </cell>
          <cell r="S320">
            <v>1.0574845186302904</v>
          </cell>
        </row>
        <row r="321">
          <cell r="D321" t="str">
            <v>1050116</v>
          </cell>
          <cell r="E321" t="str">
            <v>SALBUTAMOL 2 MG</v>
          </cell>
          <cell r="F321" t="str">
            <v>DUS 10X10 TABL</v>
          </cell>
          <cell r="G321">
            <v>422.95935758088388</v>
          </cell>
          <cell r="H321">
            <v>432.81576644820836</v>
          </cell>
          <cell r="I321">
            <v>812.86077394798053</v>
          </cell>
          <cell r="J321">
            <v>723.98216869520809</v>
          </cell>
          <cell r="K321">
            <v>714.18147457431189</v>
          </cell>
          <cell r="L321">
            <v>656.99018452587984</v>
          </cell>
          <cell r="M321">
            <v>1201.0720400263333</v>
          </cell>
          <cell r="N321">
            <v>1123.8545602365314</v>
          </cell>
          <cell r="O321">
            <v>3151.0736461295091</v>
          </cell>
          <cell r="P321">
            <v>2937.6426799058277</v>
          </cell>
          <cell r="Q321">
            <v>6263.4</v>
          </cell>
          <cell r="R321">
            <v>0.93226722374900994</v>
          </cell>
          <cell r="S321">
            <v>0.46901725578852188</v>
          </cell>
        </row>
        <row r="322">
          <cell r="D322" t="str">
            <v>1050115</v>
          </cell>
          <cell r="E322" t="str">
            <v>SALBUTAMOL 4 MG</v>
          </cell>
          <cell r="F322" t="str">
            <v>DUS 10X10 TABL</v>
          </cell>
          <cell r="G322">
            <v>712.5237963505482</v>
          </cell>
          <cell r="H322">
            <v>712.19978521096868</v>
          </cell>
          <cell r="I322">
            <v>817.0465807315644</v>
          </cell>
          <cell r="J322">
            <v>828.74390865098906</v>
          </cell>
          <cell r="K322">
            <v>844.41539251594304</v>
          </cell>
          <cell r="L322">
            <v>654.35233184020501</v>
          </cell>
          <cell r="M322">
            <v>1420.0924474039</v>
          </cell>
          <cell r="N322">
            <v>1119.3422207224075</v>
          </cell>
          <cell r="O322">
            <v>3794.0782170019556</v>
          </cell>
          <cell r="P322">
            <v>3314.6382464245703</v>
          </cell>
          <cell r="Q322">
            <v>6545.4</v>
          </cell>
          <cell r="R322">
            <v>0.8736346635056369</v>
          </cell>
          <cell r="S322">
            <v>0.50640728548668845</v>
          </cell>
        </row>
        <row r="323">
          <cell r="D323" t="str">
            <v>700046</v>
          </cell>
          <cell r="E323" t="str">
            <v>SCABICID CREAM</v>
          </cell>
          <cell r="F323" t="str">
            <v>TUBE 10 GRAM</v>
          </cell>
          <cell r="H323">
            <v>340.42660731492026</v>
          </cell>
          <cell r="J323">
            <v>686.61033836996614</v>
          </cell>
          <cell r="L323">
            <v>170.77662816717816</v>
          </cell>
          <cell r="N323">
            <v>389.74296763728478</v>
          </cell>
          <cell r="O323">
            <v>0</v>
          </cell>
          <cell r="P323">
            <v>1587.5565414893495</v>
          </cell>
          <cell r="Q323">
            <v>3910</v>
          </cell>
          <cell r="R323" t="e">
            <v>#DIV/0!</v>
          </cell>
          <cell r="S323">
            <v>0.4060246909179922</v>
          </cell>
        </row>
        <row r="324">
          <cell r="D324" t="str">
            <v>F803</v>
          </cell>
          <cell r="E324" t="str">
            <v>SCABICID CREAM</v>
          </cell>
          <cell r="F324" t="str">
            <v>TUBE 10 GRAM</v>
          </cell>
          <cell r="G324">
            <v>369.50223499999998</v>
          </cell>
          <cell r="H324">
            <v>299.21959000000004</v>
          </cell>
          <cell r="I324">
            <v>575.41488000000004</v>
          </cell>
          <cell r="J324">
            <v>583.06322</v>
          </cell>
          <cell r="K324">
            <v>147.9886014191043</v>
          </cell>
          <cell r="L324">
            <v>257.72903027361832</v>
          </cell>
          <cell r="M324">
            <v>191.12806123802898</v>
          </cell>
          <cell r="N324">
            <v>298.26177734905571</v>
          </cell>
          <cell r="O324">
            <v>1284.0337776571332</v>
          </cell>
          <cell r="P324">
            <v>1438.273617622674</v>
          </cell>
          <cell r="Q324">
            <v>3910</v>
          </cell>
          <cell r="R324">
            <v>1.1201213259724125</v>
          </cell>
          <cell r="S324">
            <v>0.36784491499301125</v>
          </cell>
        </row>
        <row r="325">
          <cell r="D325" t="str">
            <v>1110116</v>
          </cell>
          <cell r="E325" t="str">
            <v>SPIRABIOTIC 500 MG</v>
          </cell>
          <cell r="F325" t="str">
            <v>DUS 10X10 TABL</v>
          </cell>
          <cell r="G325">
            <v>98832.552794242161</v>
          </cell>
          <cell r="H325">
            <v>89672.868339575536</v>
          </cell>
          <cell r="I325">
            <v>2691.8797629127857</v>
          </cell>
          <cell r="J325">
            <v>2219.36329588015</v>
          </cell>
          <cell r="K325">
            <v>2885.7759209415558</v>
          </cell>
          <cell r="L325">
            <v>2325.7617398009002</v>
          </cell>
          <cell r="M325">
            <v>4853.1429276992521</v>
          </cell>
          <cell r="N325">
            <v>3978.4733453592853</v>
          </cell>
          <cell r="O325">
            <v>109263.35140579575</v>
          </cell>
          <cell r="P325">
            <v>98196.466720615863</v>
          </cell>
          <cell r="Q325">
            <v>280500</v>
          </cell>
          <cell r="R325">
            <v>0.89871366251545481</v>
          </cell>
          <cell r="S325">
            <v>0.35007653019827401</v>
          </cell>
        </row>
        <row r="326">
          <cell r="D326" t="str">
            <v>1027121</v>
          </cell>
          <cell r="E326" t="str">
            <v>SULFADIMIDIN 500 MG</v>
          </cell>
          <cell r="F326" t="str">
            <v>BTL 1000 TABL</v>
          </cell>
          <cell r="G326">
            <v>26368.043721881393</v>
          </cell>
          <cell r="H326">
            <v>26487.286309794988</v>
          </cell>
          <cell r="I326">
            <v>1971.4192229038854</v>
          </cell>
          <cell r="J326">
            <v>1409.5876993166287</v>
          </cell>
          <cell r="K326">
            <v>2863.7428119794477</v>
          </cell>
          <cell r="L326">
            <v>3147.7825829743092</v>
          </cell>
          <cell r="M326">
            <v>4816.08882860628</v>
          </cell>
          <cell r="N326">
            <v>5384.6311464482042</v>
          </cell>
          <cell r="O326">
            <v>36019.294585371012</v>
          </cell>
          <cell r="P326">
            <v>36429.287738534127</v>
          </cell>
          <cell r="Q326">
            <v>71392.350000000006</v>
          </cell>
          <cell r="R326">
            <v>1.0113825980736899</v>
          </cell>
          <cell r="S326">
            <v>0.51026878564067613</v>
          </cell>
        </row>
        <row r="327">
          <cell r="D327" t="str">
            <v>1050164</v>
          </cell>
          <cell r="E327" t="str">
            <v>SULFADOXINE PYRIMETHAMINE</v>
          </cell>
          <cell r="F327" t="str">
            <v>DUS 10X10 TABL</v>
          </cell>
          <cell r="G327">
            <v>7793.3776335877865</v>
          </cell>
          <cell r="H327">
            <v>10274.607647562019</v>
          </cell>
          <cell r="I327">
            <v>1492.930449533503</v>
          </cell>
          <cell r="J327">
            <v>1531.2848588537211</v>
          </cell>
          <cell r="K327">
            <v>1693.3216097884947</v>
          </cell>
          <cell r="L327">
            <v>1761.4261308593477</v>
          </cell>
          <cell r="M327">
            <v>2847.7373226484065</v>
          </cell>
          <cell r="N327">
            <v>3013.1147105563618</v>
          </cell>
          <cell r="O327">
            <v>13827.367015558191</v>
          </cell>
          <cell r="P327">
            <v>16580.433347831451</v>
          </cell>
          <cell r="Q327">
            <v>32250</v>
          </cell>
          <cell r="R327">
            <v>1.1991027163143628</v>
          </cell>
          <cell r="S327">
            <v>0.51412196427384349</v>
          </cell>
        </row>
        <row r="328">
          <cell r="D328" t="str">
            <v>1020164</v>
          </cell>
          <cell r="E328" t="str">
            <v>SULFADOXINE PYRIMETHAMINE</v>
          </cell>
          <cell r="F328" t="str">
            <v>DUS 10X10 TABL</v>
          </cell>
          <cell r="G328">
            <v>7995.809603448276</v>
          </cell>
          <cell r="H328">
            <v>10274.607647562019</v>
          </cell>
          <cell r="I328">
            <v>1561.344827586207</v>
          </cell>
          <cell r="J328">
            <v>1531.2848588537211</v>
          </cell>
          <cell r="K328">
            <v>1693.3216097884947</v>
          </cell>
          <cell r="L328">
            <v>1761.4261308593477</v>
          </cell>
          <cell r="M328">
            <v>2847.737322648406</v>
          </cell>
          <cell r="N328">
            <v>3013.1147105563618</v>
          </cell>
          <cell r="O328">
            <v>14098.213363471383</v>
          </cell>
          <cell r="P328">
            <v>16580.433347831451</v>
          </cell>
          <cell r="Q328">
            <v>28197</v>
          </cell>
          <cell r="R328">
            <v>1.1760662801991297</v>
          </cell>
          <cell r="S328">
            <v>0.58802118480091681</v>
          </cell>
        </row>
        <row r="329">
          <cell r="D329" t="str">
            <v>1900008</v>
          </cell>
          <cell r="E329" t="str">
            <v>SULFAS CHININE PULV</v>
          </cell>
          <cell r="F329" t="str">
            <v>BTL 100 GR</v>
          </cell>
          <cell r="G329">
            <v>30628.076000000001</v>
          </cell>
          <cell r="H329">
            <v>31557.976000000002</v>
          </cell>
          <cell r="I329">
            <v>2750.75</v>
          </cell>
          <cell r="J329">
            <v>1065.6400000000001</v>
          </cell>
          <cell r="K329">
            <v>740.95022826691763</v>
          </cell>
          <cell r="L329">
            <v>1051.019429448553</v>
          </cell>
          <cell r="M329">
            <v>1747.5354050086403</v>
          </cell>
          <cell r="N329">
            <v>1797.8852751588179</v>
          </cell>
          <cell r="O329">
            <v>35867.31163327556</v>
          </cell>
          <cell r="P329">
            <v>35472.520704607377</v>
          </cell>
          <cell r="Q329">
            <v>71187.5</v>
          </cell>
          <cell r="R329">
            <v>0.98899301590527011</v>
          </cell>
          <cell r="S329">
            <v>0.49829704238254435</v>
          </cell>
        </row>
        <row r="330">
          <cell r="D330" t="str">
            <v>P816</v>
          </cell>
          <cell r="E330" t="str">
            <v>SULFAS FERROSUS SG</v>
          </cell>
          <cell r="F330" t="str">
            <v>BTL 1000 TABL</v>
          </cell>
          <cell r="H330">
            <v>5585.02</v>
          </cell>
          <cell r="J330">
            <v>1699.6875</v>
          </cell>
          <cell r="L330">
            <v>732.13153005825984</v>
          </cell>
          <cell r="N330">
            <v>3448.0129242020512</v>
          </cell>
          <cell r="O330">
            <v>0</v>
          </cell>
          <cell r="P330">
            <v>11464.851954260312</v>
          </cell>
          <cell r="Q330">
            <v>22100</v>
          </cell>
          <cell r="R330" t="e">
            <v>#DIV/0!</v>
          </cell>
          <cell r="S330">
            <v>0.51877158164073811</v>
          </cell>
        </row>
        <row r="331">
          <cell r="D331" t="str">
            <v>1010049</v>
          </cell>
          <cell r="E331" t="str">
            <v>SUPRA FLU</v>
          </cell>
          <cell r="F331" t="str">
            <v>DUS 25X4 TABL</v>
          </cell>
          <cell r="G331">
            <v>2004.1163664896185</v>
          </cell>
          <cell r="H331">
            <v>5130.9949047736827</v>
          </cell>
          <cell r="I331">
            <v>3413.6455818445197</v>
          </cell>
          <cell r="J331">
            <v>2842.0563937670049</v>
          </cell>
          <cell r="K331">
            <v>2716.6683012005365</v>
          </cell>
          <cell r="L331">
            <v>2618.5633879108027</v>
          </cell>
          <cell r="M331">
            <v>4568.7468168264422</v>
          </cell>
          <cell r="N331">
            <v>4479.343031427059</v>
          </cell>
          <cell r="O331">
            <v>12703.177066361117</v>
          </cell>
          <cell r="P331">
            <v>15070.957717878549</v>
          </cell>
          <cell r="Q331">
            <v>20995</v>
          </cell>
          <cell r="R331">
            <v>1.1863927928539608</v>
          </cell>
          <cell r="S331">
            <v>0.71783556646242197</v>
          </cell>
        </row>
        <row r="332">
          <cell r="D332" t="str">
            <v>P820</v>
          </cell>
          <cell r="E332" t="str">
            <v xml:space="preserve">TABLET TAMBAH DARAH </v>
          </cell>
          <cell r="F332" t="str">
            <v>SASE 30 TABL</v>
          </cell>
          <cell r="G332">
            <v>166.75182262982207</v>
          </cell>
          <cell r="H332">
            <v>89.77</v>
          </cell>
          <cell r="I332">
            <v>86.985246953175107</v>
          </cell>
          <cell r="J332">
            <v>106.28044766293614</v>
          </cell>
          <cell r="K332">
            <v>42.95914371093977</v>
          </cell>
          <cell r="L332">
            <v>45.016195429257877</v>
          </cell>
          <cell r="M332">
            <v>178.8830752016485</v>
          </cell>
          <cell r="N332">
            <v>212.00620006918018</v>
          </cell>
          <cell r="O332">
            <v>475.57928849558539</v>
          </cell>
          <cell r="P332">
            <v>453.07284316137418</v>
          </cell>
          <cell r="Q332">
            <v>613.79999999999995</v>
          </cell>
          <cell r="R332">
            <v>0.95267572436678949</v>
          </cell>
          <cell r="S332">
            <v>0.73814409117200097</v>
          </cell>
        </row>
        <row r="333">
          <cell r="D333" t="str">
            <v>P814</v>
          </cell>
          <cell r="E333" t="str">
            <v>TABLET TAMBAH DARAH SF</v>
          </cell>
          <cell r="F333" t="str">
            <v>SASE 30 TABL</v>
          </cell>
          <cell r="G333">
            <v>164.18318649771541</v>
          </cell>
          <cell r="H333">
            <v>86.23</v>
          </cell>
          <cell r="I333">
            <v>63.236985433818873</v>
          </cell>
          <cell r="J333">
            <v>72.132880332200827</v>
          </cell>
          <cell r="K333">
            <v>42.959143710939763</v>
          </cell>
          <cell r="L333">
            <v>45.01619542925787</v>
          </cell>
          <cell r="M333">
            <v>178.88307520164847</v>
          </cell>
          <cell r="N333">
            <v>212.00620006918018</v>
          </cell>
          <cell r="O333">
            <v>449.26239084412254</v>
          </cell>
          <cell r="P333">
            <v>415.38527583063888</v>
          </cell>
          <cell r="Q333">
            <v>614.625</v>
          </cell>
          <cell r="R333">
            <v>0.92459392171725818</v>
          </cell>
          <cell r="S333">
            <v>0.67583530743240006</v>
          </cell>
        </row>
        <row r="334">
          <cell r="D334" t="str">
            <v>1010228</v>
          </cell>
          <cell r="E334" t="str">
            <v>TENBLOK 50/120 MG</v>
          </cell>
          <cell r="F334" t="str">
            <v>DUS 3X10 TABL</v>
          </cell>
          <cell r="H334">
            <v>912.98125875525307</v>
          </cell>
          <cell r="J334">
            <v>675.92695617370418</v>
          </cell>
          <cell r="L334">
            <v>446.62143284331461</v>
          </cell>
          <cell r="N334">
            <v>763.99548398513537</v>
          </cell>
          <cell r="O334">
            <v>0</v>
          </cell>
          <cell r="P334">
            <v>2799.5251317574071</v>
          </cell>
          <cell r="Q334">
            <v>24225</v>
          </cell>
          <cell r="R334" t="e">
            <v>#DIV/0!</v>
          </cell>
          <cell r="S334">
            <v>0.11556347293116231</v>
          </cell>
        </row>
        <row r="335">
          <cell r="D335" t="str">
            <v>797352</v>
          </cell>
          <cell r="E335" t="str">
            <v>TETRACYCLINE 250 MG</v>
          </cell>
          <cell r="F335" t="str">
            <v>BTL 1000 KAPS</v>
          </cell>
          <cell r="G335">
            <v>44758.031278401686</v>
          </cell>
          <cell r="H335">
            <v>46088.162307920793</v>
          </cell>
          <cell r="I335">
            <v>2284.0201005025124</v>
          </cell>
          <cell r="J335">
            <v>2726.7970297029701</v>
          </cell>
          <cell r="K335">
            <v>3906.1313725715577</v>
          </cell>
          <cell r="L335">
            <v>4397.2385351452112</v>
          </cell>
          <cell r="M335">
            <v>8676.9619551505984</v>
          </cell>
          <cell r="N335">
            <v>10035.288871137804</v>
          </cell>
          <cell r="O335">
            <v>59625.144706626357</v>
          </cell>
          <cell r="P335">
            <v>63247.486743906775</v>
          </cell>
          <cell r="Q335">
            <v>75077.100000000006</v>
          </cell>
          <cell r="R335">
            <v>1.0607519202696014</v>
          </cell>
          <cell r="S335">
            <v>0.84243380130434942</v>
          </cell>
        </row>
        <row r="336">
          <cell r="D336" t="str">
            <v>797353</v>
          </cell>
          <cell r="E336" t="str">
            <v>TETRACYCLINE 500 MG</v>
          </cell>
          <cell r="F336" t="str">
            <v>DUS 100 KAPS</v>
          </cell>
          <cell r="G336">
            <v>7608.7543440000009</v>
          </cell>
          <cell r="H336">
            <v>7913.5790476740658</v>
          </cell>
          <cell r="I336">
            <v>3028.723</v>
          </cell>
          <cell r="J336">
            <v>2674.9300699300697</v>
          </cell>
          <cell r="K336">
            <v>1310.8081384789896</v>
          </cell>
          <cell r="L336">
            <v>1475.6124433436944</v>
          </cell>
          <cell r="M336">
            <v>2911.7895081434849</v>
          </cell>
          <cell r="N336">
            <v>3367.6128807759615</v>
          </cell>
          <cell r="O336">
            <v>14860.074990622476</v>
          </cell>
          <cell r="P336">
            <v>15431.734441723791</v>
          </cell>
          <cell r="Q336">
            <v>17051.25</v>
          </cell>
          <cell r="R336">
            <v>1.0384694862887343</v>
          </cell>
          <cell r="S336">
            <v>0.90502071353852598</v>
          </cell>
        </row>
        <row r="337">
          <cell r="D337" t="str">
            <v>1051008</v>
          </cell>
          <cell r="E337" t="str">
            <v>THIAMIN (VIT. B1) 50 MG</v>
          </cell>
          <cell r="F337" t="str">
            <v>BTL 1000 TABL</v>
          </cell>
          <cell r="G337">
            <v>11660.461973482918</v>
          </cell>
          <cell r="H337">
            <v>11558.138855696201</v>
          </cell>
          <cell r="I337">
            <v>592.15196328403874</v>
          </cell>
          <cell r="J337">
            <v>803.57265822784814</v>
          </cell>
          <cell r="K337">
            <v>1331.9505551551965</v>
          </cell>
          <cell r="L337">
            <v>1464.6677037209329</v>
          </cell>
          <cell r="M337">
            <v>2240.002894849662</v>
          </cell>
          <cell r="N337">
            <v>2505.4765152174018</v>
          </cell>
          <cell r="O337">
            <v>15824.567386771814</v>
          </cell>
          <cell r="P337">
            <v>16331.855732862385</v>
          </cell>
          <cell r="Q337">
            <v>24350.7</v>
          </cell>
          <cell r="R337">
            <v>1.0320570119670145</v>
          </cell>
          <cell r="S337">
            <v>0.67069348038710941</v>
          </cell>
        </row>
        <row r="338">
          <cell r="D338" t="str">
            <v>1021008</v>
          </cell>
          <cell r="E338" t="str">
            <v>THIAMIN (VIT. B1) 50 MG</v>
          </cell>
          <cell r="F338" t="str">
            <v>BTL 1000 TABL</v>
          </cell>
          <cell r="G338">
            <v>11614.846829883898</v>
          </cell>
          <cell r="H338">
            <v>11558.138855696201</v>
          </cell>
          <cell r="I338">
            <v>609.28773346794549</v>
          </cell>
          <cell r="J338">
            <v>803.57265822784814</v>
          </cell>
          <cell r="K338">
            <v>1331.9505551551963</v>
          </cell>
          <cell r="L338">
            <v>1464.6677037209329</v>
          </cell>
          <cell r="M338">
            <v>2240.002894849662</v>
          </cell>
          <cell r="N338">
            <v>2505.4765152174018</v>
          </cell>
          <cell r="O338">
            <v>15796.088013356701</v>
          </cell>
          <cell r="P338">
            <v>16331.855732862385</v>
          </cell>
          <cell r="Q338">
            <v>24350.7</v>
          </cell>
          <cell r="R338">
            <v>1.0339177471695937</v>
          </cell>
          <cell r="S338">
            <v>0.67069348038710941</v>
          </cell>
        </row>
        <row r="339">
          <cell r="D339" t="str">
            <v>797035</v>
          </cell>
          <cell r="E339" t="str">
            <v>TRAMADOL 50 MG KAPSUL</v>
          </cell>
          <cell r="F339" t="str">
            <v>DUS 50 KAPS</v>
          </cell>
          <cell r="G339">
            <v>8395.8221462386064</v>
          </cell>
          <cell r="H339">
            <v>8615.1315671826615</v>
          </cell>
          <cell r="I339">
            <v>1628.8477822580646</v>
          </cell>
          <cell r="J339">
            <v>1659.4943240454077</v>
          </cell>
          <cell r="K339">
            <v>935.77547291620226</v>
          </cell>
          <cell r="L339">
            <v>1053.4279514111447</v>
          </cell>
          <cell r="M339">
            <v>2078.7033006807042</v>
          </cell>
          <cell r="N339">
            <v>2404.1119700122549</v>
          </cell>
          <cell r="O339">
            <v>13039.148702093578</v>
          </cell>
          <cell r="P339">
            <v>13732.165812651467</v>
          </cell>
          <cell r="Q339">
            <v>15454.7</v>
          </cell>
          <cell r="R339">
            <v>1.0531489536925533</v>
          </cell>
          <cell r="S339">
            <v>0.88854302009430564</v>
          </cell>
        </row>
        <row r="340">
          <cell r="D340" t="str">
            <v>709003</v>
          </cell>
          <cell r="E340" t="str">
            <v>TRIMATE E</v>
          </cell>
          <cell r="F340" t="str">
            <v>DUS 100 KAPS</v>
          </cell>
          <cell r="G340">
            <v>11235.063539981609</v>
          </cell>
          <cell r="H340">
            <v>11288.763062471004</v>
          </cell>
          <cell r="I340">
            <v>3042.3632075471696</v>
          </cell>
          <cell r="J340">
            <v>2753.1443994601891</v>
          </cell>
          <cell r="K340">
            <v>2151.6926049217577</v>
          </cell>
          <cell r="L340">
            <v>2422.2190028186528</v>
          </cell>
          <cell r="M340">
            <v>4779.7048003005821</v>
          </cell>
          <cell r="N340">
            <v>5527.939230079046</v>
          </cell>
          <cell r="O340">
            <v>21208.82415275112</v>
          </cell>
          <cell r="P340">
            <v>21992.065694828892</v>
          </cell>
          <cell r="Q340">
            <v>52360</v>
          </cell>
          <cell r="R340">
            <v>1.0369299842573392</v>
          </cell>
          <cell r="S340">
            <v>0.42001653351468471</v>
          </cell>
        </row>
        <row r="341">
          <cell r="D341" t="str">
            <v>F901</v>
          </cell>
          <cell r="E341" t="str">
            <v>UNDECYL OINT</v>
          </cell>
          <cell r="F341" t="str">
            <v>TUBE 10 GRAM</v>
          </cell>
          <cell r="G341">
            <v>947.17311499999994</v>
          </cell>
          <cell r="H341">
            <v>1012.4905175</v>
          </cell>
          <cell r="I341">
            <v>729.93375000000003</v>
          </cell>
          <cell r="J341">
            <v>614.04577000000006</v>
          </cell>
          <cell r="K341">
            <v>147.9886014191043</v>
          </cell>
          <cell r="L341">
            <v>252.24543388481794</v>
          </cell>
          <cell r="M341">
            <v>191.12806123802901</v>
          </cell>
          <cell r="N341">
            <v>291.91578208630983</v>
          </cell>
          <cell r="O341">
            <v>2016.2235276571332</v>
          </cell>
          <cell r="P341">
            <v>2170.6975034711277</v>
          </cell>
          <cell r="Q341">
            <v>2762.5</v>
          </cell>
          <cell r="R341">
            <v>1.076615501056817</v>
          </cell>
          <cell r="S341">
            <v>0.78577285193524982</v>
          </cell>
        </row>
        <row r="342">
          <cell r="D342" t="str">
            <v>1010101</v>
          </cell>
          <cell r="E342" t="str">
            <v>URICNOL</v>
          </cell>
          <cell r="F342" t="str">
            <v>DUS 10X10 TABL</v>
          </cell>
          <cell r="H342">
            <v>4733.2659225922598</v>
          </cell>
          <cell r="J342">
            <v>1725.1341134113411</v>
          </cell>
          <cell r="L342">
            <v>377.87239722291508</v>
          </cell>
          <cell r="N342">
            <v>646.39263539827607</v>
          </cell>
          <cell r="O342">
            <v>0</v>
          </cell>
          <cell r="P342">
            <v>7482.6650686247922</v>
          </cell>
          <cell r="Q342">
            <v>59500</v>
          </cell>
          <cell r="R342" t="e">
            <v>#DIV/0!</v>
          </cell>
          <cell r="S342">
            <v>0.12575907678360995</v>
          </cell>
        </row>
        <row r="343">
          <cell r="D343" t="str">
            <v>1010161</v>
          </cell>
          <cell r="E343" t="str">
            <v>VAGIZOL 500/650 MG</v>
          </cell>
          <cell r="F343" t="str">
            <v>DUS 5X10 TABL</v>
          </cell>
          <cell r="G343">
            <v>1459.1679466286414</v>
          </cell>
          <cell r="H343">
            <v>1688.5537545565007</v>
          </cell>
          <cell r="I343">
            <v>1386.7669586473824</v>
          </cell>
          <cell r="J343">
            <v>1253.7006885378696</v>
          </cell>
          <cell r="K343">
            <v>502.08122470245371</v>
          </cell>
          <cell r="L343">
            <v>487.67301526412865</v>
          </cell>
          <cell r="M343">
            <v>844.37323324822387</v>
          </cell>
          <cell r="N343">
            <v>834.21876767369167</v>
          </cell>
          <cell r="O343">
            <v>4192.3893632267009</v>
          </cell>
          <cell r="P343">
            <v>4264.1462260321905</v>
          </cell>
          <cell r="Q343">
            <v>29750</v>
          </cell>
          <cell r="R343">
            <v>1.017115982459764</v>
          </cell>
          <cell r="S343">
            <v>0.14333264625318287</v>
          </cell>
        </row>
        <row r="344">
          <cell r="D344" t="str">
            <v>P012</v>
          </cell>
          <cell r="E344" t="str">
            <v>VAGIZOL OVULA</v>
          </cell>
          <cell r="F344" t="str">
            <v>DUS 5 OVUL</v>
          </cell>
          <cell r="G344">
            <v>751.47123992837953</v>
          </cell>
          <cell r="H344">
            <v>684.41990267639903</v>
          </cell>
          <cell r="I344">
            <v>3070.0816920322291</v>
          </cell>
          <cell r="J344">
            <v>3325.5474452554745</v>
          </cell>
          <cell r="K344">
            <v>76.476717375519144</v>
          </cell>
          <cell r="L344">
            <v>80.138721533404123</v>
          </cell>
          <cell r="M344">
            <v>318.45118882051702</v>
          </cell>
          <cell r="N344">
            <v>377.41763089238668</v>
          </cell>
          <cell r="O344">
            <v>4216.4808381566445</v>
          </cell>
          <cell r="P344">
            <v>4467.5237003576649</v>
          </cell>
          <cell r="Q344">
            <v>17000</v>
          </cell>
          <cell r="R344">
            <v>1.059538480509441</v>
          </cell>
          <cell r="S344">
            <v>0.26279551178574501</v>
          </cell>
        </row>
        <row r="345">
          <cell r="D345" t="str">
            <v>1150118</v>
          </cell>
          <cell r="E345" t="str">
            <v>VERAPAMIL 80 MG</v>
          </cell>
          <cell r="F345" t="str">
            <v>DUS 10X10 TABL</v>
          </cell>
          <cell r="G345">
            <v>6827.0048711405971</v>
          </cell>
          <cell r="H345">
            <v>7026.507628025478</v>
          </cell>
          <cell r="I345">
            <v>1313.4830313855575</v>
          </cell>
          <cell r="J345">
            <v>1259.3649635036497</v>
          </cell>
          <cell r="K345">
            <v>967.91307332266263</v>
          </cell>
          <cell r="L345">
            <v>849.55343058014012</v>
          </cell>
          <cell r="M345">
            <v>1627.7842130205586</v>
          </cell>
          <cell r="N345">
            <v>1453.25534476759</v>
          </cell>
          <cell r="O345">
            <v>10736.185188869376</v>
          </cell>
          <cell r="P345">
            <v>10588.681366876855</v>
          </cell>
          <cell r="Q345">
            <v>37661.25</v>
          </cell>
          <cell r="R345">
            <v>0.98626105833704847</v>
          </cell>
          <cell r="S345">
            <v>0.28115586622528077</v>
          </cell>
        </row>
        <row r="346">
          <cell r="D346" t="str">
            <v>P108</v>
          </cell>
          <cell r="E346" t="str">
            <v>VIDISEP  SK</v>
          </cell>
          <cell r="F346" t="str">
            <v>TUBE 10 G</v>
          </cell>
          <cell r="G346">
            <v>194.06027586206895</v>
          </cell>
          <cell r="I346">
            <v>791.49425287356325</v>
          </cell>
          <cell r="K346">
            <v>32.573416659943341</v>
          </cell>
          <cell r="M346">
            <v>135.6366174605906</v>
          </cell>
          <cell r="O346">
            <v>1153.7645628561661</v>
          </cell>
          <cell r="P346">
            <v>0</v>
          </cell>
          <cell r="Q346">
            <v>5525</v>
          </cell>
          <cell r="R346">
            <v>0</v>
          </cell>
          <cell r="S346">
            <v>0</v>
          </cell>
        </row>
        <row r="347">
          <cell r="D347" t="str">
            <v>P928</v>
          </cell>
          <cell r="E347" t="str">
            <v>VIDISEP LARUTAN 10%</v>
          </cell>
          <cell r="F347" t="str">
            <v>BTL 1000 ML</v>
          </cell>
          <cell r="G347">
            <v>16701.505102040817</v>
          </cell>
          <cell r="H347">
            <v>18627.175350701404</v>
          </cell>
          <cell r="I347">
            <v>2292.612244897959</v>
          </cell>
          <cell r="J347">
            <v>2261.5230460921844</v>
          </cell>
          <cell r="K347">
            <v>193.55218595038792</v>
          </cell>
          <cell r="L347">
            <v>202.82022116478822</v>
          </cell>
          <cell r="M347">
            <v>805.95671244698769</v>
          </cell>
          <cell r="N347">
            <v>955.19276954246016</v>
          </cell>
          <cell r="O347">
            <v>19993.626245336152</v>
          </cell>
          <cell r="P347">
            <v>22046.711387500836</v>
          </cell>
          <cell r="Q347">
            <v>45050</v>
          </cell>
          <cell r="R347">
            <v>1.1026869821898166</v>
          </cell>
          <cell r="S347">
            <v>0.48938316065484655</v>
          </cell>
        </row>
        <row r="348">
          <cell r="D348" t="str">
            <v>P930</v>
          </cell>
          <cell r="E348" t="str">
            <v>VIDISEP LARUTAN 10%</v>
          </cell>
          <cell r="F348" t="str">
            <v>BTL 30 ML</v>
          </cell>
          <cell r="H348">
            <v>566.97332317073176</v>
          </cell>
          <cell r="J348">
            <v>886.48579268292679</v>
          </cell>
          <cell r="L348">
            <v>51.447080490580426</v>
          </cell>
          <cell r="N348">
            <v>242.29280007906303</v>
          </cell>
          <cell r="O348">
            <v>0</v>
          </cell>
          <cell r="P348">
            <v>1747.1989964233021</v>
          </cell>
          <cell r="Q348">
            <v>3400</v>
          </cell>
          <cell r="R348" t="e">
            <v>#DIV/0!</v>
          </cell>
          <cell r="S348">
            <v>0.51388205777155949</v>
          </cell>
        </row>
        <row r="349">
          <cell r="D349" t="str">
            <v>P929</v>
          </cell>
          <cell r="E349" t="str">
            <v>VIDISEP LARUTAN 10%</v>
          </cell>
          <cell r="F349" t="str">
            <v>BTL 60 ML</v>
          </cell>
          <cell r="G349">
            <v>996.38804643121762</v>
          </cell>
          <cell r="H349">
            <v>1122.8988269794722</v>
          </cell>
          <cell r="I349">
            <v>1036.9101630032108</v>
          </cell>
          <cell r="J349">
            <v>1042.778409090909</v>
          </cell>
          <cell r="K349">
            <v>49.096164241074014</v>
          </cell>
          <cell r="L349">
            <v>51.447080490580419</v>
          </cell>
          <cell r="M349">
            <v>204.43780023045537</v>
          </cell>
          <cell r="N349">
            <v>242.29280007906306</v>
          </cell>
          <cell r="O349">
            <v>2286.8321739059575</v>
          </cell>
          <cell r="P349">
            <v>2459.4171166400247</v>
          </cell>
          <cell r="Q349">
            <v>5525</v>
          </cell>
          <cell r="R349">
            <v>1.0754690023620266</v>
          </cell>
          <cell r="S349">
            <v>0.4451433695276063</v>
          </cell>
        </row>
        <row r="350">
          <cell r="D350" t="str">
            <v>F902</v>
          </cell>
          <cell r="E350" t="str">
            <v>VIRULES 5% CREAM</v>
          </cell>
          <cell r="F350" t="str">
            <v>TUBE 5 GRAM</v>
          </cell>
          <cell r="G350">
            <v>0</v>
          </cell>
          <cell r="H350">
            <v>134.819365</v>
          </cell>
          <cell r="I350">
            <v>0</v>
          </cell>
          <cell r="J350">
            <v>594.86812499999996</v>
          </cell>
          <cell r="K350">
            <v>0</v>
          </cell>
          <cell r="L350">
            <v>287.88881041202052</v>
          </cell>
          <cell r="M350">
            <v>0</v>
          </cell>
          <cell r="N350">
            <v>333.16475129415795</v>
          </cell>
          <cell r="O350">
            <v>0</v>
          </cell>
          <cell r="P350">
            <v>1350.7410517061785</v>
          </cell>
          <cell r="Q350">
            <v>10200</v>
          </cell>
          <cell r="R350" t="e">
            <v>#DIV/0!</v>
          </cell>
          <cell r="S350">
            <v>0.1324255933045273</v>
          </cell>
        </row>
        <row r="351">
          <cell r="D351" t="str">
            <v>700018</v>
          </cell>
          <cell r="E351" t="str">
            <v>VITAMIN A  6.000 SI</v>
          </cell>
          <cell r="F351" t="str">
            <v>BTL 100 DRGS</v>
          </cell>
          <cell r="G351">
            <v>1076.7205116182206</v>
          </cell>
          <cell r="H351">
            <v>1261.9122853871506</v>
          </cell>
          <cell r="I351">
            <v>871.16292974588941</v>
          </cell>
          <cell r="J351">
            <v>911.60309278350519</v>
          </cell>
          <cell r="K351">
            <v>684.48834745318982</v>
          </cell>
          <cell r="L351">
            <v>770.54718625541886</v>
          </cell>
          <cell r="M351">
            <v>1520.5016890369393</v>
          </cell>
          <cell r="N351">
            <v>1758.527207726336</v>
          </cell>
          <cell r="O351">
            <v>4152.8734778542384</v>
          </cell>
          <cell r="P351">
            <v>4702.5897721524107</v>
          </cell>
          <cell r="Q351">
            <v>4530.5</v>
          </cell>
          <cell r="R351">
            <v>1.1323701040326919</v>
          </cell>
          <cell r="S351">
            <v>1.0379847196010177</v>
          </cell>
        </row>
        <row r="352">
          <cell r="D352" t="str">
            <v>P924</v>
          </cell>
          <cell r="E352" t="str">
            <v>VITAMIN A 100.000 UI KL</v>
          </cell>
          <cell r="F352" t="str">
            <v>BTL 50 KAPS</v>
          </cell>
          <cell r="G352">
            <v>3334.9761904761904</v>
          </cell>
          <cell r="H352">
            <v>3296.8645689655168</v>
          </cell>
          <cell r="I352">
            <v>682.94642857142856</v>
          </cell>
          <cell r="J352">
            <v>646.74568965517244</v>
          </cell>
          <cell r="K352">
            <v>20.299375599674832</v>
          </cell>
          <cell r="L352">
            <v>21.271389048989985</v>
          </cell>
          <cell r="M352">
            <v>84.527167402976744</v>
          </cell>
          <cell r="N352">
            <v>100.17875387884337</v>
          </cell>
          <cell r="O352">
            <v>4122.7491620502706</v>
          </cell>
          <cell r="P352">
            <v>4065.0604015485228</v>
          </cell>
          <cell r="Q352">
            <v>8113.7</v>
          </cell>
          <cell r="R352">
            <v>0.98600721066593855</v>
          </cell>
          <cell r="S352">
            <v>0.50101191830466041</v>
          </cell>
        </row>
        <row r="353">
          <cell r="D353" t="str">
            <v>700019</v>
          </cell>
          <cell r="E353" t="str">
            <v>VITAMIN A 20.000 SI</v>
          </cell>
          <cell r="F353" t="str">
            <v>BTL 100 DRGS</v>
          </cell>
          <cell r="G353">
            <v>2830.6848878835872</v>
          </cell>
          <cell r="H353">
            <v>3068.7661871227683</v>
          </cell>
          <cell r="I353">
            <v>868.82504970178923</v>
          </cell>
          <cell r="J353">
            <v>906.53730595893842</v>
          </cell>
          <cell r="K353">
            <v>721.12278211260764</v>
          </cell>
          <cell r="L353">
            <v>811.78756770515986</v>
          </cell>
          <cell r="M353">
            <v>1601.8803129153648</v>
          </cell>
          <cell r="N353">
            <v>1852.6451723753464</v>
          </cell>
          <cell r="O353">
            <v>6022.5130326133485</v>
          </cell>
          <cell r="P353">
            <v>6639.7362331622126</v>
          </cell>
          <cell r="Q353">
            <v>8177</v>
          </cell>
          <cell r="R353">
            <v>1.1024859883584233</v>
          </cell>
          <cell r="S353">
            <v>0.81200149604527483</v>
          </cell>
        </row>
        <row r="354">
          <cell r="D354" t="str">
            <v>P918</v>
          </cell>
          <cell r="E354" t="str">
            <v xml:space="preserve">VITAMIN A 200.000 UI KL   </v>
          </cell>
          <cell r="F354" t="str">
            <v>BTL 50 KAPS</v>
          </cell>
          <cell r="G354">
            <v>5771.8257621951216</v>
          </cell>
          <cell r="H354">
            <v>5727.6696580645166</v>
          </cell>
          <cell r="I354">
            <v>642.40853658536582</v>
          </cell>
          <cell r="J354">
            <v>733.25</v>
          </cell>
          <cell r="K354">
            <v>20.299375599674828</v>
          </cell>
          <cell r="L354">
            <v>21.271389048989985</v>
          </cell>
          <cell r="M354">
            <v>84.52716740297673</v>
          </cell>
          <cell r="N354">
            <v>100.17875387884339</v>
          </cell>
          <cell r="O354">
            <v>6519.060841783139</v>
          </cell>
          <cell r="P354">
            <v>6582.3698009923501</v>
          </cell>
          <cell r="Q354">
            <v>10671.5</v>
          </cell>
          <cell r="R354">
            <v>1.0097113619194102</v>
          </cell>
          <cell r="S354">
            <v>0.61681767333480297</v>
          </cell>
        </row>
        <row r="355">
          <cell r="D355" t="str">
            <v>1051027</v>
          </cell>
          <cell r="E355" t="str">
            <v>VITAMIN B KOMPLEKS</v>
          </cell>
          <cell r="F355" t="str">
            <v>BTL 1000 TABL</v>
          </cell>
          <cell r="G355">
            <v>4523.9320086289545</v>
          </cell>
          <cell r="H355">
            <v>5200.6335282651071</v>
          </cell>
          <cell r="I355">
            <v>600.00527325023972</v>
          </cell>
          <cell r="J355">
            <v>774.34551656920075</v>
          </cell>
          <cell r="K355">
            <v>1200.8746075717013</v>
          </cell>
          <cell r="L355">
            <v>1320.410134973092</v>
          </cell>
          <cell r="M355">
            <v>2019.5664072519819</v>
          </cell>
          <cell r="N355">
            <v>2258.7079480387406</v>
          </cell>
          <cell r="O355">
            <v>8344.3782967028765</v>
          </cell>
          <cell r="P355">
            <v>9554.0971278461402</v>
          </cell>
          <cell r="Q355">
            <v>16044.75</v>
          </cell>
          <cell r="R355">
            <v>1.1449741116868182</v>
          </cell>
          <cell r="S355">
            <v>0.59546562756329269</v>
          </cell>
        </row>
        <row r="356">
          <cell r="D356" t="str">
            <v>1021027</v>
          </cell>
          <cell r="E356" t="str">
            <v>VITAMIN B KOMPLEKS</v>
          </cell>
          <cell r="F356" t="str">
            <v>BTL 1000 TABL</v>
          </cell>
          <cell r="G356">
            <v>4509.758396946565</v>
          </cell>
          <cell r="H356">
            <v>5200.6335282651071</v>
          </cell>
          <cell r="I356">
            <v>600.38692748091603</v>
          </cell>
          <cell r="J356">
            <v>774.34551656920075</v>
          </cell>
          <cell r="K356">
            <v>1200.8746075717013</v>
          </cell>
          <cell r="L356">
            <v>1320.410134973092</v>
          </cell>
          <cell r="M356">
            <v>2019.5664072519819</v>
          </cell>
          <cell r="N356">
            <v>2258.7079480387406</v>
          </cell>
          <cell r="O356">
            <v>8330.5863392511637</v>
          </cell>
          <cell r="P356">
            <v>9554.0971278461402</v>
          </cell>
          <cell r="Q356">
            <v>16650.150000000001</v>
          </cell>
          <cell r="R356">
            <v>1.1468697086578612</v>
          </cell>
          <cell r="S356">
            <v>0.57381447781828632</v>
          </cell>
        </row>
        <row r="357">
          <cell r="D357" t="str">
            <v>1051013</v>
          </cell>
          <cell r="E357" t="str">
            <v>VITAMIN B1 100 MG</v>
          </cell>
          <cell r="F357" t="str">
            <v>BTL 1000 TABL</v>
          </cell>
          <cell r="H357">
            <v>26805.442344236759</v>
          </cell>
          <cell r="J357">
            <v>1159.6643302180685</v>
          </cell>
          <cell r="L357">
            <v>2422.2082286208852</v>
          </cell>
          <cell r="N357">
            <v>4143.4557588444477</v>
          </cell>
          <cell r="O357">
            <v>0</v>
          </cell>
          <cell r="P357">
            <v>34530.770661920164</v>
          </cell>
          <cell r="Q357">
            <v>54382.35</v>
          </cell>
          <cell r="R357" t="e">
            <v>#DIV/0!</v>
          </cell>
          <cell r="S357">
            <v>0.63496282639349277</v>
          </cell>
        </row>
        <row r="358">
          <cell r="D358" t="str">
            <v>1001103</v>
          </cell>
          <cell r="E358" t="str">
            <v>VITAMIN B12 50 MCG</v>
          </cell>
          <cell r="F358" t="str">
            <v>BTL 1000 TABL</v>
          </cell>
          <cell r="G358">
            <v>5233.0297913907289</v>
          </cell>
          <cell r="H358">
            <v>5266.3765875370918</v>
          </cell>
          <cell r="I358">
            <v>616.95447019867549</v>
          </cell>
          <cell r="J358">
            <v>770.68001978239363</v>
          </cell>
          <cell r="K358">
            <v>1127.3036709965711</v>
          </cell>
          <cell r="L358">
            <v>1216.2149538889373</v>
          </cell>
          <cell r="M358">
            <v>1895.8387581532577</v>
          </cell>
          <cell r="N358">
            <v>2080.4705372308395</v>
          </cell>
          <cell r="O358">
            <v>8873.1266907392328</v>
          </cell>
          <cell r="P358">
            <v>9333.7420984392629</v>
          </cell>
          <cell r="Q358">
            <v>16421.625</v>
          </cell>
          <cell r="R358">
            <v>1.0519112849116388</v>
          </cell>
          <cell r="S358">
            <v>0.56838114976071263</v>
          </cell>
        </row>
        <row r="359">
          <cell r="D359" t="str">
            <v>1051103</v>
          </cell>
          <cell r="E359" t="str">
            <v>VITAMIN B12 50 MCG</v>
          </cell>
          <cell r="F359" t="str">
            <v>BTL 1000 TABL</v>
          </cell>
          <cell r="G359">
            <v>4755.7079858538227</v>
          </cell>
          <cell r="H359">
            <v>5266.3765875370918</v>
          </cell>
          <cell r="I359">
            <v>630.26540922869651</v>
          </cell>
          <cell r="J359">
            <v>770.68001978239363</v>
          </cell>
          <cell r="K359">
            <v>1127.3036709965709</v>
          </cell>
          <cell r="L359">
            <v>1216.2149538889373</v>
          </cell>
          <cell r="M359">
            <v>1895.8387581532581</v>
          </cell>
          <cell r="N359">
            <v>2080.4705372308395</v>
          </cell>
          <cell r="O359">
            <v>8409.115824232349</v>
          </cell>
          <cell r="P359">
            <v>9333.7420984392629</v>
          </cell>
          <cell r="Q359">
            <v>16421.625</v>
          </cell>
          <cell r="R359">
            <v>1.1099552311483736</v>
          </cell>
          <cell r="S359">
            <v>0.56838114976071263</v>
          </cell>
        </row>
        <row r="360">
          <cell r="D360" t="str">
            <v>1051040</v>
          </cell>
          <cell r="E360" t="str">
            <v>VITAMIN C 100 MG</v>
          </cell>
          <cell r="F360" t="str">
            <v>BTL 500 TABL</v>
          </cell>
          <cell r="G360">
            <v>7696.1146506329114</v>
          </cell>
          <cell r="H360">
            <v>7041.9431653225811</v>
          </cell>
          <cell r="I360">
            <v>612.49240506329113</v>
          </cell>
          <cell r="J360">
            <v>639.57459677419354</v>
          </cell>
          <cell r="K360">
            <v>680.07927407882028</v>
          </cell>
          <cell r="L360">
            <v>761.6799629885985</v>
          </cell>
          <cell r="M360">
            <v>1143.7207911117334</v>
          </cell>
          <cell r="N360">
            <v>1302.9380347033316</v>
          </cell>
          <cell r="O360">
            <v>10132.407120886755</v>
          </cell>
          <cell r="P360">
            <v>9746.1357597887036</v>
          </cell>
          <cell r="Q360">
            <v>15248.475</v>
          </cell>
          <cell r="R360">
            <v>0.961877631199619</v>
          </cell>
          <cell r="S360">
            <v>0.63915478497283851</v>
          </cell>
        </row>
        <row r="361">
          <cell r="D361" t="str">
            <v>1091034</v>
          </cell>
          <cell r="E361" t="str">
            <v>VITAMIN C 250 MG</v>
          </cell>
          <cell r="F361" t="str">
            <v>BTL 250 TABL</v>
          </cell>
          <cell r="G361">
            <v>9717.196515837104</v>
          </cell>
          <cell r="H361">
            <v>9215.5578699268972</v>
          </cell>
          <cell r="I361">
            <v>595.49874308697838</v>
          </cell>
          <cell r="J361">
            <v>744.05835644063529</v>
          </cell>
          <cell r="K361">
            <v>922.8644874829389</v>
          </cell>
          <cell r="L361">
            <v>1027.4436210703348</v>
          </cell>
          <cell r="M361">
            <v>1552.0239212444819</v>
          </cell>
          <cell r="N361">
            <v>1757.5562407513341</v>
          </cell>
          <cell r="O361">
            <v>12787.583667651503</v>
          </cell>
          <cell r="P361">
            <v>12744.616088189201</v>
          </cell>
          <cell r="Q361">
            <v>13874.85</v>
          </cell>
          <cell r="R361">
            <v>0.99663989846877832</v>
          </cell>
          <cell r="S361">
            <v>0.91854081940988197</v>
          </cell>
        </row>
        <row r="362">
          <cell r="D362" t="str">
            <v>1021034</v>
          </cell>
          <cell r="E362" t="str">
            <v>VITAMIN C 250 MG</v>
          </cell>
          <cell r="F362" t="str">
            <v>BTL 250 TABL</v>
          </cell>
          <cell r="G362">
            <v>7609.8387745344735</v>
          </cell>
          <cell r="H362">
            <v>9215.5578699268972</v>
          </cell>
          <cell r="I362">
            <v>563.82813286361352</v>
          </cell>
          <cell r="J362">
            <v>744.05835644063529</v>
          </cell>
          <cell r="K362">
            <v>922.86448748293867</v>
          </cell>
          <cell r="L362">
            <v>1027.4436210703348</v>
          </cell>
          <cell r="M362">
            <v>1552.0239212444819</v>
          </cell>
          <cell r="N362">
            <v>1757.5562407513341</v>
          </cell>
          <cell r="O362">
            <v>10648.555316125507</v>
          </cell>
          <cell r="P362">
            <v>12744.616088189201</v>
          </cell>
          <cell r="Q362">
            <v>13874.85</v>
          </cell>
          <cell r="R362">
            <v>1.1968399195794712</v>
          </cell>
          <cell r="S362">
            <v>0.91854081940988197</v>
          </cell>
        </row>
        <row r="363">
          <cell r="D363" t="str">
            <v>1051033</v>
          </cell>
          <cell r="E363" t="str">
            <v>VITAMIN C 50 MG</v>
          </cell>
          <cell r="F363" t="str">
            <v>BTL 1000 TABL</v>
          </cell>
          <cell r="H363">
            <v>7697.4492437542203</v>
          </cell>
          <cell r="J363">
            <v>768.93129642133692</v>
          </cell>
          <cell r="L363">
            <v>1094.3791329693327</v>
          </cell>
          <cell r="N363">
            <v>1872.0568559222324</v>
          </cell>
          <cell r="O363">
            <v>0</v>
          </cell>
          <cell r="P363">
            <v>11432.816529067122</v>
          </cell>
          <cell r="Q363">
            <v>13916.674999999999</v>
          </cell>
          <cell r="R363" t="e">
            <v>#DIV/0!</v>
          </cell>
          <cell r="S363">
            <v>0.8215192586639497</v>
          </cell>
        </row>
        <row r="364">
          <cell r="D364" t="str">
            <v>700017</v>
          </cell>
          <cell r="E364" t="str">
            <v>VITAMIN K</v>
          </cell>
          <cell r="F364" t="str">
            <v>BTL 500 DRGS</v>
          </cell>
          <cell r="G364">
            <v>5009.8457475346377</v>
          </cell>
          <cell r="H364">
            <v>5541.1929641583729</v>
          </cell>
          <cell r="I364">
            <v>968.78211716341218</v>
          </cell>
          <cell r="J364">
            <v>973.3124673969744</v>
          </cell>
          <cell r="K364">
            <v>1060.7345982785541</v>
          </cell>
          <cell r="L364">
            <v>1194.0978441904126</v>
          </cell>
          <cell r="M364">
            <v>2356.2837180551992</v>
          </cell>
          <cell r="N364">
            <v>2725.1459549164456</v>
          </cell>
          <cell r="O364">
            <v>9395.6461810318033</v>
          </cell>
          <cell r="P364">
            <v>10433.749230662204</v>
          </cell>
          <cell r="Q364">
            <v>16335</v>
          </cell>
          <cell r="R364">
            <v>1.1104876694618571</v>
          </cell>
          <cell r="S364">
            <v>0.63873579618378973</v>
          </cell>
        </row>
        <row r="365">
          <cell r="D365" t="str">
            <v>700036</v>
          </cell>
          <cell r="E365" t="str">
            <v>VITAMIN K3 INJ.</v>
          </cell>
          <cell r="F365" t="str">
            <v>DUS 100 AMPUL</v>
          </cell>
          <cell r="G365">
            <v>1030.6935781584582</v>
          </cell>
          <cell r="H365">
            <v>1090.9512642706131</v>
          </cell>
          <cell r="I365">
            <v>23584.627408993576</v>
          </cell>
          <cell r="J365">
            <v>24033.573995771669</v>
          </cell>
          <cell r="K365">
            <v>10641.743404816467</v>
          </cell>
          <cell r="L365">
            <v>11979.700557275391</v>
          </cell>
          <cell r="M365">
            <v>23639.246572313205</v>
          </cell>
          <cell r="N365">
            <v>27339.830377889433</v>
          </cell>
          <cell r="O365">
            <v>58896.310964281707</v>
          </cell>
          <cell r="P365">
            <v>64444.056195207108</v>
          </cell>
          <cell r="Q365">
            <v>111375</v>
          </cell>
          <cell r="R365">
            <v>1.0941951225822937</v>
          </cell>
          <cell r="S365">
            <v>0.5786222778469774</v>
          </cell>
        </row>
        <row r="366">
          <cell r="D366" t="str">
            <v>700057</v>
          </cell>
          <cell r="E366" t="str">
            <v>YEASTAFORT</v>
          </cell>
          <cell r="F366" t="str">
            <v>DUS 100 DRGS</v>
          </cell>
          <cell r="G366">
            <v>1355.2585133376538</v>
          </cell>
          <cell r="H366">
            <v>1356.8643938075281</v>
          </cell>
          <cell r="I366">
            <v>2878.9707661290322</v>
          </cell>
          <cell r="J366">
            <v>1857.917515274949</v>
          </cell>
          <cell r="K366">
            <v>1326.2640386462995</v>
          </cell>
          <cell r="L366">
            <v>1493.0115713628597</v>
          </cell>
          <cell r="M366">
            <v>2946.1227767775249</v>
          </cell>
          <cell r="N366">
            <v>3407.3208189245734</v>
          </cell>
          <cell r="O366">
            <v>8506.6160948905108</v>
          </cell>
          <cell r="P366">
            <v>8115.1142993699095</v>
          </cell>
          <cell r="Q366">
            <v>25746.5</v>
          </cell>
          <cell r="R366">
            <v>0.95397678804903907</v>
          </cell>
          <cell r="S366">
            <v>0.31519291163342239</v>
          </cell>
        </row>
        <row r="367">
          <cell r="D367" t="str">
            <v>P916</v>
          </cell>
          <cell r="E367" t="str">
            <v>YODIOL KAPSUL LUNAK</v>
          </cell>
          <cell r="F367" t="str">
            <v>BTL 100 KAPS</v>
          </cell>
          <cell r="G367">
            <v>11853.52</v>
          </cell>
          <cell r="H367">
            <v>14568.19</v>
          </cell>
          <cell r="I367">
            <v>994.24242424242425</v>
          </cell>
          <cell r="J367">
            <v>1166.5546731826512</v>
          </cell>
          <cell r="K367">
            <v>632.58519310614599</v>
          </cell>
          <cell r="L367">
            <v>662.87584478247857</v>
          </cell>
          <cell r="M367">
            <v>2634.1024260462523</v>
          </cell>
          <cell r="N367">
            <v>3121.8495394802362</v>
          </cell>
          <cell r="O367">
            <v>16114.450043394823</v>
          </cell>
          <cell r="P367">
            <v>19519.470057445367</v>
          </cell>
          <cell r="Q367">
            <v>63408.75</v>
          </cell>
          <cell r="R367">
            <v>1.2113022786927956</v>
          </cell>
          <cell r="S367">
            <v>0.30783559141988082</v>
          </cell>
        </row>
        <row r="368">
          <cell r="O368">
            <v>0</v>
          </cell>
          <cell r="P368">
            <v>0</v>
          </cell>
          <cell r="S368">
            <v>0</v>
          </cell>
        </row>
        <row r="369">
          <cell r="E369" t="str">
            <v>PENJUALAN LANGSUNG</v>
          </cell>
          <cell r="O369">
            <v>0</v>
          </cell>
          <cell r="P369">
            <v>0</v>
          </cell>
          <cell r="S369">
            <v>0</v>
          </cell>
        </row>
        <row r="370">
          <cell r="D370" t="str">
            <v>1900000</v>
          </cell>
          <cell r="E370" t="str">
            <v>ASAM USNAT</v>
          </cell>
          <cell r="F370" t="str">
            <v>CONT. 1 KG</v>
          </cell>
          <cell r="G370">
            <v>1279428.57</v>
          </cell>
          <cell r="H370">
            <v>1399334.5852384064</v>
          </cell>
          <cell r="I370">
            <v>974.29</v>
          </cell>
          <cell r="J370">
            <v>4988.4715871979106</v>
          </cell>
          <cell r="K370">
            <v>305387.72153275699</v>
          </cell>
          <cell r="L370">
            <v>433184.87072565849</v>
          </cell>
          <cell r="M370">
            <v>720258.71006434539</v>
          </cell>
          <cell r="N370">
            <v>741010.75458506565</v>
          </cell>
          <cell r="O370">
            <v>2306049.2915971023</v>
          </cell>
          <cell r="P370">
            <v>2578518.6821363284</v>
          </cell>
          <cell r="R370">
            <v>1.1181541919039042</v>
          </cell>
          <cell r="S370">
            <v>0</v>
          </cell>
        </row>
        <row r="371">
          <cell r="D371" t="str">
            <v>P257</v>
          </cell>
          <cell r="E371" t="str">
            <v>BARIUM YODIDA</v>
          </cell>
          <cell r="F371" t="str">
            <v>LITER</v>
          </cell>
          <cell r="G371">
            <v>29355.7</v>
          </cell>
          <cell r="H371">
            <v>26461.47470151091</v>
          </cell>
          <cell r="I371">
            <v>0</v>
          </cell>
          <cell r="J371">
            <v>0</v>
          </cell>
          <cell r="K371">
            <v>3788.5624784948113</v>
          </cell>
          <cell r="L371">
            <v>4582.5514203158546</v>
          </cell>
          <cell r="M371">
            <v>16351.645420953233</v>
          </cell>
          <cell r="N371">
            <v>22528.606936559721</v>
          </cell>
          <cell r="O371">
            <v>49495.907899448044</v>
          </cell>
          <cell r="P371">
            <v>53572.633058386484</v>
          </cell>
          <cell r="R371">
            <v>1.0823648930174266</v>
          </cell>
          <cell r="S371">
            <v>0</v>
          </cell>
        </row>
        <row r="372">
          <cell r="D372" t="str">
            <v>1500</v>
          </cell>
          <cell r="E372" t="str">
            <v>CASTOR CRUDE</v>
          </cell>
          <cell r="F372" t="str">
            <v>KG</v>
          </cell>
          <cell r="G372">
            <v>5169.7532046332044</v>
          </cell>
          <cell r="H372">
            <v>5516.5390243902439</v>
          </cell>
          <cell r="I372">
            <v>294.44444444444446</v>
          </cell>
          <cell r="J372">
            <v>294.44444444444446</v>
          </cell>
          <cell r="K372">
            <v>272.52214769974887</v>
          </cell>
          <cell r="L372">
            <v>136.07</v>
          </cell>
          <cell r="M372">
            <v>654.23933525523887</v>
          </cell>
          <cell r="N372">
            <v>348</v>
          </cell>
          <cell r="O372">
            <v>6390.9591320326363</v>
          </cell>
          <cell r="P372">
            <v>6295.0534688346879</v>
          </cell>
          <cell r="R372">
            <v>0.98499354146746898</v>
          </cell>
          <cell r="S372">
            <v>0</v>
          </cell>
        </row>
        <row r="373">
          <cell r="D373" t="str">
            <v>1190</v>
          </cell>
          <cell r="E373" t="str">
            <v>CASTOR MEAL</v>
          </cell>
          <cell r="F373" t="str">
            <v>KG</v>
          </cell>
          <cell r="G373">
            <v>329.98424710424712</v>
          </cell>
          <cell r="H373">
            <v>352.11951219512196</v>
          </cell>
          <cell r="I373">
            <v>0</v>
          </cell>
          <cell r="J373">
            <v>0</v>
          </cell>
          <cell r="K373">
            <v>12.882895309993296</v>
          </cell>
          <cell r="L373">
            <v>6.31</v>
          </cell>
          <cell r="M373">
            <v>30.927750037618747</v>
          </cell>
          <cell r="N373">
            <v>16.13</v>
          </cell>
          <cell r="O373">
            <v>373.79489245185914</v>
          </cell>
          <cell r="P373">
            <v>374.55951219512195</v>
          </cell>
          <cell r="R373">
            <v>1.0020455596336466</v>
          </cell>
          <cell r="S373">
            <v>0</v>
          </cell>
        </row>
        <row r="374">
          <cell r="D374" t="str">
            <v>1101</v>
          </cell>
          <cell r="E374" t="str">
            <v>CASTOR OIL RBD</v>
          </cell>
          <cell r="F374" t="str">
            <v>KG</v>
          </cell>
          <cell r="G374">
            <v>6461.9309496842725</v>
          </cell>
          <cell r="H374">
            <v>6470.6771446081666</v>
          </cell>
          <cell r="I374">
            <v>611.11111111111109</v>
          </cell>
          <cell r="J374">
            <v>611.11111111111109</v>
          </cell>
          <cell r="K374">
            <v>654.44669141704162</v>
          </cell>
          <cell r="L374">
            <v>575.61</v>
          </cell>
          <cell r="M374">
            <v>1571.1191621181781</v>
          </cell>
          <cell r="N374">
            <v>1472.15</v>
          </cell>
          <cell r="O374">
            <v>9298.6079143306033</v>
          </cell>
          <cell r="P374">
            <v>9129.5482557192772</v>
          </cell>
          <cell r="R374">
            <v>0.98181882060531034</v>
          </cell>
          <cell r="S374">
            <v>0</v>
          </cell>
        </row>
        <row r="375">
          <cell r="D375" t="str">
            <v>1900021</v>
          </cell>
          <cell r="E375" t="str">
            <v>CINCHONIDINE BASE</v>
          </cell>
          <cell r="F375" t="str">
            <v>DRUM 1 KG.</v>
          </cell>
          <cell r="G375">
            <v>212514.98</v>
          </cell>
          <cell r="H375">
            <v>396109.24</v>
          </cell>
          <cell r="I375">
            <v>3225.29</v>
          </cell>
          <cell r="J375">
            <v>1308.162</v>
          </cell>
          <cell r="K375">
            <v>26176.522119187241</v>
          </cell>
          <cell r="L375">
            <v>37130.744135144188</v>
          </cell>
          <cell r="M375">
            <v>61737.479034546814</v>
          </cell>
          <cell r="N375">
            <v>63516.255043249985</v>
          </cell>
          <cell r="O375">
            <v>303654.27115373407</v>
          </cell>
          <cell r="P375">
            <v>498064.40117839415</v>
          </cell>
          <cell r="R375">
            <v>1.6402351242615458</v>
          </cell>
          <cell r="S375">
            <v>0</v>
          </cell>
        </row>
        <row r="376">
          <cell r="D376" t="str">
            <v>1900023</v>
          </cell>
          <cell r="E376" t="str">
            <v>CINCHONIDINE BASE SPECIAL</v>
          </cell>
          <cell r="F376" t="str">
            <v>CONT. 1 KG</v>
          </cell>
          <cell r="G376">
            <v>212514.98</v>
          </cell>
          <cell r="H376">
            <v>396109.24</v>
          </cell>
          <cell r="I376">
            <v>3225.29</v>
          </cell>
          <cell r="J376">
            <v>1313.2159999999999</v>
          </cell>
          <cell r="K376">
            <v>26176.522119187241</v>
          </cell>
          <cell r="L376">
            <v>37130.744135144196</v>
          </cell>
          <cell r="M376">
            <v>61737.479034546814</v>
          </cell>
          <cell r="N376">
            <v>63516.255043249985</v>
          </cell>
          <cell r="O376">
            <v>303654.27115373407</v>
          </cell>
          <cell r="P376">
            <v>498069.45517839416</v>
          </cell>
          <cell r="R376">
            <v>1.640251768190119</v>
          </cell>
          <cell r="S376">
            <v>0</v>
          </cell>
        </row>
        <row r="377">
          <cell r="D377" t="str">
            <v>1900022</v>
          </cell>
          <cell r="E377" t="str">
            <v>CINCHONINE BASE ( CN )</v>
          </cell>
          <cell r="F377" t="str">
            <v>CONT. 1 KG</v>
          </cell>
          <cell r="G377">
            <v>212514.98</v>
          </cell>
          <cell r="H377">
            <v>396109.24</v>
          </cell>
          <cell r="I377">
            <v>3225.29</v>
          </cell>
          <cell r="J377">
            <v>2240.6</v>
          </cell>
          <cell r="K377">
            <v>26176.522119187241</v>
          </cell>
          <cell r="L377">
            <v>37130.744135144188</v>
          </cell>
          <cell r="M377">
            <v>61737.479034546814</v>
          </cell>
          <cell r="N377">
            <v>63516.255043249992</v>
          </cell>
          <cell r="O377">
            <v>303654.27115373407</v>
          </cell>
          <cell r="P377">
            <v>498996.83917839412</v>
          </cell>
          <cell r="R377">
            <v>1.6433058467528092</v>
          </cell>
          <cell r="S377">
            <v>0</v>
          </cell>
        </row>
        <row r="378">
          <cell r="D378" t="str">
            <v>1102</v>
          </cell>
          <cell r="E378" t="str">
            <v>COCONUT OIL RBD</v>
          </cell>
          <cell r="F378" t="str">
            <v>KG</v>
          </cell>
          <cell r="G378">
            <v>4494.5810564663025</v>
          </cell>
          <cell r="H378">
            <v>6025.5555555555557</v>
          </cell>
          <cell r="I378">
            <v>299.27140255009107</v>
          </cell>
          <cell r="J378">
            <v>294.44444444444446</v>
          </cell>
          <cell r="K378">
            <v>62.563334330170136</v>
          </cell>
          <cell r="L378">
            <v>48.9</v>
          </cell>
          <cell r="M378">
            <v>150.1947442033883</v>
          </cell>
          <cell r="N378">
            <v>125.06</v>
          </cell>
          <cell r="O378">
            <v>5006.610537549951</v>
          </cell>
          <cell r="P378">
            <v>6493.96</v>
          </cell>
          <cell r="R378">
            <v>1.2970771245925397</v>
          </cell>
          <cell r="S378">
            <v>0</v>
          </cell>
        </row>
        <row r="379">
          <cell r="D379" t="str">
            <v>1401204</v>
          </cell>
          <cell r="E379" t="str">
            <v>COOPER T 380 A EXPORT</v>
          </cell>
          <cell r="F379" t="str">
            <v>DUS/UNIT</v>
          </cell>
          <cell r="G379">
            <v>2368.8200000000002</v>
          </cell>
          <cell r="H379">
            <v>5451.83</v>
          </cell>
          <cell r="I379">
            <v>1963.2</v>
          </cell>
          <cell r="J379">
            <v>1914.93</v>
          </cell>
          <cell r="K379">
            <v>634.71830534362937</v>
          </cell>
          <cell r="L379">
            <v>622.36836802639812</v>
          </cell>
          <cell r="M379">
            <v>1496.9867994905385</v>
          </cell>
          <cell r="N379">
            <v>1064.630104113653</v>
          </cell>
          <cell r="O379">
            <v>6463.7251048341677</v>
          </cell>
          <cell r="P379">
            <v>9053.7584721400526</v>
          </cell>
          <cell r="R379">
            <v>1.4007028958222278</v>
          </cell>
          <cell r="S379">
            <v>0</v>
          </cell>
        </row>
        <row r="380">
          <cell r="D380" t="str">
            <v>1602102</v>
          </cell>
          <cell r="E380" t="str">
            <v>EKSTRAK PEKAT DAUN JAMBU</v>
          </cell>
          <cell r="F380" t="str">
            <v>CONT. 1 KG</v>
          </cell>
          <cell r="G380">
            <v>13550.41</v>
          </cell>
          <cell r="H380">
            <v>13085.534782608695</v>
          </cell>
          <cell r="I380">
            <v>3240.27</v>
          </cell>
          <cell r="J380">
            <v>4731.521739130435</v>
          </cell>
          <cell r="K380">
            <v>10460.473810827072</v>
          </cell>
          <cell r="L380">
            <v>14837.92135692075</v>
          </cell>
          <cell r="M380">
            <v>24671.088070710215</v>
          </cell>
          <cell r="N380">
            <v>25381.909766948018</v>
          </cell>
          <cell r="O380">
            <v>51922.241881537288</v>
          </cell>
          <cell r="P380">
            <v>58036.887645607902</v>
          </cell>
          <cell r="R380">
            <v>1.1177654419857568</v>
          </cell>
          <cell r="S380">
            <v>0</v>
          </cell>
        </row>
        <row r="381">
          <cell r="D381" t="str">
            <v>1900002</v>
          </cell>
          <cell r="E381" t="str">
            <v>EKSTRAK PEKAT KUNYIT</v>
          </cell>
          <cell r="F381" t="str">
            <v>CONT. 1 KG</v>
          </cell>
          <cell r="H381">
            <v>73097.96610169491</v>
          </cell>
          <cell r="J381">
            <v>1844.4915254237287</v>
          </cell>
          <cell r="L381">
            <v>22669.046517517807</v>
          </cell>
          <cell r="N381">
            <v>38777.917699503909</v>
          </cell>
          <cell r="O381">
            <v>0</v>
          </cell>
          <cell r="P381">
            <v>136389.42184414036</v>
          </cell>
          <cell r="R381" t="e">
            <v>#DIV/0!</v>
          </cell>
          <cell r="S381">
            <v>0</v>
          </cell>
        </row>
        <row r="382">
          <cell r="D382" t="str">
            <v>1170</v>
          </cell>
          <cell r="E382" t="str">
            <v>FA CASTOR</v>
          </cell>
          <cell r="F382" t="str">
            <v>KG</v>
          </cell>
          <cell r="G382">
            <v>830.17862895249345</v>
          </cell>
          <cell r="H382">
            <v>256.77290256381548</v>
          </cell>
          <cell r="I382">
            <v>294.4444444444444</v>
          </cell>
          <cell r="J382">
            <v>294.44444444444446</v>
          </cell>
          <cell r="K382">
            <v>232.07615234637441</v>
          </cell>
          <cell r="L382">
            <v>304.49</v>
          </cell>
          <cell r="M382">
            <v>557.14131464635261</v>
          </cell>
          <cell r="N382">
            <v>778.76</v>
          </cell>
          <cell r="O382">
            <v>1913.8405403896647</v>
          </cell>
          <cell r="P382">
            <v>1634.4673470082598</v>
          </cell>
          <cell r="R382">
            <v>0.85402483253671513</v>
          </cell>
          <cell r="S382">
            <v>0</v>
          </cell>
        </row>
        <row r="383">
          <cell r="D383" t="str">
            <v>1174</v>
          </cell>
          <cell r="E383" t="str">
            <v>FA PEANUT</v>
          </cell>
          <cell r="F383" t="str">
            <v>KG</v>
          </cell>
          <cell r="G383">
            <v>646.69755642005646</v>
          </cell>
          <cell r="H383">
            <v>824.93325495771342</v>
          </cell>
          <cell r="I383">
            <v>27.777777777777779</v>
          </cell>
          <cell r="J383">
            <v>27.777777777777779</v>
          </cell>
          <cell r="K383">
            <v>123.77394791806633</v>
          </cell>
          <cell r="L383">
            <v>91.05</v>
          </cell>
          <cell r="M383">
            <v>297.14203447805471</v>
          </cell>
          <cell r="N383">
            <v>232.86</v>
          </cell>
          <cell r="O383">
            <v>1095.3913165939553</v>
          </cell>
          <cell r="P383">
            <v>1176.6210327354911</v>
          </cell>
          <cell r="R383">
            <v>1.0741558883213664</v>
          </cell>
          <cell r="S383">
            <v>0</v>
          </cell>
        </row>
        <row r="384">
          <cell r="D384" t="str">
            <v>1110</v>
          </cell>
          <cell r="E384" t="str">
            <v>FB - 21</v>
          </cell>
          <cell r="F384" t="str">
            <v>KG</v>
          </cell>
          <cell r="G384">
            <v>7531.4288464274296</v>
          </cell>
          <cell r="I384">
            <v>294.44444444444446</v>
          </cell>
          <cell r="K384">
            <v>100.70958956759334</v>
          </cell>
          <cell r="M384">
            <v>241.77181740517642</v>
          </cell>
          <cell r="O384">
            <v>8168.3546978446429</v>
          </cell>
          <cell r="P384">
            <v>0</v>
          </cell>
          <cell r="R384">
            <v>0</v>
          </cell>
          <cell r="S384">
            <v>0</v>
          </cell>
        </row>
        <row r="385">
          <cell r="D385" t="str">
            <v>1117</v>
          </cell>
          <cell r="E385" t="str">
            <v>FB - 21 PLUS</v>
          </cell>
          <cell r="F385" t="str">
            <v>KG</v>
          </cell>
          <cell r="G385">
            <v>5552.6538170491831</v>
          </cell>
          <cell r="H385">
            <v>5518.2649936273219</v>
          </cell>
          <cell r="I385">
            <v>294.44444444444446</v>
          </cell>
          <cell r="J385">
            <v>294.44444444444446</v>
          </cell>
          <cell r="K385">
            <v>78.712495004145325</v>
          </cell>
          <cell r="L385">
            <v>62.59</v>
          </cell>
          <cell r="M385">
            <v>188.96376255088794</v>
          </cell>
          <cell r="N385">
            <v>160.08000000000001</v>
          </cell>
          <cell r="O385">
            <v>6114.7745190486603</v>
          </cell>
          <cell r="P385">
            <v>6035.3794380717663</v>
          </cell>
          <cell r="R385">
            <v>0.98701586121784812</v>
          </cell>
          <cell r="S385">
            <v>0</v>
          </cell>
        </row>
        <row r="386">
          <cell r="D386" t="str">
            <v>1111</v>
          </cell>
          <cell r="E386" t="str">
            <v>FB - 23</v>
          </cell>
          <cell r="F386" t="str">
            <v>KG</v>
          </cell>
          <cell r="G386">
            <v>7874.4332152780589</v>
          </cell>
          <cell r="H386">
            <v>8848.3322133442271</v>
          </cell>
          <cell r="I386">
            <v>529.41176470588232</v>
          </cell>
          <cell r="J386">
            <v>529.41176470588232</v>
          </cell>
          <cell r="K386">
            <v>673.47589308359647</v>
          </cell>
          <cell r="L386">
            <v>552.27</v>
          </cell>
          <cell r="M386">
            <v>1616.8022464247094</v>
          </cell>
          <cell r="N386">
            <v>1412.45</v>
          </cell>
          <cell r="O386">
            <v>10694.123119492247</v>
          </cell>
          <cell r="P386">
            <v>11342.463978050111</v>
          </cell>
          <cell r="R386">
            <v>1.0606259018447364</v>
          </cell>
          <cell r="S386">
            <v>0</v>
          </cell>
        </row>
        <row r="387">
          <cell r="D387" t="str">
            <v>1118</v>
          </cell>
          <cell r="E387" t="str">
            <v>FB - 555</v>
          </cell>
          <cell r="F387" t="str">
            <v>KG</v>
          </cell>
          <cell r="H387">
            <v>5538.2</v>
          </cell>
          <cell r="J387">
            <v>294.44</v>
          </cell>
          <cell r="L387">
            <v>62.59</v>
          </cell>
          <cell r="N387">
            <v>160.08000000000001</v>
          </cell>
          <cell r="O387">
            <v>0</v>
          </cell>
          <cell r="P387">
            <v>6055.3099999999995</v>
          </cell>
          <cell r="R387" t="e">
            <v>#DIV/0!</v>
          </cell>
          <cell r="S387">
            <v>0</v>
          </cell>
        </row>
        <row r="388">
          <cell r="D388" t="str">
            <v>1110236</v>
          </cell>
          <cell r="E388" t="str">
            <v>FITUNO  KAPLET</v>
          </cell>
          <cell r="F388" t="str">
            <v>BTL 30 KAPS</v>
          </cell>
          <cell r="H388">
            <v>2899.3797066219618</v>
          </cell>
          <cell r="J388">
            <v>2800.5718547986075</v>
          </cell>
          <cell r="L388">
            <v>762.99888933143575</v>
          </cell>
          <cell r="N388">
            <v>1305.1942044603936</v>
          </cell>
          <cell r="O388">
            <v>0</v>
          </cell>
          <cell r="P388">
            <v>7768.1446552123989</v>
          </cell>
          <cell r="R388" t="e">
            <v>#DIV/0!</v>
          </cell>
          <cell r="S388">
            <v>0</v>
          </cell>
        </row>
        <row r="389">
          <cell r="D389" t="str">
            <v>P258</v>
          </cell>
          <cell r="E389" t="str">
            <v>KALIUM SULFIDA</v>
          </cell>
          <cell r="F389" t="str">
            <v>LITER</v>
          </cell>
          <cell r="G389">
            <v>1169.5</v>
          </cell>
          <cell r="H389">
            <v>11154.5</v>
          </cell>
          <cell r="I389">
            <v>0</v>
          </cell>
          <cell r="J389">
            <v>0</v>
          </cell>
          <cell r="K389">
            <v>20458.237383871983</v>
          </cell>
          <cell r="L389">
            <v>24745.777669705614</v>
          </cell>
          <cell r="M389">
            <v>88298.885273147462</v>
          </cell>
          <cell r="N389">
            <v>121654.47745742249</v>
          </cell>
          <cell r="O389">
            <v>109926.62265701944</v>
          </cell>
          <cell r="P389">
            <v>157554.7551271281</v>
          </cell>
          <cell r="R389">
            <v>1.4332720438315707</v>
          </cell>
          <cell r="S389">
            <v>0</v>
          </cell>
        </row>
        <row r="390">
          <cell r="D390" t="str">
            <v>5900150</v>
          </cell>
          <cell r="E390" t="str">
            <v>KINA BASE</v>
          </cell>
          <cell r="F390" t="str">
            <v>DRUM/ 1 KG.</v>
          </cell>
          <cell r="G390">
            <v>306280.76</v>
          </cell>
          <cell r="I390">
            <v>3529.5</v>
          </cell>
          <cell r="K390">
            <v>10024.155825428796</v>
          </cell>
          <cell r="M390">
            <v>23642.029574960809</v>
          </cell>
          <cell r="O390">
            <v>343476.44540038961</v>
          </cell>
          <cell r="P390">
            <v>0</v>
          </cell>
          <cell r="R390">
            <v>0</v>
          </cell>
          <cell r="S390">
            <v>0</v>
          </cell>
        </row>
        <row r="391">
          <cell r="D391" t="str">
            <v>5900129</v>
          </cell>
          <cell r="E391" t="str">
            <v>KINA HCL</v>
          </cell>
          <cell r="F391" t="str">
            <v>DRUM/ 1 KG.</v>
          </cell>
          <cell r="G391">
            <v>387085.14</v>
          </cell>
          <cell r="I391">
            <v>2229.63</v>
          </cell>
          <cell r="K391">
            <v>10901.440895696825</v>
          </cell>
          <cell r="M391">
            <v>25711.111494491041</v>
          </cell>
          <cell r="O391">
            <v>425927.32239018788</v>
          </cell>
          <cell r="P391">
            <v>0</v>
          </cell>
          <cell r="R391">
            <v>0</v>
          </cell>
          <cell r="S391">
            <v>0</v>
          </cell>
        </row>
        <row r="392">
          <cell r="D392" t="str">
            <v>5900138</v>
          </cell>
          <cell r="E392" t="str">
            <v>KINA SULFATE</v>
          </cell>
          <cell r="F392" t="str">
            <v>DRUM/ 1 KG.</v>
          </cell>
          <cell r="G392">
            <v>306280.76</v>
          </cell>
          <cell r="I392">
            <v>2792.54</v>
          </cell>
          <cell r="K392">
            <v>7409.0373727220267</v>
          </cell>
          <cell r="M392">
            <v>17474.257557283257</v>
          </cell>
          <cell r="O392">
            <v>333956.59493000526</v>
          </cell>
          <cell r="P392">
            <v>0</v>
          </cell>
          <cell r="R392">
            <v>0</v>
          </cell>
          <cell r="S392">
            <v>0</v>
          </cell>
        </row>
        <row r="393">
          <cell r="D393" t="str">
            <v>1212</v>
          </cell>
          <cell r="E393" t="str">
            <v>MB. CREAM</v>
          </cell>
          <cell r="F393" t="str">
            <v>CTN 60 GR</v>
          </cell>
          <cell r="G393">
            <v>289.12719276807064</v>
          </cell>
          <cell r="H393">
            <v>0</v>
          </cell>
          <cell r="I393">
            <v>626.37783375314859</v>
          </cell>
          <cell r="J393">
            <v>0</v>
          </cell>
          <cell r="K393">
            <v>126.81002921258761</v>
          </cell>
          <cell r="L393">
            <v>0</v>
          </cell>
          <cell r="M393">
            <v>304.4307037665863</v>
          </cell>
          <cell r="N393">
            <v>0</v>
          </cell>
          <cell r="O393">
            <v>1346.745759500393</v>
          </cell>
          <cell r="P393">
            <v>0</v>
          </cell>
          <cell r="R393">
            <v>0</v>
          </cell>
          <cell r="S393">
            <v>0</v>
          </cell>
        </row>
        <row r="394">
          <cell r="D394" t="str">
            <v>1210</v>
          </cell>
          <cell r="E394" t="str">
            <v>MB. PUTIH</v>
          </cell>
          <cell r="F394" t="str">
            <v>CTN 60 GR</v>
          </cell>
          <cell r="G394">
            <v>270.457847188573</v>
          </cell>
          <cell r="H394">
            <v>0</v>
          </cell>
          <cell r="I394">
            <v>596.49797570850205</v>
          </cell>
          <cell r="J394">
            <v>0</v>
          </cell>
          <cell r="K394">
            <v>127.97736268831545</v>
          </cell>
          <cell r="L394">
            <v>0</v>
          </cell>
          <cell r="M394">
            <v>307.23310160335649</v>
          </cell>
          <cell r="N394">
            <v>0</v>
          </cell>
          <cell r="O394">
            <v>1302.166287188747</v>
          </cell>
          <cell r="P394">
            <v>0</v>
          </cell>
          <cell r="R394">
            <v>0</v>
          </cell>
          <cell r="S394">
            <v>0</v>
          </cell>
        </row>
        <row r="395">
          <cell r="D395" t="str">
            <v>1211</v>
          </cell>
          <cell r="E395" t="str">
            <v>MB. ROSE</v>
          </cell>
          <cell r="F395" t="str">
            <v>CTN 60 GR</v>
          </cell>
          <cell r="H395">
            <v>0</v>
          </cell>
          <cell r="J395">
            <v>0</v>
          </cell>
          <cell r="L395">
            <v>0</v>
          </cell>
          <cell r="N395">
            <v>0</v>
          </cell>
          <cell r="O395">
            <v>0</v>
          </cell>
          <cell r="P395">
            <v>0</v>
          </cell>
          <cell r="R395" t="e">
            <v>#DIV/0!</v>
          </cell>
          <cell r="S395">
            <v>0</v>
          </cell>
        </row>
        <row r="396">
          <cell r="D396" t="str">
            <v>1000046</v>
          </cell>
          <cell r="E396" t="str">
            <v>MIKRODIOL 30 ABT</v>
          </cell>
          <cell r="F396" t="str">
            <v>CYCL 28 TABL</v>
          </cell>
          <cell r="G396">
            <v>194.59941353079822</v>
          </cell>
          <cell r="I396">
            <v>114.26811428571429</v>
          </cell>
          <cell r="K396">
            <v>41.680467272267762</v>
          </cell>
          <cell r="M396">
            <v>70.095970895622116</v>
          </cell>
          <cell r="O396">
            <v>420.64396598440237</v>
          </cell>
          <cell r="P396">
            <v>0</v>
          </cell>
          <cell r="R396">
            <v>0</v>
          </cell>
          <cell r="S396">
            <v>0</v>
          </cell>
        </row>
        <row r="397">
          <cell r="D397" t="str">
            <v>1115</v>
          </cell>
          <cell r="E397" t="str">
            <v>MVO III</v>
          </cell>
          <cell r="F397" t="str">
            <v>KG</v>
          </cell>
          <cell r="G397">
            <v>5541.5473880917189</v>
          </cell>
          <cell r="H397">
            <v>5172.5616010912163</v>
          </cell>
          <cell r="I397">
            <v>0</v>
          </cell>
          <cell r="J397">
            <v>0</v>
          </cell>
          <cell r="K397">
            <v>21.373534876952959</v>
          </cell>
          <cell r="L397">
            <v>23.28</v>
          </cell>
          <cell r="M397">
            <v>51.311085605264573</v>
          </cell>
          <cell r="N397">
            <v>59.54</v>
          </cell>
          <cell r="O397">
            <v>5614.2320085739366</v>
          </cell>
          <cell r="P397">
            <v>5255.381601091216</v>
          </cell>
          <cell r="R397">
            <v>0.93608201318814543</v>
          </cell>
          <cell r="S397">
            <v>0</v>
          </cell>
        </row>
        <row r="398">
          <cell r="D398" t="str">
            <v>1104</v>
          </cell>
          <cell r="E398" t="str">
            <v>OLEIN RBD</v>
          </cell>
          <cell r="F398" t="str">
            <v>KG</v>
          </cell>
          <cell r="G398">
            <v>5226.75</v>
          </cell>
          <cell r="H398">
            <v>4770</v>
          </cell>
          <cell r="I398">
            <v>0</v>
          </cell>
          <cell r="J398">
            <v>294.44444444444446</v>
          </cell>
          <cell r="K398">
            <v>61.06181430624607</v>
          </cell>
          <cell r="L398">
            <v>49.41</v>
          </cell>
          <cell r="M398">
            <v>146.59007034250703</v>
          </cell>
          <cell r="N398">
            <v>126.38</v>
          </cell>
          <cell r="O398">
            <v>5434.4018846487525</v>
          </cell>
          <cell r="P398">
            <v>5240.2344444444443</v>
          </cell>
          <cell r="R398">
            <v>0.96427068804889138</v>
          </cell>
          <cell r="S398">
            <v>0</v>
          </cell>
        </row>
        <row r="399">
          <cell r="D399" t="str">
            <v>1503</v>
          </cell>
          <cell r="E399" t="str">
            <v>PARFUM BT FRESSIA</v>
          </cell>
          <cell r="F399" t="str">
            <v>KG</v>
          </cell>
          <cell r="H399">
            <v>0</v>
          </cell>
          <cell r="J399">
            <v>0</v>
          </cell>
          <cell r="L399">
            <v>0</v>
          </cell>
          <cell r="N399">
            <v>0</v>
          </cell>
          <cell r="O399">
            <v>0</v>
          </cell>
          <cell r="P399">
            <v>0</v>
          </cell>
          <cell r="R399" t="e">
            <v>#DIV/0!</v>
          </cell>
          <cell r="S399">
            <v>0</v>
          </cell>
        </row>
        <row r="400">
          <cell r="D400" t="str">
            <v>1502</v>
          </cell>
          <cell r="E400" t="str">
            <v>PARFUM BT SCARLETT</v>
          </cell>
          <cell r="F400" t="str">
            <v>KG</v>
          </cell>
          <cell r="H400">
            <v>0</v>
          </cell>
          <cell r="J400">
            <v>0</v>
          </cell>
          <cell r="L400">
            <v>0</v>
          </cell>
          <cell r="N400">
            <v>0</v>
          </cell>
          <cell r="O400">
            <v>0</v>
          </cell>
          <cell r="P400">
            <v>0</v>
          </cell>
          <cell r="R400" t="e">
            <v>#DIV/0!</v>
          </cell>
          <cell r="S400">
            <v>0</v>
          </cell>
        </row>
        <row r="401">
          <cell r="D401" t="str">
            <v>1501</v>
          </cell>
          <cell r="E401" t="str">
            <v>PARFUM MARCKS BEDAK</v>
          </cell>
          <cell r="F401" t="str">
            <v>KG</v>
          </cell>
          <cell r="G401">
            <v>86376.935659760085</v>
          </cell>
          <cell r="H401">
            <v>84882.940540540541</v>
          </cell>
          <cell r="I401">
            <v>0</v>
          </cell>
          <cell r="J401">
            <v>0</v>
          </cell>
          <cell r="K401">
            <v>889.58830925567725</v>
          </cell>
          <cell r="L401">
            <v>1220.49</v>
          </cell>
          <cell r="M401">
            <v>2135.6196882127288</v>
          </cell>
          <cell r="N401">
            <v>3121.46</v>
          </cell>
          <cell r="O401">
            <v>89402.143657228487</v>
          </cell>
          <cell r="P401">
            <v>89224.890540540553</v>
          </cell>
          <cell r="R401">
            <v>0.99801735048582807</v>
          </cell>
          <cell r="S401">
            <v>0</v>
          </cell>
        </row>
        <row r="402">
          <cell r="D402" t="str">
            <v>1240</v>
          </cell>
          <cell r="E402" t="str">
            <v>MINYAK KAYU PUTIH</v>
          </cell>
          <cell r="F402" t="str">
            <v>BTL 37 ML</v>
          </cell>
          <cell r="H402">
            <v>720</v>
          </cell>
          <cell r="J402">
            <v>582</v>
          </cell>
          <cell r="L402">
            <v>184.46</v>
          </cell>
          <cell r="N402">
            <v>471.75</v>
          </cell>
          <cell r="O402">
            <v>0</v>
          </cell>
          <cell r="P402">
            <v>1958.21</v>
          </cell>
          <cell r="R402" t="e">
            <v>#DIV/0!</v>
          </cell>
          <cell r="S402">
            <v>0</v>
          </cell>
        </row>
        <row r="403">
          <cell r="D403" t="str">
            <v>1241</v>
          </cell>
          <cell r="E403" t="str">
            <v>MINYAK KAYU PUTIH</v>
          </cell>
          <cell r="F403" t="str">
            <v>BTL 67 ML</v>
          </cell>
          <cell r="H403">
            <v>1298</v>
          </cell>
          <cell r="J403">
            <v>724</v>
          </cell>
          <cell r="L403">
            <v>210.8</v>
          </cell>
          <cell r="N403">
            <v>539.13</v>
          </cell>
          <cell r="O403">
            <v>0</v>
          </cell>
          <cell r="P403">
            <v>2771.9300000000003</v>
          </cell>
          <cell r="R403" t="e">
            <v>#DIV/0!</v>
          </cell>
          <cell r="S403">
            <v>0</v>
          </cell>
        </row>
        <row r="404">
          <cell r="D404" t="str">
            <v>1243</v>
          </cell>
          <cell r="E404" t="str">
            <v>MINYAK TELON ANAK</v>
          </cell>
          <cell r="F404" t="str">
            <v>BTL 37 ML</v>
          </cell>
          <cell r="H404">
            <v>934</v>
          </cell>
          <cell r="J404">
            <v>583</v>
          </cell>
          <cell r="L404">
            <v>311.04000000000002</v>
          </cell>
          <cell r="N404">
            <v>795.49</v>
          </cell>
          <cell r="O404">
            <v>0</v>
          </cell>
          <cell r="P404">
            <v>2623.5299999999997</v>
          </cell>
          <cell r="R404" t="e">
            <v>#DIV/0!</v>
          </cell>
          <cell r="S404">
            <v>0</v>
          </cell>
        </row>
        <row r="405">
          <cell r="D405" t="str">
            <v>1246</v>
          </cell>
          <cell r="E405" t="str">
            <v>MINYAK TELON BAYI</v>
          </cell>
          <cell r="F405" t="str">
            <v>BTL 37 ML</v>
          </cell>
          <cell r="H405">
            <v>970</v>
          </cell>
          <cell r="J405">
            <v>582</v>
          </cell>
          <cell r="L405">
            <v>369.03</v>
          </cell>
          <cell r="N405">
            <v>943.81</v>
          </cell>
          <cell r="O405">
            <v>0</v>
          </cell>
          <cell r="P405">
            <v>2864.84</v>
          </cell>
          <cell r="R405" t="e">
            <v>#DIV/0!</v>
          </cell>
          <cell r="S405">
            <v>0</v>
          </cell>
        </row>
        <row r="406">
          <cell r="D406" t="str">
            <v>1103</v>
          </cell>
          <cell r="E406" t="str">
            <v>PEANUT OIL RBD</v>
          </cell>
          <cell r="F406" t="str">
            <v>KG</v>
          </cell>
          <cell r="G406">
            <v>4953.4280917280912</v>
          </cell>
          <cell r="H406">
            <v>4689.0942913385834</v>
          </cell>
          <cell r="I406">
            <v>294.44444444444446</v>
          </cell>
          <cell r="J406">
            <v>294.44444444444446</v>
          </cell>
          <cell r="K406">
            <v>888.8946405518634</v>
          </cell>
          <cell r="L406">
            <v>871.05</v>
          </cell>
          <cell r="M406">
            <v>2133.9544094130574</v>
          </cell>
          <cell r="N406">
            <v>2227.75</v>
          </cell>
          <cell r="O406">
            <v>8270.7215861374571</v>
          </cell>
          <cell r="P406">
            <v>8082.3387357830279</v>
          </cell>
          <cell r="R406">
            <v>0.97722292445798475</v>
          </cell>
          <cell r="S406">
            <v>0</v>
          </cell>
        </row>
        <row r="407">
          <cell r="D407" t="str">
            <v>509083</v>
          </cell>
          <cell r="E407" t="str">
            <v>PILL A(BENFOTIAMIN+VITB6+VITE)</v>
          </cell>
          <cell r="F407" t="str">
            <v>KG</v>
          </cell>
          <cell r="O407">
            <v>0</v>
          </cell>
          <cell r="P407">
            <v>0</v>
          </cell>
          <cell r="R407" t="e">
            <v>#DIV/0!</v>
          </cell>
          <cell r="S407">
            <v>0</v>
          </cell>
        </row>
        <row r="408">
          <cell r="D408" t="str">
            <v>1900016</v>
          </cell>
          <cell r="E408" t="str">
            <v>QUININE DIHYDROCHLORIDUM</v>
          </cell>
          <cell r="F408" t="str">
            <v>DRUM 1 KG</v>
          </cell>
          <cell r="H408">
            <v>367109.26</v>
          </cell>
          <cell r="J408">
            <v>2290.1999999999998</v>
          </cell>
          <cell r="L408">
            <v>22820.723046944117</v>
          </cell>
          <cell r="N408">
            <v>39037.377221566057</v>
          </cell>
          <cell r="O408">
            <v>0</v>
          </cell>
          <cell r="P408">
            <v>431257.56026851019</v>
          </cell>
          <cell r="R408" t="e">
            <v>#DIV/0!</v>
          </cell>
          <cell r="S408">
            <v>0</v>
          </cell>
        </row>
        <row r="409">
          <cell r="D409" t="str">
            <v>1900013</v>
          </cell>
          <cell r="E409" t="str">
            <v>QUININE HYDROCHLRIDE</v>
          </cell>
          <cell r="F409" t="str">
            <v>DRUM 1 KG</v>
          </cell>
          <cell r="H409">
            <v>366031.32</v>
          </cell>
          <cell r="J409">
            <v>2258.14</v>
          </cell>
          <cell r="L409">
            <v>15463.422175011385</v>
          </cell>
          <cell r="N409">
            <v>26451.898274234689</v>
          </cell>
          <cell r="O409">
            <v>0</v>
          </cell>
          <cell r="P409">
            <v>410204.78044924606</v>
          </cell>
          <cell r="R409" t="e">
            <v>#DIV/0!</v>
          </cell>
          <cell r="S409">
            <v>0</v>
          </cell>
        </row>
        <row r="410">
          <cell r="D410" t="str">
            <v>1900012</v>
          </cell>
          <cell r="E410" t="str">
            <v>QUININE HYDROCHLRIDE  PI</v>
          </cell>
          <cell r="F410" t="str">
            <v>DRUM 1 KG</v>
          </cell>
          <cell r="H410">
            <v>366031.32</v>
          </cell>
          <cell r="J410">
            <v>2258.14</v>
          </cell>
          <cell r="L410">
            <v>15463.422175011387</v>
          </cell>
          <cell r="N410">
            <v>26451.898274234689</v>
          </cell>
          <cell r="O410">
            <v>0</v>
          </cell>
          <cell r="P410">
            <v>410204.78044924606</v>
          </cell>
          <cell r="R410" t="e">
            <v>#DIV/0!</v>
          </cell>
          <cell r="S410">
            <v>0</v>
          </cell>
        </row>
        <row r="411">
          <cell r="D411" t="str">
            <v>1900006</v>
          </cell>
          <cell r="E411" t="str">
            <v>QUININE SULPHATE</v>
          </cell>
          <cell r="F411" t="str">
            <v>DRUM 1 KG</v>
          </cell>
          <cell r="H411">
            <v>315579.76</v>
          </cell>
          <cell r="J411">
            <v>2302.4</v>
          </cell>
          <cell r="L411">
            <v>10509.534831314113</v>
          </cell>
          <cell r="N411">
            <v>17977.724666709648</v>
          </cell>
          <cell r="O411">
            <v>0</v>
          </cell>
          <cell r="P411">
            <v>346369.41949802381</v>
          </cell>
          <cell r="R411" t="e">
            <v>#DIV/0!</v>
          </cell>
          <cell r="S411">
            <v>0</v>
          </cell>
        </row>
        <row r="412">
          <cell r="D412" t="str">
            <v>500351</v>
          </cell>
          <cell r="E412" t="str">
            <v>RIFAMPICIN KAPSUL 75 MG</v>
          </cell>
          <cell r="F412" t="str">
            <v>BUTIR</v>
          </cell>
          <cell r="G412">
            <v>53.916654584394585</v>
          </cell>
          <cell r="I412">
            <v>3.5374974732160905E-2</v>
          </cell>
          <cell r="K412">
            <v>10.526582111761515</v>
          </cell>
          <cell r="M412">
            <v>23.383430762952472</v>
          </cell>
          <cell r="O412">
            <v>87.862042433840742</v>
          </cell>
          <cell r="P412">
            <v>0</v>
          </cell>
          <cell r="R412">
            <v>0</v>
          </cell>
          <cell r="S412">
            <v>0</v>
          </cell>
        </row>
        <row r="413">
          <cell r="D413" t="str">
            <v>1105</v>
          </cell>
          <cell r="E413" t="str">
            <v>SOYABEAN RBD</v>
          </cell>
          <cell r="F413" t="str">
            <v>KG</v>
          </cell>
          <cell r="G413">
            <v>5839.8101722723541</v>
          </cell>
          <cell r="H413">
            <v>7308.7855639730642</v>
          </cell>
          <cell r="I413">
            <v>294.44444444444446</v>
          </cell>
          <cell r="J413">
            <v>294.44444444444446</v>
          </cell>
          <cell r="K413">
            <v>350.79862043759596</v>
          </cell>
          <cell r="L413">
            <v>327.18</v>
          </cell>
          <cell r="M413">
            <v>842.15634648676723</v>
          </cell>
          <cell r="N413">
            <v>836.77</v>
          </cell>
          <cell r="O413">
            <v>7327.2095836411609</v>
          </cell>
          <cell r="P413">
            <v>8767.1800084175084</v>
          </cell>
          <cell r="R413">
            <v>1.1965237118358465</v>
          </cell>
          <cell r="S413">
            <v>0</v>
          </cell>
        </row>
        <row r="414">
          <cell r="D414" t="str">
            <v>1116</v>
          </cell>
          <cell r="E414" t="str">
            <v>SPC - III</v>
          </cell>
          <cell r="F414" t="str">
            <v>KG</v>
          </cell>
          <cell r="G414">
            <v>5745.914777396606</v>
          </cell>
          <cell r="H414">
            <v>6452.0680842040792</v>
          </cell>
          <cell r="I414">
            <v>0</v>
          </cell>
          <cell r="J414">
            <v>0</v>
          </cell>
          <cell r="K414">
            <v>78.712495004145325</v>
          </cell>
          <cell r="L414">
            <v>23.14</v>
          </cell>
          <cell r="M414">
            <v>188.96376255088791</v>
          </cell>
          <cell r="N414">
            <v>59.18</v>
          </cell>
          <cell r="O414">
            <v>6013.5910349516389</v>
          </cell>
          <cell r="P414">
            <v>6534.3880842040799</v>
          </cell>
          <cell r="R414">
            <v>1.0866033367127084</v>
          </cell>
          <cell r="S414">
            <v>0</v>
          </cell>
        </row>
        <row r="415">
          <cell r="D415" t="str">
            <v>500344</v>
          </cell>
          <cell r="E415" t="str">
            <v>TABLET RIFAMPICIN 450MG (BULK)</v>
          </cell>
          <cell r="F415" t="str">
            <v>BUTIR</v>
          </cell>
          <cell r="G415">
            <v>187.37888271543272</v>
          </cell>
          <cell r="H415">
            <v>255.15466608204815</v>
          </cell>
          <cell r="I415">
            <v>1.7730047364555104E-2</v>
          </cell>
          <cell r="J415">
            <v>2.1419211773006753E-2</v>
          </cell>
          <cell r="K415">
            <v>7.0563188755841351</v>
          </cell>
          <cell r="L415">
            <v>7.9434904555101919</v>
          </cell>
          <cell r="M415">
            <v>15.67469308809914</v>
          </cell>
          <cell r="N415">
            <v>18.128473297284593</v>
          </cell>
          <cell r="O415">
            <v>210.12762472648055</v>
          </cell>
          <cell r="P415">
            <v>281.24804904661596</v>
          </cell>
          <cell r="R415">
            <v>1.3384629908262258</v>
          </cell>
          <cell r="S415">
            <v>0</v>
          </cell>
        </row>
        <row r="416">
          <cell r="D416" t="str">
            <v>P858</v>
          </cell>
          <cell r="E416" t="str">
            <v xml:space="preserve">YODIOL LIQUID </v>
          </cell>
          <cell r="F416" t="str">
            <v>BTL 2,5 LTR</v>
          </cell>
          <cell r="G416">
            <v>381248.73</v>
          </cell>
          <cell r="H416">
            <v>445793.11</v>
          </cell>
          <cell r="I416">
            <v>676.25</v>
          </cell>
          <cell r="J416">
            <v>14964.285714285714</v>
          </cell>
          <cell r="K416">
            <v>5685.1168552293138</v>
          </cell>
          <cell r="L416">
            <v>6876.5766613259711</v>
          </cell>
          <cell r="M416">
            <v>24537.279118682422</v>
          </cell>
          <cell r="N416">
            <v>33806.427569001513</v>
          </cell>
          <cell r="O416">
            <v>412147.37597391172</v>
          </cell>
          <cell r="P416">
            <v>501440.39994461322</v>
          </cell>
          <cell r="R416">
            <v>1.2166531419973268</v>
          </cell>
          <cell r="S416">
            <v>0</v>
          </cell>
        </row>
        <row r="417">
          <cell r="D417" t="str">
            <v>P857</v>
          </cell>
          <cell r="E417" t="str">
            <v xml:space="preserve">YODIOL LIQUID </v>
          </cell>
          <cell r="F417" t="str">
            <v>LITER</v>
          </cell>
          <cell r="G417">
            <v>122277.09</v>
          </cell>
          <cell r="H417">
            <v>125756.42</v>
          </cell>
          <cell r="I417">
            <v>0</v>
          </cell>
          <cell r="J417">
            <v>0</v>
          </cell>
          <cell r="K417">
            <v>5685.1168552293138</v>
          </cell>
          <cell r="L417">
            <v>6876.5766613259711</v>
          </cell>
          <cell r="M417">
            <v>24537.279118682418</v>
          </cell>
          <cell r="N417">
            <v>33806.427569001513</v>
          </cell>
          <cell r="O417">
            <v>152499.48597391171</v>
          </cell>
          <cell r="P417">
            <v>166439.42423032748</v>
          </cell>
          <cell r="R417">
            <v>1.0914097393010262</v>
          </cell>
          <cell r="S417">
            <v>0</v>
          </cell>
        </row>
        <row r="418">
          <cell r="D418" t="str">
            <v>P913</v>
          </cell>
          <cell r="E418" t="str">
            <v>YODIUM ENDAP</v>
          </cell>
          <cell r="F418" t="str">
            <v>KG</v>
          </cell>
          <cell r="G418">
            <v>0</v>
          </cell>
          <cell r="H418">
            <v>0</v>
          </cell>
          <cell r="I418">
            <v>0</v>
          </cell>
          <cell r="J418">
            <v>0</v>
          </cell>
          <cell r="K418">
            <v>0</v>
          </cell>
          <cell r="L418">
            <v>0</v>
          </cell>
          <cell r="M418">
            <v>0</v>
          </cell>
          <cell r="N418">
            <v>0</v>
          </cell>
          <cell r="O418">
            <v>0</v>
          </cell>
          <cell r="P418">
            <v>0</v>
          </cell>
          <cell r="R418" t="e">
            <v>#DIV/0!</v>
          </cell>
          <cell r="S418">
            <v>0</v>
          </cell>
        </row>
        <row r="419">
          <cell r="D419" t="str">
            <v>P921</v>
          </cell>
          <cell r="E419" t="str">
            <v>YODIUM TEST</v>
          </cell>
          <cell r="F419" t="str">
            <v>BTL 10 ML</v>
          </cell>
          <cell r="G419">
            <v>1.5728817368042756</v>
          </cell>
          <cell r="H419">
            <v>1.7650932660733822</v>
          </cell>
          <cell r="I419">
            <v>470.28169014084506</v>
          </cell>
          <cell r="J419">
            <v>530.15090543259555</v>
          </cell>
          <cell r="K419">
            <v>15.002707414839454</v>
          </cell>
          <cell r="L419">
            <v>18.146903624450783</v>
          </cell>
          <cell r="M419">
            <v>64.752515866974804</v>
          </cell>
          <cell r="N419">
            <v>89.213283468776481</v>
          </cell>
          <cell r="O419">
            <v>551.6097951594636</v>
          </cell>
          <cell r="P419">
            <v>639.27618579189618</v>
          </cell>
          <cell r="R419">
            <v>1.1589282703130559</v>
          </cell>
          <cell r="S419">
            <v>0</v>
          </cell>
        </row>
        <row r="420">
          <cell r="D420" t="str">
            <v>1900018</v>
          </cell>
          <cell r="E420" t="str">
            <v>QUININE AETHYL CARB. CHININ</v>
          </cell>
          <cell r="F420" t="str">
            <v>DRUM 1 KG</v>
          </cell>
          <cell r="G420">
            <v>354521.75</v>
          </cell>
          <cell r="H420">
            <v>427552.87</v>
          </cell>
          <cell r="I420">
            <v>5491.22</v>
          </cell>
          <cell r="J420">
            <v>1143.0999999999999</v>
          </cell>
          <cell r="K420">
            <v>27942.598780915207</v>
          </cell>
          <cell r="L420">
            <v>39635.879857570973</v>
          </cell>
          <cell r="M420">
            <v>65902.781070485042</v>
          </cell>
          <cell r="N420">
            <v>67801.567475569696</v>
          </cell>
          <cell r="O420">
            <v>453858.34985140024</v>
          </cell>
          <cell r="P420">
            <v>536133.41733314062</v>
          </cell>
          <cell r="Q420">
            <v>74515</v>
          </cell>
          <cell r="R420">
            <v>1.1812791755592431</v>
          </cell>
          <cell r="S420">
            <v>7.1949730568763419</v>
          </cell>
        </row>
      </sheetData>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RinKTPR"/>
      <sheetName val="AC0805"/>
      <sheetName val="GADAS1 PT"/>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kap"/>
      <sheetName val="Data Pend Detail"/>
      <sheetName val="KJ BL"/>
      <sheetName val="INV-NBL"/>
      <sheetName val="INV-FDC"/>
      <sheetName val="total-Estimasi Invest"/>
      <sheetName val="INV-ONK"/>
      <sheetName val="Langkah"/>
      <sheetName val="Rekap Invest-non onko"/>
      <sheetName val="Invest Total"/>
      <sheetName val="INV-FDC (25-05-2011)"/>
      <sheetName val="Anls04"/>
      <sheetName val="bipos"/>
      <sheetName val="EST-SM2"/>
      <sheetName val="SM1"/>
      <sheetName val="Gaji"/>
      <sheetName val="L-3. REAL HPP SD BLN"/>
      <sheetName val="%TP"/>
      <sheetName val="L-7-RINCIAN_PENYERAHAN"/>
      <sheetName val="L-9.PROD_MAKLOON"/>
      <sheetName val="L-7.RINC_PENYERAHAN"/>
      <sheetName val="L-4. ANAL HPP"/>
      <sheetName val="L-1.A. AP BLN &amp; SD BLN"/>
      <sheetName val="L-2. RKP BY BLN &amp; SD BLN (2)"/>
      <sheetName val="rekap-jadi-lampiran"/>
      <sheetName val="APANGG"/>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r&amp;RL"/>
      <sheetName val="Rincian"/>
      <sheetName val="Nera&amp;LR"/>
      <sheetName val="pesanan"/>
      <sheetName val="ratio-A"/>
      <sheetName val="RATIO"/>
      <sheetName val="program"/>
      <sheetName val="Neraca-02-07"/>
      <sheetName val="BIAYA"/>
      <sheetName val="REKAPJUAL"/>
      <sheetName val="Sheet1"/>
      <sheetName val="RINJUAL"/>
      <sheetName val="REKAPBYA"/>
      <sheetName val="APANGG"/>
      <sheetName val="Neraca02"/>
      <sheetName val="Rekap"/>
      <sheetName val="_TP"/>
      <sheetName val="Anls04"/>
      <sheetName val="rekap-jadi-lampiran"/>
      <sheetName val="bipos"/>
      <sheetName val="NON-KF"/>
      <sheetName val="REKAP-INSTITUSI"/>
      <sheetName val="REKAP-PRODUK BARU"/>
      <sheetName val="REKAP-REGULER"/>
      <sheetName val="REKAP-TOTAL"/>
      <sheetName val="RinKTPR"/>
      <sheetName val="L-8.RINC_PENYERAHAN"/>
      <sheetName val="L-9.PROD_MAKLOON"/>
      <sheetName val="L-7.RINC_PENYERAHAN"/>
      <sheetName val="L-4. ANAL HPP"/>
      <sheetName val="L-3. REAL HPP SD BLN"/>
      <sheetName val="L-1.A. AP BLN &amp; SD BLN"/>
      <sheetName val="L-2. RKP BY BLN &amp; SD BLN"/>
      <sheetName val="omzet99"/>
      <sheetName val="L-7-RINCIAN_PENYERAHAN"/>
      <sheetName val="ASLI"/>
      <sheetName val="DataProduk"/>
      <sheetName val="AC08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HPP-OSJ"/>
      <sheetName val="G61038B"/>
      <sheetName val="BGS"/>
      <sheetName val="N-OJ (MGR)"/>
      <sheetName val="N-OSJ (MGR)"/>
      <sheetName val="N-OJ (TMF)"/>
      <sheetName val="N-OSJ (TMF)"/>
      <sheetName val="APANGG"/>
      <sheetName val="Gaji"/>
      <sheetName val="bipos"/>
      <sheetName val="EST-SM2"/>
      <sheetName val="SM1"/>
      <sheetName val="_TP"/>
      <sheetName val="RinKTPR"/>
      <sheetName val="L-8.RINC_PENYERAHAN"/>
      <sheetName val="L-9.PROD_MAKLOON"/>
      <sheetName val="L-7.RINC_PENYERAHAN"/>
      <sheetName val="L-4. ANAL HPP"/>
      <sheetName val="L-3. REAL HPP SD BLN"/>
      <sheetName val="L-1.A. AP BLN &amp; SD BLN"/>
      <sheetName val="L-2. RKP BY BLN &amp; SD BLN"/>
      <sheetName val="Anls04"/>
      <sheetName val="Rekap_01"/>
      <sheetName val="Rekon"/>
      <sheetName val="Reka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gnosa Penyerahan &amp; Biaya"/>
      <sheetName val="Rinci Penyerahan 1"/>
      <sheetName val="Rinci Biaya Perpos"/>
      <sheetName val="KTPR"/>
      <sheetName val="CAPEX"/>
      <sheetName val="Rincian Versi SAP  (2)"/>
      <sheetName val="Sheet2"/>
      <sheetName val="ASLI"/>
      <sheetName val="Rekap"/>
      <sheetName val="_TP"/>
      <sheetName val="Anls04"/>
      <sheetName val="DataProduk"/>
      <sheetName val="rekap-jadi-lampiran"/>
      <sheetName val="APANGG"/>
    </sheetNames>
    <sheetDataSet>
      <sheetData sheetId="0" refreshError="1"/>
      <sheetData sheetId="1"/>
      <sheetData sheetId="2" refreshError="1"/>
      <sheetData sheetId="3" refreshError="1"/>
      <sheetData sheetId="4" refreshError="1"/>
      <sheetData sheetId="5" refreshError="1"/>
      <sheetData sheetId="6">
        <row r="2">
          <cell r="B2">
            <v>11001445</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DAS1 PT"/>
      <sheetName val="HONOR  PTT"/>
      <sheetName val="Struk"/>
      <sheetName val="Perol"/>
      <sheetName val="INS.Karya"/>
      <sheetName val="Hr.Kerja.Ins.Karya"/>
      <sheetName val="JAMSOSTEK"/>
      <sheetName val="IP"/>
      <sheetName val="ISP"/>
      <sheetName val="Jam Lmbr"/>
      <sheetName val="Upah Lmbr"/>
      <sheetName val="Extr Lmbr"/>
      <sheetName val="Hr.Kerja.Ins.Prod"/>
      <sheetName val="Ins.Prod"/>
      <sheetName val="Tunj Esln"/>
      <sheetName val="Tunj.Grading"/>
      <sheetName val="Ins.Prest"/>
      <sheetName val="Tj.Keu.Kebend"/>
      <sheetName val="Jam Kompns"/>
      <sheetName val="Kompns.Lembur"/>
      <sheetName val="Tj.Khl Partkl"/>
      <sheetName val="Iuran Koprs"/>
      <sheetName val="Pot.Koprs"/>
      <sheetName val="Pot.YKKF"/>
      <sheetName val="Pot.Bank"/>
      <sheetName val="Tj.Kesj.keaga"/>
      <sheetName val="(GADAS I)GADAS 2 PT"/>
      <sheetName val="Sheet1"/>
      <sheetName val="Upah Lmbr (2)"/>
      <sheetName val="Extr Lmbr (2)"/>
      <sheetName val="Sheet2"/>
      <sheetName val="Gaji"/>
      <sheetName val="ASLI"/>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Cash"/>
      <sheetName val="Cash"/>
      <sheetName val="Beli"/>
      <sheetName val="Jual"/>
      <sheetName val="Lain"/>
      <sheetName val="Rekon"/>
      <sheetName val="bipos"/>
      <sheetName val="ASLI"/>
      <sheetName val="rekap-jadi-lampiran"/>
      <sheetName val="GADAS1 PT"/>
      <sheetName val="Rekap_01"/>
      <sheetName val="AC0805"/>
      <sheetName val="L-8.RINC_PENYERAHAN"/>
      <sheetName val="L-9.PROD_MAKLOON"/>
      <sheetName val="L-7.RINC_PENYERAHAN"/>
      <sheetName val="L-4. ANAL HPP"/>
      <sheetName val="L-3. REAL HPP SD BLN"/>
      <sheetName val="Anls04"/>
      <sheetName val="Sheet2"/>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UGI"/>
      <sheetName val="HJULS"/>
      <sheetName val="Anls04"/>
      <sheetName val="Anls05"/>
      <sheetName val="Cov"/>
      <sheetName val="PJ"/>
      <sheetName val="PM"/>
      <sheetName val="PB"/>
      <sheetName val="PS"/>
      <sheetName val="PW"/>
      <sheetName val="HPP++"/>
      <sheetName val="Rekon"/>
      <sheetName val="ASLI"/>
      <sheetName val="rekap-jadi-lampiran"/>
      <sheetName val="Gaji"/>
      <sheetName val="bipos"/>
      <sheetName val="L-8.RINC_PENYERAHAN"/>
      <sheetName val="L-9.PROD_MAKLOON"/>
      <sheetName val="L-7.RINC_PENYERAHAN"/>
      <sheetName val="L-4. ANAL HPP"/>
      <sheetName val="L-3. REAL HPP SD BLN"/>
      <sheetName val="L-1.A. AP BLN &amp; SD BLN"/>
      <sheetName val="omzet99"/>
      <sheetName val="AC08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REKAP-INSTITUSI"/>
      <sheetName val="REKAP-PRODUK BARU"/>
      <sheetName val="REKAP-REGULER"/>
      <sheetName val="REKAP-TOTAL"/>
      <sheetName val="Anls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Anls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L-I99"/>
      <sheetName val="mupeg"/>
      <sheetName val="saldo"/>
      <sheetName val="cash (2)"/>
      <sheetName val="ap99"/>
      <sheetName val="bipos"/>
      <sheetName val="RINJ-T1P"/>
      <sheetName val="REK-RINJ"/>
      <sheetName val="ASLI"/>
      <sheetName val="_TP"/>
      <sheetName val="Anls04"/>
      <sheetName val="%TP"/>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mzet99"/>
      <sheetName val="RAPAT"/>
      <sheetName val="ap99"/>
      <sheetName val="Rinju99"/>
      <sheetName val="altbeli98"/>
      <sheetName val="altmutosj98"/>
      <sheetName val="altbiabln98"/>
      <sheetName val="sumur99"/>
      <sheetName val="kapiod99"/>
      <sheetName val="dktpr99"/>
      <sheetName val="ktpr99"/>
      <sheetName val="ESTBAH98"/>
      <sheetName val="ESTOJ98"/>
      <sheetName val="Anls04"/>
      <sheetName val="bipos"/>
      <sheetName val="Rekap"/>
      <sheetName val="Rekon"/>
      <sheetName val="ASLI"/>
      <sheetName val="Control_Sheet"/>
      <sheetName val="%TP"/>
      <sheetName val="L-7-RINCIAN_PENYERAHAN"/>
      <sheetName val="L-3. REAL HPP SD BLN"/>
      <sheetName val="Rekap_01"/>
      <sheetName val="L-8.RINC_PENYERAHAN"/>
      <sheetName val="L-9.PROD_MAKLOON"/>
      <sheetName val="L-7.RINC_PENYERAHAN"/>
      <sheetName val="L-4. ANAL HPP"/>
      <sheetName val="_TP"/>
      <sheetName val="Sheet2"/>
      <sheetName val="konversi satuan pesanan "/>
      <sheetName val="APAN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Pro"/>
      <sheetName val="ASLI"/>
      <sheetName val="POS"/>
      <sheetName val="STOK"/>
      <sheetName val="BGS"/>
      <sheetName val="N-OSJ"/>
      <sheetName val="N-OJ"/>
      <sheetName val="N-OSJ (TMF)"/>
      <sheetName val="N-OJ (TMF)"/>
      <sheetName val="L-3. REAL HPP SD BLN"/>
      <sheetName val="L-9.PROD_MAKLOON"/>
      <sheetName val="L-7.RINC_PENYERAHAN"/>
      <sheetName val="L-4. ANAL HPP"/>
      <sheetName val="L-1.A. AP BLN &amp; SD BLN"/>
      <sheetName val="L-2. RKP BY BLN &amp; SD BLN (2)"/>
      <sheetName val="_TP"/>
      <sheetName val="omzet99"/>
      <sheetName val="GADAS1 PT"/>
      <sheetName val="Rekon"/>
      <sheetName val="APANGG"/>
      <sheetName val="Rekap_01"/>
      <sheetName val="RinKTPR"/>
      <sheetName val="rekap-jadi-lampiran"/>
      <sheetName val="L-8.RINC_PENYERAHAN"/>
      <sheetName val="L-2. RKP BY BLN &amp; SD BLN"/>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L-7-RINCIAN_PENYERAHAN"/>
      <sheetName val="Rekap_01"/>
      <sheetName val="L-3. REAL HPP SD BLN"/>
      <sheetName val="ASLI"/>
      <sheetName val="rekap-jadi-lampiran"/>
      <sheetName val="Anls04"/>
      <sheetName val="L-9.PROD_MAKLOON"/>
      <sheetName val="L-7.RINC_PENYERAHAN"/>
      <sheetName val="L-4. ANAL HPP"/>
      <sheetName val="L-1.A. AP BLN &amp; SD BLN"/>
      <sheetName val="L-2. RKP BY BLN &amp; SD BLN (2)"/>
      <sheetName val="APANGG"/>
      <sheetName val="NON-KF"/>
      <sheetName val="REKAP-INSTITUSI"/>
      <sheetName val="REKAP-PRODUK BARU"/>
      <sheetName val="REKAP-REGULER"/>
      <sheetName val="REKAP-TOTAL"/>
      <sheetName val="bipos"/>
      <sheetName val="Rekon"/>
      <sheetName val="omzet99"/>
    </sheetNames>
    <sheetDataSet>
      <sheetData sheetId="0"/>
      <sheetData sheetId="1">
        <row r="3">
          <cell r="B3" t="str">
            <v>A1</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L-8.RINC_PENYERAHAN"/>
      <sheetName val="L-9.PROD_MAKLOON"/>
      <sheetName val="L-7.RINC_PENYERAHAN"/>
      <sheetName val="L-4. ANAL HPP"/>
      <sheetName val="L-3. REAL HPP SD BLN"/>
      <sheetName val="L-1.A. AP BLN &amp; SD BLN"/>
      <sheetName val="L-2. RKP BY BLN &amp; SD BLN"/>
      <sheetName val="L-7-RINCIAN_PENYERAHAN"/>
      <sheetName val="Anls04"/>
      <sheetName val="ASLI"/>
      <sheetName val="omzet99"/>
      <sheetName val="bipos"/>
      <sheetName val="Rekap"/>
      <sheetName val="APANGG"/>
    </sheetNames>
    <sheetDataSet>
      <sheetData sheetId="0"/>
      <sheetData sheetId="1">
        <row r="3">
          <cell r="B3" t="str">
            <v>A1</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TP"/>
      <sheetName val="HPP"/>
      <sheetName val="%TP"/>
      <sheetName val="Table"/>
      <sheetName val="Gab"/>
      <sheetName val="L-8.RINC_PENYERAHAN"/>
      <sheetName val="L-9.PROD_MAKLOON"/>
      <sheetName val="L-7.RINC_PENYERAHAN"/>
      <sheetName val="L-4. ANAL HPP"/>
      <sheetName val="L-3. REAL HPP SD BLN"/>
      <sheetName val="L-7-RINCIAN_PENYERAHAN"/>
      <sheetName val="Rekap_01"/>
      <sheetName val="Rekap"/>
      <sheetName val="rekap-jadi-lampiran"/>
      <sheetName val="Anls04"/>
      <sheetName val="NON-KF"/>
      <sheetName val="REKAP-INSTITUSI"/>
      <sheetName val="REKAP-PRODUK BARU"/>
      <sheetName val="REKAP-REGULER"/>
      <sheetName val="REKAP-TOTAL"/>
      <sheetName val="AC0805"/>
      <sheetName val="ASLI"/>
      <sheetName val="bipos"/>
      <sheetName val="omzet99"/>
      <sheetName val="APANGG"/>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P"/>
      <sheetName val="%TP"/>
      <sheetName val="Table"/>
      <sheetName val="Gab"/>
      <sheetName val="_TP"/>
      <sheetName val="Anls04"/>
    </sheetNames>
    <sheetDataSet>
      <sheetData sheetId="0"/>
      <sheetData sheetId="1"/>
      <sheetData sheetId="2"/>
      <sheetData sheetId="3"/>
      <sheetData sheetId="4"/>
      <sheetData sheetId="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0805"/>
      <sheetName val="PJ0805"/>
      <sheetName val="GDG-08"/>
      <sheetName val="_TP"/>
      <sheetName val="%TP"/>
      <sheetName val="Rekap_01"/>
      <sheetName val="ASLI"/>
      <sheetName val="Anls04"/>
      <sheetName val="omzet99"/>
      <sheetName val="APANGG"/>
      <sheetName val="Rekap"/>
      <sheetName val="bip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0805"/>
      <sheetName val="PJ0805"/>
      <sheetName val="GDG-08"/>
      <sheetName val="L-8.RINC_PENYERAHAN"/>
      <sheetName val="L-9.PROD_MAKLOON"/>
      <sheetName val="L-7.RINC_PENYERAHAN"/>
      <sheetName val="L-4. ANAL HPP"/>
      <sheetName val="L-3. REAL HPP SD BLN"/>
      <sheetName val="L-1.A. AP BLN &amp; SD BLN"/>
      <sheetName val="L-2. RKP BY BLN &amp; SD BLN"/>
      <sheetName val="APANGG"/>
      <sheetName val="RinKTPR"/>
      <sheetName val="omzet99"/>
      <sheetName val="NON-KF"/>
      <sheetName val="REKAP-INSTITUSI"/>
      <sheetName val="REKAP-PRODUK BARU"/>
      <sheetName val="REKAP-REGULER"/>
      <sheetName val="REKAP-TOTAL"/>
      <sheetName val="Anls04"/>
      <sheetName val="_TP"/>
      <sheetName val="ASLI"/>
      <sheetName val="%TP"/>
      <sheetName val="Sheet2"/>
    </sheetNames>
    <sheetDataSet>
      <sheetData sheetId="0" refreshError="1">
        <row r="1">
          <cell r="A1" t="str">
            <v>OTL</v>
          </cell>
          <cell r="B1" t="str">
            <v>JNDOK_DET</v>
          </cell>
          <cell r="C1" t="str">
            <v>ALOKASI</v>
          </cell>
          <cell r="D1" t="str">
            <v>NOBUK_DET</v>
          </cell>
          <cell r="E1" t="str">
            <v>TGLMT_DET</v>
          </cell>
          <cell r="F1" t="str">
            <v>NOREK_DET</v>
          </cell>
          <cell r="G1" t="str">
            <v>NOREK_BAR</v>
          </cell>
          <cell r="H1" t="str">
            <v>JLRUP_DET</v>
          </cell>
          <cell r="I1" t="str">
            <v>DEBKR_DET</v>
          </cell>
          <cell r="J1" t="str">
            <v>URAI_DET</v>
          </cell>
          <cell r="K1" t="str">
            <v>NORUT_DET</v>
          </cell>
        </row>
        <row r="2">
          <cell r="A2" t="str">
            <v>F</v>
          </cell>
          <cell r="B2" t="str">
            <v>1</v>
          </cell>
          <cell r="D2" t="str">
            <v>003265</v>
          </cell>
          <cell r="E2">
            <v>38565</v>
          </cell>
          <cell r="F2" t="str">
            <v>48602A0</v>
          </cell>
          <cell r="G2" t="str">
            <v>6705020102A0</v>
          </cell>
          <cell r="H2">
            <v>16100</v>
          </cell>
          <cell r="I2" t="str">
            <v>D</v>
          </cell>
          <cell r="J2" t="str">
            <v>BIAYA FOTO COPY DAN JILID TGL 12-7-05 PLANT BANDUN</v>
          </cell>
          <cell r="K2" t="str">
            <v>102920010</v>
          </cell>
        </row>
        <row r="3">
          <cell r="A3" t="str">
            <v>F</v>
          </cell>
          <cell r="B3" t="str">
            <v>1</v>
          </cell>
          <cell r="D3" t="str">
            <v>003265</v>
          </cell>
          <cell r="E3">
            <v>38565</v>
          </cell>
          <cell r="F3" t="str">
            <v>1000000</v>
          </cell>
          <cell r="G3" t="str">
            <v>110101010000</v>
          </cell>
          <cell r="H3">
            <v>16100</v>
          </cell>
          <cell r="I3" t="str">
            <v>K</v>
          </cell>
          <cell r="J3" t="str">
            <v>BIAYA FOTO COPY DAN JILID TGL 12-7-05 PLANT BANDUN</v>
          </cell>
          <cell r="K3" t="str">
            <v>102920020</v>
          </cell>
        </row>
        <row r="4">
          <cell r="A4" t="str">
            <v>F</v>
          </cell>
          <cell r="B4" t="str">
            <v>1</v>
          </cell>
          <cell r="D4" t="str">
            <v>003266</v>
          </cell>
          <cell r="E4">
            <v>38565</v>
          </cell>
          <cell r="F4" t="str">
            <v>48400A0</v>
          </cell>
          <cell r="G4" t="str">
            <v>6703010100A0</v>
          </cell>
          <cell r="H4">
            <v>13700</v>
          </cell>
          <cell r="I4" t="str">
            <v>D</v>
          </cell>
          <cell r="J4" t="str">
            <v>BIAYA PENGIRIMAN DOKUMEN TGL22-7-05</v>
          </cell>
          <cell r="K4" t="str">
            <v>102920030</v>
          </cell>
        </row>
        <row r="5">
          <cell r="A5" t="str">
            <v>F</v>
          </cell>
          <cell r="B5" t="str">
            <v>1</v>
          </cell>
          <cell r="D5" t="str">
            <v>003266</v>
          </cell>
          <cell r="E5">
            <v>38565</v>
          </cell>
          <cell r="F5" t="str">
            <v>1000000</v>
          </cell>
          <cell r="G5" t="str">
            <v>110101010000</v>
          </cell>
          <cell r="H5">
            <v>13700</v>
          </cell>
          <cell r="I5" t="str">
            <v>K</v>
          </cell>
          <cell r="J5" t="str">
            <v>BIAYA PENGIRIMAN DOKUMEN TGL22-7-05</v>
          </cell>
          <cell r="K5" t="str">
            <v>102920040</v>
          </cell>
        </row>
        <row r="6">
          <cell r="A6" t="str">
            <v>F</v>
          </cell>
          <cell r="B6" t="str">
            <v>1</v>
          </cell>
          <cell r="D6" t="str">
            <v>003268</v>
          </cell>
          <cell r="E6">
            <v>38566</v>
          </cell>
          <cell r="F6" t="str">
            <v>48200Q5</v>
          </cell>
          <cell r="G6" t="str">
            <v>6702010100Q5</v>
          </cell>
          <cell r="H6">
            <v>165300</v>
          </cell>
          <cell r="I6" t="str">
            <v>D</v>
          </cell>
          <cell r="J6" t="str">
            <v>SPPD AYI SUGANDA KTO BINTANG TGL 20 JULI 2005</v>
          </cell>
          <cell r="K6" t="str">
            <v>102940010</v>
          </cell>
        </row>
        <row r="7">
          <cell r="A7" t="str">
            <v>F</v>
          </cell>
          <cell r="B7" t="str">
            <v>1</v>
          </cell>
          <cell r="D7" t="str">
            <v>003268</v>
          </cell>
          <cell r="E7">
            <v>38566</v>
          </cell>
          <cell r="F7" t="str">
            <v>1000000</v>
          </cell>
          <cell r="G7" t="str">
            <v>110101010000</v>
          </cell>
          <cell r="H7">
            <v>165300</v>
          </cell>
          <cell r="I7" t="str">
            <v>K</v>
          </cell>
          <cell r="J7" t="str">
            <v>SPPD AYI SUGANDA KE KTO BINTANG 20-7-05</v>
          </cell>
          <cell r="K7" t="str">
            <v>102940020</v>
          </cell>
        </row>
        <row r="8">
          <cell r="A8" t="str">
            <v>F</v>
          </cell>
          <cell r="B8" t="str">
            <v>1</v>
          </cell>
          <cell r="D8" t="str">
            <v>003269</v>
          </cell>
          <cell r="E8">
            <v>38566</v>
          </cell>
          <cell r="F8" t="str">
            <v>48200Q5</v>
          </cell>
          <cell r="G8" t="str">
            <v>6702010100Q5</v>
          </cell>
          <cell r="H8">
            <v>271000</v>
          </cell>
          <cell r="I8" t="str">
            <v>D</v>
          </cell>
          <cell r="J8" t="str">
            <v>SPPD AYI SUGANDA TGL25-7-05</v>
          </cell>
          <cell r="K8" t="str">
            <v>102940030</v>
          </cell>
        </row>
        <row r="9">
          <cell r="A9" t="str">
            <v>F</v>
          </cell>
          <cell r="B9" t="str">
            <v>1</v>
          </cell>
          <cell r="D9" t="str">
            <v>003269</v>
          </cell>
          <cell r="E9">
            <v>38566</v>
          </cell>
          <cell r="F9" t="str">
            <v>1000000</v>
          </cell>
          <cell r="G9" t="str">
            <v>110101010000</v>
          </cell>
          <cell r="H9">
            <v>271000</v>
          </cell>
          <cell r="I9" t="str">
            <v>K</v>
          </cell>
          <cell r="J9" t="str">
            <v>SPPD AYI SUGANDA TGL 25-7-05</v>
          </cell>
          <cell r="K9" t="str">
            <v>102940040</v>
          </cell>
        </row>
        <row r="10">
          <cell r="A10" t="str">
            <v>F</v>
          </cell>
          <cell r="B10" t="str">
            <v>1</v>
          </cell>
          <cell r="D10" t="str">
            <v>003270</v>
          </cell>
          <cell r="E10">
            <v>38566</v>
          </cell>
          <cell r="F10" t="str">
            <v>46302Q5</v>
          </cell>
          <cell r="G10" t="str">
            <v>6201020202Q5</v>
          </cell>
          <cell r="H10">
            <v>10000</v>
          </cell>
          <cell r="I10" t="str">
            <v>D</v>
          </cell>
          <cell r="J10" t="str">
            <v>PEMBELIAN 2.4LITER PREMIUM TGL23-7-05</v>
          </cell>
          <cell r="K10" t="str">
            <v>102940050</v>
          </cell>
        </row>
        <row r="11">
          <cell r="A11" t="str">
            <v>F</v>
          </cell>
          <cell r="B11" t="str">
            <v>1</v>
          </cell>
          <cell r="D11" t="str">
            <v>003270</v>
          </cell>
          <cell r="E11">
            <v>38566</v>
          </cell>
          <cell r="F11" t="str">
            <v>1000000</v>
          </cell>
          <cell r="G11" t="str">
            <v>110101010000</v>
          </cell>
          <cell r="H11">
            <v>10000</v>
          </cell>
          <cell r="I11" t="str">
            <v>K</v>
          </cell>
          <cell r="J11" t="str">
            <v>BIAYA PEMBELIAN 2.4LITER PREMIUM TGL23-7-05</v>
          </cell>
          <cell r="K11" t="str">
            <v>102940060</v>
          </cell>
        </row>
        <row r="12">
          <cell r="A12" t="str">
            <v>F</v>
          </cell>
          <cell r="B12" t="str">
            <v>1</v>
          </cell>
          <cell r="D12" t="str">
            <v>003271</v>
          </cell>
          <cell r="E12">
            <v>38566</v>
          </cell>
          <cell r="F12" t="str">
            <v>42902Q5</v>
          </cell>
          <cell r="G12" t="str">
            <v>6205000302Q5</v>
          </cell>
          <cell r="H12">
            <v>1800000</v>
          </cell>
          <cell r="I12" t="str">
            <v>D</v>
          </cell>
          <cell r="J12" t="str">
            <v>BIAYA SEWA TRUK TGL 16 S/D 27 JULI 2005     UMUM</v>
          </cell>
          <cell r="K12" t="str">
            <v>102940070</v>
          </cell>
        </row>
        <row r="13">
          <cell r="A13" t="str">
            <v>F</v>
          </cell>
          <cell r="B13" t="str">
            <v>1</v>
          </cell>
          <cell r="D13" t="str">
            <v>003271</v>
          </cell>
          <cell r="E13">
            <v>38566</v>
          </cell>
          <cell r="F13" t="str">
            <v>1000000</v>
          </cell>
          <cell r="G13" t="str">
            <v>110101010000</v>
          </cell>
          <cell r="H13">
            <v>1800000</v>
          </cell>
          <cell r="I13" t="str">
            <v>K</v>
          </cell>
          <cell r="J13" t="str">
            <v>SEWA TRUK TGL 16-27 JULI 2005</v>
          </cell>
          <cell r="K13" t="str">
            <v>102940080</v>
          </cell>
        </row>
        <row r="14">
          <cell r="A14" t="str">
            <v>F</v>
          </cell>
          <cell r="B14" t="str">
            <v>1</v>
          </cell>
          <cell r="D14" t="str">
            <v>003272</v>
          </cell>
          <cell r="E14">
            <v>38566</v>
          </cell>
          <cell r="F14" t="str">
            <v>45403Q5</v>
          </cell>
          <cell r="G14" t="str">
            <v>6503030103Q5</v>
          </cell>
          <cell r="H14">
            <v>1000000</v>
          </cell>
          <cell r="I14" t="str">
            <v>D</v>
          </cell>
          <cell r="J14" t="str">
            <v>BIAYA SIPPA TGL 29 JULI 2005</v>
          </cell>
          <cell r="K14" t="str">
            <v>102940090</v>
          </cell>
        </row>
        <row r="15">
          <cell r="A15" t="str">
            <v>F</v>
          </cell>
          <cell r="B15" t="str">
            <v>1</v>
          </cell>
          <cell r="D15" t="str">
            <v>003272</v>
          </cell>
          <cell r="E15">
            <v>38566</v>
          </cell>
          <cell r="F15" t="str">
            <v>1000000</v>
          </cell>
          <cell r="G15" t="str">
            <v>110101010000</v>
          </cell>
          <cell r="H15">
            <v>1000000</v>
          </cell>
          <cell r="I15" t="str">
            <v>K</v>
          </cell>
          <cell r="J15" t="str">
            <v>BIAYA SIPPA TGL 29 JULI 2005</v>
          </cell>
          <cell r="K15" t="str">
            <v>102940100</v>
          </cell>
        </row>
        <row r="16">
          <cell r="A16" t="str">
            <v>F</v>
          </cell>
          <cell r="B16" t="str">
            <v>1</v>
          </cell>
          <cell r="D16" t="str">
            <v>003273</v>
          </cell>
          <cell r="E16">
            <v>38566</v>
          </cell>
          <cell r="F16" t="str">
            <v>46002Q5</v>
          </cell>
          <cell r="G16" t="str">
            <v>6601030102Q5</v>
          </cell>
          <cell r="H16">
            <v>325000</v>
          </cell>
          <cell r="I16" t="str">
            <v>D</v>
          </cell>
          <cell r="J16" t="str">
            <v>BIAYA PENGGANTIAN ATAP TGL 27 JULI 2005       UMUM</v>
          </cell>
          <cell r="K16" t="str">
            <v>102940110</v>
          </cell>
        </row>
        <row r="17">
          <cell r="A17" t="str">
            <v>F</v>
          </cell>
          <cell r="B17" t="str">
            <v>1</v>
          </cell>
          <cell r="D17" t="str">
            <v>003273</v>
          </cell>
          <cell r="E17">
            <v>38566</v>
          </cell>
          <cell r="F17" t="str">
            <v>1000000</v>
          </cell>
          <cell r="G17" t="str">
            <v>110101010000</v>
          </cell>
          <cell r="H17">
            <v>325000</v>
          </cell>
          <cell r="I17" t="str">
            <v>K</v>
          </cell>
          <cell r="J17" t="str">
            <v>BIAYA PENGGANTIAN ATAP TGL 27 JULI 2005</v>
          </cell>
          <cell r="K17" t="str">
            <v>102940120</v>
          </cell>
        </row>
        <row r="18">
          <cell r="A18" t="str">
            <v>F</v>
          </cell>
          <cell r="B18" t="str">
            <v>1</v>
          </cell>
          <cell r="D18" t="str">
            <v>003274</v>
          </cell>
          <cell r="E18">
            <v>38566</v>
          </cell>
          <cell r="F18" t="str">
            <v>49102B0</v>
          </cell>
          <cell r="G18" t="str">
            <v>6801020102B0</v>
          </cell>
          <cell r="H18">
            <v>183500</v>
          </cell>
          <cell r="I18" t="str">
            <v>D</v>
          </cell>
          <cell r="J18" t="str">
            <v>BIAYA JAMUAN MAKAN TGL 16 JULI 2005</v>
          </cell>
          <cell r="K18" t="str">
            <v>102940130</v>
          </cell>
        </row>
        <row r="19">
          <cell r="A19" t="str">
            <v>F</v>
          </cell>
          <cell r="B19" t="str">
            <v>1</v>
          </cell>
          <cell r="D19" t="str">
            <v>003274</v>
          </cell>
          <cell r="E19">
            <v>38566</v>
          </cell>
          <cell r="F19" t="str">
            <v>1000000</v>
          </cell>
          <cell r="G19" t="str">
            <v>110101010000</v>
          </cell>
          <cell r="H19">
            <v>183500</v>
          </cell>
          <cell r="I19" t="str">
            <v>K</v>
          </cell>
          <cell r="J19" t="str">
            <v>BIAYA JAMUAN MAKAN TGL 16 JULI 2005</v>
          </cell>
          <cell r="K19" t="str">
            <v>102940140</v>
          </cell>
        </row>
        <row r="20">
          <cell r="A20" t="str">
            <v>F</v>
          </cell>
          <cell r="B20" t="str">
            <v>1</v>
          </cell>
          <cell r="D20" t="str">
            <v>003275</v>
          </cell>
          <cell r="E20">
            <v>38566</v>
          </cell>
          <cell r="F20" t="str">
            <v>42102Q5</v>
          </cell>
          <cell r="G20" t="str">
            <v>6202020102Q5</v>
          </cell>
          <cell r="H20">
            <v>61985</v>
          </cell>
          <cell r="I20" t="str">
            <v>D</v>
          </cell>
          <cell r="J20" t="str">
            <v>BIAYA TAGIHAN REK. LISTIK TGL 18 JULI 2005</v>
          </cell>
          <cell r="K20" t="str">
            <v>102940150</v>
          </cell>
        </row>
        <row r="21">
          <cell r="A21" t="str">
            <v>F</v>
          </cell>
          <cell r="B21" t="str">
            <v>1</v>
          </cell>
          <cell r="D21" t="str">
            <v>003275</v>
          </cell>
          <cell r="E21">
            <v>38566</v>
          </cell>
          <cell r="F21" t="str">
            <v>1000000</v>
          </cell>
          <cell r="G21" t="str">
            <v>110101010000</v>
          </cell>
          <cell r="H21">
            <v>61985</v>
          </cell>
          <cell r="I21" t="str">
            <v>K</v>
          </cell>
          <cell r="J21" t="str">
            <v>BIAYA TAGIHAN REK. LISTIK TGL 18 JULI 2005</v>
          </cell>
          <cell r="K21" t="str">
            <v>102940160</v>
          </cell>
        </row>
        <row r="22">
          <cell r="A22" t="str">
            <v>F</v>
          </cell>
          <cell r="B22" t="str">
            <v>1</v>
          </cell>
          <cell r="D22" t="str">
            <v>003276</v>
          </cell>
          <cell r="E22">
            <v>38566</v>
          </cell>
          <cell r="F22" t="str">
            <v>49802Q5</v>
          </cell>
          <cell r="G22" t="str">
            <v>6807020102Q5</v>
          </cell>
          <cell r="H22">
            <v>50000</v>
          </cell>
          <cell r="I22" t="str">
            <v>D</v>
          </cell>
          <cell r="J22" t="str">
            <v>BIAYA PEMBELIAN IKAN MAS TGL 18 JULI 2005</v>
          </cell>
          <cell r="K22" t="str">
            <v>102940170</v>
          </cell>
        </row>
        <row r="23">
          <cell r="A23" t="str">
            <v>F</v>
          </cell>
          <cell r="B23" t="str">
            <v>1</v>
          </cell>
          <cell r="D23" t="str">
            <v>003276</v>
          </cell>
          <cell r="E23">
            <v>38566</v>
          </cell>
          <cell r="F23" t="str">
            <v>1000000</v>
          </cell>
          <cell r="G23" t="str">
            <v>110101010000</v>
          </cell>
          <cell r="H23">
            <v>50000</v>
          </cell>
          <cell r="I23" t="str">
            <v>K</v>
          </cell>
          <cell r="J23" t="str">
            <v>BIAYA PEMBELIAN IKAN MAS TGL 18 JULI 2005</v>
          </cell>
          <cell r="K23" t="str">
            <v>102940180</v>
          </cell>
        </row>
        <row r="24">
          <cell r="A24" t="str">
            <v>F</v>
          </cell>
          <cell r="B24" t="str">
            <v>1</v>
          </cell>
          <cell r="D24" t="str">
            <v>003277</v>
          </cell>
          <cell r="E24">
            <v>38567</v>
          </cell>
          <cell r="F24" t="str">
            <v>49102Q5</v>
          </cell>
          <cell r="G24" t="str">
            <v>6801020102Q5</v>
          </cell>
          <cell r="H24">
            <v>60000</v>
          </cell>
          <cell r="I24" t="str">
            <v>D</v>
          </cell>
          <cell r="J24" t="str">
            <v>BIAYA JAMUAN TAMU TGL 20 &amp; 26 JULI 2005</v>
          </cell>
          <cell r="K24" t="str">
            <v>102950010</v>
          </cell>
        </row>
        <row r="25">
          <cell r="A25" t="str">
            <v>F</v>
          </cell>
          <cell r="B25" t="str">
            <v>1</v>
          </cell>
          <cell r="D25" t="str">
            <v>003277</v>
          </cell>
          <cell r="E25">
            <v>38567</v>
          </cell>
          <cell r="F25" t="str">
            <v>1000000</v>
          </cell>
          <cell r="G25" t="str">
            <v>110101010000</v>
          </cell>
          <cell r="H25">
            <v>60000</v>
          </cell>
          <cell r="I25" t="str">
            <v>K</v>
          </cell>
          <cell r="J25" t="str">
            <v>BIAYA JAMUAN TAMU TGL 20 &amp; 26 JULI 2005</v>
          </cell>
          <cell r="K25" t="str">
            <v>102950020</v>
          </cell>
        </row>
        <row r="26">
          <cell r="A26" t="str">
            <v>F</v>
          </cell>
          <cell r="B26" t="str">
            <v>1</v>
          </cell>
          <cell r="D26" t="str">
            <v>003278</v>
          </cell>
          <cell r="E26">
            <v>38567</v>
          </cell>
          <cell r="F26" t="str">
            <v>49101Q6</v>
          </cell>
          <cell r="G26" t="str">
            <v>6801010101Q6</v>
          </cell>
          <cell r="H26">
            <v>137000</v>
          </cell>
          <cell r="I26" t="str">
            <v>D</v>
          </cell>
          <cell r="J26" t="str">
            <v>PEMBELIAN MINUMAN TGL 22 JULI 2005 U/PERSEDIAAN</v>
          </cell>
          <cell r="K26" t="str">
            <v>102950030</v>
          </cell>
        </row>
        <row r="27">
          <cell r="A27" t="str">
            <v>F</v>
          </cell>
          <cell r="B27" t="str">
            <v>1</v>
          </cell>
          <cell r="D27" t="str">
            <v>003278</v>
          </cell>
          <cell r="E27">
            <v>38567</v>
          </cell>
          <cell r="F27" t="str">
            <v>1000000</v>
          </cell>
          <cell r="G27" t="str">
            <v>110101010000</v>
          </cell>
          <cell r="H27">
            <v>137000</v>
          </cell>
          <cell r="I27" t="str">
            <v>K</v>
          </cell>
          <cell r="J27" t="str">
            <v>PEMBELIAN MINUMAN TGL 22 JULI 2005 U/PERSEDIAAN</v>
          </cell>
          <cell r="K27" t="str">
            <v>102950040</v>
          </cell>
        </row>
        <row r="28">
          <cell r="A28" t="str">
            <v>F</v>
          </cell>
          <cell r="B28" t="str">
            <v>1</v>
          </cell>
          <cell r="D28" t="str">
            <v>003279</v>
          </cell>
          <cell r="E28">
            <v>38567</v>
          </cell>
          <cell r="F28" t="str">
            <v>49102Q6</v>
          </cell>
          <cell r="G28" t="str">
            <v>6801020102Q6</v>
          </cell>
          <cell r="H28">
            <v>46000</v>
          </cell>
          <cell r="I28" t="str">
            <v>D</v>
          </cell>
          <cell r="J28" t="str">
            <v>BIAYA JAMUAN PETUGAS LIMBAH TGL 23 JULI 2005</v>
          </cell>
          <cell r="K28" t="str">
            <v>102950050</v>
          </cell>
        </row>
        <row r="29">
          <cell r="A29" t="str">
            <v>F</v>
          </cell>
          <cell r="B29" t="str">
            <v>1</v>
          </cell>
          <cell r="D29" t="str">
            <v>003279</v>
          </cell>
          <cell r="E29">
            <v>38567</v>
          </cell>
          <cell r="F29" t="str">
            <v>1000000</v>
          </cell>
          <cell r="G29" t="str">
            <v>110101010000</v>
          </cell>
          <cell r="H29">
            <v>46000</v>
          </cell>
          <cell r="I29" t="str">
            <v>K</v>
          </cell>
          <cell r="J29" t="str">
            <v>BIAYA JAMUAN PETUGAS LIMBAH TGL 23 JULI 2005</v>
          </cell>
          <cell r="K29" t="str">
            <v>102950060</v>
          </cell>
        </row>
        <row r="30">
          <cell r="A30" t="str">
            <v>F</v>
          </cell>
          <cell r="B30" t="str">
            <v>1</v>
          </cell>
          <cell r="D30" t="str">
            <v>003280</v>
          </cell>
          <cell r="E30">
            <v>38567</v>
          </cell>
          <cell r="F30" t="str">
            <v>49101Q6</v>
          </cell>
          <cell r="G30" t="str">
            <v>6801010101Q6</v>
          </cell>
          <cell r="H30">
            <v>395750</v>
          </cell>
          <cell r="I30" t="str">
            <v>D</v>
          </cell>
          <cell r="J30" t="str">
            <v>BIAYA JAMUAN RAPAT TGL 28 &amp; 29 JULI 2005</v>
          </cell>
          <cell r="K30" t="str">
            <v>102950070</v>
          </cell>
        </row>
        <row r="31">
          <cell r="A31" t="str">
            <v>F</v>
          </cell>
          <cell r="B31" t="str">
            <v>1</v>
          </cell>
          <cell r="D31" t="str">
            <v>003280</v>
          </cell>
          <cell r="E31">
            <v>38567</v>
          </cell>
          <cell r="F31" t="str">
            <v>1000000</v>
          </cell>
          <cell r="G31" t="str">
            <v>110101010000</v>
          </cell>
          <cell r="H31">
            <v>395750</v>
          </cell>
          <cell r="I31" t="str">
            <v>K</v>
          </cell>
          <cell r="J31" t="str">
            <v>BIAYA JAMUAN RAPAT TGL 28 &amp; 29 JULI 2005</v>
          </cell>
          <cell r="K31" t="str">
            <v>102950080</v>
          </cell>
        </row>
        <row r="32">
          <cell r="A32" t="str">
            <v>F</v>
          </cell>
          <cell r="B32" t="str">
            <v>1</v>
          </cell>
          <cell r="D32" t="str">
            <v>003281</v>
          </cell>
          <cell r="E32">
            <v>38567</v>
          </cell>
          <cell r="F32" t="str">
            <v>49101Q6</v>
          </cell>
          <cell r="G32" t="str">
            <v>6801010101Q6</v>
          </cell>
          <cell r="H32">
            <v>67000</v>
          </cell>
          <cell r="I32" t="str">
            <v>D</v>
          </cell>
          <cell r="J32" t="str">
            <v>BIAYA JAMUAN PELATIHAN CPOB TGL 1 AGUSTUS 2005</v>
          </cell>
          <cell r="K32" t="str">
            <v>102950090</v>
          </cell>
        </row>
        <row r="33">
          <cell r="A33" t="str">
            <v>F</v>
          </cell>
          <cell r="B33" t="str">
            <v>1</v>
          </cell>
          <cell r="D33" t="str">
            <v>003281</v>
          </cell>
          <cell r="E33">
            <v>38567</v>
          </cell>
          <cell r="F33" t="str">
            <v>1000000</v>
          </cell>
          <cell r="G33" t="str">
            <v>110101010000</v>
          </cell>
          <cell r="H33">
            <v>67000</v>
          </cell>
          <cell r="I33" t="str">
            <v>K</v>
          </cell>
          <cell r="J33" t="str">
            <v>BIAYA JAMUAN PELATIHAN CPOB TGL 1 AGUSTUS 2005</v>
          </cell>
          <cell r="K33" t="str">
            <v>102950100</v>
          </cell>
        </row>
        <row r="34">
          <cell r="A34" t="str">
            <v>F</v>
          </cell>
          <cell r="B34" t="str">
            <v>1</v>
          </cell>
          <cell r="D34" t="str">
            <v>003282</v>
          </cell>
          <cell r="E34">
            <v>38567</v>
          </cell>
          <cell r="F34" t="str">
            <v>48501A2</v>
          </cell>
          <cell r="G34" t="str">
            <v>6701010101A2</v>
          </cell>
          <cell r="H34">
            <v>1750000</v>
          </cell>
          <cell r="I34" t="str">
            <v>D</v>
          </cell>
          <cell r="J34" t="str">
            <v>BIAYA SEMINAR NASIONAL K3 TGL 27-28 JULI 2005</v>
          </cell>
          <cell r="K34" t="str">
            <v>102950110</v>
          </cell>
        </row>
        <row r="35">
          <cell r="A35" t="str">
            <v>F</v>
          </cell>
          <cell r="B35" t="str">
            <v>1</v>
          </cell>
          <cell r="D35" t="str">
            <v>003282</v>
          </cell>
          <cell r="E35">
            <v>38567</v>
          </cell>
          <cell r="F35" t="str">
            <v>1000000</v>
          </cell>
          <cell r="G35" t="str">
            <v>110101010000</v>
          </cell>
          <cell r="H35">
            <v>1750000</v>
          </cell>
          <cell r="I35" t="str">
            <v>K</v>
          </cell>
          <cell r="J35" t="str">
            <v>BIAYA SEMINAR NASIONAL K3 TGL 27-28 JULI 2005</v>
          </cell>
          <cell r="K35" t="str">
            <v>102950120</v>
          </cell>
        </row>
        <row r="36">
          <cell r="A36" t="str">
            <v>F</v>
          </cell>
          <cell r="B36" t="str">
            <v>1</v>
          </cell>
          <cell r="D36" t="str">
            <v>003283</v>
          </cell>
          <cell r="E36">
            <v>38567</v>
          </cell>
          <cell r="F36" t="str">
            <v>48200A2</v>
          </cell>
          <cell r="G36" t="str">
            <v>6702010100A2</v>
          </cell>
          <cell r="H36">
            <v>160000</v>
          </cell>
          <cell r="I36" t="str">
            <v>D</v>
          </cell>
          <cell r="J36" t="str">
            <v>SPPD SOETARDJO IR KE JAKARTA  TGL 25 JULI 2005</v>
          </cell>
          <cell r="K36" t="str">
            <v>102950130</v>
          </cell>
        </row>
        <row r="37">
          <cell r="A37" t="str">
            <v>F</v>
          </cell>
          <cell r="B37" t="str">
            <v>1</v>
          </cell>
          <cell r="D37" t="str">
            <v>003283</v>
          </cell>
          <cell r="E37">
            <v>38567</v>
          </cell>
          <cell r="F37" t="str">
            <v>1000000</v>
          </cell>
          <cell r="G37" t="str">
            <v>110101010000</v>
          </cell>
          <cell r="H37">
            <v>160000</v>
          </cell>
          <cell r="I37" t="str">
            <v>K</v>
          </cell>
          <cell r="J37" t="str">
            <v>SPPD SOETARDJO IR KE JAKARTA TGL 25 JULI 2005</v>
          </cell>
          <cell r="K37" t="str">
            <v>102950140</v>
          </cell>
        </row>
        <row r="38">
          <cell r="A38" t="str">
            <v>F</v>
          </cell>
          <cell r="B38" t="str">
            <v>1</v>
          </cell>
          <cell r="D38" t="str">
            <v>003284</v>
          </cell>
          <cell r="E38">
            <v>38567</v>
          </cell>
          <cell r="F38" t="str">
            <v>49102A0</v>
          </cell>
          <cell r="G38" t="str">
            <v>6801020102A0</v>
          </cell>
          <cell r="H38">
            <v>116000</v>
          </cell>
          <cell r="I38" t="str">
            <v>D</v>
          </cell>
          <cell r="J38" t="str">
            <v>BIAYA JAMUAN TGL 29 JULI 2005</v>
          </cell>
          <cell r="K38" t="str">
            <v>102950150</v>
          </cell>
        </row>
        <row r="39">
          <cell r="A39" t="str">
            <v>F</v>
          </cell>
          <cell r="B39" t="str">
            <v>1</v>
          </cell>
          <cell r="D39" t="str">
            <v>003284</v>
          </cell>
          <cell r="E39">
            <v>38567</v>
          </cell>
          <cell r="F39" t="str">
            <v>1000000</v>
          </cell>
          <cell r="G39" t="str">
            <v>110101010000</v>
          </cell>
          <cell r="H39">
            <v>116000</v>
          </cell>
          <cell r="I39" t="str">
            <v>K</v>
          </cell>
          <cell r="J39" t="str">
            <v>BIAYA JAMUAN TGL 29 JULI 2005</v>
          </cell>
          <cell r="K39" t="str">
            <v>102950160</v>
          </cell>
        </row>
        <row r="40">
          <cell r="A40" t="str">
            <v>F</v>
          </cell>
          <cell r="B40" t="str">
            <v>1</v>
          </cell>
          <cell r="D40" t="str">
            <v>003285</v>
          </cell>
          <cell r="E40">
            <v>38567</v>
          </cell>
          <cell r="F40" t="str">
            <v>48602B0</v>
          </cell>
          <cell r="G40" t="str">
            <v>6705020102B0</v>
          </cell>
          <cell r="H40">
            <v>167000</v>
          </cell>
          <cell r="I40" t="str">
            <v>D</v>
          </cell>
          <cell r="J40" t="str">
            <v>BIAYA FOTO COPY &amp; JILID TGL 20 JULI 2005</v>
          </cell>
          <cell r="K40" t="str">
            <v>102950170</v>
          </cell>
        </row>
        <row r="41">
          <cell r="A41" t="str">
            <v>F</v>
          </cell>
          <cell r="B41" t="str">
            <v>1</v>
          </cell>
          <cell r="D41" t="str">
            <v>003285</v>
          </cell>
          <cell r="E41">
            <v>38567</v>
          </cell>
          <cell r="F41" t="str">
            <v>1000000</v>
          </cell>
          <cell r="G41" t="str">
            <v>110101010000</v>
          </cell>
          <cell r="H41">
            <v>167000</v>
          </cell>
          <cell r="I41" t="str">
            <v>K</v>
          </cell>
          <cell r="J41" t="str">
            <v>BIAYA FOTO COPY &amp; JILID TGL 20 JULI 2005</v>
          </cell>
          <cell r="K41" t="str">
            <v>102950180</v>
          </cell>
        </row>
        <row r="42">
          <cell r="A42" t="str">
            <v>F</v>
          </cell>
          <cell r="B42" t="str">
            <v>1</v>
          </cell>
          <cell r="D42" t="str">
            <v>003286</v>
          </cell>
          <cell r="E42">
            <v>38567</v>
          </cell>
          <cell r="F42" t="str">
            <v>49102B0</v>
          </cell>
          <cell r="G42" t="str">
            <v>6801020102B0</v>
          </cell>
          <cell r="H42">
            <v>12500</v>
          </cell>
          <cell r="I42" t="str">
            <v>D</v>
          </cell>
          <cell r="J42" t="str">
            <v>BIAYA JAMUAN MAKAN TGL 27 JULI 2005</v>
          </cell>
          <cell r="K42" t="str">
            <v>102950190</v>
          </cell>
        </row>
        <row r="43">
          <cell r="A43" t="str">
            <v>F</v>
          </cell>
          <cell r="B43" t="str">
            <v>1</v>
          </cell>
          <cell r="D43" t="str">
            <v>003286</v>
          </cell>
          <cell r="E43">
            <v>38567</v>
          </cell>
          <cell r="F43" t="str">
            <v>1000000</v>
          </cell>
          <cell r="G43" t="str">
            <v>110101010000</v>
          </cell>
          <cell r="H43">
            <v>12500</v>
          </cell>
          <cell r="I43" t="str">
            <v>K</v>
          </cell>
          <cell r="J43" t="str">
            <v>BIAYA JAMUAN MAKAN TGL 27 JULI 2005</v>
          </cell>
          <cell r="K43" t="str">
            <v>102950200</v>
          </cell>
        </row>
        <row r="44">
          <cell r="A44" t="str">
            <v>F</v>
          </cell>
          <cell r="B44" t="str">
            <v>1</v>
          </cell>
          <cell r="D44" t="str">
            <v>003287</v>
          </cell>
          <cell r="E44">
            <v>38567</v>
          </cell>
          <cell r="F44" t="str">
            <v>49102A0</v>
          </cell>
          <cell r="G44" t="str">
            <v>6801020102A0</v>
          </cell>
          <cell r="H44">
            <v>114950</v>
          </cell>
          <cell r="I44" t="str">
            <v>D</v>
          </cell>
          <cell r="J44" t="str">
            <v>BIAYA JAMUAN MAKAN TGL 17 JULI 2005</v>
          </cell>
          <cell r="K44" t="str">
            <v>102950210</v>
          </cell>
        </row>
        <row r="45">
          <cell r="A45" t="str">
            <v>F</v>
          </cell>
          <cell r="B45" t="str">
            <v>1</v>
          </cell>
          <cell r="D45" t="str">
            <v>003287</v>
          </cell>
          <cell r="E45">
            <v>38567</v>
          </cell>
          <cell r="F45" t="str">
            <v>1000000</v>
          </cell>
          <cell r="G45" t="str">
            <v>110101010000</v>
          </cell>
          <cell r="H45">
            <v>114950</v>
          </cell>
          <cell r="I45" t="str">
            <v>K</v>
          </cell>
          <cell r="J45" t="str">
            <v>BIAYA JAMUAN MAKAN TGL 17 JULI 2005</v>
          </cell>
          <cell r="K45" t="str">
            <v>102950220</v>
          </cell>
        </row>
        <row r="46">
          <cell r="A46" t="str">
            <v>F</v>
          </cell>
          <cell r="B46" t="str">
            <v>1</v>
          </cell>
          <cell r="D46" t="str">
            <v>003288</v>
          </cell>
          <cell r="E46">
            <v>38567</v>
          </cell>
          <cell r="F46" t="str">
            <v>49102A0</v>
          </cell>
          <cell r="G46" t="str">
            <v>6801020102A0</v>
          </cell>
          <cell r="H46">
            <v>192380</v>
          </cell>
          <cell r="I46" t="str">
            <v>D</v>
          </cell>
          <cell r="J46" t="str">
            <v>BIAYA JAMUAN MAKAN TGL 23 &amp; 31 JULI 2005</v>
          </cell>
          <cell r="K46" t="str">
            <v>102950230</v>
          </cell>
        </row>
        <row r="47">
          <cell r="A47" t="str">
            <v>F</v>
          </cell>
          <cell r="B47" t="str">
            <v>1</v>
          </cell>
          <cell r="D47" t="str">
            <v>003288</v>
          </cell>
          <cell r="E47">
            <v>38567</v>
          </cell>
          <cell r="F47" t="str">
            <v>1000000</v>
          </cell>
          <cell r="G47" t="str">
            <v>110101010000</v>
          </cell>
          <cell r="H47">
            <v>192380</v>
          </cell>
          <cell r="I47" t="str">
            <v>K</v>
          </cell>
          <cell r="J47" t="str">
            <v>BIAYA JAMUAN MAKAN TGL 23 &amp; 31 JULI 2005</v>
          </cell>
          <cell r="K47" t="str">
            <v>102950240</v>
          </cell>
        </row>
        <row r="48">
          <cell r="A48" t="str">
            <v>F</v>
          </cell>
          <cell r="B48" t="str">
            <v>1</v>
          </cell>
          <cell r="D48" t="str">
            <v>003289</v>
          </cell>
          <cell r="E48">
            <v>38567</v>
          </cell>
          <cell r="F48" t="str">
            <v>46302Q5</v>
          </cell>
          <cell r="G48" t="str">
            <v>6201020202Q5</v>
          </cell>
          <cell r="H48">
            <v>72000</v>
          </cell>
          <cell r="I48" t="str">
            <v>D</v>
          </cell>
          <cell r="J48" t="str">
            <v>BIAYA PEMBELIAN BBM PREMIUM TGL 1 AGUSTUS 2005</v>
          </cell>
          <cell r="K48" t="str">
            <v>102950250</v>
          </cell>
        </row>
        <row r="49">
          <cell r="A49" t="str">
            <v>F</v>
          </cell>
          <cell r="B49" t="str">
            <v>1</v>
          </cell>
          <cell r="D49" t="str">
            <v>003289</v>
          </cell>
          <cell r="E49">
            <v>38567</v>
          </cell>
          <cell r="F49" t="str">
            <v>1000000</v>
          </cell>
          <cell r="G49" t="str">
            <v>110101010000</v>
          </cell>
          <cell r="H49">
            <v>72000</v>
          </cell>
          <cell r="I49" t="str">
            <v>K</v>
          </cell>
          <cell r="J49" t="str">
            <v>BIAYA PEMBELIAN BBM PREMIUM TGL 1 AGUSTUS 2005</v>
          </cell>
          <cell r="K49" t="str">
            <v>102950260</v>
          </cell>
        </row>
        <row r="50">
          <cell r="A50" t="str">
            <v>F</v>
          </cell>
          <cell r="B50" t="str">
            <v>1</v>
          </cell>
          <cell r="D50" t="str">
            <v>003290</v>
          </cell>
          <cell r="E50">
            <v>38567</v>
          </cell>
          <cell r="F50" t="str">
            <v>48703A0</v>
          </cell>
          <cell r="G50" t="str">
            <v>6706020403A0</v>
          </cell>
          <cell r="H50">
            <v>25000</v>
          </cell>
          <cell r="I50" t="str">
            <v>D</v>
          </cell>
          <cell r="J50" t="str">
            <v>1 BH BUKU PEDOMAN CARA UJI KLINK YANG BAIK (CUKB)</v>
          </cell>
          <cell r="K50" t="str">
            <v>102950270</v>
          </cell>
        </row>
        <row r="51">
          <cell r="A51" t="str">
            <v>F</v>
          </cell>
          <cell r="B51" t="str">
            <v>1</v>
          </cell>
          <cell r="D51" t="str">
            <v>003290</v>
          </cell>
          <cell r="E51">
            <v>38567</v>
          </cell>
          <cell r="F51" t="str">
            <v>1000000</v>
          </cell>
          <cell r="G51" t="str">
            <v>110101010000</v>
          </cell>
          <cell r="H51">
            <v>25000</v>
          </cell>
          <cell r="I51" t="str">
            <v>K</v>
          </cell>
          <cell r="J51" t="str">
            <v>BIAYA PEMBELIAN 1 BUKU PEDOMAN TGL 29 JULI 2005</v>
          </cell>
          <cell r="K51" t="str">
            <v>102950280</v>
          </cell>
        </row>
        <row r="52">
          <cell r="A52" t="str">
            <v>F</v>
          </cell>
          <cell r="B52" t="str">
            <v>1</v>
          </cell>
          <cell r="D52" t="str">
            <v>003291</v>
          </cell>
          <cell r="E52">
            <v>38567</v>
          </cell>
          <cell r="F52" t="str">
            <v>48200I0</v>
          </cell>
          <cell r="G52" t="str">
            <v>6702010100I0</v>
          </cell>
          <cell r="H52">
            <v>150000</v>
          </cell>
          <cell r="I52" t="str">
            <v>D</v>
          </cell>
          <cell r="J52" t="str">
            <v>SPPD ABDUL MANANDRS KE JAKARTA  TGL 26 JULI 2005</v>
          </cell>
          <cell r="K52" t="str">
            <v>102950290</v>
          </cell>
        </row>
        <row r="53">
          <cell r="A53" t="str">
            <v>F</v>
          </cell>
          <cell r="B53" t="str">
            <v>1</v>
          </cell>
          <cell r="D53" t="str">
            <v>003291</v>
          </cell>
          <cell r="E53">
            <v>38567</v>
          </cell>
          <cell r="F53" t="str">
            <v>1000000</v>
          </cell>
          <cell r="G53" t="str">
            <v>110101010000</v>
          </cell>
          <cell r="H53">
            <v>150000</v>
          </cell>
          <cell r="I53" t="str">
            <v>K</v>
          </cell>
          <cell r="J53" t="str">
            <v>SPPD ABDUL MANAN DRS KE JAKARTA TGL 26 JULI 2005</v>
          </cell>
          <cell r="K53" t="str">
            <v>102950300</v>
          </cell>
        </row>
        <row r="54">
          <cell r="A54" t="str">
            <v>F</v>
          </cell>
          <cell r="B54" t="str">
            <v>1</v>
          </cell>
          <cell r="D54" t="str">
            <v>003292</v>
          </cell>
          <cell r="E54">
            <v>38567</v>
          </cell>
          <cell r="F54" t="str">
            <v>48200Q1</v>
          </cell>
          <cell r="G54" t="str">
            <v>6702010100Q1</v>
          </cell>
          <cell r="H54">
            <v>125000</v>
          </cell>
          <cell r="I54" t="str">
            <v>D</v>
          </cell>
          <cell r="J54" t="str">
            <v>SPPD DODDY HERU BE KE JAKARTA TGL 26 JULI 2005</v>
          </cell>
          <cell r="K54" t="str">
            <v>102950310</v>
          </cell>
        </row>
        <row r="55">
          <cell r="A55" t="str">
            <v>F</v>
          </cell>
          <cell r="B55" t="str">
            <v>1</v>
          </cell>
          <cell r="D55" t="str">
            <v>003292</v>
          </cell>
          <cell r="E55">
            <v>38567</v>
          </cell>
          <cell r="F55" t="str">
            <v>1000000</v>
          </cell>
          <cell r="G55" t="str">
            <v>110101010000</v>
          </cell>
          <cell r="H55">
            <v>125000</v>
          </cell>
          <cell r="I55" t="str">
            <v>K</v>
          </cell>
          <cell r="J55" t="str">
            <v>BIAYA DINAS DODDY HERU  TGL 25 JULI 2005</v>
          </cell>
          <cell r="K55" t="str">
            <v>102950320</v>
          </cell>
        </row>
        <row r="56">
          <cell r="A56" t="str">
            <v>F</v>
          </cell>
          <cell r="B56" t="str">
            <v>7</v>
          </cell>
          <cell r="D56" t="str">
            <v>001365</v>
          </cell>
          <cell r="E56">
            <v>38573</v>
          </cell>
          <cell r="F56" t="str">
            <v>130LA01</v>
          </cell>
          <cell r="G56" t="str">
            <v>21010101LA01</v>
          </cell>
          <cell r="H56">
            <v>3450000</v>
          </cell>
          <cell r="I56" t="str">
            <v>K</v>
          </cell>
          <cell r="J56" t="str">
            <v>LAUTAN LUAS, PT      LTL-10093</v>
          </cell>
          <cell r="K56" t="str">
            <v>402130010</v>
          </cell>
        </row>
        <row r="57">
          <cell r="A57" t="str">
            <v>F</v>
          </cell>
          <cell r="B57" t="str">
            <v>7</v>
          </cell>
          <cell r="D57" t="str">
            <v>001365</v>
          </cell>
          <cell r="E57">
            <v>38573</v>
          </cell>
          <cell r="F57" t="str">
            <v>130LA01</v>
          </cell>
          <cell r="G57" t="str">
            <v>21010101LA01</v>
          </cell>
          <cell r="H57">
            <v>345000</v>
          </cell>
          <cell r="I57" t="str">
            <v>K</v>
          </cell>
          <cell r="J57" t="str">
            <v>KR PPN LAUTAN LUAS, PT  CWWPO-054-0311662      /</v>
          </cell>
          <cell r="K57" t="str">
            <v>402130020</v>
          </cell>
        </row>
        <row r="58">
          <cell r="A58" t="str">
            <v>F</v>
          </cell>
          <cell r="B58" t="str">
            <v>7</v>
          </cell>
          <cell r="D58" t="str">
            <v>001365</v>
          </cell>
          <cell r="E58">
            <v>38573</v>
          </cell>
          <cell r="F58" t="str">
            <v>187LA01</v>
          </cell>
          <cell r="G58" t="str">
            <v>11100301LA01</v>
          </cell>
          <cell r="H58">
            <v>345000</v>
          </cell>
          <cell r="I58" t="str">
            <v>D</v>
          </cell>
          <cell r="J58" t="str">
            <v>PPN 10% LAUTAN LUAS, PT          CWWPO-054-0311662</v>
          </cell>
          <cell r="K58" t="str">
            <v>402130030</v>
          </cell>
        </row>
        <row r="59">
          <cell r="A59" t="str">
            <v>F</v>
          </cell>
          <cell r="B59" t="str">
            <v>7</v>
          </cell>
          <cell r="D59" t="str">
            <v>001365</v>
          </cell>
          <cell r="E59">
            <v>38573</v>
          </cell>
          <cell r="F59" t="str">
            <v>1390300</v>
          </cell>
          <cell r="G59" t="str">
            <v>210101020300</v>
          </cell>
          <cell r="H59">
            <v>3450000</v>
          </cell>
          <cell r="I59" t="str">
            <v>D</v>
          </cell>
          <cell r="J59" t="str">
            <v>3031001B50238/07      6000.000-BH ASAM SULFAT TEKN</v>
          </cell>
          <cell r="K59" t="str">
            <v>402130040</v>
          </cell>
        </row>
        <row r="60">
          <cell r="A60" t="str">
            <v>F</v>
          </cell>
          <cell r="B60" t="str">
            <v>7</v>
          </cell>
          <cell r="D60" t="str">
            <v>001366</v>
          </cell>
          <cell r="E60">
            <v>38573</v>
          </cell>
          <cell r="F60" t="str">
            <v>135CA08</v>
          </cell>
          <cell r="G60" t="str">
            <v>21050601CA08</v>
          </cell>
          <cell r="H60">
            <v>825000</v>
          </cell>
          <cell r="I60" t="str">
            <v>K</v>
          </cell>
          <cell r="J60" t="str">
            <v>CAHAYA SEMPURNA,CV.  233/CS/KW/VII/05</v>
          </cell>
          <cell r="K60" t="str">
            <v>402130050</v>
          </cell>
        </row>
        <row r="61">
          <cell r="A61" t="str">
            <v>F</v>
          </cell>
          <cell r="B61" t="str">
            <v>7</v>
          </cell>
          <cell r="D61" t="str">
            <v>001366</v>
          </cell>
          <cell r="E61">
            <v>38573</v>
          </cell>
          <cell r="F61" t="str">
            <v>135CA08</v>
          </cell>
          <cell r="G61" t="str">
            <v>21050601CA08</v>
          </cell>
          <cell r="H61">
            <v>82500</v>
          </cell>
          <cell r="I61" t="str">
            <v>K</v>
          </cell>
          <cell r="J61" t="str">
            <v>KR PPN CAHAYA SEMPURNA, EICUO-424-0000233      /</v>
          </cell>
          <cell r="K61" t="str">
            <v>402130060</v>
          </cell>
        </row>
        <row r="62">
          <cell r="A62" t="str">
            <v>F</v>
          </cell>
          <cell r="B62" t="str">
            <v>7</v>
          </cell>
          <cell r="D62" t="str">
            <v>001366</v>
          </cell>
          <cell r="E62">
            <v>38573</v>
          </cell>
          <cell r="F62" t="str">
            <v>187CA08</v>
          </cell>
          <cell r="G62" t="str">
            <v>11100301CA08</v>
          </cell>
          <cell r="H62">
            <v>82500</v>
          </cell>
          <cell r="I62" t="str">
            <v>D</v>
          </cell>
          <cell r="J62" t="str">
            <v>PPN 10% CAHAYA SEMPURNA,CV.      EICUO-424-0000233</v>
          </cell>
          <cell r="K62" t="str">
            <v>402130070</v>
          </cell>
        </row>
        <row r="63">
          <cell r="A63" t="str">
            <v>F</v>
          </cell>
          <cell r="B63" t="str">
            <v>7</v>
          </cell>
          <cell r="D63" t="str">
            <v>001366</v>
          </cell>
          <cell r="E63">
            <v>38573</v>
          </cell>
          <cell r="F63" t="str">
            <v>46105M1</v>
          </cell>
          <cell r="G63" t="str">
            <v>6602010105M1</v>
          </cell>
          <cell r="H63">
            <v>825000</v>
          </cell>
          <cell r="I63" t="str">
            <v>D</v>
          </cell>
          <cell r="J63" t="str">
            <v>1SET BLANDER LAS ASETILIN    TEKNIK &amp; PEMELIHARAAN</v>
          </cell>
          <cell r="K63" t="str">
            <v>402130080</v>
          </cell>
        </row>
        <row r="64">
          <cell r="A64" t="str">
            <v>F</v>
          </cell>
          <cell r="B64" t="str">
            <v>7</v>
          </cell>
          <cell r="D64" t="str">
            <v>001367</v>
          </cell>
          <cell r="E64">
            <v>38573</v>
          </cell>
          <cell r="F64" t="str">
            <v>130IN29</v>
          </cell>
          <cell r="G64" t="str">
            <v>21010101IN29</v>
          </cell>
          <cell r="H64">
            <v>15757650</v>
          </cell>
          <cell r="I64" t="str">
            <v>K</v>
          </cell>
          <cell r="J64" t="str">
            <v>INDESSO NIAGATAMA, P 213071/JPA/BDG/FF</v>
          </cell>
          <cell r="K64" t="str">
            <v>402130090</v>
          </cell>
        </row>
        <row r="65">
          <cell r="A65" t="str">
            <v>F</v>
          </cell>
          <cell r="B65" t="str">
            <v>7</v>
          </cell>
          <cell r="D65" t="str">
            <v>001367</v>
          </cell>
          <cell r="E65">
            <v>38573</v>
          </cell>
          <cell r="F65" t="str">
            <v>187IN29</v>
          </cell>
          <cell r="G65" t="str">
            <v>11100301IN29</v>
          </cell>
          <cell r="H65">
            <v>1575765</v>
          </cell>
          <cell r="I65" t="str">
            <v>D</v>
          </cell>
          <cell r="J65" t="str">
            <v>PPN 10% INDESSO NIAGATAMA, PT.   EBGDF-028-0002386</v>
          </cell>
          <cell r="K65" t="str">
            <v>402130100</v>
          </cell>
        </row>
        <row r="66">
          <cell r="A66" t="str">
            <v>F</v>
          </cell>
          <cell r="B66" t="str">
            <v>7</v>
          </cell>
          <cell r="D66" t="str">
            <v>001367</v>
          </cell>
          <cell r="E66">
            <v>38573</v>
          </cell>
          <cell r="F66" t="str">
            <v>130IN29</v>
          </cell>
          <cell r="G66" t="str">
            <v>21010101IN29</v>
          </cell>
          <cell r="H66">
            <v>1575765</v>
          </cell>
          <cell r="I66" t="str">
            <v>K</v>
          </cell>
          <cell r="J66" t="str">
            <v>KR PPN INDESSO NIAGATAM EBGDF-028-0002386      /</v>
          </cell>
          <cell r="K66" t="str">
            <v>402130110</v>
          </cell>
        </row>
        <row r="67">
          <cell r="A67" t="str">
            <v>F</v>
          </cell>
          <cell r="B67" t="str">
            <v>7</v>
          </cell>
          <cell r="D67" t="str">
            <v>001367</v>
          </cell>
          <cell r="E67">
            <v>38573</v>
          </cell>
          <cell r="F67" t="str">
            <v>1390300</v>
          </cell>
          <cell r="G67" t="str">
            <v>210101020300</v>
          </cell>
          <cell r="H67">
            <v>15757665</v>
          </cell>
          <cell r="I67" t="str">
            <v>D</v>
          </cell>
          <cell r="J67" t="str">
            <v>3112000B50365/07        50.000-KG ESSENCE ORANGE,</v>
          </cell>
          <cell r="K67" t="str">
            <v>402130120</v>
          </cell>
        </row>
        <row r="68">
          <cell r="A68" t="str">
            <v>F</v>
          </cell>
          <cell r="B68" t="str">
            <v>7</v>
          </cell>
          <cell r="D68" t="str">
            <v>001367</v>
          </cell>
          <cell r="E68">
            <v>38573</v>
          </cell>
          <cell r="F68" t="str">
            <v>9300100</v>
          </cell>
          <cell r="G68" t="str">
            <v>710502010100</v>
          </cell>
          <cell r="H68">
            <v>15</v>
          </cell>
          <cell r="I68" t="str">
            <v>K</v>
          </cell>
          <cell r="J68" t="str">
            <v>SEL.PEMBULATAN ESSENCE ORANGE BPB.B50365/07</v>
          </cell>
          <cell r="K68" t="str">
            <v>402130130</v>
          </cell>
        </row>
        <row r="69">
          <cell r="A69" t="str">
            <v>F</v>
          </cell>
          <cell r="B69" t="str">
            <v>7</v>
          </cell>
          <cell r="D69" t="str">
            <v>001368</v>
          </cell>
          <cell r="E69">
            <v>38573</v>
          </cell>
          <cell r="F69" t="str">
            <v>135LU05</v>
          </cell>
          <cell r="G69" t="str">
            <v>21050601LU05</v>
          </cell>
          <cell r="H69">
            <v>1725000</v>
          </cell>
          <cell r="I69" t="str">
            <v>K</v>
          </cell>
          <cell r="J69" t="str">
            <v>LUMASINDO MG, CV     22/MGL.VII/05</v>
          </cell>
          <cell r="K69" t="str">
            <v>402130140</v>
          </cell>
        </row>
        <row r="70">
          <cell r="A70" t="str">
            <v>F</v>
          </cell>
          <cell r="B70" t="str">
            <v>7</v>
          </cell>
          <cell r="D70" t="str">
            <v>001368</v>
          </cell>
          <cell r="E70">
            <v>38573</v>
          </cell>
          <cell r="F70" t="str">
            <v>187LU05</v>
          </cell>
          <cell r="G70" t="str">
            <v>11100301LU05</v>
          </cell>
          <cell r="H70">
            <v>172500</v>
          </cell>
          <cell r="I70" t="str">
            <v>D</v>
          </cell>
          <cell r="J70" t="str">
            <v>PPN 10% LUMASINDO MG, CV         DQUEC-422-0000165</v>
          </cell>
          <cell r="K70" t="str">
            <v>402130150</v>
          </cell>
        </row>
        <row r="71">
          <cell r="A71" t="str">
            <v>F</v>
          </cell>
          <cell r="B71" t="str">
            <v>7</v>
          </cell>
          <cell r="D71" t="str">
            <v>001368</v>
          </cell>
          <cell r="E71">
            <v>38573</v>
          </cell>
          <cell r="F71" t="str">
            <v>135LU05</v>
          </cell>
          <cell r="G71" t="str">
            <v>21050601LU05</v>
          </cell>
          <cell r="H71">
            <v>172500</v>
          </cell>
          <cell r="I71" t="str">
            <v>K</v>
          </cell>
          <cell r="J71" t="str">
            <v>KR PPN LUMASINDO MG, CV DQUEC-422-0000165      /</v>
          </cell>
          <cell r="K71" t="str">
            <v>402130160</v>
          </cell>
        </row>
        <row r="72">
          <cell r="A72" t="str">
            <v>F</v>
          </cell>
          <cell r="B72" t="str">
            <v>7</v>
          </cell>
          <cell r="D72" t="str">
            <v>001368</v>
          </cell>
          <cell r="E72">
            <v>38573</v>
          </cell>
          <cell r="F72" t="str">
            <v>46105H5</v>
          </cell>
          <cell r="G72" t="str">
            <v>6602010105H5</v>
          </cell>
          <cell r="H72">
            <v>1275000</v>
          </cell>
          <cell r="I72" t="str">
            <v>D</v>
          </cell>
          <cell r="J72" t="str">
            <v>1 PAIL ESCORT 54              ISOLASI ALKALOID KIN</v>
          </cell>
          <cell r="K72" t="str">
            <v>402130170</v>
          </cell>
        </row>
        <row r="73">
          <cell r="A73" t="str">
            <v>F</v>
          </cell>
          <cell r="B73" t="str">
            <v>7</v>
          </cell>
          <cell r="D73" t="str">
            <v>001368</v>
          </cell>
          <cell r="E73">
            <v>38573</v>
          </cell>
          <cell r="F73" t="str">
            <v>46105H4</v>
          </cell>
          <cell r="G73" t="str">
            <v>6602010105H4</v>
          </cell>
          <cell r="H73">
            <v>450000</v>
          </cell>
          <cell r="I73" t="str">
            <v>D</v>
          </cell>
          <cell r="J73" t="str">
            <v>3 CAN PANETRATING OIL               EKSTRAKSI KINA</v>
          </cell>
          <cell r="K73" t="str">
            <v>402130180</v>
          </cell>
        </row>
        <row r="74">
          <cell r="A74" t="str">
            <v>F</v>
          </cell>
          <cell r="B74" t="str">
            <v>7</v>
          </cell>
          <cell r="D74" t="str">
            <v>001369</v>
          </cell>
          <cell r="E74">
            <v>38573</v>
          </cell>
          <cell r="F74" t="str">
            <v>135GA20</v>
          </cell>
          <cell r="G74" t="str">
            <v>21050601GA20</v>
          </cell>
          <cell r="H74">
            <v>754000</v>
          </cell>
          <cell r="I74" t="str">
            <v>K</v>
          </cell>
          <cell r="J74" t="str">
            <v>PT.GANDASARI EKASATY SFP05/0867</v>
          </cell>
          <cell r="K74" t="str">
            <v>402130190</v>
          </cell>
        </row>
        <row r="75">
          <cell r="A75" t="str">
            <v>F</v>
          </cell>
          <cell r="B75" t="str">
            <v>7</v>
          </cell>
          <cell r="D75" t="str">
            <v>001369</v>
          </cell>
          <cell r="E75">
            <v>38573</v>
          </cell>
          <cell r="F75" t="str">
            <v>187GA20</v>
          </cell>
          <cell r="G75" t="str">
            <v>11100301GA20</v>
          </cell>
          <cell r="H75">
            <v>75400</v>
          </cell>
          <cell r="I75" t="str">
            <v>D</v>
          </cell>
          <cell r="J75" t="str">
            <v>PPN 10% PT.GANDASARI EKASATYA    DULBS-005-0001197</v>
          </cell>
          <cell r="K75" t="str">
            <v>402130200</v>
          </cell>
        </row>
        <row r="76">
          <cell r="A76" t="str">
            <v>F</v>
          </cell>
          <cell r="B76" t="str">
            <v>7</v>
          </cell>
          <cell r="D76" t="str">
            <v>001369</v>
          </cell>
          <cell r="E76">
            <v>38573</v>
          </cell>
          <cell r="F76" t="str">
            <v>135GA20</v>
          </cell>
          <cell r="G76" t="str">
            <v>21050601GA20</v>
          </cell>
          <cell r="H76">
            <v>75400</v>
          </cell>
          <cell r="I76" t="str">
            <v>K</v>
          </cell>
          <cell r="J76" t="str">
            <v>KR PPN PT.GANDASARI EKA DULBS-005-0001197      /</v>
          </cell>
          <cell r="K76" t="str">
            <v>402130210</v>
          </cell>
        </row>
        <row r="77">
          <cell r="A77" t="str">
            <v>F</v>
          </cell>
          <cell r="B77" t="str">
            <v>7</v>
          </cell>
          <cell r="D77" t="str">
            <v>001369</v>
          </cell>
          <cell r="E77">
            <v>38573</v>
          </cell>
          <cell r="F77" t="str">
            <v>42300K1</v>
          </cell>
          <cell r="G77" t="str">
            <v>6204010100K1</v>
          </cell>
          <cell r="H77">
            <v>754000</v>
          </cell>
          <cell r="I77" t="str">
            <v>D</v>
          </cell>
          <cell r="J77" t="str">
            <v>2 BTL MC AGAR (500 G)         LABORATORIUM PENGUJI</v>
          </cell>
          <cell r="K77" t="str">
            <v>402130220</v>
          </cell>
        </row>
        <row r="78">
          <cell r="A78" t="str">
            <v>F</v>
          </cell>
          <cell r="B78" t="str">
            <v>7</v>
          </cell>
          <cell r="D78" t="str">
            <v>001370</v>
          </cell>
          <cell r="E78">
            <v>38573</v>
          </cell>
          <cell r="F78" t="str">
            <v>135GH00</v>
          </cell>
          <cell r="G78" t="str">
            <v>21050601GH00</v>
          </cell>
          <cell r="H78">
            <v>240000</v>
          </cell>
          <cell r="I78" t="str">
            <v>K</v>
          </cell>
          <cell r="J78" t="str">
            <v>G H O  (SUGENG)      001/VII/2005</v>
          </cell>
          <cell r="K78" t="str">
            <v>402130230</v>
          </cell>
        </row>
        <row r="79">
          <cell r="A79" t="str">
            <v>F</v>
          </cell>
          <cell r="B79" t="str">
            <v>7</v>
          </cell>
          <cell r="D79" t="str">
            <v>001370</v>
          </cell>
          <cell r="E79">
            <v>38573</v>
          </cell>
          <cell r="F79" t="str">
            <v>187GH00</v>
          </cell>
          <cell r="G79" t="str">
            <v>11100301GH00</v>
          </cell>
          <cell r="H79">
            <v>24000</v>
          </cell>
          <cell r="I79" t="str">
            <v>D</v>
          </cell>
          <cell r="J79" t="str">
            <v>PPN 10% G H O  (SUGENG)          NNJTW-423-0002149</v>
          </cell>
          <cell r="K79" t="str">
            <v>402130240</v>
          </cell>
        </row>
        <row r="80">
          <cell r="A80" t="str">
            <v>F</v>
          </cell>
          <cell r="B80" t="str">
            <v>7</v>
          </cell>
          <cell r="D80" t="str">
            <v>001370</v>
          </cell>
          <cell r="E80">
            <v>38573</v>
          </cell>
          <cell r="F80" t="str">
            <v>135GH00</v>
          </cell>
          <cell r="G80" t="str">
            <v>21050601GH00</v>
          </cell>
          <cell r="H80">
            <v>24000</v>
          </cell>
          <cell r="I80" t="str">
            <v>K</v>
          </cell>
          <cell r="J80" t="str">
            <v>KR PPN G H O  (SUGENG)  NNJTW-423-0002149      /</v>
          </cell>
          <cell r="K80" t="str">
            <v>402130250</v>
          </cell>
        </row>
        <row r="81">
          <cell r="A81" t="str">
            <v>F</v>
          </cell>
          <cell r="B81" t="str">
            <v>7</v>
          </cell>
          <cell r="D81" t="str">
            <v>001370</v>
          </cell>
          <cell r="E81">
            <v>38573</v>
          </cell>
          <cell r="F81" t="str">
            <v>42302KI</v>
          </cell>
          <cell r="G81" t="str">
            <v>6204030102KI</v>
          </cell>
          <cell r="H81">
            <v>240000</v>
          </cell>
          <cell r="I81" t="str">
            <v>D</v>
          </cell>
          <cell r="J81" t="str">
            <v>12 BH TABUNG CENTRIFUGE</v>
          </cell>
          <cell r="K81" t="str">
            <v>402130260</v>
          </cell>
        </row>
        <row r="82">
          <cell r="A82" t="str">
            <v>F</v>
          </cell>
          <cell r="B82" t="str">
            <v>7</v>
          </cell>
          <cell r="D82" t="str">
            <v>001371</v>
          </cell>
          <cell r="E82">
            <v>38573</v>
          </cell>
          <cell r="F82" t="str">
            <v>130TI00</v>
          </cell>
          <cell r="G82" t="str">
            <v>21010101TI00</v>
          </cell>
          <cell r="H82">
            <v>1539000</v>
          </cell>
          <cell r="I82" t="str">
            <v>K</v>
          </cell>
          <cell r="J82" t="str">
            <v>TIGA ANUGRAH CV.     013.0108.05</v>
          </cell>
          <cell r="K82" t="str">
            <v>402130270</v>
          </cell>
        </row>
        <row r="83">
          <cell r="A83" t="str">
            <v>F</v>
          </cell>
          <cell r="B83" t="str">
            <v>7</v>
          </cell>
          <cell r="D83" t="str">
            <v>001371</v>
          </cell>
          <cell r="E83">
            <v>38573</v>
          </cell>
          <cell r="F83" t="str">
            <v>187TI00</v>
          </cell>
          <cell r="G83" t="str">
            <v>11100301TI00</v>
          </cell>
          <cell r="H83">
            <v>153900</v>
          </cell>
          <cell r="I83" t="str">
            <v>D</v>
          </cell>
          <cell r="J83" t="str">
            <v>PPN 10% TIGA ANUGRAH CV.         DMCQE-424-0000633</v>
          </cell>
          <cell r="K83" t="str">
            <v>402130280</v>
          </cell>
        </row>
        <row r="84">
          <cell r="A84" t="str">
            <v>F</v>
          </cell>
          <cell r="B84" t="str">
            <v>7</v>
          </cell>
          <cell r="D84" t="str">
            <v>001371</v>
          </cell>
          <cell r="E84">
            <v>38573</v>
          </cell>
          <cell r="F84" t="str">
            <v>130TI00</v>
          </cell>
          <cell r="G84" t="str">
            <v>21010101TI00</v>
          </cell>
          <cell r="H84">
            <v>153900</v>
          </cell>
          <cell r="I84" t="str">
            <v>K</v>
          </cell>
          <cell r="J84" t="str">
            <v>KR PPN TIGA ANUGRAH CV. DMCQE-424-0000633      /</v>
          </cell>
          <cell r="K84" t="str">
            <v>402130290</v>
          </cell>
        </row>
        <row r="85">
          <cell r="A85" t="str">
            <v>F</v>
          </cell>
          <cell r="B85" t="str">
            <v>7</v>
          </cell>
          <cell r="D85" t="str">
            <v>001371</v>
          </cell>
          <cell r="E85">
            <v>38573</v>
          </cell>
          <cell r="F85" t="str">
            <v>1390300</v>
          </cell>
          <cell r="G85" t="str">
            <v>210101020300</v>
          </cell>
          <cell r="H85">
            <v>1539000</v>
          </cell>
          <cell r="I85" t="str">
            <v>D</v>
          </cell>
          <cell r="J85" t="str">
            <v>2520003K51150/07     25650.000-BH POLYFOAM 6 X 6 X</v>
          </cell>
          <cell r="K85" t="str">
            <v>402130300</v>
          </cell>
        </row>
        <row r="86">
          <cell r="A86" t="str">
            <v>F</v>
          </cell>
          <cell r="B86" t="str">
            <v>7</v>
          </cell>
          <cell r="D86" t="str">
            <v>001372</v>
          </cell>
          <cell r="E86">
            <v>38573</v>
          </cell>
          <cell r="F86" t="str">
            <v>130KI26</v>
          </cell>
          <cell r="G86" t="str">
            <v>21010101KI26</v>
          </cell>
          <cell r="H86">
            <v>21300674</v>
          </cell>
          <cell r="I86" t="str">
            <v>K</v>
          </cell>
          <cell r="J86" t="str">
            <v>KININDA AGRIJAYA, CV 006/KA/VII/2005</v>
          </cell>
          <cell r="K86" t="str">
            <v>402130310</v>
          </cell>
        </row>
        <row r="87">
          <cell r="A87" t="str">
            <v>F</v>
          </cell>
          <cell r="B87" t="str">
            <v>7</v>
          </cell>
          <cell r="D87" t="str">
            <v>001372</v>
          </cell>
          <cell r="E87">
            <v>38573</v>
          </cell>
          <cell r="F87" t="str">
            <v>187KI26</v>
          </cell>
          <cell r="G87" t="str">
            <v>11100301KI26</v>
          </cell>
          <cell r="H87">
            <v>2130067</v>
          </cell>
          <cell r="I87" t="str">
            <v>D</v>
          </cell>
          <cell r="J87" t="str">
            <v>PPN 10% KININDA AGRIJAYA, CV     EGDKV-424-0000006</v>
          </cell>
          <cell r="K87" t="str">
            <v>402130320</v>
          </cell>
        </row>
        <row r="88">
          <cell r="A88" t="str">
            <v>F</v>
          </cell>
          <cell r="B88" t="str">
            <v>7</v>
          </cell>
          <cell r="D88" t="str">
            <v>001372</v>
          </cell>
          <cell r="E88">
            <v>38573</v>
          </cell>
          <cell r="F88" t="str">
            <v>130KI29</v>
          </cell>
          <cell r="G88" t="str">
            <v>21010101KI29</v>
          </cell>
          <cell r="H88">
            <v>2130067</v>
          </cell>
          <cell r="I88" t="str">
            <v>K</v>
          </cell>
          <cell r="J88" t="str">
            <v>KR PPN KIMIA FARMA D.SE CEZSD-051-0000006      /</v>
          </cell>
          <cell r="K88" t="str">
            <v>402130330</v>
          </cell>
        </row>
        <row r="89">
          <cell r="A89" t="str">
            <v>F</v>
          </cell>
          <cell r="B89" t="str">
            <v>7</v>
          </cell>
          <cell r="D89" t="str">
            <v>001372</v>
          </cell>
          <cell r="E89">
            <v>38573</v>
          </cell>
          <cell r="F89" t="str">
            <v>1390300</v>
          </cell>
          <cell r="G89" t="str">
            <v>210101020300</v>
          </cell>
          <cell r="H89">
            <v>21300674</v>
          </cell>
          <cell r="I89" t="str">
            <v>D</v>
          </cell>
          <cell r="J89" t="str">
            <v>3004007B50243/07      1429.000-KG KULIT KINA LEGER</v>
          </cell>
          <cell r="K89" t="str">
            <v>402130340</v>
          </cell>
        </row>
        <row r="90">
          <cell r="A90" t="str">
            <v>F</v>
          </cell>
          <cell r="B90" t="str">
            <v>7</v>
          </cell>
          <cell r="D90" t="str">
            <v>001373</v>
          </cell>
          <cell r="E90">
            <v>38573</v>
          </cell>
          <cell r="F90" t="str">
            <v>135KA24</v>
          </cell>
          <cell r="G90" t="str">
            <v>21050601KA24</v>
          </cell>
          <cell r="H90">
            <v>2989000</v>
          </cell>
          <cell r="I90" t="str">
            <v>K</v>
          </cell>
          <cell r="J90" t="str">
            <v>KALASINDO PRIMAKARSA 0254/KP/YY/VII-12</v>
          </cell>
          <cell r="K90" t="str">
            <v>402130350</v>
          </cell>
        </row>
        <row r="91">
          <cell r="A91" t="str">
            <v>F</v>
          </cell>
          <cell r="B91" t="str">
            <v>7</v>
          </cell>
          <cell r="D91" t="str">
            <v>001373</v>
          </cell>
          <cell r="E91">
            <v>38573</v>
          </cell>
          <cell r="F91" t="str">
            <v>187KA24</v>
          </cell>
          <cell r="G91" t="str">
            <v>11100301KA24</v>
          </cell>
          <cell r="H91">
            <v>298900</v>
          </cell>
          <cell r="I91" t="str">
            <v>D</v>
          </cell>
          <cell r="J91" t="str">
            <v>PPN 10% KALASINDO PRIMAKARSA     DPBJN-028-0002582</v>
          </cell>
          <cell r="K91" t="str">
            <v>402130360</v>
          </cell>
        </row>
        <row r="92">
          <cell r="A92" t="str">
            <v>F</v>
          </cell>
          <cell r="B92" t="str">
            <v>7</v>
          </cell>
          <cell r="D92" t="str">
            <v>001373</v>
          </cell>
          <cell r="E92">
            <v>38573</v>
          </cell>
          <cell r="F92" t="str">
            <v>135KA24</v>
          </cell>
          <cell r="G92" t="str">
            <v>21050601KA24</v>
          </cell>
          <cell r="H92">
            <v>298900</v>
          </cell>
          <cell r="I92" t="str">
            <v>K</v>
          </cell>
          <cell r="J92" t="str">
            <v>KR PPN KALASINDO PRIMAK DPBJN-028-0002582      /</v>
          </cell>
          <cell r="K92" t="str">
            <v>402130370</v>
          </cell>
        </row>
        <row r="93">
          <cell r="A93" t="str">
            <v>F</v>
          </cell>
          <cell r="B93" t="str">
            <v>7</v>
          </cell>
          <cell r="D93" t="str">
            <v>001373</v>
          </cell>
          <cell r="E93">
            <v>38573</v>
          </cell>
          <cell r="F93" t="str">
            <v>46106H5</v>
          </cell>
          <cell r="G93" t="str">
            <v>6604010106H5</v>
          </cell>
          <cell r="H93">
            <v>2989000</v>
          </cell>
          <cell r="I93" t="str">
            <v>D</v>
          </cell>
          <cell r="J93" t="str">
            <v>5 KG ELEKTRODA "SS" OD 3.2    ISOLASI ALKALOID KIN</v>
          </cell>
          <cell r="K93" t="str">
            <v>402130380</v>
          </cell>
        </row>
        <row r="94">
          <cell r="A94" t="str">
            <v>F</v>
          </cell>
          <cell r="B94" t="str">
            <v>7</v>
          </cell>
          <cell r="D94" t="str">
            <v>001374</v>
          </cell>
          <cell r="E94">
            <v>38573</v>
          </cell>
          <cell r="F94" t="str">
            <v>135IN31</v>
          </cell>
          <cell r="G94" t="str">
            <v>21050601IN31</v>
          </cell>
          <cell r="H94">
            <v>1146500</v>
          </cell>
          <cell r="I94" t="str">
            <v>K</v>
          </cell>
          <cell r="J94" t="str">
            <v>INDOPRIMA SAR.MANDIR 01056</v>
          </cell>
          <cell r="K94" t="str">
            <v>402130390</v>
          </cell>
        </row>
        <row r="95">
          <cell r="A95" t="str">
            <v>F</v>
          </cell>
          <cell r="B95" t="str">
            <v>7</v>
          </cell>
          <cell r="D95" t="str">
            <v>001374</v>
          </cell>
          <cell r="E95">
            <v>38573</v>
          </cell>
          <cell r="F95" t="str">
            <v>187IN31</v>
          </cell>
          <cell r="G95" t="str">
            <v>11100301IN31</v>
          </cell>
          <cell r="H95">
            <v>114650</v>
          </cell>
          <cell r="I95" t="str">
            <v>D</v>
          </cell>
          <cell r="J95" t="str">
            <v>PPN 10% INDOPRIMA SAR.MANDIRI, CVDRMNX-428-0001056</v>
          </cell>
          <cell r="K95" t="str">
            <v>402130400</v>
          </cell>
        </row>
        <row r="96">
          <cell r="A96" t="str">
            <v>F</v>
          </cell>
          <cell r="B96" t="str">
            <v>7</v>
          </cell>
          <cell r="D96" t="str">
            <v>001374</v>
          </cell>
          <cell r="E96">
            <v>38573</v>
          </cell>
          <cell r="F96" t="str">
            <v>135IN31</v>
          </cell>
          <cell r="G96" t="str">
            <v>21050601IN31</v>
          </cell>
          <cell r="H96">
            <v>114650</v>
          </cell>
          <cell r="I96" t="str">
            <v>K</v>
          </cell>
          <cell r="J96" t="str">
            <v>KR PPN INDOPRIMA SAR.MA DRMNX-428-0001056      /</v>
          </cell>
          <cell r="K96" t="str">
            <v>402130410</v>
          </cell>
        </row>
        <row r="97">
          <cell r="A97" t="str">
            <v>F</v>
          </cell>
          <cell r="B97" t="str">
            <v>7</v>
          </cell>
          <cell r="D97" t="str">
            <v>001374</v>
          </cell>
          <cell r="E97">
            <v>38573</v>
          </cell>
          <cell r="F97" t="str">
            <v>46102G5</v>
          </cell>
          <cell r="G97" t="str">
            <v>6602030302G5</v>
          </cell>
          <cell r="H97">
            <v>20000</v>
          </cell>
          <cell r="I97" t="str">
            <v>D</v>
          </cell>
          <cell r="J97" t="str">
            <v>1 DS TREAD SEAL BESAR 25 MM   PROSES &amp; PENGEMASAN</v>
          </cell>
          <cell r="K97" t="str">
            <v>402130420</v>
          </cell>
        </row>
        <row r="98">
          <cell r="A98" t="str">
            <v>F</v>
          </cell>
          <cell r="B98" t="str">
            <v>7</v>
          </cell>
          <cell r="D98" t="str">
            <v>001374</v>
          </cell>
          <cell r="E98">
            <v>38573</v>
          </cell>
          <cell r="F98" t="str">
            <v>46102G5</v>
          </cell>
          <cell r="G98" t="str">
            <v>6602030302G5</v>
          </cell>
          <cell r="H98">
            <v>290000</v>
          </cell>
          <cell r="I98" t="str">
            <v>D</v>
          </cell>
          <cell r="J98" t="str">
            <v>2 BTG PIPA MEDIUM             PROSES &amp; PENGEMASAN</v>
          </cell>
          <cell r="K98" t="str">
            <v>402130430</v>
          </cell>
        </row>
        <row r="99">
          <cell r="A99" t="str">
            <v>F</v>
          </cell>
          <cell r="B99" t="str">
            <v>7</v>
          </cell>
          <cell r="D99" t="str">
            <v>001374</v>
          </cell>
          <cell r="E99">
            <v>38573</v>
          </cell>
          <cell r="F99" t="str">
            <v>46102G5</v>
          </cell>
          <cell r="G99" t="str">
            <v>6602030302G5</v>
          </cell>
          <cell r="H99">
            <v>12400</v>
          </cell>
          <cell r="I99" t="str">
            <v>D</v>
          </cell>
          <cell r="J99" t="str">
            <v>4 BH KNEE MEDIUM              PROSES &amp; PENGEMASAN</v>
          </cell>
          <cell r="K99" t="str">
            <v>402130440</v>
          </cell>
        </row>
        <row r="100">
          <cell r="A100" t="str">
            <v>F</v>
          </cell>
          <cell r="B100" t="str">
            <v>7</v>
          </cell>
          <cell r="D100" t="str">
            <v>001374</v>
          </cell>
          <cell r="E100">
            <v>38573</v>
          </cell>
          <cell r="F100" t="str">
            <v>46102G5</v>
          </cell>
          <cell r="G100" t="str">
            <v>6602030302G5</v>
          </cell>
          <cell r="H100">
            <v>15000</v>
          </cell>
          <cell r="I100" t="str">
            <v>D</v>
          </cell>
          <cell r="J100" t="str">
            <v>1 BH TEE VERLOOP              PROSES &amp; PENGEMASAN</v>
          </cell>
          <cell r="K100" t="str">
            <v>402130450</v>
          </cell>
        </row>
        <row r="101">
          <cell r="A101" t="str">
            <v>F</v>
          </cell>
          <cell r="B101" t="str">
            <v>7</v>
          </cell>
          <cell r="D101" t="str">
            <v>001374</v>
          </cell>
          <cell r="E101">
            <v>38573</v>
          </cell>
          <cell r="F101" t="str">
            <v>46102G5</v>
          </cell>
          <cell r="G101" t="str">
            <v>6602030302G5</v>
          </cell>
          <cell r="H101">
            <v>16400</v>
          </cell>
          <cell r="I101" t="str">
            <v>D</v>
          </cell>
          <cell r="J101" t="str">
            <v>2 BH WATER MOER GALVANISH     PROSES &amp; PENGEMASAN</v>
          </cell>
          <cell r="K101" t="str">
            <v>402130460</v>
          </cell>
        </row>
        <row r="102">
          <cell r="A102" t="str">
            <v>F</v>
          </cell>
          <cell r="B102" t="str">
            <v>7</v>
          </cell>
          <cell r="D102" t="str">
            <v>001374</v>
          </cell>
          <cell r="E102">
            <v>38573</v>
          </cell>
          <cell r="F102" t="str">
            <v>46102G5</v>
          </cell>
          <cell r="G102" t="str">
            <v>6602030302G5</v>
          </cell>
          <cell r="H102">
            <v>44000</v>
          </cell>
          <cell r="I102" t="str">
            <v>D</v>
          </cell>
          <cell r="J102" t="str">
            <v>2 BH WATER MOER GALV. 1.5     PROSES &amp; PENGEMASAN</v>
          </cell>
          <cell r="K102" t="str">
            <v>402130470</v>
          </cell>
        </row>
        <row r="103">
          <cell r="A103" t="str">
            <v>F</v>
          </cell>
          <cell r="B103" t="str">
            <v>7</v>
          </cell>
          <cell r="D103" t="str">
            <v>001374</v>
          </cell>
          <cell r="E103">
            <v>38573</v>
          </cell>
          <cell r="F103" t="str">
            <v>46102G5</v>
          </cell>
          <cell r="G103" t="str">
            <v>6602030302G5</v>
          </cell>
          <cell r="H103">
            <v>380000</v>
          </cell>
          <cell r="I103" t="str">
            <v>D</v>
          </cell>
          <cell r="J103" t="str">
            <v>2 BH BALL VALVE 1.5           PROSES &amp; PENGEMASAN</v>
          </cell>
          <cell r="K103" t="str">
            <v>402130480</v>
          </cell>
        </row>
        <row r="104">
          <cell r="A104" t="str">
            <v>F</v>
          </cell>
          <cell r="B104" t="str">
            <v>7</v>
          </cell>
          <cell r="D104" t="str">
            <v>001374</v>
          </cell>
          <cell r="E104">
            <v>38573</v>
          </cell>
          <cell r="F104" t="str">
            <v>46102G5</v>
          </cell>
          <cell r="G104" t="str">
            <v>6602030302G5</v>
          </cell>
          <cell r="H104">
            <v>5000</v>
          </cell>
          <cell r="I104" t="str">
            <v>D</v>
          </cell>
          <cell r="J104" t="str">
            <v>2 BH DOUBLE NEPPLE MED.1      PROSES &amp; PENGEMASAN</v>
          </cell>
          <cell r="K104" t="str">
            <v>402130490</v>
          </cell>
        </row>
        <row r="105">
          <cell r="A105" t="str">
            <v>F</v>
          </cell>
          <cell r="B105" t="str">
            <v>7</v>
          </cell>
          <cell r="D105" t="str">
            <v>001374</v>
          </cell>
          <cell r="E105">
            <v>38573</v>
          </cell>
          <cell r="F105" t="str">
            <v>46102G5</v>
          </cell>
          <cell r="G105" t="str">
            <v>6602030302G5</v>
          </cell>
          <cell r="H105">
            <v>13700</v>
          </cell>
          <cell r="I105" t="str">
            <v>D</v>
          </cell>
          <cell r="J105" t="str">
            <v>2 BH DOUBLE NEPPLE MED.1.5    PROSES &amp; PENGEMASAN</v>
          </cell>
          <cell r="K105" t="str">
            <v>402130500</v>
          </cell>
        </row>
        <row r="106">
          <cell r="A106" t="str">
            <v>F</v>
          </cell>
          <cell r="B106" t="str">
            <v>7</v>
          </cell>
          <cell r="D106" t="str">
            <v>001374</v>
          </cell>
          <cell r="E106">
            <v>38573</v>
          </cell>
          <cell r="F106" t="str">
            <v>46100G5</v>
          </cell>
          <cell r="G106" t="str">
            <v>6602030300G5</v>
          </cell>
          <cell r="H106">
            <v>350000</v>
          </cell>
          <cell r="I106" t="str">
            <v>D</v>
          </cell>
          <cell r="J106" t="str">
            <v>SAFETY VALVE                  PROSES &amp; PENGEMASAN</v>
          </cell>
          <cell r="K106" t="str">
            <v>402130510</v>
          </cell>
        </row>
        <row r="107">
          <cell r="A107" t="str">
            <v>F</v>
          </cell>
          <cell r="B107" t="str">
            <v>7</v>
          </cell>
          <cell r="D107" t="str">
            <v>001375</v>
          </cell>
          <cell r="E107">
            <v>38573</v>
          </cell>
          <cell r="F107" t="str">
            <v>135SI25</v>
          </cell>
          <cell r="G107" t="str">
            <v>21050601SI25</v>
          </cell>
          <cell r="H107">
            <v>64000000</v>
          </cell>
          <cell r="I107" t="str">
            <v>K</v>
          </cell>
          <cell r="J107" t="str">
            <v>SIGNA TALA, PT.      10/ST/KP/07/05</v>
          </cell>
          <cell r="K107" t="str">
            <v>402130520</v>
          </cell>
        </row>
        <row r="108">
          <cell r="A108" t="str">
            <v>F</v>
          </cell>
          <cell r="B108" t="str">
            <v>7</v>
          </cell>
          <cell r="D108" t="str">
            <v>001375</v>
          </cell>
          <cell r="E108">
            <v>38573</v>
          </cell>
          <cell r="F108" t="str">
            <v>187SI25</v>
          </cell>
          <cell r="G108" t="str">
            <v>11100301SI25</v>
          </cell>
          <cell r="H108">
            <v>6400000</v>
          </cell>
          <cell r="I108" t="str">
            <v>D</v>
          </cell>
          <cell r="J108" t="str">
            <v>PPN 10% SIGNA TALA, PT.          EXRSC-428-0000012</v>
          </cell>
          <cell r="K108" t="str">
            <v>402130530</v>
          </cell>
        </row>
        <row r="109">
          <cell r="A109" t="str">
            <v>F</v>
          </cell>
          <cell r="B109" t="str">
            <v>7</v>
          </cell>
          <cell r="D109" t="str">
            <v>001375</v>
          </cell>
          <cell r="E109">
            <v>38573</v>
          </cell>
          <cell r="F109" t="str">
            <v>135SI25</v>
          </cell>
          <cell r="G109" t="str">
            <v>21050601SI25</v>
          </cell>
          <cell r="H109">
            <v>6400000</v>
          </cell>
          <cell r="I109" t="str">
            <v>K</v>
          </cell>
          <cell r="J109" t="str">
            <v>KR PPN SIGNA TALA, PT.  EXRSC-428-0000012      /</v>
          </cell>
          <cell r="K109" t="str">
            <v>402130540</v>
          </cell>
        </row>
        <row r="110">
          <cell r="A110" t="str">
            <v>F</v>
          </cell>
          <cell r="B110" t="str">
            <v>7</v>
          </cell>
          <cell r="D110" t="str">
            <v>001375</v>
          </cell>
          <cell r="E110">
            <v>38573</v>
          </cell>
          <cell r="F110" t="str">
            <v>46105FA</v>
          </cell>
          <cell r="G110" t="str">
            <v>6602010105FA</v>
          </cell>
          <cell r="H110">
            <v>54500000</v>
          </cell>
          <cell r="I110" t="str">
            <v>D</v>
          </cell>
          <cell r="J110" t="str">
            <v>1 SET KOIL HEATER STEAM SANITARY</v>
          </cell>
          <cell r="K110" t="str">
            <v>402130550</v>
          </cell>
        </row>
        <row r="111">
          <cell r="A111" t="str">
            <v>F</v>
          </cell>
          <cell r="B111" t="str">
            <v>7</v>
          </cell>
          <cell r="D111" t="str">
            <v>001375</v>
          </cell>
          <cell r="E111">
            <v>38573</v>
          </cell>
          <cell r="F111" t="str">
            <v>46105F4</v>
          </cell>
          <cell r="G111" t="str">
            <v>6602010105F4</v>
          </cell>
          <cell r="H111">
            <v>2750000</v>
          </cell>
          <cell r="I111" t="str">
            <v>D</v>
          </cell>
          <cell r="J111" t="str">
            <v>1 SET HOUSING KOIL HEATER               PENYALUTAN</v>
          </cell>
          <cell r="K111" t="str">
            <v>402130560</v>
          </cell>
        </row>
        <row r="112">
          <cell r="A112" t="str">
            <v>F</v>
          </cell>
          <cell r="B112" t="str">
            <v>7</v>
          </cell>
          <cell r="D112" t="str">
            <v>001375</v>
          </cell>
          <cell r="E112">
            <v>38573</v>
          </cell>
          <cell r="F112" t="str">
            <v>46105F4</v>
          </cell>
          <cell r="G112" t="str">
            <v>6602010105F4</v>
          </cell>
          <cell r="H112">
            <v>1000000</v>
          </cell>
          <cell r="I112" t="str">
            <v>D</v>
          </cell>
          <cell r="J112" t="str">
            <v>1 SET INSULATING KOIL FILTER            PENYALUTAN</v>
          </cell>
          <cell r="K112" t="str">
            <v>402130570</v>
          </cell>
        </row>
        <row r="113">
          <cell r="A113" t="str">
            <v>F</v>
          </cell>
          <cell r="B113" t="str">
            <v>7</v>
          </cell>
          <cell r="D113" t="str">
            <v>001374</v>
          </cell>
          <cell r="E113">
            <v>38573</v>
          </cell>
          <cell r="F113" t="str">
            <v>46105F4</v>
          </cell>
          <cell r="G113" t="str">
            <v>6602010105F4</v>
          </cell>
          <cell r="H113">
            <v>5750000</v>
          </cell>
          <cell r="I113" t="str">
            <v>D</v>
          </cell>
          <cell r="J113" t="str">
            <v>1 SET DUDUKAN FAN POWDER                PENYALUTAN</v>
          </cell>
          <cell r="K113" t="str">
            <v>402130580</v>
          </cell>
        </row>
        <row r="114">
          <cell r="A114" t="str">
            <v>F</v>
          </cell>
          <cell r="B114" t="str">
            <v>1</v>
          </cell>
          <cell r="D114" t="str">
            <v>03267</v>
          </cell>
          <cell r="E114">
            <v>38566</v>
          </cell>
          <cell r="F114" t="str">
            <v>48527F1</v>
          </cell>
          <cell r="G114" t="str">
            <v>6106010227F1</v>
          </cell>
          <cell r="H114">
            <v>50000</v>
          </cell>
          <cell r="I114" t="str">
            <v>D</v>
          </cell>
          <cell r="J114" t="str">
            <v>*19650315C 000000 BI.DOK KARY ENDANG WIDIASTUTI B,</v>
          </cell>
          <cell r="K114" t="str">
            <v>102930010</v>
          </cell>
        </row>
        <row r="115">
          <cell r="A115" t="str">
            <v>F</v>
          </cell>
          <cell r="B115" t="str">
            <v>1</v>
          </cell>
          <cell r="D115" t="str">
            <v>03267</v>
          </cell>
          <cell r="E115">
            <v>38566</v>
          </cell>
          <cell r="F115" t="str">
            <v>48527H3</v>
          </cell>
          <cell r="G115" t="str">
            <v>6106010227H3</v>
          </cell>
          <cell r="H115">
            <v>50000</v>
          </cell>
          <cell r="I115" t="str">
            <v>D</v>
          </cell>
          <cell r="J115" t="str">
            <v>*19630722A 000000 BI.DOK ISTR HENDRA YULIAS</v>
          </cell>
          <cell r="K115" t="str">
            <v>102930020</v>
          </cell>
        </row>
        <row r="116">
          <cell r="A116" t="str">
            <v>M</v>
          </cell>
          <cell r="B116" t="str">
            <v>1</v>
          </cell>
          <cell r="D116" t="str">
            <v>03267</v>
          </cell>
          <cell r="E116">
            <v>38566</v>
          </cell>
          <cell r="F116" t="str">
            <v>48527H4</v>
          </cell>
          <cell r="G116" t="str">
            <v>6106010227H4</v>
          </cell>
          <cell r="H116">
            <v>50000</v>
          </cell>
          <cell r="I116" t="str">
            <v>D</v>
          </cell>
          <cell r="J116" t="str">
            <v>*19660115A 000000 BI.DOK ISTR ADE SUTISNA</v>
          </cell>
          <cell r="K116" t="str">
            <v>102930030</v>
          </cell>
        </row>
        <row r="117">
          <cell r="A117" t="str">
            <v>M</v>
          </cell>
          <cell r="B117" t="str">
            <v>1</v>
          </cell>
          <cell r="D117" t="str">
            <v>03267</v>
          </cell>
          <cell r="E117">
            <v>38566</v>
          </cell>
          <cell r="F117" t="str">
            <v>48527J2</v>
          </cell>
          <cell r="G117" t="str">
            <v>6106010227J2</v>
          </cell>
          <cell r="H117">
            <v>150000</v>
          </cell>
          <cell r="I117" t="str">
            <v>D</v>
          </cell>
          <cell r="J117" t="str">
            <v>*19620512A 000000 BI.DOK ANAK SUHANDA</v>
          </cell>
          <cell r="K117" t="str">
            <v>102930040</v>
          </cell>
        </row>
        <row r="118">
          <cell r="A118" t="str">
            <v>F</v>
          </cell>
          <cell r="B118" t="str">
            <v>1</v>
          </cell>
          <cell r="D118" t="str">
            <v>03267</v>
          </cell>
          <cell r="E118">
            <v>38566</v>
          </cell>
          <cell r="F118" t="str">
            <v>48527F7</v>
          </cell>
          <cell r="G118" t="str">
            <v>6106010227F7</v>
          </cell>
          <cell r="H118">
            <v>50000</v>
          </cell>
          <cell r="I118" t="str">
            <v>D</v>
          </cell>
          <cell r="J118" t="str">
            <v>*19661119A 000000 BI.DOK KARY SRI NURHAYATI</v>
          </cell>
          <cell r="K118" t="str">
            <v>102930050</v>
          </cell>
        </row>
        <row r="119">
          <cell r="A119" t="str">
            <v>F</v>
          </cell>
          <cell r="B119" t="str">
            <v>1</v>
          </cell>
          <cell r="D119" t="str">
            <v>03267</v>
          </cell>
          <cell r="E119">
            <v>38566</v>
          </cell>
          <cell r="F119" t="str">
            <v>48527F7</v>
          </cell>
          <cell r="G119" t="str">
            <v>6106010227F7</v>
          </cell>
          <cell r="H119">
            <v>50000</v>
          </cell>
          <cell r="I119" t="str">
            <v>D</v>
          </cell>
          <cell r="J119" t="str">
            <v>*19640815C 000000 BI.DOK KARY AI SUTRIATI,NY</v>
          </cell>
          <cell r="K119" t="str">
            <v>102930060</v>
          </cell>
        </row>
        <row r="120">
          <cell r="A120" t="str">
            <v>F</v>
          </cell>
          <cell r="B120" t="str">
            <v>1</v>
          </cell>
          <cell r="D120" t="str">
            <v>03267</v>
          </cell>
          <cell r="E120">
            <v>38566</v>
          </cell>
          <cell r="F120" t="str">
            <v>48527R4</v>
          </cell>
          <cell r="G120" t="str">
            <v>6106010227R4</v>
          </cell>
          <cell r="H120">
            <v>50000</v>
          </cell>
          <cell r="I120" t="str">
            <v>D</v>
          </cell>
          <cell r="J120" t="str">
            <v>*19580531A 000000 BI.DOK KARY BAMBANG PURWANTO, BS</v>
          </cell>
          <cell r="K120" t="str">
            <v>102930070</v>
          </cell>
        </row>
        <row r="121">
          <cell r="A121" t="str">
            <v>M</v>
          </cell>
          <cell r="B121" t="str">
            <v>1</v>
          </cell>
          <cell r="D121" t="str">
            <v>03267</v>
          </cell>
          <cell r="E121">
            <v>38566</v>
          </cell>
          <cell r="F121" t="str">
            <v>48527M3</v>
          </cell>
          <cell r="G121" t="str">
            <v>6106010227M3</v>
          </cell>
          <cell r="H121">
            <v>50000</v>
          </cell>
          <cell r="I121" t="str">
            <v>D</v>
          </cell>
          <cell r="J121" t="str">
            <v>*19630222B 000000 BI.DOK ISTR NANDANG SUTISNA</v>
          </cell>
          <cell r="K121" t="str">
            <v>102930080</v>
          </cell>
        </row>
        <row r="122">
          <cell r="A122" t="str">
            <v>M</v>
          </cell>
          <cell r="B122" t="str">
            <v>1</v>
          </cell>
          <cell r="D122" t="str">
            <v>03267</v>
          </cell>
          <cell r="E122">
            <v>38566</v>
          </cell>
          <cell r="F122" t="str">
            <v>48527Q5</v>
          </cell>
          <cell r="G122" t="str">
            <v>6106010227Q5</v>
          </cell>
          <cell r="H122">
            <v>150000</v>
          </cell>
          <cell r="I122" t="str">
            <v>D</v>
          </cell>
          <cell r="J122" t="str">
            <v>*19631110D 000000 BI.DOK ANAK SUGIATNO</v>
          </cell>
          <cell r="K122" t="str">
            <v>102930090</v>
          </cell>
        </row>
        <row r="123">
          <cell r="A123" t="str">
            <v>M</v>
          </cell>
          <cell r="B123" t="str">
            <v>1</v>
          </cell>
          <cell r="D123" t="str">
            <v>03267</v>
          </cell>
          <cell r="E123">
            <v>38566</v>
          </cell>
          <cell r="F123" t="str">
            <v>48520Q5</v>
          </cell>
          <cell r="G123" t="str">
            <v>6106010120Q5</v>
          </cell>
          <cell r="H123">
            <v>150000</v>
          </cell>
          <cell r="I123" t="str">
            <v>D</v>
          </cell>
          <cell r="J123" t="str">
            <v>*19631110D 000000 BI.OBT ANAK SUGIATNO</v>
          </cell>
          <cell r="K123" t="str">
            <v>102930100</v>
          </cell>
        </row>
        <row r="124">
          <cell r="A124" t="str">
            <v>F</v>
          </cell>
          <cell r="B124" t="str">
            <v>1</v>
          </cell>
          <cell r="D124" t="str">
            <v>03267</v>
          </cell>
          <cell r="E124">
            <v>38566</v>
          </cell>
          <cell r="F124" t="str">
            <v>48527E1</v>
          </cell>
          <cell r="G124" t="str">
            <v>6106010227E1</v>
          </cell>
          <cell r="H124">
            <v>50000</v>
          </cell>
          <cell r="I124" t="str">
            <v>D</v>
          </cell>
          <cell r="J124" t="str">
            <v>*19591016A 000000 BI.DOK ANAK BAMBANG SUPRIYADI</v>
          </cell>
          <cell r="K124" t="str">
            <v>102930110</v>
          </cell>
        </row>
        <row r="125">
          <cell r="A125" t="str">
            <v>M</v>
          </cell>
          <cell r="B125" t="str">
            <v>1</v>
          </cell>
          <cell r="D125" t="str">
            <v>03267</v>
          </cell>
          <cell r="E125">
            <v>38566</v>
          </cell>
          <cell r="F125" t="str">
            <v>48527H5</v>
          </cell>
          <cell r="G125" t="str">
            <v>6106010227H5</v>
          </cell>
          <cell r="H125">
            <v>150000</v>
          </cell>
          <cell r="I125" t="str">
            <v>D</v>
          </cell>
          <cell r="J125" t="str">
            <v>*19640527A 000000 BI.DOK ANAK SAKIMUN</v>
          </cell>
          <cell r="K125" t="str">
            <v>102930120</v>
          </cell>
        </row>
        <row r="126">
          <cell r="A126" t="str">
            <v>F</v>
          </cell>
          <cell r="B126" t="str">
            <v>1</v>
          </cell>
          <cell r="D126" t="str">
            <v>03267</v>
          </cell>
          <cell r="E126">
            <v>38566</v>
          </cell>
          <cell r="F126" t="str">
            <v>48527E1</v>
          </cell>
          <cell r="G126" t="str">
            <v>6106010227E1</v>
          </cell>
          <cell r="H126">
            <v>50000</v>
          </cell>
          <cell r="I126" t="str">
            <v>D</v>
          </cell>
          <cell r="J126" t="str">
            <v>*19591016A 000000 BI.DOK ANAK BAMBANG SUPRIYADI</v>
          </cell>
          <cell r="K126" t="str">
            <v>102930130</v>
          </cell>
        </row>
        <row r="127">
          <cell r="A127" t="str">
            <v>M</v>
          </cell>
          <cell r="B127" t="str">
            <v>1</v>
          </cell>
          <cell r="D127" t="str">
            <v>03267</v>
          </cell>
          <cell r="E127">
            <v>38566</v>
          </cell>
          <cell r="F127" t="str">
            <v>48527G5</v>
          </cell>
          <cell r="G127" t="str">
            <v>6106010227G5</v>
          </cell>
          <cell r="H127">
            <v>50000</v>
          </cell>
          <cell r="I127" t="str">
            <v>D</v>
          </cell>
          <cell r="J127" t="str">
            <v>*19610220A 000000 BI.DOK ANAK JAJANG CAHYA</v>
          </cell>
          <cell r="K127" t="str">
            <v>102930140</v>
          </cell>
        </row>
        <row r="128">
          <cell r="A128" t="str">
            <v>F</v>
          </cell>
          <cell r="B128" t="str">
            <v>1</v>
          </cell>
          <cell r="D128" t="str">
            <v>03267</v>
          </cell>
          <cell r="E128">
            <v>38566</v>
          </cell>
          <cell r="F128" t="str">
            <v>48527F3</v>
          </cell>
          <cell r="G128" t="str">
            <v>6106010227F3</v>
          </cell>
          <cell r="H128">
            <v>50000</v>
          </cell>
          <cell r="I128" t="str">
            <v>D</v>
          </cell>
          <cell r="J128" t="str">
            <v>*19610612A 000000 BI.DOK ANAK AGUS RUKAMTO</v>
          </cell>
          <cell r="K128" t="str">
            <v>102930150</v>
          </cell>
        </row>
        <row r="129">
          <cell r="A129" t="str">
            <v>F</v>
          </cell>
          <cell r="B129" t="str">
            <v>1</v>
          </cell>
          <cell r="D129" t="str">
            <v>03267</v>
          </cell>
          <cell r="E129">
            <v>38566</v>
          </cell>
          <cell r="F129" t="str">
            <v>48527F3</v>
          </cell>
          <cell r="G129" t="str">
            <v>6106010227F3</v>
          </cell>
          <cell r="H129">
            <v>50000</v>
          </cell>
          <cell r="I129" t="str">
            <v>D</v>
          </cell>
          <cell r="J129" t="str">
            <v>*19610612A 000000 BI.DOK ANAK AGUS RUKAMTO</v>
          </cell>
          <cell r="K129" t="str">
            <v>102930160</v>
          </cell>
        </row>
        <row r="130">
          <cell r="A130" t="str">
            <v>M</v>
          </cell>
          <cell r="B130" t="str">
            <v>1</v>
          </cell>
          <cell r="D130" t="str">
            <v>03267</v>
          </cell>
          <cell r="E130">
            <v>38566</v>
          </cell>
          <cell r="F130" t="str">
            <v>48527G5</v>
          </cell>
          <cell r="G130" t="str">
            <v>6106010227G5</v>
          </cell>
          <cell r="H130">
            <v>50000</v>
          </cell>
          <cell r="I130" t="str">
            <v>D</v>
          </cell>
          <cell r="J130" t="str">
            <v>*19610220A 000000 BI.DOK ANAK JAJANG CAHYA</v>
          </cell>
          <cell r="K130" t="str">
            <v>102930170</v>
          </cell>
        </row>
        <row r="131">
          <cell r="A131" t="str">
            <v>F</v>
          </cell>
          <cell r="B131" t="str">
            <v>1</v>
          </cell>
          <cell r="D131" t="str">
            <v>03267</v>
          </cell>
          <cell r="E131">
            <v>38566</v>
          </cell>
          <cell r="F131" t="str">
            <v>48527K4</v>
          </cell>
          <cell r="G131" t="str">
            <v>6106010227K4</v>
          </cell>
          <cell r="H131">
            <v>100000</v>
          </cell>
          <cell r="I131" t="str">
            <v>D</v>
          </cell>
          <cell r="J131" t="str">
            <v>*19550628A 000000 BI.DOK ANAK TATANG SUPARDI</v>
          </cell>
          <cell r="K131" t="str">
            <v>102930180</v>
          </cell>
        </row>
        <row r="132">
          <cell r="A132" t="str">
            <v>F</v>
          </cell>
          <cell r="B132" t="str">
            <v>1</v>
          </cell>
          <cell r="D132" t="str">
            <v>03267</v>
          </cell>
          <cell r="E132">
            <v>38566</v>
          </cell>
          <cell r="F132" t="str">
            <v>48527F3</v>
          </cell>
          <cell r="G132" t="str">
            <v>6106010227F3</v>
          </cell>
          <cell r="H132">
            <v>50000</v>
          </cell>
          <cell r="I132" t="str">
            <v>D</v>
          </cell>
          <cell r="J132" t="str">
            <v>*19580223B 000000 BI.DOK ANAK IIS MISBAH</v>
          </cell>
          <cell r="K132" t="str">
            <v>102930190</v>
          </cell>
        </row>
        <row r="133">
          <cell r="A133" t="str">
            <v>F</v>
          </cell>
          <cell r="B133" t="str">
            <v>1</v>
          </cell>
          <cell r="D133" t="str">
            <v>03267</v>
          </cell>
          <cell r="E133">
            <v>38566</v>
          </cell>
          <cell r="F133" t="str">
            <v>48527G3</v>
          </cell>
          <cell r="G133" t="str">
            <v>6106010227G3</v>
          </cell>
          <cell r="H133">
            <v>300000</v>
          </cell>
          <cell r="I133" t="str">
            <v>D</v>
          </cell>
          <cell r="J133" t="str">
            <v>*19590107B 000000 BI.DOK KARY SADMI HERLAN</v>
          </cell>
          <cell r="K133" t="str">
            <v>102930200</v>
          </cell>
        </row>
        <row r="134">
          <cell r="A134" t="str">
            <v>F</v>
          </cell>
          <cell r="B134" t="str">
            <v>1</v>
          </cell>
          <cell r="D134" t="str">
            <v>03267</v>
          </cell>
          <cell r="E134">
            <v>38566</v>
          </cell>
          <cell r="F134" t="str">
            <v>48527F3</v>
          </cell>
          <cell r="G134" t="str">
            <v>6106010227F3</v>
          </cell>
          <cell r="H134">
            <v>50000</v>
          </cell>
          <cell r="I134" t="str">
            <v>D</v>
          </cell>
          <cell r="J134" t="str">
            <v>*19610612A 000000 BI.DOK ISTR AGUS RUKAMTO</v>
          </cell>
          <cell r="K134" t="str">
            <v>102930210</v>
          </cell>
        </row>
        <row r="135">
          <cell r="A135" t="str">
            <v>F</v>
          </cell>
          <cell r="B135" t="str">
            <v>1</v>
          </cell>
          <cell r="D135" t="str">
            <v>03267</v>
          </cell>
          <cell r="E135">
            <v>38566</v>
          </cell>
          <cell r="F135" t="str">
            <v>48527K4</v>
          </cell>
          <cell r="G135" t="str">
            <v>6106010227K4</v>
          </cell>
          <cell r="H135">
            <v>50000</v>
          </cell>
          <cell r="I135" t="str">
            <v>D</v>
          </cell>
          <cell r="J135" t="str">
            <v>*19550628A 000000 BI.DOK ANAK TATANG SUPARDI</v>
          </cell>
          <cell r="K135" t="str">
            <v>102930220</v>
          </cell>
        </row>
        <row r="136">
          <cell r="A136" t="str">
            <v>F</v>
          </cell>
          <cell r="B136" t="str">
            <v>1</v>
          </cell>
          <cell r="D136" t="str">
            <v>03267</v>
          </cell>
          <cell r="E136">
            <v>38566</v>
          </cell>
          <cell r="F136" t="str">
            <v>48527K4</v>
          </cell>
          <cell r="G136" t="str">
            <v>6106010227K4</v>
          </cell>
          <cell r="H136">
            <v>50000</v>
          </cell>
          <cell r="I136" t="str">
            <v>D</v>
          </cell>
          <cell r="J136" t="str">
            <v>*19550628A 000000 BI.DOK ISTR TATANG SUPARDI</v>
          </cell>
          <cell r="K136" t="str">
            <v>102930230</v>
          </cell>
        </row>
        <row r="137">
          <cell r="A137" t="str">
            <v>F</v>
          </cell>
          <cell r="B137" t="str">
            <v>1</v>
          </cell>
          <cell r="D137" t="str">
            <v>03267</v>
          </cell>
          <cell r="E137">
            <v>38566</v>
          </cell>
          <cell r="F137" t="str">
            <v>48527D2</v>
          </cell>
          <cell r="G137" t="str">
            <v>6106010227D2</v>
          </cell>
          <cell r="H137">
            <v>50000</v>
          </cell>
          <cell r="I137" t="str">
            <v>D</v>
          </cell>
          <cell r="J137" t="str">
            <v>*19610515D 000000 BI.DOK KARY AI TINTIN SUMARTINI,</v>
          </cell>
          <cell r="K137" t="str">
            <v>102930240</v>
          </cell>
        </row>
        <row r="138">
          <cell r="A138" t="str">
            <v>F</v>
          </cell>
          <cell r="B138" t="str">
            <v>1</v>
          </cell>
          <cell r="D138" t="str">
            <v>03267</v>
          </cell>
          <cell r="E138">
            <v>38566</v>
          </cell>
          <cell r="F138" t="str">
            <v>48527F7</v>
          </cell>
          <cell r="G138" t="str">
            <v>6106010227F7</v>
          </cell>
          <cell r="H138">
            <v>50000</v>
          </cell>
          <cell r="I138" t="str">
            <v>D</v>
          </cell>
          <cell r="J138" t="str">
            <v>*19661119A 000000 BI.DOK KARY SRI NURHAYATI</v>
          </cell>
          <cell r="K138" t="str">
            <v>102930250</v>
          </cell>
        </row>
        <row r="139">
          <cell r="A139" t="str">
            <v>M</v>
          </cell>
          <cell r="B139" t="str">
            <v>1</v>
          </cell>
          <cell r="D139" t="str">
            <v>03267</v>
          </cell>
          <cell r="E139">
            <v>38566</v>
          </cell>
          <cell r="F139" t="str">
            <v>48527H4</v>
          </cell>
          <cell r="G139" t="str">
            <v>6106010227H4</v>
          </cell>
          <cell r="H139">
            <v>50000</v>
          </cell>
          <cell r="I139" t="str">
            <v>D</v>
          </cell>
          <cell r="J139" t="str">
            <v>*19660115A 000000 BI.DOK KARY ADE SUTISNA</v>
          </cell>
          <cell r="K139" t="str">
            <v>102930260</v>
          </cell>
        </row>
        <row r="140">
          <cell r="A140" t="str">
            <v>F</v>
          </cell>
          <cell r="B140" t="str">
            <v>1</v>
          </cell>
          <cell r="D140" t="str">
            <v>03267</v>
          </cell>
          <cell r="E140">
            <v>38566</v>
          </cell>
          <cell r="F140" t="str">
            <v>48527F6</v>
          </cell>
          <cell r="G140" t="str">
            <v>6106010227F6</v>
          </cell>
          <cell r="H140">
            <v>50000</v>
          </cell>
          <cell r="I140" t="str">
            <v>D</v>
          </cell>
          <cell r="J140" t="str">
            <v>*19600521A 000000 BI.DOK KARY ASEP SULAEMAN</v>
          </cell>
          <cell r="K140" t="str">
            <v>102930270</v>
          </cell>
        </row>
        <row r="141">
          <cell r="A141" t="str">
            <v>F</v>
          </cell>
          <cell r="B141" t="str">
            <v>1</v>
          </cell>
          <cell r="D141" t="str">
            <v>03267</v>
          </cell>
          <cell r="E141">
            <v>38566</v>
          </cell>
          <cell r="F141" t="str">
            <v>48527F3</v>
          </cell>
          <cell r="G141" t="str">
            <v>6106010227F3</v>
          </cell>
          <cell r="H141">
            <v>50000</v>
          </cell>
          <cell r="I141" t="str">
            <v>D</v>
          </cell>
          <cell r="J141" t="str">
            <v>*19610612A 000000 BI.DOK ISTR AGUS RUKAMTO</v>
          </cell>
          <cell r="K141" t="str">
            <v>102930280</v>
          </cell>
        </row>
        <row r="142">
          <cell r="A142" t="str">
            <v>F</v>
          </cell>
          <cell r="B142" t="str">
            <v>1</v>
          </cell>
          <cell r="D142" t="str">
            <v>03267</v>
          </cell>
          <cell r="E142">
            <v>38566</v>
          </cell>
          <cell r="F142" t="str">
            <v>48527H2</v>
          </cell>
          <cell r="G142" t="str">
            <v>6106010227H2</v>
          </cell>
          <cell r="H142">
            <v>50000</v>
          </cell>
          <cell r="I142" t="str">
            <v>D</v>
          </cell>
          <cell r="J142" t="str">
            <v>*19610717A 000000 BI.DOK ANAK NANDANG</v>
          </cell>
          <cell r="K142" t="str">
            <v>102930290</v>
          </cell>
        </row>
        <row r="143">
          <cell r="A143" t="str">
            <v>F</v>
          </cell>
          <cell r="B143" t="str">
            <v>1</v>
          </cell>
          <cell r="D143" t="str">
            <v>003267</v>
          </cell>
          <cell r="E143">
            <v>38566</v>
          </cell>
          <cell r="F143" t="str">
            <v>1000000</v>
          </cell>
          <cell r="G143" t="str">
            <v>110101010000</v>
          </cell>
          <cell r="H143">
            <v>2150000</v>
          </cell>
          <cell r="I143" t="str">
            <v>K</v>
          </cell>
          <cell r="J143" t="str">
            <v>BIAYA PEMERIKSAAN PROF.DR.SUDIGDOADI</v>
          </cell>
          <cell r="K143" t="str">
            <v>102930300</v>
          </cell>
        </row>
        <row r="144">
          <cell r="A144" t="str">
            <v>F</v>
          </cell>
          <cell r="B144" t="str">
            <v>7</v>
          </cell>
          <cell r="D144" t="str">
            <v>001376</v>
          </cell>
          <cell r="E144">
            <v>38574</v>
          </cell>
          <cell r="F144" t="str">
            <v>130CI00</v>
          </cell>
          <cell r="G144" t="str">
            <v>21010101CI00</v>
          </cell>
          <cell r="H144">
            <v>47115810</v>
          </cell>
          <cell r="I144" t="str">
            <v>K</v>
          </cell>
          <cell r="J144" t="str">
            <v>CINCHONA KOPERASI    228/KINA/VIII/2005</v>
          </cell>
          <cell r="K144" t="str">
            <v>402140010</v>
          </cell>
        </row>
        <row r="145">
          <cell r="A145" t="str">
            <v>F</v>
          </cell>
          <cell r="B145" t="str">
            <v>7</v>
          </cell>
          <cell r="D145" t="str">
            <v>001376</v>
          </cell>
          <cell r="E145">
            <v>38574</v>
          </cell>
          <cell r="F145" t="str">
            <v>187CI00</v>
          </cell>
          <cell r="G145" t="str">
            <v>11100301CI00</v>
          </cell>
          <cell r="H145">
            <v>4711581</v>
          </cell>
          <cell r="I145" t="str">
            <v>D</v>
          </cell>
          <cell r="J145" t="str">
            <v>PPN 10% CINCHONA KOPERASI        CUWJX-428-0002980</v>
          </cell>
          <cell r="K145" t="str">
            <v>402140020</v>
          </cell>
        </row>
        <row r="146">
          <cell r="A146" t="str">
            <v>F</v>
          </cell>
          <cell r="B146" t="str">
            <v>7</v>
          </cell>
          <cell r="D146" t="str">
            <v>001376</v>
          </cell>
          <cell r="E146">
            <v>38574</v>
          </cell>
          <cell r="F146" t="str">
            <v>130CI00</v>
          </cell>
          <cell r="G146" t="str">
            <v>21010101CI00</v>
          </cell>
          <cell r="H146">
            <v>4711581</v>
          </cell>
          <cell r="I146" t="str">
            <v>K</v>
          </cell>
          <cell r="J146" t="str">
            <v>KR PPN CINCHONA KOPERAS CUWJX-428-0002980      /</v>
          </cell>
          <cell r="K146" t="str">
            <v>402140030</v>
          </cell>
        </row>
        <row r="147">
          <cell r="A147" t="str">
            <v>F</v>
          </cell>
          <cell r="B147" t="str">
            <v>7</v>
          </cell>
          <cell r="D147" t="str">
            <v>001376</v>
          </cell>
          <cell r="E147">
            <v>38574</v>
          </cell>
          <cell r="F147" t="str">
            <v>1390300</v>
          </cell>
          <cell r="G147" t="str">
            <v>210101020300</v>
          </cell>
          <cell r="H147">
            <v>26391750</v>
          </cell>
          <cell r="I147" t="str">
            <v>D</v>
          </cell>
          <cell r="J147" t="str">
            <v>3004008B50234/07      5027.000-KG KULIT KINA SUCCI</v>
          </cell>
          <cell r="K147" t="str">
            <v>402140040</v>
          </cell>
        </row>
        <row r="148">
          <cell r="A148" t="str">
            <v>F</v>
          </cell>
          <cell r="B148" t="str">
            <v>7</v>
          </cell>
          <cell r="D148" t="str">
            <v>001376</v>
          </cell>
          <cell r="E148">
            <v>38574</v>
          </cell>
          <cell r="F148" t="str">
            <v>1390300</v>
          </cell>
          <cell r="G148" t="str">
            <v>210101020300</v>
          </cell>
          <cell r="H148">
            <v>20724060</v>
          </cell>
          <cell r="I148" t="str">
            <v>D</v>
          </cell>
          <cell r="J148" t="str">
            <v>3004008B50240/07      4116.000-KG KULIT KINA SUCCI</v>
          </cell>
          <cell r="K148" t="str">
            <v>402140050</v>
          </cell>
        </row>
        <row r="149">
          <cell r="A149" t="str">
            <v>F</v>
          </cell>
          <cell r="B149" t="str">
            <v>7</v>
          </cell>
          <cell r="D149" t="str">
            <v>001377</v>
          </cell>
          <cell r="E149">
            <v>38574</v>
          </cell>
          <cell r="F149" t="str">
            <v>130BR00</v>
          </cell>
          <cell r="G149" t="str">
            <v>21010101BR00</v>
          </cell>
          <cell r="H149">
            <v>1140000</v>
          </cell>
          <cell r="I149" t="str">
            <v>K</v>
          </cell>
          <cell r="J149" t="str">
            <v>BRATACO CV.          DB 04048</v>
          </cell>
          <cell r="K149" t="str">
            <v>402140060</v>
          </cell>
        </row>
        <row r="150">
          <cell r="A150" t="str">
            <v>F</v>
          </cell>
          <cell r="B150" t="str">
            <v>7</v>
          </cell>
          <cell r="D150" t="str">
            <v>001377</v>
          </cell>
          <cell r="E150">
            <v>38574</v>
          </cell>
          <cell r="F150" t="str">
            <v>187BR00</v>
          </cell>
          <cell r="G150" t="str">
            <v>11100301BR00</v>
          </cell>
          <cell r="H150">
            <v>114000</v>
          </cell>
          <cell r="I150" t="str">
            <v>D</v>
          </cell>
          <cell r="J150" t="str">
            <v>PPN 10% BRATACO CV.              CMIQB-428-0034126</v>
          </cell>
          <cell r="K150" t="str">
            <v>402140070</v>
          </cell>
        </row>
        <row r="151">
          <cell r="A151" t="str">
            <v>F</v>
          </cell>
          <cell r="B151" t="str">
            <v>7</v>
          </cell>
          <cell r="D151" t="str">
            <v>001377</v>
          </cell>
          <cell r="E151">
            <v>38574</v>
          </cell>
          <cell r="F151" t="str">
            <v>130BR00</v>
          </cell>
          <cell r="G151" t="str">
            <v>21010101BR00</v>
          </cell>
          <cell r="H151">
            <v>114000</v>
          </cell>
          <cell r="I151" t="str">
            <v>K</v>
          </cell>
          <cell r="J151" t="str">
            <v>KR PPN BRATACO CV.      CMIQB-428-0034126      /</v>
          </cell>
          <cell r="K151" t="str">
            <v>402140080</v>
          </cell>
        </row>
        <row r="152">
          <cell r="A152" t="str">
            <v>F</v>
          </cell>
          <cell r="B152" t="str">
            <v>7</v>
          </cell>
          <cell r="D152" t="str">
            <v>001377</v>
          </cell>
          <cell r="E152">
            <v>38574</v>
          </cell>
          <cell r="F152" t="str">
            <v>1390300</v>
          </cell>
          <cell r="G152" t="str">
            <v>210101020300</v>
          </cell>
          <cell r="H152">
            <v>1140000</v>
          </cell>
          <cell r="I152" t="str">
            <v>D</v>
          </cell>
          <cell r="J152" t="str">
            <v>3231046B50236/07       600.000-LT AMMONIA 25% CAIR</v>
          </cell>
          <cell r="K152" t="str">
            <v>402140090</v>
          </cell>
        </row>
        <row r="153">
          <cell r="A153" t="str">
            <v>F</v>
          </cell>
          <cell r="B153" t="str">
            <v>7</v>
          </cell>
          <cell r="D153" t="str">
            <v>001378</v>
          </cell>
          <cell r="E153">
            <v>38574</v>
          </cell>
          <cell r="F153" t="str">
            <v>135BR01</v>
          </cell>
          <cell r="G153" t="str">
            <v>21050601BR01</v>
          </cell>
          <cell r="H153">
            <v>20000</v>
          </cell>
          <cell r="I153" t="str">
            <v>K</v>
          </cell>
          <cell r="J153" t="str">
            <v>BRATACO, PT (ANTAPAN DBNO 7790</v>
          </cell>
          <cell r="K153" t="str">
            <v>402140100</v>
          </cell>
        </row>
        <row r="154">
          <cell r="A154" t="str">
            <v>F</v>
          </cell>
          <cell r="B154" t="str">
            <v>7</v>
          </cell>
          <cell r="D154" t="str">
            <v>001378</v>
          </cell>
          <cell r="E154">
            <v>38574</v>
          </cell>
          <cell r="F154" t="str">
            <v>187BR01</v>
          </cell>
          <cell r="G154" t="str">
            <v>11100301BR01</v>
          </cell>
          <cell r="H154">
            <v>2000</v>
          </cell>
          <cell r="I154" t="str">
            <v>D</v>
          </cell>
          <cell r="J154" t="str">
            <v>PPN 10% BRATACO, PT (ANTAPANI)   CMIQB-424-0021971</v>
          </cell>
          <cell r="K154" t="str">
            <v>402140110</v>
          </cell>
        </row>
        <row r="155">
          <cell r="A155" t="str">
            <v>F</v>
          </cell>
          <cell r="B155" t="str">
            <v>7</v>
          </cell>
          <cell r="D155" t="str">
            <v>001378</v>
          </cell>
          <cell r="E155">
            <v>38574</v>
          </cell>
          <cell r="F155" t="str">
            <v>135BR01</v>
          </cell>
          <cell r="G155" t="str">
            <v>21050601BR01</v>
          </cell>
          <cell r="H155">
            <v>2000</v>
          </cell>
          <cell r="I155" t="str">
            <v>K</v>
          </cell>
          <cell r="J155" t="str">
            <v>KR PPN BRATACO, PT (ANT CMIQB-424-0021971      /</v>
          </cell>
          <cell r="K155" t="str">
            <v>402140120</v>
          </cell>
        </row>
        <row r="156">
          <cell r="A156" t="str">
            <v>F</v>
          </cell>
          <cell r="B156" t="str">
            <v>7</v>
          </cell>
          <cell r="D156" t="str">
            <v>001378</v>
          </cell>
          <cell r="E156">
            <v>38574</v>
          </cell>
          <cell r="F156" t="str">
            <v>42300K1</v>
          </cell>
          <cell r="G156" t="str">
            <v>6204010100K1</v>
          </cell>
          <cell r="H156">
            <v>20000</v>
          </cell>
          <cell r="I156" t="str">
            <v>D</v>
          </cell>
          <cell r="J156" t="str">
            <v>2 LTR SPIRITUS                LABORATORIUM PENGUJI</v>
          </cell>
          <cell r="K156" t="str">
            <v>402140130</v>
          </cell>
        </row>
        <row r="157">
          <cell r="A157" t="str">
            <v>F</v>
          </cell>
          <cell r="B157" t="str">
            <v>7</v>
          </cell>
          <cell r="D157" t="str">
            <v>001379</v>
          </cell>
          <cell r="E157">
            <v>38574</v>
          </cell>
          <cell r="F157" t="str">
            <v>135IN27</v>
          </cell>
          <cell r="G157" t="str">
            <v>21050601IN27</v>
          </cell>
          <cell r="H157">
            <v>1307400</v>
          </cell>
          <cell r="I157" t="str">
            <v>K</v>
          </cell>
          <cell r="J157" t="str">
            <v>INDORENUS MEGAH P.   899/KWT/IMP/VII/05</v>
          </cell>
          <cell r="K157" t="str">
            <v>402140140</v>
          </cell>
        </row>
        <row r="158">
          <cell r="A158" t="str">
            <v>F</v>
          </cell>
          <cell r="B158" t="str">
            <v>7</v>
          </cell>
          <cell r="D158" t="str">
            <v>001379</v>
          </cell>
          <cell r="E158">
            <v>38574</v>
          </cell>
          <cell r="F158" t="str">
            <v>187IN27</v>
          </cell>
          <cell r="G158" t="str">
            <v>11100301IN27</v>
          </cell>
          <cell r="H158">
            <v>130740</v>
          </cell>
          <cell r="I158" t="str">
            <v>D</v>
          </cell>
          <cell r="J158" t="str">
            <v>PPN 10% INDORENUS MEGAH P.       ENITQ-071-0000956</v>
          </cell>
          <cell r="K158" t="str">
            <v>402140150</v>
          </cell>
        </row>
        <row r="159">
          <cell r="A159" t="str">
            <v>F</v>
          </cell>
          <cell r="B159" t="str">
            <v>7</v>
          </cell>
          <cell r="D159" t="str">
            <v>001379</v>
          </cell>
          <cell r="E159">
            <v>38574</v>
          </cell>
          <cell r="F159" t="str">
            <v>135IN27</v>
          </cell>
          <cell r="G159" t="str">
            <v>21050601IN27</v>
          </cell>
          <cell r="H159">
            <v>130740</v>
          </cell>
          <cell r="I159" t="str">
            <v>K</v>
          </cell>
          <cell r="J159" t="str">
            <v>KR PPN INDORENUS MEGAH  ENITQ-071-0000956      /</v>
          </cell>
          <cell r="K159" t="str">
            <v>402140160</v>
          </cell>
        </row>
        <row r="160">
          <cell r="A160" t="str">
            <v>F</v>
          </cell>
          <cell r="B160" t="str">
            <v>7</v>
          </cell>
          <cell r="D160" t="str">
            <v>001379</v>
          </cell>
          <cell r="E160">
            <v>38574</v>
          </cell>
          <cell r="F160" t="str">
            <v>42300K1</v>
          </cell>
          <cell r="G160" t="str">
            <v>6204010100K1</v>
          </cell>
          <cell r="H160">
            <v>744900</v>
          </cell>
          <cell r="I160" t="str">
            <v>D</v>
          </cell>
          <cell r="J160" t="str">
            <v>2 BTL SABOURAUD DEXTROSE      LABORATORIUM PENGUJI</v>
          </cell>
          <cell r="K160" t="str">
            <v>402140170</v>
          </cell>
        </row>
        <row r="161">
          <cell r="A161" t="str">
            <v>F</v>
          </cell>
          <cell r="B161" t="str">
            <v>7</v>
          </cell>
          <cell r="D161" t="str">
            <v>001379</v>
          </cell>
          <cell r="E161">
            <v>38574</v>
          </cell>
          <cell r="F161" t="str">
            <v>42300K1</v>
          </cell>
          <cell r="G161" t="str">
            <v>6204010100K1</v>
          </cell>
          <cell r="H161">
            <v>562500</v>
          </cell>
          <cell r="I161" t="str">
            <v>D</v>
          </cell>
          <cell r="J161" t="str">
            <v>1 BTL NUTRIENT AGAR           LABORATORIUM PENGUJI</v>
          </cell>
          <cell r="K161" t="str">
            <v>402140180</v>
          </cell>
        </row>
        <row r="162">
          <cell r="A162" t="str">
            <v>F</v>
          </cell>
          <cell r="B162" t="str">
            <v>7</v>
          </cell>
          <cell r="D162" t="str">
            <v>001380</v>
          </cell>
          <cell r="E162">
            <v>38574</v>
          </cell>
          <cell r="F162" t="str">
            <v>130RI02</v>
          </cell>
          <cell r="G162" t="str">
            <v>21010101RI02</v>
          </cell>
          <cell r="H162">
            <v>11578680</v>
          </cell>
          <cell r="I162" t="str">
            <v>K</v>
          </cell>
          <cell r="J162" t="str">
            <v>RIANSI SEJATI PT     RS-043</v>
          </cell>
          <cell r="K162" t="str">
            <v>402140190</v>
          </cell>
        </row>
        <row r="163">
          <cell r="A163" t="str">
            <v>F</v>
          </cell>
          <cell r="B163" t="str">
            <v>7</v>
          </cell>
          <cell r="D163" t="str">
            <v>001380</v>
          </cell>
          <cell r="E163">
            <v>38574</v>
          </cell>
          <cell r="F163" t="str">
            <v>187RI02</v>
          </cell>
          <cell r="G163" t="str">
            <v>11100301RI02</v>
          </cell>
          <cell r="H163">
            <v>1157868</v>
          </cell>
          <cell r="I163" t="str">
            <v>D</v>
          </cell>
          <cell r="J163" t="str">
            <v>PPN 10% RIANSI SEJATI PT         CRFQE-423-0000827</v>
          </cell>
          <cell r="K163" t="str">
            <v>402140200</v>
          </cell>
        </row>
        <row r="164">
          <cell r="A164" t="str">
            <v>F</v>
          </cell>
          <cell r="B164" t="str">
            <v>7</v>
          </cell>
          <cell r="D164" t="str">
            <v>001380</v>
          </cell>
          <cell r="E164">
            <v>38574</v>
          </cell>
          <cell r="F164" t="str">
            <v>130RI02</v>
          </cell>
          <cell r="G164" t="str">
            <v>21010101RI02</v>
          </cell>
          <cell r="H164">
            <v>1157868</v>
          </cell>
          <cell r="I164" t="str">
            <v>K</v>
          </cell>
          <cell r="J164" t="str">
            <v>KR PPN RIANSI SEJATI PT CRFQE-423-0000827      /</v>
          </cell>
          <cell r="K164" t="str">
            <v>402140210</v>
          </cell>
        </row>
        <row r="165">
          <cell r="A165" t="str">
            <v>F</v>
          </cell>
          <cell r="B165" t="str">
            <v>7</v>
          </cell>
          <cell r="D165" t="str">
            <v>001380</v>
          </cell>
          <cell r="E165">
            <v>38574</v>
          </cell>
          <cell r="F165" t="str">
            <v>1390300</v>
          </cell>
          <cell r="G165" t="str">
            <v>210101020300</v>
          </cell>
          <cell r="H165">
            <v>11578680</v>
          </cell>
          <cell r="I165" t="str">
            <v>D</v>
          </cell>
          <cell r="J165" t="str">
            <v>3004008B50245/08      1917.000-KG KULIT KINA SUCCI</v>
          </cell>
          <cell r="K165" t="str">
            <v>402140220</v>
          </cell>
        </row>
        <row r="166">
          <cell r="A166" t="str">
            <v>F</v>
          </cell>
          <cell r="B166" t="str">
            <v>7</v>
          </cell>
          <cell r="D166" t="str">
            <v>001381</v>
          </cell>
          <cell r="E166">
            <v>38574</v>
          </cell>
          <cell r="F166" t="str">
            <v>130RI02</v>
          </cell>
          <cell r="G166" t="str">
            <v>21010101RI02</v>
          </cell>
          <cell r="H166">
            <v>29028240</v>
          </cell>
          <cell r="I166" t="str">
            <v>K</v>
          </cell>
          <cell r="J166" t="str">
            <v>RIANSI SEJATI PT     RS-042</v>
          </cell>
          <cell r="K166" t="str">
            <v>402140230</v>
          </cell>
        </row>
        <row r="167">
          <cell r="A167" t="str">
            <v>F</v>
          </cell>
          <cell r="B167" t="str">
            <v>7</v>
          </cell>
          <cell r="D167" t="str">
            <v>001381</v>
          </cell>
          <cell r="E167">
            <v>38574</v>
          </cell>
          <cell r="F167" t="str">
            <v>187RI02</v>
          </cell>
          <cell r="G167" t="str">
            <v>11100301RI02</v>
          </cell>
          <cell r="H167">
            <v>2902824</v>
          </cell>
          <cell r="I167" t="str">
            <v>D</v>
          </cell>
          <cell r="J167" t="str">
            <v>PPN 10% RIANSI SEJATI PT         CRFQE-423-0000826</v>
          </cell>
          <cell r="K167" t="str">
            <v>402140240</v>
          </cell>
        </row>
        <row r="168">
          <cell r="A168" t="str">
            <v>F</v>
          </cell>
          <cell r="B168" t="str">
            <v>7</v>
          </cell>
          <cell r="D168" t="str">
            <v>001381</v>
          </cell>
          <cell r="E168">
            <v>38574</v>
          </cell>
          <cell r="F168" t="str">
            <v>130RI02</v>
          </cell>
          <cell r="G168" t="str">
            <v>21010101RI02</v>
          </cell>
          <cell r="H168">
            <v>2902824</v>
          </cell>
          <cell r="I168" t="str">
            <v>K</v>
          </cell>
          <cell r="J168" t="str">
            <v>KR PPN RIANSI SEJATI PT CRFQE-423-0000826      /</v>
          </cell>
          <cell r="K168" t="str">
            <v>402140250</v>
          </cell>
        </row>
        <row r="169">
          <cell r="A169" t="str">
            <v>F</v>
          </cell>
          <cell r="B169" t="str">
            <v>7</v>
          </cell>
          <cell r="D169" t="str">
            <v>001381</v>
          </cell>
          <cell r="E169">
            <v>38574</v>
          </cell>
          <cell r="F169" t="str">
            <v>1390300</v>
          </cell>
          <cell r="G169" t="str">
            <v>210101020300</v>
          </cell>
          <cell r="H169">
            <v>29028240</v>
          </cell>
          <cell r="I169" t="str">
            <v>D</v>
          </cell>
          <cell r="J169" t="str">
            <v>3004008B50242/07      4806.000-KG KULIT KINA SUCCI</v>
          </cell>
          <cell r="K169" t="str">
            <v>402140260</v>
          </cell>
        </row>
        <row r="170">
          <cell r="A170" t="str">
            <v>F</v>
          </cell>
          <cell r="B170" t="str">
            <v>7</v>
          </cell>
          <cell r="D170" t="str">
            <v>001382</v>
          </cell>
          <cell r="E170">
            <v>38574</v>
          </cell>
          <cell r="F170" t="str">
            <v>135AL16</v>
          </cell>
          <cell r="G170" t="str">
            <v>21050601AL16</v>
          </cell>
          <cell r="H170">
            <v>2021950</v>
          </cell>
          <cell r="I170" t="str">
            <v>K</v>
          </cell>
          <cell r="J170" t="str">
            <v>ALVIRA CV.           31/KW/ALV/7/2005</v>
          </cell>
          <cell r="K170" t="str">
            <v>402140270</v>
          </cell>
        </row>
        <row r="171">
          <cell r="A171" t="str">
            <v>F</v>
          </cell>
          <cell r="B171" t="str">
            <v>7</v>
          </cell>
          <cell r="D171" t="str">
            <v>001382</v>
          </cell>
          <cell r="E171">
            <v>38574</v>
          </cell>
          <cell r="F171" t="str">
            <v>187AL16</v>
          </cell>
          <cell r="G171" t="str">
            <v>11100301AL16</v>
          </cell>
          <cell r="H171">
            <v>202195</v>
          </cell>
          <cell r="I171" t="str">
            <v>D</v>
          </cell>
          <cell r="J171" t="str">
            <v>PPN 10% ALVIRA CV.               EDENP-424-0000600</v>
          </cell>
          <cell r="K171" t="str">
            <v>402140280</v>
          </cell>
        </row>
        <row r="172">
          <cell r="A172" t="str">
            <v>F</v>
          </cell>
          <cell r="B172" t="str">
            <v>7</v>
          </cell>
          <cell r="D172" t="str">
            <v>001382</v>
          </cell>
          <cell r="E172">
            <v>38574</v>
          </cell>
          <cell r="F172" t="str">
            <v>135AL16</v>
          </cell>
          <cell r="G172" t="str">
            <v>21050601AL16</v>
          </cell>
          <cell r="H172">
            <v>202195</v>
          </cell>
          <cell r="I172" t="str">
            <v>K</v>
          </cell>
          <cell r="J172" t="str">
            <v>KR PPN ALVIRA CV.       EDENP-424-0000600      /</v>
          </cell>
          <cell r="K172" t="str">
            <v>402140290</v>
          </cell>
        </row>
        <row r="173">
          <cell r="A173" t="str">
            <v>F</v>
          </cell>
          <cell r="B173" t="str">
            <v>7</v>
          </cell>
          <cell r="D173" t="str">
            <v>001382</v>
          </cell>
          <cell r="E173">
            <v>38574</v>
          </cell>
          <cell r="F173" t="str">
            <v>42902H5</v>
          </cell>
          <cell r="G173" t="str">
            <v>6205000302H5</v>
          </cell>
          <cell r="H173">
            <v>57000</v>
          </cell>
          <cell r="I173" t="str">
            <v>D</v>
          </cell>
          <cell r="J173" t="str">
            <v>2 KG CAT PUTIH U/KOTAK P3K    ISOLASI ALKALOID KIN</v>
          </cell>
          <cell r="K173" t="str">
            <v>402140300</v>
          </cell>
        </row>
        <row r="174">
          <cell r="A174" t="str">
            <v>F</v>
          </cell>
          <cell r="B174" t="str">
            <v>7</v>
          </cell>
          <cell r="D174" t="str">
            <v>001382</v>
          </cell>
          <cell r="E174">
            <v>38574</v>
          </cell>
          <cell r="F174" t="str">
            <v>42902H5</v>
          </cell>
          <cell r="G174" t="str">
            <v>6205000302H5</v>
          </cell>
          <cell r="H174">
            <v>10000</v>
          </cell>
          <cell r="I174" t="str">
            <v>D</v>
          </cell>
          <cell r="J174" t="str">
            <v>2 BH KWAS 2.5" U/KOTAK P3K    ISOLASI ALKALOID KIN</v>
          </cell>
          <cell r="K174" t="str">
            <v>402140310</v>
          </cell>
        </row>
        <row r="175">
          <cell r="A175" t="str">
            <v>F</v>
          </cell>
          <cell r="B175" t="str">
            <v>7</v>
          </cell>
          <cell r="D175" t="str">
            <v>001382</v>
          </cell>
          <cell r="E175">
            <v>38574</v>
          </cell>
          <cell r="F175" t="str">
            <v>42902H5</v>
          </cell>
          <cell r="G175" t="str">
            <v>6205000302H5</v>
          </cell>
          <cell r="H175">
            <v>28800</v>
          </cell>
          <cell r="I175" t="str">
            <v>D</v>
          </cell>
          <cell r="J175" t="str">
            <v>2 KG PLAMUR U/KOTAK P3K       ISOLASI ALKALOID KIN</v>
          </cell>
          <cell r="K175" t="str">
            <v>402140320</v>
          </cell>
        </row>
        <row r="176">
          <cell r="A176" t="str">
            <v>F</v>
          </cell>
          <cell r="B176" t="str">
            <v>7</v>
          </cell>
          <cell r="D176" t="str">
            <v>001382</v>
          </cell>
          <cell r="E176">
            <v>38574</v>
          </cell>
          <cell r="F176" t="str">
            <v>46000H6</v>
          </cell>
          <cell r="G176" t="str">
            <v>6601020100H6</v>
          </cell>
          <cell r="H176">
            <v>198000</v>
          </cell>
          <cell r="I176" t="str">
            <v>D</v>
          </cell>
          <cell r="J176" t="str">
            <v>4 BTG BORNEO U/KANOPY         PEMURNIAN &amp; PENGEMAS</v>
          </cell>
          <cell r="K176" t="str">
            <v>402140330</v>
          </cell>
        </row>
        <row r="177">
          <cell r="A177" t="str">
            <v>F</v>
          </cell>
          <cell r="B177" t="str">
            <v>7</v>
          </cell>
          <cell r="D177" t="str">
            <v>001382</v>
          </cell>
          <cell r="E177">
            <v>38574</v>
          </cell>
          <cell r="F177" t="str">
            <v>46000H6</v>
          </cell>
          <cell r="G177" t="str">
            <v>6601020100H6</v>
          </cell>
          <cell r="H177">
            <v>22000</v>
          </cell>
          <cell r="I177" t="str">
            <v>D</v>
          </cell>
          <cell r="J177" t="str">
            <v>1 KG PAKU PAYUNG U/KANOPY     PEMURNIAN &amp; PENGEMAS</v>
          </cell>
          <cell r="K177" t="str">
            <v>402140340</v>
          </cell>
        </row>
        <row r="178">
          <cell r="A178" t="str">
            <v>F</v>
          </cell>
          <cell r="B178" t="str">
            <v>7</v>
          </cell>
          <cell r="D178" t="str">
            <v>001382</v>
          </cell>
          <cell r="E178">
            <v>38574</v>
          </cell>
          <cell r="F178" t="str">
            <v>46000H6</v>
          </cell>
          <cell r="G178" t="str">
            <v>6601020100H6</v>
          </cell>
          <cell r="H178">
            <v>47000</v>
          </cell>
          <cell r="I178" t="str">
            <v>D</v>
          </cell>
          <cell r="J178" t="str">
            <v>2 KG PAKU PAYUNG U/ KANOPY    PEMURNIAN &amp; PENGEMAS</v>
          </cell>
          <cell r="K178" t="str">
            <v>402140350</v>
          </cell>
        </row>
        <row r="179">
          <cell r="A179" t="str">
            <v>F</v>
          </cell>
          <cell r="B179" t="str">
            <v>7</v>
          </cell>
          <cell r="D179" t="str">
            <v>001382</v>
          </cell>
          <cell r="E179">
            <v>38574</v>
          </cell>
          <cell r="F179" t="str">
            <v>46000H6</v>
          </cell>
          <cell r="G179" t="str">
            <v>6601020100H6</v>
          </cell>
          <cell r="H179">
            <v>57000</v>
          </cell>
          <cell r="I179" t="str">
            <v>D</v>
          </cell>
          <cell r="J179" t="str">
            <v>2 KG CAT KAYU ABU U/KANOPY    PEMURNIAN &amp; PENGEMAS</v>
          </cell>
          <cell r="K179" t="str">
            <v>402140360</v>
          </cell>
        </row>
        <row r="180">
          <cell r="A180" t="str">
            <v>F</v>
          </cell>
          <cell r="B180" t="str">
            <v>7</v>
          </cell>
          <cell r="D180" t="str">
            <v>001382</v>
          </cell>
          <cell r="E180">
            <v>38574</v>
          </cell>
          <cell r="F180" t="str">
            <v>46000H6</v>
          </cell>
          <cell r="G180" t="str">
            <v>6601020100H6</v>
          </cell>
          <cell r="H180">
            <v>10000</v>
          </cell>
          <cell r="I180" t="str">
            <v>D</v>
          </cell>
          <cell r="J180" t="str">
            <v>2 BH KWAS 2.5" U/KANOPY       PEMURNIAN &amp; PENGEMAS</v>
          </cell>
          <cell r="K180" t="str">
            <v>402140370</v>
          </cell>
        </row>
        <row r="181">
          <cell r="A181" t="str">
            <v>F</v>
          </cell>
          <cell r="B181" t="str">
            <v>7</v>
          </cell>
          <cell r="D181" t="str">
            <v>001382</v>
          </cell>
          <cell r="E181">
            <v>38574</v>
          </cell>
          <cell r="F181" t="str">
            <v>46000H6</v>
          </cell>
          <cell r="G181" t="str">
            <v>6601020100H6</v>
          </cell>
          <cell r="H181">
            <v>15000</v>
          </cell>
          <cell r="I181" t="str">
            <v>D</v>
          </cell>
          <cell r="J181" t="str">
            <v>2 BH ROLL CAT KCL U/ KANOPY   PEMURNIAN &amp; PENGEMAS</v>
          </cell>
          <cell r="K181" t="str">
            <v>402140380</v>
          </cell>
        </row>
        <row r="182">
          <cell r="A182" t="str">
            <v>F</v>
          </cell>
          <cell r="B182" t="str">
            <v>7</v>
          </cell>
          <cell r="D182" t="str">
            <v>001382</v>
          </cell>
          <cell r="E182">
            <v>38574</v>
          </cell>
          <cell r="F182" t="str">
            <v>46000H6</v>
          </cell>
          <cell r="G182" t="str">
            <v>6601020100H6</v>
          </cell>
          <cell r="H182">
            <v>28800</v>
          </cell>
          <cell r="I182" t="str">
            <v>D</v>
          </cell>
          <cell r="J182" t="str">
            <v>2 KG PLAMUR U/KANOPY          PEMURNIAN &amp; PENGEMAS</v>
          </cell>
          <cell r="K182" t="str">
            <v>402140390</v>
          </cell>
        </row>
        <row r="183">
          <cell r="A183" t="str">
            <v>F</v>
          </cell>
          <cell r="B183" t="str">
            <v>7</v>
          </cell>
          <cell r="D183" t="str">
            <v>001382</v>
          </cell>
          <cell r="E183">
            <v>38574</v>
          </cell>
          <cell r="F183" t="str">
            <v>42902H4</v>
          </cell>
          <cell r="G183" t="str">
            <v>6205000302H4</v>
          </cell>
          <cell r="H183">
            <v>350000</v>
          </cell>
          <cell r="I183" t="str">
            <v>D</v>
          </cell>
          <cell r="J183" t="str">
            <v>2 LBR MULTIPLEX U/KOTAK P3K         EKSTRAKSI KINA</v>
          </cell>
          <cell r="K183" t="str">
            <v>402140400</v>
          </cell>
        </row>
        <row r="184">
          <cell r="A184" t="str">
            <v>F</v>
          </cell>
          <cell r="B184" t="str">
            <v>7</v>
          </cell>
          <cell r="D184" t="str">
            <v>001382</v>
          </cell>
          <cell r="E184">
            <v>38574</v>
          </cell>
          <cell r="F184" t="str">
            <v>42902H4</v>
          </cell>
          <cell r="G184" t="str">
            <v>6205000302H4</v>
          </cell>
          <cell r="H184">
            <v>57000</v>
          </cell>
          <cell r="I184" t="str">
            <v>D</v>
          </cell>
          <cell r="J184" t="str">
            <v>2 KG CAT PUTIH U/KOTAK P3K          EKSTRAKSI KINA</v>
          </cell>
          <cell r="K184" t="str">
            <v>402140410</v>
          </cell>
        </row>
        <row r="185">
          <cell r="A185" t="str">
            <v>F</v>
          </cell>
          <cell r="B185" t="str">
            <v>7</v>
          </cell>
          <cell r="D185" t="str">
            <v>001382</v>
          </cell>
          <cell r="E185">
            <v>38574</v>
          </cell>
          <cell r="F185" t="str">
            <v>46000J1</v>
          </cell>
          <cell r="G185" t="str">
            <v>6601020100J1</v>
          </cell>
          <cell r="H185">
            <v>77000</v>
          </cell>
          <cell r="I185" t="str">
            <v>D</v>
          </cell>
          <cell r="J185" t="str">
            <v>2 ZAK SEMEN BLAU U/LAB KCL KINA     PEMASTIAN MUTU</v>
          </cell>
          <cell r="K185" t="str">
            <v>402140420</v>
          </cell>
        </row>
        <row r="186">
          <cell r="A186" t="str">
            <v>F</v>
          </cell>
          <cell r="B186" t="str">
            <v>7</v>
          </cell>
          <cell r="D186" t="str">
            <v>001382</v>
          </cell>
          <cell r="E186">
            <v>38574</v>
          </cell>
          <cell r="F186" t="str">
            <v>46000J1</v>
          </cell>
          <cell r="G186" t="str">
            <v>6601020100J1</v>
          </cell>
          <cell r="H186">
            <v>91500</v>
          </cell>
          <cell r="I186" t="str">
            <v>D</v>
          </cell>
          <cell r="J186" t="str">
            <v>3 KG CAT KAYU ABU U/LAB KCL KINA    PEMASTIAN MUTU</v>
          </cell>
          <cell r="K186" t="str">
            <v>402140430</v>
          </cell>
        </row>
        <row r="187">
          <cell r="A187" t="str">
            <v>F</v>
          </cell>
          <cell r="B187" t="str">
            <v>7</v>
          </cell>
          <cell r="D187" t="str">
            <v>001382</v>
          </cell>
          <cell r="E187">
            <v>38574</v>
          </cell>
          <cell r="F187" t="str">
            <v>46000J1</v>
          </cell>
          <cell r="G187" t="str">
            <v>6601020100J1</v>
          </cell>
          <cell r="H187">
            <v>360800</v>
          </cell>
          <cell r="I187" t="str">
            <v>D</v>
          </cell>
          <cell r="J187" t="str">
            <v>2 PAIL CAT TMBK U/ LAB KCL KINA     PEMASTIAN MUTU</v>
          </cell>
          <cell r="K187" t="str">
            <v>402140440</v>
          </cell>
        </row>
        <row r="188">
          <cell r="A188" t="str">
            <v>F</v>
          </cell>
          <cell r="B188" t="str">
            <v>7</v>
          </cell>
          <cell r="D188" t="str">
            <v>001382</v>
          </cell>
          <cell r="E188">
            <v>38574</v>
          </cell>
          <cell r="F188" t="str">
            <v>46000J1</v>
          </cell>
          <cell r="G188" t="str">
            <v>6601020100J1</v>
          </cell>
          <cell r="H188">
            <v>15000</v>
          </cell>
          <cell r="I188" t="str">
            <v>D</v>
          </cell>
          <cell r="J188" t="str">
            <v>3 BH KWAS 2.5" U/LAB KCL KINA       PEMASTIAN MUTU</v>
          </cell>
          <cell r="K188" t="str">
            <v>402140450</v>
          </cell>
        </row>
        <row r="189">
          <cell r="A189" t="str">
            <v>F</v>
          </cell>
          <cell r="B189" t="str">
            <v>7</v>
          </cell>
          <cell r="D189" t="str">
            <v>001382</v>
          </cell>
          <cell r="E189">
            <v>38574</v>
          </cell>
          <cell r="F189" t="str">
            <v>46000J1</v>
          </cell>
          <cell r="G189" t="str">
            <v>6601020100J1</v>
          </cell>
          <cell r="H189">
            <v>30750</v>
          </cell>
          <cell r="I189" t="str">
            <v>D</v>
          </cell>
          <cell r="J189" t="str">
            <v>3 BH ROLL CAT BSR U/LAB KCL KINA    PEMASTIAN MUTU</v>
          </cell>
          <cell r="K189" t="str">
            <v>402140460</v>
          </cell>
        </row>
        <row r="190">
          <cell r="A190" t="str">
            <v>F</v>
          </cell>
          <cell r="B190" t="str">
            <v>7</v>
          </cell>
          <cell r="D190" t="str">
            <v>001382</v>
          </cell>
          <cell r="E190">
            <v>38574</v>
          </cell>
          <cell r="F190" t="str">
            <v>46000K6</v>
          </cell>
          <cell r="G190" t="str">
            <v>6601020100K6</v>
          </cell>
          <cell r="H190">
            <v>127500</v>
          </cell>
          <cell r="I190" t="str">
            <v>D</v>
          </cell>
          <cell r="J190" t="str">
            <v>3 LBR TRIPLEX U/LAB KCL IPAL  PEMERIKSAAN MIKROBIO</v>
          </cell>
          <cell r="K190" t="str">
            <v>402140470</v>
          </cell>
        </row>
        <row r="191">
          <cell r="A191" t="str">
            <v>F</v>
          </cell>
          <cell r="B191" t="str">
            <v>7</v>
          </cell>
          <cell r="D191" t="str">
            <v>001382</v>
          </cell>
          <cell r="E191">
            <v>38574</v>
          </cell>
          <cell r="F191" t="str">
            <v>46000K6</v>
          </cell>
          <cell r="G191" t="str">
            <v>6601020100K6</v>
          </cell>
          <cell r="H191">
            <v>11000</v>
          </cell>
          <cell r="I191" t="str">
            <v>D</v>
          </cell>
          <cell r="J191" t="str">
            <v>1 KG PAKU U/LAB KCL IPAL      PEMERIKSAAN MIKROBIO</v>
          </cell>
          <cell r="K191" t="str">
            <v>402140480</v>
          </cell>
        </row>
        <row r="192">
          <cell r="A192" t="str">
            <v>F</v>
          </cell>
          <cell r="B192" t="str">
            <v>7</v>
          </cell>
          <cell r="D192" t="str">
            <v>001382</v>
          </cell>
          <cell r="E192">
            <v>38574</v>
          </cell>
          <cell r="F192" t="str">
            <v>46000K6</v>
          </cell>
          <cell r="G192" t="str">
            <v>6601020100K6</v>
          </cell>
          <cell r="H192">
            <v>57000</v>
          </cell>
          <cell r="I192" t="str">
            <v>D</v>
          </cell>
          <cell r="J192" t="str">
            <v>2 KG CAT PUTIH U/LAB KCL IPAL PEMERIKSAAN MIKROBIO</v>
          </cell>
          <cell r="K192" t="str">
            <v>402140490</v>
          </cell>
        </row>
        <row r="193">
          <cell r="A193" t="str">
            <v>F</v>
          </cell>
          <cell r="B193" t="str">
            <v>7</v>
          </cell>
          <cell r="D193" t="str">
            <v>001382</v>
          </cell>
          <cell r="E193">
            <v>38574</v>
          </cell>
          <cell r="F193" t="str">
            <v>46000K6</v>
          </cell>
          <cell r="G193" t="str">
            <v>6601020100K6</v>
          </cell>
          <cell r="H193">
            <v>360800</v>
          </cell>
          <cell r="I193" t="str">
            <v>D</v>
          </cell>
          <cell r="J193" t="str">
            <v>2 PAIL CAT PUTIH U/LAB KECIL  PEMERIKSAAN MIKROBIO</v>
          </cell>
          <cell r="K193" t="str">
            <v>402140500</v>
          </cell>
        </row>
        <row r="194">
          <cell r="A194" t="str">
            <v>F</v>
          </cell>
          <cell r="B194" t="str">
            <v>7</v>
          </cell>
          <cell r="D194" t="str">
            <v>001382</v>
          </cell>
          <cell r="E194">
            <v>38574</v>
          </cell>
          <cell r="F194" t="str">
            <v>46000K6</v>
          </cell>
          <cell r="G194" t="str">
            <v>6601020100K6</v>
          </cell>
          <cell r="H194">
            <v>10000</v>
          </cell>
          <cell r="I194" t="str">
            <v>D</v>
          </cell>
          <cell r="J194" t="str">
            <v>2 BH KWAS 2.5" U/LAB KECIL    PEMERIKSAAN MIKROBIO</v>
          </cell>
          <cell r="K194" t="str">
            <v>402140510</v>
          </cell>
        </row>
        <row r="195">
          <cell r="A195" t="str">
            <v>F</v>
          </cell>
          <cell r="B195" t="str">
            <v>7</v>
          </cell>
          <cell r="D195" t="str">
            <v>001383</v>
          </cell>
          <cell r="E195">
            <v>38574</v>
          </cell>
          <cell r="F195" t="str">
            <v>135AL16</v>
          </cell>
          <cell r="G195" t="str">
            <v>21050601AL16</v>
          </cell>
          <cell r="H195">
            <v>1919400</v>
          </cell>
          <cell r="I195" t="str">
            <v>K</v>
          </cell>
          <cell r="J195" t="str">
            <v>ALVIRA CV.           32/KW/ALV/7/2005</v>
          </cell>
          <cell r="K195" t="str">
            <v>402150010</v>
          </cell>
        </row>
        <row r="196">
          <cell r="A196" t="str">
            <v>F</v>
          </cell>
          <cell r="B196" t="str">
            <v>7</v>
          </cell>
          <cell r="D196" t="str">
            <v>001383</v>
          </cell>
          <cell r="E196">
            <v>38574</v>
          </cell>
          <cell r="F196" t="str">
            <v>135AL16</v>
          </cell>
          <cell r="G196" t="str">
            <v>21050601AL16</v>
          </cell>
          <cell r="H196">
            <v>191940</v>
          </cell>
          <cell r="I196" t="str">
            <v>K</v>
          </cell>
          <cell r="J196" t="str">
            <v>KR PPN ALVIRA CV.       EDENP-424-0000601      /</v>
          </cell>
          <cell r="K196" t="str">
            <v>402150020</v>
          </cell>
        </row>
        <row r="197">
          <cell r="A197" t="str">
            <v>F</v>
          </cell>
          <cell r="B197" t="str">
            <v>7</v>
          </cell>
          <cell r="D197" t="str">
            <v>001383</v>
          </cell>
          <cell r="E197">
            <v>38574</v>
          </cell>
          <cell r="F197" t="str">
            <v>187AL16</v>
          </cell>
          <cell r="G197" t="str">
            <v>11100301AL16</v>
          </cell>
          <cell r="H197">
            <v>191940</v>
          </cell>
          <cell r="I197" t="str">
            <v>D</v>
          </cell>
          <cell r="J197" t="str">
            <v>PPN 10% ALVIRA CV.               EDENP-424-0000601</v>
          </cell>
          <cell r="K197" t="str">
            <v>402150030</v>
          </cell>
        </row>
        <row r="198">
          <cell r="A198" t="str">
            <v>F</v>
          </cell>
          <cell r="B198" t="str">
            <v>7</v>
          </cell>
          <cell r="D198" t="str">
            <v>001383</v>
          </cell>
          <cell r="E198">
            <v>38574</v>
          </cell>
          <cell r="F198" t="str">
            <v>46000N6</v>
          </cell>
          <cell r="G198" t="str">
            <v>6601020100N6</v>
          </cell>
          <cell r="H198">
            <v>51500</v>
          </cell>
          <cell r="I198" t="str">
            <v>D</v>
          </cell>
          <cell r="J198" t="str">
            <v>1 SET SIFFON U/SAL WASTAFEL   PENYIMPANAN KULIT KI</v>
          </cell>
          <cell r="K198" t="str">
            <v>402150040</v>
          </cell>
        </row>
        <row r="199">
          <cell r="A199" t="str">
            <v>F</v>
          </cell>
          <cell r="B199" t="str">
            <v>7</v>
          </cell>
          <cell r="D199" t="str">
            <v>001383</v>
          </cell>
          <cell r="E199">
            <v>38574</v>
          </cell>
          <cell r="F199" t="str">
            <v>46000N1</v>
          </cell>
          <cell r="G199" t="str">
            <v>6601020100N1</v>
          </cell>
          <cell r="H199">
            <v>85000</v>
          </cell>
          <cell r="I199" t="str">
            <v>D</v>
          </cell>
          <cell r="J199" t="str">
            <v>2 LBR TRIPLEX U/KTR PENYIMPANAN        PENYIMPANAN</v>
          </cell>
          <cell r="K199" t="str">
            <v>402150050</v>
          </cell>
        </row>
        <row r="200">
          <cell r="A200" t="str">
            <v>F</v>
          </cell>
          <cell r="B200" t="str">
            <v>7</v>
          </cell>
          <cell r="D200" t="str">
            <v>001383</v>
          </cell>
          <cell r="E200">
            <v>38574</v>
          </cell>
          <cell r="F200" t="str">
            <v>46000N1</v>
          </cell>
          <cell r="G200" t="str">
            <v>6601020100N1</v>
          </cell>
          <cell r="H200">
            <v>57000</v>
          </cell>
          <cell r="I200" t="str">
            <v>D</v>
          </cell>
          <cell r="J200" t="str">
            <v>2 KG CAT PUTIH U/KTR PENYIMPANAN       PENYIMPANAN</v>
          </cell>
          <cell r="K200" t="str">
            <v>402150060</v>
          </cell>
        </row>
        <row r="201">
          <cell r="A201" t="str">
            <v>F</v>
          </cell>
          <cell r="B201" t="str">
            <v>7</v>
          </cell>
          <cell r="D201" t="str">
            <v>001383</v>
          </cell>
          <cell r="E201">
            <v>38574</v>
          </cell>
          <cell r="F201" t="str">
            <v>46000N1</v>
          </cell>
          <cell r="G201" t="str">
            <v>6601020100N1</v>
          </cell>
          <cell r="H201">
            <v>10000</v>
          </cell>
          <cell r="I201" t="str">
            <v>D</v>
          </cell>
          <cell r="J201" t="str">
            <v>2 BH KWAS 2.5" U/KTR PENYIMPANAN       PENYIMPANAN</v>
          </cell>
          <cell r="K201" t="str">
            <v>402150070</v>
          </cell>
        </row>
        <row r="202">
          <cell r="A202" t="str">
            <v>F</v>
          </cell>
          <cell r="B202" t="str">
            <v>7</v>
          </cell>
          <cell r="D202" t="str">
            <v>001383</v>
          </cell>
          <cell r="E202">
            <v>38574</v>
          </cell>
          <cell r="F202" t="str">
            <v>46000H6</v>
          </cell>
          <cell r="G202" t="str">
            <v>6601020100H6</v>
          </cell>
          <cell r="H202">
            <v>115500</v>
          </cell>
          <cell r="I202" t="str">
            <v>D</v>
          </cell>
          <cell r="J202" t="str">
            <v>3 ZAK SEMEN HIJAU U/LANTAI    PEMURNIAN &amp; PENGEMAS</v>
          </cell>
          <cell r="K202" t="str">
            <v>402150080</v>
          </cell>
        </row>
        <row r="203">
          <cell r="A203" t="str">
            <v>F</v>
          </cell>
          <cell r="B203" t="str">
            <v>7</v>
          </cell>
          <cell r="D203" t="str">
            <v>001383</v>
          </cell>
          <cell r="E203">
            <v>38574</v>
          </cell>
          <cell r="F203" t="str">
            <v>46100G5</v>
          </cell>
          <cell r="G203" t="str">
            <v>6602030100G5</v>
          </cell>
          <cell r="H203">
            <v>390000</v>
          </cell>
          <cell r="I203" t="str">
            <v>D</v>
          </cell>
          <cell r="J203" t="str">
            <v>10 BTG BORNEO U/RMH PANEL     PROSES &amp; PENGEMASAN</v>
          </cell>
          <cell r="K203" t="str">
            <v>402150090</v>
          </cell>
        </row>
        <row r="204">
          <cell r="A204" t="str">
            <v>F</v>
          </cell>
          <cell r="B204" t="str">
            <v>7</v>
          </cell>
          <cell r="D204" t="str">
            <v>001383</v>
          </cell>
          <cell r="E204">
            <v>38574</v>
          </cell>
          <cell r="F204" t="str">
            <v>46100G5</v>
          </cell>
          <cell r="G204" t="str">
            <v>6602030100G5</v>
          </cell>
          <cell r="H204">
            <v>308000</v>
          </cell>
          <cell r="I204" t="str">
            <v>D</v>
          </cell>
          <cell r="J204" t="str">
            <v>4 LBR BORNEO U/RMH PANEL      PROSES &amp; PENGEMASAN</v>
          </cell>
          <cell r="K204" t="str">
            <v>402150100</v>
          </cell>
        </row>
        <row r="205">
          <cell r="A205" t="str">
            <v>F</v>
          </cell>
          <cell r="B205" t="str">
            <v>7</v>
          </cell>
          <cell r="D205" t="str">
            <v>001383</v>
          </cell>
          <cell r="E205">
            <v>38574</v>
          </cell>
          <cell r="F205" t="str">
            <v>46100G5</v>
          </cell>
          <cell r="G205" t="str">
            <v>6602030100G5</v>
          </cell>
          <cell r="H205">
            <v>170000</v>
          </cell>
          <cell r="I205" t="str">
            <v>D</v>
          </cell>
          <cell r="J205" t="str">
            <v>4 LBR TRIPLEX U/RMH PANEL     PROSES &amp; PENGEMASAN</v>
          </cell>
          <cell r="K205" t="str">
            <v>402150110</v>
          </cell>
        </row>
        <row r="206">
          <cell r="A206" t="str">
            <v>F</v>
          </cell>
          <cell r="B206" t="str">
            <v>7</v>
          </cell>
          <cell r="D206" t="str">
            <v>001383</v>
          </cell>
          <cell r="E206">
            <v>38574</v>
          </cell>
          <cell r="F206" t="str">
            <v>46100G5</v>
          </cell>
          <cell r="G206" t="str">
            <v>6602030100G5</v>
          </cell>
          <cell r="H206">
            <v>11000</v>
          </cell>
          <cell r="I206" t="str">
            <v>D</v>
          </cell>
          <cell r="J206" t="str">
            <v>1 KG PAKU TRIPLEX U/RMH PANEL PROSES &amp; PENGEMASAN</v>
          </cell>
          <cell r="K206" t="str">
            <v>402150120</v>
          </cell>
        </row>
        <row r="207">
          <cell r="A207" t="str">
            <v>F</v>
          </cell>
          <cell r="B207" t="str">
            <v>7</v>
          </cell>
          <cell r="D207" t="str">
            <v>001383</v>
          </cell>
          <cell r="E207">
            <v>38574</v>
          </cell>
          <cell r="F207" t="str">
            <v>46100G5</v>
          </cell>
          <cell r="G207" t="str">
            <v>6602030100G5</v>
          </cell>
          <cell r="H207">
            <v>9000</v>
          </cell>
          <cell r="I207" t="str">
            <v>D</v>
          </cell>
          <cell r="J207" t="str">
            <v>1 KG PAKU U/ RMH PANEL        PROSES &amp; PENGEMASAN</v>
          </cell>
          <cell r="K207" t="str">
            <v>402150130</v>
          </cell>
        </row>
        <row r="208">
          <cell r="A208" t="str">
            <v>F</v>
          </cell>
          <cell r="B208" t="str">
            <v>7</v>
          </cell>
          <cell r="D208" t="str">
            <v>001383</v>
          </cell>
          <cell r="E208">
            <v>38574</v>
          </cell>
          <cell r="F208" t="str">
            <v>46100G5</v>
          </cell>
          <cell r="G208" t="str">
            <v>6602030100G5</v>
          </cell>
          <cell r="H208">
            <v>9500</v>
          </cell>
          <cell r="I208" t="str">
            <v>D</v>
          </cell>
          <cell r="J208" t="str">
            <v>1 KG PAKU U/RMH PANEL         PROSES &amp; PENGEMASAN</v>
          </cell>
          <cell r="K208" t="str">
            <v>402150140</v>
          </cell>
        </row>
        <row r="209">
          <cell r="A209" t="str">
            <v>F</v>
          </cell>
          <cell r="B209" t="str">
            <v>7</v>
          </cell>
          <cell r="D209" t="str">
            <v>001383</v>
          </cell>
          <cell r="E209">
            <v>38574</v>
          </cell>
          <cell r="F209" t="str">
            <v>46100G5</v>
          </cell>
          <cell r="G209" t="str">
            <v>6602030100G5</v>
          </cell>
          <cell r="H209">
            <v>420000</v>
          </cell>
          <cell r="I209" t="str">
            <v>D</v>
          </cell>
          <cell r="J209" t="str">
            <v>2 PAIL CAT TMBK U/RMH PANEL   PROSES &amp; PENGEMASAN</v>
          </cell>
          <cell r="K209" t="str">
            <v>402150150</v>
          </cell>
        </row>
        <row r="210">
          <cell r="A210" t="str">
            <v>F</v>
          </cell>
          <cell r="B210" t="str">
            <v>7</v>
          </cell>
          <cell r="D210" t="str">
            <v>001383</v>
          </cell>
          <cell r="E210">
            <v>38574</v>
          </cell>
          <cell r="F210" t="str">
            <v>46100G5</v>
          </cell>
          <cell r="G210" t="str">
            <v>6602030100G5</v>
          </cell>
          <cell r="H210">
            <v>20500</v>
          </cell>
          <cell r="I210" t="str">
            <v>D</v>
          </cell>
          <cell r="J210" t="str">
            <v>2 BH ROLL CAT U/RMH PANEL     PROSES &amp; PENGEMASAN</v>
          </cell>
          <cell r="K210" t="str">
            <v>402150160</v>
          </cell>
        </row>
        <row r="211">
          <cell r="A211" t="str">
            <v>F</v>
          </cell>
          <cell r="B211" t="str">
            <v>7</v>
          </cell>
          <cell r="D211" t="str">
            <v>001383</v>
          </cell>
          <cell r="E211">
            <v>38574</v>
          </cell>
          <cell r="F211" t="str">
            <v>46000G3</v>
          </cell>
          <cell r="G211" t="str">
            <v>6601020100G3</v>
          </cell>
          <cell r="H211">
            <v>170000</v>
          </cell>
          <cell r="I211" t="str">
            <v>D</v>
          </cell>
          <cell r="J211" t="str">
            <v>4 LBR TRIPLEX U/R.PENGEMAS    PENCAMPURAN &amp; PENGIS</v>
          </cell>
          <cell r="K211" t="str">
            <v>402150170</v>
          </cell>
        </row>
        <row r="212">
          <cell r="A212" t="str">
            <v>F</v>
          </cell>
          <cell r="B212" t="str">
            <v>7</v>
          </cell>
          <cell r="D212" t="str">
            <v>001383</v>
          </cell>
          <cell r="E212">
            <v>38574</v>
          </cell>
          <cell r="F212" t="str">
            <v>46000G3</v>
          </cell>
          <cell r="G212" t="str">
            <v>6601020100G3</v>
          </cell>
          <cell r="H212">
            <v>11000</v>
          </cell>
          <cell r="I212" t="str">
            <v>D</v>
          </cell>
          <cell r="J212" t="str">
            <v>1 KG PAKU U/RUANG PENGEMAS    PENCAMPURAN &amp; PENGIS</v>
          </cell>
          <cell r="K212" t="str">
            <v>402150180</v>
          </cell>
        </row>
        <row r="213">
          <cell r="A213" t="str">
            <v>F</v>
          </cell>
          <cell r="B213" t="str">
            <v>7</v>
          </cell>
          <cell r="D213" t="str">
            <v>001383</v>
          </cell>
          <cell r="E213">
            <v>38574</v>
          </cell>
          <cell r="F213" t="str">
            <v>46000G3</v>
          </cell>
          <cell r="G213" t="str">
            <v>6601020100G3</v>
          </cell>
          <cell r="H213">
            <v>81400</v>
          </cell>
          <cell r="I213" t="str">
            <v>D</v>
          </cell>
          <cell r="J213" t="str">
            <v>2 GALON CAT TMBK U/R.PENGEMAS PENCAMPURAN &amp; PENGIS</v>
          </cell>
          <cell r="K213" t="str">
            <v>402150190</v>
          </cell>
        </row>
        <row r="214">
          <cell r="A214" t="str">
            <v>F</v>
          </cell>
          <cell r="B214" t="str">
            <v>7</v>
          </cell>
          <cell r="D214" t="str">
            <v>001384</v>
          </cell>
          <cell r="E214">
            <v>38574</v>
          </cell>
          <cell r="F214" t="str">
            <v>135GE06</v>
          </cell>
          <cell r="G214" t="str">
            <v>21050601GE06</v>
          </cell>
          <cell r="H214">
            <v>4393000</v>
          </cell>
          <cell r="I214" t="str">
            <v>K</v>
          </cell>
          <cell r="J214" t="str">
            <v>GENTRA PT.           92/TR/K/VII/05</v>
          </cell>
          <cell r="K214" t="str">
            <v>402150200</v>
          </cell>
        </row>
        <row r="215">
          <cell r="A215" t="str">
            <v>F</v>
          </cell>
          <cell r="B215" t="str">
            <v>7</v>
          </cell>
          <cell r="D215" t="str">
            <v>001384</v>
          </cell>
          <cell r="E215">
            <v>38574</v>
          </cell>
          <cell r="F215" t="str">
            <v>135GE06</v>
          </cell>
          <cell r="G215" t="str">
            <v>21050601GE06</v>
          </cell>
          <cell r="H215">
            <v>439300</v>
          </cell>
          <cell r="I215" t="str">
            <v>K</v>
          </cell>
          <cell r="J215" t="str">
            <v>KR PPN GENTRA PT.       CNCHS-423-0000092      /</v>
          </cell>
          <cell r="K215" t="str">
            <v>402150210</v>
          </cell>
        </row>
        <row r="216">
          <cell r="A216" t="str">
            <v>F</v>
          </cell>
          <cell r="B216" t="str">
            <v>7</v>
          </cell>
          <cell r="D216" t="str">
            <v>001384</v>
          </cell>
          <cell r="E216">
            <v>38574</v>
          </cell>
          <cell r="F216" t="str">
            <v>187GE06</v>
          </cell>
          <cell r="G216" t="str">
            <v>11100301GE06</v>
          </cell>
          <cell r="H216">
            <v>439300</v>
          </cell>
          <cell r="I216" t="str">
            <v>D</v>
          </cell>
          <cell r="J216" t="str">
            <v>PPN 10% GENTRA PT.               CNCHS-423-0000092</v>
          </cell>
          <cell r="K216" t="str">
            <v>402150220</v>
          </cell>
        </row>
        <row r="217">
          <cell r="A217" t="str">
            <v>F</v>
          </cell>
          <cell r="B217" t="str">
            <v>7</v>
          </cell>
          <cell r="D217" t="str">
            <v>001384</v>
          </cell>
          <cell r="E217">
            <v>38574</v>
          </cell>
          <cell r="F217" t="str">
            <v>46000N1</v>
          </cell>
          <cell r="G217" t="str">
            <v>6601020100N1</v>
          </cell>
          <cell r="H217">
            <v>37500</v>
          </cell>
          <cell r="I217" t="str">
            <v>D</v>
          </cell>
          <cell r="J217" t="str">
            <v>50 BH MUR U/MARKIS GUDANG JADI         PENYIMPANAN</v>
          </cell>
          <cell r="K217" t="str">
            <v>402150230</v>
          </cell>
        </row>
        <row r="218">
          <cell r="A218" t="str">
            <v>F</v>
          </cell>
          <cell r="B218" t="str">
            <v>7</v>
          </cell>
          <cell r="D218" t="str">
            <v>001384</v>
          </cell>
          <cell r="E218">
            <v>38574</v>
          </cell>
          <cell r="F218" t="str">
            <v>46002Q5</v>
          </cell>
          <cell r="G218" t="str">
            <v>6601030102Q5</v>
          </cell>
          <cell r="H218">
            <v>55000</v>
          </cell>
          <cell r="I218" t="str">
            <v>D</v>
          </cell>
          <cell r="J218" t="str">
            <v>1 SET KUNCI PINTU U/RMH DINAS NO.A13          UMUM</v>
          </cell>
          <cell r="K218" t="str">
            <v>402150240</v>
          </cell>
        </row>
        <row r="219">
          <cell r="A219" t="str">
            <v>F</v>
          </cell>
          <cell r="B219" t="str">
            <v>7</v>
          </cell>
          <cell r="D219" t="str">
            <v>001384</v>
          </cell>
          <cell r="E219">
            <v>38574</v>
          </cell>
          <cell r="F219" t="str">
            <v>46106H4</v>
          </cell>
          <cell r="G219" t="str">
            <v>6604010106H4</v>
          </cell>
          <cell r="H219">
            <v>135000</v>
          </cell>
          <cell r="I219" t="str">
            <v>D</v>
          </cell>
          <cell r="J219" t="str">
            <v>3 BH FLANGE PVC U/POMPA TRANSFER    EKSTRAKSI KINA</v>
          </cell>
          <cell r="K219" t="str">
            <v>402150250</v>
          </cell>
        </row>
        <row r="220">
          <cell r="A220" t="str">
            <v>F</v>
          </cell>
          <cell r="B220" t="str">
            <v>7</v>
          </cell>
          <cell r="D220" t="str">
            <v>001384</v>
          </cell>
          <cell r="E220">
            <v>38574</v>
          </cell>
          <cell r="F220" t="str">
            <v>46105H5</v>
          </cell>
          <cell r="G220" t="str">
            <v>6602010105H5</v>
          </cell>
          <cell r="H220">
            <v>50000</v>
          </cell>
          <cell r="I220" t="str">
            <v>D</v>
          </cell>
          <cell r="J220" t="str">
            <v>1 DS BELT LACING U/FAN BELT   ISOLASI ALKALOID KIN</v>
          </cell>
          <cell r="K220" t="str">
            <v>402150260</v>
          </cell>
        </row>
        <row r="221">
          <cell r="A221" t="str">
            <v>F</v>
          </cell>
          <cell r="B221" t="str">
            <v>7</v>
          </cell>
          <cell r="D221" t="str">
            <v>001384</v>
          </cell>
          <cell r="E221">
            <v>38574</v>
          </cell>
          <cell r="F221" t="str">
            <v>46105H5</v>
          </cell>
          <cell r="G221" t="str">
            <v>6602010105H5</v>
          </cell>
          <cell r="H221">
            <v>150000</v>
          </cell>
          <cell r="I221" t="str">
            <v>D</v>
          </cell>
          <cell r="J221" t="str">
            <v>5 MTR BELT BAN U/FAN BELT     ISOLASI ALKALOID KIN</v>
          </cell>
          <cell r="K221" t="str">
            <v>402150270</v>
          </cell>
        </row>
        <row r="222">
          <cell r="A222" t="str">
            <v>F</v>
          </cell>
          <cell r="B222" t="str">
            <v>7</v>
          </cell>
          <cell r="D222" t="str">
            <v>001384</v>
          </cell>
          <cell r="E222">
            <v>38574</v>
          </cell>
          <cell r="F222" t="str">
            <v>46105F6</v>
          </cell>
          <cell r="G222" t="str">
            <v>6602010105F6</v>
          </cell>
          <cell r="H222">
            <v>30000</v>
          </cell>
          <cell r="I222" t="str">
            <v>D</v>
          </cell>
          <cell r="J222" t="str">
            <v>1 DS MUR BAUT SS U/PENUTUP ALUR  PENGEMASAN PRIMER</v>
          </cell>
          <cell r="K222" t="str">
            <v>402150280</v>
          </cell>
        </row>
        <row r="223">
          <cell r="A223" t="str">
            <v>F</v>
          </cell>
          <cell r="B223" t="str">
            <v>7</v>
          </cell>
          <cell r="D223" t="str">
            <v>001384</v>
          </cell>
          <cell r="E223">
            <v>38574</v>
          </cell>
          <cell r="F223" t="str">
            <v>46105F6</v>
          </cell>
          <cell r="G223" t="str">
            <v>6602010105F6</v>
          </cell>
          <cell r="H223">
            <v>62500</v>
          </cell>
          <cell r="I223" t="str">
            <v>D</v>
          </cell>
          <cell r="J223" t="str">
            <v>1 DS MUR BAUT U/PENUTUP ALUR     PENGEMASAN PRIMER</v>
          </cell>
          <cell r="K223" t="str">
            <v>402150290</v>
          </cell>
        </row>
        <row r="224">
          <cell r="A224" t="str">
            <v>F</v>
          </cell>
          <cell r="B224" t="str">
            <v>7</v>
          </cell>
          <cell r="D224" t="str">
            <v>001384</v>
          </cell>
          <cell r="E224">
            <v>38574</v>
          </cell>
          <cell r="F224" t="str">
            <v>46105H4</v>
          </cell>
          <cell r="G224" t="str">
            <v>6602010105H4</v>
          </cell>
          <cell r="H224">
            <v>175000</v>
          </cell>
          <cell r="I224" t="str">
            <v>D</v>
          </cell>
          <cell r="J224" t="str">
            <v>2.5 MTR AS BAJA U/CENTRIFUGE NO.4   EKSTRAKSI KINA</v>
          </cell>
          <cell r="K224" t="str">
            <v>402150300</v>
          </cell>
        </row>
        <row r="225">
          <cell r="A225" t="str">
            <v>F</v>
          </cell>
          <cell r="B225" t="str">
            <v>7</v>
          </cell>
          <cell r="D225" t="str">
            <v>001384</v>
          </cell>
          <cell r="E225">
            <v>38574</v>
          </cell>
          <cell r="F225" t="str">
            <v>46105H4</v>
          </cell>
          <cell r="G225" t="str">
            <v>6602010105H4</v>
          </cell>
          <cell r="H225">
            <v>3400000</v>
          </cell>
          <cell r="I225" t="str">
            <v>D</v>
          </cell>
          <cell r="J225" t="str">
            <v>4 SET AS KAKI U/CENTRIFUGE NO.4     EKSTRAKSI KINA</v>
          </cell>
          <cell r="K225" t="str">
            <v>402150310</v>
          </cell>
        </row>
        <row r="226">
          <cell r="A226" t="str">
            <v>F</v>
          </cell>
          <cell r="B226" t="str">
            <v>7</v>
          </cell>
          <cell r="D226" t="str">
            <v>001384</v>
          </cell>
          <cell r="E226">
            <v>38574</v>
          </cell>
          <cell r="F226" t="str">
            <v>46105H4</v>
          </cell>
          <cell r="G226" t="str">
            <v>6602010105H4</v>
          </cell>
          <cell r="H226">
            <v>3000</v>
          </cell>
          <cell r="I226" t="str">
            <v>D</v>
          </cell>
          <cell r="J226" t="str">
            <v>5 BH MUR BAJA U/CENTRIFUGE NO.4     EKSTRAKSI KINA</v>
          </cell>
          <cell r="K226" t="str">
            <v>402150320</v>
          </cell>
        </row>
        <row r="227">
          <cell r="A227" t="str">
            <v>F</v>
          </cell>
          <cell r="B227" t="str">
            <v>7</v>
          </cell>
          <cell r="D227" t="str">
            <v>001384</v>
          </cell>
          <cell r="E227">
            <v>38574</v>
          </cell>
          <cell r="F227" t="str">
            <v>46106A2</v>
          </cell>
          <cell r="G227" t="str">
            <v>6604010106A2</v>
          </cell>
          <cell r="H227">
            <v>25000</v>
          </cell>
          <cell r="I227" t="str">
            <v>D</v>
          </cell>
          <cell r="J227" t="str">
            <v>2 KLG LEM AIBON U/TUTUP LUBANG BAK ANAEROB     K3L</v>
          </cell>
          <cell r="K227" t="str">
            <v>402150330</v>
          </cell>
        </row>
        <row r="228">
          <cell r="A228" t="str">
            <v>F</v>
          </cell>
          <cell r="B228" t="str">
            <v>7</v>
          </cell>
          <cell r="D228" t="str">
            <v>001384</v>
          </cell>
          <cell r="E228">
            <v>38574</v>
          </cell>
          <cell r="F228" t="str">
            <v>46106A2</v>
          </cell>
          <cell r="G228" t="str">
            <v>6604010106A2</v>
          </cell>
          <cell r="H228">
            <v>60000</v>
          </cell>
          <cell r="I228" t="str">
            <v>D</v>
          </cell>
          <cell r="J228" t="str">
            <v>1 LBR PACKING BUSA U/TUTUP LUBANG BAK ANAEROB  K3L</v>
          </cell>
          <cell r="K228" t="str">
            <v>402150340</v>
          </cell>
        </row>
        <row r="229">
          <cell r="A229" t="str">
            <v>F</v>
          </cell>
          <cell r="B229" t="str">
            <v>7</v>
          </cell>
          <cell r="D229" t="str">
            <v>001384</v>
          </cell>
          <cell r="E229">
            <v>38574</v>
          </cell>
          <cell r="F229" t="str">
            <v>46102F2</v>
          </cell>
          <cell r="G229" t="str">
            <v>6602030302F2</v>
          </cell>
          <cell r="H229">
            <v>40000</v>
          </cell>
          <cell r="I229" t="str">
            <v>D</v>
          </cell>
          <cell r="J229" t="str">
            <v>2 BH SLANG FLEXIBLE U/SLG AIR WASTAFEL   GRANULASI</v>
          </cell>
          <cell r="K229" t="str">
            <v>402150350</v>
          </cell>
        </row>
        <row r="230">
          <cell r="A230" t="str">
            <v>F</v>
          </cell>
          <cell r="B230" t="str">
            <v>7</v>
          </cell>
          <cell r="D230" t="str">
            <v>001384</v>
          </cell>
          <cell r="E230">
            <v>38574</v>
          </cell>
          <cell r="F230" t="str">
            <v>46105H5</v>
          </cell>
          <cell r="G230" t="str">
            <v>6602010105H5</v>
          </cell>
          <cell r="H230">
            <v>150000</v>
          </cell>
          <cell r="I230" t="str">
            <v>D</v>
          </cell>
          <cell r="J230" t="str">
            <v>5 MTR BELT BAN U/FAN BELT     ISOLASI ALKALOID KIN</v>
          </cell>
          <cell r="K230" t="str">
            <v>402150360</v>
          </cell>
        </row>
        <row r="231">
          <cell r="A231" t="str">
            <v>F</v>
          </cell>
          <cell r="B231" t="str">
            <v>7</v>
          </cell>
          <cell r="D231" t="str">
            <v>001384</v>
          </cell>
          <cell r="E231">
            <v>38574</v>
          </cell>
          <cell r="F231" t="str">
            <v>46102F1</v>
          </cell>
          <cell r="G231" t="str">
            <v>6602030302F1</v>
          </cell>
          <cell r="H231">
            <v>20000</v>
          </cell>
          <cell r="I231" t="str">
            <v>D</v>
          </cell>
          <cell r="J231" t="str">
            <v>1 BH SLANG FLEXIBLE U/WASTAFEL LOCKER   PRODUKSI I</v>
          </cell>
          <cell r="K231" t="str">
            <v>402150370</v>
          </cell>
        </row>
        <row r="232">
          <cell r="A232" t="str">
            <v>F</v>
          </cell>
          <cell r="B232" t="str">
            <v>7</v>
          </cell>
          <cell r="D232" t="str">
            <v>001385</v>
          </cell>
          <cell r="E232">
            <v>38574</v>
          </cell>
          <cell r="F232" t="str">
            <v>135TR31</v>
          </cell>
          <cell r="G232" t="str">
            <v>21050601TR31</v>
          </cell>
          <cell r="H232">
            <v>4193000</v>
          </cell>
          <cell r="I232" t="str">
            <v>K</v>
          </cell>
          <cell r="J232" t="str">
            <v>TRUNOJOYO, CV        93/TR/K/VII/05</v>
          </cell>
          <cell r="K232" t="str">
            <v>402160010</v>
          </cell>
        </row>
        <row r="233">
          <cell r="A233" t="str">
            <v>F</v>
          </cell>
          <cell r="B233" t="str">
            <v>7</v>
          </cell>
          <cell r="D233" t="str">
            <v>001385</v>
          </cell>
          <cell r="E233">
            <v>38574</v>
          </cell>
          <cell r="F233" t="str">
            <v>135TR31</v>
          </cell>
          <cell r="G233" t="str">
            <v>21050601TR31</v>
          </cell>
          <cell r="H233">
            <v>419300</v>
          </cell>
          <cell r="I233" t="str">
            <v>K</v>
          </cell>
          <cell r="J233" t="str">
            <v>KR PPN TRUNOJOYO, CV    CRGEP-428-0000093      /</v>
          </cell>
          <cell r="K233" t="str">
            <v>402160020</v>
          </cell>
        </row>
        <row r="234">
          <cell r="A234" t="str">
            <v>F</v>
          </cell>
          <cell r="B234" t="str">
            <v>7</v>
          </cell>
          <cell r="D234" t="str">
            <v>001385</v>
          </cell>
          <cell r="E234">
            <v>38574</v>
          </cell>
          <cell r="F234" t="str">
            <v>187TR31</v>
          </cell>
          <cell r="G234" t="str">
            <v>11100301TR31</v>
          </cell>
          <cell r="H234">
            <v>419300</v>
          </cell>
          <cell r="I234" t="str">
            <v>D</v>
          </cell>
          <cell r="J234" t="str">
            <v>PPN 10% TRUNOJOYO, CV            CRGEP-428-0000093</v>
          </cell>
          <cell r="K234" t="str">
            <v>402160030</v>
          </cell>
        </row>
        <row r="235">
          <cell r="A235" t="str">
            <v>F</v>
          </cell>
          <cell r="B235" t="str">
            <v>7</v>
          </cell>
          <cell r="D235" t="str">
            <v>001385</v>
          </cell>
          <cell r="E235">
            <v>38574</v>
          </cell>
          <cell r="F235" t="str">
            <v>46106G5</v>
          </cell>
          <cell r="G235" t="str">
            <v>6604010106G5</v>
          </cell>
          <cell r="H235">
            <v>1584000</v>
          </cell>
          <cell r="I235" t="str">
            <v>D</v>
          </cell>
          <cell r="J235" t="str">
            <v>15 MTR SLANG KAWAT U/POMPA    PROSES &amp; PENGEMASAN</v>
          </cell>
          <cell r="K235" t="str">
            <v>402160040</v>
          </cell>
        </row>
        <row r="236">
          <cell r="A236" t="str">
            <v>F</v>
          </cell>
          <cell r="B236" t="str">
            <v>7</v>
          </cell>
          <cell r="D236" t="str">
            <v>001385</v>
          </cell>
          <cell r="E236">
            <v>38574</v>
          </cell>
          <cell r="F236" t="str">
            <v>46106G5</v>
          </cell>
          <cell r="G236" t="str">
            <v>6604010106G5</v>
          </cell>
          <cell r="H236">
            <v>200000</v>
          </cell>
          <cell r="I236" t="str">
            <v>D</v>
          </cell>
          <cell r="J236" t="str">
            <v>50 BH BAUT SS U/POMPA         PROSES &amp; PENGEMASAN</v>
          </cell>
          <cell r="K236" t="str">
            <v>402160050</v>
          </cell>
        </row>
        <row r="237">
          <cell r="A237" t="str">
            <v>F</v>
          </cell>
          <cell r="B237" t="str">
            <v>7</v>
          </cell>
          <cell r="D237" t="str">
            <v>001385</v>
          </cell>
          <cell r="E237">
            <v>38574</v>
          </cell>
          <cell r="F237" t="str">
            <v>46106G5</v>
          </cell>
          <cell r="G237" t="str">
            <v>6604010106G5</v>
          </cell>
          <cell r="H237">
            <v>75000</v>
          </cell>
          <cell r="I237" t="str">
            <v>D</v>
          </cell>
          <cell r="J237" t="str">
            <v>50 BH MUR SS U/POMPA          PROSES &amp; PENGEMASAN</v>
          </cell>
          <cell r="K237" t="str">
            <v>402160060</v>
          </cell>
        </row>
        <row r="238">
          <cell r="A238" t="str">
            <v>F</v>
          </cell>
          <cell r="B238" t="str">
            <v>7</v>
          </cell>
          <cell r="D238" t="str">
            <v>001385</v>
          </cell>
          <cell r="E238">
            <v>38574</v>
          </cell>
          <cell r="F238" t="str">
            <v>46106G5</v>
          </cell>
          <cell r="G238" t="str">
            <v>6604010106G5</v>
          </cell>
          <cell r="H238">
            <v>1584000</v>
          </cell>
          <cell r="I238" t="str">
            <v>D</v>
          </cell>
          <cell r="J238" t="str">
            <v>15 MTR SLANG AIR U/POMPA      PROSES &amp; PENGEMASAN</v>
          </cell>
          <cell r="K238" t="str">
            <v>402160070</v>
          </cell>
        </row>
        <row r="239">
          <cell r="A239" t="str">
            <v>F</v>
          </cell>
          <cell r="B239" t="str">
            <v>7</v>
          </cell>
          <cell r="D239" t="str">
            <v>001385</v>
          </cell>
          <cell r="E239">
            <v>38574</v>
          </cell>
          <cell r="F239" t="str">
            <v>46106G5</v>
          </cell>
          <cell r="G239" t="str">
            <v>6604010106G5</v>
          </cell>
          <cell r="H239">
            <v>75000</v>
          </cell>
          <cell r="I239" t="str">
            <v>D</v>
          </cell>
          <cell r="J239" t="str">
            <v>10 BH KLEM SS U/POMPA         PROSES &amp; PENGEMASAN</v>
          </cell>
          <cell r="K239" t="str">
            <v>402160080</v>
          </cell>
        </row>
        <row r="240">
          <cell r="A240" t="str">
            <v>F</v>
          </cell>
          <cell r="B240" t="str">
            <v>7</v>
          </cell>
          <cell r="D240" t="str">
            <v>001385</v>
          </cell>
          <cell r="E240">
            <v>38574</v>
          </cell>
          <cell r="F240" t="str">
            <v>46106G5</v>
          </cell>
          <cell r="G240" t="str">
            <v>6604010106G5</v>
          </cell>
          <cell r="H240">
            <v>150000</v>
          </cell>
          <cell r="I240" t="str">
            <v>D</v>
          </cell>
          <cell r="J240" t="str">
            <v>2 BH FLANGE SS U/POMPA        PROSES &amp; PENGEMASAN</v>
          </cell>
          <cell r="K240" t="str">
            <v>402160090</v>
          </cell>
        </row>
        <row r="241">
          <cell r="A241" t="str">
            <v>F</v>
          </cell>
          <cell r="B241" t="str">
            <v>7</v>
          </cell>
          <cell r="D241" t="str">
            <v>001385</v>
          </cell>
          <cell r="E241">
            <v>38574</v>
          </cell>
          <cell r="F241" t="str">
            <v>46105H5</v>
          </cell>
          <cell r="G241" t="str">
            <v>6602010105H5</v>
          </cell>
          <cell r="H241">
            <v>525000</v>
          </cell>
          <cell r="I241" t="str">
            <v>D</v>
          </cell>
          <cell r="J241" t="str">
            <v>3 BH KIPAS PULLY U/CENTRIFUGE ISOLASI ALKALOID KIN</v>
          </cell>
          <cell r="K241" t="str">
            <v>402160100</v>
          </cell>
        </row>
        <row r="242">
          <cell r="A242" t="str">
            <v>F</v>
          </cell>
          <cell r="B242" t="str">
            <v>7</v>
          </cell>
          <cell r="D242" t="str">
            <v>001386</v>
          </cell>
          <cell r="E242">
            <v>38574</v>
          </cell>
          <cell r="F242" t="str">
            <v>135CA03</v>
          </cell>
          <cell r="G242" t="str">
            <v>21050601CA03</v>
          </cell>
          <cell r="H242">
            <v>4200000</v>
          </cell>
          <cell r="I242" t="str">
            <v>K</v>
          </cell>
          <cell r="J242" t="str">
            <v>CAHAYA.B(EDI DJULAEN 195/CB/VII/2005</v>
          </cell>
          <cell r="K242" t="str">
            <v>402160110</v>
          </cell>
        </row>
        <row r="243">
          <cell r="A243" t="str">
            <v>F</v>
          </cell>
          <cell r="B243" t="str">
            <v>7</v>
          </cell>
          <cell r="D243" t="str">
            <v>001386</v>
          </cell>
          <cell r="E243">
            <v>38574</v>
          </cell>
          <cell r="F243" t="str">
            <v>135CA03</v>
          </cell>
          <cell r="G243" t="str">
            <v>21050601CA03</v>
          </cell>
          <cell r="H243">
            <v>420000</v>
          </cell>
          <cell r="I243" t="str">
            <v>K</v>
          </cell>
          <cell r="J243" t="str">
            <v>KR PPN CAHAYA.B(EDI DJU NPRGU-421-0001423      /</v>
          </cell>
          <cell r="K243" t="str">
            <v>402160120</v>
          </cell>
        </row>
        <row r="244">
          <cell r="A244" t="str">
            <v>F</v>
          </cell>
          <cell r="B244" t="str">
            <v>7</v>
          </cell>
          <cell r="D244" t="str">
            <v>001386</v>
          </cell>
          <cell r="E244">
            <v>38574</v>
          </cell>
          <cell r="F244" t="str">
            <v>187CA03</v>
          </cell>
          <cell r="G244" t="str">
            <v>11100301CA03</v>
          </cell>
          <cell r="H244">
            <v>420000</v>
          </cell>
          <cell r="I244" t="str">
            <v>D</v>
          </cell>
          <cell r="J244" t="str">
            <v>PPN 10% CAHAYA.B(EDI DJULAENI)   NPRGU-421-0001423</v>
          </cell>
          <cell r="K244" t="str">
            <v>402160130</v>
          </cell>
        </row>
        <row r="245">
          <cell r="A245" t="str">
            <v>F</v>
          </cell>
          <cell r="B245" t="str">
            <v>7</v>
          </cell>
          <cell r="D245" t="str">
            <v>001386</v>
          </cell>
          <cell r="E245">
            <v>38574</v>
          </cell>
          <cell r="F245" t="str">
            <v>1390300</v>
          </cell>
          <cell r="G245" t="str">
            <v>210101020300</v>
          </cell>
          <cell r="H245">
            <v>4200000</v>
          </cell>
          <cell r="I245" t="str">
            <v>D</v>
          </cell>
          <cell r="J245" t="str">
            <v>2060005K51090/07    100000.000-LB KTG PLT 14/7,6X2</v>
          </cell>
          <cell r="K245" t="str">
            <v>402160140</v>
          </cell>
        </row>
        <row r="246">
          <cell r="A246" t="str">
            <v>F</v>
          </cell>
          <cell r="B246" t="str">
            <v>7</v>
          </cell>
          <cell r="D246" t="str">
            <v>001387</v>
          </cell>
          <cell r="E246">
            <v>38574</v>
          </cell>
          <cell r="F246" t="str">
            <v>130CA03</v>
          </cell>
          <cell r="G246" t="str">
            <v>21010101CA03</v>
          </cell>
          <cell r="H246">
            <v>2200000</v>
          </cell>
          <cell r="I246" t="str">
            <v>K</v>
          </cell>
          <cell r="J246" t="str">
            <v>CAHAYA.B(EDI DJULAEN 196/CB/VII/2005</v>
          </cell>
          <cell r="K246" t="str">
            <v>402160150</v>
          </cell>
        </row>
        <row r="247">
          <cell r="A247" t="str">
            <v>F</v>
          </cell>
          <cell r="B247" t="str">
            <v>7</v>
          </cell>
          <cell r="D247" t="str">
            <v>001387</v>
          </cell>
          <cell r="E247">
            <v>38574</v>
          </cell>
          <cell r="F247" t="str">
            <v>130CA03</v>
          </cell>
          <cell r="G247" t="str">
            <v>21010101CA03</v>
          </cell>
          <cell r="H247">
            <v>220000</v>
          </cell>
          <cell r="I247" t="str">
            <v>K</v>
          </cell>
          <cell r="J247" t="str">
            <v>KR PPN CAHAYA.B(EDI DJU NPRGU-421-0001424      /</v>
          </cell>
          <cell r="K247" t="str">
            <v>402160160</v>
          </cell>
        </row>
        <row r="248">
          <cell r="A248" t="str">
            <v>F</v>
          </cell>
          <cell r="B248" t="str">
            <v>7</v>
          </cell>
          <cell r="D248" t="str">
            <v>001387</v>
          </cell>
          <cell r="E248">
            <v>38574</v>
          </cell>
          <cell r="F248" t="str">
            <v>187CA03</v>
          </cell>
          <cell r="G248" t="str">
            <v>11100301CA03</v>
          </cell>
          <cell r="H248">
            <v>220000</v>
          </cell>
          <cell r="I248" t="str">
            <v>D</v>
          </cell>
          <cell r="J248" t="str">
            <v>PPN 10% CAHAYA.B(EDI DJULAENI)   NPRGU-421-0001424</v>
          </cell>
          <cell r="K248" t="str">
            <v>402160170</v>
          </cell>
        </row>
        <row r="249">
          <cell r="A249" t="str">
            <v>F</v>
          </cell>
          <cell r="B249" t="str">
            <v>7</v>
          </cell>
          <cell r="D249" t="str">
            <v>001387</v>
          </cell>
          <cell r="E249">
            <v>38574</v>
          </cell>
          <cell r="F249" t="str">
            <v>1390300</v>
          </cell>
          <cell r="G249" t="str">
            <v>210101020300</v>
          </cell>
          <cell r="H249">
            <v>1540000</v>
          </cell>
          <cell r="I249" t="str">
            <v>D</v>
          </cell>
          <cell r="J249" t="str">
            <v>2102230K50749/07       700.000-LB KTG PLASTIK 25 K</v>
          </cell>
          <cell r="K249" t="str">
            <v>402160180</v>
          </cell>
        </row>
        <row r="250">
          <cell r="A250" t="str">
            <v>F</v>
          </cell>
          <cell r="B250" t="str">
            <v>7</v>
          </cell>
          <cell r="D250" t="str">
            <v>001387</v>
          </cell>
          <cell r="E250">
            <v>38574</v>
          </cell>
          <cell r="F250" t="str">
            <v>1390300</v>
          </cell>
          <cell r="G250" t="str">
            <v>210101020300</v>
          </cell>
          <cell r="H250">
            <v>660000</v>
          </cell>
          <cell r="I250" t="str">
            <v>D</v>
          </cell>
          <cell r="J250" t="str">
            <v>2102230K50740/07       300.000-LB KTG PLASTIK 25 K</v>
          </cell>
          <cell r="K250" t="str">
            <v>402160190</v>
          </cell>
        </row>
        <row r="251">
          <cell r="A251" t="str">
            <v>F</v>
          </cell>
          <cell r="B251" t="str">
            <v>7</v>
          </cell>
          <cell r="D251" t="str">
            <v>001388</v>
          </cell>
          <cell r="E251">
            <v>38574</v>
          </cell>
          <cell r="F251" t="str">
            <v>135MI10</v>
          </cell>
          <cell r="G251" t="str">
            <v>21050601MI10</v>
          </cell>
          <cell r="H251">
            <v>2025500</v>
          </cell>
          <cell r="I251" t="str">
            <v>K</v>
          </cell>
          <cell r="J251" t="str">
            <v>MITRA PERDANA SENTOS KW-006/AND/VI/05</v>
          </cell>
          <cell r="K251" t="str">
            <v>402160200</v>
          </cell>
        </row>
        <row r="252">
          <cell r="A252" t="str">
            <v>F</v>
          </cell>
          <cell r="B252" t="str">
            <v>7</v>
          </cell>
          <cell r="D252" t="str">
            <v>001388</v>
          </cell>
          <cell r="E252">
            <v>38574</v>
          </cell>
          <cell r="F252" t="str">
            <v>135MI10</v>
          </cell>
          <cell r="G252" t="str">
            <v>21050601MI10</v>
          </cell>
          <cell r="H252">
            <v>202550</v>
          </cell>
          <cell r="I252" t="str">
            <v>K</v>
          </cell>
          <cell r="J252" t="str">
            <v>KR PPN MITRA PERDANA SE DITYZ-423-0000486      /</v>
          </cell>
          <cell r="K252" t="str">
            <v>402160210</v>
          </cell>
        </row>
        <row r="253">
          <cell r="A253" t="str">
            <v>F</v>
          </cell>
          <cell r="B253" t="str">
            <v>7</v>
          </cell>
          <cell r="D253" t="str">
            <v>001388</v>
          </cell>
          <cell r="E253">
            <v>38574</v>
          </cell>
          <cell r="F253" t="str">
            <v>187MI10</v>
          </cell>
          <cell r="G253" t="str">
            <v>11100301MI10</v>
          </cell>
          <cell r="H253">
            <v>202550</v>
          </cell>
          <cell r="I253" t="str">
            <v>D</v>
          </cell>
          <cell r="J253" t="str">
            <v>PPN 10% MITRA PERDANA SENTOSA    DITYZ-423-0000486</v>
          </cell>
          <cell r="K253" t="str">
            <v>402160220</v>
          </cell>
        </row>
        <row r="254">
          <cell r="A254" t="str">
            <v>F</v>
          </cell>
          <cell r="B254" t="str">
            <v>7</v>
          </cell>
          <cell r="D254" t="str">
            <v>001388</v>
          </cell>
          <cell r="E254">
            <v>38574</v>
          </cell>
          <cell r="F254" t="str">
            <v>46106F6</v>
          </cell>
          <cell r="G254" t="str">
            <v>6604010106F6</v>
          </cell>
          <cell r="H254">
            <v>56250</v>
          </cell>
          <cell r="I254" t="str">
            <v>D</v>
          </cell>
          <cell r="J254" t="str">
            <v>0.25 ROLL KABEL NYM U/AC         PENGEMASAN PRIMER</v>
          </cell>
          <cell r="K254" t="str">
            <v>402160230</v>
          </cell>
        </row>
        <row r="255">
          <cell r="A255" t="str">
            <v>F</v>
          </cell>
          <cell r="B255" t="str">
            <v>7</v>
          </cell>
          <cell r="D255" t="str">
            <v>001388</v>
          </cell>
          <cell r="E255">
            <v>38574</v>
          </cell>
          <cell r="F255" t="str">
            <v>46106F6</v>
          </cell>
          <cell r="G255" t="str">
            <v>6604010106F6</v>
          </cell>
          <cell r="H255">
            <v>351350</v>
          </cell>
          <cell r="I255" t="str">
            <v>D</v>
          </cell>
          <cell r="J255" t="str">
            <v>10 BTG PIPA TEMBAGA U/AC         PENGEMASAN PRIMER</v>
          </cell>
          <cell r="K255" t="str">
            <v>402160240</v>
          </cell>
        </row>
        <row r="256">
          <cell r="A256" t="str">
            <v>F</v>
          </cell>
          <cell r="B256" t="str">
            <v>7</v>
          </cell>
          <cell r="D256" t="str">
            <v>001388</v>
          </cell>
          <cell r="E256">
            <v>38574</v>
          </cell>
          <cell r="F256" t="str">
            <v>46106F6</v>
          </cell>
          <cell r="G256" t="str">
            <v>6604010106F6</v>
          </cell>
          <cell r="H256">
            <v>150000</v>
          </cell>
          <cell r="I256" t="str">
            <v>D</v>
          </cell>
          <cell r="J256" t="str">
            <v>10 MTR PIPA TEMBAGA U/AC         PENGEMASAN PRIMER</v>
          </cell>
          <cell r="K256" t="str">
            <v>402160250</v>
          </cell>
        </row>
        <row r="257">
          <cell r="A257" t="str">
            <v>F</v>
          </cell>
          <cell r="B257" t="str">
            <v>7</v>
          </cell>
          <cell r="D257" t="str">
            <v>001388</v>
          </cell>
          <cell r="E257">
            <v>38574</v>
          </cell>
          <cell r="F257" t="str">
            <v>46106F6</v>
          </cell>
          <cell r="G257" t="str">
            <v>6604010106F6</v>
          </cell>
          <cell r="H257">
            <v>35200</v>
          </cell>
          <cell r="I257" t="str">
            <v>D</v>
          </cell>
          <cell r="J257" t="str">
            <v>4 BTG PIPA PVC U/AC              PENGEMASAN PRIMER</v>
          </cell>
          <cell r="K257" t="str">
            <v>402160260</v>
          </cell>
        </row>
        <row r="258">
          <cell r="A258" t="str">
            <v>F</v>
          </cell>
          <cell r="B258" t="str">
            <v>7</v>
          </cell>
          <cell r="D258" t="str">
            <v>001388</v>
          </cell>
          <cell r="E258">
            <v>38574</v>
          </cell>
          <cell r="F258" t="str">
            <v>46106F6</v>
          </cell>
          <cell r="G258" t="str">
            <v>6604010106F6</v>
          </cell>
          <cell r="H258">
            <v>7200</v>
          </cell>
          <cell r="I258" t="str">
            <v>D</v>
          </cell>
          <cell r="J258" t="str">
            <v>8 BH KNEE PVC U/AC               PENGEMASAN PRIMER</v>
          </cell>
          <cell r="K258" t="str">
            <v>402160270</v>
          </cell>
        </row>
        <row r="259">
          <cell r="A259" t="str">
            <v>F</v>
          </cell>
          <cell r="B259" t="str">
            <v>7</v>
          </cell>
          <cell r="D259" t="str">
            <v>001388</v>
          </cell>
          <cell r="E259">
            <v>38574</v>
          </cell>
          <cell r="F259" t="str">
            <v>42902F6</v>
          </cell>
          <cell r="G259" t="str">
            <v>6205000302F6</v>
          </cell>
          <cell r="H259">
            <v>760000</v>
          </cell>
          <cell r="I259" t="str">
            <v>D</v>
          </cell>
          <cell r="J259" t="str">
            <v>8 LBR KAMPER                     PENGEMASAN PRIMER</v>
          </cell>
          <cell r="K259" t="str">
            <v>402160280</v>
          </cell>
        </row>
        <row r="260">
          <cell r="A260" t="str">
            <v>F</v>
          </cell>
          <cell r="B260" t="str">
            <v>7</v>
          </cell>
          <cell r="D260" t="str">
            <v>001388</v>
          </cell>
          <cell r="E260">
            <v>38574</v>
          </cell>
          <cell r="F260" t="str">
            <v>46000F6</v>
          </cell>
          <cell r="G260" t="str">
            <v>6601020100F6</v>
          </cell>
          <cell r="H260">
            <v>62000</v>
          </cell>
          <cell r="I260" t="str">
            <v>D</v>
          </cell>
          <cell r="J260" t="str">
            <v>1 SET EPOX U/R.SUPER MIXER       PENGEMASAN PRIMER</v>
          </cell>
          <cell r="K260" t="str">
            <v>402160290</v>
          </cell>
        </row>
        <row r="261">
          <cell r="A261" t="str">
            <v>F</v>
          </cell>
          <cell r="B261" t="str">
            <v>7</v>
          </cell>
          <cell r="D261" t="str">
            <v>001388</v>
          </cell>
          <cell r="E261">
            <v>38574</v>
          </cell>
          <cell r="F261" t="str">
            <v>46000F6</v>
          </cell>
          <cell r="G261" t="str">
            <v>6601020100F6</v>
          </cell>
          <cell r="H261">
            <v>3000</v>
          </cell>
          <cell r="I261" t="str">
            <v>D</v>
          </cell>
          <cell r="J261" t="str">
            <v>1 BH KWAS 2.5" U/R.SUPER MIXER   PENGEMASAN PRIMER</v>
          </cell>
          <cell r="K261" t="str">
            <v>402160300</v>
          </cell>
        </row>
        <row r="262">
          <cell r="A262" t="str">
            <v>F</v>
          </cell>
          <cell r="B262" t="str">
            <v>7</v>
          </cell>
          <cell r="D262" t="str">
            <v>001388</v>
          </cell>
          <cell r="E262">
            <v>38574</v>
          </cell>
          <cell r="F262" t="str">
            <v>46000F6</v>
          </cell>
          <cell r="G262" t="str">
            <v>6601020100F6</v>
          </cell>
          <cell r="H262">
            <v>7500</v>
          </cell>
          <cell r="I262" t="str">
            <v>D</v>
          </cell>
          <cell r="J262" t="str">
            <v>1 BH ROLL CAT U/R.SUPER MIXER    PENGEMASAN PRIMER</v>
          </cell>
          <cell r="K262" t="str">
            <v>402160310</v>
          </cell>
        </row>
        <row r="263">
          <cell r="A263" t="str">
            <v>F</v>
          </cell>
          <cell r="B263" t="str">
            <v>7</v>
          </cell>
          <cell r="D263" t="str">
            <v>001388</v>
          </cell>
          <cell r="E263">
            <v>38574</v>
          </cell>
          <cell r="F263" t="str">
            <v>46000F6</v>
          </cell>
          <cell r="G263" t="str">
            <v>6601020100F6</v>
          </cell>
          <cell r="H263">
            <v>62000</v>
          </cell>
          <cell r="I263" t="str">
            <v>D</v>
          </cell>
          <cell r="J263" t="str">
            <v>1 SET EPOXY U/LOCKER ABU PRIA    PENGEMASAN PRIMER</v>
          </cell>
          <cell r="K263" t="str">
            <v>402160320</v>
          </cell>
        </row>
        <row r="264">
          <cell r="A264" t="str">
            <v>F</v>
          </cell>
          <cell r="B264" t="str">
            <v>7</v>
          </cell>
          <cell r="D264" t="str">
            <v>001388</v>
          </cell>
          <cell r="E264">
            <v>38574</v>
          </cell>
          <cell r="F264" t="str">
            <v>46000F6</v>
          </cell>
          <cell r="G264" t="str">
            <v>6601020100F6</v>
          </cell>
          <cell r="H264">
            <v>186000</v>
          </cell>
          <cell r="I264" t="str">
            <v>D</v>
          </cell>
          <cell r="J264" t="str">
            <v>3 SET EPOXY U/LOCKER ABU PRIA    PENGEMASAN PRIMER</v>
          </cell>
          <cell r="K264" t="str">
            <v>402160330</v>
          </cell>
        </row>
        <row r="265">
          <cell r="A265" t="str">
            <v>F</v>
          </cell>
          <cell r="B265" t="str">
            <v>7</v>
          </cell>
          <cell r="D265" t="str">
            <v>001388</v>
          </cell>
          <cell r="E265">
            <v>38574</v>
          </cell>
          <cell r="F265" t="str">
            <v>46000F6</v>
          </cell>
          <cell r="G265" t="str">
            <v>6601020100F6</v>
          </cell>
          <cell r="H265">
            <v>3000</v>
          </cell>
          <cell r="I265" t="str">
            <v>D</v>
          </cell>
          <cell r="J265" t="str">
            <v>1 BH KWAS 2.5" U/LOCKER ABU PRIA PENGEMASAN PRIMER</v>
          </cell>
          <cell r="K265" t="str">
            <v>402160340</v>
          </cell>
        </row>
        <row r="266">
          <cell r="A266" t="str">
            <v>F</v>
          </cell>
          <cell r="B266" t="str">
            <v>7</v>
          </cell>
          <cell r="D266" t="str">
            <v>001388</v>
          </cell>
          <cell r="E266">
            <v>38574</v>
          </cell>
          <cell r="F266" t="str">
            <v>46000F6</v>
          </cell>
          <cell r="G266" t="str">
            <v>6601020100F6</v>
          </cell>
          <cell r="H266">
            <v>15000</v>
          </cell>
          <cell r="I266" t="str">
            <v>D</v>
          </cell>
          <cell r="J266" t="str">
            <v>2 BH ROLL CAT U/LOCKER ABU PRIA  PENGEMASAN PRIMER</v>
          </cell>
          <cell r="K266" t="str">
            <v>402160350</v>
          </cell>
        </row>
        <row r="267">
          <cell r="A267" t="str">
            <v>F</v>
          </cell>
          <cell r="B267" t="str">
            <v>7</v>
          </cell>
          <cell r="D267" t="str">
            <v>001388</v>
          </cell>
          <cell r="E267">
            <v>38574</v>
          </cell>
          <cell r="F267" t="str">
            <v>46000F6</v>
          </cell>
          <cell r="G267" t="str">
            <v>6601020100F6</v>
          </cell>
          <cell r="H267">
            <v>30000</v>
          </cell>
          <cell r="I267" t="str">
            <v>D</v>
          </cell>
          <cell r="J267" t="str">
            <v>1 LBR ALUMINIUM U/R.PENGERINGAN  PENGEMASAN PRIMER</v>
          </cell>
          <cell r="K267" t="str">
            <v>402160360</v>
          </cell>
        </row>
        <row r="268">
          <cell r="A268" t="str">
            <v>F</v>
          </cell>
          <cell r="B268" t="str">
            <v>7</v>
          </cell>
          <cell r="D268" t="str">
            <v>001388</v>
          </cell>
          <cell r="E268">
            <v>38574</v>
          </cell>
          <cell r="F268" t="str">
            <v>46000F6</v>
          </cell>
          <cell r="G268" t="str">
            <v>6601020100F6</v>
          </cell>
          <cell r="H268">
            <v>96000</v>
          </cell>
          <cell r="I268" t="str">
            <v>D</v>
          </cell>
          <cell r="J268" t="str">
            <v>3 LBR TRIPLEX U/R.PENGERINGAN    PENGEMASAN PRIMER</v>
          </cell>
          <cell r="K268" t="str">
            <v>402160370</v>
          </cell>
        </row>
        <row r="269">
          <cell r="A269" t="str">
            <v>F</v>
          </cell>
          <cell r="B269" t="str">
            <v>7</v>
          </cell>
          <cell r="D269" t="str">
            <v>001388</v>
          </cell>
          <cell r="E269">
            <v>38574</v>
          </cell>
          <cell r="F269" t="str">
            <v>46000F6</v>
          </cell>
          <cell r="G269" t="str">
            <v>6601020100F6</v>
          </cell>
          <cell r="H269">
            <v>186000</v>
          </cell>
          <cell r="I269" t="str">
            <v>D</v>
          </cell>
          <cell r="J269" t="str">
            <v>3 SET EPOX U/LANTAI EPOXY        PENGEMASAN PRIMER</v>
          </cell>
          <cell r="K269" t="str">
            <v>402160380</v>
          </cell>
        </row>
        <row r="270">
          <cell r="A270" t="str">
            <v>F</v>
          </cell>
          <cell r="B270" t="str">
            <v>7</v>
          </cell>
          <cell r="D270" t="str">
            <v>001388</v>
          </cell>
          <cell r="E270">
            <v>38574</v>
          </cell>
          <cell r="F270" t="str">
            <v>46000F6</v>
          </cell>
          <cell r="G270" t="str">
            <v>6601020100F6</v>
          </cell>
          <cell r="H270">
            <v>15000</v>
          </cell>
          <cell r="I270" t="str">
            <v>D</v>
          </cell>
          <cell r="J270" t="str">
            <v>2 BH ROLL CAT U/LANTAI EPOXY     PENGEMASAN PRIMER</v>
          </cell>
          <cell r="K270" t="str">
            <v>402160390</v>
          </cell>
        </row>
        <row r="271">
          <cell r="A271" t="str">
            <v>F</v>
          </cell>
          <cell r="B271" t="str">
            <v>7</v>
          </cell>
          <cell r="D271" t="str">
            <v>001389</v>
          </cell>
          <cell r="E271">
            <v>38574</v>
          </cell>
          <cell r="F271" t="str">
            <v>135MI10</v>
          </cell>
          <cell r="G271" t="str">
            <v>21050601MI10</v>
          </cell>
          <cell r="H271">
            <v>2159000</v>
          </cell>
          <cell r="I271" t="str">
            <v>K</v>
          </cell>
          <cell r="J271" t="str">
            <v>MITRA PERDANA SENTOS KW-007/AND/VI/05</v>
          </cell>
          <cell r="K271" t="str">
            <v>402170010</v>
          </cell>
        </row>
        <row r="272">
          <cell r="A272" t="str">
            <v>F</v>
          </cell>
          <cell r="B272" t="str">
            <v>7</v>
          </cell>
          <cell r="D272" t="str">
            <v>001389</v>
          </cell>
          <cell r="E272">
            <v>38574</v>
          </cell>
          <cell r="F272" t="str">
            <v>135MI10</v>
          </cell>
          <cell r="G272" t="str">
            <v>21050601MI10</v>
          </cell>
          <cell r="H272">
            <v>215900</v>
          </cell>
          <cell r="I272" t="str">
            <v>K</v>
          </cell>
          <cell r="J272" t="str">
            <v>KR PPN MITRA PERDANA SE DITYZ-423-0000487      /</v>
          </cell>
          <cell r="K272" t="str">
            <v>402170020</v>
          </cell>
        </row>
        <row r="273">
          <cell r="A273" t="str">
            <v>F</v>
          </cell>
          <cell r="B273" t="str">
            <v>7</v>
          </cell>
          <cell r="D273" t="str">
            <v>001389</v>
          </cell>
          <cell r="E273">
            <v>38574</v>
          </cell>
          <cell r="F273" t="str">
            <v>187MI10</v>
          </cell>
          <cell r="G273" t="str">
            <v>11100301MI10</v>
          </cell>
          <cell r="H273">
            <v>215900</v>
          </cell>
          <cell r="I273" t="str">
            <v>D</v>
          </cell>
          <cell r="J273" t="str">
            <v>PPN 10% MITRA PERDANA SENTOSA    DITYZ-423-0000487</v>
          </cell>
          <cell r="K273" t="str">
            <v>402170030</v>
          </cell>
        </row>
        <row r="274">
          <cell r="A274" t="str">
            <v>F</v>
          </cell>
          <cell r="B274" t="str">
            <v>7</v>
          </cell>
          <cell r="D274" t="str">
            <v>001389</v>
          </cell>
          <cell r="E274">
            <v>38574</v>
          </cell>
          <cell r="F274" t="str">
            <v>46104H4</v>
          </cell>
          <cell r="G274" t="str">
            <v>6602040104H4</v>
          </cell>
          <cell r="H274">
            <v>62000</v>
          </cell>
          <cell r="I274" t="str">
            <v>D</v>
          </cell>
          <cell r="J274" t="str">
            <v>1 DS MUR BAUT U/HANDLE KRAN STEAM   EKSTRAKSI KINA</v>
          </cell>
          <cell r="K274" t="str">
            <v>402170040</v>
          </cell>
        </row>
        <row r="275">
          <cell r="A275" t="str">
            <v>F</v>
          </cell>
          <cell r="B275" t="str">
            <v>1</v>
          </cell>
          <cell r="D275" t="str">
            <v>003293</v>
          </cell>
          <cell r="E275">
            <v>38568</v>
          </cell>
          <cell r="F275" t="str">
            <v>46200Q5</v>
          </cell>
          <cell r="G275" t="str">
            <v>6603020200Q5</v>
          </cell>
          <cell r="H275">
            <v>20000</v>
          </cell>
          <cell r="I275" t="str">
            <v>D</v>
          </cell>
          <cell r="J275" t="str">
            <v>BIAYA CUCI KEND D1519 GQ TGL 26-7-05</v>
          </cell>
          <cell r="K275" t="str">
            <v>102960010</v>
          </cell>
        </row>
        <row r="276">
          <cell r="A276" t="str">
            <v>F</v>
          </cell>
          <cell r="B276" t="str">
            <v>7</v>
          </cell>
          <cell r="D276" t="str">
            <v>001389</v>
          </cell>
          <cell r="E276">
            <v>38574</v>
          </cell>
          <cell r="F276" t="str">
            <v>46000F7</v>
          </cell>
          <cell r="G276" t="str">
            <v>6601020100F7</v>
          </cell>
          <cell r="H276">
            <v>32000</v>
          </cell>
          <cell r="I276" t="str">
            <v>D</v>
          </cell>
          <cell r="J276" t="str">
            <v>4 SET ENGSEL PINTU U/SKST      PENGEMASAN SEKUNDER</v>
          </cell>
          <cell r="K276" t="str">
            <v>402170050</v>
          </cell>
        </row>
        <row r="277">
          <cell r="A277" t="str">
            <v>F</v>
          </cell>
          <cell r="B277" t="str">
            <v>1</v>
          </cell>
          <cell r="D277" t="str">
            <v>003293</v>
          </cell>
          <cell r="E277">
            <v>38568</v>
          </cell>
          <cell r="F277" t="str">
            <v>1000000</v>
          </cell>
          <cell r="G277" t="str">
            <v>110101010000</v>
          </cell>
          <cell r="H277">
            <v>20000</v>
          </cell>
          <cell r="I277" t="str">
            <v>K</v>
          </cell>
          <cell r="J277" t="str">
            <v>BIAYA CUCI KEND D1519 GQ TGL 26-7-05</v>
          </cell>
          <cell r="K277" t="str">
            <v>102960020</v>
          </cell>
        </row>
        <row r="278">
          <cell r="A278" t="str">
            <v>F</v>
          </cell>
          <cell r="B278" t="str">
            <v>7</v>
          </cell>
          <cell r="D278" t="str">
            <v>001389</v>
          </cell>
          <cell r="E278">
            <v>38574</v>
          </cell>
          <cell r="F278" t="str">
            <v>46106G3</v>
          </cell>
          <cell r="G278" t="str">
            <v>6604010106G3</v>
          </cell>
          <cell r="H278">
            <v>116000</v>
          </cell>
          <cell r="I278" t="str">
            <v>D</v>
          </cell>
          <cell r="J278" t="str">
            <v>4 KG CAT KAYU U/DAST COLEKTOR PENCAMPURAN &amp; PENGIS</v>
          </cell>
          <cell r="K278" t="str">
            <v>402170060</v>
          </cell>
        </row>
        <row r="279">
          <cell r="A279" t="str">
            <v>F</v>
          </cell>
          <cell r="B279" t="str">
            <v>7</v>
          </cell>
          <cell r="D279" t="str">
            <v>001389</v>
          </cell>
          <cell r="E279">
            <v>38574</v>
          </cell>
          <cell r="F279" t="str">
            <v>46106G3</v>
          </cell>
          <cell r="G279" t="str">
            <v>6604010106G3</v>
          </cell>
          <cell r="H279">
            <v>17500</v>
          </cell>
          <cell r="I279" t="str">
            <v>D</v>
          </cell>
          <cell r="J279" t="str">
            <v>2 LTR THINNER ND U/DAST COL.  PENCAMPURAN &amp; PENGIS</v>
          </cell>
          <cell r="K279" t="str">
            <v>402170070</v>
          </cell>
        </row>
        <row r="280">
          <cell r="A280" t="str">
            <v>F</v>
          </cell>
          <cell r="B280" t="str">
            <v>7</v>
          </cell>
          <cell r="D280" t="str">
            <v>001389</v>
          </cell>
          <cell r="E280">
            <v>38574</v>
          </cell>
          <cell r="F280" t="str">
            <v>46106G3</v>
          </cell>
          <cell r="G280" t="str">
            <v>6604010106G3</v>
          </cell>
          <cell r="H280">
            <v>12000</v>
          </cell>
          <cell r="I280" t="str">
            <v>D</v>
          </cell>
          <cell r="J280" t="str">
            <v>4 BH KWAS 2.5" U/DAST COLEKT. PENCAMPURAN &amp; PENGIS</v>
          </cell>
          <cell r="K280" t="str">
            <v>402170080</v>
          </cell>
        </row>
        <row r="281">
          <cell r="A281" t="str">
            <v>F</v>
          </cell>
          <cell r="B281" t="str">
            <v>7</v>
          </cell>
          <cell r="D281" t="str">
            <v>001389</v>
          </cell>
          <cell r="E281">
            <v>38574</v>
          </cell>
          <cell r="F281" t="str">
            <v>46000G5</v>
          </cell>
          <cell r="G281" t="str">
            <v>6601020100G5</v>
          </cell>
          <cell r="H281">
            <v>88000</v>
          </cell>
          <cell r="I281" t="str">
            <v>D</v>
          </cell>
          <cell r="J281" t="str">
            <v>4 SET KUNCI ALPHA U/R.PERAL   PROSES &amp; PENGEMASAN</v>
          </cell>
          <cell r="K281" t="str">
            <v>402170090</v>
          </cell>
        </row>
        <row r="282">
          <cell r="A282" t="str">
            <v>F</v>
          </cell>
          <cell r="B282" t="str">
            <v>1</v>
          </cell>
          <cell r="D282" t="str">
            <v>003294</v>
          </cell>
          <cell r="E282">
            <v>38568</v>
          </cell>
          <cell r="F282" t="str">
            <v>48200Q5</v>
          </cell>
          <cell r="G282" t="str">
            <v>6702010100Q5</v>
          </cell>
          <cell r="H282">
            <v>154000</v>
          </cell>
          <cell r="I282" t="str">
            <v>D</v>
          </cell>
          <cell r="J282" t="str">
            <v>SPPD SUMANTRI KE SUKABUMI TGL 23/7/2005</v>
          </cell>
          <cell r="K282" t="str">
            <v>102960030</v>
          </cell>
        </row>
        <row r="283">
          <cell r="A283" t="str">
            <v>F</v>
          </cell>
          <cell r="B283" t="str">
            <v>7</v>
          </cell>
          <cell r="D283" t="str">
            <v>001389</v>
          </cell>
          <cell r="E283">
            <v>38574</v>
          </cell>
          <cell r="F283" t="str">
            <v>46000G5</v>
          </cell>
          <cell r="G283" t="str">
            <v>6601020100G5</v>
          </cell>
          <cell r="H283">
            <v>24000</v>
          </cell>
          <cell r="I283" t="str">
            <v>D</v>
          </cell>
          <cell r="J283" t="str">
            <v>6 BH KUNCI SLOT U/R.PERALATAN PROSES &amp; PENGEMASAN</v>
          </cell>
          <cell r="K283" t="str">
            <v>402170100</v>
          </cell>
        </row>
        <row r="284">
          <cell r="A284" t="str">
            <v>F</v>
          </cell>
          <cell r="B284" t="str">
            <v>1</v>
          </cell>
          <cell r="D284" t="str">
            <v>003294</v>
          </cell>
          <cell r="E284">
            <v>38568</v>
          </cell>
          <cell r="F284" t="str">
            <v>1000000</v>
          </cell>
          <cell r="G284" t="str">
            <v>110101010000</v>
          </cell>
          <cell r="H284">
            <v>154000</v>
          </cell>
          <cell r="I284" t="str">
            <v>K</v>
          </cell>
          <cell r="J284" t="str">
            <v>SPPD SUMANTRI KE SUKABUMI TGL 23/7/2005</v>
          </cell>
          <cell r="K284" t="str">
            <v>102960040</v>
          </cell>
        </row>
        <row r="285">
          <cell r="A285" t="str">
            <v>F</v>
          </cell>
          <cell r="B285" t="str">
            <v>7</v>
          </cell>
          <cell r="D285" t="str">
            <v>001389</v>
          </cell>
          <cell r="E285">
            <v>38574</v>
          </cell>
          <cell r="F285" t="str">
            <v>46106G5</v>
          </cell>
          <cell r="G285" t="str">
            <v>6604010106G5</v>
          </cell>
          <cell r="H285">
            <v>232000</v>
          </cell>
          <cell r="I285" t="str">
            <v>D</v>
          </cell>
          <cell r="J285" t="str">
            <v>8 KG CAT KAYU U/KAKI BAK      PROSES &amp; PENGEMASAN</v>
          </cell>
          <cell r="K285" t="str">
            <v>402170110</v>
          </cell>
        </row>
        <row r="286">
          <cell r="A286" t="str">
            <v>F</v>
          </cell>
          <cell r="B286" t="str">
            <v>7</v>
          </cell>
          <cell r="D286" t="str">
            <v>001389</v>
          </cell>
          <cell r="E286">
            <v>38574</v>
          </cell>
          <cell r="F286" t="str">
            <v>42902H5</v>
          </cell>
          <cell r="G286" t="str">
            <v>6205000302H5</v>
          </cell>
          <cell r="H286">
            <v>15000</v>
          </cell>
          <cell r="I286" t="str">
            <v>D</v>
          </cell>
          <cell r="J286" t="str">
            <v>5 BH KWAS 2.5"                ISOLASI ALKALOID KIN</v>
          </cell>
          <cell r="K286" t="str">
            <v>402170120</v>
          </cell>
        </row>
        <row r="287">
          <cell r="A287" t="str">
            <v>F</v>
          </cell>
          <cell r="B287" t="str">
            <v>1</v>
          </cell>
          <cell r="D287" t="str">
            <v>003295</v>
          </cell>
          <cell r="E287">
            <v>38568</v>
          </cell>
          <cell r="F287" t="str">
            <v>48200Q5</v>
          </cell>
          <cell r="G287" t="str">
            <v>6702010100Q5</v>
          </cell>
          <cell r="H287">
            <v>350500</v>
          </cell>
          <cell r="I287" t="str">
            <v>D</v>
          </cell>
          <cell r="J287" t="str">
            <v>SPPD SUMANTRI KE JAKARTA TGL 25/7/2005</v>
          </cell>
          <cell r="K287" t="str">
            <v>102960050</v>
          </cell>
        </row>
        <row r="288">
          <cell r="A288" t="str">
            <v>F</v>
          </cell>
          <cell r="B288" t="str">
            <v>1</v>
          </cell>
          <cell r="D288" t="str">
            <v>003295</v>
          </cell>
          <cell r="E288">
            <v>38568</v>
          </cell>
          <cell r="F288" t="str">
            <v>1000000</v>
          </cell>
          <cell r="G288" t="str">
            <v>110101010000</v>
          </cell>
          <cell r="H288">
            <v>350500</v>
          </cell>
          <cell r="I288" t="str">
            <v>K</v>
          </cell>
          <cell r="J288" t="str">
            <v>SPPD SUMANTRI KE JAKARTA TGL 25/7/2005</v>
          </cell>
          <cell r="K288" t="str">
            <v>102960060</v>
          </cell>
        </row>
        <row r="289">
          <cell r="A289" t="str">
            <v>F</v>
          </cell>
          <cell r="B289" t="str">
            <v>7</v>
          </cell>
          <cell r="D289" t="str">
            <v>001389</v>
          </cell>
          <cell r="E289">
            <v>38574</v>
          </cell>
          <cell r="F289" t="str">
            <v>42902H5</v>
          </cell>
          <cell r="G289" t="str">
            <v>6205000302H5</v>
          </cell>
          <cell r="H289">
            <v>15000</v>
          </cell>
          <cell r="I289" t="str">
            <v>D</v>
          </cell>
          <cell r="J289" t="str">
            <v>10 LBR AMPELAS NO.O           ISOLASI ALKALOID KIN</v>
          </cell>
          <cell r="K289" t="str">
            <v>402170130</v>
          </cell>
        </row>
        <row r="290">
          <cell r="A290" t="str">
            <v>F</v>
          </cell>
          <cell r="B290" t="str">
            <v>7</v>
          </cell>
          <cell r="D290" t="str">
            <v>001389</v>
          </cell>
          <cell r="E290">
            <v>38574</v>
          </cell>
          <cell r="F290" t="str">
            <v>46106G5</v>
          </cell>
          <cell r="G290" t="str">
            <v>6604010106G5</v>
          </cell>
          <cell r="H290">
            <v>38500</v>
          </cell>
          <cell r="I290" t="str">
            <v>D</v>
          </cell>
          <cell r="J290" t="str">
            <v>1 GLN CAT PUTIH U/BAK         PROSES &amp; PENGEMASAN</v>
          </cell>
          <cell r="K290" t="str">
            <v>402170140</v>
          </cell>
        </row>
        <row r="291">
          <cell r="A291" t="str">
            <v>F</v>
          </cell>
          <cell r="B291" t="str">
            <v>1</v>
          </cell>
          <cell r="D291" t="str">
            <v>003296</v>
          </cell>
          <cell r="E291">
            <v>38568</v>
          </cell>
          <cell r="F291" t="str">
            <v>46202Q5</v>
          </cell>
          <cell r="G291" t="str">
            <v>6603020102Q5</v>
          </cell>
          <cell r="H291">
            <v>4665000</v>
          </cell>
          <cell r="I291" t="str">
            <v>D</v>
          </cell>
          <cell r="J291" t="str">
            <v>BIAYA PERBAIKAN KENDARAAN D 8509 BO TGL 27/7/2005</v>
          </cell>
          <cell r="K291" t="str">
            <v>102960070</v>
          </cell>
        </row>
        <row r="292">
          <cell r="A292" t="str">
            <v>F</v>
          </cell>
          <cell r="B292" t="str">
            <v>1</v>
          </cell>
          <cell r="D292" t="str">
            <v>003296</v>
          </cell>
          <cell r="E292">
            <v>38568</v>
          </cell>
          <cell r="F292" t="str">
            <v>1000000</v>
          </cell>
          <cell r="G292" t="str">
            <v>110101010000</v>
          </cell>
          <cell r="H292">
            <v>4665000</v>
          </cell>
          <cell r="I292" t="str">
            <v>K</v>
          </cell>
          <cell r="J292" t="str">
            <v>BIAYA PERBAIKAN KENDARAAN D 8509 BO TGL 27/7/2005</v>
          </cell>
          <cell r="K292" t="str">
            <v>102960080</v>
          </cell>
        </row>
        <row r="293">
          <cell r="A293" t="str">
            <v>F</v>
          </cell>
          <cell r="B293" t="str">
            <v>7</v>
          </cell>
          <cell r="D293" t="str">
            <v>001389</v>
          </cell>
          <cell r="E293">
            <v>38574</v>
          </cell>
          <cell r="F293" t="str">
            <v>46106G5</v>
          </cell>
          <cell r="G293" t="str">
            <v>6604010106G5</v>
          </cell>
          <cell r="H293">
            <v>17500</v>
          </cell>
          <cell r="I293" t="str">
            <v>D</v>
          </cell>
          <cell r="J293" t="str">
            <v>2 LTR THINNER ND U/BAK        PROSES &amp; PENGEMASAN</v>
          </cell>
          <cell r="K293" t="str">
            <v>402170150</v>
          </cell>
        </row>
        <row r="294">
          <cell r="A294" t="str">
            <v>F</v>
          </cell>
          <cell r="B294" t="str">
            <v>7</v>
          </cell>
          <cell r="D294" t="str">
            <v>001389</v>
          </cell>
          <cell r="E294">
            <v>38574</v>
          </cell>
          <cell r="F294" t="str">
            <v>46106G5</v>
          </cell>
          <cell r="G294" t="str">
            <v>6604010106G5</v>
          </cell>
          <cell r="H294">
            <v>6000</v>
          </cell>
          <cell r="I294" t="str">
            <v>D</v>
          </cell>
          <cell r="J294" t="str">
            <v>2 BH KWAS 2.5" U/BAK          PROSES &amp; PENGEMASAN</v>
          </cell>
          <cell r="K294" t="str">
            <v>402170160</v>
          </cell>
        </row>
        <row r="295">
          <cell r="A295" t="str">
            <v>F</v>
          </cell>
          <cell r="B295" t="str">
            <v>7</v>
          </cell>
          <cell r="D295" t="str">
            <v>001389</v>
          </cell>
          <cell r="E295">
            <v>38574</v>
          </cell>
          <cell r="F295" t="str">
            <v>46106G5</v>
          </cell>
          <cell r="G295" t="str">
            <v>6604010106G5</v>
          </cell>
          <cell r="H295">
            <v>10000</v>
          </cell>
          <cell r="I295" t="str">
            <v>D</v>
          </cell>
          <cell r="J295" t="str">
            <v>2 BH KWAS 4" U/BAK            PROSES &amp; PENGEMASAN</v>
          </cell>
          <cell r="K295" t="str">
            <v>402170170</v>
          </cell>
        </row>
        <row r="296">
          <cell r="A296" t="str">
            <v>F</v>
          </cell>
          <cell r="B296" t="str">
            <v>7</v>
          </cell>
          <cell r="D296" t="str">
            <v>001389</v>
          </cell>
          <cell r="E296">
            <v>38574</v>
          </cell>
          <cell r="F296" t="str">
            <v>46002M2</v>
          </cell>
          <cell r="G296" t="str">
            <v>6601030102M2</v>
          </cell>
          <cell r="H296">
            <v>115500</v>
          </cell>
          <cell r="I296" t="str">
            <v>D</v>
          </cell>
          <cell r="J296" t="str">
            <v>3 LBR TRIPLEX U/RMH DINAS     BANGUNAN &amp; LINGKUNGA</v>
          </cell>
          <cell r="K296" t="str">
            <v>402170180</v>
          </cell>
        </row>
        <row r="297">
          <cell r="A297" t="str">
            <v>F</v>
          </cell>
          <cell r="B297" t="str">
            <v>7</v>
          </cell>
          <cell r="D297" t="str">
            <v>001389</v>
          </cell>
          <cell r="E297">
            <v>38574</v>
          </cell>
          <cell r="F297" t="str">
            <v>46002M2</v>
          </cell>
          <cell r="G297" t="str">
            <v>6601030102M2</v>
          </cell>
          <cell r="H297">
            <v>6000</v>
          </cell>
          <cell r="I297" t="str">
            <v>D</v>
          </cell>
          <cell r="J297" t="str">
            <v>1 BH KWAS 2" U/RMH DINAS      BANGUNAN &amp; LINGKUNGA</v>
          </cell>
          <cell r="K297" t="str">
            <v>402170190</v>
          </cell>
        </row>
        <row r="298">
          <cell r="A298" t="str">
            <v>F</v>
          </cell>
          <cell r="B298" t="str">
            <v>1</v>
          </cell>
          <cell r="D298" t="str">
            <v>003297</v>
          </cell>
          <cell r="E298">
            <v>38568</v>
          </cell>
          <cell r="F298" t="str">
            <v>1000000</v>
          </cell>
          <cell r="G298" t="str">
            <v>110101010000</v>
          </cell>
          <cell r="H298">
            <v>930000000</v>
          </cell>
          <cell r="I298" t="str">
            <v>D</v>
          </cell>
          <cell r="J298" t="str">
            <v>ISI KAS TGL 08/7/2005 CEK NO.BA 213013</v>
          </cell>
          <cell r="K298" t="str">
            <v>102960090</v>
          </cell>
        </row>
        <row r="299">
          <cell r="A299" t="str">
            <v>F</v>
          </cell>
          <cell r="B299" t="str">
            <v>1</v>
          </cell>
          <cell r="D299" t="str">
            <v>003297</v>
          </cell>
          <cell r="E299">
            <v>38568</v>
          </cell>
          <cell r="F299" t="str">
            <v>1090000</v>
          </cell>
          <cell r="G299" t="str">
            <v>110201010000</v>
          </cell>
          <cell r="H299">
            <v>930000000</v>
          </cell>
          <cell r="I299" t="str">
            <v>K</v>
          </cell>
          <cell r="J299" t="str">
            <v>ISI KAS TGL 08/7/2005 CEK NO.BA 213013</v>
          </cell>
          <cell r="K299" t="str">
            <v>102960100</v>
          </cell>
        </row>
        <row r="300">
          <cell r="A300" t="str">
            <v>F</v>
          </cell>
          <cell r="B300" t="str">
            <v>7</v>
          </cell>
          <cell r="D300" t="str">
            <v>001389</v>
          </cell>
          <cell r="E300">
            <v>38574</v>
          </cell>
          <cell r="F300" t="str">
            <v>46002M2</v>
          </cell>
          <cell r="G300" t="str">
            <v>6601030102M2</v>
          </cell>
          <cell r="H300">
            <v>10000</v>
          </cell>
          <cell r="I300" t="str">
            <v>D</v>
          </cell>
          <cell r="J300" t="str">
            <v>2 BH KWAS 4" U/RMH DINAS     BANGUNAN &amp; LINGKUNGA</v>
          </cell>
          <cell r="K300" t="str">
            <v>402170200</v>
          </cell>
        </row>
        <row r="301">
          <cell r="A301" t="str">
            <v>F</v>
          </cell>
          <cell r="B301" t="str">
            <v>7</v>
          </cell>
          <cell r="D301" t="str">
            <v>001389</v>
          </cell>
          <cell r="E301">
            <v>38574</v>
          </cell>
          <cell r="F301" t="str">
            <v>46000G5</v>
          </cell>
          <cell r="G301" t="str">
            <v>6601020100G5</v>
          </cell>
          <cell r="H301">
            <v>5000</v>
          </cell>
          <cell r="I301" t="str">
            <v>D</v>
          </cell>
          <cell r="J301" t="str">
            <v>1 DS PAKU BETON U/KUNCI LOCKR PROSES &amp; PENGEMASAN</v>
          </cell>
          <cell r="K301" t="str">
            <v>402170210</v>
          </cell>
        </row>
        <row r="302">
          <cell r="A302" t="str">
            <v>F</v>
          </cell>
          <cell r="B302" t="str">
            <v>1</v>
          </cell>
          <cell r="D302" t="str">
            <v>003298</v>
          </cell>
          <cell r="E302">
            <v>38568</v>
          </cell>
          <cell r="F302" t="str">
            <v>49700A0</v>
          </cell>
          <cell r="G302" t="str">
            <v>6910010100A0</v>
          </cell>
          <cell r="H302">
            <v>2000000</v>
          </cell>
          <cell r="I302" t="str">
            <v>D</v>
          </cell>
          <cell r="J302" t="str">
            <v>BIAYA REPRES TGL 04 AGUSUTUS 2005</v>
          </cell>
          <cell r="K302" t="str">
            <v>102960110</v>
          </cell>
        </row>
        <row r="303">
          <cell r="A303" t="str">
            <v>F</v>
          </cell>
          <cell r="B303" t="str">
            <v>7</v>
          </cell>
          <cell r="D303" t="str">
            <v>001389</v>
          </cell>
          <cell r="E303">
            <v>38574</v>
          </cell>
          <cell r="F303" t="str">
            <v>46000G5</v>
          </cell>
          <cell r="G303" t="str">
            <v>6601020100G5</v>
          </cell>
          <cell r="H303">
            <v>45000</v>
          </cell>
          <cell r="I303" t="str">
            <v>D</v>
          </cell>
          <cell r="J303" t="str">
            <v>10 BH KUNCI LACI U/KUNCI LOCK PROSES &amp; PENGEMASAN</v>
          </cell>
          <cell r="K303" t="str">
            <v>402170220</v>
          </cell>
        </row>
        <row r="304">
          <cell r="A304" t="str">
            <v>F</v>
          </cell>
          <cell r="B304" t="str">
            <v>1</v>
          </cell>
          <cell r="D304" t="str">
            <v>003298</v>
          </cell>
          <cell r="E304">
            <v>38568</v>
          </cell>
          <cell r="F304" t="str">
            <v>1000000</v>
          </cell>
          <cell r="G304" t="str">
            <v>110101010000</v>
          </cell>
          <cell r="H304">
            <v>2000000</v>
          </cell>
          <cell r="I304" t="str">
            <v>K</v>
          </cell>
          <cell r="J304" t="str">
            <v>BIAYA REPRES TGL 04 AGUSTUS  2005</v>
          </cell>
          <cell r="K304" t="str">
            <v>102960120</v>
          </cell>
        </row>
        <row r="305">
          <cell r="A305" t="str">
            <v>F</v>
          </cell>
          <cell r="B305" t="str">
            <v>7</v>
          </cell>
          <cell r="D305" t="str">
            <v>001389</v>
          </cell>
          <cell r="E305">
            <v>38574</v>
          </cell>
          <cell r="F305" t="str">
            <v>46000H3</v>
          </cell>
          <cell r="G305" t="str">
            <v>6601020100H3</v>
          </cell>
          <cell r="H305">
            <v>56000</v>
          </cell>
          <cell r="I305" t="str">
            <v>D</v>
          </cell>
          <cell r="J305" t="str">
            <v>2 DS KERAMIK U/R.KORIDOR      PENGEMASAN PIL KB &amp;</v>
          </cell>
          <cell r="K305" t="str">
            <v>402170230</v>
          </cell>
        </row>
        <row r="306">
          <cell r="A306" t="str">
            <v>F</v>
          </cell>
          <cell r="B306" t="str">
            <v>1</v>
          </cell>
          <cell r="D306" t="str">
            <v>003299</v>
          </cell>
          <cell r="E306">
            <v>38568</v>
          </cell>
          <cell r="F306" t="str">
            <v>49700A0</v>
          </cell>
          <cell r="G306" t="str">
            <v>6910010100A0</v>
          </cell>
          <cell r="H306">
            <v>2300000</v>
          </cell>
          <cell r="I306" t="str">
            <v>D</v>
          </cell>
          <cell r="J306" t="str">
            <v>BIAYA REPRESENTASI TGL 04 AGUSTUS 2005</v>
          </cell>
          <cell r="K306" t="str">
            <v>102960130</v>
          </cell>
        </row>
        <row r="307">
          <cell r="A307" t="str">
            <v>F</v>
          </cell>
          <cell r="B307" t="str">
            <v>7</v>
          </cell>
          <cell r="D307" t="str">
            <v>001389</v>
          </cell>
          <cell r="E307">
            <v>38574</v>
          </cell>
          <cell r="F307" t="str">
            <v>46000H3</v>
          </cell>
          <cell r="G307" t="str">
            <v>6601020100H3</v>
          </cell>
          <cell r="H307">
            <v>24000</v>
          </cell>
          <cell r="I307" t="str">
            <v>D</v>
          </cell>
          <cell r="J307" t="str">
            <v>1 KG LEM AIBON U/R.KORIDOR    PENGEMASAN PIL KB &amp;</v>
          </cell>
          <cell r="K307" t="str">
            <v>402170240</v>
          </cell>
        </row>
        <row r="308">
          <cell r="A308" t="str">
            <v>F</v>
          </cell>
          <cell r="B308" t="str">
            <v>1</v>
          </cell>
          <cell r="D308" t="str">
            <v>003299</v>
          </cell>
          <cell r="E308">
            <v>38568</v>
          </cell>
          <cell r="F308" t="str">
            <v>1000000</v>
          </cell>
          <cell r="G308" t="str">
            <v>110101010000</v>
          </cell>
          <cell r="H308">
            <v>2300000</v>
          </cell>
          <cell r="I308" t="str">
            <v>K</v>
          </cell>
          <cell r="J308" t="str">
            <v>BIAYA REPRESENTASI TGL 04 AGUSTUS 2005</v>
          </cell>
          <cell r="K308" t="str">
            <v>102960140</v>
          </cell>
        </row>
        <row r="309">
          <cell r="A309" t="str">
            <v>F</v>
          </cell>
          <cell r="B309" t="str">
            <v>7</v>
          </cell>
          <cell r="D309" t="str">
            <v>001389</v>
          </cell>
          <cell r="E309">
            <v>38574</v>
          </cell>
          <cell r="F309" t="str">
            <v>46000F4</v>
          </cell>
          <cell r="G309" t="str">
            <v>6601020100F4</v>
          </cell>
          <cell r="H309">
            <v>375000</v>
          </cell>
          <cell r="I309" t="str">
            <v>D</v>
          </cell>
          <cell r="J309" t="str">
            <v>1 LBR PLAT AINC U/RUANG PELARUTAN       PENYALUTAN</v>
          </cell>
          <cell r="K309" t="str">
            <v>402170250</v>
          </cell>
        </row>
        <row r="310">
          <cell r="A310" t="str">
            <v>F</v>
          </cell>
          <cell r="B310" t="str">
            <v>1</v>
          </cell>
          <cell r="D310" t="str">
            <v>003300</v>
          </cell>
          <cell r="E310">
            <v>38568</v>
          </cell>
          <cell r="F310" t="str">
            <v>49700A0</v>
          </cell>
          <cell r="G310" t="str">
            <v>6910010100A0</v>
          </cell>
          <cell r="H310">
            <v>3500000</v>
          </cell>
          <cell r="I310" t="str">
            <v>D</v>
          </cell>
          <cell r="J310" t="str">
            <v>BIAYA REPRESENTASI TGL 04 GUATUA  2005</v>
          </cell>
          <cell r="K310" t="str">
            <v>102960150</v>
          </cell>
        </row>
        <row r="311">
          <cell r="A311" t="str">
            <v>F</v>
          </cell>
          <cell r="B311" t="str">
            <v>7</v>
          </cell>
          <cell r="D311" t="str">
            <v>001389</v>
          </cell>
          <cell r="E311">
            <v>38574</v>
          </cell>
          <cell r="F311" t="str">
            <v>46106G5</v>
          </cell>
          <cell r="G311" t="str">
            <v>6604010106G5</v>
          </cell>
          <cell r="H311">
            <v>522000</v>
          </cell>
          <cell r="I311" t="str">
            <v>D</v>
          </cell>
          <cell r="J311" t="str">
            <v>1 CAN FREON R 22 U/AC         PROSES &amp; PENGEMASAN</v>
          </cell>
          <cell r="K311" t="str">
            <v>402170260</v>
          </cell>
        </row>
        <row r="312">
          <cell r="A312" t="str">
            <v>F</v>
          </cell>
          <cell r="B312" t="str">
            <v>1</v>
          </cell>
          <cell r="D312" t="str">
            <v>003300</v>
          </cell>
          <cell r="E312">
            <v>38568</v>
          </cell>
          <cell r="F312" t="str">
            <v>1000000</v>
          </cell>
          <cell r="G312" t="str">
            <v>110101010000</v>
          </cell>
          <cell r="H312">
            <v>3500000</v>
          </cell>
          <cell r="I312" t="str">
            <v>K</v>
          </cell>
          <cell r="J312" t="str">
            <v>BIAYA REPRESENTASI TGL 04 AGUSTUS 2005</v>
          </cell>
          <cell r="K312" t="str">
            <v>102960160</v>
          </cell>
        </row>
        <row r="313">
          <cell r="A313" t="str">
            <v>F</v>
          </cell>
          <cell r="B313" t="str">
            <v>7</v>
          </cell>
          <cell r="D313" t="str">
            <v>001389</v>
          </cell>
          <cell r="E313">
            <v>38574</v>
          </cell>
          <cell r="F313" t="str">
            <v>46002Q6</v>
          </cell>
          <cell r="G313" t="str">
            <v>6601030102Q6</v>
          </cell>
          <cell r="H313">
            <v>290000</v>
          </cell>
          <cell r="I313" t="str">
            <v>D</v>
          </cell>
          <cell r="J313" t="str">
            <v>10 KG CAT HITAM U/MESS PAJAJARAN 23   RUMAH TANGGA</v>
          </cell>
          <cell r="K313" t="str">
            <v>402170270</v>
          </cell>
        </row>
        <row r="314">
          <cell r="A314" t="str">
            <v>F</v>
          </cell>
          <cell r="B314" t="str">
            <v>7</v>
          </cell>
          <cell r="D314" t="str">
            <v>001389</v>
          </cell>
          <cell r="E314">
            <v>38574</v>
          </cell>
          <cell r="F314" t="str">
            <v>46002Q6</v>
          </cell>
          <cell r="G314" t="str">
            <v>6601030102Q6</v>
          </cell>
          <cell r="H314">
            <v>12500</v>
          </cell>
          <cell r="I314" t="str">
            <v>D</v>
          </cell>
          <cell r="J314" t="str">
            <v>5 BH KWAS 2" U/MESS PAJAJARAN 23      RUMAH TANGGA</v>
          </cell>
          <cell r="K314" t="str">
            <v>402170280</v>
          </cell>
        </row>
        <row r="315">
          <cell r="A315" t="str">
            <v>F</v>
          </cell>
          <cell r="B315" t="str">
            <v>1</v>
          </cell>
          <cell r="D315" t="str">
            <v>003301</v>
          </cell>
          <cell r="E315">
            <v>38568</v>
          </cell>
          <cell r="F315" t="str">
            <v>49700A0</v>
          </cell>
          <cell r="G315" t="str">
            <v>6910010100A0</v>
          </cell>
          <cell r="H315">
            <v>4500000</v>
          </cell>
          <cell r="I315" t="str">
            <v>D</v>
          </cell>
          <cell r="J315" t="str">
            <v>BIAYA REPRESENTASI TGL 04 AGUSTUS 2005</v>
          </cell>
          <cell r="K315" t="str">
            <v>102960170</v>
          </cell>
        </row>
        <row r="316">
          <cell r="A316" t="str">
            <v>F</v>
          </cell>
          <cell r="B316" t="str">
            <v>1</v>
          </cell>
          <cell r="D316" t="str">
            <v>003301</v>
          </cell>
          <cell r="E316">
            <v>38568</v>
          </cell>
          <cell r="F316" t="str">
            <v>1000000</v>
          </cell>
          <cell r="G316" t="str">
            <v>110101010000</v>
          </cell>
          <cell r="H316">
            <v>4500000</v>
          </cell>
          <cell r="I316" t="str">
            <v>K</v>
          </cell>
          <cell r="J316" t="str">
            <v>BIAYA REPRESENTASI TGL 04 AGUSTUS 2005</v>
          </cell>
          <cell r="K316" t="str">
            <v>102960180</v>
          </cell>
        </row>
        <row r="317">
          <cell r="A317" t="str">
            <v>F</v>
          </cell>
          <cell r="B317" t="str">
            <v>7</v>
          </cell>
          <cell r="D317" t="str">
            <v>001389</v>
          </cell>
          <cell r="E317">
            <v>38574</v>
          </cell>
          <cell r="F317" t="str">
            <v>46002Q6</v>
          </cell>
          <cell r="G317" t="str">
            <v>6601030102Q6</v>
          </cell>
          <cell r="H317">
            <v>12500</v>
          </cell>
          <cell r="I317" t="str">
            <v>D</v>
          </cell>
          <cell r="J317" t="str">
            <v>10 LBR AMPELAS U/MESS PAJAJARAN 23    RUMAH TANGGA</v>
          </cell>
          <cell r="K317" t="str">
            <v>402170290</v>
          </cell>
        </row>
        <row r="318">
          <cell r="A318" t="str">
            <v>F</v>
          </cell>
          <cell r="B318" t="str">
            <v>1</v>
          </cell>
          <cell r="D318" t="str">
            <v>003302</v>
          </cell>
          <cell r="E318">
            <v>38568</v>
          </cell>
          <cell r="F318" t="str">
            <v>497A000</v>
          </cell>
          <cell r="G318" t="str">
            <v>69100101A000</v>
          </cell>
          <cell r="H318">
            <v>5000000</v>
          </cell>
          <cell r="I318" t="str">
            <v>D</v>
          </cell>
          <cell r="J318" t="str">
            <v>BIAYA REPRESENTASI TGL 04 AGUSTUS 2005</v>
          </cell>
          <cell r="K318" t="str">
            <v>102960190</v>
          </cell>
        </row>
        <row r="319">
          <cell r="A319" t="str">
            <v>F</v>
          </cell>
          <cell r="B319" t="str">
            <v>1</v>
          </cell>
          <cell r="D319" t="str">
            <v>003302</v>
          </cell>
          <cell r="E319">
            <v>38568</v>
          </cell>
          <cell r="F319" t="str">
            <v>1000000</v>
          </cell>
          <cell r="G319" t="str">
            <v>110101010000</v>
          </cell>
          <cell r="H319">
            <v>5000000</v>
          </cell>
          <cell r="I319" t="str">
            <v>K</v>
          </cell>
          <cell r="J319" t="str">
            <v>BIAYA REPRESENTASI TGL 04 AGUSTSU 2005</v>
          </cell>
          <cell r="K319" t="str">
            <v>102960200</v>
          </cell>
        </row>
        <row r="320">
          <cell r="A320" t="str">
            <v>F</v>
          </cell>
          <cell r="B320" t="str">
            <v>7</v>
          </cell>
          <cell r="D320" t="str">
            <v>001390</v>
          </cell>
          <cell r="E320">
            <v>38574</v>
          </cell>
          <cell r="F320" t="str">
            <v>135MI10</v>
          </cell>
          <cell r="G320" t="str">
            <v>21050601MI10</v>
          </cell>
          <cell r="H320">
            <v>407000</v>
          </cell>
          <cell r="I320" t="str">
            <v>K</v>
          </cell>
          <cell r="J320" t="str">
            <v>MITRA PERDANA SENTOS KW-008/AND/VII/05</v>
          </cell>
          <cell r="K320" t="str">
            <v>402170300</v>
          </cell>
        </row>
        <row r="321">
          <cell r="A321" t="str">
            <v>F</v>
          </cell>
          <cell r="B321" t="str">
            <v>7</v>
          </cell>
          <cell r="D321" t="str">
            <v>001390</v>
          </cell>
          <cell r="E321">
            <v>38574</v>
          </cell>
          <cell r="F321" t="str">
            <v>135MI10</v>
          </cell>
          <cell r="G321" t="str">
            <v>21050601MI10</v>
          </cell>
          <cell r="H321">
            <v>40700</v>
          </cell>
          <cell r="I321" t="str">
            <v>K</v>
          </cell>
          <cell r="J321" t="str">
            <v>KR PPN MITRA PERDANA SE DITYZ-423-0000488      /</v>
          </cell>
          <cell r="K321" t="str">
            <v>402170310</v>
          </cell>
        </row>
        <row r="322">
          <cell r="A322" t="str">
            <v>F</v>
          </cell>
          <cell r="B322" t="str">
            <v>1</v>
          </cell>
          <cell r="D322" t="str">
            <v>003303</v>
          </cell>
          <cell r="E322">
            <v>38568</v>
          </cell>
          <cell r="F322" t="str">
            <v>4200000</v>
          </cell>
          <cell r="G322" t="str">
            <v>620101010000</v>
          </cell>
          <cell r="H322">
            <v>32000000</v>
          </cell>
          <cell r="I322" t="str">
            <v>D</v>
          </cell>
          <cell r="J322" t="str">
            <v>PEMBELIAN BBM SOLAR 16.000 LITER</v>
          </cell>
          <cell r="K322" t="str">
            <v>102960210</v>
          </cell>
        </row>
        <row r="323">
          <cell r="A323" t="str">
            <v>F</v>
          </cell>
          <cell r="B323" t="str">
            <v>7</v>
          </cell>
          <cell r="D323" t="str">
            <v>001390</v>
          </cell>
          <cell r="E323">
            <v>38574</v>
          </cell>
          <cell r="F323" t="str">
            <v>187MI10</v>
          </cell>
          <cell r="G323" t="str">
            <v>11100301MI10</v>
          </cell>
          <cell r="H323">
            <v>40700</v>
          </cell>
          <cell r="I323" t="str">
            <v>D</v>
          </cell>
          <cell r="J323" t="str">
            <v>PPN 10% MITRA PERDANA SENTOSA    DITYZ-423-0000488</v>
          </cell>
          <cell r="K323" t="str">
            <v>402170320</v>
          </cell>
        </row>
        <row r="324">
          <cell r="A324" t="str">
            <v>F</v>
          </cell>
          <cell r="B324" t="str">
            <v>7</v>
          </cell>
          <cell r="D324" t="str">
            <v>001390</v>
          </cell>
          <cell r="E324">
            <v>38574</v>
          </cell>
          <cell r="F324" t="str">
            <v>46102G2</v>
          </cell>
          <cell r="G324" t="str">
            <v>6602030302G2</v>
          </cell>
          <cell r="H324">
            <v>150000</v>
          </cell>
          <cell r="I324" t="str">
            <v>D</v>
          </cell>
          <cell r="J324" t="str">
            <v>50 BH KLEM SS               PENCAMPURAN &amp; PENGIS</v>
          </cell>
          <cell r="K324" t="str">
            <v>402170330</v>
          </cell>
        </row>
        <row r="325">
          <cell r="A325" t="str">
            <v>F</v>
          </cell>
          <cell r="B325" t="str">
            <v>7</v>
          </cell>
          <cell r="D325" t="str">
            <v>001390</v>
          </cell>
          <cell r="E325">
            <v>38574</v>
          </cell>
          <cell r="F325" t="str">
            <v>46106N7</v>
          </cell>
          <cell r="G325" t="str">
            <v>6604010106N7</v>
          </cell>
          <cell r="H325">
            <v>215000</v>
          </cell>
          <cell r="I325" t="str">
            <v>D</v>
          </cell>
          <cell r="J325" t="str">
            <v>1 SET EXSHAUSE U/R.CAIRAN PS   PENIMBANGAN SENTRAL</v>
          </cell>
          <cell r="K325" t="str">
            <v>402170340</v>
          </cell>
        </row>
        <row r="326">
          <cell r="A326" t="str">
            <v>F</v>
          </cell>
          <cell r="B326" t="str">
            <v>7</v>
          </cell>
          <cell r="D326" t="str">
            <v>001390</v>
          </cell>
          <cell r="E326">
            <v>38574</v>
          </cell>
          <cell r="F326" t="str">
            <v>46107P1</v>
          </cell>
          <cell r="G326" t="str">
            <v>6604020107P1</v>
          </cell>
          <cell r="H326">
            <v>42000</v>
          </cell>
          <cell r="I326" t="str">
            <v>D</v>
          </cell>
          <cell r="J326" t="str">
            <v>2 BH SWITCH TELEPHONE       PENGOLAHAN DATA INFO</v>
          </cell>
          <cell r="K326" t="str">
            <v>402170350</v>
          </cell>
        </row>
        <row r="327">
          <cell r="A327" t="str">
            <v>F</v>
          </cell>
          <cell r="B327" t="str">
            <v>7</v>
          </cell>
          <cell r="D327" t="str">
            <v>001391</v>
          </cell>
          <cell r="E327">
            <v>38574</v>
          </cell>
          <cell r="F327" t="str">
            <v>130MU16</v>
          </cell>
          <cell r="G327" t="str">
            <v>21010101MU16</v>
          </cell>
          <cell r="H327">
            <v>8712600</v>
          </cell>
          <cell r="I327" t="str">
            <v>K</v>
          </cell>
          <cell r="J327" t="str">
            <v>MUTIARA, CV.         15/07/KF/2005</v>
          </cell>
          <cell r="K327" t="str">
            <v>402170360</v>
          </cell>
        </row>
        <row r="328">
          <cell r="A328" t="str">
            <v>F</v>
          </cell>
          <cell r="B328" t="str">
            <v>7</v>
          </cell>
          <cell r="D328" t="str">
            <v>001391</v>
          </cell>
          <cell r="E328">
            <v>38574</v>
          </cell>
          <cell r="F328" t="str">
            <v>130MU16</v>
          </cell>
          <cell r="G328" t="str">
            <v>21010101MU16</v>
          </cell>
          <cell r="H328">
            <v>871260</v>
          </cell>
          <cell r="I328" t="str">
            <v>K</v>
          </cell>
          <cell r="J328" t="str">
            <v>KR PPN MUTIARA, CV.     DXEKR-428-0001843      /</v>
          </cell>
          <cell r="K328" t="str">
            <v>402170370</v>
          </cell>
        </row>
        <row r="329">
          <cell r="A329" t="str">
            <v>F</v>
          </cell>
          <cell r="B329" t="str">
            <v>7</v>
          </cell>
          <cell r="D329" t="str">
            <v>001391</v>
          </cell>
          <cell r="E329">
            <v>38574</v>
          </cell>
          <cell r="F329" t="str">
            <v>187MU16</v>
          </cell>
          <cell r="G329" t="str">
            <v>11100301MU16</v>
          </cell>
          <cell r="H329">
            <v>871260</v>
          </cell>
          <cell r="I329" t="str">
            <v>D</v>
          </cell>
          <cell r="J329" t="str">
            <v>PPN 10% MUTIARA, CV.             DXEKR-428-0001843</v>
          </cell>
          <cell r="K329" t="str">
            <v>402170380</v>
          </cell>
        </row>
        <row r="330">
          <cell r="A330" t="str">
            <v>F</v>
          </cell>
          <cell r="B330" t="str">
            <v>1</v>
          </cell>
          <cell r="D330" t="str">
            <v>003303</v>
          </cell>
          <cell r="E330">
            <v>38568</v>
          </cell>
          <cell r="F330" t="str">
            <v>1000000</v>
          </cell>
          <cell r="G330" t="str">
            <v>110101010000</v>
          </cell>
          <cell r="H330">
            <v>35200000</v>
          </cell>
          <cell r="I330" t="str">
            <v>K</v>
          </cell>
          <cell r="J330" t="str">
            <v>PERTAMINA UPPDN III CAB BANDUNG</v>
          </cell>
          <cell r="K330" t="str">
            <v>102960220</v>
          </cell>
        </row>
        <row r="331">
          <cell r="A331" t="str">
            <v>F</v>
          </cell>
          <cell r="B331" t="str">
            <v>7</v>
          </cell>
          <cell r="D331" t="str">
            <v>001391</v>
          </cell>
          <cell r="E331">
            <v>38574</v>
          </cell>
          <cell r="F331" t="str">
            <v>1390300</v>
          </cell>
          <cell r="G331" t="str">
            <v>210101020300</v>
          </cell>
          <cell r="H331">
            <v>93600</v>
          </cell>
          <cell r="I331" t="str">
            <v>D</v>
          </cell>
          <cell r="J331" t="str">
            <v>2411002K51069/07      5200.000-LB LEAF CHLORAMPHEN</v>
          </cell>
          <cell r="K331" t="str">
            <v>402170390</v>
          </cell>
        </row>
        <row r="332">
          <cell r="A332" t="str">
            <v>F</v>
          </cell>
          <cell r="B332" t="str">
            <v>7</v>
          </cell>
          <cell r="D332" t="str">
            <v>001391</v>
          </cell>
          <cell r="E332">
            <v>38574</v>
          </cell>
          <cell r="F332" t="str">
            <v>1390300</v>
          </cell>
          <cell r="G332" t="str">
            <v>210101020300</v>
          </cell>
          <cell r="H332">
            <v>104000</v>
          </cell>
          <cell r="I332" t="str">
            <v>D</v>
          </cell>
          <cell r="J332" t="str">
            <v>2401028K51079/07      5200.000-LB LEAF NEURODIAL</v>
          </cell>
          <cell r="K332" t="str">
            <v>402170400</v>
          </cell>
        </row>
        <row r="333">
          <cell r="A333" t="str">
            <v>F</v>
          </cell>
          <cell r="B333" t="str">
            <v>1</v>
          </cell>
          <cell r="D333" t="str">
            <v>003303</v>
          </cell>
          <cell r="E333">
            <v>38568</v>
          </cell>
          <cell r="F333" t="str">
            <v>187PE02</v>
          </cell>
          <cell r="G333" t="str">
            <v>11100301PE02</v>
          </cell>
          <cell r="H333">
            <v>1600000</v>
          </cell>
          <cell r="I333" t="str">
            <v>D</v>
          </cell>
          <cell r="J333" t="str">
            <v>PPN 10% PERTAMINA                PE000-000-7615410</v>
          </cell>
          <cell r="K333" t="str">
            <v>102960230</v>
          </cell>
        </row>
        <row r="334">
          <cell r="A334" t="str">
            <v>F</v>
          </cell>
          <cell r="B334" t="str">
            <v>7</v>
          </cell>
          <cell r="D334" t="str">
            <v>001391</v>
          </cell>
          <cell r="E334">
            <v>38574</v>
          </cell>
          <cell r="F334" t="str">
            <v>1390300</v>
          </cell>
          <cell r="G334" t="str">
            <v>210101020300</v>
          </cell>
          <cell r="H334">
            <v>313500</v>
          </cell>
          <cell r="I334" t="str">
            <v>D</v>
          </cell>
          <cell r="J334" t="str">
            <v>2300147K51068/07      5700.000-LB ET. TAB VIT B12</v>
          </cell>
          <cell r="K334" t="str">
            <v>402170410</v>
          </cell>
        </row>
        <row r="335">
          <cell r="A335" t="str">
            <v>F</v>
          </cell>
          <cell r="B335" t="str">
            <v>7</v>
          </cell>
          <cell r="D335" t="str">
            <v>001391</v>
          </cell>
          <cell r="E335">
            <v>38574</v>
          </cell>
          <cell r="F335" t="str">
            <v>1390300</v>
          </cell>
          <cell r="G335" t="str">
            <v>210101020300</v>
          </cell>
          <cell r="H335">
            <v>401500</v>
          </cell>
          <cell r="I335" t="str">
            <v>D</v>
          </cell>
          <cell r="J335" t="str">
            <v>2303159K51067/07      7300.000-LB ET. TAB PYRIDOXI</v>
          </cell>
          <cell r="K335" t="str">
            <v>402170420</v>
          </cell>
        </row>
        <row r="336">
          <cell r="A336" t="str">
            <v>F</v>
          </cell>
          <cell r="B336" t="str">
            <v>1</v>
          </cell>
          <cell r="D336" t="str">
            <v>003303</v>
          </cell>
          <cell r="E336">
            <v>38568</v>
          </cell>
          <cell r="F336" t="str">
            <v>187PE02</v>
          </cell>
          <cell r="G336" t="str">
            <v>11100301PE02</v>
          </cell>
          <cell r="H336">
            <v>1600000</v>
          </cell>
          <cell r="I336" t="str">
            <v>D</v>
          </cell>
          <cell r="J336" t="str">
            <v>PPN 10% PERTAMINA                PE000-000-7615411</v>
          </cell>
          <cell r="K336" t="str">
            <v>102960240</v>
          </cell>
        </row>
        <row r="337">
          <cell r="A337" t="str">
            <v>F</v>
          </cell>
          <cell r="B337" t="str">
            <v>7</v>
          </cell>
          <cell r="D337" t="str">
            <v>001391</v>
          </cell>
          <cell r="E337">
            <v>38574</v>
          </cell>
          <cell r="F337" t="str">
            <v>1390300</v>
          </cell>
          <cell r="G337" t="str">
            <v>210101020300</v>
          </cell>
          <cell r="H337">
            <v>7800000</v>
          </cell>
          <cell r="I337" t="str">
            <v>D</v>
          </cell>
          <cell r="J337" t="str">
            <v>2101006K51037/07     26000.000-BH DUS TAB COTRIMOX</v>
          </cell>
          <cell r="K337" t="str">
            <v>402170430</v>
          </cell>
        </row>
        <row r="338">
          <cell r="A338" t="str">
            <v>F</v>
          </cell>
          <cell r="B338" t="str">
            <v>1</v>
          </cell>
          <cell r="D338" t="str">
            <v>003304</v>
          </cell>
          <cell r="E338">
            <v>38568</v>
          </cell>
          <cell r="F338" t="str">
            <v>4960200</v>
          </cell>
          <cell r="G338" t="str">
            <v>680402010200</v>
          </cell>
          <cell r="H338">
            <v>15000</v>
          </cell>
          <cell r="I338" t="str">
            <v>D</v>
          </cell>
          <cell r="J338" t="str">
            <v>BIAYA TRANSFER BBM TGL 4/8/2005</v>
          </cell>
          <cell r="K338" t="str">
            <v>102960250</v>
          </cell>
        </row>
        <row r="339">
          <cell r="A339" t="str">
            <v>F</v>
          </cell>
          <cell r="B339" t="str">
            <v>1</v>
          </cell>
          <cell r="D339" t="str">
            <v>003304</v>
          </cell>
          <cell r="E339">
            <v>38568</v>
          </cell>
          <cell r="F339" t="str">
            <v>1000000</v>
          </cell>
          <cell r="G339" t="str">
            <v>110101010000</v>
          </cell>
          <cell r="H339">
            <v>15000</v>
          </cell>
          <cell r="I339" t="str">
            <v>K</v>
          </cell>
          <cell r="J339" t="str">
            <v>BIAYA TRANSFER BBM TGL 4/8/2005</v>
          </cell>
          <cell r="K339" t="str">
            <v>102960260</v>
          </cell>
        </row>
        <row r="340">
          <cell r="A340" t="str">
            <v>F</v>
          </cell>
          <cell r="B340" t="str">
            <v>1</v>
          </cell>
          <cell r="D340" t="str">
            <v>003305</v>
          </cell>
          <cell r="E340">
            <v>38568</v>
          </cell>
          <cell r="F340" t="str">
            <v>4920000</v>
          </cell>
          <cell r="G340" t="str">
            <v>680301010000</v>
          </cell>
          <cell r="H340">
            <v>34769288</v>
          </cell>
          <cell r="I340" t="str">
            <v>D</v>
          </cell>
          <cell r="J340" t="str">
            <v>BIAYA HUT KF &amp; RI THN 2005</v>
          </cell>
          <cell r="K340" t="str">
            <v>102960270</v>
          </cell>
        </row>
        <row r="341">
          <cell r="A341" t="str">
            <v>F</v>
          </cell>
          <cell r="B341" t="str">
            <v>1</v>
          </cell>
          <cell r="D341" t="str">
            <v>003305</v>
          </cell>
          <cell r="E341">
            <v>38568</v>
          </cell>
          <cell r="F341" t="str">
            <v>1000000</v>
          </cell>
          <cell r="G341" t="str">
            <v>110101010000</v>
          </cell>
          <cell r="H341">
            <v>34769288</v>
          </cell>
          <cell r="I341" t="str">
            <v>K</v>
          </cell>
          <cell r="J341" t="str">
            <v>BIAYA HUT KF &amp; RI THN 2005</v>
          </cell>
          <cell r="K341" t="str">
            <v>102960280</v>
          </cell>
        </row>
        <row r="342">
          <cell r="A342" t="str">
            <v>F</v>
          </cell>
          <cell r="B342" t="str">
            <v>7</v>
          </cell>
          <cell r="D342" t="str">
            <v>001392</v>
          </cell>
          <cell r="E342">
            <v>38574</v>
          </cell>
          <cell r="F342" t="str">
            <v>130MU16</v>
          </cell>
          <cell r="G342" t="str">
            <v>21010101MU16</v>
          </cell>
          <cell r="H342">
            <v>9975200</v>
          </cell>
          <cell r="I342" t="str">
            <v>K</v>
          </cell>
          <cell r="J342" t="str">
            <v>MUTIARA, CV.         016/07/KF/2005</v>
          </cell>
          <cell r="K342" t="str">
            <v>402180010</v>
          </cell>
        </row>
        <row r="343">
          <cell r="A343" t="str">
            <v>F</v>
          </cell>
          <cell r="B343" t="str">
            <v>1</v>
          </cell>
          <cell r="D343" t="str">
            <v>003306</v>
          </cell>
          <cell r="E343">
            <v>38568</v>
          </cell>
          <cell r="F343" t="str">
            <v>1000000</v>
          </cell>
          <cell r="G343" t="str">
            <v>110101010000</v>
          </cell>
          <cell r="H343">
            <v>169075</v>
          </cell>
          <cell r="I343" t="str">
            <v>K</v>
          </cell>
          <cell r="J343" t="str">
            <v>BIAYA CUCI &amp;SETRIKA TGL 18 S/D 21 JULI 2005</v>
          </cell>
          <cell r="K343" t="str">
            <v>102960290</v>
          </cell>
        </row>
        <row r="344">
          <cell r="A344" t="str">
            <v>F</v>
          </cell>
          <cell r="B344" t="str">
            <v>7</v>
          </cell>
          <cell r="D344" t="str">
            <v>001392</v>
          </cell>
          <cell r="E344">
            <v>38574</v>
          </cell>
          <cell r="F344" t="str">
            <v>130MU16</v>
          </cell>
          <cell r="G344" t="str">
            <v>21010101MU16</v>
          </cell>
          <cell r="H344">
            <v>997520</v>
          </cell>
          <cell r="I344" t="str">
            <v>K</v>
          </cell>
          <cell r="J344" t="str">
            <v>KR PPN MUTIARA, CV.     DXEKR-428-0001844      /</v>
          </cell>
          <cell r="K344" t="str">
            <v>402180020</v>
          </cell>
        </row>
        <row r="345">
          <cell r="A345" t="str">
            <v>F</v>
          </cell>
          <cell r="B345" t="str">
            <v>7</v>
          </cell>
          <cell r="D345" t="str">
            <v>001392</v>
          </cell>
          <cell r="E345">
            <v>38574</v>
          </cell>
          <cell r="F345" t="str">
            <v>187MU16</v>
          </cell>
          <cell r="G345" t="str">
            <v>11100301MU16</v>
          </cell>
          <cell r="H345">
            <v>997520</v>
          </cell>
          <cell r="I345" t="str">
            <v>D</v>
          </cell>
          <cell r="J345" t="str">
            <v>PPN 10% MUTIARA, CV.             DXEKR-428-0001844</v>
          </cell>
          <cell r="K345" t="str">
            <v>402180030</v>
          </cell>
        </row>
        <row r="346">
          <cell r="A346" t="str">
            <v>F</v>
          </cell>
          <cell r="B346" t="str">
            <v>7</v>
          </cell>
          <cell r="D346" t="str">
            <v>001392</v>
          </cell>
          <cell r="E346">
            <v>38574</v>
          </cell>
          <cell r="F346" t="str">
            <v>1390300</v>
          </cell>
          <cell r="G346" t="str">
            <v>210101020300</v>
          </cell>
          <cell r="H346">
            <v>364000</v>
          </cell>
          <cell r="I346" t="str">
            <v>D</v>
          </cell>
          <cell r="J346" t="str">
            <v>2054021K51081/07      5200.000-BH PVC SEAL UK.75 M</v>
          </cell>
          <cell r="K346" t="str">
            <v>402180040</v>
          </cell>
        </row>
        <row r="347">
          <cell r="A347" t="str">
            <v>F</v>
          </cell>
          <cell r="B347" t="str">
            <v>7</v>
          </cell>
          <cell r="D347" t="str">
            <v>001392</v>
          </cell>
          <cell r="E347">
            <v>38574</v>
          </cell>
          <cell r="F347" t="str">
            <v>1390300</v>
          </cell>
          <cell r="G347" t="str">
            <v>210101020300</v>
          </cell>
          <cell r="H347">
            <v>197600</v>
          </cell>
          <cell r="I347" t="str">
            <v>D</v>
          </cell>
          <cell r="J347" t="str">
            <v>2401079K51082/07      5200.000-   LEAFLET LEVOFLOX</v>
          </cell>
          <cell r="K347" t="str">
            <v>402180050</v>
          </cell>
        </row>
        <row r="348">
          <cell r="A348" t="str">
            <v>F</v>
          </cell>
          <cell r="B348" t="str">
            <v>7</v>
          </cell>
          <cell r="D348" t="str">
            <v>001392</v>
          </cell>
          <cell r="E348">
            <v>38574</v>
          </cell>
          <cell r="F348" t="str">
            <v>1390300</v>
          </cell>
          <cell r="G348" t="str">
            <v>210101020300</v>
          </cell>
          <cell r="H348">
            <v>93600</v>
          </cell>
          <cell r="I348" t="str">
            <v>D</v>
          </cell>
          <cell r="J348" t="str">
            <v>2411070K51070/07      5200.000-LB LEAF CALCIUM LAC</v>
          </cell>
          <cell r="K348" t="str">
            <v>402180060</v>
          </cell>
        </row>
        <row r="349">
          <cell r="A349" t="str">
            <v>F</v>
          </cell>
          <cell r="B349" t="str">
            <v>7</v>
          </cell>
          <cell r="D349" t="str">
            <v>001392</v>
          </cell>
          <cell r="E349">
            <v>38574</v>
          </cell>
          <cell r="F349" t="str">
            <v>1390300</v>
          </cell>
          <cell r="G349" t="str">
            <v>210101020300</v>
          </cell>
          <cell r="H349">
            <v>425000</v>
          </cell>
          <cell r="I349" t="str">
            <v>D</v>
          </cell>
          <cell r="J349" t="str">
            <v>2300146K51080/07      5000.000-LB ET. TAB VIT B1 1</v>
          </cell>
          <cell r="K349" t="str">
            <v>402180070</v>
          </cell>
        </row>
        <row r="350">
          <cell r="A350" t="str">
            <v>F</v>
          </cell>
          <cell r="B350" t="str">
            <v>7</v>
          </cell>
          <cell r="D350" t="str">
            <v>001392</v>
          </cell>
          <cell r="E350">
            <v>38574</v>
          </cell>
          <cell r="F350" t="str">
            <v>1390300</v>
          </cell>
          <cell r="G350" t="str">
            <v>210101020300</v>
          </cell>
          <cell r="H350">
            <v>8895000</v>
          </cell>
          <cell r="I350" t="str">
            <v>D</v>
          </cell>
          <cell r="J350" t="str">
            <v>2101027K51106/07     29650.000-BH DUS TAB PYRAZINA</v>
          </cell>
          <cell r="K350" t="str">
            <v>402180080</v>
          </cell>
        </row>
        <row r="351">
          <cell r="A351" t="str">
            <v>F</v>
          </cell>
          <cell r="B351" t="str">
            <v>7</v>
          </cell>
          <cell r="D351" t="str">
            <v>001393</v>
          </cell>
          <cell r="E351">
            <v>38574</v>
          </cell>
          <cell r="F351" t="str">
            <v>130MU16</v>
          </cell>
          <cell r="G351" t="str">
            <v>21010101MU16</v>
          </cell>
          <cell r="H351">
            <v>8702000</v>
          </cell>
          <cell r="I351" t="str">
            <v>K</v>
          </cell>
          <cell r="J351" t="str">
            <v>MUTIARA, CV.         017/07/KF/2005</v>
          </cell>
          <cell r="K351" t="str">
            <v>402180090</v>
          </cell>
        </row>
        <row r="352">
          <cell r="A352" t="str">
            <v>F</v>
          </cell>
          <cell r="B352" t="str">
            <v>1</v>
          </cell>
          <cell r="D352" t="str">
            <v>003306</v>
          </cell>
          <cell r="E352">
            <v>38568</v>
          </cell>
          <cell r="F352" t="str">
            <v>42900G5</v>
          </cell>
          <cell r="G352" t="str">
            <v>6205000100G5</v>
          </cell>
          <cell r="H352">
            <v>20200</v>
          </cell>
          <cell r="I352" t="str">
            <v>D</v>
          </cell>
          <cell r="J352" t="str">
            <v>CUCI PAKAIAN KERJA            PROSES &amp; PENGEMASAN</v>
          </cell>
          <cell r="K352" t="str">
            <v>102960300</v>
          </cell>
        </row>
        <row r="353">
          <cell r="A353" t="str">
            <v>F</v>
          </cell>
          <cell r="B353" t="str">
            <v>7</v>
          </cell>
          <cell r="D353" t="str">
            <v>001393</v>
          </cell>
          <cell r="E353">
            <v>38574</v>
          </cell>
          <cell r="F353" t="str">
            <v>130MU16</v>
          </cell>
          <cell r="G353" t="str">
            <v>21010101MU16</v>
          </cell>
          <cell r="H353">
            <v>870200</v>
          </cell>
          <cell r="I353" t="str">
            <v>K</v>
          </cell>
          <cell r="J353" t="str">
            <v>KR PPN MUTIARA, CV.     DXEKR-428-0001845      /</v>
          </cell>
          <cell r="K353" t="str">
            <v>402180100</v>
          </cell>
        </row>
        <row r="354">
          <cell r="A354" t="str">
            <v>F</v>
          </cell>
          <cell r="B354" t="str">
            <v>7</v>
          </cell>
          <cell r="D354" t="str">
            <v>001393</v>
          </cell>
          <cell r="E354">
            <v>38574</v>
          </cell>
          <cell r="F354" t="str">
            <v>187MU16</v>
          </cell>
          <cell r="G354" t="str">
            <v>11100301MU16</v>
          </cell>
          <cell r="H354">
            <v>870200</v>
          </cell>
          <cell r="I354" t="str">
            <v>D</v>
          </cell>
          <cell r="J354" t="str">
            <v>PPN 10% MUTIARA, CV.             DXEKR-428-0001845</v>
          </cell>
          <cell r="K354" t="str">
            <v>402180110</v>
          </cell>
        </row>
        <row r="355">
          <cell r="A355" t="str">
            <v>F</v>
          </cell>
          <cell r="B355" t="str">
            <v>1</v>
          </cell>
          <cell r="D355" t="str">
            <v>003306</v>
          </cell>
          <cell r="E355">
            <v>38568</v>
          </cell>
          <cell r="F355" t="str">
            <v>42900H6</v>
          </cell>
          <cell r="G355" t="str">
            <v>6205000100H6</v>
          </cell>
          <cell r="H355">
            <v>36100</v>
          </cell>
          <cell r="I355" t="str">
            <v>D</v>
          </cell>
          <cell r="J355" t="str">
            <v>CUCI PAKAIAN KERJA            PEMURNIAN &amp; PENGEMAS</v>
          </cell>
          <cell r="K355" t="str">
            <v>102960310</v>
          </cell>
        </row>
        <row r="356">
          <cell r="A356" t="str">
            <v>F</v>
          </cell>
          <cell r="B356" t="str">
            <v>7</v>
          </cell>
          <cell r="D356" t="str">
            <v>001393</v>
          </cell>
          <cell r="E356">
            <v>38574</v>
          </cell>
          <cell r="F356" t="str">
            <v>1390300</v>
          </cell>
          <cell r="G356" t="str">
            <v>210101020300</v>
          </cell>
          <cell r="H356">
            <v>7500000</v>
          </cell>
          <cell r="I356" t="str">
            <v>D</v>
          </cell>
          <cell r="J356" t="str">
            <v>2101074K51114/07     25000.000-BH DUS TAB PIROXICA</v>
          </cell>
          <cell r="K356" t="str">
            <v>402180120</v>
          </cell>
        </row>
        <row r="357">
          <cell r="A357" t="str">
            <v>F</v>
          </cell>
          <cell r="B357" t="str">
            <v>1</v>
          </cell>
          <cell r="D357" t="str">
            <v>003306</v>
          </cell>
          <cell r="E357">
            <v>38568</v>
          </cell>
          <cell r="F357" t="str">
            <v>42900H4</v>
          </cell>
          <cell r="G357" t="str">
            <v>6205000100H4</v>
          </cell>
          <cell r="H357">
            <v>23275</v>
          </cell>
          <cell r="I357" t="str">
            <v>D</v>
          </cell>
          <cell r="J357" t="str">
            <v>CUCI PAKAIN KERJA                   EKSTRAKSI KINA</v>
          </cell>
          <cell r="K357" t="str">
            <v>102960320</v>
          </cell>
        </row>
        <row r="358">
          <cell r="A358" t="str">
            <v>F</v>
          </cell>
          <cell r="B358" t="str">
            <v>7</v>
          </cell>
          <cell r="D358" t="str">
            <v>001393</v>
          </cell>
          <cell r="E358">
            <v>38574</v>
          </cell>
          <cell r="F358" t="str">
            <v>1390300</v>
          </cell>
          <cell r="G358" t="str">
            <v>210101020300</v>
          </cell>
          <cell r="H358">
            <v>825000</v>
          </cell>
          <cell r="I358" t="str">
            <v>D</v>
          </cell>
          <cell r="J358" t="str">
            <v>2101072K51102/07      3000.000-BH DUS TAB DEXAMETH</v>
          </cell>
          <cell r="K358" t="str">
            <v>402180130</v>
          </cell>
        </row>
        <row r="359">
          <cell r="A359" t="str">
            <v>F</v>
          </cell>
          <cell r="B359" t="str">
            <v>7</v>
          </cell>
          <cell r="D359" t="str">
            <v>001393</v>
          </cell>
          <cell r="E359">
            <v>38574</v>
          </cell>
          <cell r="F359" t="str">
            <v>1390300</v>
          </cell>
          <cell r="G359" t="str">
            <v>210101020300</v>
          </cell>
          <cell r="H359">
            <v>260000</v>
          </cell>
          <cell r="I359" t="str">
            <v>D</v>
          </cell>
          <cell r="J359" t="str">
            <v>2300110K51107/07      5200.000-LB ET. TAB BEK C FO</v>
          </cell>
          <cell r="K359" t="str">
            <v>402180140</v>
          </cell>
        </row>
        <row r="360">
          <cell r="A360" t="str">
            <v>F</v>
          </cell>
          <cell r="B360" t="str">
            <v>1</v>
          </cell>
          <cell r="D360" t="str">
            <v>003306</v>
          </cell>
          <cell r="E360">
            <v>38568</v>
          </cell>
          <cell r="F360" t="str">
            <v>42900H5</v>
          </cell>
          <cell r="G360" t="str">
            <v>6205000100H5</v>
          </cell>
          <cell r="H360">
            <v>20400</v>
          </cell>
          <cell r="I360" t="str">
            <v>D</v>
          </cell>
          <cell r="J360" t="str">
            <v>CUCI PAKAIAN KERJA            ISOLASI ALKALOID KIN</v>
          </cell>
          <cell r="K360" t="str">
            <v>102960330</v>
          </cell>
        </row>
        <row r="361">
          <cell r="A361" t="str">
            <v>F</v>
          </cell>
          <cell r="B361" t="str">
            <v>7</v>
          </cell>
          <cell r="D361" t="str">
            <v>001393</v>
          </cell>
          <cell r="E361">
            <v>38574</v>
          </cell>
          <cell r="F361" t="str">
            <v>1390300</v>
          </cell>
          <cell r="G361" t="str">
            <v>210101020300</v>
          </cell>
          <cell r="H361">
            <v>117000</v>
          </cell>
          <cell r="I361" t="str">
            <v>D</v>
          </cell>
          <cell r="J361" t="str">
            <v>2401008K51113/07      7800.000-LB LEAF BEK C FORTE</v>
          </cell>
          <cell r="K361" t="str">
            <v>402180150</v>
          </cell>
        </row>
        <row r="362">
          <cell r="A362" t="str">
            <v>F</v>
          </cell>
          <cell r="B362" t="str">
            <v>1</v>
          </cell>
          <cell r="D362" t="str">
            <v>003306</v>
          </cell>
          <cell r="E362">
            <v>38568</v>
          </cell>
          <cell r="F362" t="str">
            <v>42900H6</v>
          </cell>
          <cell r="G362" t="str">
            <v>6205000100H6</v>
          </cell>
          <cell r="H362">
            <v>31450</v>
          </cell>
          <cell r="I362" t="str">
            <v>D</v>
          </cell>
          <cell r="J362" t="str">
            <v>CUCI PAKAIAN KERJA            PEMURNIAN &amp; PENGEMAS</v>
          </cell>
          <cell r="K362" t="str">
            <v>102960340</v>
          </cell>
        </row>
        <row r="363">
          <cell r="A363" t="str">
            <v>F</v>
          </cell>
          <cell r="B363" t="str">
            <v>1</v>
          </cell>
          <cell r="D363" t="str">
            <v>003306</v>
          </cell>
          <cell r="E363">
            <v>38568</v>
          </cell>
          <cell r="F363" t="str">
            <v>42900M3</v>
          </cell>
          <cell r="G363" t="str">
            <v>6205000100M3</v>
          </cell>
          <cell r="H363">
            <v>10100</v>
          </cell>
          <cell r="I363" t="str">
            <v>D</v>
          </cell>
          <cell r="J363" t="str">
            <v>CUCI PAKAIAN KERJA            ELEKTRIK &amp; INSTALASI</v>
          </cell>
          <cell r="K363" t="str">
            <v>102960350</v>
          </cell>
        </row>
        <row r="364">
          <cell r="A364" t="str">
            <v>F</v>
          </cell>
          <cell r="B364" t="str">
            <v>7</v>
          </cell>
          <cell r="D364" t="str">
            <v>001394</v>
          </cell>
          <cell r="E364">
            <v>38574</v>
          </cell>
          <cell r="F364" t="str">
            <v>130MU16</v>
          </cell>
          <cell r="G364" t="str">
            <v>21010101MU16</v>
          </cell>
          <cell r="H364">
            <v>8190500</v>
          </cell>
          <cell r="I364" t="str">
            <v>K</v>
          </cell>
          <cell r="J364" t="str">
            <v>MUTIARA, CV.         018/07/KF/2005</v>
          </cell>
          <cell r="K364" t="str">
            <v>402180160</v>
          </cell>
        </row>
        <row r="365">
          <cell r="A365" t="str">
            <v>F</v>
          </cell>
          <cell r="B365" t="str">
            <v>1</v>
          </cell>
          <cell r="D365" t="str">
            <v>003306</v>
          </cell>
          <cell r="E365">
            <v>38568</v>
          </cell>
          <cell r="F365" t="str">
            <v>42900J1</v>
          </cell>
          <cell r="G365" t="str">
            <v>6205000100J1</v>
          </cell>
          <cell r="H365">
            <v>14000</v>
          </cell>
          <cell r="I365" t="str">
            <v>D</v>
          </cell>
          <cell r="J365" t="str">
            <v>CUCI PAKAIAN KERJA                  PEMASTIAN MUTU</v>
          </cell>
          <cell r="K365" t="str">
            <v>102960360</v>
          </cell>
        </row>
        <row r="366">
          <cell r="A366" t="str">
            <v>F</v>
          </cell>
          <cell r="B366" t="str">
            <v>7</v>
          </cell>
          <cell r="D366" t="str">
            <v>001394</v>
          </cell>
          <cell r="E366">
            <v>38574</v>
          </cell>
          <cell r="F366" t="str">
            <v>130MU16</v>
          </cell>
          <cell r="G366" t="str">
            <v>21010101MU16</v>
          </cell>
          <cell r="H366">
            <v>819050</v>
          </cell>
          <cell r="I366" t="str">
            <v>K</v>
          </cell>
          <cell r="J366" t="str">
            <v>KR PPN MUTIARA, CV.     DXEKR-428-0001846      /</v>
          </cell>
          <cell r="K366" t="str">
            <v>402180170</v>
          </cell>
        </row>
        <row r="367">
          <cell r="A367" t="str">
            <v>F</v>
          </cell>
          <cell r="B367" t="str">
            <v>1</v>
          </cell>
          <cell r="D367" t="str">
            <v>003306</v>
          </cell>
          <cell r="E367">
            <v>38568</v>
          </cell>
          <cell r="F367" t="str">
            <v>42900G5</v>
          </cell>
          <cell r="G367" t="str">
            <v>6205000100G5</v>
          </cell>
          <cell r="H367">
            <v>9550</v>
          </cell>
          <cell r="I367" t="str">
            <v>D</v>
          </cell>
          <cell r="J367" t="str">
            <v>CUCI PAKAIAN KERJA            PROSES &amp; PENGEMASAN</v>
          </cell>
          <cell r="K367" t="str">
            <v>102960370</v>
          </cell>
        </row>
        <row r="368">
          <cell r="A368" t="str">
            <v>F</v>
          </cell>
          <cell r="B368" t="str">
            <v>7</v>
          </cell>
          <cell r="D368" t="str">
            <v>001394</v>
          </cell>
          <cell r="E368">
            <v>38574</v>
          </cell>
          <cell r="F368" t="str">
            <v>187MU16</v>
          </cell>
          <cell r="G368" t="str">
            <v>11100301MU16</v>
          </cell>
          <cell r="H368">
            <v>819050</v>
          </cell>
          <cell r="I368" t="str">
            <v>D</v>
          </cell>
          <cell r="J368" t="str">
            <v>PPN 10% MUTIARA, CV.             DXEKR-428-0001846</v>
          </cell>
          <cell r="K368" t="str">
            <v>402180180</v>
          </cell>
        </row>
        <row r="369">
          <cell r="A369" t="str">
            <v>F</v>
          </cell>
          <cell r="B369" t="str">
            <v>7</v>
          </cell>
          <cell r="D369" t="str">
            <v>001394</v>
          </cell>
          <cell r="E369">
            <v>38574</v>
          </cell>
          <cell r="F369" t="str">
            <v>1390300</v>
          </cell>
          <cell r="G369" t="str">
            <v>210101020300</v>
          </cell>
          <cell r="H369">
            <v>1560000</v>
          </cell>
          <cell r="I369" t="str">
            <v>D</v>
          </cell>
          <cell r="J369" t="str">
            <v>2101183K51104/07      5200.000-   DUS LEVOFLOXACIN</v>
          </cell>
          <cell r="K369" t="str">
            <v>402180190</v>
          </cell>
        </row>
        <row r="370">
          <cell r="A370" t="str">
            <v>F</v>
          </cell>
          <cell r="B370" t="str">
            <v>7</v>
          </cell>
          <cell r="D370" t="str">
            <v>001394</v>
          </cell>
          <cell r="E370">
            <v>38574</v>
          </cell>
          <cell r="F370" t="str">
            <v>1390300</v>
          </cell>
          <cell r="G370" t="str">
            <v>210101020300</v>
          </cell>
          <cell r="H370">
            <v>6150000</v>
          </cell>
          <cell r="I370" t="str">
            <v>D</v>
          </cell>
          <cell r="J370" t="str">
            <v>2101012K51041/07     20500.000-BH DUS TAB ETHAMBUT</v>
          </cell>
          <cell r="K370" t="str">
            <v>402180200</v>
          </cell>
        </row>
        <row r="371">
          <cell r="A371" t="str">
            <v>F</v>
          </cell>
          <cell r="B371" t="str">
            <v>1</v>
          </cell>
          <cell r="D371" t="str">
            <v>003306</v>
          </cell>
          <cell r="E371">
            <v>38568</v>
          </cell>
          <cell r="F371" t="str">
            <v>49802Q5</v>
          </cell>
          <cell r="G371" t="str">
            <v>6807020102Q5</v>
          </cell>
          <cell r="H371">
            <v>4000</v>
          </cell>
          <cell r="I371" t="str">
            <v>D</v>
          </cell>
          <cell r="J371" t="str">
            <v>CUCI PAKAIA &amp;GORDYN</v>
          </cell>
          <cell r="K371" t="str">
            <v>102960380</v>
          </cell>
        </row>
        <row r="372">
          <cell r="A372" t="str">
            <v>F</v>
          </cell>
          <cell r="B372" t="str">
            <v>7</v>
          </cell>
          <cell r="D372" t="str">
            <v>001394</v>
          </cell>
          <cell r="E372">
            <v>38574</v>
          </cell>
          <cell r="F372" t="str">
            <v>1390300</v>
          </cell>
          <cell r="G372" t="str">
            <v>210101020300</v>
          </cell>
          <cell r="H372">
            <v>174000</v>
          </cell>
          <cell r="I372" t="str">
            <v>D</v>
          </cell>
          <cell r="J372" t="str">
            <v>2401022K51110/07      8700.000-LB LEAF KINA</v>
          </cell>
          <cell r="K372" t="str">
            <v>402180210</v>
          </cell>
        </row>
        <row r="373">
          <cell r="A373" t="str">
            <v>F</v>
          </cell>
          <cell r="B373" t="str">
            <v>7</v>
          </cell>
          <cell r="D373" t="str">
            <v>001394</v>
          </cell>
          <cell r="E373">
            <v>38574</v>
          </cell>
          <cell r="F373" t="str">
            <v>1390300</v>
          </cell>
          <cell r="G373" t="str">
            <v>210101020300</v>
          </cell>
          <cell r="H373">
            <v>104000</v>
          </cell>
          <cell r="I373" t="str">
            <v>D</v>
          </cell>
          <cell r="J373" t="str">
            <v>2401028K51111/07      5200.000-LB LEAF NEURODIAL</v>
          </cell>
          <cell r="K373" t="str">
            <v>402180220</v>
          </cell>
        </row>
        <row r="374">
          <cell r="A374" t="str">
            <v>F</v>
          </cell>
          <cell r="B374" t="str">
            <v>1</v>
          </cell>
          <cell r="D374" t="str">
            <v>003307</v>
          </cell>
          <cell r="E374">
            <v>38568</v>
          </cell>
          <cell r="F374" t="str">
            <v>183PE02</v>
          </cell>
          <cell r="G374" t="str">
            <v>11100101PE02</v>
          </cell>
          <cell r="H374">
            <v>105600</v>
          </cell>
          <cell r="I374" t="str">
            <v>D</v>
          </cell>
          <cell r="J374" t="str">
            <v>PPH 22 : PENEBUSAN SOLAR TGL 4 AGUSTUS 2005</v>
          </cell>
          <cell r="K374" t="str">
            <v>102960390</v>
          </cell>
        </row>
        <row r="375">
          <cell r="A375" t="str">
            <v>F</v>
          </cell>
          <cell r="B375" t="str">
            <v>7</v>
          </cell>
          <cell r="D375" t="str">
            <v>001394</v>
          </cell>
          <cell r="E375">
            <v>38574</v>
          </cell>
          <cell r="F375" t="str">
            <v>1390300</v>
          </cell>
          <cell r="G375" t="str">
            <v>210101020300</v>
          </cell>
          <cell r="H375">
            <v>202500</v>
          </cell>
          <cell r="I375" t="str">
            <v>D</v>
          </cell>
          <cell r="J375" t="str">
            <v>2411068K51112/07     13500.000-LB LEAF NIFEDIPIN</v>
          </cell>
          <cell r="K375" t="str">
            <v>402180230</v>
          </cell>
        </row>
        <row r="376">
          <cell r="A376" t="str">
            <v>F</v>
          </cell>
          <cell r="B376" t="str">
            <v>1</v>
          </cell>
          <cell r="D376" t="str">
            <v>003307</v>
          </cell>
          <cell r="E376">
            <v>38568</v>
          </cell>
          <cell r="F376" t="str">
            <v>1000000</v>
          </cell>
          <cell r="G376" t="str">
            <v>110101010000</v>
          </cell>
          <cell r="H376">
            <v>105600</v>
          </cell>
          <cell r="I376" t="str">
            <v>K</v>
          </cell>
          <cell r="J376" t="str">
            <v>PPH 22 : PENEBUSAN SOLAR TGL 04 AGUSTUS 2005</v>
          </cell>
          <cell r="K376" t="str">
            <v>102960400</v>
          </cell>
        </row>
        <row r="377">
          <cell r="A377" t="str">
            <v>F</v>
          </cell>
          <cell r="B377" t="str">
            <v>7</v>
          </cell>
          <cell r="D377" t="str">
            <v>001395</v>
          </cell>
          <cell r="E377">
            <v>38574</v>
          </cell>
          <cell r="F377" t="str">
            <v>130MU16</v>
          </cell>
          <cell r="G377" t="str">
            <v>21010101MU16</v>
          </cell>
          <cell r="H377">
            <v>5984400</v>
          </cell>
          <cell r="I377" t="str">
            <v>K</v>
          </cell>
          <cell r="J377" t="str">
            <v>MUTIARA, CV.         019/07/KF/2005</v>
          </cell>
          <cell r="K377" t="str">
            <v>402180240</v>
          </cell>
        </row>
        <row r="378">
          <cell r="A378" t="str">
            <v>F</v>
          </cell>
          <cell r="B378" t="str">
            <v>7</v>
          </cell>
          <cell r="D378" t="str">
            <v>001395</v>
          </cell>
          <cell r="E378">
            <v>38574</v>
          </cell>
          <cell r="F378" t="str">
            <v>130MU16</v>
          </cell>
          <cell r="G378" t="str">
            <v>21010101MU16</v>
          </cell>
          <cell r="H378">
            <v>598440</v>
          </cell>
          <cell r="I378" t="str">
            <v>K</v>
          </cell>
          <cell r="J378" t="str">
            <v>KR PPN MUTIARA, CV.     DXEKR-428-0001847      /</v>
          </cell>
          <cell r="K378" t="str">
            <v>402180250</v>
          </cell>
        </row>
        <row r="379">
          <cell r="A379" t="str">
            <v>F</v>
          </cell>
          <cell r="B379" t="str">
            <v>7</v>
          </cell>
          <cell r="D379" t="str">
            <v>001395</v>
          </cell>
          <cell r="E379">
            <v>38574</v>
          </cell>
          <cell r="F379" t="str">
            <v>187MU16</v>
          </cell>
          <cell r="G379" t="str">
            <v>11100301MU16</v>
          </cell>
          <cell r="H379">
            <v>598440</v>
          </cell>
          <cell r="I379" t="str">
            <v>D</v>
          </cell>
          <cell r="J379" t="str">
            <v>PPN 10% MUTIARA, CV.             DXEKR-428-0001847</v>
          </cell>
          <cell r="K379" t="str">
            <v>402180260</v>
          </cell>
        </row>
        <row r="380">
          <cell r="A380" t="str">
            <v>F</v>
          </cell>
          <cell r="B380" t="str">
            <v>7</v>
          </cell>
          <cell r="D380" t="str">
            <v>001395</v>
          </cell>
          <cell r="E380">
            <v>38574</v>
          </cell>
          <cell r="F380" t="str">
            <v>1390300</v>
          </cell>
          <cell r="G380" t="str">
            <v>210101020300</v>
          </cell>
          <cell r="H380">
            <v>1560000</v>
          </cell>
          <cell r="I380" t="str">
            <v>D</v>
          </cell>
          <cell r="J380" t="str">
            <v>2101031K51103/07      5200.000-BH DUS TAB SULFAD -</v>
          </cell>
          <cell r="K380" t="str">
            <v>402180270</v>
          </cell>
        </row>
        <row r="381">
          <cell r="A381" t="str">
            <v>F</v>
          </cell>
          <cell r="B381" t="str">
            <v>7</v>
          </cell>
          <cell r="D381" t="str">
            <v>001395</v>
          </cell>
          <cell r="E381">
            <v>38574</v>
          </cell>
          <cell r="F381" t="str">
            <v>1390300</v>
          </cell>
          <cell r="G381" t="str">
            <v>210101020300</v>
          </cell>
          <cell r="H381">
            <v>2600000</v>
          </cell>
          <cell r="I381" t="str">
            <v>D</v>
          </cell>
          <cell r="J381" t="str">
            <v>2101059K51105/07      5200.000-BH DUS KAP NEURODIA</v>
          </cell>
          <cell r="K381" t="str">
            <v>402180280</v>
          </cell>
        </row>
        <row r="382">
          <cell r="A382" t="str">
            <v>F</v>
          </cell>
          <cell r="B382" t="str">
            <v>7</v>
          </cell>
          <cell r="D382" t="str">
            <v>001395</v>
          </cell>
          <cell r="E382">
            <v>38574</v>
          </cell>
          <cell r="F382" t="str">
            <v>1390300</v>
          </cell>
          <cell r="G382" t="str">
            <v>210101020300</v>
          </cell>
          <cell r="H382">
            <v>114400</v>
          </cell>
          <cell r="I382" t="str">
            <v>D</v>
          </cell>
          <cell r="J382" t="str">
            <v>2411051K51109/07      5200.000-LB LEAF ETHAMBUTOL</v>
          </cell>
          <cell r="K382" t="str">
            <v>402180290</v>
          </cell>
        </row>
        <row r="383">
          <cell r="A383" t="str">
            <v>F</v>
          </cell>
          <cell r="B383" t="str">
            <v>7</v>
          </cell>
          <cell r="D383" t="str">
            <v>001395</v>
          </cell>
          <cell r="E383">
            <v>38574</v>
          </cell>
          <cell r="F383" t="str">
            <v>1390300</v>
          </cell>
          <cell r="G383" t="str">
            <v>210101020300</v>
          </cell>
          <cell r="H383">
            <v>360000</v>
          </cell>
          <cell r="I383" t="str">
            <v>D</v>
          </cell>
          <cell r="J383" t="str">
            <v>2100696K51049/07      6000.000-LB STICKER MADE IN</v>
          </cell>
          <cell r="K383" t="str">
            <v>402180300</v>
          </cell>
        </row>
        <row r="384">
          <cell r="A384" t="str">
            <v>F</v>
          </cell>
          <cell r="B384" t="str">
            <v>7</v>
          </cell>
          <cell r="D384" t="str">
            <v>001395</v>
          </cell>
          <cell r="E384">
            <v>38574</v>
          </cell>
          <cell r="F384" t="str">
            <v>1390300</v>
          </cell>
          <cell r="G384" t="str">
            <v>210101020300</v>
          </cell>
          <cell r="H384">
            <v>1350000</v>
          </cell>
          <cell r="I384" t="str">
            <v>D</v>
          </cell>
          <cell r="J384" t="str">
            <v>2100689K51042/07      9000.000-LB LABEL CU.T EKSPO</v>
          </cell>
          <cell r="K384" t="str">
            <v>402180310</v>
          </cell>
        </row>
        <row r="385">
          <cell r="A385" t="str">
            <v>F</v>
          </cell>
          <cell r="B385" t="str">
            <v>7</v>
          </cell>
          <cell r="D385" t="str">
            <v>001396</v>
          </cell>
          <cell r="E385">
            <v>38574</v>
          </cell>
          <cell r="F385" t="str">
            <v>130MU16</v>
          </cell>
          <cell r="G385" t="str">
            <v>21010101MU16</v>
          </cell>
          <cell r="H385">
            <v>8793600</v>
          </cell>
          <cell r="I385" t="str">
            <v>K</v>
          </cell>
          <cell r="J385" t="str">
            <v>MUTIARA, CV.         020/07/KF/2005</v>
          </cell>
          <cell r="K385" t="str">
            <v>402180320</v>
          </cell>
        </row>
        <row r="386">
          <cell r="A386" t="str">
            <v>F</v>
          </cell>
          <cell r="B386" t="str">
            <v>7</v>
          </cell>
          <cell r="D386" t="str">
            <v>001396</v>
          </cell>
          <cell r="E386">
            <v>38574</v>
          </cell>
          <cell r="F386" t="str">
            <v>130MU16</v>
          </cell>
          <cell r="G386" t="str">
            <v>21010101MU16</v>
          </cell>
          <cell r="H386">
            <v>879360</v>
          </cell>
          <cell r="I386" t="str">
            <v>K</v>
          </cell>
          <cell r="J386" t="str">
            <v>KR PPN MUTIARA, CV.     DXEKR-428-0001848      /</v>
          </cell>
          <cell r="K386" t="str">
            <v>402180330</v>
          </cell>
        </row>
        <row r="387">
          <cell r="A387" t="str">
            <v>F</v>
          </cell>
          <cell r="B387" t="str">
            <v>7</v>
          </cell>
          <cell r="D387" t="str">
            <v>001396</v>
          </cell>
          <cell r="E387">
            <v>38574</v>
          </cell>
          <cell r="F387" t="str">
            <v>187MU16</v>
          </cell>
          <cell r="G387" t="str">
            <v>11100301MU16</v>
          </cell>
          <cell r="H387">
            <v>879360</v>
          </cell>
          <cell r="I387" t="str">
            <v>D</v>
          </cell>
          <cell r="J387" t="str">
            <v>PPN 10% MUTIARA, CV.             DXEKR-428-0001848</v>
          </cell>
          <cell r="K387" t="str">
            <v>402180340</v>
          </cell>
        </row>
        <row r="388">
          <cell r="A388" t="str">
            <v>F</v>
          </cell>
          <cell r="B388" t="str">
            <v>7</v>
          </cell>
          <cell r="D388" t="str">
            <v>001396</v>
          </cell>
          <cell r="E388">
            <v>38574</v>
          </cell>
          <cell r="F388" t="str">
            <v>1390300</v>
          </cell>
          <cell r="G388" t="str">
            <v>210101020300</v>
          </cell>
          <cell r="H388">
            <v>93600</v>
          </cell>
          <cell r="I388" t="str">
            <v>D</v>
          </cell>
          <cell r="J388" t="str">
            <v>2411036K51108/07      5200.000-LB LEAF ALLOPURINOL</v>
          </cell>
          <cell r="K388" t="str">
            <v>402180350</v>
          </cell>
        </row>
        <row r="389">
          <cell r="A389" t="str">
            <v>F</v>
          </cell>
          <cell r="B389" t="str">
            <v>7</v>
          </cell>
          <cell r="D389" t="str">
            <v>001396</v>
          </cell>
          <cell r="E389">
            <v>38574</v>
          </cell>
          <cell r="F389" t="str">
            <v>1390300</v>
          </cell>
          <cell r="G389" t="str">
            <v>210101020300</v>
          </cell>
          <cell r="H389">
            <v>8700000</v>
          </cell>
          <cell r="I389" t="str">
            <v>D</v>
          </cell>
          <cell r="J389" t="str">
            <v>2120006K51101/07      8700.000-BH DUS LUAR KINA ST</v>
          </cell>
          <cell r="K389" t="str">
            <v>402180360</v>
          </cell>
        </row>
        <row r="390">
          <cell r="A390" t="str">
            <v>F</v>
          </cell>
          <cell r="B390" t="str">
            <v>8</v>
          </cell>
          <cell r="D390" t="str">
            <v>000229</v>
          </cell>
          <cell r="E390">
            <v>38574</v>
          </cell>
          <cell r="F390" t="str">
            <v>48505A0</v>
          </cell>
          <cell r="G390" t="str">
            <v>6107060105A0</v>
          </cell>
          <cell r="H390">
            <v>93000</v>
          </cell>
          <cell r="I390" t="str">
            <v>D</v>
          </cell>
          <cell r="J390" t="str">
            <v>KEK.IP APR S/D JUNI.2005 PLANT BANDUNG</v>
          </cell>
          <cell r="K390" t="str">
            <v>500830010</v>
          </cell>
        </row>
        <row r="391">
          <cell r="A391" t="str">
            <v>F</v>
          </cell>
          <cell r="B391" t="str">
            <v>8</v>
          </cell>
          <cell r="D391" t="str">
            <v>000229</v>
          </cell>
          <cell r="E391">
            <v>38574</v>
          </cell>
          <cell r="F391" t="str">
            <v>48505A1</v>
          </cell>
          <cell r="G391" t="str">
            <v>6107060105A1</v>
          </cell>
          <cell r="H391">
            <v>33600</v>
          </cell>
          <cell r="I391" t="str">
            <v>D</v>
          </cell>
          <cell r="J391" t="str">
            <v>KEK.IP APR/JUNI 05 MANAGEMENT REPRESENT</v>
          </cell>
          <cell r="K391" t="str">
            <v>500830020</v>
          </cell>
        </row>
        <row r="392">
          <cell r="A392" t="str">
            <v>F</v>
          </cell>
          <cell r="B392" t="str">
            <v>8</v>
          </cell>
          <cell r="D392" t="str">
            <v>000229</v>
          </cell>
          <cell r="E392">
            <v>38574</v>
          </cell>
          <cell r="F392" t="str">
            <v>48505A2</v>
          </cell>
          <cell r="G392" t="str">
            <v>6107060105A2</v>
          </cell>
          <cell r="H392">
            <v>24000</v>
          </cell>
          <cell r="I392" t="str">
            <v>D</v>
          </cell>
          <cell r="J392" t="str">
            <v>KEKURANGAN IP BLN APRIL-JUNI-05 K3L</v>
          </cell>
          <cell r="K392" t="str">
            <v>500830030</v>
          </cell>
        </row>
        <row r="393">
          <cell r="A393" t="str">
            <v>F</v>
          </cell>
          <cell r="B393" t="str">
            <v>8</v>
          </cell>
          <cell r="D393" t="str">
            <v>000229</v>
          </cell>
          <cell r="E393">
            <v>38574</v>
          </cell>
          <cell r="F393" t="str">
            <v>48505A3</v>
          </cell>
          <cell r="G393" t="str">
            <v>6107060105A3</v>
          </cell>
          <cell r="H393">
            <v>102600</v>
          </cell>
          <cell r="I393" t="str">
            <v>D</v>
          </cell>
          <cell r="J393" t="str">
            <v>KEKURANGAN IP BLN APRIL-JUNI-05 LIMBAH / IPA</v>
          </cell>
          <cell r="K393" t="str">
            <v>500830040</v>
          </cell>
        </row>
        <row r="394">
          <cell r="A394" t="str">
            <v>F</v>
          </cell>
          <cell r="B394" t="str">
            <v>8</v>
          </cell>
          <cell r="D394" t="str">
            <v>000228</v>
          </cell>
          <cell r="E394">
            <v>38575</v>
          </cell>
          <cell r="F394" t="str">
            <v>48504A0</v>
          </cell>
          <cell r="G394" t="str">
            <v>6107070204A0</v>
          </cell>
          <cell r="H394">
            <v>127340</v>
          </cell>
          <cell r="I394" t="str">
            <v>D</v>
          </cell>
          <cell r="J394" t="str">
            <v>IJHT 5 AGT-05 PLANT BANDUNG</v>
          </cell>
          <cell r="K394" t="str">
            <v>500820010</v>
          </cell>
        </row>
        <row r="395">
          <cell r="A395" t="str">
            <v>F</v>
          </cell>
          <cell r="B395" t="str">
            <v>8</v>
          </cell>
          <cell r="D395" t="str">
            <v>000229</v>
          </cell>
          <cell r="E395">
            <v>38574</v>
          </cell>
          <cell r="F395" t="str">
            <v>48505B0</v>
          </cell>
          <cell r="G395" t="str">
            <v>6107060105B0</v>
          </cell>
          <cell r="H395">
            <v>38200</v>
          </cell>
          <cell r="I395" t="str">
            <v>D</v>
          </cell>
          <cell r="J395" t="str">
            <v>KEKURANGAN IP BLN APRIL-JUNI-05 PERENCANAAN</v>
          </cell>
          <cell r="K395" t="str">
            <v>500830050</v>
          </cell>
        </row>
        <row r="396">
          <cell r="A396" t="str">
            <v>F</v>
          </cell>
          <cell r="B396" t="str">
            <v>8</v>
          </cell>
          <cell r="D396" t="str">
            <v>000229</v>
          </cell>
          <cell r="E396">
            <v>38574</v>
          </cell>
          <cell r="F396" t="str">
            <v>48505C1</v>
          </cell>
          <cell r="G396" t="str">
            <v>6107060105C1</v>
          </cell>
          <cell r="H396">
            <v>68800</v>
          </cell>
          <cell r="I396" t="str">
            <v>D</v>
          </cell>
          <cell r="J396" t="str">
            <v>KEKURANGAN IP BLN (APRIL-JUNI)-05 PERENCANAAN</v>
          </cell>
          <cell r="K396" t="str">
            <v>500830060</v>
          </cell>
        </row>
        <row r="397">
          <cell r="A397" t="str">
            <v>F</v>
          </cell>
          <cell r="B397" t="str">
            <v>8</v>
          </cell>
          <cell r="D397" t="str">
            <v>000229</v>
          </cell>
          <cell r="E397">
            <v>38574</v>
          </cell>
          <cell r="F397" t="str">
            <v>48505C2</v>
          </cell>
          <cell r="G397" t="str">
            <v>6107060105C2</v>
          </cell>
          <cell r="H397">
            <v>13600</v>
          </cell>
          <cell r="I397" t="str">
            <v>D</v>
          </cell>
          <cell r="J397" t="str">
            <v>KEURANGAN IP BLN (APRIL-JUNI)-05 PERENCANAAN</v>
          </cell>
          <cell r="K397" t="str">
            <v>500830070</v>
          </cell>
        </row>
        <row r="398">
          <cell r="A398" t="str">
            <v>F</v>
          </cell>
          <cell r="B398" t="str">
            <v>8</v>
          </cell>
          <cell r="D398" t="str">
            <v>000228</v>
          </cell>
          <cell r="E398">
            <v>38575</v>
          </cell>
          <cell r="F398" t="str">
            <v>48504A1</v>
          </cell>
          <cell r="G398" t="str">
            <v>6107070204A1</v>
          </cell>
          <cell r="H398">
            <v>55580</v>
          </cell>
          <cell r="I398" t="str">
            <v>D</v>
          </cell>
          <cell r="J398" t="str">
            <v>IJHT 5 AGT-05 MANAGEMENT REPRESENT</v>
          </cell>
          <cell r="K398" t="str">
            <v>500820020</v>
          </cell>
        </row>
        <row r="399">
          <cell r="A399" t="str">
            <v>F</v>
          </cell>
          <cell r="B399" t="str">
            <v>8</v>
          </cell>
          <cell r="D399" t="str">
            <v>000229</v>
          </cell>
          <cell r="E399">
            <v>38574</v>
          </cell>
          <cell r="F399" t="str">
            <v>48505D1</v>
          </cell>
          <cell r="G399" t="str">
            <v>6107060105D1</v>
          </cell>
          <cell r="H399">
            <v>20400</v>
          </cell>
          <cell r="I399" t="str">
            <v>D</v>
          </cell>
          <cell r="J399" t="str">
            <v>KEURANGAN IP BLN (APRIL-JUNI)-05 PERENCANAAN</v>
          </cell>
          <cell r="K399" t="str">
            <v>500830080</v>
          </cell>
        </row>
        <row r="400">
          <cell r="A400" t="str">
            <v>F</v>
          </cell>
          <cell r="B400" t="str">
            <v>8</v>
          </cell>
          <cell r="D400" t="str">
            <v>000228</v>
          </cell>
          <cell r="E400">
            <v>38575</v>
          </cell>
          <cell r="F400" t="str">
            <v>48504A2</v>
          </cell>
          <cell r="G400" t="str">
            <v>6107070204A2</v>
          </cell>
          <cell r="H400">
            <v>44850</v>
          </cell>
          <cell r="I400" t="str">
            <v>D</v>
          </cell>
          <cell r="J400" t="str">
            <v>IJHT 5 AGT-05 K3L</v>
          </cell>
          <cell r="K400" t="str">
            <v>500820030</v>
          </cell>
        </row>
        <row r="401">
          <cell r="A401" t="str">
            <v>F</v>
          </cell>
          <cell r="B401" t="str">
            <v>8</v>
          </cell>
          <cell r="D401" t="str">
            <v>000229</v>
          </cell>
          <cell r="E401">
            <v>38574</v>
          </cell>
          <cell r="F401" t="str">
            <v>48505D2</v>
          </cell>
          <cell r="G401" t="str">
            <v>6107060105D2</v>
          </cell>
          <cell r="H401">
            <v>98400</v>
          </cell>
          <cell r="I401" t="str">
            <v>D</v>
          </cell>
          <cell r="J401" t="str">
            <v>KEKURANGAN IP BLN (APRIL-JUNI)-05 PERENCANAA</v>
          </cell>
          <cell r="K401" t="str">
            <v>500830090</v>
          </cell>
        </row>
        <row r="402">
          <cell r="A402" t="str">
            <v>F</v>
          </cell>
          <cell r="B402" t="str">
            <v>8</v>
          </cell>
          <cell r="D402" t="str">
            <v>000228</v>
          </cell>
          <cell r="E402">
            <v>38575</v>
          </cell>
          <cell r="F402" t="str">
            <v>48504A3</v>
          </cell>
          <cell r="G402" t="str">
            <v>6107070204A3</v>
          </cell>
          <cell r="H402">
            <v>132760</v>
          </cell>
          <cell r="I402" t="str">
            <v>D</v>
          </cell>
          <cell r="J402" t="str">
            <v>IJHT 5 AGT-05 LIMBAH / IPAL</v>
          </cell>
          <cell r="K402" t="str">
            <v>500820040</v>
          </cell>
        </row>
        <row r="403">
          <cell r="A403" t="str">
            <v>F</v>
          </cell>
          <cell r="B403" t="str">
            <v>8</v>
          </cell>
          <cell r="D403" t="str">
            <v>000228</v>
          </cell>
          <cell r="E403">
            <v>38575</v>
          </cell>
          <cell r="F403" t="str">
            <v>48504B0</v>
          </cell>
          <cell r="G403" t="str">
            <v>6107070204B0</v>
          </cell>
          <cell r="H403">
            <v>62760</v>
          </cell>
          <cell r="I403" t="str">
            <v>D</v>
          </cell>
          <cell r="J403" t="str">
            <v>IJHT 5 AGT-05 PERENCANAAN PRODUKSI</v>
          </cell>
          <cell r="K403" t="str">
            <v>500820050</v>
          </cell>
        </row>
        <row r="404">
          <cell r="A404" t="str">
            <v>F</v>
          </cell>
          <cell r="B404" t="str">
            <v>8</v>
          </cell>
          <cell r="D404" t="str">
            <v>000229</v>
          </cell>
          <cell r="E404">
            <v>38574</v>
          </cell>
          <cell r="F404" t="str">
            <v>48505D3</v>
          </cell>
          <cell r="G404" t="str">
            <v>6107060105D3</v>
          </cell>
          <cell r="H404">
            <v>38800</v>
          </cell>
          <cell r="I404" t="str">
            <v>D</v>
          </cell>
          <cell r="J404" t="str">
            <v>KEKURANGAN IP BLN (APRIL-JUNI)-05 PENGENDALI</v>
          </cell>
          <cell r="K404" t="str">
            <v>500830100</v>
          </cell>
        </row>
        <row r="405">
          <cell r="A405" t="str">
            <v>F</v>
          </cell>
          <cell r="B405" t="str">
            <v>8</v>
          </cell>
          <cell r="D405" t="str">
            <v>000228</v>
          </cell>
          <cell r="E405">
            <v>38575</v>
          </cell>
          <cell r="F405" t="str">
            <v>48504C1</v>
          </cell>
          <cell r="G405" t="str">
            <v>6107070204C1</v>
          </cell>
          <cell r="H405">
            <v>105840</v>
          </cell>
          <cell r="I405" t="str">
            <v>D</v>
          </cell>
          <cell r="J405" t="str">
            <v>IJHT 5 AGT-05 PERENCANAAN &amp; PENGEN</v>
          </cell>
          <cell r="K405" t="str">
            <v>500820060</v>
          </cell>
        </row>
        <row r="406">
          <cell r="A406" t="str">
            <v>F</v>
          </cell>
          <cell r="B406" t="str">
            <v>8</v>
          </cell>
          <cell r="D406" t="str">
            <v>000229</v>
          </cell>
          <cell r="E406">
            <v>38574</v>
          </cell>
          <cell r="F406" t="str">
            <v>48505E0</v>
          </cell>
          <cell r="G406" t="str">
            <v>6107060105E0</v>
          </cell>
          <cell r="H406">
            <v>33600</v>
          </cell>
          <cell r="I406" t="str">
            <v>D</v>
          </cell>
          <cell r="J406" t="str">
            <v>KEURANGAN IP BLN (APRIL-JUNI)-05 PRODUKSI</v>
          </cell>
          <cell r="K406" t="str">
            <v>500830110</v>
          </cell>
        </row>
        <row r="407">
          <cell r="A407" t="str">
            <v>F</v>
          </cell>
          <cell r="B407" t="str">
            <v>8</v>
          </cell>
          <cell r="D407" t="str">
            <v>000228</v>
          </cell>
          <cell r="E407">
            <v>38575</v>
          </cell>
          <cell r="F407" t="str">
            <v>48504C2</v>
          </cell>
          <cell r="G407" t="str">
            <v>6107070204C2</v>
          </cell>
          <cell r="H407">
            <v>16140</v>
          </cell>
          <cell r="I407" t="str">
            <v>D</v>
          </cell>
          <cell r="J407" t="str">
            <v>IJHT 5 AGT-05 PERENCANAAN &amp; PENGEN</v>
          </cell>
          <cell r="K407" t="str">
            <v>500820070</v>
          </cell>
        </row>
        <row r="408">
          <cell r="A408" t="str">
            <v>F</v>
          </cell>
          <cell r="B408" t="str">
            <v>8</v>
          </cell>
          <cell r="D408" t="str">
            <v>000228</v>
          </cell>
          <cell r="E408">
            <v>38575</v>
          </cell>
          <cell r="F408" t="str">
            <v>48504D1</v>
          </cell>
          <cell r="G408" t="str">
            <v>6107070204D1</v>
          </cell>
          <cell r="H408">
            <v>44850</v>
          </cell>
          <cell r="I408" t="str">
            <v>D</v>
          </cell>
          <cell r="J408" t="str">
            <v>IJHT 5 AGT-05 PERENCANAAN PENGENDA</v>
          </cell>
          <cell r="K408" t="str">
            <v>500820080</v>
          </cell>
        </row>
        <row r="409">
          <cell r="A409" t="str">
            <v>F</v>
          </cell>
          <cell r="B409" t="str">
            <v>8</v>
          </cell>
          <cell r="D409" t="str">
            <v>000229</v>
          </cell>
          <cell r="E409">
            <v>38574</v>
          </cell>
          <cell r="F409" t="str">
            <v>48505F1</v>
          </cell>
          <cell r="G409" t="str">
            <v>6107060105F1</v>
          </cell>
          <cell r="H409">
            <v>21200</v>
          </cell>
          <cell r="I409" t="str">
            <v>D</v>
          </cell>
          <cell r="J409" t="str">
            <v>KEKURANGAN IP BLN (APRIL-JUNI)-05 PRODUKSI I</v>
          </cell>
          <cell r="K409" t="str">
            <v>500830120</v>
          </cell>
        </row>
        <row r="410">
          <cell r="A410" t="str">
            <v>F</v>
          </cell>
          <cell r="B410" t="str">
            <v>8</v>
          </cell>
          <cell r="D410" t="str">
            <v>000228</v>
          </cell>
          <cell r="E410">
            <v>38575</v>
          </cell>
          <cell r="F410" t="str">
            <v>48504D2</v>
          </cell>
          <cell r="G410" t="str">
            <v>6107070204D2</v>
          </cell>
          <cell r="H410">
            <v>120210</v>
          </cell>
          <cell r="I410" t="str">
            <v>D</v>
          </cell>
          <cell r="J410" t="str">
            <v>IJHT 5 AGT-05 PERENCANAAN PRODUKSI</v>
          </cell>
          <cell r="K410" t="str">
            <v>500820090</v>
          </cell>
        </row>
        <row r="411">
          <cell r="A411" t="str">
            <v>F</v>
          </cell>
          <cell r="B411" t="str">
            <v>8</v>
          </cell>
          <cell r="D411" t="str">
            <v>000228</v>
          </cell>
          <cell r="E411">
            <v>38575</v>
          </cell>
          <cell r="F411" t="str">
            <v>48504D3</v>
          </cell>
          <cell r="G411" t="str">
            <v>6107070204D3</v>
          </cell>
          <cell r="H411">
            <v>47520</v>
          </cell>
          <cell r="I411" t="str">
            <v>D</v>
          </cell>
          <cell r="J411" t="str">
            <v>IJHT 5 AGT-05 PENGENDALIAN PRODUKS</v>
          </cell>
          <cell r="K411" t="str">
            <v>500820100</v>
          </cell>
        </row>
        <row r="412">
          <cell r="A412" t="str">
            <v>F</v>
          </cell>
          <cell r="B412" t="str">
            <v>8</v>
          </cell>
          <cell r="D412" t="str">
            <v>000229</v>
          </cell>
          <cell r="E412">
            <v>38574</v>
          </cell>
          <cell r="F412" t="str">
            <v>48505F2</v>
          </cell>
          <cell r="G412" t="str">
            <v>6107060105F2</v>
          </cell>
          <cell r="H412">
            <v>175400</v>
          </cell>
          <cell r="I412" t="str">
            <v>D</v>
          </cell>
          <cell r="J412" t="str">
            <v>KEKURANGAN IP BLN (APRIL-JUNI)-05 GRANULASI</v>
          </cell>
          <cell r="K412" t="str">
            <v>500830130</v>
          </cell>
        </row>
        <row r="413">
          <cell r="A413" t="str">
            <v>F</v>
          </cell>
          <cell r="B413" t="str">
            <v>8</v>
          </cell>
          <cell r="D413" t="str">
            <v>000228</v>
          </cell>
          <cell r="E413">
            <v>38575</v>
          </cell>
          <cell r="F413" t="str">
            <v>48504E0</v>
          </cell>
          <cell r="G413" t="str">
            <v>6107070204E0</v>
          </cell>
          <cell r="H413">
            <v>62760</v>
          </cell>
          <cell r="I413" t="str">
            <v>D</v>
          </cell>
          <cell r="J413" t="str">
            <v>IJHT 5 AGT-05 PRODUKSI</v>
          </cell>
          <cell r="K413" t="str">
            <v>500820110</v>
          </cell>
        </row>
        <row r="414">
          <cell r="A414" t="str">
            <v>F</v>
          </cell>
          <cell r="B414" t="str">
            <v>8</v>
          </cell>
          <cell r="D414" t="str">
            <v>000228</v>
          </cell>
          <cell r="E414">
            <v>38575</v>
          </cell>
          <cell r="F414" t="str">
            <v>48504F1</v>
          </cell>
          <cell r="G414" t="str">
            <v>6107070204F1</v>
          </cell>
          <cell r="H414">
            <v>44850</v>
          </cell>
          <cell r="I414" t="str">
            <v>D</v>
          </cell>
          <cell r="J414" t="str">
            <v>IJHT 5 AGT-05 PRODUKSI I</v>
          </cell>
          <cell r="K414" t="str">
            <v>500820120</v>
          </cell>
        </row>
        <row r="415">
          <cell r="A415" t="str">
            <v>F</v>
          </cell>
          <cell r="B415" t="str">
            <v>8</v>
          </cell>
          <cell r="D415" t="str">
            <v>000229</v>
          </cell>
          <cell r="E415">
            <v>38574</v>
          </cell>
          <cell r="F415" t="str">
            <v>48505F3</v>
          </cell>
          <cell r="G415" t="str">
            <v>6107060105F3</v>
          </cell>
          <cell r="H415">
            <v>195400</v>
          </cell>
          <cell r="I415" t="str">
            <v>D</v>
          </cell>
          <cell r="J415" t="str">
            <v>KEKURANGAN IP BLN (APRIL-JUNI)-05 PENCETAKAN</v>
          </cell>
          <cell r="K415" t="str">
            <v>500830140</v>
          </cell>
        </row>
        <row r="416">
          <cell r="A416" t="str">
            <v>F</v>
          </cell>
          <cell r="B416" t="str">
            <v>8</v>
          </cell>
          <cell r="D416" t="str">
            <v>000228</v>
          </cell>
          <cell r="E416">
            <v>38575</v>
          </cell>
          <cell r="F416" t="str">
            <v>48504F2</v>
          </cell>
          <cell r="G416" t="str">
            <v>6107070204F2</v>
          </cell>
          <cell r="H416">
            <v>218890</v>
          </cell>
          <cell r="I416" t="str">
            <v>D</v>
          </cell>
          <cell r="J416" t="str">
            <v>IJHT 5 AGT-05 GRANULASI</v>
          </cell>
          <cell r="K416" t="str">
            <v>500820130</v>
          </cell>
        </row>
        <row r="417">
          <cell r="A417" t="str">
            <v>F</v>
          </cell>
          <cell r="B417" t="str">
            <v>8</v>
          </cell>
          <cell r="D417" t="str">
            <v>000228</v>
          </cell>
          <cell r="E417">
            <v>38575</v>
          </cell>
          <cell r="F417" t="str">
            <v>48504F3</v>
          </cell>
          <cell r="G417" t="str">
            <v>6107070204F3</v>
          </cell>
          <cell r="H417">
            <v>240460</v>
          </cell>
          <cell r="I417" t="str">
            <v>D</v>
          </cell>
          <cell r="J417" t="str">
            <v>IJHT 5 AGT-05 PENCETAKAN</v>
          </cell>
          <cell r="K417" t="str">
            <v>500820140</v>
          </cell>
        </row>
        <row r="418">
          <cell r="A418" t="str">
            <v>F</v>
          </cell>
          <cell r="B418" t="str">
            <v>8</v>
          </cell>
          <cell r="D418" t="str">
            <v>000229</v>
          </cell>
          <cell r="E418">
            <v>38574</v>
          </cell>
          <cell r="F418" t="str">
            <v>48505F4</v>
          </cell>
          <cell r="G418" t="str">
            <v>6107060105F4</v>
          </cell>
          <cell r="H418">
            <v>65000</v>
          </cell>
          <cell r="I418" t="str">
            <v>D</v>
          </cell>
          <cell r="J418" t="str">
            <v>KEKURANGAN IP BLN (APRIL-JUNI)-05 PENYALUTAN</v>
          </cell>
          <cell r="K418" t="str">
            <v>500830150</v>
          </cell>
        </row>
        <row r="419">
          <cell r="A419" t="str">
            <v>F</v>
          </cell>
          <cell r="B419" t="str">
            <v>8</v>
          </cell>
          <cell r="D419" t="str">
            <v>000228</v>
          </cell>
          <cell r="E419">
            <v>38575</v>
          </cell>
          <cell r="F419" t="str">
            <v>48504F4</v>
          </cell>
          <cell r="G419" t="str">
            <v>6107070204F4</v>
          </cell>
          <cell r="H419">
            <v>77130</v>
          </cell>
          <cell r="I419" t="str">
            <v>D</v>
          </cell>
          <cell r="J419" t="str">
            <v>IJHT 5 AGT-05 PENYALUTAN</v>
          </cell>
          <cell r="K419" t="str">
            <v>500820150</v>
          </cell>
        </row>
        <row r="420">
          <cell r="A420" t="str">
            <v>F</v>
          </cell>
          <cell r="B420" t="str">
            <v>8</v>
          </cell>
          <cell r="D420" t="str">
            <v>000228</v>
          </cell>
          <cell r="E420">
            <v>38575</v>
          </cell>
          <cell r="F420" t="str">
            <v>48504F5</v>
          </cell>
          <cell r="G420" t="str">
            <v>6107070204F5</v>
          </cell>
          <cell r="H420">
            <v>45740</v>
          </cell>
          <cell r="I420" t="str">
            <v>D</v>
          </cell>
          <cell r="J420" t="str">
            <v>IJHT 5 AGT-05 ARV</v>
          </cell>
          <cell r="K420" t="str">
            <v>500820160</v>
          </cell>
        </row>
        <row r="421">
          <cell r="A421" t="str">
            <v>F</v>
          </cell>
          <cell r="B421" t="str">
            <v>8</v>
          </cell>
          <cell r="D421" t="str">
            <v>000229</v>
          </cell>
          <cell r="E421">
            <v>38574</v>
          </cell>
          <cell r="F421" t="str">
            <v>48505F5</v>
          </cell>
          <cell r="G421" t="str">
            <v>6107060105F5</v>
          </cell>
          <cell r="H421">
            <v>36800</v>
          </cell>
          <cell r="I421" t="str">
            <v>D</v>
          </cell>
          <cell r="J421" t="str">
            <v>KEKURANGAN IP BLN (APRIL-JUNI)-05 ARV</v>
          </cell>
          <cell r="K421" t="str">
            <v>500830160</v>
          </cell>
        </row>
        <row r="422">
          <cell r="A422" t="str">
            <v>F</v>
          </cell>
          <cell r="B422" t="str">
            <v>8</v>
          </cell>
          <cell r="D422" t="str">
            <v>000228</v>
          </cell>
          <cell r="E422">
            <v>38575</v>
          </cell>
          <cell r="F422" t="str">
            <v>48504F6</v>
          </cell>
          <cell r="G422" t="str">
            <v>6107070204F6</v>
          </cell>
          <cell r="H422">
            <v>507720</v>
          </cell>
          <cell r="I422" t="str">
            <v>D</v>
          </cell>
          <cell r="J422" t="str">
            <v>IJHT 5 AGT-05 PENGEMASAN PRIMER</v>
          </cell>
          <cell r="K422" t="str">
            <v>500820170</v>
          </cell>
        </row>
        <row r="423">
          <cell r="A423" t="str">
            <v>F</v>
          </cell>
          <cell r="B423" t="str">
            <v>8</v>
          </cell>
          <cell r="D423" t="str">
            <v>000229</v>
          </cell>
          <cell r="E423">
            <v>38574</v>
          </cell>
          <cell r="F423" t="str">
            <v>48505F6</v>
          </cell>
          <cell r="G423" t="str">
            <v>6107060105F6</v>
          </cell>
          <cell r="H423">
            <v>403800</v>
          </cell>
          <cell r="I423" t="str">
            <v>D</v>
          </cell>
          <cell r="J423" t="str">
            <v>KEKURANGAN IP BLN (APRIL-JUNI)-05 PENGEMASAN</v>
          </cell>
          <cell r="K423" t="str">
            <v>500830170</v>
          </cell>
        </row>
        <row r="424">
          <cell r="A424" t="str">
            <v>F</v>
          </cell>
          <cell r="B424" t="str">
            <v>8</v>
          </cell>
          <cell r="D424" t="str">
            <v>000228</v>
          </cell>
          <cell r="E424">
            <v>38575</v>
          </cell>
          <cell r="F424" t="str">
            <v>48504F7</v>
          </cell>
          <cell r="G424" t="str">
            <v>6107070204F7</v>
          </cell>
          <cell r="H424">
            <v>514840</v>
          </cell>
          <cell r="I424" t="str">
            <v>D</v>
          </cell>
          <cell r="J424" t="str">
            <v>IJHT 5 AGT-05 PENGEMASAN SEKUNDER</v>
          </cell>
          <cell r="K424" t="str">
            <v>500820180</v>
          </cell>
        </row>
        <row r="425">
          <cell r="A425" t="str">
            <v>F</v>
          </cell>
          <cell r="B425" t="str">
            <v>8</v>
          </cell>
          <cell r="D425" t="str">
            <v>000228</v>
          </cell>
          <cell r="E425">
            <v>38575</v>
          </cell>
          <cell r="F425" t="str">
            <v>48504G1</v>
          </cell>
          <cell r="G425" t="str">
            <v>6107070204G1</v>
          </cell>
          <cell r="H425">
            <v>44850</v>
          </cell>
          <cell r="I425" t="str">
            <v>D</v>
          </cell>
          <cell r="J425" t="str">
            <v>IJHT 5 AGT-05 PRODUKSI II</v>
          </cell>
          <cell r="K425" t="str">
            <v>500820190</v>
          </cell>
        </row>
        <row r="426">
          <cell r="A426" t="str">
            <v>F</v>
          </cell>
          <cell r="B426" t="str">
            <v>8</v>
          </cell>
          <cell r="D426" t="str">
            <v>000228</v>
          </cell>
          <cell r="E426">
            <v>38575</v>
          </cell>
          <cell r="F426" t="str">
            <v>48504G2</v>
          </cell>
          <cell r="G426" t="str">
            <v>6107070204G2</v>
          </cell>
          <cell r="H426">
            <v>400080</v>
          </cell>
          <cell r="I426" t="str">
            <v>D</v>
          </cell>
          <cell r="J426" t="str">
            <v>IJHT 5 AGT-05 PENCAMPURAN &amp; PENGIS</v>
          </cell>
          <cell r="K426" t="str">
            <v>500820200</v>
          </cell>
        </row>
        <row r="427">
          <cell r="A427" t="str">
            <v>F</v>
          </cell>
          <cell r="B427" t="str">
            <v>8</v>
          </cell>
          <cell r="D427" t="str">
            <v>000229</v>
          </cell>
          <cell r="E427">
            <v>38574</v>
          </cell>
          <cell r="F427" t="str">
            <v>48505F7</v>
          </cell>
          <cell r="G427" t="str">
            <v>6107060105F7</v>
          </cell>
          <cell r="H427">
            <v>447000</v>
          </cell>
          <cell r="I427" t="str">
            <v>D</v>
          </cell>
          <cell r="J427" t="str">
            <v>KEKURANGAN IP BLN (APRIL-JUNI)-05 PENGEMASAN</v>
          </cell>
          <cell r="K427" t="str">
            <v>500830180</v>
          </cell>
        </row>
        <row r="428">
          <cell r="A428" t="str">
            <v>F</v>
          </cell>
          <cell r="B428" t="str">
            <v>8</v>
          </cell>
          <cell r="D428" t="str">
            <v>000228</v>
          </cell>
          <cell r="E428">
            <v>38575</v>
          </cell>
          <cell r="F428" t="str">
            <v>48504G3</v>
          </cell>
          <cell r="G428" t="str">
            <v>6107070204G3</v>
          </cell>
          <cell r="H428">
            <v>191920</v>
          </cell>
          <cell r="I428" t="str">
            <v>D</v>
          </cell>
          <cell r="J428" t="str">
            <v>IJHT 5 AGT-05 PENCAMPURAN &amp; PENGIS</v>
          </cell>
          <cell r="K428" t="str">
            <v>500820210</v>
          </cell>
        </row>
        <row r="429">
          <cell r="A429" t="str">
            <v>F</v>
          </cell>
          <cell r="B429" t="str">
            <v>8</v>
          </cell>
          <cell r="D429" t="str">
            <v>000229</v>
          </cell>
          <cell r="E429">
            <v>38574</v>
          </cell>
          <cell r="F429" t="str">
            <v>48505G1</v>
          </cell>
          <cell r="G429" t="str">
            <v>6107060105G1</v>
          </cell>
          <cell r="H429">
            <v>20400</v>
          </cell>
          <cell r="I429" t="str">
            <v>D</v>
          </cell>
          <cell r="J429" t="str">
            <v>KEKURANGAN IP BLN (APRIL-JUNI)-05 PRODUKSI I</v>
          </cell>
          <cell r="K429" t="str">
            <v>500830190</v>
          </cell>
        </row>
        <row r="430">
          <cell r="A430" t="str">
            <v>F</v>
          </cell>
          <cell r="B430" t="str">
            <v>8</v>
          </cell>
          <cell r="D430" t="str">
            <v>000228</v>
          </cell>
          <cell r="E430">
            <v>38575</v>
          </cell>
          <cell r="F430" t="str">
            <v>48504G4</v>
          </cell>
          <cell r="G430" t="str">
            <v>6107070204G4</v>
          </cell>
          <cell r="H430">
            <v>403670</v>
          </cell>
          <cell r="I430" t="str">
            <v>D</v>
          </cell>
          <cell r="J430" t="str">
            <v>IJHT 5 AGT-05 PENGEMASAN CAIRAN &amp;</v>
          </cell>
          <cell r="K430" t="str">
            <v>500820220</v>
          </cell>
        </row>
        <row r="431">
          <cell r="A431" t="str">
            <v>F</v>
          </cell>
          <cell r="B431" t="str">
            <v>8</v>
          </cell>
          <cell r="D431" t="str">
            <v>000228</v>
          </cell>
          <cell r="E431">
            <v>38575</v>
          </cell>
          <cell r="F431" t="str">
            <v>48504G5</v>
          </cell>
          <cell r="G431" t="str">
            <v>6107070204G5</v>
          </cell>
          <cell r="H431">
            <v>312200</v>
          </cell>
          <cell r="I431" t="str">
            <v>D</v>
          </cell>
          <cell r="J431" t="str">
            <v>IJHT 5 AGT-05 PROSES &amp; PENGEMASAN</v>
          </cell>
          <cell r="K431" t="str">
            <v>500820230</v>
          </cell>
        </row>
        <row r="432">
          <cell r="A432" t="str">
            <v>F</v>
          </cell>
          <cell r="B432" t="str">
            <v>8</v>
          </cell>
          <cell r="D432" t="str">
            <v>000229</v>
          </cell>
          <cell r="E432">
            <v>38574</v>
          </cell>
          <cell r="F432" t="str">
            <v>48505G2</v>
          </cell>
          <cell r="G432" t="str">
            <v>6107060105G2</v>
          </cell>
          <cell r="H432">
            <v>320400</v>
          </cell>
          <cell r="I432" t="str">
            <v>D</v>
          </cell>
          <cell r="J432" t="str">
            <v>KEKURANGAN IP BLN (9APRIL-JUNI)-05 PE</v>
          </cell>
          <cell r="K432" t="str">
            <v>500830200</v>
          </cell>
        </row>
        <row r="433">
          <cell r="A433" t="str">
            <v>F</v>
          </cell>
          <cell r="B433" t="str">
            <v>8</v>
          </cell>
          <cell r="D433" t="str">
            <v>000228</v>
          </cell>
          <cell r="E433">
            <v>38575</v>
          </cell>
          <cell r="F433" t="str">
            <v>48504H1</v>
          </cell>
          <cell r="G433" t="str">
            <v>6107070204H1</v>
          </cell>
          <cell r="H433">
            <v>64580</v>
          </cell>
          <cell r="I433" t="str">
            <v>D</v>
          </cell>
          <cell r="J433" t="str">
            <v>IJHT 5 AGT-05 PRODUKSI III</v>
          </cell>
          <cell r="K433" t="str">
            <v>500820240</v>
          </cell>
        </row>
        <row r="434">
          <cell r="A434" t="str">
            <v>F</v>
          </cell>
          <cell r="B434" t="str">
            <v>8</v>
          </cell>
          <cell r="D434" t="str">
            <v>000228</v>
          </cell>
          <cell r="E434">
            <v>38575</v>
          </cell>
          <cell r="F434" t="str">
            <v>48504H2</v>
          </cell>
          <cell r="G434" t="str">
            <v>6107070204H2</v>
          </cell>
          <cell r="H434">
            <v>69990</v>
          </cell>
          <cell r="I434" t="str">
            <v>D</v>
          </cell>
          <cell r="J434" t="str">
            <v>IJHT 5 AGT-05 PENCAMPURAN DAN PENC</v>
          </cell>
          <cell r="K434" t="str">
            <v>500820250</v>
          </cell>
        </row>
        <row r="435">
          <cell r="A435" t="str">
            <v>F</v>
          </cell>
          <cell r="B435" t="str">
            <v>8</v>
          </cell>
          <cell r="D435" t="str">
            <v>000228</v>
          </cell>
          <cell r="E435">
            <v>38575</v>
          </cell>
          <cell r="F435" t="str">
            <v>48504H3</v>
          </cell>
          <cell r="G435" t="str">
            <v>6107070204H3</v>
          </cell>
          <cell r="H435">
            <v>223400</v>
          </cell>
          <cell r="I435" t="str">
            <v>D</v>
          </cell>
          <cell r="J435" t="str">
            <v>IJHT 5 AGT-05 PENGEMASAN PIL KB &amp;</v>
          </cell>
          <cell r="K435" t="str">
            <v>500820260</v>
          </cell>
        </row>
        <row r="436">
          <cell r="A436" t="str">
            <v>F</v>
          </cell>
          <cell r="B436" t="str">
            <v>8</v>
          </cell>
          <cell r="D436" t="str">
            <v>000229</v>
          </cell>
          <cell r="E436">
            <v>38574</v>
          </cell>
          <cell r="F436" t="str">
            <v>48505G3</v>
          </cell>
          <cell r="G436" t="str">
            <v>6107060105G3</v>
          </cell>
          <cell r="H436">
            <v>152400</v>
          </cell>
          <cell r="I436" t="str">
            <v>D</v>
          </cell>
          <cell r="J436" t="str">
            <v>KEK IP BLN (APRIL-JUNI)-05 PENCAMPURAN &amp; PEN</v>
          </cell>
          <cell r="K436" t="str">
            <v>500830210</v>
          </cell>
        </row>
        <row r="437">
          <cell r="A437" t="str">
            <v>F</v>
          </cell>
          <cell r="B437" t="str">
            <v>8</v>
          </cell>
          <cell r="D437" t="str">
            <v>000228</v>
          </cell>
          <cell r="E437">
            <v>38575</v>
          </cell>
          <cell r="F437" t="str">
            <v>48504H4</v>
          </cell>
          <cell r="G437" t="str">
            <v>6107070204H4</v>
          </cell>
          <cell r="H437">
            <v>191920</v>
          </cell>
          <cell r="I437" t="str">
            <v>D</v>
          </cell>
          <cell r="J437" t="str">
            <v>IJHT 5 AGT-05 EKSTRAKSI KINA</v>
          </cell>
          <cell r="K437" t="str">
            <v>500820270</v>
          </cell>
        </row>
        <row r="438">
          <cell r="A438" t="str">
            <v>F</v>
          </cell>
          <cell r="B438" t="str">
            <v>8</v>
          </cell>
          <cell r="D438" t="str">
            <v>000229</v>
          </cell>
          <cell r="E438">
            <v>38574</v>
          </cell>
          <cell r="F438" t="str">
            <v>48505G4</v>
          </cell>
          <cell r="G438" t="str">
            <v>6107060105G4</v>
          </cell>
          <cell r="H438">
            <v>335800</v>
          </cell>
          <cell r="I438" t="str">
            <v>D</v>
          </cell>
          <cell r="J438" t="str">
            <v>KEK.IP BLN (APRIL-JUNI)-05 PENGEMASAN CAIRAN</v>
          </cell>
          <cell r="K438" t="str">
            <v>500830220</v>
          </cell>
        </row>
        <row r="439">
          <cell r="A439" t="str">
            <v>F</v>
          </cell>
          <cell r="B439" t="str">
            <v>8</v>
          </cell>
          <cell r="D439" t="str">
            <v>000228</v>
          </cell>
          <cell r="E439">
            <v>38575</v>
          </cell>
          <cell r="F439" t="str">
            <v>48504H5</v>
          </cell>
          <cell r="G439" t="str">
            <v>6107070204H5</v>
          </cell>
          <cell r="H439">
            <v>265530</v>
          </cell>
          <cell r="I439" t="str">
            <v>D</v>
          </cell>
          <cell r="J439" t="str">
            <v>IJHT 5 AGT-05 ISOLASI ALKALOID KIN</v>
          </cell>
          <cell r="K439" t="str">
            <v>500820280</v>
          </cell>
        </row>
        <row r="440">
          <cell r="A440" t="str">
            <v>F</v>
          </cell>
          <cell r="B440" t="str">
            <v>8</v>
          </cell>
          <cell r="D440" t="str">
            <v>000228</v>
          </cell>
          <cell r="E440">
            <v>38575</v>
          </cell>
          <cell r="F440" t="str">
            <v>48504H6</v>
          </cell>
          <cell r="G440" t="str">
            <v>6107070204H6</v>
          </cell>
          <cell r="H440">
            <v>264610</v>
          </cell>
          <cell r="I440" t="str">
            <v>D</v>
          </cell>
          <cell r="J440" t="str">
            <v>IJHT 5 AGT-05 PEMURNIAN &amp; PENGEMAS</v>
          </cell>
          <cell r="K440" t="str">
            <v>500820290</v>
          </cell>
        </row>
        <row r="441">
          <cell r="A441" t="str">
            <v>F</v>
          </cell>
          <cell r="B441" t="str">
            <v>8</v>
          </cell>
          <cell r="D441" t="str">
            <v>000229</v>
          </cell>
          <cell r="E441">
            <v>38574</v>
          </cell>
          <cell r="F441" t="str">
            <v>48505G5</v>
          </cell>
          <cell r="G441" t="str">
            <v>6107060105G5</v>
          </cell>
          <cell r="H441">
            <v>265200</v>
          </cell>
          <cell r="I441" t="str">
            <v>D</v>
          </cell>
          <cell r="J441" t="str">
            <v>KEK.IP BLN (APRIL-JUNI)-05 PROSES &amp; PENGEMAS</v>
          </cell>
          <cell r="K441" t="str">
            <v>500830230</v>
          </cell>
        </row>
        <row r="442">
          <cell r="A442" t="str">
            <v>F</v>
          </cell>
          <cell r="B442" t="str">
            <v>8</v>
          </cell>
          <cell r="D442" t="str">
            <v>000228</v>
          </cell>
          <cell r="E442">
            <v>38575</v>
          </cell>
          <cell r="F442" t="str">
            <v>48504E1</v>
          </cell>
          <cell r="G442" t="str">
            <v>6107070204E1</v>
          </cell>
          <cell r="H442">
            <v>132760</v>
          </cell>
          <cell r="I442" t="str">
            <v>D</v>
          </cell>
          <cell r="J442" t="str">
            <v>IJHT 5 AGT-05 KARANTINA DALAM PROS</v>
          </cell>
          <cell r="K442" t="str">
            <v>500820300</v>
          </cell>
        </row>
        <row r="443">
          <cell r="A443" t="str">
            <v>F</v>
          </cell>
          <cell r="B443" t="str">
            <v>8</v>
          </cell>
          <cell r="D443" t="str">
            <v>000229</v>
          </cell>
          <cell r="E443">
            <v>38574</v>
          </cell>
          <cell r="F443" t="str">
            <v>48505H1</v>
          </cell>
          <cell r="G443" t="str">
            <v>6107060105H1</v>
          </cell>
          <cell r="H443">
            <v>36600</v>
          </cell>
          <cell r="I443" t="str">
            <v>D</v>
          </cell>
          <cell r="J443" t="str">
            <v>KEK.IP BLN (APRIL-JUNI)-05 PRODUKSI III</v>
          </cell>
          <cell r="K443" t="str">
            <v>500830240</v>
          </cell>
        </row>
        <row r="444">
          <cell r="A444" t="str">
            <v>F</v>
          </cell>
          <cell r="B444" t="str">
            <v>8</v>
          </cell>
          <cell r="D444" t="str">
            <v>000228</v>
          </cell>
          <cell r="E444">
            <v>38575</v>
          </cell>
          <cell r="F444" t="str">
            <v>48504I0</v>
          </cell>
          <cell r="G444" t="str">
            <v>6107070204I0</v>
          </cell>
          <cell r="H444">
            <v>62760</v>
          </cell>
          <cell r="I444" t="str">
            <v>D</v>
          </cell>
          <cell r="J444" t="str">
            <v>IJHT 5 AGT-05 PENGELOLAAN MUTU</v>
          </cell>
          <cell r="K444" t="str">
            <v>500820310</v>
          </cell>
        </row>
        <row r="445">
          <cell r="A445" t="str">
            <v>F</v>
          </cell>
          <cell r="B445" t="str">
            <v>8</v>
          </cell>
          <cell r="D445" t="str">
            <v>000228</v>
          </cell>
          <cell r="E445">
            <v>38575</v>
          </cell>
          <cell r="F445" t="str">
            <v>48504J1</v>
          </cell>
          <cell r="G445" t="str">
            <v>6107070204J1</v>
          </cell>
          <cell r="H445">
            <v>73530</v>
          </cell>
          <cell r="I445" t="str">
            <v>D</v>
          </cell>
          <cell r="J445" t="str">
            <v>IJHT 5 AGT-05 PEMASTIAN MUTU</v>
          </cell>
          <cell r="K445" t="str">
            <v>500820320</v>
          </cell>
        </row>
        <row r="446">
          <cell r="A446" t="str">
            <v>F</v>
          </cell>
          <cell r="B446" t="str">
            <v>8</v>
          </cell>
          <cell r="D446" t="str">
            <v>000229</v>
          </cell>
          <cell r="E446">
            <v>38574</v>
          </cell>
          <cell r="F446" t="str">
            <v>48505H2</v>
          </cell>
          <cell r="G446" t="str">
            <v>6107060105H2</v>
          </cell>
          <cell r="H446">
            <v>84600</v>
          </cell>
          <cell r="I446" t="str">
            <v>D</v>
          </cell>
          <cell r="J446" t="str">
            <v>KEK.IP BLN (APRIL-JUNI)-05 PENCAMPURAN DAN P</v>
          </cell>
          <cell r="K446" t="str">
            <v>500830250</v>
          </cell>
        </row>
        <row r="447">
          <cell r="A447" t="str">
            <v>F</v>
          </cell>
          <cell r="B447" t="str">
            <v>8</v>
          </cell>
          <cell r="D447" t="str">
            <v>000228</v>
          </cell>
          <cell r="E447">
            <v>38575</v>
          </cell>
          <cell r="F447" t="str">
            <v>48504J2</v>
          </cell>
          <cell r="G447" t="str">
            <v>6107070204J2</v>
          </cell>
          <cell r="H447">
            <v>245860</v>
          </cell>
          <cell r="I447" t="str">
            <v>D</v>
          </cell>
          <cell r="J447" t="str">
            <v>IJHT 5 AGT-05 PENGAWASAN DALAM PRO</v>
          </cell>
          <cell r="K447" t="str">
            <v>500820330</v>
          </cell>
        </row>
        <row r="448">
          <cell r="A448" t="str">
            <v>F</v>
          </cell>
          <cell r="B448" t="str">
            <v>8</v>
          </cell>
          <cell r="D448" t="str">
            <v>000228</v>
          </cell>
          <cell r="E448">
            <v>38575</v>
          </cell>
          <cell r="F448" t="str">
            <v>48504J3</v>
          </cell>
          <cell r="G448" t="str">
            <v>6107070204J3</v>
          </cell>
          <cell r="H448">
            <v>134570</v>
          </cell>
          <cell r="I448" t="str">
            <v>D</v>
          </cell>
          <cell r="J448" t="str">
            <v>IJHT 5 AGT-05 PENGAWASAN DALAM PRO</v>
          </cell>
          <cell r="K448" t="str">
            <v>500820340</v>
          </cell>
        </row>
        <row r="449">
          <cell r="A449" t="str">
            <v>F</v>
          </cell>
          <cell r="B449" t="str">
            <v>8</v>
          </cell>
          <cell r="D449" t="str">
            <v>000229</v>
          </cell>
          <cell r="E449">
            <v>38574</v>
          </cell>
          <cell r="F449" t="str">
            <v>48505H3</v>
          </cell>
          <cell r="G449" t="str">
            <v>6107060105H3</v>
          </cell>
          <cell r="H449">
            <v>187000</v>
          </cell>
          <cell r="I449" t="str">
            <v>D</v>
          </cell>
          <cell r="J449" t="str">
            <v>KEK.IP BLN (APRIL-JUNI)-05 PENGEMASAN PIL KB</v>
          </cell>
          <cell r="K449" t="str">
            <v>500830260</v>
          </cell>
        </row>
        <row r="450">
          <cell r="A450" t="str">
            <v>F</v>
          </cell>
          <cell r="B450" t="str">
            <v>8</v>
          </cell>
          <cell r="D450" t="str">
            <v>000228</v>
          </cell>
          <cell r="E450">
            <v>38575</v>
          </cell>
          <cell r="F450" t="str">
            <v>48504J4</v>
          </cell>
          <cell r="G450" t="str">
            <v>6107070204J4</v>
          </cell>
          <cell r="H450">
            <v>95080</v>
          </cell>
          <cell r="I450" t="str">
            <v>D</v>
          </cell>
          <cell r="J450" t="str">
            <v>IJHT 5 AGT-05 PENGAWASAN PRODUK AK</v>
          </cell>
          <cell r="K450" t="str">
            <v>500820350</v>
          </cell>
        </row>
        <row r="451">
          <cell r="A451" t="str">
            <v>F</v>
          </cell>
          <cell r="B451" t="str">
            <v>8</v>
          </cell>
          <cell r="D451" t="str">
            <v>000228</v>
          </cell>
          <cell r="E451">
            <v>38575</v>
          </cell>
          <cell r="F451" t="str">
            <v>48504J5</v>
          </cell>
          <cell r="G451" t="str">
            <v>6107070204J5</v>
          </cell>
          <cell r="H451">
            <v>27790</v>
          </cell>
          <cell r="I451" t="str">
            <v>D</v>
          </cell>
          <cell r="J451" t="str">
            <v>IJHT 5 AGT-05 KALIBRASI INSTRUMEN</v>
          </cell>
          <cell r="K451" t="str">
            <v>500820360</v>
          </cell>
        </row>
        <row r="452">
          <cell r="A452" t="str">
            <v>F</v>
          </cell>
          <cell r="B452" t="str">
            <v>8</v>
          </cell>
          <cell r="D452" t="str">
            <v>000228</v>
          </cell>
          <cell r="E452">
            <v>38575</v>
          </cell>
          <cell r="F452" t="str">
            <v>48504J6</v>
          </cell>
          <cell r="G452" t="str">
            <v>6107070204J6</v>
          </cell>
          <cell r="H452">
            <v>25090</v>
          </cell>
          <cell r="I452" t="str">
            <v>D</v>
          </cell>
          <cell r="J452" t="str">
            <v>IJHT BLN AGT-05 DOKUMENTASI</v>
          </cell>
          <cell r="K452" t="str">
            <v>500820370</v>
          </cell>
        </row>
        <row r="453">
          <cell r="A453" t="str">
            <v>F</v>
          </cell>
          <cell r="B453" t="str">
            <v>8</v>
          </cell>
          <cell r="D453" t="str">
            <v>000229</v>
          </cell>
          <cell r="E453">
            <v>38574</v>
          </cell>
          <cell r="F453" t="str">
            <v>48505H4</v>
          </cell>
          <cell r="G453" t="str">
            <v>6107060105H4</v>
          </cell>
          <cell r="H453">
            <v>153400</v>
          </cell>
          <cell r="I453" t="str">
            <v>D</v>
          </cell>
          <cell r="J453" t="str">
            <v>KEK.IP BLN (APRIL-JUNI)-05 EKSTRAKSI KINA</v>
          </cell>
          <cell r="K453" t="str">
            <v>500830270</v>
          </cell>
        </row>
        <row r="454">
          <cell r="A454" t="str">
            <v>F</v>
          </cell>
          <cell r="B454" t="str">
            <v>8</v>
          </cell>
          <cell r="D454" t="str">
            <v>000228</v>
          </cell>
          <cell r="E454">
            <v>38575</v>
          </cell>
          <cell r="F454" t="str">
            <v>48504J7</v>
          </cell>
          <cell r="G454" t="str">
            <v>6107070204J7</v>
          </cell>
          <cell r="H454">
            <v>25090</v>
          </cell>
          <cell r="I454" t="str">
            <v>D</v>
          </cell>
          <cell r="J454" t="str">
            <v>IJHT 5 AGT-05 PENANGANAN REGULASI</v>
          </cell>
          <cell r="K454" t="str">
            <v>500820380</v>
          </cell>
        </row>
        <row r="455">
          <cell r="A455" t="str">
            <v>F</v>
          </cell>
          <cell r="B455" t="str">
            <v>8</v>
          </cell>
          <cell r="D455" t="str">
            <v>000229</v>
          </cell>
          <cell r="E455">
            <v>38574</v>
          </cell>
          <cell r="F455" t="str">
            <v>48505H5</v>
          </cell>
          <cell r="G455" t="str">
            <v>6107060105H5</v>
          </cell>
          <cell r="H455">
            <v>184000</v>
          </cell>
          <cell r="I455" t="str">
            <v>D</v>
          </cell>
          <cell r="J455" t="str">
            <v>KEK.IP BLN (APRIL-JUNI)-05 ISOLASI ALKALOID KIN</v>
          </cell>
          <cell r="K455" t="str">
            <v>500830280</v>
          </cell>
        </row>
        <row r="456">
          <cell r="A456" t="str">
            <v>F</v>
          </cell>
          <cell r="B456" t="str">
            <v>8</v>
          </cell>
          <cell r="D456" t="str">
            <v>000228</v>
          </cell>
          <cell r="E456">
            <v>38575</v>
          </cell>
          <cell r="F456" t="str">
            <v>48504K1</v>
          </cell>
          <cell r="G456" t="str">
            <v>6107070204K1</v>
          </cell>
          <cell r="H456">
            <v>44850</v>
          </cell>
          <cell r="I456" t="str">
            <v>D</v>
          </cell>
          <cell r="J456" t="str">
            <v>IJHT 5 AGT-05 LABORATORIUM PENGUJI</v>
          </cell>
          <cell r="K456" t="str">
            <v>500820390</v>
          </cell>
        </row>
        <row r="457">
          <cell r="A457" t="str">
            <v>F</v>
          </cell>
          <cell r="B457" t="str">
            <v>8</v>
          </cell>
          <cell r="D457" t="str">
            <v>000228</v>
          </cell>
          <cell r="E457">
            <v>38575</v>
          </cell>
          <cell r="F457" t="str">
            <v>48504K2</v>
          </cell>
          <cell r="G457" t="str">
            <v>6107070204K2</v>
          </cell>
          <cell r="H457">
            <v>43040</v>
          </cell>
          <cell r="I457" t="str">
            <v>D</v>
          </cell>
          <cell r="J457" t="str">
            <v>IJHT 5 AGT-05 PEMERIKSAAN BAHAN BA</v>
          </cell>
          <cell r="K457" t="str">
            <v>500820400</v>
          </cell>
        </row>
        <row r="458">
          <cell r="A458" t="str">
            <v>F</v>
          </cell>
          <cell r="B458" t="str">
            <v>8</v>
          </cell>
          <cell r="D458" t="str">
            <v>000229</v>
          </cell>
          <cell r="E458">
            <v>38574</v>
          </cell>
          <cell r="F458" t="str">
            <v>48505H6</v>
          </cell>
          <cell r="G458" t="str">
            <v>6107060105H6</v>
          </cell>
          <cell r="H458">
            <v>197800</v>
          </cell>
          <cell r="I458" t="str">
            <v>D</v>
          </cell>
          <cell r="J458" t="str">
            <v>KEK.IP BLN (APRIL-JUNI)-05 PEMURNIAN &amp; PENGEMAS</v>
          </cell>
          <cell r="K458" t="str">
            <v>500830290</v>
          </cell>
        </row>
        <row r="459">
          <cell r="A459" t="str">
            <v>F</v>
          </cell>
          <cell r="B459" t="str">
            <v>8</v>
          </cell>
          <cell r="D459" t="str">
            <v>000228</v>
          </cell>
          <cell r="E459">
            <v>38575</v>
          </cell>
          <cell r="F459" t="str">
            <v>48504K3</v>
          </cell>
          <cell r="G459" t="str">
            <v>6107070204K3</v>
          </cell>
          <cell r="H459">
            <v>61880</v>
          </cell>
          <cell r="I459" t="str">
            <v>D</v>
          </cell>
          <cell r="J459" t="str">
            <v>IJHT 5 AGT-05 PEMERIKSAAN BAHAN KE</v>
          </cell>
          <cell r="K459" t="str">
            <v>500820410</v>
          </cell>
        </row>
        <row r="460">
          <cell r="A460" t="str">
            <v>F</v>
          </cell>
          <cell r="B460" t="str">
            <v>8</v>
          </cell>
          <cell r="D460" t="str">
            <v>000228</v>
          </cell>
          <cell r="E460">
            <v>38575</v>
          </cell>
          <cell r="F460" t="str">
            <v>48504K4</v>
          </cell>
          <cell r="G460" t="str">
            <v>6107070204K4</v>
          </cell>
          <cell r="H460">
            <v>78940</v>
          </cell>
          <cell r="I460" t="str">
            <v>D</v>
          </cell>
          <cell r="J460" t="str">
            <v>IJHT 5 AGT-05 PEMERIKSAAN PRODUK J</v>
          </cell>
          <cell r="K460" t="str">
            <v>500820420</v>
          </cell>
        </row>
        <row r="461">
          <cell r="A461" t="str">
            <v>F</v>
          </cell>
          <cell r="B461" t="str">
            <v>8</v>
          </cell>
          <cell r="D461" t="str">
            <v>000228</v>
          </cell>
          <cell r="E461">
            <v>38575</v>
          </cell>
          <cell r="F461" t="str">
            <v>48504K5</v>
          </cell>
          <cell r="G461" t="str">
            <v>6107070204K5</v>
          </cell>
          <cell r="H461">
            <v>60960</v>
          </cell>
          <cell r="I461" t="str">
            <v>D</v>
          </cell>
          <cell r="J461" t="str">
            <v>IJHT 5 AGT-05 PEMERIKSAAN KINA</v>
          </cell>
          <cell r="K461" t="str">
            <v>500820430</v>
          </cell>
        </row>
        <row r="462">
          <cell r="A462" t="str">
            <v>F</v>
          </cell>
          <cell r="B462" t="str">
            <v>8</v>
          </cell>
          <cell r="D462" t="str">
            <v>000229</v>
          </cell>
          <cell r="E462">
            <v>38574</v>
          </cell>
          <cell r="F462" t="str">
            <v>48505E1</v>
          </cell>
          <cell r="G462" t="str">
            <v>6107060105E1</v>
          </cell>
          <cell r="H462">
            <v>110200</v>
          </cell>
          <cell r="I462" t="str">
            <v>D</v>
          </cell>
          <cell r="J462" t="str">
            <v>KEK.IP BLN (APRIL-JUNI)-05 KARANTINA DALAM PROS</v>
          </cell>
          <cell r="K462" t="str">
            <v>500830300</v>
          </cell>
        </row>
        <row r="463">
          <cell r="A463" t="str">
            <v>F</v>
          </cell>
          <cell r="B463" t="str">
            <v>8</v>
          </cell>
          <cell r="D463" t="str">
            <v>000228</v>
          </cell>
          <cell r="E463">
            <v>38575</v>
          </cell>
          <cell r="F463" t="str">
            <v>48504K6</v>
          </cell>
          <cell r="G463" t="str">
            <v>6107070204K6</v>
          </cell>
          <cell r="H463">
            <v>35900</v>
          </cell>
          <cell r="I463" t="str">
            <v>D</v>
          </cell>
          <cell r="J463" t="str">
            <v>IJHT 5 AGT-05 PEMERIKSAAN MIKROBIO</v>
          </cell>
          <cell r="K463" t="str">
            <v>500820440</v>
          </cell>
        </row>
        <row r="464">
          <cell r="A464" t="str">
            <v>F</v>
          </cell>
          <cell r="B464" t="str">
            <v>8</v>
          </cell>
          <cell r="D464" t="str">
            <v>000228</v>
          </cell>
          <cell r="E464">
            <v>38575</v>
          </cell>
          <cell r="F464" t="str">
            <v>48504L1</v>
          </cell>
          <cell r="G464" t="str">
            <v>6107070204L1</v>
          </cell>
          <cell r="H464">
            <v>44850</v>
          </cell>
          <cell r="I464" t="str">
            <v>D</v>
          </cell>
          <cell r="J464" t="str">
            <v>IJHT 5 AGT-05 TEKNOLOGI FORMULASI</v>
          </cell>
          <cell r="K464" t="str">
            <v>500820450</v>
          </cell>
        </row>
        <row r="465">
          <cell r="A465" t="str">
            <v>F</v>
          </cell>
          <cell r="B465" t="str">
            <v>8</v>
          </cell>
          <cell r="D465" t="str">
            <v>000229</v>
          </cell>
          <cell r="E465">
            <v>38574</v>
          </cell>
          <cell r="F465" t="str">
            <v>48505I0</v>
          </cell>
          <cell r="G465" t="str">
            <v>6107060105I0</v>
          </cell>
          <cell r="H465">
            <v>35400</v>
          </cell>
          <cell r="I465" t="str">
            <v>D</v>
          </cell>
          <cell r="J465" t="str">
            <v>KEK.IP BLN (APRIL-JUNI)-05 PENGELOLAAN MUTU</v>
          </cell>
          <cell r="K465" t="str">
            <v>500830310</v>
          </cell>
        </row>
        <row r="466">
          <cell r="A466" t="str">
            <v>F</v>
          </cell>
          <cell r="B466" t="str">
            <v>8</v>
          </cell>
          <cell r="D466" t="str">
            <v>000228</v>
          </cell>
          <cell r="E466">
            <v>38575</v>
          </cell>
          <cell r="F466" t="str">
            <v>48504L2</v>
          </cell>
          <cell r="G466" t="str">
            <v>6107070204L2</v>
          </cell>
          <cell r="H466">
            <v>30490</v>
          </cell>
          <cell r="I466" t="str">
            <v>D</v>
          </cell>
          <cell r="J466" t="str">
            <v>IJHT 5 AGT-05 EVALUASI FORMULASI</v>
          </cell>
          <cell r="K466" t="str">
            <v>500820460</v>
          </cell>
        </row>
        <row r="467">
          <cell r="A467" t="str">
            <v>F</v>
          </cell>
          <cell r="B467" t="str">
            <v>8</v>
          </cell>
          <cell r="D467" t="str">
            <v>000228</v>
          </cell>
          <cell r="E467">
            <v>38575</v>
          </cell>
          <cell r="F467" t="str">
            <v>48504L3</v>
          </cell>
          <cell r="G467" t="str">
            <v>6107070204L3</v>
          </cell>
          <cell r="H467">
            <v>25090</v>
          </cell>
          <cell r="I467" t="str">
            <v>D</v>
          </cell>
          <cell r="J467" t="str">
            <v>IJHT 5 AGT-05 EVALUASI METODA ANAL</v>
          </cell>
          <cell r="K467" t="str">
            <v>500820470</v>
          </cell>
        </row>
        <row r="468">
          <cell r="A468" t="str">
            <v>F</v>
          </cell>
          <cell r="B468" t="str">
            <v>8</v>
          </cell>
          <cell r="D468" t="str">
            <v>000229</v>
          </cell>
          <cell r="E468">
            <v>38574</v>
          </cell>
          <cell r="F468" t="str">
            <v>48505J1</v>
          </cell>
          <cell r="G468" t="str">
            <v>6107060105J1</v>
          </cell>
          <cell r="H468">
            <v>29200</v>
          </cell>
          <cell r="I468" t="str">
            <v>D</v>
          </cell>
          <cell r="J468" t="str">
            <v>KEK.IP BLN (APRIL-JUNI)-05 PEMASTIAN MUTU</v>
          </cell>
          <cell r="K468" t="str">
            <v>500830320</v>
          </cell>
        </row>
        <row r="469">
          <cell r="A469" t="str">
            <v>F</v>
          </cell>
          <cell r="B469" t="str">
            <v>8</v>
          </cell>
          <cell r="D469" t="str">
            <v>000228</v>
          </cell>
          <cell r="E469">
            <v>38575</v>
          </cell>
          <cell r="F469" t="str">
            <v>48504L4</v>
          </cell>
          <cell r="G469" t="str">
            <v>6107070204L4</v>
          </cell>
          <cell r="H469">
            <v>43040</v>
          </cell>
          <cell r="I469" t="str">
            <v>D</v>
          </cell>
          <cell r="J469" t="str">
            <v>IJHT 5 AGT-05 EVALUASI BAHAN KEMAS</v>
          </cell>
          <cell r="K469" t="str">
            <v>500820480</v>
          </cell>
        </row>
        <row r="470">
          <cell r="A470" t="str">
            <v>F</v>
          </cell>
          <cell r="B470" t="str">
            <v>8</v>
          </cell>
          <cell r="D470" t="str">
            <v>000228</v>
          </cell>
          <cell r="E470">
            <v>38575</v>
          </cell>
          <cell r="F470" t="str">
            <v>48504M1</v>
          </cell>
          <cell r="G470" t="str">
            <v>6107070204M1</v>
          </cell>
          <cell r="H470">
            <v>64580</v>
          </cell>
          <cell r="I470" t="str">
            <v>D</v>
          </cell>
          <cell r="J470" t="str">
            <v>IJHT 5 AGT-05 TEKNIK &amp; PEMELIHARAA</v>
          </cell>
          <cell r="K470" t="str">
            <v>500820490</v>
          </cell>
        </row>
        <row r="471">
          <cell r="A471" t="str">
            <v>F</v>
          </cell>
          <cell r="B471" t="str">
            <v>8</v>
          </cell>
          <cell r="D471" t="str">
            <v>000229</v>
          </cell>
          <cell r="E471">
            <v>38574</v>
          </cell>
          <cell r="F471" t="str">
            <v>48505J2</v>
          </cell>
          <cell r="G471" t="str">
            <v>6107060105J2</v>
          </cell>
          <cell r="H471">
            <v>194200</v>
          </cell>
          <cell r="I471" t="str">
            <v>D</v>
          </cell>
          <cell r="J471" t="str">
            <v>KEK.IP BLN (APRIL-JUNI)-05 PENGAWASAN DALAM PRO</v>
          </cell>
          <cell r="K471" t="str">
            <v>500830330</v>
          </cell>
        </row>
        <row r="472">
          <cell r="A472" t="str">
            <v>F</v>
          </cell>
          <cell r="B472" t="str">
            <v>8</v>
          </cell>
          <cell r="D472" t="str">
            <v>000228</v>
          </cell>
          <cell r="E472">
            <v>38575</v>
          </cell>
          <cell r="F472" t="str">
            <v>48504M2</v>
          </cell>
          <cell r="G472" t="str">
            <v>6107070204M2</v>
          </cell>
          <cell r="H472">
            <v>77130</v>
          </cell>
          <cell r="I472" t="str">
            <v>D</v>
          </cell>
          <cell r="J472" t="str">
            <v>IJHT BLN AGT-05 BANGUNAN &amp; LINGKUNGA</v>
          </cell>
          <cell r="K472" t="str">
            <v>500820500</v>
          </cell>
        </row>
        <row r="473">
          <cell r="A473" t="str">
            <v>F</v>
          </cell>
          <cell r="B473" t="str">
            <v>8</v>
          </cell>
          <cell r="D473" t="str">
            <v>000229</v>
          </cell>
          <cell r="E473">
            <v>38574</v>
          </cell>
          <cell r="F473" t="str">
            <v>48505J3</v>
          </cell>
          <cell r="G473" t="str">
            <v>6107060105J3</v>
          </cell>
          <cell r="H473">
            <v>97800</v>
          </cell>
          <cell r="I473" t="str">
            <v>D</v>
          </cell>
          <cell r="J473" t="str">
            <v>KEK.IP BLN (APRIL-JUNI)-05 PENGAWASAN DALAM PRO</v>
          </cell>
          <cell r="K473" t="str">
            <v>500830340</v>
          </cell>
        </row>
        <row r="474">
          <cell r="A474" t="str">
            <v>F</v>
          </cell>
          <cell r="B474" t="str">
            <v>8</v>
          </cell>
          <cell r="D474" t="str">
            <v>000228</v>
          </cell>
          <cell r="E474">
            <v>38575</v>
          </cell>
          <cell r="F474" t="str">
            <v>48504M3</v>
          </cell>
          <cell r="G474" t="str">
            <v>6107070204M3</v>
          </cell>
          <cell r="H474">
            <v>267340</v>
          </cell>
          <cell r="I474" t="str">
            <v>D</v>
          </cell>
          <cell r="J474" t="str">
            <v>IJHT 5 AGT-05 ELEKTRIK &amp; INSTALASI</v>
          </cell>
          <cell r="K474" t="str">
            <v>500820510</v>
          </cell>
        </row>
        <row r="475">
          <cell r="A475" t="str">
            <v>F</v>
          </cell>
          <cell r="B475" t="str">
            <v>8</v>
          </cell>
          <cell r="D475" t="str">
            <v>000229</v>
          </cell>
          <cell r="E475">
            <v>38574</v>
          </cell>
          <cell r="F475" t="str">
            <v>48505J4</v>
          </cell>
          <cell r="G475" t="str">
            <v>6107060105J4</v>
          </cell>
          <cell r="H475">
            <v>72200</v>
          </cell>
          <cell r="I475" t="str">
            <v>D</v>
          </cell>
          <cell r="J475" t="str">
            <v>KEK.IP BLN (APRIL-JUNI)-05 PENGAWASAN PRODUK AK</v>
          </cell>
          <cell r="K475" t="str">
            <v>500830350</v>
          </cell>
        </row>
        <row r="476">
          <cell r="A476" t="str">
            <v>F</v>
          </cell>
          <cell r="B476" t="str">
            <v>8</v>
          </cell>
          <cell r="D476" t="str">
            <v>000228</v>
          </cell>
          <cell r="E476">
            <v>38575</v>
          </cell>
          <cell r="F476" t="str">
            <v>48504M4</v>
          </cell>
          <cell r="G476" t="str">
            <v>6107070204M4</v>
          </cell>
          <cell r="H476">
            <v>206370</v>
          </cell>
          <cell r="I476" t="str">
            <v>D</v>
          </cell>
          <cell r="J476" t="str">
            <v>IJHT 5 AGT-05 MEKANIK</v>
          </cell>
          <cell r="K476" t="str">
            <v>500820520</v>
          </cell>
        </row>
        <row r="477">
          <cell r="A477" t="str">
            <v>F</v>
          </cell>
          <cell r="B477" t="str">
            <v>8</v>
          </cell>
          <cell r="D477" t="str">
            <v>000228</v>
          </cell>
          <cell r="E477">
            <v>38575</v>
          </cell>
          <cell r="F477" t="str">
            <v>48504N1</v>
          </cell>
          <cell r="G477" t="str">
            <v>6107070204N1</v>
          </cell>
          <cell r="H477">
            <v>48400</v>
          </cell>
          <cell r="I477" t="str">
            <v>D</v>
          </cell>
          <cell r="J477" t="str">
            <v>IJHT 5 AGT-05 PENYIMPANAN</v>
          </cell>
          <cell r="K477" t="str">
            <v>500820530</v>
          </cell>
        </row>
        <row r="478">
          <cell r="A478" t="str">
            <v>F</v>
          </cell>
          <cell r="B478" t="str">
            <v>8</v>
          </cell>
          <cell r="D478" t="str">
            <v>000228</v>
          </cell>
          <cell r="E478">
            <v>38575</v>
          </cell>
          <cell r="F478" t="str">
            <v>48504N2</v>
          </cell>
          <cell r="G478" t="str">
            <v>6107070204N2</v>
          </cell>
          <cell r="H478">
            <v>46630</v>
          </cell>
          <cell r="I478" t="str">
            <v>D</v>
          </cell>
          <cell r="J478" t="str">
            <v>IJHT 5 AGT-05 PENYIMPANAN BAHAN BA</v>
          </cell>
          <cell r="K478" t="str">
            <v>500820540</v>
          </cell>
        </row>
        <row r="479">
          <cell r="A479" t="str">
            <v>F</v>
          </cell>
          <cell r="B479" t="str">
            <v>8</v>
          </cell>
          <cell r="D479" t="str">
            <v>000229</v>
          </cell>
          <cell r="E479">
            <v>38574</v>
          </cell>
          <cell r="F479" t="str">
            <v>48505J5</v>
          </cell>
          <cell r="G479" t="str">
            <v>6107060105J5</v>
          </cell>
          <cell r="H479">
            <v>22600</v>
          </cell>
          <cell r="I479" t="str">
            <v>D</v>
          </cell>
          <cell r="J479" t="str">
            <v>KEK.IP BLN (APRIL-JUNI)-05 KALIBRASI INSTRUM</v>
          </cell>
          <cell r="K479" t="str">
            <v>500830360</v>
          </cell>
        </row>
        <row r="480">
          <cell r="A480" t="str">
            <v>F</v>
          </cell>
          <cell r="B480" t="str">
            <v>8</v>
          </cell>
          <cell r="D480" t="str">
            <v>000228</v>
          </cell>
          <cell r="E480">
            <v>38575</v>
          </cell>
          <cell r="F480" t="str">
            <v>48504N3</v>
          </cell>
          <cell r="G480" t="str">
            <v>6107070204N3</v>
          </cell>
          <cell r="H480">
            <v>134570</v>
          </cell>
          <cell r="I480" t="str">
            <v>D</v>
          </cell>
          <cell r="J480" t="str">
            <v>IJHT 5 AGT-05 PENYIMPANAN BAHAN KE</v>
          </cell>
          <cell r="K480" t="str">
            <v>500820550</v>
          </cell>
        </row>
        <row r="481">
          <cell r="A481" t="str">
            <v>F</v>
          </cell>
          <cell r="B481" t="str">
            <v>8</v>
          </cell>
          <cell r="D481" t="str">
            <v>000229</v>
          </cell>
          <cell r="E481">
            <v>38574</v>
          </cell>
          <cell r="F481" t="str">
            <v>48505J6</v>
          </cell>
          <cell r="G481" t="str">
            <v>6107060105J6</v>
          </cell>
          <cell r="H481">
            <v>15600</v>
          </cell>
          <cell r="I481" t="str">
            <v>D</v>
          </cell>
          <cell r="J481" t="str">
            <v>KEK.IP BLN (APRIL-JUNI)-05 DOKUMENTASI</v>
          </cell>
          <cell r="K481" t="str">
            <v>500830370</v>
          </cell>
        </row>
        <row r="482">
          <cell r="A482" t="str">
            <v>F</v>
          </cell>
          <cell r="B482" t="str">
            <v>8</v>
          </cell>
          <cell r="D482" t="str">
            <v>000228</v>
          </cell>
          <cell r="E482">
            <v>38575</v>
          </cell>
          <cell r="F482" t="str">
            <v>48504N4</v>
          </cell>
          <cell r="G482" t="str">
            <v>6107070204N4</v>
          </cell>
          <cell r="H482">
            <v>113890</v>
          </cell>
          <cell r="I482" t="str">
            <v>D</v>
          </cell>
          <cell r="J482" t="str">
            <v>IJHT 5 AGT-05 PENYIMPANAN PRODUK J</v>
          </cell>
          <cell r="K482" t="str">
            <v>500820560</v>
          </cell>
        </row>
        <row r="483">
          <cell r="A483" t="str">
            <v>F</v>
          </cell>
          <cell r="B483" t="str">
            <v>8</v>
          </cell>
          <cell r="D483" t="str">
            <v>000228</v>
          </cell>
          <cell r="E483">
            <v>38575</v>
          </cell>
          <cell r="F483" t="str">
            <v>48504N5</v>
          </cell>
          <cell r="G483" t="str">
            <v>6107070204N5</v>
          </cell>
          <cell r="H483">
            <v>19730</v>
          </cell>
          <cell r="I483" t="str">
            <v>D</v>
          </cell>
          <cell r="J483" t="str">
            <v>IJHT 5 AGT-05 PENYIMPANAN BARANG T</v>
          </cell>
          <cell r="K483" t="str">
            <v>500820570</v>
          </cell>
        </row>
        <row r="484">
          <cell r="A484" t="str">
            <v>F</v>
          </cell>
          <cell r="B484" t="str">
            <v>8</v>
          </cell>
          <cell r="D484" t="str">
            <v>000229</v>
          </cell>
          <cell r="E484">
            <v>38574</v>
          </cell>
          <cell r="F484" t="str">
            <v>48505J7</v>
          </cell>
          <cell r="G484" t="str">
            <v>6107060105J7</v>
          </cell>
          <cell r="H484">
            <v>15600</v>
          </cell>
          <cell r="I484" t="str">
            <v>D</v>
          </cell>
          <cell r="J484" t="str">
            <v>KEK.IP BLN (APRIL-JUNI)-05 PENANGANAN REGULASI</v>
          </cell>
          <cell r="K484" t="str">
            <v>500830380</v>
          </cell>
        </row>
        <row r="485">
          <cell r="A485" t="str">
            <v>F</v>
          </cell>
          <cell r="B485" t="str">
            <v>8</v>
          </cell>
          <cell r="D485" t="str">
            <v>000228</v>
          </cell>
          <cell r="E485">
            <v>38575</v>
          </cell>
          <cell r="F485" t="str">
            <v>48504N6</v>
          </cell>
          <cell r="G485" t="str">
            <v>6107070204N6</v>
          </cell>
          <cell r="H485">
            <v>202750</v>
          </cell>
          <cell r="I485" t="str">
            <v>D</v>
          </cell>
          <cell r="J485" t="str">
            <v>IJHT 5 AGT-05 PENYIMPANAN KULIT KI</v>
          </cell>
          <cell r="K485" t="str">
            <v>500820580</v>
          </cell>
        </row>
        <row r="486">
          <cell r="A486" t="str">
            <v>F</v>
          </cell>
          <cell r="B486" t="str">
            <v>8</v>
          </cell>
          <cell r="D486" t="str">
            <v>000228</v>
          </cell>
          <cell r="E486">
            <v>38575</v>
          </cell>
          <cell r="F486" t="str">
            <v>48504N7</v>
          </cell>
          <cell r="G486" t="str">
            <v>6107070204N7</v>
          </cell>
          <cell r="H486">
            <v>134540</v>
          </cell>
          <cell r="I486" t="str">
            <v>D</v>
          </cell>
          <cell r="J486" t="str">
            <v>IJHT 5 AGT-05 PENIMBANGAN SENTRAL</v>
          </cell>
          <cell r="K486" t="str">
            <v>500820590</v>
          </cell>
        </row>
        <row r="487">
          <cell r="A487" t="str">
            <v>F</v>
          </cell>
          <cell r="B487" t="str">
            <v>8</v>
          </cell>
          <cell r="D487" t="str">
            <v>000229</v>
          </cell>
          <cell r="E487">
            <v>38574</v>
          </cell>
          <cell r="F487" t="str">
            <v>48505K1</v>
          </cell>
          <cell r="G487" t="str">
            <v>6107060105K1</v>
          </cell>
          <cell r="H487">
            <v>22600</v>
          </cell>
          <cell r="I487" t="str">
            <v>D</v>
          </cell>
          <cell r="J487" t="str">
            <v>KEK.IP BLN (APRIL-JUNI)-05 LABORATORIUM PENG</v>
          </cell>
          <cell r="K487" t="str">
            <v>500830390</v>
          </cell>
        </row>
        <row r="488">
          <cell r="A488" t="str">
            <v>F</v>
          </cell>
          <cell r="B488" t="str">
            <v>8</v>
          </cell>
          <cell r="D488" t="str">
            <v>000229</v>
          </cell>
          <cell r="E488">
            <v>38574</v>
          </cell>
          <cell r="F488" t="str">
            <v>48505K2</v>
          </cell>
          <cell r="G488" t="str">
            <v>6107060105K2</v>
          </cell>
          <cell r="H488">
            <v>35200</v>
          </cell>
          <cell r="I488" t="str">
            <v>D</v>
          </cell>
          <cell r="J488" t="str">
            <v>KEK.IP BLN (APRIL-JUNI)-05 PEMERIKSAAN BAHAN BA</v>
          </cell>
          <cell r="K488" t="str">
            <v>500830400</v>
          </cell>
        </row>
        <row r="489">
          <cell r="A489" t="str">
            <v>F</v>
          </cell>
          <cell r="B489" t="str">
            <v>8</v>
          </cell>
          <cell r="D489" t="str">
            <v>000229</v>
          </cell>
          <cell r="E489">
            <v>38574</v>
          </cell>
          <cell r="F489" t="str">
            <v>48505K3</v>
          </cell>
          <cell r="G489" t="str">
            <v>6107060105K3</v>
          </cell>
          <cell r="H489">
            <v>50400</v>
          </cell>
          <cell r="I489" t="str">
            <v>D</v>
          </cell>
          <cell r="J489" t="str">
            <v>KEK.IP BLN (APRIL-JUNI)-05 PEMERIKSAAN BAHAN KE</v>
          </cell>
          <cell r="K489" t="str">
            <v>500830410</v>
          </cell>
        </row>
        <row r="490">
          <cell r="A490" t="str">
            <v>F</v>
          </cell>
          <cell r="B490" t="str">
            <v>8</v>
          </cell>
          <cell r="D490" t="str">
            <v>000228</v>
          </cell>
          <cell r="E490">
            <v>38575</v>
          </cell>
          <cell r="F490" t="str">
            <v>48504N8</v>
          </cell>
          <cell r="G490" t="str">
            <v>6107070204N8</v>
          </cell>
          <cell r="H490">
            <v>27790</v>
          </cell>
          <cell r="I490" t="str">
            <v>D</v>
          </cell>
          <cell r="J490" t="str">
            <v>IJHT 5 AGT-05 PENANDAAN BAHAN KEMA</v>
          </cell>
          <cell r="K490" t="str">
            <v>500820600</v>
          </cell>
        </row>
        <row r="491">
          <cell r="A491" t="str">
            <v>F</v>
          </cell>
          <cell r="B491" t="str">
            <v>8</v>
          </cell>
          <cell r="D491" t="str">
            <v>000228</v>
          </cell>
          <cell r="E491">
            <v>38575</v>
          </cell>
          <cell r="F491" t="str">
            <v>48504O1</v>
          </cell>
          <cell r="G491" t="str">
            <v>6107070204O1</v>
          </cell>
          <cell r="H491">
            <v>44850</v>
          </cell>
          <cell r="I491" t="str">
            <v>D</v>
          </cell>
          <cell r="J491" t="str">
            <v>IJHT 5 AGT-05 PEMBELIAN</v>
          </cell>
          <cell r="K491" t="str">
            <v>500820610</v>
          </cell>
        </row>
        <row r="492">
          <cell r="A492" t="str">
            <v>F</v>
          </cell>
          <cell r="B492" t="str">
            <v>8</v>
          </cell>
          <cell r="D492" t="str">
            <v>000229</v>
          </cell>
          <cell r="E492">
            <v>38574</v>
          </cell>
          <cell r="F492" t="str">
            <v>48505K4</v>
          </cell>
          <cell r="G492" t="str">
            <v>6107060105K4</v>
          </cell>
          <cell r="H492">
            <v>57200</v>
          </cell>
          <cell r="I492" t="str">
            <v>D</v>
          </cell>
          <cell r="J492" t="str">
            <v>KEK.IP BLN (APRIL-JUNI)-05 PEMERIKSAAN PRODUK</v>
          </cell>
          <cell r="K492" t="str">
            <v>500830420</v>
          </cell>
        </row>
        <row r="493">
          <cell r="A493" t="str">
            <v>F</v>
          </cell>
          <cell r="B493" t="str">
            <v>8</v>
          </cell>
          <cell r="D493" t="str">
            <v>000228</v>
          </cell>
          <cell r="E493">
            <v>38575</v>
          </cell>
          <cell r="F493" t="str">
            <v>48504O2</v>
          </cell>
          <cell r="G493" t="str">
            <v>6107070204O2</v>
          </cell>
          <cell r="H493">
            <v>43040</v>
          </cell>
          <cell r="I493" t="str">
            <v>D</v>
          </cell>
          <cell r="J493" t="str">
            <v>IJHT 5 AGT-05 PEMBELIAN BAHAN PROD</v>
          </cell>
          <cell r="K493" t="str">
            <v>500820620</v>
          </cell>
        </row>
        <row r="494">
          <cell r="A494" t="str">
            <v>F</v>
          </cell>
          <cell r="B494" t="str">
            <v>8</v>
          </cell>
          <cell r="D494" t="str">
            <v>000228</v>
          </cell>
          <cell r="E494">
            <v>38575</v>
          </cell>
          <cell r="F494" t="str">
            <v>48504O3</v>
          </cell>
          <cell r="G494" t="str">
            <v>6107070204O3</v>
          </cell>
          <cell r="H494">
            <v>35900</v>
          </cell>
          <cell r="I494" t="str">
            <v>D</v>
          </cell>
          <cell r="J494" t="str">
            <v>IJHT 5 AGT-05 PEMBELIAN BAHAN NON</v>
          </cell>
          <cell r="K494" t="str">
            <v>500820630</v>
          </cell>
        </row>
        <row r="495">
          <cell r="A495" t="str">
            <v>F</v>
          </cell>
          <cell r="B495" t="str">
            <v>8</v>
          </cell>
          <cell r="D495" t="str">
            <v>000228</v>
          </cell>
          <cell r="E495">
            <v>38575</v>
          </cell>
          <cell r="F495" t="str">
            <v>48504P1</v>
          </cell>
          <cell r="G495" t="str">
            <v>6107070204P1</v>
          </cell>
          <cell r="H495">
            <v>44850</v>
          </cell>
          <cell r="I495" t="str">
            <v>D</v>
          </cell>
          <cell r="J495" t="str">
            <v>IJHT 5 AGT-05 PENGOLAHAN DATA INFO</v>
          </cell>
          <cell r="K495" t="str">
            <v>500820640</v>
          </cell>
        </row>
        <row r="496">
          <cell r="A496" t="str">
            <v>F</v>
          </cell>
          <cell r="B496" t="str">
            <v>8</v>
          </cell>
          <cell r="D496" t="str">
            <v>000229</v>
          </cell>
          <cell r="E496">
            <v>38574</v>
          </cell>
          <cell r="F496" t="str">
            <v>48505K5</v>
          </cell>
          <cell r="G496" t="str">
            <v>6107060105K5</v>
          </cell>
          <cell r="H496">
            <v>45000</v>
          </cell>
          <cell r="I496" t="str">
            <v>D</v>
          </cell>
          <cell r="J496" t="str">
            <v>KEK.IP BLN (APRIL-JUNI)-05 PEMERIKSAAN KINA</v>
          </cell>
          <cell r="K496" t="str">
            <v>500830430</v>
          </cell>
        </row>
        <row r="497">
          <cell r="A497" t="str">
            <v>F</v>
          </cell>
          <cell r="B497" t="str">
            <v>8</v>
          </cell>
          <cell r="D497" t="str">
            <v>000228</v>
          </cell>
          <cell r="E497">
            <v>38575</v>
          </cell>
          <cell r="F497" t="str">
            <v>48504A4</v>
          </cell>
          <cell r="G497" t="str">
            <v>6107070204A4</v>
          </cell>
          <cell r="H497">
            <v>226050</v>
          </cell>
          <cell r="I497" t="str">
            <v>D</v>
          </cell>
          <cell r="J497" t="str">
            <v>IJHT 5 AGT-05 KTO BINTANG</v>
          </cell>
          <cell r="K497" t="str">
            <v>500820650</v>
          </cell>
        </row>
        <row r="498">
          <cell r="A498" t="str">
            <v>F</v>
          </cell>
          <cell r="B498" t="str">
            <v>8</v>
          </cell>
          <cell r="D498" t="str">
            <v>000229</v>
          </cell>
          <cell r="E498">
            <v>38574</v>
          </cell>
          <cell r="F498" t="str">
            <v>48505K6</v>
          </cell>
          <cell r="G498" t="str">
            <v>6107060105K6</v>
          </cell>
          <cell r="H498">
            <v>28800</v>
          </cell>
          <cell r="I498" t="str">
            <v>D</v>
          </cell>
          <cell r="J498" t="str">
            <v>KEK.IP BLN (APRIL-JUNI)-05 PEMERIKSAAN MIKROBIO</v>
          </cell>
          <cell r="K498" t="str">
            <v>500830440</v>
          </cell>
        </row>
        <row r="499">
          <cell r="A499" t="str">
            <v>F</v>
          </cell>
          <cell r="B499" t="str">
            <v>8</v>
          </cell>
          <cell r="D499" t="str">
            <v>000228</v>
          </cell>
          <cell r="E499">
            <v>38575</v>
          </cell>
          <cell r="F499" t="str">
            <v>48504Q5</v>
          </cell>
          <cell r="G499" t="str">
            <v>6107070204Q5</v>
          </cell>
          <cell r="H499">
            <v>477310</v>
          </cell>
          <cell r="I499" t="str">
            <v>D</v>
          </cell>
          <cell r="J499" t="str">
            <v>IJHT 5 AGT-05 UMUM</v>
          </cell>
          <cell r="K499" t="str">
            <v>500820660</v>
          </cell>
        </row>
        <row r="500">
          <cell r="A500" t="str">
            <v>F</v>
          </cell>
          <cell r="B500" t="str">
            <v>8</v>
          </cell>
          <cell r="D500" t="str">
            <v>000229</v>
          </cell>
          <cell r="E500">
            <v>38574</v>
          </cell>
          <cell r="F500" t="str">
            <v>48505L1</v>
          </cell>
          <cell r="G500" t="str">
            <v>6107060105L1</v>
          </cell>
          <cell r="H500">
            <v>21400</v>
          </cell>
          <cell r="I500" t="str">
            <v>D</v>
          </cell>
          <cell r="J500" t="str">
            <v>KEK.IP BLN (APRIL-JUNI)-05 TEKNOLOGI FORMULASI</v>
          </cell>
          <cell r="K500" t="str">
            <v>500830450</v>
          </cell>
        </row>
        <row r="501">
          <cell r="A501" t="str">
            <v>F</v>
          </cell>
          <cell r="B501" t="str">
            <v>8</v>
          </cell>
          <cell r="D501" t="str">
            <v>000228</v>
          </cell>
          <cell r="E501">
            <v>38575</v>
          </cell>
          <cell r="F501" t="str">
            <v>48504Q6</v>
          </cell>
          <cell r="G501" t="str">
            <v>6107070204Q6</v>
          </cell>
          <cell r="H501">
            <v>199130</v>
          </cell>
          <cell r="I501" t="str">
            <v>D</v>
          </cell>
          <cell r="J501" t="str">
            <v>IJHT 5 AGT-05 RUMAH TANGGA</v>
          </cell>
          <cell r="K501" t="str">
            <v>500820670</v>
          </cell>
        </row>
        <row r="502">
          <cell r="A502" t="str">
            <v>F</v>
          </cell>
          <cell r="B502" t="str">
            <v>8</v>
          </cell>
          <cell r="D502" t="str">
            <v>000229</v>
          </cell>
          <cell r="E502">
            <v>38574</v>
          </cell>
          <cell r="F502" t="str">
            <v>48505L2</v>
          </cell>
          <cell r="G502" t="str">
            <v>6107060105L2</v>
          </cell>
          <cell r="H502">
            <v>25000</v>
          </cell>
          <cell r="I502" t="str">
            <v>D</v>
          </cell>
          <cell r="J502" t="str">
            <v>KEK.IP BLN (APRIL-JUNI)-05 EVALUASI FORMULASI</v>
          </cell>
          <cell r="K502" t="str">
            <v>500830460</v>
          </cell>
        </row>
        <row r="503">
          <cell r="A503" t="str">
            <v>F</v>
          </cell>
          <cell r="B503" t="str">
            <v>8</v>
          </cell>
          <cell r="D503" t="str">
            <v>000229</v>
          </cell>
          <cell r="E503">
            <v>38574</v>
          </cell>
          <cell r="F503" t="str">
            <v>48505L3</v>
          </cell>
          <cell r="G503" t="str">
            <v>6107060105L3</v>
          </cell>
          <cell r="H503">
            <v>15600</v>
          </cell>
          <cell r="I503" t="str">
            <v>D</v>
          </cell>
          <cell r="J503" t="str">
            <v>KEK.IP BLN (APRIL-JUNI)-05 EVALUASI METODA A</v>
          </cell>
          <cell r="K503" t="str">
            <v>500830470</v>
          </cell>
        </row>
        <row r="504">
          <cell r="A504" t="str">
            <v>F</v>
          </cell>
          <cell r="B504" t="str">
            <v>8</v>
          </cell>
          <cell r="D504" t="str">
            <v>000228</v>
          </cell>
          <cell r="E504">
            <v>38575</v>
          </cell>
          <cell r="F504" t="str">
            <v>48504Q1</v>
          </cell>
          <cell r="G504" t="str">
            <v>6107070204Q1</v>
          </cell>
          <cell r="H504">
            <v>44850</v>
          </cell>
          <cell r="I504" t="str">
            <v>D</v>
          </cell>
          <cell r="J504" t="str">
            <v>IJHT BLN AGT-05 ADM.PERSONALIA &amp; UMU</v>
          </cell>
          <cell r="K504" t="str">
            <v>500820680</v>
          </cell>
        </row>
        <row r="505">
          <cell r="A505" t="str">
            <v>F</v>
          </cell>
          <cell r="B505" t="str">
            <v>8</v>
          </cell>
          <cell r="D505" t="str">
            <v>000229</v>
          </cell>
          <cell r="E505">
            <v>38574</v>
          </cell>
          <cell r="F505" t="str">
            <v>48505L4</v>
          </cell>
          <cell r="G505" t="str">
            <v>6107060105L4</v>
          </cell>
          <cell r="H505">
            <v>32800</v>
          </cell>
          <cell r="I505" t="str">
            <v>D</v>
          </cell>
          <cell r="J505" t="str">
            <v>KEK.IP BLN (APRIL-JUNI)-05 EVALUASI BAHAN KEMAS</v>
          </cell>
          <cell r="K505" t="str">
            <v>500830480</v>
          </cell>
        </row>
        <row r="506">
          <cell r="A506" t="str">
            <v>F</v>
          </cell>
          <cell r="B506" t="str">
            <v>8</v>
          </cell>
          <cell r="D506" t="str">
            <v>000228</v>
          </cell>
          <cell r="E506">
            <v>38575</v>
          </cell>
          <cell r="F506" t="str">
            <v>48504Q2</v>
          </cell>
          <cell r="G506" t="str">
            <v>6107070204Q2</v>
          </cell>
          <cell r="H506">
            <v>100420</v>
          </cell>
          <cell r="I506" t="str">
            <v>D</v>
          </cell>
          <cell r="J506" t="str">
            <v>IJHT 5 AGT-05 ADM.PERSONALIA PLANT</v>
          </cell>
          <cell r="K506" t="str">
            <v>500820690</v>
          </cell>
        </row>
        <row r="507">
          <cell r="A507" t="str">
            <v>F</v>
          </cell>
          <cell r="B507" t="str">
            <v>8</v>
          </cell>
          <cell r="D507" t="str">
            <v>000228</v>
          </cell>
          <cell r="E507">
            <v>38575</v>
          </cell>
          <cell r="F507" t="str">
            <v>48504Q4</v>
          </cell>
          <cell r="G507" t="str">
            <v>6107070204Q4</v>
          </cell>
          <cell r="H507">
            <v>25090</v>
          </cell>
          <cell r="I507" t="str">
            <v>D</v>
          </cell>
          <cell r="J507" t="str">
            <v>IJHT 5 AGT-05 PELATIHAN</v>
          </cell>
          <cell r="K507" t="str">
            <v>500820700</v>
          </cell>
        </row>
        <row r="508">
          <cell r="A508" t="str">
            <v>F</v>
          </cell>
          <cell r="B508" t="str">
            <v>8</v>
          </cell>
          <cell r="D508" t="str">
            <v>000229</v>
          </cell>
          <cell r="E508">
            <v>38574</v>
          </cell>
          <cell r="F508" t="str">
            <v>48505M1</v>
          </cell>
          <cell r="G508" t="str">
            <v>6107060105M1</v>
          </cell>
          <cell r="H508">
            <v>57000</v>
          </cell>
          <cell r="I508" t="str">
            <v>D</v>
          </cell>
          <cell r="J508" t="str">
            <v>KEK.IP BLN (APRIL-JUNI)-05 TEKNIK &amp; PEMELIHARAA</v>
          </cell>
          <cell r="K508" t="str">
            <v>500830490</v>
          </cell>
        </row>
        <row r="509">
          <cell r="A509" t="str">
            <v>F</v>
          </cell>
          <cell r="B509" t="str">
            <v>8</v>
          </cell>
          <cell r="D509" t="str">
            <v>000228</v>
          </cell>
          <cell r="E509">
            <v>38575</v>
          </cell>
          <cell r="F509" t="str">
            <v>48504R1</v>
          </cell>
          <cell r="G509" t="str">
            <v>6107070204R1</v>
          </cell>
          <cell r="H509">
            <v>44850</v>
          </cell>
          <cell r="I509" t="str">
            <v>D</v>
          </cell>
          <cell r="J509" t="str">
            <v>IJHT 5 AGT-05 AKUNTANSI</v>
          </cell>
          <cell r="K509" t="str">
            <v>500820710</v>
          </cell>
        </row>
        <row r="510">
          <cell r="A510" t="str">
            <v>F</v>
          </cell>
          <cell r="B510" t="str">
            <v>8</v>
          </cell>
          <cell r="D510" t="str">
            <v>000228</v>
          </cell>
          <cell r="E510">
            <v>38575</v>
          </cell>
          <cell r="F510" t="str">
            <v>48504R2</v>
          </cell>
          <cell r="G510" t="str">
            <v>6107070204R2</v>
          </cell>
          <cell r="H510">
            <v>122880</v>
          </cell>
          <cell r="I510" t="str">
            <v>D</v>
          </cell>
          <cell r="J510" t="str">
            <v>IJHT 5 AGT-05 BID.VERIFIKASI / LAP</v>
          </cell>
          <cell r="K510" t="str">
            <v>500820720</v>
          </cell>
        </row>
        <row r="511">
          <cell r="A511" t="str">
            <v>F</v>
          </cell>
          <cell r="B511" t="str">
            <v>8</v>
          </cell>
          <cell r="D511" t="str">
            <v>000229</v>
          </cell>
          <cell r="E511">
            <v>38574</v>
          </cell>
          <cell r="F511" t="str">
            <v>48505M2</v>
          </cell>
          <cell r="G511" t="str">
            <v>6107060105M2</v>
          </cell>
          <cell r="H511">
            <v>57600</v>
          </cell>
          <cell r="I511" t="str">
            <v>D</v>
          </cell>
          <cell r="J511" t="str">
            <v>KEK.IP BLN (APRIL-JUNI)-05 BANGUNAN &amp; LINGKUNGA</v>
          </cell>
          <cell r="K511" t="str">
            <v>500830500</v>
          </cell>
        </row>
        <row r="512">
          <cell r="A512" t="str">
            <v>F</v>
          </cell>
          <cell r="B512" t="str">
            <v>8</v>
          </cell>
          <cell r="D512" t="str">
            <v>000228</v>
          </cell>
          <cell r="E512">
            <v>38575</v>
          </cell>
          <cell r="F512" t="str">
            <v>48504R2</v>
          </cell>
          <cell r="G512" t="str">
            <v>6107070204R2</v>
          </cell>
          <cell r="H512">
            <v>19730</v>
          </cell>
          <cell r="I512" t="str">
            <v>D</v>
          </cell>
          <cell r="J512" t="str">
            <v>IJHT 5 AGT-05 BID.VERIFIKASI / LAP</v>
          </cell>
          <cell r="K512" t="str">
            <v>500820730</v>
          </cell>
        </row>
        <row r="513">
          <cell r="A513" t="str">
            <v>F</v>
          </cell>
          <cell r="B513" t="str">
            <v>8</v>
          </cell>
          <cell r="D513" t="str">
            <v>000229</v>
          </cell>
          <cell r="E513">
            <v>38574</v>
          </cell>
          <cell r="F513" t="str">
            <v>48505M3</v>
          </cell>
          <cell r="G513" t="str">
            <v>6107060105M3</v>
          </cell>
          <cell r="H513">
            <v>226000</v>
          </cell>
          <cell r="I513" t="str">
            <v>D</v>
          </cell>
          <cell r="J513" t="str">
            <v>KEK.IP BLN (APRIL-JUNI)-05 ELEKTRIK &amp; INSTALASI</v>
          </cell>
          <cell r="K513" t="str">
            <v>500830510</v>
          </cell>
        </row>
        <row r="514">
          <cell r="A514" t="str">
            <v>F</v>
          </cell>
          <cell r="B514" t="str">
            <v>8</v>
          </cell>
          <cell r="D514" t="str">
            <v>000228</v>
          </cell>
          <cell r="E514">
            <v>38575</v>
          </cell>
          <cell r="F514" t="str">
            <v>48504R4</v>
          </cell>
          <cell r="G514" t="str">
            <v>6107070204R4</v>
          </cell>
          <cell r="H514">
            <v>30490</v>
          </cell>
          <cell r="I514" t="str">
            <v>D</v>
          </cell>
          <cell r="J514" t="str">
            <v>IJHT 5 AGT-05 BID STANDARISASI PEN</v>
          </cell>
          <cell r="K514" t="str">
            <v>500820740</v>
          </cell>
        </row>
        <row r="515">
          <cell r="A515" t="str">
            <v>F</v>
          </cell>
          <cell r="B515" t="str">
            <v>8</v>
          </cell>
          <cell r="D515" t="str">
            <v>000229</v>
          </cell>
          <cell r="E515">
            <v>38574</v>
          </cell>
          <cell r="F515" t="str">
            <v>48505M4</v>
          </cell>
          <cell r="G515" t="str">
            <v>6107060105M4</v>
          </cell>
          <cell r="H515">
            <v>169200</v>
          </cell>
          <cell r="I515" t="str">
            <v>D</v>
          </cell>
          <cell r="J515" t="str">
            <v>KEK.IP BLN (APRIL-JUNI)-05 MEKANIK</v>
          </cell>
          <cell r="K515" t="str">
            <v>500830520</v>
          </cell>
        </row>
        <row r="516">
          <cell r="A516" t="str">
            <v>F</v>
          </cell>
          <cell r="B516" t="str">
            <v>8</v>
          </cell>
          <cell r="D516" t="str">
            <v>000228</v>
          </cell>
          <cell r="E516">
            <v>38575</v>
          </cell>
          <cell r="F516" t="str">
            <v>48504S1</v>
          </cell>
          <cell r="G516" t="str">
            <v>6107070204S1</v>
          </cell>
          <cell r="H516">
            <v>62800</v>
          </cell>
          <cell r="I516" t="str">
            <v>D</v>
          </cell>
          <cell r="J516" t="str">
            <v>IJHT 5 AGT-05 KEUANGAN</v>
          </cell>
          <cell r="K516" t="str">
            <v>500820750</v>
          </cell>
        </row>
        <row r="517">
          <cell r="A517" t="str">
            <v>F</v>
          </cell>
          <cell r="B517" t="str">
            <v>8</v>
          </cell>
          <cell r="D517" t="str">
            <v>000228</v>
          </cell>
          <cell r="E517">
            <v>38575</v>
          </cell>
          <cell r="F517" t="str">
            <v>48504S2</v>
          </cell>
          <cell r="G517" t="str">
            <v>6107070204S2</v>
          </cell>
          <cell r="H517">
            <v>30490</v>
          </cell>
          <cell r="I517" t="str">
            <v>D</v>
          </cell>
          <cell r="J517" t="str">
            <v>IJHT 5 AGT-05 ANGGARAN</v>
          </cell>
          <cell r="K517" t="str">
            <v>500820760</v>
          </cell>
        </row>
        <row r="518">
          <cell r="A518" t="str">
            <v>F</v>
          </cell>
          <cell r="B518" t="str">
            <v>8</v>
          </cell>
          <cell r="D518" t="str">
            <v>000229</v>
          </cell>
          <cell r="E518">
            <v>38574</v>
          </cell>
          <cell r="F518" t="str">
            <v>48505N1</v>
          </cell>
          <cell r="G518" t="str">
            <v>6107060105N1</v>
          </cell>
          <cell r="H518">
            <v>34800</v>
          </cell>
          <cell r="I518" t="str">
            <v>D</v>
          </cell>
          <cell r="J518" t="str">
            <v>KEK.IP BLN (APRIL-JUNI)-05 PENYIMPANAN</v>
          </cell>
          <cell r="K518" t="str">
            <v>500830530</v>
          </cell>
        </row>
        <row r="519">
          <cell r="A519" t="str">
            <v>F</v>
          </cell>
          <cell r="B519" t="str">
            <v>8</v>
          </cell>
          <cell r="D519" t="str">
            <v>000228</v>
          </cell>
          <cell r="E519">
            <v>38575</v>
          </cell>
          <cell r="F519" t="str">
            <v>48504S3</v>
          </cell>
          <cell r="G519" t="str">
            <v>6107070204S3</v>
          </cell>
          <cell r="H519">
            <v>85230</v>
          </cell>
          <cell r="I519" t="str">
            <v>D</v>
          </cell>
          <cell r="J519" t="str">
            <v>IJHT 5 AGT-05 ADM / KAS BANK PLANT</v>
          </cell>
          <cell r="K519" t="str">
            <v>500820770</v>
          </cell>
        </row>
        <row r="520">
          <cell r="A520" t="str">
            <v>F</v>
          </cell>
          <cell r="B520" t="str">
            <v>8</v>
          </cell>
          <cell r="D520" t="str">
            <v>000228</v>
          </cell>
          <cell r="E520">
            <v>38575</v>
          </cell>
          <cell r="F520" t="str">
            <v>48504S4</v>
          </cell>
          <cell r="G520" t="str">
            <v>6107070204S4</v>
          </cell>
          <cell r="H520">
            <v>67250</v>
          </cell>
          <cell r="I520" t="str">
            <v>D</v>
          </cell>
          <cell r="J520" t="str">
            <v>IJHT 5 AGT-05 PAJAK</v>
          </cell>
          <cell r="K520" t="str">
            <v>500820780</v>
          </cell>
        </row>
        <row r="521">
          <cell r="A521" t="str">
            <v>F</v>
          </cell>
          <cell r="B521" t="str">
            <v>8</v>
          </cell>
          <cell r="D521" t="str">
            <v>000229</v>
          </cell>
          <cell r="E521">
            <v>38574</v>
          </cell>
          <cell r="F521" t="str">
            <v>48505N2</v>
          </cell>
          <cell r="G521" t="str">
            <v>6107060105N2</v>
          </cell>
          <cell r="H521">
            <v>35600</v>
          </cell>
          <cell r="I521" t="str">
            <v>D</v>
          </cell>
          <cell r="J521" t="str">
            <v>KEK.IP BLN (APRIL-JUNI)-05 PENYIMPANAN BAHAN BA</v>
          </cell>
          <cell r="K521" t="str">
            <v>500830540</v>
          </cell>
        </row>
        <row r="522">
          <cell r="A522" t="str">
            <v>F</v>
          </cell>
          <cell r="B522" t="str">
            <v>8</v>
          </cell>
          <cell r="D522" t="str">
            <v>000229</v>
          </cell>
          <cell r="E522">
            <v>38574</v>
          </cell>
          <cell r="F522" t="str">
            <v>48505N3</v>
          </cell>
          <cell r="G522" t="str">
            <v>6107060105N3</v>
          </cell>
          <cell r="H522">
            <v>113400</v>
          </cell>
          <cell r="I522" t="str">
            <v>D</v>
          </cell>
          <cell r="J522" t="str">
            <v>KEK.IP BLN (APRIL-JUNI)-05 PENYIMPANAN BAHAN KE</v>
          </cell>
          <cell r="K522" t="str">
            <v>500830550</v>
          </cell>
        </row>
        <row r="523">
          <cell r="A523" t="str">
            <v>F</v>
          </cell>
          <cell r="B523" t="str">
            <v>8</v>
          </cell>
          <cell r="D523" t="str">
            <v>000229</v>
          </cell>
          <cell r="E523">
            <v>38574</v>
          </cell>
          <cell r="F523" t="str">
            <v>48505N4</v>
          </cell>
          <cell r="G523" t="str">
            <v>6107060105N4</v>
          </cell>
          <cell r="H523">
            <v>93000</v>
          </cell>
          <cell r="I523" t="str">
            <v>D</v>
          </cell>
          <cell r="J523" t="str">
            <v>KEK.IP BLN (APRIL-JUNI)-05 PENYIMPANAN PRODUK J</v>
          </cell>
          <cell r="K523" t="str">
            <v>500830560</v>
          </cell>
        </row>
        <row r="524">
          <cell r="A524" t="str">
            <v>F</v>
          </cell>
          <cell r="B524" t="str">
            <v>8</v>
          </cell>
          <cell r="D524" t="str">
            <v>000228</v>
          </cell>
          <cell r="E524">
            <v>38575</v>
          </cell>
          <cell r="F524" t="str">
            <v>41411A0</v>
          </cell>
          <cell r="G524" t="str">
            <v>6107070111A0</v>
          </cell>
          <cell r="H524">
            <v>10330</v>
          </cell>
          <cell r="I524" t="str">
            <v>D</v>
          </cell>
          <cell r="J524" t="str">
            <v>JAMINAN KEMATIAN BLN AGT-05 PLANT BANDUNG</v>
          </cell>
          <cell r="K524" t="str">
            <v>500820790</v>
          </cell>
        </row>
        <row r="525">
          <cell r="A525" t="str">
            <v>F</v>
          </cell>
          <cell r="B525" t="str">
            <v>8</v>
          </cell>
          <cell r="D525" t="str">
            <v>000229</v>
          </cell>
          <cell r="E525">
            <v>38574</v>
          </cell>
          <cell r="F525" t="str">
            <v>48505N5</v>
          </cell>
          <cell r="G525" t="str">
            <v>6107060105N5</v>
          </cell>
          <cell r="H525">
            <v>18800</v>
          </cell>
          <cell r="I525" t="str">
            <v>D</v>
          </cell>
          <cell r="J525" t="str">
            <v>KEK.IP BLN (APRIL-JUNI)-05 PENYIMPANAN BARANG T</v>
          </cell>
          <cell r="K525" t="str">
            <v>500830570</v>
          </cell>
        </row>
        <row r="526">
          <cell r="A526" t="str">
            <v>F</v>
          </cell>
          <cell r="B526" t="str">
            <v>8</v>
          </cell>
          <cell r="D526" t="str">
            <v>000228</v>
          </cell>
          <cell r="E526">
            <v>38575</v>
          </cell>
          <cell r="F526" t="str">
            <v>41411A0</v>
          </cell>
          <cell r="G526" t="str">
            <v>6107070111A0</v>
          </cell>
          <cell r="H526">
            <v>30650</v>
          </cell>
          <cell r="I526" t="str">
            <v>D</v>
          </cell>
          <cell r="J526" t="str">
            <v>JAMINAN KECELAKAAN BLN AGT-05 PLANT BANDUNG</v>
          </cell>
          <cell r="K526" t="str">
            <v>500820800</v>
          </cell>
        </row>
        <row r="527">
          <cell r="A527" t="str">
            <v>F</v>
          </cell>
          <cell r="B527" t="str">
            <v>8</v>
          </cell>
          <cell r="D527" t="str">
            <v>000228</v>
          </cell>
          <cell r="E527">
            <v>38575</v>
          </cell>
          <cell r="F527" t="str">
            <v>41411A1</v>
          </cell>
          <cell r="G527" t="str">
            <v>6107070111A1</v>
          </cell>
          <cell r="H527">
            <v>4510</v>
          </cell>
          <cell r="I527" t="str">
            <v>D</v>
          </cell>
          <cell r="J527" t="str">
            <v>JAMINAN KEMATIAN BLN AGT-05 MANAGEMENT REPRESENT</v>
          </cell>
          <cell r="K527" t="str">
            <v>500820810</v>
          </cell>
        </row>
        <row r="528">
          <cell r="A528" t="str">
            <v>F</v>
          </cell>
          <cell r="B528" t="str">
            <v>8</v>
          </cell>
          <cell r="D528" t="str">
            <v>000229</v>
          </cell>
          <cell r="E528">
            <v>38574</v>
          </cell>
          <cell r="F528" t="str">
            <v>48505N6</v>
          </cell>
          <cell r="G528" t="str">
            <v>6107060105N6</v>
          </cell>
          <cell r="H528">
            <v>162600</v>
          </cell>
          <cell r="I528" t="str">
            <v>D</v>
          </cell>
          <cell r="J528" t="str">
            <v>KEK.IP BLN (APRIL-JUNI)-05 PENYIMPANAN KULIT KI</v>
          </cell>
          <cell r="K528" t="str">
            <v>500830580</v>
          </cell>
        </row>
        <row r="529">
          <cell r="A529" t="str">
            <v>F</v>
          </cell>
          <cell r="B529" t="str">
            <v>8</v>
          </cell>
          <cell r="D529" t="str">
            <v>000228</v>
          </cell>
          <cell r="E529">
            <v>38575</v>
          </cell>
          <cell r="F529" t="str">
            <v>41411A1</v>
          </cell>
          <cell r="G529" t="str">
            <v>6107070111A1</v>
          </cell>
          <cell r="H529">
            <v>13370</v>
          </cell>
          <cell r="I529" t="str">
            <v>D</v>
          </cell>
          <cell r="J529" t="str">
            <v>JAMINAN KECELAKAAN BLN AGT-05 MANAGEMENT REPRESENT</v>
          </cell>
          <cell r="K529" t="str">
            <v>500820820</v>
          </cell>
        </row>
        <row r="530">
          <cell r="A530" t="str">
            <v>F</v>
          </cell>
          <cell r="B530" t="str">
            <v>8</v>
          </cell>
          <cell r="D530" t="str">
            <v>000228</v>
          </cell>
          <cell r="E530">
            <v>38575</v>
          </cell>
          <cell r="F530" t="str">
            <v>41411A2</v>
          </cell>
          <cell r="G530" t="str">
            <v>6107070111A2</v>
          </cell>
          <cell r="H530">
            <v>3640</v>
          </cell>
          <cell r="I530" t="str">
            <v>D</v>
          </cell>
          <cell r="J530" t="str">
            <v>JAMINAN KEMATIAN BLN AGT-05 K3L</v>
          </cell>
          <cell r="K530" t="str">
            <v>500820830</v>
          </cell>
        </row>
        <row r="531">
          <cell r="A531" t="str">
            <v>F</v>
          </cell>
          <cell r="B531" t="str">
            <v>8</v>
          </cell>
          <cell r="D531" t="str">
            <v>000229</v>
          </cell>
          <cell r="E531">
            <v>38574</v>
          </cell>
          <cell r="F531" t="str">
            <v>48505N7</v>
          </cell>
          <cell r="G531" t="str">
            <v>6107060105N7</v>
          </cell>
          <cell r="H531">
            <v>109400</v>
          </cell>
          <cell r="I531" t="str">
            <v>D</v>
          </cell>
          <cell r="J531" t="str">
            <v>KEK.IP BLN (APRIL-JUNI)-05 PENIMBANGAN SENTRAL</v>
          </cell>
          <cell r="K531" t="str">
            <v>500830590</v>
          </cell>
        </row>
        <row r="532">
          <cell r="A532" t="str">
            <v>F</v>
          </cell>
          <cell r="B532" t="str">
            <v>8</v>
          </cell>
          <cell r="D532" t="str">
            <v>000228</v>
          </cell>
          <cell r="E532">
            <v>38575</v>
          </cell>
          <cell r="F532" t="str">
            <v>41411A2</v>
          </cell>
          <cell r="G532" t="str">
            <v>6107070111A2</v>
          </cell>
          <cell r="H532">
            <v>10790</v>
          </cell>
          <cell r="I532" t="str">
            <v>D</v>
          </cell>
          <cell r="J532" t="str">
            <v>JAMINAN KECELAKAAN BLN AGT-05 K3L</v>
          </cell>
          <cell r="K532" t="str">
            <v>500820840</v>
          </cell>
        </row>
        <row r="533">
          <cell r="A533" t="str">
            <v>F</v>
          </cell>
          <cell r="B533" t="str">
            <v>8</v>
          </cell>
          <cell r="D533" t="str">
            <v>000229</v>
          </cell>
          <cell r="E533">
            <v>38574</v>
          </cell>
          <cell r="F533" t="str">
            <v>48505N8</v>
          </cell>
          <cell r="G533" t="str">
            <v>6107060105N8</v>
          </cell>
          <cell r="H533">
            <v>20000</v>
          </cell>
          <cell r="I533" t="str">
            <v>D</v>
          </cell>
          <cell r="J533" t="str">
            <v>KEK.IP BLN (APRIL-JUNI)-05 PENANDAAN BAHAN KEMA</v>
          </cell>
          <cell r="K533" t="str">
            <v>500830600</v>
          </cell>
        </row>
        <row r="534">
          <cell r="A534" t="str">
            <v>F</v>
          </cell>
          <cell r="B534" t="str">
            <v>8</v>
          </cell>
          <cell r="D534" t="str">
            <v>000228</v>
          </cell>
          <cell r="E534">
            <v>38575</v>
          </cell>
          <cell r="F534" t="str">
            <v>41411A3</v>
          </cell>
          <cell r="G534" t="str">
            <v>6107070111A3</v>
          </cell>
          <cell r="H534">
            <v>10790</v>
          </cell>
          <cell r="I534" t="str">
            <v>D</v>
          </cell>
          <cell r="J534" t="str">
            <v>JAMINAN KEMATIAN BLN AGT-05 LIMBAH / IPAL</v>
          </cell>
          <cell r="K534" t="str">
            <v>500820850</v>
          </cell>
        </row>
        <row r="535">
          <cell r="A535" t="str">
            <v>F</v>
          </cell>
          <cell r="B535" t="str">
            <v>8</v>
          </cell>
          <cell r="D535" t="str">
            <v>000228</v>
          </cell>
          <cell r="E535">
            <v>38575</v>
          </cell>
          <cell r="F535" t="str">
            <v>41411A3</v>
          </cell>
          <cell r="G535" t="str">
            <v>6107070111A3</v>
          </cell>
          <cell r="H535">
            <v>31940</v>
          </cell>
          <cell r="I535" t="str">
            <v>D</v>
          </cell>
          <cell r="J535" t="str">
            <v>JAMINAN KECELAKAAN BLN AGT-05 LIMBAH / IPAL</v>
          </cell>
          <cell r="K535" t="str">
            <v>500820860</v>
          </cell>
        </row>
        <row r="536">
          <cell r="A536" t="str">
            <v>F</v>
          </cell>
          <cell r="B536" t="str">
            <v>8</v>
          </cell>
          <cell r="D536" t="str">
            <v>000228</v>
          </cell>
          <cell r="E536">
            <v>38575</v>
          </cell>
          <cell r="F536" t="str">
            <v>41411B0</v>
          </cell>
          <cell r="G536" t="str">
            <v>6107070111B0</v>
          </cell>
          <cell r="H536">
            <v>5090</v>
          </cell>
          <cell r="I536" t="str">
            <v>D</v>
          </cell>
          <cell r="J536" t="str">
            <v>JAMINAN KEMATIAN BLN AGT-05 PERENCANAAN PRODUKSI</v>
          </cell>
          <cell r="K536" t="str">
            <v>500820870</v>
          </cell>
        </row>
        <row r="537">
          <cell r="A537" t="str">
            <v>F</v>
          </cell>
          <cell r="B537" t="str">
            <v>8</v>
          </cell>
          <cell r="D537" t="str">
            <v>000228</v>
          </cell>
          <cell r="E537">
            <v>38575</v>
          </cell>
          <cell r="F537" t="str">
            <v>41411B0</v>
          </cell>
          <cell r="G537" t="str">
            <v>6107070111B0</v>
          </cell>
          <cell r="H537">
            <v>15100</v>
          </cell>
          <cell r="I537" t="str">
            <v>D</v>
          </cell>
          <cell r="J537" t="str">
            <v>JAMINAN KECELAKAAN BLN AGT-05 PERENCANAAN PRODUKSI</v>
          </cell>
          <cell r="K537" t="str">
            <v>500820880</v>
          </cell>
        </row>
        <row r="538">
          <cell r="A538" t="str">
            <v>F</v>
          </cell>
          <cell r="B538" t="str">
            <v>8</v>
          </cell>
          <cell r="D538" t="str">
            <v>000229</v>
          </cell>
          <cell r="E538">
            <v>38574</v>
          </cell>
          <cell r="F538" t="str">
            <v>48505O1</v>
          </cell>
          <cell r="G538" t="str">
            <v>6107060105O1</v>
          </cell>
          <cell r="H538">
            <v>22600</v>
          </cell>
          <cell r="I538" t="str">
            <v>D</v>
          </cell>
          <cell r="J538" t="str">
            <v>KEK.IP BLN (APRIL-JUNI)-05 PEMBELIAN</v>
          </cell>
          <cell r="K538" t="str">
            <v>500830610</v>
          </cell>
        </row>
        <row r="539">
          <cell r="A539" t="str">
            <v>F</v>
          </cell>
          <cell r="B539" t="str">
            <v>8</v>
          </cell>
          <cell r="D539" t="str">
            <v>000228</v>
          </cell>
          <cell r="E539">
            <v>38575</v>
          </cell>
          <cell r="F539" t="str">
            <v>41411C1</v>
          </cell>
          <cell r="G539" t="str">
            <v>6107070111C1</v>
          </cell>
          <cell r="H539">
            <v>8600</v>
          </cell>
          <cell r="I539" t="str">
            <v>D</v>
          </cell>
          <cell r="J539" t="str">
            <v>JAMINAN KEMATIAN BLN AGT-05 PERENCANAAN &amp; PENGEN</v>
          </cell>
          <cell r="K539" t="str">
            <v>500820890</v>
          </cell>
        </row>
        <row r="540">
          <cell r="A540" t="str">
            <v>F</v>
          </cell>
          <cell r="B540" t="str">
            <v>8</v>
          </cell>
          <cell r="D540" t="str">
            <v>000228</v>
          </cell>
          <cell r="E540">
            <v>38575</v>
          </cell>
          <cell r="F540" t="str">
            <v>41411C1</v>
          </cell>
          <cell r="G540" t="str">
            <v>6107070111C1</v>
          </cell>
          <cell r="H540">
            <v>25470</v>
          </cell>
          <cell r="I540" t="str">
            <v>D</v>
          </cell>
          <cell r="J540" t="str">
            <v>JAMINAN KECELAKAAN BLN AGT-05 PERENCANAAN &amp; PENGEN</v>
          </cell>
          <cell r="K540" t="str">
            <v>500820900</v>
          </cell>
        </row>
        <row r="541">
          <cell r="A541" t="str">
            <v>F</v>
          </cell>
          <cell r="B541" t="str">
            <v>8</v>
          </cell>
          <cell r="D541" t="str">
            <v>000228</v>
          </cell>
          <cell r="E541">
            <v>38575</v>
          </cell>
          <cell r="F541" t="str">
            <v>41411C2</v>
          </cell>
          <cell r="G541" t="str">
            <v>6107070111C2</v>
          </cell>
          <cell r="H541">
            <v>1310</v>
          </cell>
          <cell r="I541" t="str">
            <v>D</v>
          </cell>
          <cell r="J541" t="str">
            <v>JAMINAN KEMATIAN BLN AGT-05 PERENCANAAN &amp; PENGEN</v>
          </cell>
          <cell r="K541" t="str">
            <v>500820910</v>
          </cell>
        </row>
        <row r="542">
          <cell r="A542" t="str">
            <v>F</v>
          </cell>
          <cell r="B542" t="str">
            <v>8</v>
          </cell>
          <cell r="D542" t="str">
            <v>000229</v>
          </cell>
          <cell r="E542">
            <v>38574</v>
          </cell>
          <cell r="F542" t="str">
            <v>48505O2</v>
          </cell>
          <cell r="G542" t="str">
            <v>6107060105O2</v>
          </cell>
          <cell r="H542">
            <v>35400</v>
          </cell>
          <cell r="I542" t="str">
            <v>D</v>
          </cell>
          <cell r="J542" t="str">
            <v>KEK.IP BLN (APRIL-JUNI)-05 PEMBELIAN BAHAN PROD</v>
          </cell>
          <cell r="K542" t="str">
            <v>500830620</v>
          </cell>
        </row>
        <row r="543">
          <cell r="A543" t="str">
            <v>F</v>
          </cell>
          <cell r="B543" t="str">
            <v>8</v>
          </cell>
          <cell r="D543" t="str">
            <v>000228</v>
          </cell>
          <cell r="E543">
            <v>38575</v>
          </cell>
          <cell r="F543" t="str">
            <v>41411C2</v>
          </cell>
          <cell r="G543" t="str">
            <v>6107070111C2</v>
          </cell>
          <cell r="H543">
            <v>3880</v>
          </cell>
          <cell r="I543" t="str">
            <v>D</v>
          </cell>
          <cell r="J543" t="str">
            <v>JAMINAN KECELAKAAN BLN AGT-05 PERENCANAAN &amp; PENGEN</v>
          </cell>
          <cell r="K543" t="str">
            <v>500820920</v>
          </cell>
        </row>
        <row r="544">
          <cell r="A544" t="str">
            <v>F</v>
          </cell>
          <cell r="B544" t="str">
            <v>8</v>
          </cell>
          <cell r="D544" t="str">
            <v>000228</v>
          </cell>
          <cell r="E544">
            <v>38575</v>
          </cell>
          <cell r="F544" t="str">
            <v>41411D1</v>
          </cell>
          <cell r="G544" t="str">
            <v>6107070111D1</v>
          </cell>
          <cell r="H544">
            <v>3640</v>
          </cell>
          <cell r="I544" t="str">
            <v>D</v>
          </cell>
          <cell r="J544" t="str">
            <v>JAMINAN KEMATIAN BLN AGT-05 PERENCANAAN PENGENDA</v>
          </cell>
          <cell r="K544" t="str">
            <v>500820930</v>
          </cell>
        </row>
        <row r="545">
          <cell r="A545" t="str">
            <v>F</v>
          </cell>
          <cell r="B545" t="str">
            <v>8</v>
          </cell>
          <cell r="D545" t="str">
            <v>000228</v>
          </cell>
          <cell r="E545">
            <v>38575</v>
          </cell>
          <cell r="F545" t="str">
            <v>41411D1</v>
          </cell>
          <cell r="G545" t="str">
            <v>6107070111D1</v>
          </cell>
          <cell r="H545">
            <v>10790</v>
          </cell>
          <cell r="I545" t="str">
            <v>D</v>
          </cell>
          <cell r="J545" t="str">
            <v>JAMINAN KECELAKAAN BLN AGT-05 PERENCANAAN PENGENDA</v>
          </cell>
          <cell r="K545" t="str">
            <v>500820940</v>
          </cell>
        </row>
        <row r="546">
          <cell r="A546" t="str">
            <v>F</v>
          </cell>
          <cell r="B546" t="str">
            <v>8</v>
          </cell>
          <cell r="D546" t="str">
            <v>000229</v>
          </cell>
          <cell r="E546">
            <v>38574</v>
          </cell>
          <cell r="F546" t="str">
            <v>48505O3</v>
          </cell>
          <cell r="G546" t="str">
            <v>6107060105O3</v>
          </cell>
          <cell r="H546">
            <v>29200</v>
          </cell>
          <cell r="I546" t="str">
            <v>D</v>
          </cell>
          <cell r="J546" t="str">
            <v>KEK.IP BLN (APRIL-JUNI)-05 PEMBELIAN BAHAN NON</v>
          </cell>
          <cell r="K546" t="str">
            <v>500830630</v>
          </cell>
        </row>
        <row r="547">
          <cell r="A547" t="str">
            <v>F</v>
          </cell>
          <cell r="B547" t="str">
            <v>8</v>
          </cell>
          <cell r="D547" t="str">
            <v>000228</v>
          </cell>
          <cell r="E547">
            <v>38575</v>
          </cell>
          <cell r="F547" t="str">
            <v>41411D2</v>
          </cell>
          <cell r="G547" t="str">
            <v>6107070111D2</v>
          </cell>
          <cell r="H547">
            <v>9770</v>
          </cell>
          <cell r="I547" t="str">
            <v>D</v>
          </cell>
          <cell r="J547" t="str">
            <v>JAMINAN KEMATIAN BLN AGT-05 PERENCANAAN PRODUKSI</v>
          </cell>
          <cell r="K547" t="str">
            <v>500820950</v>
          </cell>
        </row>
        <row r="548">
          <cell r="A548" t="str">
            <v>F</v>
          </cell>
          <cell r="B548" t="str">
            <v>8</v>
          </cell>
          <cell r="D548" t="str">
            <v>000228</v>
          </cell>
          <cell r="E548">
            <v>38575</v>
          </cell>
          <cell r="F548" t="str">
            <v>41411D2</v>
          </cell>
          <cell r="G548" t="str">
            <v>6107070111D2</v>
          </cell>
          <cell r="H548">
            <v>28930</v>
          </cell>
          <cell r="I548" t="str">
            <v>D</v>
          </cell>
          <cell r="J548" t="str">
            <v>JAMINAN KECELAKAAN BLN AGT-05 PERENCANAAN PRODUKSI</v>
          </cell>
          <cell r="K548" t="str">
            <v>500820960</v>
          </cell>
        </row>
        <row r="549">
          <cell r="A549" t="str">
            <v>F</v>
          </cell>
          <cell r="B549" t="str">
            <v>8</v>
          </cell>
          <cell r="D549" t="str">
            <v>000229</v>
          </cell>
          <cell r="E549">
            <v>38574</v>
          </cell>
          <cell r="F549" t="str">
            <v>48505P1</v>
          </cell>
          <cell r="G549" t="str">
            <v>6107060105P1</v>
          </cell>
          <cell r="H549">
            <v>20400</v>
          </cell>
          <cell r="I549" t="str">
            <v>D</v>
          </cell>
          <cell r="J549" t="str">
            <v>KEK.IP BLN (APRIL-JUNI)-05 PENGOLAHAN DATA INF</v>
          </cell>
          <cell r="K549" t="str">
            <v>500830640</v>
          </cell>
        </row>
        <row r="550">
          <cell r="A550" t="str">
            <v>F</v>
          </cell>
          <cell r="B550" t="str">
            <v>8</v>
          </cell>
          <cell r="D550" t="str">
            <v>000228</v>
          </cell>
          <cell r="E550">
            <v>38575</v>
          </cell>
          <cell r="F550" t="str">
            <v>41411D3</v>
          </cell>
          <cell r="G550" t="str">
            <v>6107070111D3</v>
          </cell>
          <cell r="H550">
            <v>3860</v>
          </cell>
          <cell r="I550" t="str">
            <v>D</v>
          </cell>
          <cell r="J550" t="str">
            <v>JAMINAN KEMATIAN BLN AGT-05 PENGENDALIAN PRODUKS</v>
          </cell>
          <cell r="K550" t="str">
            <v>500820970</v>
          </cell>
        </row>
        <row r="551">
          <cell r="A551" t="str">
            <v>F</v>
          </cell>
          <cell r="B551" t="str">
            <v>8</v>
          </cell>
          <cell r="D551" t="str">
            <v>000228</v>
          </cell>
          <cell r="E551">
            <v>38575</v>
          </cell>
          <cell r="F551" t="str">
            <v>41411D3</v>
          </cell>
          <cell r="G551" t="str">
            <v>6107070111D3</v>
          </cell>
          <cell r="H551">
            <v>11440</v>
          </cell>
          <cell r="I551" t="str">
            <v>D</v>
          </cell>
          <cell r="J551" t="str">
            <v>JAMINAN KECELAKAAN BLN AGT-05 PENGENDALIAN PRODUKS</v>
          </cell>
          <cell r="K551" t="str">
            <v>500820980</v>
          </cell>
        </row>
        <row r="552">
          <cell r="A552" t="str">
            <v>F</v>
          </cell>
          <cell r="B552" t="str">
            <v>8</v>
          </cell>
          <cell r="D552" t="str">
            <v>000228</v>
          </cell>
          <cell r="E552">
            <v>38575</v>
          </cell>
          <cell r="F552" t="str">
            <v>41411E0</v>
          </cell>
          <cell r="G552" t="str">
            <v>6107070111E0</v>
          </cell>
          <cell r="H552">
            <v>5090</v>
          </cell>
          <cell r="I552" t="str">
            <v>D</v>
          </cell>
          <cell r="J552" t="str">
            <v>JAMINAN KEMATIAN BLN AGT-05 PRODUKSI</v>
          </cell>
          <cell r="K552" t="str">
            <v>500820990</v>
          </cell>
        </row>
        <row r="553">
          <cell r="A553" t="str">
            <v>F</v>
          </cell>
          <cell r="B553" t="str">
            <v>8</v>
          </cell>
          <cell r="D553" t="str">
            <v>000229</v>
          </cell>
          <cell r="E553">
            <v>38574</v>
          </cell>
          <cell r="F553" t="str">
            <v>48505A4</v>
          </cell>
          <cell r="G553" t="str">
            <v>6107060105A4</v>
          </cell>
          <cell r="H553">
            <v>164000</v>
          </cell>
          <cell r="I553" t="str">
            <v>D</v>
          </cell>
          <cell r="J553" t="str">
            <v>KEK.IP BLN (APRIL-JUNI)-05 KTO BINTANG</v>
          </cell>
          <cell r="K553" t="str">
            <v>500830650</v>
          </cell>
        </row>
        <row r="554">
          <cell r="A554" t="str">
            <v>F</v>
          </cell>
          <cell r="B554" t="str">
            <v>8</v>
          </cell>
          <cell r="D554" t="str">
            <v>000228</v>
          </cell>
          <cell r="E554">
            <v>38575</v>
          </cell>
          <cell r="F554" t="str">
            <v>41411E0</v>
          </cell>
          <cell r="G554" t="str">
            <v>6107070111E0</v>
          </cell>
          <cell r="H554">
            <v>15100</v>
          </cell>
          <cell r="I554" t="str">
            <v>D</v>
          </cell>
          <cell r="J554" t="str">
            <v>JAMINAN KECELAKAAN BLN AGT-05 PRODUKSI</v>
          </cell>
          <cell r="K554" t="str">
            <v>500821000</v>
          </cell>
        </row>
        <row r="555">
          <cell r="A555" t="str">
            <v>F</v>
          </cell>
          <cell r="B555" t="str">
            <v>8</v>
          </cell>
          <cell r="D555" t="str">
            <v>000228</v>
          </cell>
          <cell r="E555">
            <v>38575</v>
          </cell>
          <cell r="F555" t="str">
            <v>41411F1</v>
          </cell>
          <cell r="G555" t="str">
            <v>6107070111F1</v>
          </cell>
          <cell r="H555">
            <v>3640</v>
          </cell>
          <cell r="I555" t="str">
            <v>D</v>
          </cell>
          <cell r="J555" t="str">
            <v>JAMINAN KEMATIAN BLN AGT-05 PRODUKSI I</v>
          </cell>
          <cell r="K555" t="str">
            <v>500821010</v>
          </cell>
        </row>
        <row r="556">
          <cell r="A556" t="str">
            <v>F</v>
          </cell>
          <cell r="B556" t="str">
            <v>8</v>
          </cell>
          <cell r="D556" t="str">
            <v>000228</v>
          </cell>
          <cell r="E556">
            <v>38575</v>
          </cell>
          <cell r="F556" t="str">
            <v>41411F1</v>
          </cell>
          <cell r="G556" t="str">
            <v>6107070111F1</v>
          </cell>
          <cell r="H556">
            <v>10790</v>
          </cell>
          <cell r="I556" t="str">
            <v>D</v>
          </cell>
          <cell r="J556" t="str">
            <v>JAMINAN KECELAKAAN BLN AGT-05 PRODUKSI I</v>
          </cell>
          <cell r="K556" t="str">
            <v>500821020</v>
          </cell>
        </row>
        <row r="557">
          <cell r="A557" t="str">
            <v>F</v>
          </cell>
          <cell r="B557" t="str">
            <v>8</v>
          </cell>
          <cell r="D557" t="str">
            <v>000229</v>
          </cell>
          <cell r="E557">
            <v>38574</v>
          </cell>
          <cell r="F557" t="str">
            <v>48505Q5</v>
          </cell>
          <cell r="G557" t="str">
            <v>6107060105Q5</v>
          </cell>
          <cell r="H557">
            <v>383600</v>
          </cell>
          <cell r="I557" t="str">
            <v>D</v>
          </cell>
          <cell r="J557" t="str">
            <v>KEK.IP BLN (APRIL-JUNI)-05 UMUM</v>
          </cell>
          <cell r="K557" t="str">
            <v>500830660</v>
          </cell>
        </row>
        <row r="558">
          <cell r="A558" t="str">
            <v>F</v>
          </cell>
          <cell r="B558" t="str">
            <v>8</v>
          </cell>
          <cell r="D558" t="str">
            <v>000228</v>
          </cell>
          <cell r="E558">
            <v>38575</v>
          </cell>
          <cell r="F558" t="str">
            <v>41411F2</v>
          </cell>
          <cell r="G558" t="str">
            <v>6107070111F2</v>
          </cell>
          <cell r="H558">
            <v>17790</v>
          </cell>
          <cell r="I558" t="str">
            <v>D</v>
          </cell>
          <cell r="J558" t="str">
            <v>JAMINAN KEMATIAN BLN AGT-05 GRANULASI</v>
          </cell>
          <cell r="K558" t="str">
            <v>500821030</v>
          </cell>
        </row>
        <row r="559">
          <cell r="A559" t="str">
            <v>F</v>
          </cell>
          <cell r="B559" t="str">
            <v>8</v>
          </cell>
          <cell r="D559" t="str">
            <v>000228</v>
          </cell>
          <cell r="E559">
            <v>38575</v>
          </cell>
          <cell r="F559" t="str">
            <v>41411F2</v>
          </cell>
          <cell r="G559" t="str">
            <v>6107070111F2</v>
          </cell>
          <cell r="H559">
            <v>52660</v>
          </cell>
          <cell r="I559" t="str">
            <v>D</v>
          </cell>
          <cell r="J559" t="str">
            <v>JAMINAN KECELAKAAN BLN AGT-05 GRANULASI</v>
          </cell>
          <cell r="K559" t="str">
            <v>500821040</v>
          </cell>
        </row>
        <row r="560">
          <cell r="A560" t="str">
            <v>F</v>
          </cell>
          <cell r="B560" t="str">
            <v>8</v>
          </cell>
          <cell r="D560" t="str">
            <v>000228</v>
          </cell>
          <cell r="E560">
            <v>38575</v>
          </cell>
          <cell r="F560" t="str">
            <v>41411F3</v>
          </cell>
          <cell r="G560" t="str">
            <v>6107070111F3</v>
          </cell>
          <cell r="H560">
            <v>19550</v>
          </cell>
          <cell r="I560" t="str">
            <v>D</v>
          </cell>
          <cell r="J560" t="str">
            <v>JAMINAN KEMATIAN BLN AGT-05 PENCETAKAN</v>
          </cell>
          <cell r="K560" t="str">
            <v>500821050</v>
          </cell>
        </row>
        <row r="561">
          <cell r="A561" t="str">
            <v>F</v>
          </cell>
          <cell r="B561" t="str">
            <v>8</v>
          </cell>
          <cell r="D561" t="str">
            <v>000229</v>
          </cell>
          <cell r="E561">
            <v>38574</v>
          </cell>
          <cell r="F561" t="str">
            <v>48505Q6</v>
          </cell>
          <cell r="G561" t="str">
            <v>6107060105Q6</v>
          </cell>
          <cell r="H561">
            <v>161600</v>
          </cell>
          <cell r="I561" t="str">
            <v>D</v>
          </cell>
          <cell r="J561" t="str">
            <v>KEK.IP BLN (APRIL-JUNI)-05 RUMAH TANGGA</v>
          </cell>
          <cell r="K561" t="str">
            <v>500830670</v>
          </cell>
        </row>
        <row r="562">
          <cell r="A562" t="str">
            <v>F</v>
          </cell>
          <cell r="B562" t="str">
            <v>8</v>
          </cell>
          <cell r="D562" t="str">
            <v>000228</v>
          </cell>
          <cell r="E562">
            <v>38575</v>
          </cell>
          <cell r="F562" t="str">
            <v>41411F3</v>
          </cell>
          <cell r="G562" t="str">
            <v>6107070111F3</v>
          </cell>
          <cell r="H562">
            <v>57870</v>
          </cell>
          <cell r="I562" t="str">
            <v>D</v>
          </cell>
          <cell r="J562" t="str">
            <v>JAMINAN KECELAKAAN BLN AGT-05 PENCETAKAN</v>
          </cell>
          <cell r="K562" t="str">
            <v>500821060</v>
          </cell>
        </row>
        <row r="563">
          <cell r="A563" t="str">
            <v>F</v>
          </cell>
          <cell r="B563" t="str">
            <v>8</v>
          </cell>
          <cell r="D563" t="str">
            <v>000228</v>
          </cell>
          <cell r="E563">
            <v>38575</v>
          </cell>
          <cell r="F563" t="str">
            <v>41411F4</v>
          </cell>
          <cell r="G563" t="str">
            <v>6107070111F4</v>
          </cell>
          <cell r="H563">
            <v>6270</v>
          </cell>
          <cell r="I563" t="str">
            <v>D</v>
          </cell>
          <cell r="J563" t="str">
            <v>JAMINAN KEMATIAN BLN AGT-05 PENYALUTAN</v>
          </cell>
          <cell r="K563" t="str">
            <v>500821070</v>
          </cell>
        </row>
        <row r="564">
          <cell r="A564" t="str">
            <v>F</v>
          </cell>
          <cell r="B564" t="str">
            <v>8</v>
          </cell>
          <cell r="D564" t="str">
            <v>000228</v>
          </cell>
          <cell r="E564">
            <v>38575</v>
          </cell>
          <cell r="F564" t="str">
            <v>41411F4</v>
          </cell>
          <cell r="G564" t="str">
            <v>6107070111F4</v>
          </cell>
          <cell r="H564">
            <v>18560</v>
          </cell>
          <cell r="I564" t="str">
            <v>D</v>
          </cell>
          <cell r="J564" t="str">
            <v>JAMINAN KECELAKAAN BLN AGT-05 PENYALUTAN</v>
          </cell>
          <cell r="K564" t="str">
            <v>500821080</v>
          </cell>
        </row>
        <row r="565">
          <cell r="A565" t="str">
            <v>F</v>
          </cell>
          <cell r="B565" t="str">
            <v>8</v>
          </cell>
          <cell r="D565" t="str">
            <v>000229</v>
          </cell>
          <cell r="E565">
            <v>38574</v>
          </cell>
          <cell r="F565" t="str">
            <v>48505Q1</v>
          </cell>
          <cell r="G565" t="str">
            <v>6107060105Q1</v>
          </cell>
          <cell r="H565">
            <v>24000</v>
          </cell>
          <cell r="I565" t="str">
            <v>D</v>
          </cell>
          <cell r="J565" t="str">
            <v>KEK.IP BLN (APRIL-JUNI)-05 ADM.PERSONALIA &amp; UMU</v>
          </cell>
          <cell r="K565" t="str">
            <v>500830680</v>
          </cell>
        </row>
        <row r="566">
          <cell r="A566" t="str">
            <v>F</v>
          </cell>
          <cell r="B566" t="str">
            <v>8</v>
          </cell>
          <cell r="D566" t="str">
            <v>000228</v>
          </cell>
          <cell r="E566">
            <v>38575</v>
          </cell>
          <cell r="F566" t="str">
            <v>41411F5</v>
          </cell>
          <cell r="G566" t="str">
            <v>6107070111F5</v>
          </cell>
          <cell r="H566">
            <v>3720</v>
          </cell>
          <cell r="I566" t="str">
            <v>D</v>
          </cell>
          <cell r="J566" t="str">
            <v>JAMINAN KEMATIAN BLN AGT-05 ARV</v>
          </cell>
          <cell r="K566" t="str">
            <v>500821090</v>
          </cell>
        </row>
        <row r="567">
          <cell r="A567" t="str">
            <v>F</v>
          </cell>
          <cell r="B567" t="str">
            <v>8</v>
          </cell>
          <cell r="D567" t="str">
            <v>000228</v>
          </cell>
          <cell r="E567">
            <v>38575</v>
          </cell>
          <cell r="F567" t="str">
            <v>41411F5</v>
          </cell>
          <cell r="G567" t="str">
            <v>6107070111F5</v>
          </cell>
          <cell r="H567">
            <v>11010</v>
          </cell>
          <cell r="I567" t="str">
            <v>D</v>
          </cell>
          <cell r="J567" t="str">
            <v>JAMINAN KECELAKAAN BLN AGT-05 ARV</v>
          </cell>
          <cell r="K567" t="str">
            <v>500821100</v>
          </cell>
        </row>
        <row r="568">
          <cell r="A568" t="str">
            <v>F</v>
          </cell>
          <cell r="B568" t="str">
            <v>8</v>
          </cell>
          <cell r="D568" t="str">
            <v>000228</v>
          </cell>
          <cell r="E568">
            <v>38575</v>
          </cell>
          <cell r="F568" t="str">
            <v>41411F6</v>
          </cell>
          <cell r="G568" t="str">
            <v>6107070111F6</v>
          </cell>
          <cell r="H568">
            <v>41250</v>
          </cell>
          <cell r="I568" t="str">
            <v>D</v>
          </cell>
          <cell r="J568" t="str">
            <v>JAMINAN KEMATIAN BLN AGT-05 PENGEMASAN PRIMER</v>
          </cell>
          <cell r="K568" t="str">
            <v>500821110</v>
          </cell>
        </row>
        <row r="569">
          <cell r="A569" t="str">
            <v>F</v>
          </cell>
          <cell r="B569" t="str">
            <v>8</v>
          </cell>
          <cell r="D569" t="str">
            <v>000229</v>
          </cell>
          <cell r="E569">
            <v>38574</v>
          </cell>
          <cell r="F569" t="str">
            <v>48505Q2</v>
          </cell>
          <cell r="G569" t="str">
            <v>6107060105Q2</v>
          </cell>
          <cell r="H569">
            <v>95000</v>
          </cell>
          <cell r="I569" t="str">
            <v>D</v>
          </cell>
          <cell r="J569" t="str">
            <v>KEK.IP BLN (APRIL-JUNI)-05 ADM.PERSONALIA PLANT</v>
          </cell>
          <cell r="K569" t="str">
            <v>500830690</v>
          </cell>
        </row>
        <row r="570">
          <cell r="A570" t="str">
            <v>F</v>
          </cell>
          <cell r="B570" t="str">
            <v>8</v>
          </cell>
          <cell r="D570" t="str">
            <v>000228</v>
          </cell>
          <cell r="E570">
            <v>38575</v>
          </cell>
          <cell r="F570" t="str">
            <v>41411F6</v>
          </cell>
          <cell r="G570" t="str">
            <v>6107070111F6</v>
          </cell>
          <cell r="H570">
            <v>122130</v>
          </cell>
          <cell r="I570" t="str">
            <v>D</v>
          </cell>
          <cell r="J570" t="str">
            <v>JAMINAN KECELAKAAN BLN AGT-05 PENGEMASAN PRIMER</v>
          </cell>
          <cell r="K570" t="str">
            <v>500821120</v>
          </cell>
        </row>
        <row r="571">
          <cell r="A571" t="str">
            <v>F</v>
          </cell>
          <cell r="B571" t="str">
            <v>8</v>
          </cell>
          <cell r="D571" t="str">
            <v>000228</v>
          </cell>
          <cell r="E571">
            <v>38575</v>
          </cell>
          <cell r="F571" t="str">
            <v>41411F7</v>
          </cell>
          <cell r="G571" t="str">
            <v>6107070111F7</v>
          </cell>
          <cell r="H571">
            <v>41820</v>
          </cell>
          <cell r="I571" t="str">
            <v>D</v>
          </cell>
          <cell r="J571" t="str">
            <v>JAMINAN KEMATIAN BLN AGT-05 PENGEMASAN SEKUNDER</v>
          </cell>
          <cell r="K571" t="str">
            <v>500821130</v>
          </cell>
        </row>
        <row r="572">
          <cell r="A572" t="str">
            <v>F</v>
          </cell>
          <cell r="B572" t="str">
            <v>8</v>
          </cell>
          <cell r="D572" t="str">
            <v>000228</v>
          </cell>
          <cell r="E572">
            <v>38575</v>
          </cell>
          <cell r="F572" t="str">
            <v>41411F7</v>
          </cell>
          <cell r="G572" t="str">
            <v>6107070111F7</v>
          </cell>
          <cell r="H572">
            <v>123820</v>
          </cell>
          <cell r="I572" t="str">
            <v>D</v>
          </cell>
          <cell r="J572" t="str">
            <v>JAMINAN KECELAKAAN BLN AGT-05 PENGEMASAN SEKUNDER</v>
          </cell>
          <cell r="K572" t="str">
            <v>500821140</v>
          </cell>
        </row>
        <row r="573">
          <cell r="A573" t="str">
            <v>F</v>
          </cell>
          <cell r="B573" t="str">
            <v>8</v>
          </cell>
          <cell r="D573" t="str">
            <v>000229</v>
          </cell>
          <cell r="E573">
            <v>38574</v>
          </cell>
          <cell r="F573" t="str">
            <v>48505Q4</v>
          </cell>
          <cell r="G573" t="str">
            <v>6107060105Q4</v>
          </cell>
          <cell r="H573">
            <v>33000</v>
          </cell>
          <cell r="I573" t="str">
            <v>D</v>
          </cell>
          <cell r="J573" t="str">
            <v>KEK.IP BLN (APRIL-JUNI)-05 PELATIHAN</v>
          </cell>
          <cell r="K573" t="str">
            <v>500830700</v>
          </cell>
        </row>
        <row r="574">
          <cell r="A574" t="str">
            <v>F</v>
          </cell>
          <cell r="B574" t="str">
            <v>8</v>
          </cell>
          <cell r="D574" t="str">
            <v>000228</v>
          </cell>
          <cell r="E574">
            <v>38575</v>
          </cell>
          <cell r="F574" t="str">
            <v>41411G1</v>
          </cell>
          <cell r="G574" t="str">
            <v>6107070111G1</v>
          </cell>
          <cell r="H574">
            <v>3640</v>
          </cell>
          <cell r="I574" t="str">
            <v>D</v>
          </cell>
          <cell r="J574" t="str">
            <v>JAMINAN KEMATIAN BLN AGT-05 PRODUKSI II</v>
          </cell>
          <cell r="K574" t="str">
            <v>500821150</v>
          </cell>
        </row>
        <row r="575">
          <cell r="A575" t="str">
            <v>F</v>
          </cell>
          <cell r="B575" t="str">
            <v>8</v>
          </cell>
          <cell r="D575" t="str">
            <v>000228</v>
          </cell>
          <cell r="E575">
            <v>38575</v>
          </cell>
          <cell r="F575" t="str">
            <v>41411G1</v>
          </cell>
          <cell r="G575" t="str">
            <v>6107070111G1</v>
          </cell>
          <cell r="H575">
            <v>10790</v>
          </cell>
          <cell r="I575" t="str">
            <v>D</v>
          </cell>
          <cell r="J575" t="str">
            <v>JAMINAN KECELAKAAN BLN AGT-05 PRODUKSI II</v>
          </cell>
          <cell r="K575" t="str">
            <v>500821160</v>
          </cell>
        </row>
        <row r="576">
          <cell r="A576" t="str">
            <v>F</v>
          </cell>
          <cell r="B576" t="str">
            <v>8</v>
          </cell>
          <cell r="D576" t="str">
            <v>000229</v>
          </cell>
          <cell r="E576">
            <v>38574</v>
          </cell>
          <cell r="F576" t="str">
            <v>48505R1</v>
          </cell>
          <cell r="G576" t="str">
            <v>6107060105R1</v>
          </cell>
          <cell r="H576">
            <v>20400</v>
          </cell>
          <cell r="I576" t="str">
            <v>D</v>
          </cell>
          <cell r="J576" t="str">
            <v>KEK.IP BLN (APRIL-JUNI)-05 AKUNTANSI</v>
          </cell>
          <cell r="K576" t="str">
            <v>500830710</v>
          </cell>
        </row>
        <row r="577">
          <cell r="A577" t="str">
            <v>F</v>
          </cell>
          <cell r="B577" t="str">
            <v>8</v>
          </cell>
          <cell r="D577" t="str">
            <v>000228</v>
          </cell>
          <cell r="E577">
            <v>38575</v>
          </cell>
          <cell r="F577" t="str">
            <v>41411G2</v>
          </cell>
          <cell r="G577" t="str">
            <v>6107070111G2</v>
          </cell>
          <cell r="H577">
            <v>32510</v>
          </cell>
          <cell r="I577" t="str">
            <v>D</v>
          </cell>
          <cell r="J577" t="str">
            <v>JAMINAN KEMATIAN BLN AGT-05 PENCAMPURAN &amp; PENGIS</v>
          </cell>
          <cell r="K577" t="str">
            <v>500821170</v>
          </cell>
        </row>
        <row r="578">
          <cell r="A578" t="str">
            <v>F</v>
          </cell>
          <cell r="B578" t="str">
            <v>8</v>
          </cell>
          <cell r="D578" t="str">
            <v>000228</v>
          </cell>
          <cell r="E578">
            <v>38575</v>
          </cell>
          <cell r="F578" t="str">
            <v>41411G2</v>
          </cell>
          <cell r="G578" t="str">
            <v>6107070111G2</v>
          </cell>
          <cell r="H578">
            <v>96240</v>
          </cell>
          <cell r="I578" t="str">
            <v>D</v>
          </cell>
          <cell r="J578" t="str">
            <v>JAMINAN KECELAKAAN BLN AGT-05 PENCAMPURAN &amp; PENGIS</v>
          </cell>
          <cell r="K578" t="str">
            <v>500821180</v>
          </cell>
        </row>
        <row r="579">
          <cell r="A579" t="str">
            <v>F</v>
          </cell>
          <cell r="B579" t="str">
            <v>8</v>
          </cell>
          <cell r="D579" t="str">
            <v>000229</v>
          </cell>
          <cell r="E579">
            <v>38574</v>
          </cell>
          <cell r="F579" t="str">
            <v>48505R2</v>
          </cell>
          <cell r="G579" t="str">
            <v>6107060105R2</v>
          </cell>
          <cell r="H579">
            <v>112600</v>
          </cell>
          <cell r="I579" t="str">
            <v>D</v>
          </cell>
          <cell r="J579" t="str">
            <v>KEK.IP BLN (APRIL-JUNI)-05 BID.VERIFIKASI / LAP</v>
          </cell>
          <cell r="K579" t="str">
            <v>500830720</v>
          </cell>
        </row>
        <row r="580">
          <cell r="A580" t="str">
            <v>F</v>
          </cell>
          <cell r="B580" t="str">
            <v>8</v>
          </cell>
          <cell r="D580" t="str">
            <v>000228</v>
          </cell>
          <cell r="E580">
            <v>38575</v>
          </cell>
          <cell r="F580" t="str">
            <v>41411G3</v>
          </cell>
          <cell r="G580" t="str">
            <v>6107070111G3</v>
          </cell>
          <cell r="H580">
            <v>15590</v>
          </cell>
          <cell r="I580" t="str">
            <v>D</v>
          </cell>
          <cell r="J580" t="str">
            <v>JAMINAN KEMATIAN BLN AGT-05 PENCAMPURAN &amp; PENGIS</v>
          </cell>
          <cell r="K580" t="str">
            <v>500821190</v>
          </cell>
        </row>
        <row r="581">
          <cell r="A581" t="str">
            <v>F</v>
          </cell>
          <cell r="B581" t="str">
            <v>8</v>
          </cell>
          <cell r="D581" t="str">
            <v>000228</v>
          </cell>
          <cell r="E581">
            <v>38575</v>
          </cell>
          <cell r="F581" t="str">
            <v>41411G3</v>
          </cell>
          <cell r="G581" t="str">
            <v>6107070111G3</v>
          </cell>
          <cell r="H581">
            <v>46160</v>
          </cell>
          <cell r="I581" t="str">
            <v>D</v>
          </cell>
          <cell r="J581" t="str">
            <v>JAMINAN KECELAKAAN BLN AGT-05 PENCAMPURAN &amp; PENGIS</v>
          </cell>
          <cell r="K581" t="str">
            <v>500821200</v>
          </cell>
        </row>
        <row r="582">
          <cell r="A582" t="str">
            <v>F</v>
          </cell>
          <cell r="B582" t="str">
            <v>8</v>
          </cell>
          <cell r="D582" t="str">
            <v>000229</v>
          </cell>
          <cell r="E582">
            <v>38574</v>
          </cell>
          <cell r="F582" t="str">
            <v>48505R2</v>
          </cell>
          <cell r="G582" t="str">
            <v>6107060105R2</v>
          </cell>
          <cell r="H582">
            <v>15800</v>
          </cell>
          <cell r="I582" t="str">
            <v>D</v>
          </cell>
          <cell r="J582" t="str">
            <v>KEK.IP BLN (APRIL-JUNI)-05 BID.VERIFIKASI / LAP</v>
          </cell>
          <cell r="K582" t="str">
            <v>500830730</v>
          </cell>
        </row>
        <row r="583">
          <cell r="A583" t="str">
            <v>F</v>
          </cell>
          <cell r="B583" t="str">
            <v>8</v>
          </cell>
          <cell r="D583" t="str">
            <v>000228</v>
          </cell>
          <cell r="E583">
            <v>38575</v>
          </cell>
          <cell r="F583" t="str">
            <v>41411G4</v>
          </cell>
          <cell r="G583" t="str">
            <v>6107070111G4</v>
          </cell>
          <cell r="H583">
            <v>32800</v>
          </cell>
          <cell r="I583" t="str">
            <v>D</v>
          </cell>
          <cell r="J583" t="str">
            <v>JAMINAN KEMATIAN BLN AGT-05 PENGEMASAN CAIRAN &amp;</v>
          </cell>
          <cell r="K583" t="str">
            <v>500821210</v>
          </cell>
        </row>
        <row r="584">
          <cell r="A584" t="str">
            <v>F</v>
          </cell>
          <cell r="B584" t="str">
            <v>8</v>
          </cell>
          <cell r="D584" t="str">
            <v>000228</v>
          </cell>
          <cell r="E584">
            <v>38575</v>
          </cell>
          <cell r="F584" t="str">
            <v>41411G4</v>
          </cell>
          <cell r="G584" t="str">
            <v>6107070111G4</v>
          </cell>
          <cell r="H584">
            <v>97110</v>
          </cell>
          <cell r="I584" t="str">
            <v>D</v>
          </cell>
          <cell r="J584" t="str">
            <v>JAMINAN KECELAKAAN BLN AGT-05 PENGEMASAN CAIRAN &amp;</v>
          </cell>
          <cell r="K584" t="str">
            <v>500821220</v>
          </cell>
        </row>
        <row r="585">
          <cell r="A585" t="str">
            <v>F</v>
          </cell>
          <cell r="B585" t="str">
            <v>8</v>
          </cell>
          <cell r="D585" t="str">
            <v>000229</v>
          </cell>
          <cell r="E585">
            <v>38574</v>
          </cell>
          <cell r="F585" t="str">
            <v>48505R4</v>
          </cell>
          <cell r="G585" t="str">
            <v>6107060105R4</v>
          </cell>
          <cell r="H585">
            <v>21600</v>
          </cell>
          <cell r="I585" t="str">
            <v>D</v>
          </cell>
          <cell r="J585" t="str">
            <v>KEK.IP BLN (APRIL-JUNI)-05 BID STANDARISASI PEN</v>
          </cell>
          <cell r="K585" t="str">
            <v>500830740</v>
          </cell>
        </row>
        <row r="586">
          <cell r="A586" t="str">
            <v>F</v>
          </cell>
          <cell r="B586" t="str">
            <v>8</v>
          </cell>
          <cell r="D586" t="str">
            <v>000228</v>
          </cell>
          <cell r="E586">
            <v>38575</v>
          </cell>
          <cell r="F586" t="str">
            <v>41411G5</v>
          </cell>
          <cell r="G586" t="str">
            <v>6107070111G5</v>
          </cell>
          <cell r="H586">
            <v>25370</v>
          </cell>
          <cell r="I586" t="str">
            <v>D</v>
          </cell>
          <cell r="J586" t="str">
            <v>JAMINAN KEMATIAN BLN AGT-05 PROSES &amp; PENGEMASAN</v>
          </cell>
          <cell r="K586" t="str">
            <v>500821230</v>
          </cell>
        </row>
        <row r="587">
          <cell r="A587" t="str">
            <v>F</v>
          </cell>
          <cell r="B587" t="str">
            <v>8</v>
          </cell>
          <cell r="D587" t="str">
            <v>000228</v>
          </cell>
          <cell r="E587">
            <v>38575</v>
          </cell>
          <cell r="F587" t="str">
            <v>41411G5</v>
          </cell>
          <cell r="G587" t="str">
            <v>6107070111G5</v>
          </cell>
          <cell r="H587">
            <v>75130</v>
          </cell>
          <cell r="I587" t="str">
            <v>D</v>
          </cell>
          <cell r="J587" t="str">
            <v>JAMINAN KECELAKAAN BLN AGT-05 PROSES &amp; PENGEMASAN</v>
          </cell>
          <cell r="K587" t="str">
            <v>500821240</v>
          </cell>
        </row>
        <row r="588">
          <cell r="A588" t="str">
            <v>F</v>
          </cell>
          <cell r="B588" t="str">
            <v>8</v>
          </cell>
          <cell r="D588" t="str">
            <v>000228</v>
          </cell>
          <cell r="E588">
            <v>38575</v>
          </cell>
          <cell r="F588" t="str">
            <v>41411H1</v>
          </cell>
          <cell r="G588" t="str">
            <v>6107070111H1</v>
          </cell>
          <cell r="H588">
            <v>5240</v>
          </cell>
          <cell r="I588" t="str">
            <v>D</v>
          </cell>
          <cell r="J588" t="str">
            <v>JAMINAN KEMATIAN BLN AGT-05 PRODUKSI III</v>
          </cell>
          <cell r="K588" t="str">
            <v>500821250</v>
          </cell>
        </row>
        <row r="589">
          <cell r="A589" t="str">
            <v>F</v>
          </cell>
          <cell r="B589" t="str">
            <v>8</v>
          </cell>
          <cell r="D589" t="str">
            <v>000229</v>
          </cell>
          <cell r="E589">
            <v>38574</v>
          </cell>
          <cell r="F589" t="str">
            <v>48505S1</v>
          </cell>
          <cell r="G589" t="str">
            <v>6107060105S1</v>
          </cell>
          <cell r="H589">
            <v>39800</v>
          </cell>
          <cell r="I589" t="str">
            <v>D</v>
          </cell>
          <cell r="J589" t="str">
            <v>KEK.IP BLN (APRIL-JUNI)-05 KEUANGAN</v>
          </cell>
          <cell r="K589" t="str">
            <v>500830750</v>
          </cell>
        </row>
        <row r="590">
          <cell r="A590" t="str">
            <v>F</v>
          </cell>
          <cell r="B590" t="str">
            <v>8</v>
          </cell>
          <cell r="D590" t="str">
            <v>000228</v>
          </cell>
          <cell r="E590">
            <v>38575</v>
          </cell>
          <cell r="F590" t="str">
            <v>41411H1</v>
          </cell>
          <cell r="G590" t="str">
            <v>6107070111H1</v>
          </cell>
          <cell r="H590">
            <v>15540</v>
          </cell>
          <cell r="I590" t="str">
            <v>D</v>
          </cell>
          <cell r="J590" t="str">
            <v>JAMINAN KECELAKAAN BLN AGT-05 PRODUKSI III</v>
          </cell>
          <cell r="K590" t="str">
            <v>500821260</v>
          </cell>
        </row>
        <row r="591">
          <cell r="A591" t="str">
            <v>F</v>
          </cell>
          <cell r="B591" t="str">
            <v>8</v>
          </cell>
          <cell r="D591" t="str">
            <v>000228</v>
          </cell>
          <cell r="E591">
            <v>38575</v>
          </cell>
          <cell r="F591" t="str">
            <v>41411H2</v>
          </cell>
          <cell r="G591" t="str">
            <v>6107070111H2</v>
          </cell>
          <cell r="H591">
            <v>5690</v>
          </cell>
          <cell r="I591" t="str">
            <v>D</v>
          </cell>
          <cell r="J591" t="str">
            <v>JAMINAN KEMATIAN BLN AGT-05 PENCAMPURAN DAN PENC</v>
          </cell>
          <cell r="K591" t="str">
            <v>500821270</v>
          </cell>
        </row>
        <row r="592">
          <cell r="A592" t="str">
            <v>F</v>
          </cell>
          <cell r="B592" t="str">
            <v>8</v>
          </cell>
          <cell r="D592" t="str">
            <v>000228</v>
          </cell>
          <cell r="E592">
            <v>38575</v>
          </cell>
          <cell r="F592" t="str">
            <v>41411H2</v>
          </cell>
          <cell r="G592" t="str">
            <v>6107070111H2</v>
          </cell>
          <cell r="H592">
            <v>16840</v>
          </cell>
          <cell r="I592" t="str">
            <v>D</v>
          </cell>
          <cell r="J592" t="str">
            <v>JAMINAN KECELAKAAN BLN AGT-05 PENCAMPURAN DAN PENC</v>
          </cell>
          <cell r="K592" t="str">
            <v>500821280</v>
          </cell>
        </row>
        <row r="593">
          <cell r="A593" t="str">
            <v>F</v>
          </cell>
          <cell r="B593" t="str">
            <v>8</v>
          </cell>
          <cell r="D593" t="str">
            <v>000229</v>
          </cell>
          <cell r="E593">
            <v>38574</v>
          </cell>
          <cell r="F593" t="str">
            <v>48505S2</v>
          </cell>
          <cell r="G593" t="str">
            <v>6107060105S2</v>
          </cell>
          <cell r="H593">
            <v>20000</v>
          </cell>
          <cell r="I593" t="str">
            <v>D</v>
          </cell>
          <cell r="J593" t="str">
            <v>KEK.IP BLN (APRIL-JUNI)-05 ANGGARAN</v>
          </cell>
          <cell r="K593" t="str">
            <v>500830760</v>
          </cell>
        </row>
        <row r="594">
          <cell r="A594" t="str">
            <v>F</v>
          </cell>
          <cell r="B594" t="str">
            <v>8</v>
          </cell>
          <cell r="D594" t="str">
            <v>000228</v>
          </cell>
          <cell r="E594">
            <v>38575</v>
          </cell>
          <cell r="F594" t="str">
            <v>41411H3</v>
          </cell>
          <cell r="G594" t="str">
            <v>6107070111H3</v>
          </cell>
          <cell r="H594">
            <v>18160</v>
          </cell>
          <cell r="I594" t="str">
            <v>D</v>
          </cell>
          <cell r="J594" t="str">
            <v>JAMINAN KEMATIAN BLN AGT-05 PENGEMASAN PIL KB &amp;</v>
          </cell>
          <cell r="K594" t="str">
            <v>500821290</v>
          </cell>
        </row>
        <row r="595">
          <cell r="A595" t="str">
            <v>F</v>
          </cell>
          <cell r="B595" t="str">
            <v>8</v>
          </cell>
          <cell r="D595" t="str">
            <v>000228</v>
          </cell>
          <cell r="E595">
            <v>38575</v>
          </cell>
          <cell r="F595" t="str">
            <v>41411H3</v>
          </cell>
          <cell r="G595" t="str">
            <v>6107070111H3</v>
          </cell>
          <cell r="H595">
            <v>53760</v>
          </cell>
          <cell r="I595" t="str">
            <v>D</v>
          </cell>
          <cell r="J595" t="str">
            <v>JAMINAN KECELAKAAN BLN AGT-05 PENGEMASAN PIL KB &amp;</v>
          </cell>
          <cell r="K595" t="str">
            <v>500821300</v>
          </cell>
        </row>
        <row r="596">
          <cell r="A596" t="str">
            <v>F</v>
          </cell>
          <cell r="B596" t="str">
            <v>8</v>
          </cell>
          <cell r="D596" t="str">
            <v>000229</v>
          </cell>
          <cell r="E596">
            <v>38574</v>
          </cell>
          <cell r="F596" t="str">
            <v>48505S3</v>
          </cell>
          <cell r="G596" t="str">
            <v>6107060105S3</v>
          </cell>
          <cell r="H596">
            <v>74600</v>
          </cell>
          <cell r="I596" t="str">
            <v>D</v>
          </cell>
          <cell r="J596" t="str">
            <v>KEK.IP BLN (APRIL-JUNI)-05 ADM / KAS BANK PLANT</v>
          </cell>
          <cell r="K596" t="str">
            <v>500830770</v>
          </cell>
        </row>
        <row r="597">
          <cell r="A597" t="str">
            <v>F</v>
          </cell>
          <cell r="B597" t="str">
            <v>8</v>
          </cell>
          <cell r="D597" t="str">
            <v>000228</v>
          </cell>
          <cell r="E597">
            <v>38575</v>
          </cell>
          <cell r="F597" t="str">
            <v>41411H4</v>
          </cell>
          <cell r="G597" t="str">
            <v>6107070111H4</v>
          </cell>
          <cell r="H597">
            <v>15590</v>
          </cell>
          <cell r="I597" t="str">
            <v>D</v>
          </cell>
          <cell r="J597" t="str">
            <v>JAMINAN KEMATIAN BLN AGT-05 EKSTRAKSI KINA</v>
          </cell>
          <cell r="K597" t="str">
            <v>500821310</v>
          </cell>
        </row>
        <row r="598">
          <cell r="A598" t="str">
            <v>F</v>
          </cell>
          <cell r="B598" t="str">
            <v>8</v>
          </cell>
          <cell r="D598" t="str">
            <v>000228</v>
          </cell>
          <cell r="E598">
            <v>38575</v>
          </cell>
          <cell r="F598" t="str">
            <v>41411H4</v>
          </cell>
          <cell r="G598" t="str">
            <v>6107070111H4</v>
          </cell>
          <cell r="H598">
            <v>46160</v>
          </cell>
          <cell r="I598" t="str">
            <v>D</v>
          </cell>
          <cell r="J598" t="str">
            <v>JAMINAN KECELAKAAN BLN AGT-05 EKSTRAKSI KINA</v>
          </cell>
          <cell r="K598" t="str">
            <v>500821320</v>
          </cell>
        </row>
        <row r="599">
          <cell r="A599" t="str">
            <v>F</v>
          </cell>
          <cell r="B599" t="str">
            <v>8</v>
          </cell>
          <cell r="D599" t="str">
            <v>000229</v>
          </cell>
          <cell r="E599">
            <v>38574</v>
          </cell>
          <cell r="F599" t="str">
            <v>48505S4</v>
          </cell>
          <cell r="G599" t="str">
            <v>6107060105S4</v>
          </cell>
          <cell r="H599">
            <v>63800</v>
          </cell>
          <cell r="I599" t="str">
            <v>D</v>
          </cell>
          <cell r="J599" t="str">
            <v>KEK.IP BLN (APRIL-JUNI)-05 PAJAK</v>
          </cell>
          <cell r="K599" t="str">
            <v>500830780</v>
          </cell>
        </row>
        <row r="600">
          <cell r="A600" t="str">
            <v>F</v>
          </cell>
          <cell r="B600" t="str">
            <v>8</v>
          </cell>
          <cell r="D600" t="str">
            <v>000228</v>
          </cell>
          <cell r="E600">
            <v>38575</v>
          </cell>
          <cell r="F600" t="str">
            <v>41411H5</v>
          </cell>
          <cell r="G600" t="str">
            <v>6107070111H5</v>
          </cell>
          <cell r="H600">
            <v>21580</v>
          </cell>
          <cell r="I600" t="str">
            <v>D</v>
          </cell>
          <cell r="J600" t="str">
            <v>JAMINAN KEMATIAN BLN AGT-05 ISOLASI ALKALOID KIN</v>
          </cell>
          <cell r="K600" t="str">
            <v>500821330</v>
          </cell>
        </row>
        <row r="601">
          <cell r="A601" t="str">
            <v>F</v>
          </cell>
          <cell r="B601" t="str">
            <v>8</v>
          </cell>
          <cell r="D601" t="str">
            <v>000228</v>
          </cell>
          <cell r="E601">
            <v>38575</v>
          </cell>
          <cell r="F601" t="str">
            <v>41411H5</v>
          </cell>
          <cell r="G601" t="str">
            <v>6107070111H5</v>
          </cell>
          <cell r="H601">
            <v>63880</v>
          </cell>
          <cell r="I601" t="str">
            <v>D</v>
          </cell>
          <cell r="J601" t="str">
            <v>JAMINAN KECELAKAAN BLN AGT-05 ISOLASI ALKALOID KIN</v>
          </cell>
          <cell r="K601" t="str">
            <v>500821340</v>
          </cell>
        </row>
        <row r="602">
          <cell r="A602" t="str">
            <v>F</v>
          </cell>
          <cell r="B602" t="str">
            <v>8</v>
          </cell>
          <cell r="D602" t="str">
            <v>000228</v>
          </cell>
          <cell r="E602">
            <v>38575</v>
          </cell>
          <cell r="F602" t="str">
            <v>41411H6</v>
          </cell>
          <cell r="G602" t="str">
            <v>6107070111H6</v>
          </cell>
          <cell r="H602">
            <v>21500</v>
          </cell>
          <cell r="I602" t="str">
            <v>D</v>
          </cell>
          <cell r="J602" t="str">
            <v>JAMINAN KEMATIAN BLN AGT-05 PEMURNIAN &amp; PENGEMAS</v>
          </cell>
          <cell r="K602" t="str">
            <v>500821350</v>
          </cell>
        </row>
        <row r="603">
          <cell r="A603" t="str">
            <v>F</v>
          </cell>
          <cell r="B603" t="str">
            <v>8</v>
          </cell>
          <cell r="D603" t="str">
            <v>000228</v>
          </cell>
          <cell r="E603">
            <v>38575</v>
          </cell>
          <cell r="F603" t="str">
            <v>41411H6</v>
          </cell>
          <cell r="G603" t="str">
            <v>6107070111H6</v>
          </cell>
          <cell r="H603">
            <v>63650</v>
          </cell>
          <cell r="I603" t="str">
            <v>D</v>
          </cell>
          <cell r="J603" t="str">
            <v>JAMINAN KECELAKAAN BLN AGT-05 PEMURNIAN &amp; PENGEMAS</v>
          </cell>
          <cell r="K603" t="str">
            <v>500821360</v>
          </cell>
        </row>
        <row r="604">
          <cell r="A604" t="str">
            <v>F</v>
          </cell>
          <cell r="B604" t="str">
            <v>8</v>
          </cell>
          <cell r="D604" t="str">
            <v>000228</v>
          </cell>
          <cell r="E604">
            <v>38575</v>
          </cell>
          <cell r="F604" t="str">
            <v>41411E1</v>
          </cell>
          <cell r="G604" t="str">
            <v>6107070111E1</v>
          </cell>
          <cell r="H604">
            <v>10790</v>
          </cell>
          <cell r="I604" t="str">
            <v>D</v>
          </cell>
          <cell r="J604" t="str">
            <v>JAMINAN KEMATIAN BLN AGT-05 KARANTINA DALAM PROS</v>
          </cell>
          <cell r="K604" t="str">
            <v>500821370</v>
          </cell>
        </row>
        <row r="605">
          <cell r="A605" t="str">
            <v>F</v>
          </cell>
          <cell r="B605" t="str">
            <v>8</v>
          </cell>
          <cell r="D605" t="str">
            <v>000228</v>
          </cell>
          <cell r="E605">
            <v>38575</v>
          </cell>
          <cell r="F605" t="str">
            <v>41411E1</v>
          </cell>
          <cell r="G605" t="str">
            <v>6107070111E1</v>
          </cell>
          <cell r="H605">
            <v>31940</v>
          </cell>
          <cell r="I605" t="str">
            <v>D</v>
          </cell>
          <cell r="J605" t="str">
            <v>JAMINAN KECELAKAAN BLN AGT-05 KARANTINA DALAM PROS</v>
          </cell>
          <cell r="K605" t="str">
            <v>500821380</v>
          </cell>
        </row>
        <row r="606">
          <cell r="A606" t="str">
            <v>F</v>
          </cell>
          <cell r="B606" t="str">
            <v>8</v>
          </cell>
          <cell r="D606" t="str">
            <v>000228</v>
          </cell>
          <cell r="E606">
            <v>38575</v>
          </cell>
          <cell r="F606" t="str">
            <v>41411I0</v>
          </cell>
          <cell r="G606" t="str">
            <v>6107070111I0</v>
          </cell>
          <cell r="H606">
            <v>5090</v>
          </cell>
          <cell r="I606" t="str">
            <v>D</v>
          </cell>
          <cell r="J606" t="str">
            <v>JAMINAN KEMATIAN BLN AGT-05 PENGELOLAAN MUTU</v>
          </cell>
          <cell r="K606" t="str">
            <v>500821390</v>
          </cell>
        </row>
        <row r="607">
          <cell r="A607" t="str">
            <v>F</v>
          </cell>
          <cell r="B607" t="str">
            <v>8</v>
          </cell>
          <cell r="D607" t="str">
            <v>000229</v>
          </cell>
          <cell r="E607">
            <v>38574</v>
          </cell>
          <cell r="F607" t="str">
            <v>48505A0</v>
          </cell>
          <cell r="G607" t="str">
            <v>6107060105A0</v>
          </cell>
          <cell r="H607">
            <v>14000</v>
          </cell>
          <cell r="I607" t="str">
            <v>D</v>
          </cell>
          <cell r="J607" t="str">
            <v>ADM IP BLN (APRIL-JUNI)-05 PLANT BANDUNG</v>
          </cell>
          <cell r="K607" t="str">
            <v>500830790</v>
          </cell>
        </row>
        <row r="608">
          <cell r="A608" t="str">
            <v>F</v>
          </cell>
          <cell r="B608" t="str">
            <v>8</v>
          </cell>
          <cell r="D608" t="str">
            <v>000228</v>
          </cell>
          <cell r="E608">
            <v>38575</v>
          </cell>
          <cell r="F608" t="str">
            <v>41411I0</v>
          </cell>
          <cell r="G608" t="str">
            <v>6107070111I0</v>
          </cell>
          <cell r="H608">
            <v>15100</v>
          </cell>
          <cell r="I608" t="str">
            <v>D</v>
          </cell>
          <cell r="J608" t="str">
            <v>JAMINAN KECELAKAAN BLN AGT-05 PENGELOLAAN MUTU</v>
          </cell>
          <cell r="K608" t="str">
            <v>500821400</v>
          </cell>
        </row>
        <row r="609">
          <cell r="A609" t="str">
            <v>F</v>
          </cell>
          <cell r="B609" t="str">
            <v>8</v>
          </cell>
          <cell r="D609" t="str">
            <v>000228</v>
          </cell>
          <cell r="E609">
            <v>38575</v>
          </cell>
          <cell r="F609" t="str">
            <v>41411J1</v>
          </cell>
          <cell r="G609" t="str">
            <v>6107070111J1</v>
          </cell>
          <cell r="H609">
            <v>5970</v>
          </cell>
          <cell r="I609" t="str">
            <v>D</v>
          </cell>
          <cell r="J609" t="str">
            <v>JAMINAN KEMATIAN BLN AGT-05 PEMASTIAN MUTU</v>
          </cell>
          <cell r="K609" t="str">
            <v>500821410</v>
          </cell>
        </row>
        <row r="610">
          <cell r="A610" t="str">
            <v>F</v>
          </cell>
          <cell r="B610" t="str">
            <v>8</v>
          </cell>
          <cell r="D610" t="str">
            <v>000228</v>
          </cell>
          <cell r="E610">
            <v>38575</v>
          </cell>
          <cell r="F610" t="str">
            <v>41411J1</v>
          </cell>
          <cell r="G610" t="str">
            <v>6107070111J1</v>
          </cell>
          <cell r="H610">
            <v>17690</v>
          </cell>
          <cell r="I610" t="str">
            <v>D</v>
          </cell>
          <cell r="J610" t="str">
            <v>JAMINAN KECELAKAAN BLN AGT-05 PEMASTIAN MUTU</v>
          </cell>
          <cell r="K610" t="str">
            <v>500821420</v>
          </cell>
        </row>
        <row r="611">
          <cell r="A611" t="str">
            <v>F</v>
          </cell>
          <cell r="B611" t="str">
            <v>8</v>
          </cell>
          <cell r="D611" t="str">
            <v>000229</v>
          </cell>
          <cell r="E611">
            <v>38574</v>
          </cell>
          <cell r="F611" t="str">
            <v>48505A1</v>
          </cell>
          <cell r="G611" t="str">
            <v>6107060105A1</v>
          </cell>
          <cell r="H611">
            <v>5100</v>
          </cell>
          <cell r="I611" t="str">
            <v>D</v>
          </cell>
          <cell r="J611" t="str">
            <v>ADM IP BLN (APRIL-JUNI)-05 MANAGEMENT REPRESENT</v>
          </cell>
          <cell r="K611" t="str">
            <v>500830800</v>
          </cell>
        </row>
        <row r="612">
          <cell r="A612" t="str">
            <v>F</v>
          </cell>
          <cell r="B612" t="str">
            <v>8</v>
          </cell>
          <cell r="D612" t="str">
            <v>000228</v>
          </cell>
          <cell r="E612">
            <v>38575</v>
          </cell>
          <cell r="F612" t="str">
            <v>41411J2</v>
          </cell>
          <cell r="G612" t="str">
            <v>6107070111J2</v>
          </cell>
          <cell r="H612">
            <v>19990</v>
          </cell>
          <cell r="I612" t="str">
            <v>D</v>
          </cell>
          <cell r="J612" t="str">
            <v>JAMINAN KEMATIAN BLN AGT-05 PENGAWASAN DALAM PRO</v>
          </cell>
          <cell r="K612" t="str">
            <v>500821430</v>
          </cell>
        </row>
        <row r="613">
          <cell r="A613" t="str">
            <v>F</v>
          </cell>
          <cell r="B613" t="str">
            <v>8</v>
          </cell>
          <cell r="D613" t="str">
            <v>000228</v>
          </cell>
          <cell r="E613">
            <v>38575</v>
          </cell>
          <cell r="F613" t="str">
            <v>41411J2</v>
          </cell>
          <cell r="G613" t="str">
            <v>6107070111J2</v>
          </cell>
          <cell r="H613">
            <v>59170</v>
          </cell>
          <cell r="I613" t="str">
            <v>D</v>
          </cell>
          <cell r="J613" t="str">
            <v>JAMINAN KECELAKAAN BLN AGT-05 PENGAWASAN DALAM PRO</v>
          </cell>
          <cell r="K613" t="str">
            <v>500821440</v>
          </cell>
        </row>
        <row r="614">
          <cell r="A614" t="str">
            <v>F</v>
          </cell>
          <cell r="B614" t="str">
            <v>8</v>
          </cell>
          <cell r="D614" t="str">
            <v>000229</v>
          </cell>
          <cell r="E614">
            <v>38574</v>
          </cell>
          <cell r="F614" t="str">
            <v>48505A2</v>
          </cell>
          <cell r="G614" t="str">
            <v>6107060105A2</v>
          </cell>
          <cell r="H614">
            <v>3600</v>
          </cell>
          <cell r="I614" t="str">
            <v>D</v>
          </cell>
          <cell r="J614" t="str">
            <v>ADM IP BLN (APRIL-JUNI)-05 K3L</v>
          </cell>
          <cell r="K614" t="str">
            <v>500830810</v>
          </cell>
        </row>
        <row r="615">
          <cell r="A615" t="str">
            <v>F</v>
          </cell>
          <cell r="B615" t="str">
            <v>8</v>
          </cell>
          <cell r="D615" t="str">
            <v>000228</v>
          </cell>
          <cell r="E615">
            <v>38575</v>
          </cell>
          <cell r="F615" t="str">
            <v>41411J3</v>
          </cell>
          <cell r="G615" t="str">
            <v>6107070111J3</v>
          </cell>
          <cell r="H615">
            <v>10940</v>
          </cell>
          <cell r="I615" t="str">
            <v>D</v>
          </cell>
          <cell r="J615" t="str">
            <v>JAMINAN KEMATIAN BLN AGT-05 PENGAWASAN DALAM PRO</v>
          </cell>
          <cell r="K615" t="str">
            <v>500821450</v>
          </cell>
        </row>
        <row r="616">
          <cell r="A616" t="str">
            <v>F</v>
          </cell>
          <cell r="B616" t="str">
            <v>8</v>
          </cell>
          <cell r="D616" t="str">
            <v>000228</v>
          </cell>
          <cell r="E616">
            <v>38575</v>
          </cell>
          <cell r="F616" t="str">
            <v>41411J3</v>
          </cell>
          <cell r="G616" t="str">
            <v>6107070111J3</v>
          </cell>
          <cell r="H616">
            <v>32390</v>
          </cell>
          <cell r="I616" t="str">
            <v>D</v>
          </cell>
          <cell r="J616" t="str">
            <v>JAMINAN KECELAKAAN BLN AGT-05 PENGAWASAN DALAM PRO</v>
          </cell>
          <cell r="K616" t="str">
            <v>500821460</v>
          </cell>
        </row>
        <row r="617">
          <cell r="A617" t="str">
            <v>F</v>
          </cell>
          <cell r="B617" t="str">
            <v>8</v>
          </cell>
          <cell r="D617" t="str">
            <v>000228</v>
          </cell>
          <cell r="E617">
            <v>38575</v>
          </cell>
          <cell r="F617" t="str">
            <v>41411J4</v>
          </cell>
          <cell r="G617" t="str">
            <v>6107070111J4</v>
          </cell>
          <cell r="H617">
            <v>7730</v>
          </cell>
          <cell r="I617" t="str">
            <v>D</v>
          </cell>
          <cell r="J617" t="str">
            <v>JAMINAN KEMATIAN BLN AGT-05 PENGAWASAN PRODUK AK</v>
          </cell>
          <cell r="K617" t="str">
            <v>500821470</v>
          </cell>
        </row>
        <row r="618">
          <cell r="A618" t="str">
            <v>F</v>
          </cell>
          <cell r="B618" t="str">
            <v>8</v>
          </cell>
          <cell r="D618" t="str">
            <v>000229</v>
          </cell>
          <cell r="E618">
            <v>38574</v>
          </cell>
          <cell r="F618" t="str">
            <v>48505A3</v>
          </cell>
          <cell r="G618" t="str">
            <v>6107060105A3</v>
          </cell>
          <cell r="H618">
            <v>15400</v>
          </cell>
          <cell r="I618" t="str">
            <v>D</v>
          </cell>
          <cell r="J618" t="str">
            <v>ADM IP BLN (APRIL-JUNI)-05 LIMBAH / IPAL</v>
          </cell>
          <cell r="K618" t="str">
            <v>500830820</v>
          </cell>
        </row>
        <row r="619">
          <cell r="A619" t="str">
            <v>F</v>
          </cell>
          <cell r="B619" t="str">
            <v>8</v>
          </cell>
          <cell r="D619" t="str">
            <v>000228</v>
          </cell>
          <cell r="E619">
            <v>38575</v>
          </cell>
          <cell r="F619" t="str">
            <v>41411J4</v>
          </cell>
          <cell r="G619" t="str">
            <v>6107070111J4</v>
          </cell>
          <cell r="H619">
            <v>22880</v>
          </cell>
          <cell r="I619" t="str">
            <v>D</v>
          </cell>
          <cell r="J619" t="str">
            <v>JAMINAN KECELAKAAN BLN AGT-05 PENGAWASAN PRODUK AK</v>
          </cell>
          <cell r="K619" t="str">
            <v>500821480</v>
          </cell>
        </row>
        <row r="620">
          <cell r="A620" t="str">
            <v>F</v>
          </cell>
          <cell r="B620" t="str">
            <v>8</v>
          </cell>
          <cell r="D620" t="str">
            <v>000228</v>
          </cell>
          <cell r="E620">
            <v>38575</v>
          </cell>
          <cell r="F620" t="str">
            <v>41411J5</v>
          </cell>
          <cell r="G620" t="str">
            <v>6107070111J5</v>
          </cell>
          <cell r="H620">
            <v>2260</v>
          </cell>
          <cell r="I620" t="str">
            <v>D</v>
          </cell>
          <cell r="J620" t="str">
            <v>JAMINAN KEMATIAN BLN AGT-05 KALIBRASI INSTRUMEN</v>
          </cell>
          <cell r="K620" t="str">
            <v>500821490</v>
          </cell>
        </row>
        <row r="621">
          <cell r="A621" t="str">
            <v>F</v>
          </cell>
          <cell r="B621" t="str">
            <v>8</v>
          </cell>
          <cell r="D621" t="str">
            <v>000229</v>
          </cell>
          <cell r="E621">
            <v>38574</v>
          </cell>
          <cell r="F621" t="str">
            <v>48505B0</v>
          </cell>
          <cell r="G621" t="str">
            <v>6107060105B0</v>
          </cell>
          <cell r="H621">
            <v>5800</v>
          </cell>
          <cell r="I621" t="str">
            <v>D</v>
          </cell>
          <cell r="J621" t="str">
            <v>ADM IP BLN (APRIL-JUNI)-05 PERENCANAAN PRODUKSI</v>
          </cell>
          <cell r="K621" t="str">
            <v>500830830</v>
          </cell>
        </row>
        <row r="622">
          <cell r="A622" t="str">
            <v>F</v>
          </cell>
          <cell r="B622" t="str">
            <v>8</v>
          </cell>
          <cell r="D622" t="str">
            <v>000228</v>
          </cell>
          <cell r="E622">
            <v>38575</v>
          </cell>
          <cell r="F622" t="str">
            <v>41411J5</v>
          </cell>
          <cell r="G622" t="str">
            <v>6107070111J5</v>
          </cell>
          <cell r="H622">
            <v>6690</v>
          </cell>
          <cell r="I622" t="str">
            <v>D</v>
          </cell>
          <cell r="J622" t="str">
            <v>JAMINAN KECELAKAAN BLN AGT-05 KALIBRASI INSTRUMEN</v>
          </cell>
          <cell r="K622" t="str">
            <v>500821500</v>
          </cell>
        </row>
        <row r="623">
          <cell r="A623" t="str">
            <v>F</v>
          </cell>
          <cell r="B623" t="str">
            <v>8</v>
          </cell>
          <cell r="D623" t="str">
            <v>000228</v>
          </cell>
          <cell r="E623">
            <v>38575</v>
          </cell>
          <cell r="F623" t="str">
            <v>41411J6</v>
          </cell>
          <cell r="G623" t="str">
            <v>6107070111J6</v>
          </cell>
          <cell r="H623">
            <v>2040</v>
          </cell>
          <cell r="I623" t="str">
            <v>D</v>
          </cell>
          <cell r="J623" t="str">
            <v>JAMINAN KEMATIAN BLN AGT-05 DOKUMENTASI</v>
          </cell>
          <cell r="K623" t="str">
            <v>500821510</v>
          </cell>
        </row>
        <row r="624">
          <cell r="A624" t="str">
            <v>F</v>
          </cell>
          <cell r="B624" t="str">
            <v>8</v>
          </cell>
          <cell r="D624" t="str">
            <v>000228</v>
          </cell>
          <cell r="E624">
            <v>38575</v>
          </cell>
          <cell r="F624" t="str">
            <v>41411J6</v>
          </cell>
          <cell r="G624" t="str">
            <v>6107070111J6</v>
          </cell>
          <cell r="H624">
            <v>6040</v>
          </cell>
          <cell r="I624" t="str">
            <v>D</v>
          </cell>
          <cell r="J624" t="str">
            <v>JAMINAN KECELAKAAN BLN AGT-05 DOKUMENTASI</v>
          </cell>
          <cell r="K624" t="str">
            <v>500821520</v>
          </cell>
        </row>
        <row r="625">
          <cell r="A625" t="str">
            <v>F</v>
          </cell>
          <cell r="B625" t="str">
            <v>8</v>
          </cell>
          <cell r="D625" t="str">
            <v>000229</v>
          </cell>
          <cell r="E625">
            <v>38574</v>
          </cell>
          <cell r="F625" t="str">
            <v>48505C1</v>
          </cell>
          <cell r="G625" t="str">
            <v>6107060105C1</v>
          </cell>
          <cell r="H625">
            <v>10400</v>
          </cell>
          <cell r="I625" t="str">
            <v>D</v>
          </cell>
          <cell r="J625" t="str">
            <v>ADM IP BLN (APRIL-JUNI)-05 PERENCANAAN &amp; PENGEN</v>
          </cell>
          <cell r="K625" t="str">
            <v>500830840</v>
          </cell>
        </row>
        <row r="626">
          <cell r="A626" t="str">
            <v>F</v>
          </cell>
          <cell r="B626" t="str">
            <v>8</v>
          </cell>
          <cell r="D626" t="str">
            <v>000228</v>
          </cell>
          <cell r="E626">
            <v>38575</v>
          </cell>
          <cell r="F626" t="str">
            <v>41411J7</v>
          </cell>
          <cell r="G626" t="str">
            <v>6107070111J7</v>
          </cell>
          <cell r="H626">
            <v>2040</v>
          </cell>
          <cell r="I626" t="str">
            <v>D</v>
          </cell>
          <cell r="J626" t="str">
            <v>JAMINAN KEMATIAN BLN AGT-05 PENANGANAN REGULASI</v>
          </cell>
          <cell r="K626" t="str">
            <v>500821530</v>
          </cell>
        </row>
        <row r="627">
          <cell r="A627" t="str">
            <v>F</v>
          </cell>
          <cell r="B627" t="str">
            <v>8</v>
          </cell>
          <cell r="D627" t="str">
            <v>000228</v>
          </cell>
          <cell r="E627">
            <v>38575</v>
          </cell>
          <cell r="F627" t="str">
            <v>41411J7</v>
          </cell>
          <cell r="G627" t="str">
            <v>6107070111J7</v>
          </cell>
          <cell r="H627">
            <v>6040</v>
          </cell>
          <cell r="I627" t="str">
            <v>D</v>
          </cell>
          <cell r="J627" t="str">
            <v>JAMINAN KECELAKAAN BLN AGT-05 PENANGANAN REGULASI</v>
          </cell>
          <cell r="K627" t="str">
            <v>500821540</v>
          </cell>
        </row>
        <row r="628">
          <cell r="A628" t="str">
            <v>F</v>
          </cell>
          <cell r="B628" t="str">
            <v>8</v>
          </cell>
          <cell r="D628" t="str">
            <v>000229</v>
          </cell>
          <cell r="E628">
            <v>38574</v>
          </cell>
          <cell r="F628" t="str">
            <v>48505C2</v>
          </cell>
          <cell r="G628" t="str">
            <v>6107060105C2</v>
          </cell>
          <cell r="H628">
            <v>2100</v>
          </cell>
          <cell r="I628" t="str">
            <v>D</v>
          </cell>
          <cell r="J628" t="str">
            <v>ADM IP BLN (APRIL-JUNI)-05 PERENCANAAN &amp; PENGEN</v>
          </cell>
          <cell r="K628" t="str">
            <v>500830850</v>
          </cell>
        </row>
        <row r="629">
          <cell r="A629" t="str">
            <v>F</v>
          </cell>
          <cell r="B629" t="str">
            <v>8</v>
          </cell>
          <cell r="D629" t="str">
            <v>000228</v>
          </cell>
          <cell r="E629">
            <v>38575</v>
          </cell>
          <cell r="F629" t="str">
            <v>41411K1</v>
          </cell>
          <cell r="G629" t="str">
            <v>6107070111K1</v>
          </cell>
          <cell r="H629">
            <v>3640</v>
          </cell>
          <cell r="I629" t="str">
            <v>D</v>
          </cell>
          <cell r="J629" t="str">
            <v>JAMINAN KEMATIAN BLN AGT-05 LABORATORIUM PENGUJI</v>
          </cell>
          <cell r="K629" t="str">
            <v>500821550</v>
          </cell>
        </row>
        <row r="630">
          <cell r="A630" t="str">
            <v>F</v>
          </cell>
          <cell r="B630" t="str">
            <v>8</v>
          </cell>
          <cell r="D630" t="str">
            <v>000228</v>
          </cell>
          <cell r="E630">
            <v>38575</v>
          </cell>
          <cell r="F630" t="str">
            <v>41411K1</v>
          </cell>
          <cell r="G630" t="str">
            <v>6107070111K1</v>
          </cell>
          <cell r="H630">
            <v>10790</v>
          </cell>
          <cell r="I630" t="str">
            <v>D</v>
          </cell>
          <cell r="J630" t="str">
            <v>JAMINAN KECELAKAAN BLN AGT-05 LABORATORIUM PENGUJI</v>
          </cell>
          <cell r="K630" t="str">
            <v>500821560</v>
          </cell>
        </row>
        <row r="631">
          <cell r="A631" t="str">
            <v>F</v>
          </cell>
          <cell r="B631" t="str">
            <v>8</v>
          </cell>
          <cell r="D631" t="str">
            <v>000229</v>
          </cell>
          <cell r="E631">
            <v>38574</v>
          </cell>
          <cell r="F631" t="str">
            <v>48505D1</v>
          </cell>
          <cell r="G631" t="str">
            <v>6107060105D1</v>
          </cell>
          <cell r="H631">
            <v>3100</v>
          </cell>
          <cell r="I631" t="str">
            <v>D</v>
          </cell>
          <cell r="J631" t="str">
            <v>ADM IP BLN (APRIL-JUNI)-05 PERENCANAAN PENGENDA</v>
          </cell>
          <cell r="K631" t="str">
            <v>500830860</v>
          </cell>
        </row>
        <row r="632">
          <cell r="A632" t="str">
            <v>F</v>
          </cell>
          <cell r="B632" t="str">
            <v>8</v>
          </cell>
          <cell r="D632" t="str">
            <v>000228</v>
          </cell>
          <cell r="E632">
            <v>38575</v>
          </cell>
          <cell r="F632" t="str">
            <v>41411K2</v>
          </cell>
          <cell r="G632" t="str">
            <v>6107070111K2</v>
          </cell>
          <cell r="H632">
            <v>3500</v>
          </cell>
          <cell r="I632" t="str">
            <v>D</v>
          </cell>
          <cell r="J632" t="str">
            <v>JAMINAN KEMATIAN BLN AGT-05 PEMERIKSAAN BAHAN BA</v>
          </cell>
          <cell r="K632" t="str">
            <v>500821570</v>
          </cell>
        </row>
        <row r="633">
          <cell r="A633" t="str">
            <v>F</v>
          </cell>
          <cell r="B633" t="str">
            <v>8</v>
          </cell>
          <cell r="D633" t="str">
            <v>000228</v>
          </cell>
          <cell r="E633">
            <v>38575</v>
          </cell>
          <cell r="F633" t="str">
            <v>41411K2</v>
          </cell>
          <cell r="G633" t="str">
            <v>6107070111K2</v>
          </cell>
          <cell r="H633">
            <v>10360</v>
          </cell>
          <cell r="I633" t="str">
            <v>D</v>
          </cell>
          <cell r="J633" t="str">
            <v>JAMINAN KECELAKAAN BLN AGT-05 PEMERIKSAAN BAHAN BA</v>
          </cell>
          <cell r="K633" t="str">
            <v>500821580</v>
          </cell>
        </row>
        <row r="634">
          <cell r="A634" t="str">
            <v>F</v>
          </cell>
          <cell r="B634" t="str">
            <v>8</v>
          </cell>
          <cell r="D634" t="str">
            <v>000229</v>
          </cell>
          <cell r="E634">
            <v>38574</v>
          </cell>
          <cell r="F634" t="str">
            <v>48505D2</v>
          </cell>
          <cell r="G634" t="str">
            <v>6107060105D2</v>
          </cell>
          <cell r="H634">
            <v>14800</v>
          </cell>
          <cell r="I634" t="str">
            <v>D</v>
          </cell>
          <cell r="J634" t="str">
            <v>ADM IP BLN (APRIL-JUNI)-05 PERENCANAAN PRODUKSI</v>
          </cell>
          <cell r="K634" t="str">
            <v>500830870</v>
          </cell>
        </row>
        <row r="635">
          <cell r="A635" t="str">
            <v>F</v>
          </cell>
          <cell r="B635" t="str">
            <v>8</v>
          </cell>
          <cell r="D635" t="str">
            <v>000228</v>
          </cell>
          <cell r="E635">
            <v>38575</v>
          </cell>
          <cell r="F635" t="str">
            <v>41411K3</v>
          </cell>
          <cell r="G635" t="str">
            <v>6107070111K3</v>
          </cell>
          <cell r="H635">
            <v>5030</v>
          </cell>
          <cell r="I635" t="str">
            <v>D</v>
          </cell>
          <cell r="J635" t="str">
            <v>JAMINAN KEMATIAN BLN AGT-05 PEMERIKSAAN BAHAN KE</v>
          </cell>
          <cell r="K635" t="str">
            <v>500821590</v>
          </cell>
        </row>
        <row r="636">
          <cell r="A636" t="str">
            <v>F</v>
          </cell>
          <cell r="B636" t="str">
            <v>8</v>
          </cell>
          <cell r="D636" t="str">
            <v>000228</v>
          </cell>
          <cell r="E636">
            <v>38575</v>
          </cell>
          <cell r="F636" t="str">
            <v>41411K3</v>
          </cell>
          <cell r="G636" t="str">
            <v>6107070111K3</v>
          </cell>
          <cell r="H636">
            <v>14890</v>
          </cell>
          <cell r="I636" t="str">
            <v>D</v>
          </cell>
          <cell r="J636" t="str">
            <v>JAMINAN KECELAKAAN BLN AGT-05 PEMERIKSAAN BAHAN KE</v>
          </cell>
          <cell r="K636" t="str">
            <v>500821600</v>
          </cell>
        </row>
        <row r="637">
          <cell r="A637" t="str">
            <v>F</v>
          </cell>
          <cell r="B637" t="str">
            <v>8</v>
          </cell>
          <cell r="D637" t="str">
            <v>000228</v>
          </cell>
          <cell r="E637">
            <v>38575</v>
          </cell>
          <cell r="F637" t="str">
            <v>41411K4</v>
          </cell>
          <cell r="G637" t="str">
            <v>6107070111K4</v>
          </cell>
          <cell r="H637">
            <v>6420</v>
          </cell>
          <cell r="I637" t="str">
            <v>D</v>
          </cell>
          <cell r="J637" t="str">
            <v>JAMINAN KEMATIAN BLN AGT-05 PEMERIKSAAN PRODUK J</v>
          </cell>
          <cell r="K637" t="str">
            <v>500821610</v>
          </cell>
        </row>
        <row r="638">
          <cell r="A638" t="str">
            <v>F</v>
          </cell>
          <cell r="B638" t="str">
            <v>8</v>
          </cell>
          <cell r="D638" t="str">
            <v>000229</v>
          </cell>
          <cell r="E638">
            <v>38574</v>
          </cell>
          <cell r="F638" t="str">
            <v>48505D3</v>
          </cell>
          <cell r="G638" t="str">
            <v>6107060105D3</v>
          </cell>
          <cell r="H638">
            <v>5900</v>
          </cell>
          <cell r="I638" t="str">
            <v>D</v>
          </cell>
          <cell r="J638" t="str">
            <v>ADM IP BLN (APRIL-JUNI)-05 PENGENDALIAN PRODUKS</v>
          </cell>
          <cell r="K638" t="str">
            <v>500830880</v>
          </cell>
        </row>
        <row r="639">
          <cell r="A639" t="str">
            <v>F</v>
          </cell>
          <cell r="B639" t="str">
            <v>8</v>
          </cell>
          <cell r="D639" t="str">
            <v>000228</v>
          </cell>
          <cell r="E639">
            <v>38575</v>
          </cell>
          <cell r="F639" t="str">
            <v>41411K4</v>
          </cell>
          <cell r="G639" t="str">
            <v>6107070111K4</v>
          </cell>
          <cell r="H639">
            <v>19000</v>
          </cell>
          <cell r="I639" t="str">
            <v>D</v>
          </cell>
          <cell r="J639" t="str">
            <v>JAMINAN KECELAKAAN BLN AGT-05 PEMERIKSAAN PRODUK J</v>
          </cell>
          <cell r="K639" t="str">
            <v>500821620</v>
          </cell>
        </row>
        <row r="640">
          <cell r="A640" t="str">
            <v>F</v>
          </cell>
          <cell r="B640" t="str">
            <v>8</v>
          </cell>
          <cell r="D640" t="str">
            <v>000229</v>
          </cell>
          <cell r="E640">
            <v>38574</v>
          </cell>
          <cell r="F640" t="str">
            <v>48505E0</v>
          </cell>
          <cell r="G640" t="str">
            <v>6107060105E0</v>
          </cell>
          <cell r="H640">
            <v>5100</v>
          </cell>
          <cell r="I640" t="str">
            <v>D</v>
          </cell>
          <cell r="J640" t="str">
            <v>ADM IP BLN (APRIL-JUNI)-05 PRODUKSI</v>
          </cell>
          <cell r="K640" t="str">
            <v>500830890</v>
          </cell>
        </row>
        <row r="641">
          <cell r="A641" t="str">
            <v>F</v>
          </cell>
          <cell r="B641" t="str">
            <v>8</v>
          </cell>
          <cell r="D641" t="str">
            <v>000228</v>
          </cell>
          <cell r="E641">
            <v>38575</v>
          </cell>
          <cell r="F641" t="str">
            <v>41411K5</v>
          </cell>
          <cell r="G641" t="str">
            <v>6107070111K5</v>
          </cell>
          <cell r="H641">
            <v>4950</v>
          </cell>
          <cell r="I641" t="str">
            <v>D</v>
          </cell>
          <cell r="J641" t="str">
            <v>JAMINAN KEMATIAN BLN AGT-05 PEMERIKSAAN KINA</v>
          </cell>
          <cell r="K641" t="str">
            <v>500821630</v>
          </cell>
        </row>
        <row r="642">
          <cell r="A642" t="str">
            <v>F</v>
          </cell>
          <cell r="B642" t="str">
            <v>8</v>
          </cell>
          <cell r="D642" t="str">
            <v>000228</v>
          </cell>
          <cell r="E642">
            <v>38575</v>
          </cell>
          <cell r="F642" t="str">
            <v>41411K5</v>
          </cell>
          <cell r="G642" t="str">
            <v>6107070111K5</v>
          </cell>
          <cell r="H642">
            <v>14670</v>
          </cell>
          <cell r="I642" t="str">
            <v>D</v>
          </cell>
          <cell r="J642" t="str">
            <v>JAMINAN KECELAKAAN BLN AGT-05 PEMERIKSAAN KINA</v>
          </cell>
          <cell r="K642" t="str">
            <v>500821640</v>
          </cell>
        </row>
        <row r="643">
          <cell r="A643" t="str">
            <v>F</v>
          </cell>
          <cell r="B643" t="str">
            <v>8</v>
          </cell>
          <cell r="D643" t="str">
            <v>000229</v>
          </cell>
          <cell r="E643">
            <v>38574</v>
          </cell>
          <cell r="F643" t="str">
            <v>48505F1</v>
          </cell>
          <cell r="G643" t="str">
            <v>6107060105F1</v>
          </cell>
          <cell r="H643">
            <v>3200</v>
          </cell>
          <cell r="I643" t="str">
            <v>D</v>
          </cell>
          <cell r="J643" t="str">
            <v>ADM IP BLN (APRIL-JUNI)-05 PRODUKSI I</v>
          </cell>
          <cell r="K643" t="str">
            <v>500830900</v>
          </cell>
        </row>
        <row r="644">
          <cell r="A644" t="str">
            <v>F</v>
          </cell>
          <cell r="B644" t="str">
            <v>8</v>
          </cell>
          <cell r="D644" t="str">
            <v>000228</v>
          </cell>
          <cell r="E644">
            <v>38575</v>
          </cell>
          <cell r="F644" t="str">
            <v>41411K6</v>
          </cell>
          <cell r="G644" t="str">
            <v>6107070111K6</v>
          </cell>
          <cell r="H644">
            <v>2920</v>
          </cell>
          <cell r="I644" t="str">
            <v>D</v>
          </cell>
          <cell r="J644" t="str">
            <v>JAMINAN KEMATIAN BLN AGT-05 PEMERIKSAAN MIKROBIO</v>
          </cell>
          <cell r="K644" t="str">
            <v>500821650</v>
          </cell>
        </row>
        <row r="645">
          <cell r="A645" t="str">
            <v>F</v>
          </cell>
          <cell r="B645" t="str">
            <v>8</v>
          </cell>
          <cell r="D645" t="str">
            <v>000228</v>
          </cell>
          <cell r="E645">
            <v>38575</v>
          </cell>
          <cell r="F645" t="str">
            <v>41411K6</v>
          </cell>
          <cell r="G645" t="str">
            <v>6107070111K6</v>
          </cell>
          <cell r="H645">
            <v>8640</v>
          </cell>
          <cell r="I645" t="str">
            <v>D</v>
          </cell>
          <cell r="J645" t="str">
            <v>JAMINAN KECELAKAAN BLN AGT-05 PEMERIKSAAN MIKROBIO</v>
          </cell>
          <cell r="K645" t="str">
            <v>500821660</v>
          </cell>
        </row>
        <row r="646">
          <cell r="A646" t="str">
            <v>F</v>
          </cell>
          <cell r="B646" t="str">
            <v>8</v>
          </cell>
          <cell r="D646" t="str">
            <v>000228</v>
          </cell>
          <cell r="E646">
            <v>38575</v>
          </cell>
          <cell r="F646" t="str">
            <v>41411L1</v>
          </cell>
          <cell r="G646" t="str">
            <v>6107070111L1</v>
          </cell>
          <cell r="H646">
            <v>3640</v>
          </cell>
          <cell r="I646" t="str">
            <v>D</v>
          </cell>
          <cell r="J646" t="str">
            <v>JAMINAN KEMATIAN BLN AGT-05 TEKNOLOGI FORMULASI</v>
          </cell>
          <cell r="K646" t="str">
            <v>500821670</v>
          </cell>
        </row>
        <row r="647">
          <cell r="A647" t="str">
            <v>F</v>
          </cell>
          <cell r="B647" t="str">
            <v>8</v>
          </cell>
          <cell r="D647" t="str">
            <v>000229</v>
          </cell>
          <cell r="E647">
            <v>38574</v>
          </cell>
          <cell r="F647" t="str">
            <v>48505F2</v>
          </cell>
          <cell r="G647" t="str">
            <v>6107060105F2</v>
          </cell>
          <cell r="H647">
            <v>26400</v>
          </cell>
          <cell r="I647" t="str">
            <v>D</v>
          </cell>
          <cell r="J647" t="str">
            <v>ADM IP BLN (APRIL-JUNI)-05 GRANULASI</v>
          </cell>
          <cell r="K647" t="str">
            <v>500830910</v>
          </cell>
        </row>
        <row r="648">
          <cell r="A648" t="str">
            <v>F</v>
          </cell>
          <cell r="B648" t="str">
            <v>8</v>
          </cell>
          <cell r="D648" t="str">
            <v>000228</v>
          </cell>
          <cell r="E648">
            <v>38575</v>
          </cell>
          <cell r="F648" t="str">
            <v>41411L1</v>
          </cell>
          <cell r="G648" t="str">
            <v>6107070111L1</v>
          </cell>
          <cell r="H648">
            <v>10790</v>
          </cell>
          <cell r="I648" t="str">
            <v>D</v>
          </cell>
          <cell r="J648" t="str">
            <v>JAMINAN KECELAKAAN BLN AGT-05 TEKNOLOGI FORMULASI</v>
          </cell>
          <cell r="K648" t="str">
            <v>500821680</v>
          </cell>
        </row>
        <row r="649">
          <cell r="A649" t="str">
            <v>F</v>
          </cell>
          <cell r="B649" t="str">
            <v>8</v>
          </cell>
          <cell r="D649" t="str">
            <v>000228</v>
          </cell>
          <cell r="E649">
            <v>38575</v>
          </cell>
          <cell r="F649" t="str">
            <v>41411L2</v>
          </cell>
          <cell r="G649" t="str">
            <v>6107070111L2</v>
          </cell>
          <cell r="H649">
            <v>2480</v>
          </cell>
          <cell r="I649" t="str">
            <v>D</v>
          </cell>
          <cell r="J649" t="str">
            <v>JAMINAN KEMATIAN BLN AGT-05 EVALUASI FORMULASI</v>
          </cell>
          <cell r="K649" t="str">
            <v>500821690</v>
          </cell>
        </row>
        <row r="650">
          <cell r="A650" t="str">
            <v>F</v>
          </cell>
          <cell r="B650" t="str">
            <v>8</v>
          </cell>
          <cell r="D650" t="str">
            <v>000228</v>
          </cell>
          <cell r="E650">
            <v>38575</v>
          </cell>
          <cell r="F650" t="str">
            <v>41411L2</v>
          </cell>
          <cell r="G650" t="str">
            <v>6107070111L2</v>
          </cell>
          <cell r="H650">
            <v>7340</v>
          </cell>
          <cell r="I650" t="str">
            <v>D</v>
          </cell>
          <cell r="J650" t="str">
            <v>JAMINAN KECELAKAAN BLN AGT-05 EVALUASI FORMULASI</v>
          </cell>
          <cell r="K650" t="str">
            <v>500821700</v>
          </cell>
        </row>
        <row r="651">
          <cell r="A651" t="str">
            <v>F</v>
          </cell>
          <cell r="B651" t="str">
            <v>8</v>
          </cell>
          <cell r="D651" t="str">
            <v>000228</v>
          </cell>
          <cell r="E651">
            <v>38575</v>
          </cell>
          <cell r="F651" t="str">
            <v>41411L3</v>
          </cell>
          <cell r="G651" t="str">
            <v>6107070111L3</v>
          </cell>
          <cell r="H651">
            <v>2040</v>
          </cell>
          <cell r="I651" t="str">
            <v>D</v>
          </cell>
          <cell r="J651" t="str">
            <v>JAMINAN KEMATIAN BLN AGT-05 EVALUASI METODA ANAL</v>
          </cell>
          <cell r="K651" t="str">
            <v>500821710</v>
          </cell>
        </row>
        <row r="652">
          <cell r="A652" t="str">
            <v>F</v>
          </cell>
          <cell r="B652" t="str">
            <v>8</v>
          </cell>
          <cell r="D652" t="str">
            <v>000229</v>
          </cell>
          <cell r="E652">
            <v>38574</v>
          </cell>
          <cell r="F652" t="str">
            <v>48505F3</v>
          </cell>
          <cell r="G652" t="str">
            <v>6107060105F3</v>
          </cell>
          <cell r="H652">
            <v>29400</v>
          </cell>
          <cell r="I652" t="str">
            <v>D</v>
          </cell>
          <cell r="J652" t="str">
            <v>ADM IP BLN (APRIL-JUNI)-05 PENCETAKAN</v>
          </cell>
          <cell r="K652" t="str">
            <v>500830920</v>
          </cell>
        </row>
        <row r="653">
          <cell r="A653" t="str">
            <v>F</v>
          </cell>
          <cell r="B653" t="str">
            <v>8</v>
          </cell>
          <cell r="D653" t="str">
            <v>000228</v>
          </cell>
          <cell r="E653">
            <v>38575</v>
          </cell>
          <cell r="F653" t="str">
            <v>41411L3</v>
          </cell>
          <cell r="G653" t="str">
            <v>6107070111L3</v>
          </cell>
          <cell r="H653">
            <v>6040</v>
          </cell>
          <cell r="I653" t="str">
            <v>D</v>
          </cell>
          <cell r="J653" t="str">
            <v>JAMINAN KECELAKAAN BLN AGT-05 EVALUASI METODA ANAL</v>
          </cell>
          <cell r="K653" t="str">
            <v>500821720</v>
          </cell>
        </row>
        <row r="654">
          <cell r="A654" t="str">
            <v>F</v>
          </cell>
          <cell r="B654" t="str">
            <v>8</v>
          </cell>
          <cell r="D654" t="str">
            <v>000229</v>
          </cell>
          <cell r="E654">
            <v>38574</v>
          </cell>
          <cell r="F654" t="str">
            <v>48505F4</v>
          </cell>
          <cell r="G654" t="str">
            <v>6107060105F4</v>
          </cell>
          <cell r="H654">
            <v>9800</v>
          </cell>
          <cell r="I654" t="str">
            <v>D</v>
          </cell>
          <cell r="J654" t="str">
            <v>ADM IP BLN (APRIL-JUNI)-05 PENYALUTAN</v>
          </cell>
          <cell r="K654" t="str">
            <v>500830930</v>
          </cell>
        </row>
        <row r="655">
          <cell r="A655" t="str">
            <v>F</v>
          </cell>
          <cell r="B655" t="str">
            <v>8</v>
          </cell>
          <cell r="D655" t="str">
            <v>000228</v>
          </cell>
          <cell r="E655">
            <v>38575</v>
          </cell>
          <cell r="F655" t="str">
            <v>41411L4</v>
          </cell>
          <cell r="G655" t="str">
            <v>6107070111L4</v>
          </cell>
          <cell r="H655">
            <v>3500</v>
          </cell>
          <cell r="I655" t="str">
            <v>D</v>
          </cell>
          <cell r="J655" t="str">
            <v>JAMINAN KEMATIAN BLN AGT-05 EVALUASI BAHAN KEMAS</v>
          </cell>
          <cell r="K655" t="str">
            <v>500821730</v>
          </cell>
        </row>
        <row r="656">
          <cell r="A656" t="str">
            <v>F</v>
          </cell>
          <cell r="B656" t="str">
            <v>8</v>
          </cell>
          <cell r="D656" t="str">
            <v>000229</v>
          </cell>
          <cell r="E656">
            <v>38574</v>
          </cell>
          <cell r="F656" t="str">
            <v>48505F5</v>
          </cell>
          <cell r="G656" t="str">
            <v>6107060105F5</v>
          </cell>
          <cell r="H656">
            <v>5600</v>
          </cell>
          <cell r="I656" t="str">
            <v>D</v>
          </cell>
          <cell r="J656" t="str">
            <v>ADM IP BLN (APRIL-JUNI)-05 ARV</v>
          </cell>
          <cell r="K656" t="str">
            <v>500830940</v>
          </cell>
        </row>
        <row r="657">
          <cell r="A657" t="str">
            <v>F</v>
          </cell>
          <cell r="B657" t="str">
            <v>8</v>
          </cell>
          <cell r="D657" t="str">
            <v>000228</v>
          </cell>
          <cell r="E657">
            <v>38575</v>
          </cell>
          <cell r="F657" t="str">
            <v>41411L4</v>
          </cell>
          <cell r="G657" t="str">
            <v>6107070111L4</v>
          </cell>
          <cell r="H657">
            <v>10360</v>
          </cell>
          <cell r="I657" t="str">
            <v>D</v>
          </cell>
          <cell r="J657" t="str">
            <v>JAMINAN KECELAKAAN BLN AGT-05 EVALUASI BAHAN KEMAS</v>
          </cell>
          <cell r="K657" t="str">
            <v>500821740</v>
          </cell>
        </row>
        <row r="658">
          <cell r="A658" t="str">
            <v>F</v>
          </cell>
          <cell r="B658" t="str">
            <v>8</v>
          </cell>
          <cell r="D658" t="str">
            <v>000228</v>
          </cell>
          <cell r="E658">
            <v>38575</v>
          </cell>
          <cell r="F658" t="str">
            <v>41411M1</v>
          </cell>
          <cell r="G658" t="str">
            <v>6107070111M1</v>
          </cell>
          <cell r="H658">
            <v>5240</v>
          </cell>
          <cell r="I658" t="str">
            <v>D</v>
          </cell>
          <cell r="J658" t="str">
            <v>JAMINAN KEMATIAN BLN AGT-05 TEKNIK &amp; PEMELIHARAA</v>
          </cell>
          <cell r="K658" t="str">
            <v>500821750</v>
          </cell>
        </row>
        <row r="659">
          <cell r="A659" t="str">
            <v>F</v>
          </cell>
          <cell r="B659" t="str">
            <v>8</v>
          </cell>
          <cell r="D659" t="str">
            <v>000228</v>
          </cell>
          <cell r="E659">
            <v>38575</v>
          </cell>
          <cell r="F659" t="str">
            <v>41411M1</v>
          </cell>
          <cell r="G659" t="str">
            <v>6107070111M1</v>
          </cell>
          <cell r="H659">
            <v>15540</v>
          </cell>
          <cell r="I659" t="str">
            <v>D</v>
          </cell>
          <cell r="J659" t="str">
            <v>JAMINAN KECELAKAAN BLN AGT-05 TEKNIK &amp; PEMELIHARAA</v>
          </cell>
          <cell r="K659" t="str">
            <v>500821760</v>
          </cell>
        </row>
        <row r="660">
          <cell r="A660" t="str">
            <v>F</v>
          </cell>
          <cell r="B660" t="str">
            <v>8</v>
          </cell>
          <cell r="D660" t="str">
            <v>000229</v>
          </cell>
          <cell r="E660">
            <v>38574</v>
          </cell>
          <cell r="F660" t="str">
            <v>48505F6</v>
          </cell>
          <cell r="G660" t="str">
            <v>6107060105F6</v>
          </cell>
          <cell r="H660">
            <v>60600</v>
          </cell>
          <cell r="I660" t="str">
            <v>D</v>
          </cell>
          <cell r="J660" t="str">
            <v>ADM IP BLN (APRIL-JUNI)-05 PENGEMASAN PRIMER</v>
          </cell>
          <cell r="K660" t="str">
            <v>500830950</v>
          </cell>
        </row>
        <row r="661">
          <cell r="A661" t="str">
            <v>F</v>
          </cell>
          <cell r="B661" t="str">
            <v>8</v>
          </cell>
          <cell r="D661" t="str">
            <v>000228</v>
          </cell>
          <cell r="E661">
            <v>38575</v>
          </cell>
          <cell r="F661" t="str">
            <v>41411M2</v>
          </cell>
          <cell r="G661" t="str">
            <v>6107070111M2</v>
          </cell>
          <cell r="H661">
            <v>6270</v>
          </cell>
          <cell r="I661" t="str">
            <v>D</v>
          </cell>
          <cell r="J661" t="str">
            <v>JAMINAN KEMATIAN BLN AGT-05 BANGUNAN &amp; LINGKUNGA</v>
          </cell>
          <cell r="K661" t="str">
            <v>500821770</v>
          </cell>
        </row>
        <row r="662">
          <cell r="A662" t="str">
            <v>F</v>
          </cell>
          <cell r="B662" t="str">
            <v>8</v>
          </cell>
          <cell r="D662" t="str">
            <v>000228</v>
          </cell>
          <cell r="E662">
            <v>38575</v>
          </cell>
          <cell r="F662" t="str">
            <v>41411M2</v>
          </cell>
          <cell r="G662" t="str">
            <v>6107070111M2</v>
          </cell>
          <cell r="H662">
            <v>18560</v>
          </cell>
          <cell r="I662" t="str">
            <v>D</v>
          </cell>
          <cell r="J662" t="str">
            <v>JAMINAN KECELAKAAN BLN AGT-05 BANGUNAN &amp; LINGKUNGA</v>
          </cell>
          <cell r="K662" t="str">
            <v>500821780</v>
          </cell>
        </row>
        <row r="663">
          <cell r="A663" t="str">
            <v>F</v>
          </cell>
          <cell r="B663" t="str">
            <v>8</v>
          </cell>
          <cell r="D663" t="str">
            <v>000228</v>
          </cell>
          <cell r="E663">
            <v>38575</v>
          </cell>
          <cell r="F663" t="str">
            <v>41411M3</v>
          </cell>
          <cell r="G663" t="str">
            <v>6107070111M3</v>
          </cell>
          <cell r="H663">
            <v>21720</v>
          </cell>
          <cell r="I663" t="str">
            <v>D</v>
          </cell>
          <cell r="J663" t="str">
            <v>JAMINAN KEMATIAN BLN AGT-05 ELEKTRIK &amp; INSTALASI</v>
          </cell>
          <cell r="K663" t="str">
            <v>500821790</v>
          </cell>
        </row>
        <row r="664">
          <cell r="A664" t="str">
            <v>F</v>
          </cell>
          <cell r="B664" t="str">
            <v>8</v>
          </cell>
          <cell r="D664" t="str">
            <v>000228</v>
          </cell>
          <cell r="E664">
            <v>38575</v>
          </cell>
          <cell r="F664" t="str">
            <v>41411M3</v>
          </cell>
          <cell r="G664" t="str">
            <v>6107070111M3</v>
          </cell>
          <cell r="H664">
            <v>64350</v>
          </cell>
          <cell r="I664" t="str">
            <v>D</v>
          </cell>
          <cell r="J664" t="str">
            <v>JAMINAN KECELAKAAN BLN AGT-05 ELEKTRIK &amp; INSTALASI</v>
          </cell>
          <cell r="K664" t="str">
            <v>500821800</v>
          </cell>
        </row>
        <row r="665">
          <cell r="A665" t="str">
            <v>F</v>
          </cell>
          <cell r="B665" t="str">
            <v>8</v>
          </cell>
          <cell r="D665" t="str">
            <v>000228</v>
          </cell>
          <cell r="E665">
            <v>38575</v>
          </cell>
          <cell r="F665" t="str">
            <v>41411M4</v>
          </cell>
          <cell r="G665" t="str">
            <v>6107070111M4</v>
          </cell>
          <cell r="H665">
            <v>16780</v>
          </cell>
          <cell r="I665" t="str">
            <v>D</v>
          </cell>
          <cell r="J665" t="str">
            <v>JAMINAN KEMATIAN BLN AGT-05 MEKANIK</v>
          </cell>
          <cell r="K665" t="str">
            <v>500821810</v>
          </cell>
        </row>
        <row r="666">
          <cell r="A666" t="str">
            <v>F</v>
          </cell>
          <cell r="B666" t="str">
            <v>8</v>
          </cell>
          <cell r="D666" t="str">
            <v>000228</v>
          </cell>
          <cell r="E666">
            <v>38575</v>
          </cell>
          <cell r="F666" t="str">
            <v>41411M4</v>
          </cell>
          <cell r="G666" t="str">
            <v>6107070111M4</v>
          </cell>
          <cell r="H666">
            <v>49670</v>
          </cell>
          <cell r="I666" t="str">
            <v>D</v>
          </cell>
          <cell r="J666" t="str">
            <v>JAMINAN KECELAKAAN BLN AGT-05 MEKANIK</v>
          </cell>
          <cell r="K666" t="str">
            <v>500821820</v>
          </cell>
        </row>
        <row r="667">
          <cell r="A667" t="str">
            <v>F</v>
          </cell>
          <cell r="B667" t="str">
            <v>8</v>
          </cell>
          <cell r="D667" t="str">
            <v>000228</v>
          </cell>
          <cell r="E667">
            <v>38575</v>
          </cell>
          <cell r="F667" t="str">
            <v>41411N1</v>
          </cell>
          <cell r="G667" t="str">
            <v>6107070111N1</v>
          </cell>
          <cell r="H667">
            <v>3930</v>
          </cell>
          <cell r="I667" t="str">
            <v>D</v>
          </cell>
          <cell r="J667" t="str">
            <v>JAMINAN KEMATIAN BLN AGT-05 PENYIMPANAN</v>
          </cell>
          <cell r="K667" t="str">
            <v>500821830</v>
          </cell>
        </row>
        <row r="668">
          <cell r="A668" t="str">
            <v>F</v>
          </cell>
          <cell r="B668" t="str">
            <v>8</v>
          </cell>
          <cell r="D668" t="str">
            <v>000228</v>
          </cell>
          <cell r="E668">
            <v>38575</v>
          </cell>
          <cell r="F668" t="str">
            <v>41411N1</v>
          </cell>
          <cell r="G668" t="str">
            <v>6107070111N1</v>
          </cell>
          <cell r="H668">
            <v>11650</v>
          </cell>
          <cell r="I668" t="str">
            <v>D</v>
          </cell>
          <cell r="J668" t="str">
            <v>JAMINAN KECELAKAAN BLN AGT-05 PENYIMPANAN</v>
          </cell>
          <cell r="K668" t="str">
            <v>500821840</v>
          </cell>
        </row>
        <row r="669">
          <cell r="A669" t="str">
            <v>F</v>
          </cell>
          <cell r="B669" t="str">
            <v>8</v>
          </cell>
          <cell r="D669" t="str">
            <v>000228</v>
          </cell>
          <cell r="E669">
            <v>38575</v>
          </cell>
          <cell r="F669" t="str">
            <v>41411N2</v>
          </cell>
          <cell r="G669" t="str">
            <v>6107070111N2</v>
          </cell>
          <cell r="H669">
            <v>3790</v>
          </cell>
          <cell r="I669" t="str">
            <v>D</v>
          </cell>
          <cell r="J669" t="str">
            <v>JAMINAN KEMATIAN BLN AGT-05 PENYIMPANAN BAHAN BA</v>
          </cell>
          <cell r="K669" t="str">
            <v>500821850</v>
          </cell>
        </row>
        <row r="670">
          <cell r="A670" t="str">
            <v>F</v>
          </cell>
          <cell r="B670" t="str">
            <v>8</v>
          </cell>
          <cell r="D670" t="str">
            <v>000228</v>
          </cell>
          <cell r="E670">
            <v>38575</v>
          </cell>
          <cell r="F670" t="str">
            <v>41411N2</v>
          </cell>
          <cell r="G670" t="str">
            <v>6107070111N2</v>
          </cell>
          <cell r="H670">
            <v>11220</v>
          </cell>
          <cell r="I670" t="str">
            <v>D</v>
          </cell>
          <cell r="J670" t="str">
            <v>JAMINAN KECELAKAAN BLN AGT-05 PENYIMPANAN BAHAN BA</v>
          </cell>
          <cell r="K670" t="str">
            <v>500821860</v>
          </cell>
        </row>
        <row r="671">
          <cell r="A671" t="str">
            <v>F</v>
          </cell>
          <cell r="B671" t="str">
            <v>8</v>
          </cell>
          <cell r="D671" t="str">
            <v>000228</v>
          </cell>
          <cell r="E671">
            <v>38575</v>
          </cell>
          <cell r="F671" t="str">
            <v>41411N3</v>
          </cell>
          <cell r="G671" t="str">
            <v>6107070111N3</v>
          </cell>
          <cell r="H671">
            <v>10940</v>
          </cell>
          <cell r="I671" t="str">
            <v>D</v>
          </cell>
          <cell r="J671" t="str">
            <v>JAMINAN KEMATIAN BLN AGT-05 PENYIMPANAN BAHAN KE</v>
          </cell>
          <cell r="K671" t="str">
            <v>500821870</v>
          </cell>
        </row>
        <row r="672">
          <cell r="A672" t="str">
            <v>F</v>
          </cell>
          <cell r="B672" t="str">
            <v>8</v>
          </cell>
          <cell r="D672" t="str">
            <v>000228</v>
          </cell>
          <cell r="E672">
            <v>38575</v>
          </cell>
          <cell r="F672" t="str">
            <v>41411N3</v>
          </cell>
          <cell r="G672" t="str">
            <v>6107070111N3</v>
          </cell>
          <cell r="H672">
            <v>32390</v>
          </cell>
          <cell r="I672" t="str">
            <v>D</v>
          </cell>
          <cell r="J672" t="str">
            <v>JAMINAN KECELAKAAN BLN AGT-05 PENYIMPANAN BAHAN KE</v>
          </cell>
          <cell r="K672" t="str">
            <v>500821880</v>
          </cell>
        </row>
        <row r="673">
          <cell r="A673" t="str">
            <v>F</v>
          </cell>
          <cell r="B673" t="str">
            <v>8</v>
          </cell>
          <cell r="D673" t="str">
            <v>000228</v>
          </cell>
          <cell r="E673">
            <v>38575</v>
          </cell>
          <cell r="F673" t="str">
            <v>41411N4</v>
          </cell>
          <cell r="G673" t="str">
            <v>6107070111N4</v>
          </cell>
          <cell r="H673">
            <v>9250</v>
          </cell>
          <cell r="I673" t="str">
            <v>D</v>
          </cell>
          <cell r="J673" t="str">
            <v>JAMINAN KEMATIAN BLN AGT-05 PENYIMPANAN PRODUK J</v>
          </cell>
          <cell r="K673" t="str">
            <v>500821890</v>
          </cell>
        </row>
        <row r="674">
          <cell r="A674" t="str">
            <v>F</v>
          </cell>
          <cell r="B674" t="str">
            <v>8</v>
          </cell>
          <cell r="D674" t="str">
            <v>000228</v>
          </cell>
          <cell r="E674">
            <v>38575</v>
          </cell>
          <cell r="F674" t="str">
            <v>41411N4</v>
          </cell>
          <cell r="G674" t="str">
            <v>6107070111N4</v>
          </cell>
          <cell r="H674">
            <v>27390</v>
          </cell>
          <cell r="I674" t="str">
            <v>D</v>
          </cell>
          <cell r="J674" t="str">
            <v>JAMINAN KECELAKAAN BLN AGT-05 PENYIMPANAN PRODUK J</v>
          </cell>
          <cell r="K674" t="str">
            <v>500821900</v>
          </cell>
        </row>
        <row r="675">
          <cell r="A675" t="str">
            <v>F</v>
          </cell>
          <cell r="B675" t="str">
            <v>8</v>
          </cell>
          <cell r="D675" t="str">
            <v>000228</v>
          </cell>
          <cell r="E675">
            <v>38575</v>
          </cell>
          <cell r="F675" t="str">
            <v>41411N5</v>
          </cell>
          <cell r="G675" t="str">
            <v>6107070111N5</v>
          </cell>
          <cell r="H675">
            <v>1600</v>
          </cell>
          <cell r="I675" t="str">
            <v>D</v>
          </cell>
          <cell r="J675" t="str">
            <v>JAMINAN KEMATIAN BLN AGT-05 PENYIMPANAN BARANG T</v>
          </cell>
          <cell r="K675" t="str">
            <v>500821910</v>
          </cell>
        </row>
        <row r="676">
          <cell r="A676" t="str">
            <v>F</v>
          </cell>
          <cell r="B676" t="str">
            <v>8</v>
          </cell>
          <cell r="D676" t="str">
            <v>000229</v>
          </cell>
          <cell r="E676">
            <v>38574</v>
          </cell>
          <cell r="F676" t="str">
            <v>48505F7</v>
          </cell>
          <cell r="G676" t="str">
            <v>6107060105F7</v>
          </cell>
          <cell r="H676">
            <v>67100</v>
          </cell>
          <cell r="I676" t="str">
            <v>D</v>
          </cell>
          <cell r="J676" t="str">
            <v>ADM IP BLN (APRIL-JUNI)-05</v>
          </cell>
          <cell r="K676" t="str">
            <v>500830960</v>
          </cell>
        </row>
        <row r="677">
          <cell r="A677" t="str">
            <v>F</v>
          </cell>
          <cell r="B677" t="str">
            <v>8</v>
          </cell>
          <cell r="D677" t="str">
            <v>000228</v>
          </cell>
          <cell r="E677">
            <v>38575</v>
          </cell>
          <cell r="F677" t="str">
            <v>41411N5</v>
          </cell>
          <cell r="G677" t="str">
            <v>6107070111N5</v>
          </cell>
          <cell r="H677">
            <v>4750</v>
          </cell>
          <cell r="I677" t="str">
            <v>D</v>
          </cell>
          <cell r="J677" t="str">
            <v>JAMINAN KECELAKAAN BLN AGT-05 PENYIMPANAN BARANG T</v>
          </cell>
          <cell r="K677" t="str">
            <v>500821920</v>
          </cell>
        </row>
        <row r="678">
          <cell r="A678" t="str">
            <v>F</v>
          </cell>
          <cell r="B678" t="str">
            <v>8</v>
          </cell>
          <cell r="D678" t="str">
            <v>000228</v>
          </cell>
          <cell r="E678">
            <v>38575</v>
          </cell>
          <cell r="F678" t="str">
            <v>41411N6</v>
          </cell>
          <cell r="G678" t="str">
            <v>6107070111N6</v>
          </cell>
          <cell r="H678">
            <v>16480</v>
          </cell>
          <cell r="I678" t="str">
            <v>D</v>
          </cell>
          <cell r="J678" t="str">
            <v>JAMINAN KEMATIAN BLN AGT-05 PENYIMPANAN KULIT KI</v>
          </cell>
          <cell r="K678" t="str">
            <v>500821930</v>
          </cell>
        </row>
        <row r="679">
          <cell r="A679" t="str">
            <v>F</v>
          </cell>
          <cell r="B679" t="str">
            <v>8</v>
          </cell>
          <cell r="D679" t="str">
            <v>000229</v>
          </cell>
          <cell r="E679">
            <v>38574</v>
          </cell>
          <cell r="F679" t="str">
            <v>48505G1</v>
          </cell>
          <cell r="G679" t="str">
            <v>6107060105G1</v>
          </cell>
          <cell r="H679">
            <v>3100</v>
          </cell>
          <cell r="I679" t="str">
            <v>D</v>
          </cell>
          <cell r="J679" t="str">
            <v>ADM IP BLN (APRIL-JUNI)-05 PRODUKSI II</v>
          </cell>
          <cell r="K679" t="str">
            <v>500830970</v>
          </cell>
        </row>
        <row r="680">
          <cell r="A680" t="str">
            <v>F</v>
          </cell>
          <cell r="B680" t="str">
            <v>8</v>
          </cell>
          <cell r="D680" t="str">
            <v>000228</v>
          </cell>
          <cell r="E680">
            <v>38575</v>
          </cell>
          <cell r="F680" t="str">
            <v>41411N6</v>
          </cell>
          <cell r="G680" t="str">
            <v>6107070111N6</v>
          </cell>
          <cell r="H680">
            <v>48790</v>
          </cell>
          <cell r="I680" t="str">
            <v>D</v>
          </cell>
          <cell r="J680" t="str">
            <v>JAMINAN KECELAKAAN BLN AGT-05 PENYIMPANAN KULIT KI</v>
          </cell>
          <cell r="K680" t="str">
            <v>500821940</v>
          </cell>
        </row>
        <row r="681">
          <cell r="A681" t="str">
            <v>F</v>
          </cell>
          <cell r="B681" t="str">
            <v>8</v>
          </cell>
          <cell r="D681" t="str">
            <v>000228</v>
          </cell>
          <cell r="E681">
            <v>38575</v>
          </cell>
          <cell r="F681" t="str">
            <v>41411N7</v>
          </cell>
          <cell r="G681" t="str">
            <v>6107070111N7</v>
          </cell>
          <cell r="H681">
            <v>10930</v>
          </cell>
          <cell r="I681" t="str">
            <v>D</v>
          </cell>
          <cell r="J681" t="str">
            <v>JAMINAN KEMATIAN BLN AGT-05 PENIMBANGAN SENTRAL</v>
          </cell>
          <cell r="K681" t="str">
            <v>500821950</v>
          </cell>
        </row>
        <row r="682">
          <cell r="A682" t="str">
            <v>F</v>
          </cell>
          <cell r="B682" t="str">
            <v>8</v>
          </cell>
          <cell r="D682" t="str">
            <v>000229</v>
          </cell>
          <cell r="E682">
            <v>38574</v>
          </cell>
          <cell r="F682" t="str">
            <v>48505G2</v>
          </cell>
          <cell r="G682" t="str">
            <v>6107060105G2</v>
          </cell>
          <cell r="H682">
            <v>48100</v>
          </cell>
          <cell r="I682" t="str">
            <v>D</v>
          </cell>
          <cell r="J682" t="str">
            <v>ADM IP BLN (APRIL-JUNI)-05 PENCAMPURAN &amp; PENGIS</v>
          </cell>
          <cell r="K682" t="str">
            <v>500830980</v>
          </cell>
        </row>
        <row r="683">
          <cell r="A683" t="str">
            <v>F</v>
          </cell>
          <cell r="B683" t="str">
            <v>8</v>
          </cell>
          <cell r="D683" t="str">
            <v>000228</v>
          </cell>
          <cell r="E683">
            <v>38575</v>
          </cell>
          <cell r="F683" t="str">
            <v>41411N7</v>
          </cell>
          <cell r="G683" t="str">
            <v>6107070111N7</v>
          </cell>
          <cell r="H683">
            <v>32380</v>
          </cell>
          <cell r="I683" t="str">
            <v>D</v>
          </cell>
          <cell r="J683" t="str">
            <v>JAMINAN KECELAKAAN BLN AGT-05 PENIMBANGAN SENTRAL</v>
          </cell>
          <cell r="K683" t="str">
            <v>500821960</v>
          </cell>
        </row>
        <row r="684">
          <cell r="A684" t="str">
            <v>F</v>
          </cell>
          <cell r="B684" t="str">
            <v>8</v>
          </cell>
          <cell r="D684" t="str">
            <v>000228</v>
          </cell>
          <cell r="E684">
            <v>38575</v>
          </cell>
          <cell r="F684" t="str">
            <v>41411N8</v>
          </cell>
          <cell r="G684" t="str">
            <v>6107070111N8</v>
          </cell>
          <cell r="H684">
            <v>2260</v>
          </cell>
          <cell r="I684" t="str">
            <v>D</v>
          </cell>
          <cell r="J684" t="str">
            <v>JAMINAN KEMATIAN BLN AGT-05 PENANDAAN BAHAN KEMA</v>
          </cell>
          <cell r="K684" t="str">
            <v>500821970</v>
          </cell>
        </row>
        <row r="685">
          <cell r="A685" t="str">
            <v>F</v>
          </cell>
          <cell r="B685" t="str">
            <v>8</v>
          </cell>
          <cell r="D685" t="str">
            <v>000228</v>
          </cell>
          <cell r="E685">
            <v>38575</v>
          </cell>
          <cell r="F685" t="str">
            <v>41411N8</v>
          </cell>
          <cell r="G685" t="str">
            <v>6107070111N8</v>
          </cell>
          <cell r="H685">
            <v>6690</v>
          </cell>
          <cell r="I685" t="str">
            <v>D</v>
          </cell>
          <cell r="J685" t="str">
            <v>JAMINAN KECELAKAAN BLN AGT-05 PENANDAAN BAHAN KEMA</v>
          </cell>
          <cell r="K685" t="str">
            <v>500821980</v>
          </cell>
        </row>
        <row r="686">
          <cell r="A686" t="str">
            <v>F</v>
          </cell>
          <cell r="B686" t="str">
            <v>8</v>
          </cell>
          <cell r="D686" t="str">
            <v>000229</v>
          </cell>
          <cell r="E686">
            <v>38574</v>
          </cell>
          <cell r="F686" t="str">
            <v>48505G3</v>
          </cell>
          <cell r="G686" t="str">
            <v>6107060105G3</v>
          </cell>
          <cell r="H686">
            <v>22900</v>
          </cell>
          <cell r="I686" t="str">
            <v>D</v>
          </cell>
          <cell r="J686" t="str">
            <v>ADM IP BLN (APRIL-JUNI)-05 PENCAMPURAN &amp; PENGIS</v>
          </cell>
          <cell r="K686" t="str">
            <v>500830990</v>
          </cell>
        </row>
        <row r="687">
          <cell r="A687" t="str">
            <v>F</v>
          </cell>
          <cell r="B687" t="str">
            <v>8</v>
          </cell>
          <cell r="D687" t="str">
            <v>000228</v>
          </cell>
          <cell r="E687">
            <v>38575</v>
          </cell>
          <cell r="F687" t="str">
            <v>41411O1</v>
          </cell>
          <cell r="G687" t="str">
            <v>6107070111O1</v>
          </cell>
          <cell r="H687">
            <v>3640</v>
          </cell>
          <cell r="I687" t="str">
            <v>D</v>
          </cell>
          <cell r="J687" t="str">
            <v>JAMINAN KEMATIAN BLN AGT-05 PEMBELIAN</v>
          </cell>
          <cell r="K687" t="str">
            <v>500821990</v>
          </cell>
        </row>
        <row r="688">
          <cell r="A688" t="str">
            <v>F</v>
          </cell>
          <cell r="B688" t="str">
            <v>8</v>
          </cell>
          <cell r="D688" t="str">
            <v>000228</v>
          </cell>
          <cell r="E688">
            <v>38575</v>
          </cell>
          <cell r="F688" t="str">
            <v>41411O1</v>
          </cell>
          <cell r="G688" t="str">
            <v>6107070111O1</v>
          </cell>
          <cell r="H688">
            <v>10790</v>
          </cell>
          <cell r="I688" t="str">
            <v>D</v>
          </cell>
          <cell r="J688" t="str">
            <v>JAMINAN KECELAKAAN BLN AGT-05 PEMBELIAN</v>
          </cell>
          <cell r="K688" t="str">
            <v>500822000</v>
          </cell>
        </row>
        <row r="689">
          <cell r="A689" t="str">
            <v>F</v>
          </cell>
          <cell r="B689" t="str">
            <v>8</v>
          </cell>
          <cell r="D689" t="str">
            <v>000229</v>
          </cell>
          <cell r="E689">
            <v>38574</v>
          </cell>
          <cell r="F689" t="str">
            <v>48505G4</v>
          </cell>
          <cell r="G689" t="str">
            <v>6107060105G4</v>
          </cell>
          <cell r="H689">
            <v>50400</v>
          </cell>
          <cell r="I689" t="str">
            <v>D</v>
          </cell>
          <cell r="J689" t="str">
            <v>ADM IP BLN (APRIL-JUNI)-05 PENGEMASAN CAIRAN &amp;</v>
          </cell>
          <cell r="K689" t="str">
            <v>500831000</v>
          </cell>
        </row>
        <row r="690">
          <cell r="A690" t="str">
            <v>F</v>
          </cell>
          <cell r="B690" t="str">
            <v>8</v>
          </cell>
          <cell r="D690" t="str">
            <v>000228</v>
          </cell>
          <cell r="E690">
            <v>38575</v>
          </cell>
          <cell r="F690" t="str">
            <v>41411O2</v>
          </cell>
          <cell r="G690" t="str">
            <v>6107070111O2</v>
          </cell>
          <cell r="H690">
            <v>3500</v>
          </cell>
          <cell r="I690" t="str">
            <v>D</v>
          </cell>
          <cell r="J690" t="str">
            <v>JAMINAN KEMATIAN BLN AGT-05 PEMBELIAN BAHAN PROD</v>
          </cell>
          <cell r="K690" t="str">
            <v>500822010</v>
          </cell>
        </row>
        <row r="691">
          <cell r="A691" t="str">
            <v>F</v>
          </cell>
          <cell r="B691" t="str">
            <v>8</v>
          </cell>
          <cell r="D691" t="str">
            <v>000228</v>
          </cell>
          <cell r="E691">
            <v>38575</v>
          </cell>
          <cell r="F691" t="str">
            <v>41411O2</v>
          </cell>
          <cell r="G691" t="str">
            <v>6107070111O2</v>
          </cell>
          <cell r="H691">
            <v>10360</v>
          </cell>
          <cell r="I691" t="str">
            <v>D</v>
          </cell>
          <cell r="J691" t="str">
            <v>JAMINAN KECELAKAAN BLN AGT-05 PEMBELIAN BAHAN PROD</v>
          </cell>
          <cell r="K691" t="str">
            <v>500822020</v>
          </cell>
        </row>
        <row r="692">
          <cell r="A692" t="str">
            <v>F</v>
          </cell>
          <cell r="B692" t="str">
            <v>8</v>
          </cell>
          <cell r="D692" t="str">
            <v>000228</v>
          </cell>
          <cell r="E692">
            <v>38575</v>
          </cell>
          <cell r="F692" t="str">
            <v>41411O3</v>
          </cell>
          <cell r="G692" t="str">
            <v>6107070111O3</v>
          </cell>
          <cell r="H692">
            <v>2920</v>
          </cell>
          <cell r="I692" t="str">
            <v>D</v>
          </cell>
          <cell r="J692" t="str">
            <v>JAMINAN KEMATIAN BLN AGT-05 PEMBELIAN BAHAN NON</v>
          </cell>
          <cell r="K692" t="str">
            <v>500822030</v>
          </cell>
        </row>
        <row r="693">
          <cell r="A693" t="str">
            <v>F</v>
          </cell>
          <cell r="B693" t="str">
            <v>8</v>
          </cell>
          <cell r="D693" t="str">
            <v>000228</v>
          </cell>
          <cell r="E693">
            <v>38575</v>
          </cell>
          <cell r="F693" t="str">
            <v>41411O3</v>
          </cell>
          <cell r="G693" t="str">
            <v>6107070111O3</v>
          </cell>
          <cell r="H693">
            <v>8640</v>
          </cell>
          <cell r="I693" t="str">
            <v>D</v>
          </cell>
          <cell r="J693" t="str">
            <v>JAMINAN KECELAKAAN BLN AGT-05 PEMBELIAN BAHAN NON</v>
          </cell>
          <cell r="K693" t="str">
            <v>500822040</v>
          </cell>
        </row>
        <row r="694">
          <cell r="A694" t="str">
            <v>F</v>
          </cell>
          <cell r="B694" t="str">
            <v>8</v>
          </cell>
          <cell r="D694" t="str">
            <v>000229</v>
          </cell>
          <cell r="E694">
            <v>38574</v>
          </cell>
          <cell r="F694" t="str">
            <v>48505G5</v>
          </cell>
          <cell r="G694" t="str">
            <v>6107060105G5</v>
          </cell>
          <cell r="H694">
            <v>39800</v>
          </cell>
          <cell r="I694" t="str">
            <v>D</v>
          </cell>
          <cell r="J694" t="str">
            <v>ADM IP BLN (APRIL-JUNI)-05 PROSES &amp; PENGEMASAN</v>
          </cell>
          <cell r="K694" t="str">
            <v>500831010</v>
          </cell>
        </row>
        <row r="695">
          <cell r="A695" t="str">
            <v>F</v>
          </cell>
          <cell r="B695" t="str">
            <v>8</v>
          </cell>
          <cell r="D695" t="str">
            <v>000228</v>
          </cell>
          <cell r="E695">
            <v>38575</v>
          </cell>
          <cell r="F695" t="str">
            <v>41411P1</v>
          </cell>
          <cell r="G695" t="str">
            <v>6107070111P1</v>
          </cell>
          <cell r="H695">
            <v>3640</v>
          </cell>
          <cell r="I695" t="str">
            <v>D</v>
          </cell>
          <cell r="J695" t="str">
            <v>JAMINAN KEMATIAN BLN AGT-05 PENGOLAHAN DATA INFO</v>
          </cell>
          <cell r="K695" t="str">
            <v>500822050</v>
          </cell>
        </row>
        <row r="696">
          <cell r="A696" t="str">
            <v>F</v>
          </cell>
          <cell r="B696" t="str">
            <v>8</v>
          </cell>
          <cell r="D696" t="str">
            <v>000229</v>
          </cell>
          <cell r="E696">
            <v>38574</v>
          </cell>
          <cell r="F696" t="str">
            <v>48505H1</v>
          </cell>
          <cell r="G696" t="str">
            <v>6107060105H1</v>
          </cell>
          <cell r="H696">
            <v>5500</v>
          </cell>
          <cell r="I696" t="str">
            <v>D</v>
          </cell>
          <cell r="J696" t="str">
            <v>ADM IP BLN (APRIL-JUNI)-05 PRODUKSI III</v>
          </cell>
          <cell r="K696" t="str">
            <v>500831020</v>
          </cell>
        </row>
        <row r="697">
          <cell r="A697" t="str">
            <v>F</v>
          </cell>
          <cell r="B697" t="str">
            <v>8</v>
          </cell>
          <cell r="D697" t="str">
            <v>000228</v>
          </cell>
          <cell r="E697">
            <v>38575</v>
          </cell>
          <cell r="F697" t="str">
            <v>41411P1</v>
          </cell>
          <cell r="G697" t="str">
            <v>6107070111P1</v>
          </cell>
          <cell r="H697">
            <v>10790</v>
          </cell>
          <cell r="I697" t="str">
            <v>D</v>
          </cell>
          <cell r="J697" t="str">
            <v>JAMINAN KECELAKAAN BLN AGT-05 PENGOLAHAN DATA INFO</v>
          </cell>
          <cell r="K697" t="str">
            <v>500822060</v>
          </cell>
        </row>
        <row r="698">
          <cell r="A698" t="str">
            <v>F</v>
          </cell>
          <cell r="B698" t="str">
            <v>8</v>
          </cell>
          <cell r="D698" t="str">
            <v>000228</v>
          </cell>
          <cell r="E698">
            <v>38575</v>
          </cell>
          <cell r="F698" t="str">
            <v>41411A4</v>
          </cell>
          <cell r="G698" t="str">
            <v>6107070111A4</v>
          </cell>
          <cell r="H698">
            <v>18360</v>
          </cell>
          <cell r="I698" t="str">
            <v>D</v>
          </cell>
          <cell r="J698" t="str">
            <v>JAMINAN KEMATIAN BLN AGT-05 KTO BINTANG</v>
          </cell>
          <cell r="K698" t="str">
            <v>500822070</v>
          </cell>
        </row>
        <row r="699">
          <cell r="A699" t="str">
            <v>F</v>
          </cell>
          <cell r="B699" t="str">
            <v>8</v>
          </cell>
          <cell r="D699" t="str">
            <v>000229</v>
          </cell>
          <cell r="E699">
            <v>38574</v>
          </cell>
          <cell r="F699" t="str">
            <v>48505H2</v>
          </cell>
          <cell r="G699" t="str">
            <v>6107060105H2</v>
          </cell>
          <cell r="H699">
            <v>12700</v>
          </cell>
          <cell r="I699" t="str">
            <v>D</v>
          </cell>
          <cell r="J699" t="str">
            <v>ADM IP BLN (APRIL-JUNI)-05 PENCAMPURAN DAN PENC</v>
          </cell>
          <cell r="K699" t="str">
            <v>500831030</v>
          </cell>
        </row>
        <row r="700">
          <cell r="A700" t="str">
            <v>F</v>
          </cell>
          <cell r="B700" t="str">
            <v>8</v>
          </cell>
          <cell r="D700" t="str">
            <v>000228</v>
          </cell>
          <cell r="E700">
            <v>38575</v>
          </cell>
          <cell r="F700" t="str">
            <v>41411A4</v>
          </cell>
          <cell r="G700" t="str">
            <v>6107070111A4</v>
          </cell>
          <cell r="H700">
            <v>54380</v>
          </cell>
          <cell r="I700" t="str">
            <v>D</v>
          </cell>
          <cell r="J700" t="str">
            <v>JAMINAN KECELAKAAN BLN AGT-05 KTO BINTANG</v>
          </cell>
          <cell r="K700" t="str">
            <v>500822080</v>
          </cell>
        </row>
        <row r="701">
          <cell r="A701" t="str">
            <v>F</v>
          </cell>
          <cell r="B701" t="str">
            <v>8</v>
          </cell>
          <cell r="D701" t="str">
            <v>000228</v>
          </cell>
          <cell r="E701">
            <v>38575</v>
          </cell>
          <cell r="F701" t="str">
            <v>41411Q5</v>
          </cell>
          <cell r="G701" t="str">
            <v>6107070111Q5</v>
          </cell>
          <cell r="H701">
            <v>38800</v>
          </cell>
          <cell r="I701" t="str">
            <v>D</v>
          </cell>
          <cell r="J701" t="str">
            <v>JAMINAN KEMATIAN BLN AGT-05 UMUM</v>
          </cell>
          <cell r="K701" t="str">
            <v>500822090</v>
          </cell>
        </row>
        <row r="702">
          <cell r="A702" t="str">
            <v>F</v>
          </cell>
          <cell r="B702" t="str">
            <v>8</v>
          </cell>
          <cell r="D702" t="str">
            <v>000229</v>
          </cell>
          <cell r="E702">
            <v>38574</v>
          </cell>
          <cell r="F702" t="str">
            <v>48505H3</v>
          </cell>
          <cell r="G702" t="str">
            <v>6107060105H3</v>
          </cell>
          <cell r="H702">
            <v>28100</v>
          </cell>
          <cell r="I702" t="str">
            <v>D</v>
          </cell>
          <cell r="J702" t="str">
            <v>ADM IP BLN (APRIL-JUNI)-05 PENGEMASAN PIL KB &amp;</v>
          </cell>
          <cell r="K702" t="str">
            <v>500831040</v>
          </cell>
        </row>
        <row r="703">
          <cell r="A703" t="str">
            <v>F</v>
          </cell>
          <cell r="B703" t="str">
            <v>8</v>
          </cell>
          <cell r="D703" t="str">
            <v>000228</v>
          </cell>
          <cell r="E703">
            <v>38575</v>
          </cell>
          <cell r="F703" t="str">
            <v>41411Q5</v>
          </cell>
          <cell r="G703" t="str">
            <v>6107070111Q5</v>
          </cell>
          <cell r="H703">
            <v>114840</v>
          </cell>
          <cell r="I703" t="str">
            <v>D</v>
          </cell>
          <cell r="J703" t="str">
            <v>JAMINAN KECELAKAAN BLN AGT-05 UMUM</v>
          </cell>
          <cell r="K703" t="str">
            <v>500822100</v>
          </cell>
        </row>
        <row r="704">
          <cell r="A704" t="str">
            <v>F</v>
          </cell>
          <cell r="B704" t="str">
            <v>8</v>
          </cell>
          <cell r="D704" t="str">
            <v>000228</v>
          </cell>
          <cell r="E704">
            <v>38575</v>
          </cell>
          <cell r="F704" t="str">
            <v>41411Q6</v>
          </cell>
          <cell r="G704" t="str">
            <v>6107070111Q6</v>
          </cell>
          <cell r="H704">
            <v>16180</v>
          </cell>
          <cell r="I704" t="str">
            <v>D</v>
          </cell>
          <cell r="J704" t="str">
            <v>JAMINAN KEMATIAN BLN AGT-05 RUMAH TANGGA</v>
          </cell>
          <cell r="K704" t="str">
            <v>500822110</v>
          </cell>
        </row>
        <row r="705">
          <cell r="A705" t="str">
            <v>F</v>
          </cell>
          <cell r="B705" t="str">
            <v>8</v>
          </cell>
          <cell r="D705" t="str">
            <v>000228</v>
          </cell>
          <cell r="E705">
            <v>38575</v>
          </cell>
          <cell r="F705" t="str">
            <v>41411Q6</v>
          </cell>
          <cell r="G705" t="str">
            <v>6107070111Q6</v>
          </cell>
          <cell r="H705">
            <v>47910</v>
          </cell>
          <cell r="I705" t="str">
            <v>D</v>
          </cell>
          <cell r="J705" t="str">
            <v>JAMINAN KECELAKAAN BLN AGT-05 RUMAH TANGGA</v>
          </cell>
          <cell r="K705" t="str">
            <v>500822120</v>
          </cell>
        </row>
        <row r="706">
          <cell r="A706" t="str">
            <v>F</v>
          </cell>
          <cell r="B706" t="str">
            <v>8</v>
          </cell>
          <cell r="D706" t="str">
            <v>000229</v>
          </cell>
          <cell r="E706">
            <v>38574</v>
          </cell>
          <cell r="F706" t="str">
            <v>48505H4</v>
          </cell>
          <cell r="G706" t="str">
            <v>6107060105H4</v>
          </cell>
          <cell r="H706">
            <v>23100</v>
          </cell>
          <cell r="I706" t="str">
            <v>D</v>
          </cell>
          <cell r="J706" t="str">
            <v>ADM IP BLN (APRIL-JUNI)-05 EKSTRAKSI KINA</v>
          </cell>
          <cell r="K706" t="str">
            <v>500831050</v>
          </cell>
        </row>
        <row r="707">
          <cell r="A707" t="str">
            <v>F</v>
          </cell>
          <cell r="B707" t="str">
            <v>8</v>
          </cell>
          <cell r="D707" t="str">
            <v>000228</v>
          </cell>
          <cell r="E707">
            <v>38575</v>
          </cell>
          <cell r="F707" t="str">
            <v>41411Q1</v>
          </cell>
          <cell r="G707" t="str">
            <v>6107070111Q1</v>
          </cell>
          <cell r="H707">
            <v>3640</v>
          </cell>
          <cell r="I707" t="str">
            <v>D</v>
          </cell>
          <cell r="J707" t="str">
            <v>JAMINAN KEMATIAN BLN AGT-05 ADM.PERSONALIA &amp; UMU</v>
          </cell>
          <cell r="K707" t="str">
            <v>500822130</v>
          </cell>
        </row>
        <row r="708">
          <cell r="A708" t="str">
            <v>F</v>
          </cell>
          <cell r="B708" t="str">
            <v>8</v>
          </cell>
          <cell r="D708" t="str">
            <v>000228</v>
          </cell>
          <cell r="E708">
            <v>38575</v>
          </cell>
          <cell r="F708" t="str">
            <v>41411Q1</v>
          </cell>
          <cell r="G708" t="str">
            <v>6107070111Q1</v>
          </cell>
          <cell r="H708">
            <v>10790</v>
          </cell>
          <cell r="I708" t="str">
            <v>D</v>
          </cell>
          <cell r="J708" t="str">
            <v>JAMINAN KECELAKAAN BLN AGT-05 ADM.PERSONALIA &amp; UMU</v>
          </cell>
          <cell r="K708" t="str">
            <v>500822140</v>
          </cell>
        </row>
        <row r="709">
          <cell r="A709" t="str">
            <v>F</v>
          </cell>
          <cell r="B709" t="str">
            <v>8</v>
          </cell>
          <cell r="D709" t="str">
            <v>000229</v>
          </cell>
          <cell r="E709">
            <v>38574</v>
          </cell>
          <cell r="F709" t="str">
            <v>48505H5</v>
          </cell>
          <cell r="G709" t="str">
            <v>6107060105H5</v>
          </cell>
          <cell r="H709">
            <v>27600</v>
          </cell>
          <cell r="I709" t="str">
            <v>D</v>
          </cell>
          <cell r="J709" t="str">
            <v>ADM IP BLN (APRIL-JUNI)-05 ISOLASI ALKALOID KIN</v>
          </cell>
          <cell r="K709" t="str">
            <v>500831060</v>
          </cell>
        </row>
        <row r="710">
          <cell r="A710" t="str">
            <v>F</v>
          </cell>
          <cell r="B710" t="str">
            <v>8</v>
          </cell>
          <cell r="D710" t="str">
            <v>000228</v>
          </cell>
          <cell r="E710">
            <v>38575</v>
          </cell>
          <cell r="F710" t="str">
            <v>41411Q2</v>
          </cell>
          <cell r="G710" t="str">
            <v>6107070111Q2</v>
          </cell>
          <cell r="H710">
            <v>8150</v>
          </cell>
          <cell r="I710" t="str">
            <v>D</v>
          </cell>
          <cell r="J710" t="str">
            <v>JAMINAN KEMATIAN BLN AGT-05 ADM.PERSONALIA PLANT</v>
          </cell>
          <cell r="K710" t="str">
            <v>500822150</v>
          </cell>
        </row>
        <row r="711">
          <cell r="A711" t="str">
            <v>F</v>
          </cell>
          <cell r="B711" t="str">
            <v>8</v>
          </cell>
          <cell r="D711" t="str">
            <v>000228</v>
          </cell>
          <cell r="E711">
            <v>38575</v>
          </cell>
          <cell r="F711" t="str">
            <v>41411Q2</v>
          </cell>
          <cell r="G711" t="str">
            <v>6107070111Q2</v>
          </cell>
          <cell r="H711">
            <v>24170</v>
          </cell>
          <cell r="I711" t="str">
            <v>D</v>
          </cell>
          <cell r="J711" t="str">
            <v>JAMINAN KECELAKAAN BLN AGT-05 ADM.PERSONALIA PLANT</v>
          </cell>
          <cell r="K711" t="str">
            <v>500822160</v>
          </cell>
        </row>
        <row r="712">
          <cell r="A712" t="str">
            <v>F</v>
          </cell>
          <cell r="B712" t="str">
            <v>8</v>
          </cell>
          <cell r="D712" t="str">
            <v>000228</v>
          </cell>
          <cell r="E712">
            <v>38575</v>
          </cell>
          <cell r="F712" t="str">
            <v>41411Q4</v>
          </cell>
          <cell r="G712" t="str">
            <v>6107070111Q4</v>
          </cell>
          <cell r="H712">
            <v>2040</v>
          </cell>
          <cell r="I712" t="str">
            <v>D</v>
          </cell>
          <cell r="J712" t="str">
            <v>JAMINAN KEMATIAN BLN AGT-05 PELATIHAN</v>
          </cell>
          <cell r="K712" t="str">
            <v>500822170</v>
          </cell>
        </row>
        <row r="713">
          <cell r="A713" t="str">
            <v>F</v>
          </cell>
          <cell r="B713" t="str">
            <v>8</v>
          </cell>
          <cell r="D713" t="str">
            <v>000229</v>
          </cell>
          <cell r="E713">
            <v>38574</v>
          </cell>
          <cell r="F713" t="str">
            <v>48505H6</v>
          </cell>
          <cell r="G713" t="str">
            <v>6107060105H6</v>
          </cell>
          <cell r="H713">
            <v>29700</v>
          </cell>
          <cell r="I713" t="str">
            <v>D</v>
          </cell>
          <cell r="J713" t="str">
            <v>ADM IP BLN (APRIL-JUNI)-05 PEMURNIAN &amp; PENGEMAS</v>
          </cell>
          <cell r="K713" t="str">
            <v>500831070</v>
          </cell>
        </row>
        <row r="714">
          <cell r="A714" t="str">
            <v>F</v>
          </cell>
          <cell r="B714" t="str">
            <v>8</v>
          </cell>
          <cell r="D714" t="str">
            <v>000228</v>
          </cell>
          <cell r="E714">
            <v>38575</v>
          </cell>
          <cell r="F714" t="str">
            <v>41411Q4</v>
          </cell>
          <cell r="G714" t="str">
            <v>6107070111Q4</v>
          </cell>
          <cell r="H714">
            <v>6040</v>
          </cell>
          <cell r="I714" t="str">
            <v>D</v>
          </cell>
          <cell r="J714" t="str">
            <v>JAMINAN KECELAKAAN BLN AGT-05 PELATIHAN</v>
          </cell>
          <cell r="K714" t="str">
            <v>500822180</v>
          </cell>
        </row>
        <row r="715">
          <cell r="A715" t="str">
            <v>F</v>
          </cell>
          <cell r="B715" t="str">
            <v>8</v>
          </cell>
          <cell r="D715" t="str">
            <v>000228</v>
          </cell>
          <cell r="E715">
            <v>38575</v>
          </cell>
          <cell r="F715" t="str">
            <v>41411R1</v>
          </cell>
          <cell r="G715" t="str">
            <v>6107070111R1</v>
          </cell>
          <cell r="H715">
            <v>3640</v>
          </cell>
          <cell r="I715" t="str">
            <v>D</v>
          </cell>
          <cell r="J715" t="str">
            <v>JAMINAN KEMATIAN BLN AGT-05 AKUNTANSI</v>
          </cell>
          <cell r="K715" t="str">
            <v>500822190</v>
          </cell>
        </row>
        <row r="716">
          <cell r="A716" t="str">
            <v>F</v>
          </cell>
          <cell r="B716" t="str">
            <v>8</v>
          </cell>
          <cell r="D716" t="str">
            <v>000228</v>
          </cell>
          <cell r="E716">
            <v>38575</v>
          </cell>
          <cell r="F716" t="str">
            <v>41411R1</v>
          </cell>
          <cell r="G716" t="str">
            <v>6107070111R1</v>
          </cell>
          <cell r="H716">
            <v>10790</v>
          </cell>
          <cell r="I716" t="str">
            <v>D</v>
          </cell>
          <cell r="J716" t="str">
            <v>JAMINAN KECELAKAAN BLN AGT-05 AKUNTANSI</v>
          </cell>
          <cell r="K716" t="str">
            <v>500822200</v>
          </cell>
        </row>
        <row r="717">
          <cell r="A717" t="str">
            <v>F</v>
          </cell>
          <cell r="B717" t="str">
            <v>8</v>
          </cell>
          <cell r="D717" t="str">
            <v>000229</v>
          </cell>
          <cell r="E717">
            <v>38574</v>
          </cell>
          <cell r="F717" t="str">
            <v>48505E1</v>
          </cell>
          <cell r="G717" t="str">
            <v>6107060105E1</v>
          </cell>
          <cell r="H717">
            <v>16600</v>
          </cell>
          <cell r="I717" t="str">
            <v>D</v>
          </cell>
          <cell r="J717" t="str">
            <v>ADM IP BLN (APRIL-JUNI)-05 KARANTINA DALAM PROS</v>
          </cell>
          <cell r="K717" t="str">
            <v>500831080</v>
          </cell>
        </row>
        <row r="718">
          <cell r="A718" t="str">
            <v>F</v>
          </cell>
          <cell r="B718" t="str">
            <v>8</v>
          </cell>
          <cell r="D718" t="str">
            <v>000228</v>
          </cell>
          <cell r="E718">
            <v>38575</v>
          </cell>
          <cell r="F718" t="str">
            <v>41411R2</v>
          </cell>
          <cell r="G718" t="str">
            <v>6107070111R2</v>
          </cell>
          <cell r="H718">
            <v>9980</v>
          </cell>
          <cell r="I718" t="str">
            <v>D</v>
          </cell>
          <cell r="J718" t="str">
            <v>JAMINAN KEMATIAN BLN AGT-05 BID.VERIFIKASI / LAP</v>
          </cell>
          <cell r="K718" t="str">
            <v>500822210</v>
          </cell>
        </row>
        <row r="719">
          <cell r="A719" t="str">
            <v>F</v>
          </cell>
          <cell r="B719" t="str">
            <v>8</v>
          </cell>
          <cell r="D719" t="str">
            <v>000228</v>
          </cell>
          <cell r="E719">
            <v>38575</v>
          </cell>
          <cell r="F719" t="str">
            <v>41411R2</v>
          </cell>
          <cell r="G719" t="str">
            <v>6107070111R2</v>
          </cell>
          <cell r="H719">
            <v>29580</v>
          </cell>
          <cell r="I719" t="str">
            <v>D</v>
          </cell>
          <cell r="J719" t="str">
            <v>JAMINAN KECELAKAAN BLN AGT-05 BID.VERIFIKASI / LAP</v>
          </cell>
          <cell r="K719" t="str">
            <v>500822220</v>
          </cell>
        </row>
        <row r="720">
          <cell r="A720" t="str">
            <v>F</v>
          </cell>
          <cell r="B720" t="str">
            <v>8</v>
          </cell>
          <cell r="D720" t="str">
            <v>000228</v>
          </cell>
          <cell r="E720">
            <v>38575</v>
          </cell>
          <cell r="F720" t="str">
            <v>41411R2</v>
          </cell>
          <cell r="G720" t="str">
            <v>6107070111R2</v>
          </cell>
          <cell r="H720">
            <v>1600</v>
          </cell>
          <cell r="I720" t="str">
            <v>D</v>
          </cell>
          <cell r="J720" t="str">
            <v>JAMINAN KEMATIAN BLN AGT-05 BID.VERIFIKASI / LAP</v>
          </cell>
          <cell r="K720" t="str">
            <v>500822230</v>
          </cell>
        </row>
        <row r="721">
          <cell r="A721" t="str">
            <v>F</v>
          </cell>
          <cell r="B721" t="str">
            <v>8</v>
          </cell>
          <cell r="D721" t="str">
            <v>000228</v>
          </cell>
          <cell r="E721">
            <v>38575</v>
          </cell>
          <cell r="F721" t="str">
            <v>41411R2</v>
          </cell>
          <cell r="G721" t="str">
            <v>6107070111R2</v>
          </cell>
          <cell r="H721">
            <v>4750</v>
          </cell>
          <cell r="I721" t="str">
            <v>D</v>
          </cell>
          <cell r="J721" t="str">
            <v>JAMINAN KECELAKAAN BLN AGT-05 BID.VERIFIKASI / LAP</v>
          </cell>
          <cell r="K721" t="str">
            <v>500822240</v>
          </cell>
        </row>
        <row r="722">
          <cell r="A722" t="str">
            <v>F</v>
          </cell>
          <cell r="B722" t="str">
            <v>8</v>
          </cell>
          <cell r="D722" t="str">
            <v>000229</v>
          </cell>
          <cell r="E722">
            <v>38574</v>
          </cell>
          <cell r="F722" t="str">
            <v>48505L1</v>
          </cell>
          <cell r="G722" t="str">
            <v>6107060105L1</v>
          </cell>
          <cell r="H722">
            <v>5400</v>
          </cell>
          <cell r="I722" t="str">
            <v>D</v>
          </cell>
          <cell r="J722" t="str">
            <v>ADM IP BLN (APRIL-JUNI)-05</v>
          </cell>
          <cell r="K722" t="str">
            <v>500831090</v>
          </cell>
        </row>
        <row r="723">
          <cell r="A723" t="str">
            <v>F</v>
          </cell>
          <cell r="B723" t="str">
            <v>8</v>
          </cell>
          <cell r="D723" t="str">
            <v>000228</v>
          </cell>
          <cell r="E723">
            <v>38575</v>
          </cell>
          <cell r="F723" t="str">
            <v>41411R4</v>
          </cell>
          <cell r="G723" t="str">
            <v>6107070111R4</v>
          </cell>
          <cell r="H723">
            <v>2480</v>
          </cell>
          <cell r="I723" t="str">
            <v>D</v>
          </cell>
          <cell r="J723" t="str">
            <v>JAMINAN KEMATIAN BLN AGT-05 BID STANDARISASI PEN</v>
          </cell>
          <cell r="K723" t="str">
            <v>500822250</v>
          </cell>
        </row>
        <row r="724">
          <cell r="A724" t="str">
            <v>F</v>
          </cell>
          <cell r="B724" t="str">
            <v>8</v>
          </cell>
          <cell r="D724" t="str">
            <v>000228</v>
          </cell>
          <cell r="E724">
            <v>38575</v>
          </cell>
          <cell r="F724" t="str">
            <v>41411R4</v>
          </cell>
          <cell r="G724" t="str">
            <v>6107070111R4</v>
          </cell>
          <cell r="H724">
            <v>7340</v>
          </cell>
          <cell r="I724" t="str">
            <v>D</v>
          </cell>
          <cell r="J724" t="str">
            <v>JAMINAN KECELAKAAN BLN AGT-05 BID STANDARISASI PEN</v>
          </cell>
          <cell r="K724" t="str">
            <v>500822260</v>
          </cell>
        </row>
        <row r="725">
          <cell r="A725" t="str">
            <v>F</v>
          </cell>
          <cell r="B725" t="str">
            <v>8</v>
          </cell>
          <cell r="D725" t="str">
            <v>000228</v>
          </cell>
          <cell r="E725">
            <v>38575</v>
          </cell>
          <cell r="F725" t="str">
            <v>41411S1</v>
          </cell>
          <cell r="G725" t="str">
            <v>6107070111S1</v>
          </cell>
          <cell r="H725">
            <v>5100</v>
          </cell>
          <cell r="I725" t="str">
            <v>D</v>
          </cell>
          <cell r="J725" t="str">
            <v>JAMINAN KEMATIAN BLN AGT-05 KEUANGAN</v>
          </cell>
          <cell r="K725" t="str">
            <v>500822270</v>
          </cell>
        </row>
        <row r="726">
          <cell r="A726" t="str">
            <v>F</v>
          </cell>
          <cell r="B726" t="str">
            <v>8</v>
          </cell>
          <cell r="D726" t="str">
            <v>000228</v>
          </cell>
          <cell r="E726">
            <v>38575</v>
          </cell>
          <cell r="F726" t="str">
            <v>41411S1</v>
          </cell>
          <cell r="G726" t="str">
            <v>6107070111S1</v>
          </cell>
          <cell r="H726">
            <v>15110</v>
          </cell>
          <cell r="I726" t="str">
            <v>D</v>
          </cell>
          <cell r="J726" t="str">
            <v>JAMINAN KECELAKAAN BLN AGT-05 KEUANGAN</v>
          </cell>
          <cell r="K726" t="str">
            <v>500822280</v>
          </cell>
        </row>
        <row r="727">
          <cell r="A727" t="str">
            <v>F</v>
          </cell>
          <cell r="B727" t="str">
            <v>8</v>
          </cell>
          <cell r="D727" t="str">
            <v>000229</v>
          </cell>
          <cell r="E727">
            <v>38574</v>
          </cell>
          <cell r="F727" t="str">
            <v>48505J1</v>
          </cell>
          <cell r="G727" t="str">
            <v>6107060105J1</v>
          </cell>
          <cell r="H727">
            <v>4400</v>
          </cell>
          <cell r="I727" t="str">
            <v>D</v>
          </cell>
          <cell r="J727" t="str">
            <v>ADM IP BLN (APRIL-JUNI)-05 PEMASTIAN MUTU</v>
          </cell>
          <cell r="K727" t="str">
            <v>500831100</v>
          </cell>
        </row>
        <row r="728">
          <cell r="A728" t="str">
            <v>F</v>
          </cell>
          <cell r="B728" t="str">
            <v>8</v>
          </cell>
          <cell r="D728" t="str">
            <v>000228</v>
          </cell>
          <cell r="E728">
            <v>38575</v>
          </cell>
          <cell r="F728" t="str">
            <v>41411S2</v>
          </cell>
          <cell r="G728" t="str">
            <v>6107070111S2</v>
          </cell>
          <cell r="H728">
            <v>2480</v>
          </cell>
          <cell r="I728" t="str">
            <v>D</v>
          </cell>
          <cell r="J728" t="str">
            <v>JAMINAN KEMATIAN BLN AGT-05 ANGGARAN</v>
          </cell>
          <cell r="K728" t="str">
            <v>500822290</v>
          </cell>
        </row>
        <row r="729">
          <cell r="A729" t="str">
            <v>F</v>
          </cell>
          <cell r="B729" t="str">
            <v>8</v>
          </cell>
          <cell r="D729" t="str">
            <v>000228</v>
          </cell>
          <cell r="E729">
            <v>38575</v>
          </cell>
          <cell r="F729" t="str">
            <v>41411S2</v>
          </cell>
          <cell r="G729" t="str">
            <v>6107070111S2</v>
          </cell>
          <cell r="H729">
            <v>7340</v>
          </cell>
          <cell r="I729" t="str">
            <v>D</v>
          </cell>
          <cell r="J729" t="str">
            <v>JAMINAN KECELAKAAN BLN AGT-05 ANGGARAN</v>
          </cell>
          <cell r="K729" t="str">
            <v>500822300</v>
          </cell>
        </row>
        <row r="730">
          <cell r="A730" t="str">
            <v>F</v>
          </cell>
          <cell r="B730" t="str">
            <v>8</v>
          </cell>
          <cell r="D730" t="str">
            <v>000229</v>
          </cell>
          <cell r="E730">
            <v>38574</v>
          </cell>
          <cell r="F730" t="str">
            <v>48505J2</v>
          </cell>
          <cell r="G730" t="str">
            <v>6107060105J2</v>
          </cell>
          <cell r="H730">
            <v>29200</v>
          </cell>
          <cell r="I730" t="str">
            <v>D</v>
          </cell>
          <cell r="J730" t="str">
            <v>ADM IP BLN (APRIL-JUNI)-05 PENGAWASAN DALAM PRO</v>
          </cell>
          <cell r="K730" t="str">
            <v>500831110</v>
          </cell>
        </row>
        <row r="731">
          <cell r="A731" t="str">
            <v>F</v>
          </cell>
          <cell r="B731" t="str">
            <v>8</v>
          </cell>
          <cell r="D731" t="str">
            <v>000228</v>
          </cell>
          <cell r="E731">
            <v>38575</v>
          </cell>
          <cell r="F731" t="str">
            <v>41411S3</v>
          </cell>
          <cell r="G731" t="str">
            <v>6107070111S3</v>
          </cell>
          <cell r="H731">
            <v>6930</v>
          </cell>
          <cell r="I731" t="str">
            <v>D</v>
          </cell>
          <cell r="J731" t="str">
            <v>JAMINAN KEMATIAN BLN AGT-05 ADM / KAS BANK PLANT</v>
          </cell>
          <cell r="K731" t="str">
            <v>500822310</v>
          </cell>
        </row>
        <row r="732">
          <cell r="A732" t="str">
            <v>F</v>
          </cell>
          <cell r="B732" t="str">
            <v>8</v>
          </cell>
          <cell r="D732" t="str">
            <v>000228</v>
          </cell>
          <cell r="E732">
            <v>38575</v>
          </cell>
          <cell r="F732" t="str">
            <v>41411S3</v>
          </cell>
          <cell r="G732" t="str">
            <v>6107070111S3</v>
          </cell>
          <cell r="H732">
            <v>20510</v>
          </cell>
          <cell r="I732" t="str">
            <v>D</v>
          </cell>
          <cell r="J732" t="str">
            <v>JAMINAN KECELAKAAN BLN AGT-05 ADM / KAS BANK PLANT</v>
          </cell>
          <cell r="K732" t="str">
            <v>500822320</v>
          </cell>
        </row>
        <row r="733">
          <cell r="A733" t="str">
            <v>F</v>
          </cell>
          <cell r="B733" t="str">
            <v>8</v>
          </cell>
          <cell r="D733" t="str">
            <v>000228</v>
          </cell>
          <cell r="E733">
            <v>38575</v>
          </cell>
          <cell r="F733" t="str">
            <v>41411S4</v>
          </cell>
          <cell r="G733" t="str">
            <v>6107070111S4</v>
          </cell>
          <cell r="H733">
            <v>5460</v>
          </cell>
          <cell r="I733" t="str">
            <v>D</v>
          </cell>
          <cell r="J733" t="str">
            <v>JAMINAN KEMATIAN BLN AGT-05 PAJAK</v>
          </cell>
          <cell r="K733" t="str">
            <v>500822330</v>
          </cell>
        </row>
        <row r="734">
          <cell r="A734" t="str">
            <v>F</v>
          </cell>
          <cell r="B734" t="str">
            <v>8</v>
          </cell>
          <cell r="D734" t="str">
            <v>000229</v>
          </cell>
          <cell r="E734">
            <v>38574</v>
          </cell>
          <cell r="F734" t="str">
            <v>48505J3</v>
          </cell>
          <cell r="G734" t="str">
            <v>6107060105J3</v>
          </cell>
          <cell r="H734">
            <v>14700</v>
          </cell>
          <cell r="I734" t="str">
            <v>D</v>
          </cell>
          <cell r="J734" t="str">
            <v>ADM IP BLN (APRIL-JUNI)-05 PENGAWASAN DALAM PRO</v>
          </cell>
          <cell r="K734" t="str">
            <v>500831120</v>
          </cell>
        </row>
        <row r="735">
          <cell r="A735" t="str">
            <v>F</v>
          </cell>
          <cell r="B735" t="str">
            <v>8</v>
          </cell>
          <cell r="D735" t="str">
            <v>000228</v>
          </cell>
          <cell r="E735">
            <v>38575</v>
          </cell>
          <cell r="F735" t="str">
            <v>41411S4</v>
          </cell>
          <cell r="G735" t="str">
            <v>6107070111S4</v>
          </cell>
          <cell r="H735">
            <v>16190</v>
          </cell>
          <cell r="I735" t="str">
            <v>D</v>
          </cell>
          <cell r="J735" t="str">
            <v>JAMINAN KECELAKAAN BLN AGT-05 PAJAK</v>
          </cell>
          <cell r="K735" t="str">
            <v>500822340</v>
          </cell>
        </row>
        <row r="736">
          <cell r="A736" t="str">
            <v>F</v>
          </cell>
          <cell r="B736" t="str">
            <v>8</v>
          </cell>
          <cell r="D736" t="str">
            <v>000229</v>
          </cell>
          <cell r="E736">
            <v>38574</v>
          </cell>
          <cell r="F736" t="str">
            <v>48505J4</v>
          </cell>
          <cell r="G736" t="str">
            <v>6107060105J4</v>
          </cell>
          <cell r="H736">
            <v>10900</v>
          </cell>
          <cell r="I736" t="str">
            <v>D</v>
          </cell>
          <cell r="J736" t="str">
            <v>ADM IP BLN (APRIL-JUNI)-05 PENGAWASAN PRODUK AK</v>
          </cell>
          <cell r="K736" t="str">
            <v>500831130</v>
          </cell>
        </row>
        <row r="737">
          <cell r="A737" t="str">
            <v>F</v>
          </cell>
          <cell r="B737" t="str">
            <v>8</v>
          </cell>
          <cell r="D737" t="str">
            <v>000229</v>
          </cell>
          <cell r="E737">
            <v>38574</v>
          </cell>
          <cell r="F737" t="str">
            <v>48505J5</v>
          </cell>
          <cell r="G737" t="str">
            <v>6107060105J5</v>
          </cell>
          <cell r="H737">
            <v>3400</v>
          </cell>
          <cell r="I737" t="str">
            <v>D</v>
          </cell>
          <cell r="J737" t="str">
            <v>ADM IP BLN (APRIL-JUNI)-05 KALIBRASI INSTRUMEN</v>
          </cell>
          <cell r="K737" t="str">
            <v>500831140</v>
          </cell>
        </row>
        <row r="738">
          <cell r="A738" t="str">
            <v>F</v>
          </cell>
          <cell r="B738" t="str">
            <v>8</v>
          </cell>
          <cell r="D738" t="str">
            <v>000229</v>
          </cell>
          <cell r="E738">
            <v>38574</v>
          </cell>
          <cell r="F738" t="str">
            <v>48505J6</v>
          </cell>
          <cell r="G738" t="str">
            <v>6107060105J6</v>
          </cell>
          <cell r="H738">
            <v>2400</v>
          </cell>
          <cell r="I738" t="str">
            <v>D</v>
          </cell>
          <cell r="J738" t="str">
            <v>ADM IP BLN (APRIL-JUNI)-05 DOKUMENTASI</v>
          </cell>
          <cell r="K738" t="str">
            <v>500831150</v>
          </cell>
        </row>
        <row r="739">
          <cell r="A739" t="str">
            <v>F</v>
          </cell>
          <cell r="B739" t="str">
            <v>8</v>
          </cell>
          <cell r="D739" t="str">
            <v>000229</v>
          </cell>
          <cell r="E739">
            <v>38574</v>
          </cell>
          <cell r="F739" t="str">
            <v>48505J7</v>
          </cell>
          <cell r="G739" t="str">
            <v>6107060105J7</v>
          </cell>
          <cell r="H739">
            <v>2400</v>
          </cell>
          <cell r="I739" t="str">
            <v>D</v>
          </cell>
          <cell r="J739" t="str">
            <v>ADM IP BLN (APRIL-JUNI)-05 PENANGANAN REGULASI</v>
          </cell>
          <cell r="K739" t="str">
            <v>500831160</v>
          </cell>
        </row>
        <row r="740">
          <cell r="A740" t="str">
            <v>F</v>
          </cell>
          <cell r="B740" t="str">
            <v>8</v>
          </cell>
          <cell r="D740" t="str">
            <v>000229</v>
          </cell>
          <cell r="E740">
            <v>38574</v>
          </cell>
          <cell r="F740" t="str">
            <v>48505K1</v>
          </cell>
          <cell r="G740" t="str">
            <v>6107060105K1</v>
          </cell>
          <cell r="H740">
            <v>3400</v>
          </cell>
          <cell r="I740" t="str">
            <v>D</v>
          </cell>
          <cell r="J740" t="str">
            <v>ADM IP BLN (APRIL-JUNI)-05 LABORATORIUM PENGUJI</v>
          </cell>
          <cell r="K740" t="str">
            <v>500831170</v>
          </cell>
        </row>
        <row r="741">
          <cell r="A741" t="str">
            <v>F</v>
          </cell>
          <cell r="B741" t="str">
            <v>8</v>
          </cell>
          <cell r="D741" t="str">
            <v>000228</v>
          </cell>
          <cell r="E741">
            <v>38575</v>
          </cell>
          <cell r="F741" t="str">
            <v>1720000</v>
          </cell>
          <cell r="G741" t="str">
            <v>210503010000</v>
          </cell>
          <cell r="H741">
            <v>9243490</v>
          </cell>
          <cell r="I741" t="str">
            <v>K</v>
          </cell>
          <cell r="J741" t="str">
            <v>IJHT TGL 5 AGT 05 PLANT BANDUNG</v>
          </cell>
          <cell r="K741" t="str">
            <v>500822350</v>
          </cell>
        </row>
        <row r="742">
          <cell r="A742" t="str">
            <v>F</v>
          </cell>
          <cell r="B742" t="str">
            <v>8</v>
          </cell>
          <cell r="D742" t="str">
            <v>000229</v>
          </cell>
          <cell r="E742">
            <v>38574</v>
          </cell>
          <cell r="F742" t="str">
            <v>48505K2</v>
          </cell>
          <cell r="G742" t="str">
            <v>6107060105K2</v>
          </cell>
          <cell r="H742">
            <v>5300</v>
          </cell>
          <cell r="I742" t="str">
            <v>D</v>
          </cell>
          <cell r="J742" t="str">
            <v>ADM IP BLN (APRIL-JUNI)-05 PEMERIKSAAN BAHAN BA</v>
          </cell>
          <cell r="K742" t="str">
            <v>500831180</v>
          </cell>
        </row>
        <row r="743">
          <cell r="A743" t="str">
            <v>F</v>
          </cell>
          <cell r="B743" t="str">
            <v>8</v>
          </cell>
          <cell r="D743" t="str">
            <v>000228</v>
          </cell>
          <cell r="E743">
            <v>38575</v>
          </cell>
          <cell r="F743" t="str">
            <v>1720001</v>
          </cell>
          <cell r="G743" t="str">
            <v>210503010001</v>
          </cell>
          <cell r="H743">
            <v>751040</v>
          </cell>
          <cell r="I743" t="str">
            <v>K</v>
          </cell>
          <cell r="J743" t="str">
            <v>IJK TGL 5 AGT 05 PLANT BANDUNG</v>
          </cell>
          <cell r="K743" t="str">
            <v>500822360</v>
          </cell>
        </row>
        <row r="744">
          <cell r="A744" t="str">
            <v>F</v>
          </cell>
          <cell r="B744" t="str">
            <v>8</v>
          </cell>
          <cell r="D744" t="str">
            <v>000228</v>
          </cell>
          <cell r="E744">
            <v>38575</v>
          </cell>
          <cell r="F744" t="str">
            <v>1720002</v>
          </cell>
          <cell r="G744" t="str">
            <v>210503010002</v>
          </cell>
          <cell r="H744">
            <v>2224080</v>
          </cell>
          <cell r="I744" t="str">
            <v>K</v>
          </cell>
          <cell r="J744" t="str">
            <v>IJKK TGL 5 AGT 05 PLANT BANDUNG</v>
          </cell>
          <cell r="K744" t="str">
            <v>500822370</v>
          </cell>
        </row>
        <row r="745">
          <cell r="A745" t="str">
            <v>F</v>
          </cell>
          <cell r="B745" t="str">
            <v>8</v>
          </cell>
          <cell r="D745" t="str">
            <v>000229</v>
          </cell>
          <cell r="E745">
            <v>38574</v>
          </cell>
          <cell r="F745" t="str">
            <v>48505K3</v>
          </cell>
          <cell r="G745" t="str">
            <v>6107060105K3</v>
          </cell>
          <cell r="H745">
            <v>7600</v>
          </cell>
          <cell r="I745" t="str">
            <v>D</v>
          </cell>
          <cell r="J745" t="str">
            <v>ADM IP BLN (APRIL-JUNI)-05 PEMERIKSAAN BAHAN KE</v>
          </cell>
          <cell r="K745" t="str">
            <v>500831190</v>
          </cell>
        </row>
        <row r="746">
          <cell r="A746" t="str">
            <v>F</v>
          </cell>
          <cell r="B746" t="str">
            <v>8</v>
          </cell>
          <cell r="D746" t="str">
            <v>000229</v>
          </cell>
          <cell r="E746">
            <v>38574</v>
          </cell>
          <cell r="F746" t="str">
            <v>48505K4</v>
          </cell>
          <cell r="G746" t="str">
            <v>6107060105K4</v>
          </cell>
          <cell r="H746">
            <v>8600</v>
          </cell>
          <cell r="I746" t="str">
            <v>D</v>
          </cell>
          <cell r="J746" t="str">
            <v>ADM IP BLN (APRIL-JUNI)-05 PEMERIKSAAN PRODUK J</v>
          </cell>
          <cell r="K746" t="str">
            <v>500831200</v>
          </cell>
        </row>
        <row r="747">
          <cell r="A747" t="str">
            <v>F</v>
          </cell>
          <cell r="B747" t="str">
            <v>8</v>
          </cell>
          <cell r="D747" t="str">
            <v>000229</v>
          </cell>
          <cell r="E747">
            <v>38574</v>
          </cell>
          <cell r="F747" t="str">
            <v>48505K5</v>
          </cell>
          <cell r="G747" t="str">
            <v>6107060105K5</v>
          </cell>
          <cell r="H747">
            <v>6800</v>
          </cell>
          <cell r="I747" t="str">
            <v>D</v>
          </cell>
          <cell r="J747" t="str">
            <v>ADM IP BLN (APRIL-JUNI)-05 PEMERIKSAAN KINA</v>
          </cell>
          <cell r="K747" t="str">
            <v>500831210</v>
          </cell>
        </row>
        <row r="748">
          <cell r="A748" t="str">
            <v>F</v>
          </cell>
          <cell r="B748" t="str">
            <v>8</v>
          </cell>
          <cell r="D748" t="str">
            <v>000229</v>
          </cell>
          <cell r="E748">
            <v>38574</v>
          </cell>
          <cell r="F748" t="str">
            <v>48505K6</v>
          </cell>
          <cell r="G748" t="str">
            <v>6107060105K6</v>
          </cell>
          <cell r="H748">
            <v>4400</v>
          </cell>
          <cell r="I748" t="str">
            <v>D</v>
          </cell>
          <cell r="J748" t="str">
            <v>ADM IP BLN (APRIL-JUNI)-05 PEMERIKSAAN MIKROBIO</v>
          </cell>
          <cell r="K748" t="str">
            <v>500831220</v>
          </cell>
        </row>
        <row r="749">
          <cell r="A749" t="str">
            <v>F</v>
          </cell>
          <cell r="B749" t="str">
            <v>8</v>
          </cell>
          <cell r="D749" t="str">
            <v>000229</v>
          </cell>
          <cell r="E749">
            <v>38574</v>
          </cell>
          <cell r="F749" t="str">
            <v>48505L1</v>
          </cell>
          <cell r="G749" t="str">
            <v>6107060105L1</v>
          </cell>
          <cell r="H749">
            <v>3300</v>
          </cell>
          <cell r="I749" t="str">
            <v>D</v>
          </cell>
          <cell r="J749" t="str">
            <v>ADM IP BLN (APRIL-JUNI)-05 TEKNOLOGI FORMULASI</v>
          </cell>
          <cell r="K749" t="str">
            <v>500831230</v>
          </cell>
        </row>
        <row r="750">
          <cell r="A750" t="str">
            <v>F</v>
          </cell>
          <cell r="B750" t="str">
            <v>8</v>
          </cell>
          <cell r="D750" t="str">
            <v>000229</v>
          </cell>
          <cell r="E750">
            <v>38574</v>
          </cell>
          <cell r="F750" t="str">
            <v>48505L2</v>
          </cell>
          <cell r="G750" t="str">
            <v>6107060105L2</v>
          </cell>
          <cell r="H750">
            <v>3800</v>
          </cell>
          <cell r="I750" t="str">
            <v>D</v>
          </cell>
          <cell r="J750" t="str">
            <v>ADM IP BLN (APRIL-JUNI)-05 EVALUASI FORMULASI</v>
          </cell>
          <cell r="K750" t="str">
            <v>500831240</v>
          </cell>
        </row>
        <row r="751">
          <cell r="A751" t="str">
            <v>F</v>
          </cell>
          <cell r="B751" t="str">
            <v>8</v>
          </cell>
          <cell r="D751" t="str">
            <v>000229</v>
          </cell>
          <cell r="E751">
            <v>38574</v>
          </cell>
          <cell r="F751" t="str">
            <v>48505L3</v>
          </cell>
          <cell r="G751" t="str">
            <v>6107060105L3</v>
          </cell>
          <cell r="H751">
            <v>2400</v>
          </cell>
          <cell r="I751" t="str">
            <v>D</v>
          </cell>
          <cell r="J751" t="str">
            <v>ADM IP BLN (APRIL-JUNI)-05 EVALUASI METODA ANA</v>
          </cell>
          <cell r="K751" t="str">
            <v>500831250</v>
          </cell>
        </row>
        <row r="752">
          <cell r="A752" t="str">
            <v>F</v>
          </cell>
          <cell r="B752" t="str">
            <v>8</v>
          </cell>
          <cell r="D752" t="str">
            <v>000229</v>
          </cell>
          <cell r="E752">
            <v>38574</v>
          </cell>
          <cell r="F752" t="str">
            <v>48505L4</v>
          </cell>
          <cell r="G752" t="str">
            <v>6107060105L4</v>
          </cell>
          <cell r="H752">
            <v>5000</v>
          </cell>
          <cell r="I752" t="str">
            <v>D</v>
          </cell>
          <cell r="J752" t="str">
            <v>ADM IP BLN (APRIL-JUNI)-05 EVALUASI BAHAN KEMAS</v>
          </cell>
          <cell r="K752" t="str">
            <v>500831260</v>
          </cell>
        </row>
        <row r="753">
          <cell r="A753" t="str">
            <v>F</v>
          </cell>
          <cell r="B753" t="str">
            <v>8</v>
          </cell>
          <cell r="D753" t="str">
            <v>000229</v>
          </cell>
          <cell r="E753">
            <v>38574</v>
          </cell>
          <cell r="F753" t="str">
            <v>48505M1</v>
          </cell>
          <cell r="G753" t="str">
            <v>6107060105M1</v>
          </cell>
          <cell r="H753">
            <v>8600</v>
          </cell>
          <cell r="I753" t="str">
            <v>D</v>
          </cell>
          <cell r="J753" t="str">
            <v>ADM IP BLN (APRIL-JUNI)-05 TEKNIK &amp; PEMELIHARAA</v>
          </cell>
          <cell r="K753" t="str">
            <v>500831270</v>
          </cell>
        </row>
        <row r="754">
          <cell r="A754" t="str">
            <v>F</v>
          </cell>
          <cell r="B754" t="str">
            <v>8</v>
          </cell>
          <cell r="D754" t="str">
            <v>000229</v>
          </cell>
          <cell r="E754">
            <v>38574</v>
          </cell>
          <cell r="F754" t="str">
            <v>48505M2</v>
          </cell>
          <cell r="G754" t="str">
            <v>6107060105M2</v>
          </cell>
          <cell r="H754">
            <v>8700</v>
          </cell>
          <cell r="I754" t="str">
            <v>D</v>
          </cell>
          <cell r="J754" t="str">
            <v>ADM IP BLN (APRIL-JUNI)-05 BANGUNAN &amp; LINGKUNGA</v>
          </cell>
          <cell r="K754" t="str">
            <v>500831280</v>
          </cell>
        </row>
        <row r="755">
          <cell r="A755" t="str">
            <v>F</v>
          </cell>
          <cell r="B755" t="str">
            <v>8</v>
          </cell>
          <cell r="D755" t="str">
            <v>000229</v>
          </cell>
          <cell r="E755">
            <v>38574</v>
          </cell>
          <cell r="F755" t="str">
            <v>48505M3</v>
          </cell>
          <cell r="G755" t="str">
            <v>6107060105M3</v>
          </cell>
          <cell r="H755">
            <v>33900</v>
          </cell>
          <cell r="I755" t="str">
            <v>D</v>
          </cell>
          <cell r="J755" t="str">
            <v>ADM IP BLN (APRIL-JUNI)-05 ELEKTRIK &amp; INSTALASI</v>
          </cell>
          <cell r="K755" t="str">
            <v>500831290</v>
          </cell>
        </row>
        <row r="756">
          <cell r="A756" t="str">
            <v>F</v>
          </cell>
          <cell r="B756" t="str">
            <v>8</v>
          </cell>
          <cell r="D756" t="str">
            <v>000229</v>
          </cell>
          <cell r="E756">
            <v>38574</v>
          </cell>
          <cell r="F756" t="str">
            <v>48505M4</v>
          </cell>
          <cell r="G756" t="str">
            <v>6107060105M4</v>
          </cell>
          <cell r="H756">
            <v>25400</v>
          </cell>
          <cell r="I756" t="str">
            <v>D</v>
          </cell>
          <cell r="J756" t="str">
            <v>ADM IP BLN (APRIL-JUNI)-05 MEKANIK</v>
          </cell>
          <cell r="K756" t="str">
            <v>500831300</v>
          </cell>
        </row>
        <row r="757">
          <cell r="A757" t="str">
            <v>F</v>
          </cell>
          <cell r="B757" t="str">
            <v>8</v>
          </cell>
          <cell r="D757" t="str">
            <v>000229</v>
          </cell>
          <cell r="E757">
            <v>38574</v>
          </cell>
          <cell r="F757" t="str">
            <v>48505N1</v>
          </cell>
          <cell r="G757" t="str">
            <v>6107060105N1</v>
          </cell>
          <cell r="H757">
            <v>5300</v>
          </cell>
          <cell r="I757" t="str">
            <v>D</v>
          </cell>
          <cell r="J757" t="str">
            <v>ADM IP BLN (APRIL-JUNI)-05 PENYIMPANAN</v>
          </cell>
          <cell r="K757" t="str">
            <v>500831310</v>
          </cell>
        </row>
        <row r="758">
          <cell r="A758" t="str">
            <v>F</v>
          </cell>
          <cell r="B758" t="str">
            <v>8</v>
          </cell>
          <cell r="D758" t="str">
            <v>000229</v>
          </cell>
          <cell r="E758">
            <v>38574</v>
          </cell>
          <cell r="F758" t="str">
            <v>48505N2</v>
          </cell>
          <cell r="G758" t="str">
            <v>6107060105N2</v>
          </cell>
          <cell r="H758">
            <v>5400</v>
          </cell>
          <cell r="I758" t="str">
            <v>D</v>
          </cell>
          <cell r="J758" t="str">
            <v>ADM IP BLN (APRIL-JUNI)-05 PENYIMPANAN BAHAN BA</v>
          </cell>
          <cell r="K758" t="str">
            <v>500831320</v>
          </cell>
        </row>
        <row r="759">
          <cell r="A759" t="str">
            <v>F</v>
          </cell>
          <cell r="B759" t="str">
            <v>8</v>
          </cell>
          <cell r="D759" t="str">
            <v>000229</v>
          </cell>
          <cell r="E759">
            <v>38574</v>
          </cell>
          <cell r="F759" t="str">
            <v>48505N3</v>
          </cell>
          <cell r="G759" t="str">
            <v>6107060105N3</v>
          </cell>
          <cell r="H759">
            <v>17100</v>
          </cell>
          <cell r="I759" t="str">
            <v>D</v>
          </cell>
          <cell r="J759" t="str">
            <v>ADM IP BLN (APRIL-JUNI)-05 PENYIMPANAN BAHAN KE</v>
          </cell>
          <cell r="K759" t="str">
            <v>500831330</v>
          </cell>
        </row>
        <row r="760">
          <cell r="A760" t="str">
            <v>F</v>
          </cell>
          <cell r="B760" t="str">
            <v>8</v>
          </cell>
          <cell r="D760" t="str">
            <v>000229</v>
          </cell>
          <cell r="E760">
            <v>38574</v>
          </cell>
          <cell r="F760" t="str">
            <v>48505N4</v>
          </cell>
          <cell r="G760" t="str">
            <v>6107060105N4</v>
          </cell>
          <cell r="H760">
            <v>14000</v>
          </cell>
          <cell r="I760" t="str">
            <v>D</v>
          </cell>
          <cell r="J760" t="str">
            <v>ADM IP BLN (APRIL-JUNI)-05 PENYIMPANAN PRODUK J</v>
          </cell>
          <cell r="K760" t="str">
            <v>500831340</v>
          </cell>
        </row>
        <row r="761">
          <cell r="A761" t="str">
            <v>F</v>
          </cell>
          <cell r="B761" t="str">
            <v>8</v>
          </cell>
          <cell r="D761" t="str">
            <v>000229</v>
          </cell>
          <cell r="E761">
            <v>38574</v>
          </cell>
          <cell r="F761" t="str">
            <v>48505N5</v>
          </cell>
          <cell r="G761" t="str">
            <v>6107060105N5</v>
          </cell>
          <cell r="H761">
            <v>2900</v>
          </cell>
          <cell r="I761" t="str">
            <v>D</v>
          </cell>
          <cell r="J761" t="str">
            <v>ADM IP BLN (APRIL-JUNI)-05 PENYIMPANAN BARANG T</v>
          </cell>
          <cell r="K761" t="str">
            <v>500831350</v>
          </cell>
        </row>
        <row r="762">
          <cell r="A762" t="str">
            <v>F</v>
          </cell>
          <cell r="B762" t="str">
            <v>8</v>
          </cell>
          <cell r="D762" t="str">
            <v>000229</v>
          </cell>
          <cell r="E762">
            <v>38574</v>
          </cell>
          <cell r="F762" t="str">
            <v>48505N6</v>
          </cell>
          <cell r="G762" t="str">
            <v>6107060105N6</v>
          </cell>
          <cell r="H762">
            <v>24400</v>
          </cell>
          <cell r="I762" t="str">
            <v>D</v>
          </cell>
          <cell r="J762" t="str">
            <v>ADM IP BLN (APRIL-JUNI)-05 PENYIMPANAN KULIT KI</v>
          </cell>
          <cell r="K762" t="str">
            <v>500831360</v>
          </cell>
        </row>
        <row r="763">
          <cell r="A763" t="str">
            <v>F</v>
          </cell>
          <cell r="B763" t="str">
            <v>8</v>
          </cell>
          <cell r="D763" t="str">
            <v>000229</v>
          </cell>
          <cell r="E763">
            <v>38574</v>
          </cell>
          <cell r="F763" t="str">
            <v>48505N7</v>
          </cell>
          <cell r="G763" t="str">
            <v>6107060105N7</v>
          </cell>
          <cell r="H763">
            <v>16500</v>
          </cell>
          <cell r="I763" t="str">
            <v>D</v>
          </cell>
          <cell r="J763" t="str">
            <v>ADM IP BLN (APRIL-JUNI)-05 PENIMBANGAN SENTRAL</v>
          </cell>
          <cell r="K763" t="str">
            <v>500831370</v>
          </cell>
        </row>
        <row r="764">
          <cell r="A764" t="str">
            <v>F</v>
          </cell>
          <cell r="B764" t="str">
            <v>8</v>
          </cell>
          <cell r="D764" t="str">
            <v>000229</v>
          </cell>
          <cell r="E764">
            <v>38574</v>
          </cell>
          <cell r="F764" t="str">
            <v>48505N8</v>
          </cell>
          <cell r="G764" t="str">
            <v>6107060105N8</v>
          </cell>
          <cell r="H764">
            <v>3000</v>
          </cell>
          <cell r="I764" t="str">
            <v>D</v>
          </cell>
          <cell r="J764" t="str">
            <v>ADM IP BLN (APRIL-JUNI)-05 PENANDAAN BAHAN KEMA</v>
          </cell>
          <cell r="K764" t="str">
            <v>500831380</v>
          </cell>
        </row>
        <row r="765">
          <cell r="A765" t="str">
            <v>F</v>
          </cell>
          <cell r="B765" t="str">
            <v>8</v>
          </cell>
          <cell r="D765" t="str">
            <v>000229</v>
          </cell>
          <cell r="E765">
            <v>38574</v>
          </cell>
          <cell r="F765" t="str">
            <v>48505O1</v>
          </cell>
          <cell r="G765" t="str">
            <v>6107060105O1</v>
          </cell>
          <cell r="H765">
            <v>3400</v>
          </cell>
          <cell r="I765" t="str">
            <v>D</v>
          </cell>
          <cell r="J765" t="str">
            <v>ADM IP BLN (APRIL-JUNI)-05 PEMBELIAN</v>
          </cell>
          <cell r="K765" t="str">
            <v>500831390</v>
          </cell>
        </row>
        <row r="766">
          <cell r="A766" t="str">
            <v>F</v>
          </cell>
          <cell r="B766" t="str">
            <v>8</v>
          </cell>
          <cell r="D766" t="str">
            <v>000229</v>
          </cell>
          <cell r="E766">
            <v>38574</v>
          </cell>
          <cell r="F766" t="str">
            <v>48505O2</v>
          </cell>
          <cell r="G766" t="str">
            <v>6107060105O2</v>
          </cell>
          <cell r="H766">
            <v>5400</v>
          </cell>
          <cell r="I766" t="str">
            <v>D</v>
          </cell>
          <cell r="J766" t="str">
            <v>ADM IP BLN (APRIL-JUNI)-05 PEMBELIAN BAHAN PROD</v>
          </cell>
          <cell r="K766" t="str">
            <v>500831400</v>
          </cell>
        </row>
        <row r="767">
          <cell r="A767" t="str">
            <v>F</v>
          </cell>
          <cell r="B767" t="str">
            <v>8</v>
          </cell>
          <cell r="D767" t="str">
            <v>000229</v>
          </cell>
          <cell r="E767">
            <v>38574</v>
          </cell>
          <cell r="F767" t="str">
            <v>48505O2</v>
          </cell>
          <cell r="G767" t="str">
            <v>6107060105O2</v>
          </cell>
          <cell r="H767">
            <v>5400</v>
          </cell>
          <cell r="I767" t="str">
            <v>D</v>
          </cell>
          <cell r="J767" t="str">
            <v>ADM IP BLN (APRIL-JUNI)-05 PEMBELIAN BAHAN PROD</v>
          </cell>
          <cell r="K767" t="str">
            <v>500831410</v>
          </cell>
        </row>
        <row r="768">
          <cell r="A768" t="str">
            <v>F</v>
          </cell>
          <cell r="B768" t="str">
            <v>8</v>
          </cell>
          <cell r="D768" t="str">
            <v>000229</v>
          </cell>
          <cell r="E768">
            <v>38574</v>
          </cell>
          <cell r="F768" t="str">
            <v>48505O3</v>
          </cell>
          <cell r="G768" t="str">
            <v>6107060105O3</v>
          </cell>
          <cell r="H768">
            <v>4400</v>
          </cell>
          <cell r="I768" t="str">
            <v>D</v>
          </cell>
          <cell r="J768" t="str">
            <v>ADM IP BLN (APRIL-JUNI)-05</v>
          </cell>
          <cell r="K768" t="str">
            <v>500831420</v>
          </cell>
        </row>
        <row r="769">
          <cell r="A769" t="str">
            <v>F</v>
          </cell>
          <cell r="B769" t="str">
            <v>8</v>
          </cell>
          <cell r="D769" t="str">
            <v>000229</v>
          </cell>
          <cell r="E769">
            <v>38574</v>
          </cell>
          <cell r="F769" t="str">
            <v>48505P1</v>
          </cell>
          <cell r="G769" t="str">
            <v>6107060105P1</v>
          </cell>
          <cell r="H769">
            <v>3100</v>
          </cell>
          <cell r="I769" t="str">
            <v>D</v>
          </cell>
          <cell r="J769" t="str">
            <v>ADM IP BLN (APRIL-JUNI)-05 PENGOLAHAN DATA INFO</v>
          </cell>
          <cell r="K769" t="str">
            <v>500831430</v>
          </cell>
        </row>
        <row r="770">
          <cell r="A770" t="str">
            <v>F</v>
          </cell>
          <cell r="B770" t="str">
            <v>8</v>
          </cell>
          <cell r="D770" t="str">
            <v>000229</v>
          </cell>
          <cell r="E770">
            <v>38574</v>
          </cell>
          <cell r="F770" t="str">
            <v>48505A4</v>
          </cell>
          <cell r="G770" t="str">
            <v>6107060105A4</v>
          </cell>
          <cell r="H770">
            <v>24600</v>
          </cell>
          <cell r="I770" t="str">
            <v>D</v>
          </cell>
          <cell r="J770" t="str">
            <v>ADM IP BLN (APRIL-JUNI)-05 KTO BINTANG</v>
          </cell>
          <cell r="K770" t="str">
            <v>500831440</v>
          </cell>
        </row>
        <row r="771">
          <cell r="A771" t="str">
            <v>F</v>
          </cell>
          <cell r="B771" t="str">
            <v>8</v>
          </cell>
          <cell r="D771" t="str">
            <v>000229</v>
          </cell>
          <cell r="E771">
            <v>38574</v>
          </cell>
          <cell r="F771" t="str">
            <v>48505Q5</v>
          </cell>
          <cell r="G771" t="str">
            <v>6107060105Q5</v>
          </cell>
          <cell r="H771">
            <v>57600</v>
          </cell>
          <cell r="I771" t="str">
            <v>D</v>
          </cell>
          <cell r="J771" t="str">
            <v>ADM IP BLN (APRIL-JUNI)-05 UMUM</v>
          </cell>
          <cell r="K771" t="str">
            <v>500831450</v>
          </cell>
        </row>
        <row r="772">
          <cell r="A772" t="str">
            <v>F</v>
          </cell>
          <cell r="B772" t="str">
            <v>8</v>
          </cell>
          <cell r="D772" t="str">
            <v>000229</v>
          </cell>
          <cell r="E772">
            <v>38574</v>
          </cell>
          <cell r="F772" t="str">
            <v>48505Q6</v>
          </cell>
          <cell r="G772" t="str">
            <v>6107060105Q6</v>
          </cell>
          <cell r="H772">
            <v>24300</v>
          </cell>
          <cell r="I772" t="str">
            <v>D</v>
          </cell>
          <cell r="J772" t="str">
            <v>ADM IP BLN (APRIL-JUNI)-05 RUMAH TANGGA</v>
          </cell>
          <cell r="K772" t="str">
            <v>500831460</v>
          </cell>
        </row>
        <row r="773">
          <cell r="A773" t="str">
            <v>F</v>
          </cell>
          <cell r="B773" t="str">
            <v>8</v>
          </cell>
          <cell r="D773" t="str">
            <v>000229</v>
          </cell>
          <cell r="E773">
            <v>38574</v>
          </cell>
          <cell r="F773" t="str">
            <v>48505Q1</v>
          </cell>
          <cell r="G773" t="str">
            <v>6107060105Q1</v>
          </cell>
          <cell r="H773">
            <v>3600</v>
          </cell>
          <cell r="I773" t="str">
            <v>D</v>
          </cell>
          <cell r="J773" t="str">
            <v>ADM IP BLN (APRIL-JUNI)-05 ADM.PERSONALIA &amp; UMU</v>
          </cell>
          <cell r="K773" t="str">
            <v>500831470</v>
          </cell>
        </row>
        <row r="774">
          <cell r="A774" t="str">
            <v>F</v>
          </cell>
          <cell r="B774" t="str">
            <v>8</v>
          </cell>
          <cell r="D774" t="str">
            <v>000229</v>
          </cell>
          <cell r="E774">
            <v>38574</v>
          </cell>
          <cell r="F774" t="str">
            <v>48505Q2</v>
          </cell>
          <cell r="G774" t="str">
            <v>6107060105Q2</v>
          </cell>
          <cell r="H774">
            <v>14300</v>
          </cell>
          <cell r="I774" t="str">
            <v>D</v>
          </cell>
          <cell r="J774" t="str">
            <v>ADM IP BLN (APRIL-JUNI)-05 ADM.PERSONALIA PLANT</v>
          </cell>
          <cell r="K774" t="str">
            <v>500831480</v>
          </cell>
        </row>
        <row r="775">
          <cell r="A775" t="str">
            <v>F</v>
          </cell>
          <cell r="B775" t="str">
            <v>8</v>
          </cell>
          <cell r="D775" t="str">
            <v>000229</v>
          </cell>
          <cell r="E775">
            <v>38574</v>
          </cell>
          <cell r="F775" t="str">
            <v>48505Q4</v>
          </cell>
          <cell r="G775" t="str">
            <v>6107060105Q4</v>
          </cell>
          <cell r="H775">
            <v>5000</v>
          </cell>
          <cell r="I775" t="str">
            <v>D</v>
          </cell>
          <cell r="J775" t="str">
            <v>ADM IP BLN (APRIL-JUNI)-05 PELATIHAN</v>
          </cell>
          <cell r="K775" t="str">
            <v>500831490</v>
          </cell>
        </row>
        <row r="776">
          <cell r="A776" t="str">
            <v>F</v>
          </cell>
          <cell r="B776" t="str">
            <v>8</v>
          </cell>
          <cell r="D776" t="str">
            <v>000229</v>
          </cell>
          <cell r="E776">
            <v>38574</v>
          </cell>
          <cell r="F776" t="str">
            <v>48505R1</v>
          </cell>
          <cell r="G776" t="str">
            <v>6107060105R1</v>
          </cell>
          <cell r="H776">
            <v>3100</v>
          </cell>
          <cell r="I776" t="str">
            <v>D</v>
          </cell>
          <cell r="J776" t="str">
            <v>ADM IP BLN (APRIL-JUNI)-05 AKUNTANSI</v>
          </cell>
          <cell r="K776" t="str">
            <v>500831500</v>
          </cell>
        </row>
        <row r="777">
          <cell r="A777" t="str">
            <v>F</v>
          </cell>
          <cell r="B777" t="str">
            <v>8</v>
          </cell>
          <cell r="D777" t="str">
            <v>000229</v>
          </cell>
          <cell r="E777">
            <v>38574</v>
          </cell>
          <cell r="F777" t="str">
            <v>48505R2</v>
          </cell>
          <cell r="G777" t="str">
            <v>6107060105R2</v>
          </cell>
          <cell r="H777">
            <v>16900</v>
          </cell>
          <cell r="I777" t="str">
            <v>D</v>
          </cell>
          <cell r="J777" t="str">
            <v>ADM IP BLN (APRIL-JUNI)-05 BID.VERIFIKASI / LAP</v>
          </cell>
          <cell r="K777" t="str">
            <v>500831510</v>
          </cell>
        </row>
        <row r="778">
          <cell r="A778" t="str">
            <v>F</v>
          </cell>
          <cell r="B778" t="str">
            <v>8</v>
          </cell>
          <cell r="D778" t="str">
            <v>000229</v>
          </cell>
          <cell r="E778">
            <v>38574</v>
          </cell>
          <cell r="F778" t="str">
            <v>48505R2</v>
          </cell>
          <cell r="G778" t="str">
            <v>6107060105R2</v>
          </cell>
          <cell r="H778">
            <v>2400</v>
          </cell>
          <cell r="I778" t="str">
            <v>D</v>
          </cell>
          <cell r="J778" t="str">
            <v>ADM IP BLN (APRIL-JUNI)-05 BID.VERIFIKASI / LAP</v>
          </cell>
          <cell r="K778" t="str">
            <v>500831520</v>
          </cell>
        </row>
        <row r="779">
          <cell r="A779" t="str">
            <v>F</v>
          </cell>
          <cell r="B779" t="str">
            <v>8</v>
          </cell>
          <cell r="D779" t="str">
            <v>000229</v>
          </cell>
          <cell r="E779">
            <v>38574</v>
          </cell>
          <cell r="F779" t="str">
            <v>48505R4</v>
          </cell>
          <cell r="G779" t="str">
            <v>6107060105R4</v>
          </cell>
          <cell r="H779">
            <v>3300</v>
          </cell>
          <cell r="I779" t="str">
            <v>D</v>
          </cell>
          <cell r="J779" t="str">
            <v>ADM IP BLN (APRIL-JUNI)-05 BID STANDARISASI PE</v>
          </cell>
          <cell r="K779" t="str">
            <v>500831530</v>
          </cell>
        </row>
        <row r="780">
          <cell r="A780" t="str">
            <v>F</v>
          </cell>
          <cell r="B780" t="str">
            <v>8</v>
          </cell>
          <cell r="D780" t="str">
            <v>000229</v>
          </cell>
          <cell r="E780">
            <v>38574</v>
          </cell>
          <cell r="F780" t="str">
            <v>48505S2</v>
          </cell>
          <cell r="G780" t="str">
            <v>6107060105S2</v>
          </cell>
          <cell r="H780">
            <v>3000</v>
          </cell>
          <cell r="I780" t="str">
            <v>D</v>
          </cell>
          <cell r="J780" t="str">
            <v>ADM IP BLN (APRIL-JUNI)-05 ANGGARAN</v>
          </cell>
          <cell r="K780" t="str">
            <v>500831540</v>
          </cell>
        </row>
        <row r="781">
          <cell r="A781" t="str">
            <v>F</v>
          </cell>
          <cell r="B781" t="str">
            <v>8</v>
          </cell>
          <cell r="D781" t="str">
            <v>000229</v>
          </cell>
          <cell r="E781">
            <v>38574</v>
          </cell>
          <cell r="F781" t="str">
            <v>48505S3</v>
          </cell>
          <cell r="G781" t="str">
            <v>6107060105S3</v>
          </cell>
          <cell r="H781">
            <v>8400</v>
          </cell>
          <cell r="I781" t="str">
            <v>D</v>
          </cell>
          <cell r="J781" t="str">
            <v>ADM IP BLN (APRIL-JUNI)-05 ADM / KAS BANK PLANT</v>
          </cell>
          <cell r="K781" t="str">
            <v>500831550</v>
          </cell>
        </row>
        <row r="782">
          <cell r="A782" t="str">
            <v>F</v>
          </cell>
          <cell r="B782" t="str">
            <v>8</v>
          </cell>
          <cell r="D782" t="str">
            <v>000229</v>
          </cell>
          <cell r="E782">
            <v>38574</v>
          </cell>
          <cell r="F782" t="str">
            <v>48505S3</v>
          </cell>
          <cell r="G782" t="str">
            <v>6107060105S3</v>
          </cell>
          <cell r="H782">
            <v>9600</v>
          </cell>
          <cell r="I782" t="str">
            <v>D</v>
          </cell>
          <cell r="J782" t="str">
            <v>ADM IP BLN (APRIL-JUNI)-05 ADM / KAS BANK PLANT</v>
          </cell>
          <cell r="K782" t="str">
            <v>500831560</v>
          </cell>
        </row>
        <row r="783">
          <cell r="A783" t="str">
            <v>F</v>
          </cell>
          <cell r="B783" t="str">
            <v>8</v>
          </cell>
          <cell r="D783" t="str">
            <v>000230</v>
          </cell>
          <cell r="E783">
            <v>38575</v>
          </cell>
          <cell r="F783" t="str">
            <v>48504A0</v>
          </cell>
          <cell r="G783" t="str">
            <v>6107070204A0</v>
          </cell>
          <cell r="H783">
            <v>26330</v>
          </cell>
          <cell r="I783" t="str">
            <v>D</v>
          </cell>
          <cell r="J783" t="str">
            <v>KEK IJHT APRI S/DJUNI-05 PLANT BANDUNG</v>
          </cell>
          <cell r="K783" t="str">
            <v>500840010</v>
          </cell>
        </row>
        <row r="784">
          <cell r="A784" t="str">
            <v>F</v>
          </cell>
          <cell r="B784" t="str">
            <v>8</v>
          </cell>
          <cell r="D784" t="str">
            <v>000230</v>
          </cell>
          <cell r="E784">
            <v>38575</v>
          </cell>
          <cell r="F784" t="str">
            <v>48504C1</v>
          </cell>
          <cell r="G784" t="str">
            <v>6107070204C1</v>
          </cell>
          <cell r="H784">
            <v>19440</v>
          </cell>
          <cell r="I784" t="str">
            <v>D</v>
          </cell>
          <cell r="J784" t="str">
            <v>KEK IJHT BLN APRIL S/D JUNI-05 PLANT BANDUNG</v>
          </cell>
          <cell r="K784" t="str">
            <v>500840020</v>
          </cell>
        </row>
        <row r="785">
          <cell r="A785" t="str">
            <v>F</v>
          </cell>
          <cell r="B785" t="str">
            <v>8</v>
          </cell>
          <cell r="D785" t="str">
            <v>000230</v>
          </cell>
          <cell r="E785">
            <v>38575</v>
          </cell>
          <cell r="F785" t="str">
            <v>48504A1</v>
          </cell>
          <cell r="G785" t="str">
            <v>6107070204A1</v>
          </cell>
          <cell r="H785">
            <v>9550</v>
          </cell>
          <cell r="I785" t="str">
            <v>D</v>
          </cell>
          <cell r="J785" t="str">
            <v>KEK IJHT BLN APRIL S/D JUNI 05 PLANT BANDUNG</v>
          </cell>
          <cell r="K785" t="str">
            <v>500840030</v>
          </cell>
        </row>
        <row r="786">
          <cell r="A786" t="str">
            <v>F</v>
          </cell>
          <cell r="B786" t="str">
            <v>8</v>
          </cell>
          <cell r="D786" t="str">
            <v>000230</v>
          </cell>
          <cell r="E786">
            <v>38575</v>
          </cell>
          <cell r="F786" t="str">
            <v>48504A2</v>
          </cell>
          <cell r="G786" t="str">
            <v>6107070204A2</v>
          </cell>
          <cell r="H786">
            <v>6830</v>
          </cell>
          <cell r="I786" t="str">
            <v>D</v>
          </cell>
          <cell r="J786" t="str">
            <v>KEK IJHT BLN APRIL S/D JUNI-05 K3L</v>
          </cell>
          <cell r="K786" t="str">
            <v>500840040</v>
          </cell>
        </row>
        <row r="787">
          <cell r="A787" t="str">
            <v>F</v>
          </cell>
          <cell r="B787" t="str">
            <v>8</v>
          </cell>
          <cell r="D787" t="str">
            <v>000230</v>
          </cell>
          <cell r="E787">
            <v>38575</v>
          </cell>
          <cell r="F787" t="str">
            <v>48504A3</v>
          </cell>
          <cell r="G787" t="str">
            <v>6107070204A3</v>
          </cell>
          <cell r="H787">
            <v>28940</v>
          </cell>
          <cell r="I787" t="str">
            <v>D</v>
          </cell>
          <cell r="J787" t="str">
            <v>KEK IJHT BLN APRIL S/D JUNI-05 LIMBAH / IPAL</v>
          </cell>
          <cell r="K787" t="str">
            <v>500840050</v>
          </cell>
        </row>
        <row r="788">
          <cell r="A788" t="str">
            <v>F</v>
          </cell>
          <cell r="B788" t="str">
            <v>8</v>
          </cell>
          <cell r="D788" t="str">
            <v>000230</v>
          </cell>
          <cell r="E788">
            <v>38575</v>
          </cell>
          <cell r="F788" t="str">
            <v>48504B0</v>
          </cell>
          <cell r="G788" t="str">
            <v>6107070204B0</v>
          </cell>
          <cell r="H788">
            <v>10830</v>
          </cell>
          <cell r="I788" t="str">
            <v>D</v>
          </cell>
          <cell r="J788" t="str">
            <v>KEK IJHT BLN APRIL S/D JUNI-05 PERENCANAAN PROD</v>
          </cell>
          <cell r="K788" t="str">
            <v>500840060</v>
          </cell>
        </row>
        <row r="789">
          <cell r="A789" t="str">
            <v>F</v>
          </cell>
          <cell r="B789" t="str">
            <v>8</v>
          </cell>
          <cell r="D789" t="str">
            <v>000229</v>
          </cell>
          <cell r="E789">
            <v>38575</v>
          </cell>
          <cell r="F789" t="str">
            <v>1710100</v>
          </cell>
          <cell r="G789" t="str">
            <v>210502010100</v>
          </cell>
          <cell r="H789">
            <v>7208800</v>
          </cell>
          <cell r="I789" t="str">
            <v>K</v>
          </cell>
          <cell r="J789" t="str">
            <v>KEK.IP BLN(APRIL-JUNI)-05 PLANT BANDUNG</v>
          </cell>
          <cell r="K789" t="str">
            <v>500831570</v>
          </cell>
        </row>
        <row r="790">
          <cell r="A790" t="str">
            <v>F</v>
          </cell>
          <cell r="B790" t="str">
            <v>8</v>
          </cell>
          <cell r="D790" t="str">
            <v>000229</v>
          </cell>
          <cell r="E790">
            <v>38575</v>
          </cell>
          <cell r="F790" t="str">
            <v>1710100</v>
          </cell>
          <cell r="G790" t="str">
            <v>210502010100</v>
          </cell>
          <cell r="H790">
            <v>1081400</v>
          </cell>
          <cell r="I790" t="str">
            <v>K</v>
          </cell>
          <cell r="J790" t="str">
            <v>KEK.B.ADM.IP BLN (APRIL-JUNI)-05 PLANT BANDUNG</v>
          </cell>
          <cell r="K790" t="str">
            <v>500831580</v>
          </cell>
        </row>
        <row r="791">
          <cell r="A791" t="str">
            <v>F</v>
          </cell>
          <cell r="B791" t="str">
            <v>8</v>
          </cell>
          <cell r="D791" t="str">
            <v>000230</v>
          </cell>
          <cell r="E791">
            <v>38575</v>
          </cell>
          <cell r="F791" t="str">
            <v>48504C2</v>
          </cell>
          <cell r="G791" t="str">
            <v>6107070204C2</v>
          </cell>
          <cell r="H791">
            <v>3830</v>
          </cell>
          <cell r="I791" t="str">
            <v>D</v>
          </cell>
          <cell r="J791" t="str">
            <v>KEK IJHT BLN APRIL S/D JUNI-05 PERENCANAAN &amp; PEN</v>
          </cell>
          <cell r="K791" t="str">
            <v>500840070</v>
          </cell>
        </row>
        <row r="792">
          <cell r="A792" t="str">
            <v>F</v>
          </cell>
          <cell r="B792" t="str">
            <v>8</v>
          </cell>
          <cell r="D792" t="str">
            <v>000230</v>
          </cell>
          <cell r="E792">
            <v>38575</v>
          </cell>
          <cell r="F792" t="str">
            <v>48504D1</v>
          </cell>
          <cell r="G792" t="str">
            <v>6107070204D1</v>
          </cell>
          <cell r="H792">
            <v>5780</v>
          </cell>
          <cell r="I792" t="str">
            <v>D</v>
          </cell>
          <cell r="J792" t="str">
            <v>KEK IJHT BLN APRIL S/D JUNI-05 PERENCANAAN PENGE</v>
          </cell>
          <cell r="K792" t="str">
            <v>500840080</v>
          </cell>
        </row>
        <row r="793">
          <cell r="A793" t="str">
            <v>F</v>
          </cell>
          <cell r="B793" t="str">
            <v>8</v>
          </cell>
          <cell r="D793" t="str">
            <v>000230</v>
          </cell>
          <cell r="E793">
            <v>38575</v>
          </cell>
          <cell r="F793" t="str">
            <v>48504D2</v>
          </cell>
          <cell r="G793" t="str">
            <v>6107070204D2</v>
          </cell>
          <cell r="H793">
            <v>27830</v>
          </cell>
          <cell r="I793" t="str">
            <v>D</v>
          </cell>
          <cell r="J793" t="str">
            <v>KEK IJHT BLN APRIL S/D JUNI-05 PERENCANAAN PRODUKS</v>
          </cell>
          <cell r="K793" t="str">
            <v>500840090</v>
          </cell>
        </row>
        <row r="794">
          <cell r="A794" t="str">
            <v>F</v>
          </cell>
          <cell r="B794" t="str">
            <v>8</v>
          </cell>
          <cell r="D794" t="str">
            <v>000230</v>
          </cell>
          <cell r="E794">
            <v>38575</v>
          </cell>
          <cell r="F794" t="str">
            <v>48504D3</v>
          </cell>
          <cell r="G794" t="str">
            <v>6107070204D3</v>
          </cell>
          <cell r="H794">
            <v>11000</v>
          </cell>
          <cell r="I794" t="str">
            <v>D</v>
          </cell>
          <cell r="J794" t="str">
            <v>KEK IJHT BLN APRIL S/D JUNI-05 PENGENDALIAN PRODUK</v>
          </cell>
          <cell r="K794" t="str">
            <v>500840100</v>
          </cell>
        </row>
        <row r="795">
          <cell r="A795" t="str">
            <v>F</v>
          </cell>
          <cell r="B795" t="str">
            <v>8</v>
          </cell>
          <cell r="D795" t="str">
            <v>000230</v>
          </cell>
          <cell r="E795">
            <v>38575</v>
          </cell>
          <cell r="F795" t="str">
            <v>48504E0</v>
          </cell>
          <cell r="G795" t="str">
            <v>6107070204E0</v>
          </cell>
          <cell r="H795">
            <v>9550</v>
          </cell>
          <cell r="I795" t="str">
            <v>D</v>
          </cell>
          <cell r="J795" t="str">
            <v>KEK IJHT BLN APRIL S/D JUNI-05 PRODUKSI</v>
          </cell>
          <cell r="K795" t="str">
            <v>500840110</v>
          </cell>
        </row>
        <row r="796">
          <cell r="A796" t="str">
            <v>F</v>
          </cell>
          <cell r="B796" t="str">
            <v>8</v>
          </cell>
          <cell r="D796" t="str">
            <v>000230</v>
          </cell>
          <cell r="E796">
            <v>38575</v>
          </cell>
          <cell r="F796" t="str">
            <v>48504F1</v>
          </cell>
          <cell r="G796" t="str">
            <v>6107070204F1</v>
          </cell>
          <cell r="H796">
            <v>6000</v>
          </cell>
          <cell r="I796" t="str">
            <v>D</v>
          </cell>
          <cell r="J796" t="str">
            <v>KEK IJHT BLN APRIL S/D JUNI-05 PRODUKSI I</v>
          </cell>
          <cell r="K796" t="str">
            <v>500840120</v>
          </cell>
        </row>
        <row r="797">
          <cell r="A797" t="str">
            <v>F</v>
          </cell>
          <cell r="B797" t="str">
            <v>8</v>
          </cell>
          <cell r="D797" t="str">
            <v>000230</v>
          </cell>
          <cell r="E797">
            <v>38575</v>
          </cell>
          <cell r="F797" t="str">
            <v>48504F2</v>
          </cell>
          <cell r="G797" t="str">
            <v>6107070204F2</v>
          </cell>
          <cell r="H797">
            <v>49440</v>
          </cell>
          <cell r="I797" t="str">
            <v>D</v>
          </cell>
          <cell r="J797" t="str">
            <v>KEK IJHT BLN APRIL S/D JUNI-05 GRANULASI</v>
          </cell>
          <cell r="K797" t="str">
            <v>500840130</v>
          </cell>
        </row>
        <row r="798">
          <cell r="A798" t="str">
            <v>F</v>
          </cell>
          <cell r="B798" t="str">
            <v>8</v>
          </cell>
          <cell r="D798" t="str">
            <v>000230</v>
          </cell>
          <cell r="E798">
            <v>38575</v>
          </cell>
          <cell r="F798" t="str">
            <v>48504F3</v>
          </cell>
          <cell r="G798" t="str">
            <v>6107070204F3</v>
          </cell>
          <cell r="H798">
            <v>55280</v>
          </cell>
          <cell r="I798" t="str">
            <v>D</v>
          </cell>
          <cell r="J798" t="str">
            <v>KEK IJHT BLN APRIL S/D JUNI-05 PENCETAKAN</v>
          </cell>
          <cell r="K798" t="str">
            <v>500840140</v>
          </cell>
        </row>
        <row r="799">
          <cell r="A799" t="str">
            <v>F</v>
          </cell>
          <cell r="B799" t="str">
            <v>8</v>
          </cell>
          <cell r="D799" t="str">
            <v>000230</v>
          </cell>
          <cell r="E799">
            <v>38575</v>
          </cell>
          <cell r="F799" t="str">
            <v>48504F4</v>
          </cell>
          <cell r="G799" t="str">
            <v>6107070204F4</v>
          </cell>
          <cell r="H799">
            <v>18330</v>
          </cell>
          <cell r="I799" t="str">
            <v>D</v>
          </cell>
          <cell r="J799" t="str">
            <v>KEK IJHT BLN APRIL S/D JUNI-05 PENYALUTAN</v>
          </cell>
          <cell r="K799" t="str">
            <v>500840150</v>
          </cell>
        </row>
        <row r="800">
          <cell r="A800" t="str">
            <v>F</v>
          </cell>
          <cell r="B800" t="str">
            <v>8</v>
          </cell>
          <cell r="D800" t="str">
            <v>000230</v>
          </cell>
          <cell r="E800">
            <v>38575</v>
          </cell>
          <cell r="F800" t="str">
            <v>48504F5</v>
          </cell>
          <cell r="G800" t="str">
            <v>6107070204F5</v>
          </cell>
          <cell r="H800">
            <v>10390</v>
          </cell>
          <cell r="I800" t="str">
            <v>D</v>
          </cell>
          <cell r="J800" t="str">
            <v>KEK IJHT BLN APRIL S/D JUNI-05 ARV</v>
          </cell>
          <cell r="K800" t="str">
            <v>500840160</v>
          </cell>
        </row>
        <row r="801">
          <cell r="A801" t="str">
            <v>F</v>
          </cell>
          <cell r="B801" t="str">
            <v>8</v>
          </cell>
          <cell r="D801" t="str">
            <v>000230</v>
          </cell>
          <cell r="E801">
            <v>38575</v>
          </cell>
          <cell r="F801" t="str">
            <v>48504F6</v>
          </cell>
          <cell r="G801" t="str">
            <v>6107070204F6</v>
          </cell>
          <cell r="H801">
            <v>113850</v>
          </cell>
          <cell r="I801" t="str">
            <v>D</v>
          </cell>
          <cell r="J801" t="str">
            <v>KEK IJHT BLN APRIL S/D JUNI-05 PENGEMASAN PRIMER</v>
          </cell>
          <cell r="K801" t="str">
            <v>500840170</v>
          </cell>
        </row>
        <row r="802">
          <cell r="A802" t="str">
            <v>F</v>
          </cell>
          <cell r="B802" t="str">
            <v>8</v>
          </cell>
          <cell r="D802" t="str">
            <v>000230</v>
          </cell>
          <cell r="E802">
            <v>38575</v>
          </cell>
          <cell r="F802" t="str">
            <v>48504F7</v>
          </cell>
          <cell r="G802" t="str">
            <v>6107070204F7</v>
          </cell>
          <cell r="H802">
            <v>126040</v>
          </cell>
          <cell r="I802" t="str">
            <v>D</v>
          </cell>
          <cell r="J802" t="str">
            <v>KEK IJHT BLN APRIL S/D JUNI-05 PENGEMASAN SEKUNDER</v>
          </cell>
          <cell r="K802" t="str">
            <v>500840180</v>
          </cell>
        </row>
        <row r="803">
          <cell r="A803" t="str">
            <v>F</v>
          </cell>
          <cell r="B803" t="str">
            <v>8</v>
          </cell>
          <cell r="D803" t="str">
            <v>000230</v>
          </cell>
          <cell r="E803">
            <v>38575</v>
          </cell>
          <cell r="F803" t="str">
            <v>48504G1</v>
          </cell>
          <cell r="G803" t="str">
            <v>6107070204G1</v>
          </cell>
          <cell r="H803">
            <v>5780</v>
          </cell>
          <cell r="I803" t="str">
            <v>D</v>
          </cell>
          <cell r="J803" t="str">
            <v>KEK IJHT BLN APRIL S/D JUNI-05 PRODUKSI II</v>
          </cell>
          <cell r="K803" t="str">
            <v>500840190</v>
          </cell>
        </row>
        <row r="804">
          <cell r="A804" t="str">
            <v>F</v>
          </cell>
          <cell r="B804" t="str">
            <v>8</v>
          </cell>
          <cell r="D804" t="str">
            <v>000230</v>
          </cell>
          <cell r="E804">
            <v>38575</v>
          </cell>
          <cell r="F804" t="str">
            <v>48504G2</v>
          </cell>
          <cell r="G804" t="str">
            <v>6107070204G2</v>
          </cell>
          <cell r="H804">
            <v>90380</v>
          </cell>
          <cell r="I804" t="str">
            <v>D</v>
          </cell>
          <cell r="J804" t="str">
            <v>KEK IJHT BLN APRIL S/D JUNI-05 PENCAMPURAN &amp; PENGI</v>
          </cell>
          <cell r="K804" t="str">
            <v>500840200</v>
          </cell>
        </row>
        <row r="805">
          <cell r="A805" t="str">
            <v>F</v>
          </cell>
          <cell r="B805" t="str">
            <v>8</v>
          </cell>
          <cell r="D805" t="str">
            <v>000230</v>
          </cell>
          <cell r="E805">
            <v>38575</v>
          </cell>
          <cell r="F805" t="str">
            <v>48504G3</v>
          </cell>
          <cell r="G805" t="str">
            <v>6107070204G3</v>
          </cell>
          <cell r="H805">
            <v>42980</v>
          </cell>
          <cell r="I805" t="str">
            <v>D</v>
          </cell>
          <cell r="J805" t="str">
            <v>KEK IJHT BLN APRIL S/D JUNI-05 PENCAMPURAN &amp; PENGI</v>
          </cell>
          <cell r="K805" t="str">
            <v>500840210</v>
          </cell>
        </row>
        <row r="806">
          <cell r="A806" t="str">
            <v>F</v>
          </cell>
          <cell r="B806" t="str">
            <v>8</v>
          </cell>
          <cell r="D806" t="str">
            <v>000230</v>
          </cell>
          <cell r="E806">
            <v>38575</v>
          </cell>
          <cell r="F806" t="str">
            <v>48504G4</v>
          </cell>
          <cell r="G806" t="str">
            <v>6107070204G4</v>
          </cell>
          <cell r="H806">
            <v>94620</v>
          </cell>
          <cell r="I806" t="str">
            <v>D</v>
          </cell>
          <cell r="J806" t="str">
            <v>KEK IJHT BLN APRIL S/D JUNI-05 PENGEMASAN CAIRAN &amp;</v>
          </cell>
          <cell r="K806" t="str">
            <v>500840220</v>
          </cell>
        </row>
        <row r="807">
          <cell r="A807" t="str">
            <v>F</v>
          </cell>
          <cell r="B807" t="str">
            <v>8</v>
          </cell>
          <cell r="D807" t="str">
            <v>000230</v>
          </cell>
          <cell r="E807">
            <v>38575</v>
          </cell>
          <cell r="F807" t="str">
            <v>48504G5</v>
          </cell>
          <cell r="G807" t="str">
            <v>6107070204G5</v>
          </cell>
          <cell r="H807">
            <v>74930</v>
          </cell>
          <cell r="I807" t="str">
            <v>D</v>
          </cell>
          <cell r="J807" t="str">
            <v>KEK IJHT BLN APRIL S/D JUNI-05 PROSES &amp; PENGEMASAN</v>
          </cell>
          <cell r="K807" t="str">
            <v>500840230</v>
          </cell>
        </row>
        <row r="808">
          <cell r="A808" t="str">
            <v>F</v>
          </cell>
          <cell r="B808" t="str">
            <v>8</v>
          </cell>
          <cell r="D808" t="str">
            <v>000230</v>
          </cell>
          <cell r="E808">
            <v>38575</v>
          </cell>
          <cell r="F808" t="str">
            <v>48504H1</v>
          </cell>
          <cell r="G808" t="str">
            <v>6107070204H1</v>
          </cell>
          <cell r="H808">
            <v>10390</v>
          </cell>
          <cell r="I808" t="str">
            <v>D</v>
          </cell>
          <cell r="J808" t="str">
            <v>KEK IJHT BLN APRIL S/D JUNI-05 PRODUKSI III</v>
          </cell>
          <cell r="K808" t="str">
            <v>500840240</v>
          </cell>
        </row>
        <row r="809">
          <cell r="A809" t="str">
            <v>F</v>
          </cell>
          <cell r="B809" t="str">
            <v>8</v>
          </cell>
          <cell r="D809" t="str">
            <v>000230</v>
          </cell>
          <cell r="E809">
            <v>38575</v>
          </cell>
          <cell r="F809" t="str">
            <v>48504H2</v>
          </cell>
          <cell r="G809" t="str">
            <v>6107070204H2</v>
          </cell>
          <cell r="H809">
            <v>24000</v>
          </cell>
          <cell r="I809" t="str">
            <v>D</v>
          </cell>
          <cell r="J809" t="str">
            <v>KEK IJHT BLN APRIL S/D JUNI-05 PENCAMPURAN DAN PEN</v>
          </cell>
          <cell r="K809" t="str">
            <v>500840250</v>
          </cell>
        </row>
        <row r="810">
          <cell r="A810" t="str">
            <v>F</v>
          </cell>
          <cell r="B810" t="str">
            <v>8</v>
          </cell>
          <cell r="D810" t="str">
            <v>000230</v>
          </cell>
          <cell r="E810">
            <v>38575</v>
          </cell>
          <cell r="F810" t="str">
            <v>48504H3</v>
          </cell>
          <cell r="G810" t="str">
            <v>6107070204H3</v>
          </cell>
          <cell r="H810">
            <v>52720</v>
          </cell>
          <cell r="I810" t="str">
            <v>D</v>
          </cell>
          <cell r="J810" t="str">
            <v>KEK IJHT BLN APRIL S/D JUNI-05 PENGEMASAN PIL KB &amp;</v>
          </cell>
          <cell r="K810" t="str">
            <v>500840260</v>
          </cell>
        </row>
        <row r="811">
          <cell r="A811" t="str">
            <v>F</v>
          </cell>
          <cell r="B811" t="str">
            <v>8</v>
          </cell>
          <cell r="D811" t="str">
            <v>000230</v>
          </cell>
          <cell r="E811">
            <v>38575</v>
          </cell>
          <cell r="F811" t="str">
            <v>48504H4</v>
          </cell>
          <cell r="G811" t="str">
            <v>6107070204H4</v>
          </cell>
          <cell r="H811">
            <v>43320</v>
          </cell>
          <cell r="I811" t="str">
            <v>D</v>
          </cell>
          <cell r="J811" t="str">
            <v>KEK IJHT BLN APRIL S/D JUNI-05 EKSTRAKSI KINA</v>
          </cell>
          <cell r="K811" t="str">
            <v>500840270</v>
          </cell>
        </row>
        <row r="812">
          <cell r="A812" t="str">
            <v>F</v>
          </cell>
          <cell r="B812" t="str">
            <v>8</v>
          </cell>
          <cell r="D812" t="str">
            <v>000230</v>
          </cell>
          <cell r="E812">
            <v>38575</v>
          </cell>
          <cell r="F812" t="str">
            <v>48504H5</v>
          </cell>
          <cell r="G812" t="str">
            <v>6107070204H5</v>
          </cell>
          <cell r="H812">
            <v>51870</v>
          </cell>
          <cell r="I812" t="str">
            <v>D</v>
          </cell>
          <cell r="J812" t="str">
            <v>KEK IJHT BLN APRIL S/D JUNI-05 ISOLASI ALKALOID KI</v>
          </cell>
          <cell r="K812" t="str">
            <v>500840280</v>
          </cell>
        </row>
        <row r="813">
          <cell r="A813" t="str">
            <v>F</v>
          </cell>
          <cell r="B813" t="str">
            <v>8</v>
          </cell>
          <cell r="D813" t="str">
            <v>000230</v>
          </cell>
          <cell r="E813">
            <v>38575</v>
          </cell>
          <cell r="F813" t="str">
            <v>48504H6</v>
          </cell>
          <cell r="G813" t="str">
            <v>6107070204H6</v>
          </cell>
          <cell r="H813">
            <v>55770</v>
          </cell>
          <cell r="I813" t="str">
            <v>D</v>
          </cell>
          <cell r="J813" t="str">
            <v>KEK IJHT BLN APRIL S/D JUNI-05 PEMURNIAN &amp; PENGEMA</v>
          </cell>
          <cell r="K813" t="str">
            <v>500840290</v>
          </cell>
        </row>
        <row r="814">
          <cell r="A814" t="str">
            <v>F</v>
          </cell>
          <cell r="B814" t="str">
            <v>8</v>
          </cell>
          <cell r="D814" t="str">
            <v>000230</v>
          </cell>
          <cell r="E814">
            <v>38575</v>
          </cell>
          <cell r="F814" t="str">
            <v>48504E1</v>
          </cell>
          <cell r="G814" t="str">
            <v>6107070204E1</v>
          </cell>
          <cell r="H814">
            <v>31160</v>
          </cell>
          <cell r="I814" t="str">
            <v>D</v>
          </cell>
          <cell r="J814" t="str">
            <v>KEK IJHT BLN APRIL S/D JUNI-05 KARANTINA DALAM PRO</v>
          </cell>
          <cell r="K814" t="str">
            <v>500840300</v>
          </cell>
        </row>
        <row r="815">
          <cell r="A815" t="str">
            <v>F</v>
          </cell>
          <cell r="B815" t="str">
            <v>8</v>
          </cell>
          <cell r="D815" t="str">
            <v>000230</v>
          </cell>
          <cell r="E815">
            <v>38575</v>
          </cell>
          <cell r="F815" t="str">
            <v>48504I0</v>
          </cell>
          <cell r="G815" t="str">
            <v>6107070204I0</v>
          </cell>
          <cell r="H815">
            <v>10050</v>
          </cell>
          <cell r="I815" t="str">
            <v>D</v>
          </cell>
          <cell r="J815" t="str">
            <v>KEK IJHT BLN APRIL S/D JUNI-05 PENGELOLAAN MUTU</v>
          </cell>
          <cell r="K815" t="str">
            <v>500840310</v>
          </cell>
        </row>
        <row r="816">
          <cell r="A816" t="str">
            <v>F</v>
          </cell>
          <cell r="B816" t="str">
            <v>8</v>
          </cell>
          <cell r="D816" t="str">
            <v>000230</v>
          </cell>
          <cell r="E816">
            <v>38575</v>
          </cell>
          <cell r="F816" t="str">
            <v>48504J1</v>
          </cell>
          <cell r="G816" t="str">
            <v>6107070204J1</v>
          </cell>
          <cell r="H816">
            <v>8270</v>
          </cell>
          <cell r="I816" t="str">
            <v>D</v>
          </cell>
          <cell r="J816" t="str">
            <v>KEK IJHT BLN APRIL S/D JUNI-05 PEMASTIAN MUTU</v>
          </cell>
          <cell r="K816" t="str">
            <v>500840320</v>
          </cell>
        </row>
        <row r="817">
          <cell r="A817" t="str">
            <v>F</v>
          </cell>
          <cell r="B817" t="str">
            <v>8</v>
          </cell>
          <cell r="D817" t="str">
            <v>000230</v>
          </cell>
          <cell r="E817">
            <v>38575</v>
          </cell>
          <cell r="F817" t="str">
            <v>48504J2</v>
          </cell>
          <cell r="G817" t="str">
            <v>6107070204J2</v>
          </cell>
          <cell r="H817">
            <v>54880</v>
          </cell>
          <cell r="I817" t="str">
            <v>D</v>
          </cell>
          <cell r="J817" t="str">
            <v>KEK IJHT BLN APRIL S/D JUNI-05 PENGAWASAN DALAM PR</v>
          </cell>
          <cell r="K817" t="str">
            <v>500840330</v>
          </cell>
        </row>
        <row r="818">
          <cell r="A818" t="str">
            <v>F</v>
          </cell>
          <cell r="B818" t="str">
            <v>8</v>
          </cell>
          <cell r="D818" t="str">
            <v>000230</v>
          </cell>
          <cell r="E818">
            <v>38575</v>
          </cell>
          <cell r="F818" t="str">
            <v>48504J3</v>
          </cell>
          <cell r="G818" t="str">
            <v>6107070204J3</v>
          </cell>
          <cell r="H818">
            <v>27610</v>
          </cell>
          <cell r="I818" t="str">
            <v>D</v>
          </cell>
          <cell r="J818" t="str">
            <v>KEK IJHT BLN APRIL S/D JUNI-05 PENGAWASAN DALAM PR</v>
          </cell>
          <cell r="K818" t="str">
            <v>500840340</v>
          </cell>
        </row>
        <row r="819">
          <cell r="A819" t="str">
            <v>F</v>
          </cell>
          <cell r="B819" t="str">
            <v>8</v>
          </cell>
          <cell r="D819" t="str">
            <v>000230</v>
          </cell>
          <cell r="E819">
            <v>38575</v>
          </cell>
          <cell r="F819" t="str">
            <v>48504J4</v>
          </cell>
          <cell r="G819" t="str">
            <v>6107070204J4</v>
          </cell>
          <cell r="H819">
            <v>20390</v>
          </cell>
          <cell r="I819" t="str">
            <v>D</v>
          </cell>
          <cell r="J819" t="str">
            <v>KEK IJHT BLN APRIL S/D JUNI-05 PENGAWASAN PRODUK A</v>
          </cell>
          <cell r="K819" t="str">
            <v>500840350</v>
          </cell>
        </row>
        <row r="820">
          <cell r="A820" t="str">
            <v>F</v>
          </cell>
          <cell r="B820" t="str">
            <v>8</v>
          </cell>
          <cell r="D820" t="str">
            <v>000230</v>
          </cell>
          <cell r="E820">
            <v>38575</v>
          </cell>
          <cell r="F820" t="str">
            <v>48504J5</v>
          </cell>
          <cell r="G820" t="str">
            <v>6107070204J5</v>
          </cell>
          <cell r="H820">
            <v>6390</v>
          </cell>
          <cell r="I820" t="str">
            <v>D</v>
          </cell>
          <cell r="J820" t="str">
            <v>KEK IJHT BLN APRIL S/D JUNI-05 KALIBRASI INSTRUMEN</v>
          </cell>
          <cell r="K820" t="str">
            <v>500840360</v>
          </cell>
        </row>
        <row r="821">
          <cell r="A821" t="str">
            <v>F</v>
          </cell>
          <cell r="B821" t="str">
            <v>8</v>
          </cell>
          <cell r="D821" t="str">
            <v>000230</v>
          </cell>
          <cell r="E821">
            <v>38575</v>
          </cell>
          <cell r="F821" t="str">
            <v>48504J6</v>
          </cell>
          <cell r="G821" t="str">
            <v>6107070204J6</v>
          </cell>
          <cell r="H821">
            <v>4440</v>
          </cell>
          <cell r="I821" t="str">
            <v>D</v>
          </cell>
          <cell r="J821" t="str">
            <v>KEK IJHT BLN APRIL S/D JUNI-05 DOKUMENTASI</v>
          </cell>
          <cell r="K821" t="str">
            <v>500840370</v>
          </cell>
        </row>
        <row r="822">
          <cell r="A822" t="str">
            <v>F</v>
          </cell>
          <cell r="B822" t="str">
            <v>8</v>
          </cell>
          <cell r="D822" t="str">
            <v>000230</v>
          </cell>
          <cell r="E822">
            <v>38575</v>
          </cell>
          <cell r="F822" t="str">
            <v>48504J7</v>
          </cell>
          <cell r="G822" t="str">
            <v>6107070204J7</v>
          </cell>
          <cell r="H822">
            <v>4440</v>
          </cell>
          <cell r="I822" t="str">
            <v>D</v>
          </cell>
          <cell r="J822" t="str">
            <v>KEK IJHT BLN APRIL S/D JUNI-05 PENANGANAN REGULASI</v>
          </cell>
          <cell r="K822" t="str">
            <v>500840380</v>
          </cell>
        </row>
        <row r="823">
          <cell r="A823" t="str">
            <v>F</v>
          </cell>
          <cell r="B823" t="str">
            <v>8</v>
          </cell>
          <cell r="D823" t="str">
            <v>000230</v>
          </cell>
          <cell r="E823">
            <v>38575</v>
          </cell>
          <cell r="F823" t="str">
            <v>48504K1</v>
          </cell>
          <cell r="G823" t="str">
            <v>6107070204K1</v>
          </cell>
          <cell r="H823">
            <v>6390</v>
          </cell>
          <cell r="I823" t="str">
            <v>D</v>
          </cell>
          <cell r="J823" t="str">
            <v>KEK IJHT BLN APRIL S/D JUNI-05 LABORATORIUM PENGUJ</v>
          </cell>
          <cell r="K823" t="str">
            <v>500840390</v>
          </cell>
        </row>
        <row r="824">
          <cell r="A824" t="str">
            <v>F</v>
          </cell>
          <cell r="B824" t="str">
            <v>8</v>
          </cell>
          <cell r="D824" t="str">
            <v>000230</v>
          </cell>
          <cell r="E824">
            <v>38575</v>
          </cell>
          <cell r="F824" t="str">
            <v>48504K2</v>
          </cell>
          <cell r="G824" t="str">
            <v>6107070204K2</v>
          </cell>
          <cell r="H824">
            <v>9940</v>
          </cell>
          <cell r="I824" t="str">
            <v>D</v>
          </cell>
          <cell r="J824" t="str">
            <v>KEK IJHT BLN APRIL S/D JUNI-05 PEMERIKSAAN BAHAN B</v>
          </cell>
          <cell r="K824" t="str">
            <v>500840400</v>
          </cell>
        </row>
        <row r="825">
          <cell r="A825" t="str">
            <v>F</v>
          </cell>
          <cell r="B825" t="str">
            <v>8</v>
          </cell>
          <cell r="D825" t="str">
            <v>000230</v>
          </cell>
          <cell r="E825">
            <v>38575</v>
          </cell>
          <cell r="F825" t="str">
            <v>48504K3</v>
          </cell>
          <cell r="G825" t="str">
            <v>6107070204K3</v>
          </cell>
          <cell r="H825">
            <v>14280</v>
          </cell>
          <cell r="I825" t="str">
            <v>D</v>
          </cell>
          <cell r="J825" t="str">
            <v>KEK IJHT BLN APRIL S/D JUNI-05 PEMERIKSAAN BAHAN K</v>
          </cell>
          <cell r="K825" t="str">
            <v>500840410</v>
          </cell>
        </row>
        <row r="826">
          <cell r="A826" t="str">
            <v>F</v>
          </cell>
          <cell r="B826" t="str">
            <v>8</v>
          </cell>
          <cell r="D826" t="str">
            <v>000230</v>
          </cell>
          <cell r="E826">
            <v>38575</v>
          </cell>
          <cell r="F826" t="str">
            <v>48504K4</v>
          </cell>
          <cell r="G826" t="str">
            <v>6107070204K4</v>
          </cell>
          <cell r="H826">
            <v>16170</v>
          </cell>
          <cell r="I826" t="str">
            <v>D</v>
          </cell>
          <cell r="J826" t="str">
            <v>KEK IJHT BLN APRIL S/D JUNI-05 PEMERIKSAAN PRODUK</v>
          </cell>
          <cell r="K826" t="str">
            <v>500840420</v>
          </cell>
        </row>
        <row r="827">
          <cell r="A827" t="str">
            <v>F</v>
          </cell>
          <cell r="B827" t="str">
            <v>8</v>
          </cell>
          <cell r="D827" t="str">
            <v>000230</v>
          </cell>
          <cell r="E827">
            <v>38575</v>
          </cell>
          <cell r="F827" t="str">
            <v>48504K5</v>
          </cell>
          <cell r="G827" t="str">
            <v>6107070204K5</v>
          </cell>
          <cell r="H827">
            <v>12770</v>
          </cell>
          <cell r="I827" t="str">
            <v>D</v>
          </cell>
          <cell r="J827" t="str">
            <v>KEK IJHT BLN APRIL S/D JUNI-05 PEMERIKSAAN KINA</v>
          </cell>
          <cell r="K827" t="str">
            <v>500840430</v>
          </cell>
        </row>
        <row r="828">
          <cell r="A828" t="str">
            <v>F</v>
          </cell>
          <cell r="B828" t="str">
            <v>8</v>
          </cell>
          <cell r="D828" t="str">
            <v>000230</v>
          </cell>
          <cell r="E828">
            <v>38575</v>
          </cell>
          <cell r="F828" t="str">
            <v>48504K6</v>
          </cell>
          <cell r="G828" t="str">
            <v>6107070204K6</v>
          </cell>
          <cell r="H828">
            <v>8110</v>
          </cell>
          <cell r="I828" t="str">
            <v>D</v>
          </cell>
          <cell r="J828" t="str">
            <v>KEK IJHT BLN APRIL S/D JUNI-05 PEMERIKSAAN MIKROBI</v>
          </cell>
          <cell r="K828" t="str">
            <v>500840440</v>
          </cell>
        </row>
        <row r="829">
          <cell r="A829" t="str">
            <v>F</v>
          </cell>
          <cell r="B829" t="str">
            <v>8</v>
          </cell>
          <cell r="D829" t="str">
            <v>000230</v>
          </cell>
          <cell r="E829">
            <v>38575</v>
          </cell>
          <cell r="F829" t="str">
            <v>48504L1</v>
          </cell>
          <cell r="G829" t="str">
            <v>6107070204L1</v>
          </cell>
          <cell r="H829">
            <v>6050</v>
          </cell>
          <cell r="I829" t="str">
            <v>D</v>
          </cell>
          <cell r="J829" t="str">
            <v>KEK IJHT BLN APRIL S/D JUNI-05 TEKNOLOGI FORMULASI</v>
          </cell>
          <cell r="K829" t="str">
            <v>500840450</v>
          </cell>
        </row>
        <row r="830">
          <cell r="A830" t="str">
            <v>F</v>
          </cell>
          <cell r="B830" t="str">
            <v>8</v>
          </cell>
          <cell r="D830" t="str">
            <v>000230</v>
          </cell>
          <cell r="E830">
            <v>38575</v>
          </cell>
          <cell r="F830" t="str">
            <v>48504L2</v>
          </cell>
          <cell r="G830" t="str">
            <v>6107070204L2</v>
          </cell>
          <cell r="H830">
            <v>7110</v>
          </cell>
          <cell r="I830" t="str">
            <v>D</v>
          </cell>
          <cell r="J830" t="str">
            <v>KEK IJHT BLN APRIL S/D JUNI-05 EVALUASI FORMULASI</v>
          </cell>
          <cell r="K830" t="str">
            <v>500840460</v>
          </cell>
        </row>
        <row r="831">
          <cell r="A831" t="str">
            <v>F</v>
          </cell>
          <cell r="B831" t="str">
            <v>8</v>
          </cell>
          <cell r="D831" t="str">
            <v>000230</v>
          </cell>
          <cell r="E831">
            <v>38575</v>
          </cell>
          <cell r="F831" t="str">
            <v>48504L3</v>
          </cell>
          <cell r="G831" t="str">
            <v>6107070204L3</v>
          </cell>
          <cell r="H831">
            <v>4440</v>
          </cell>
          <cell r="I831" t="str">
            <v>D</v>
          </cell>
          <cell r="J831" t="str">
            <v>KEK IJHT BLN APRIL S/D JUNI-05 EVALUASI METODA ANA</v>
          </cell>
          <cell r="K831" t="str">
            <v>500840470</v>
          </cell>
        </row>
        <row r="832">
          <cell r="A832" t="str">
            <v>F</v>
          </cell>
          <cell r="B832" t="str">
            <v>8</v>
          </cell>
          <cell r="D832" t="str">
            <v>000230</v>
          </cell>
          <cell r="E832">
            <v>38575</v>
          </cell>
          <cell r="F832" t="str">
            <v>48504L4</v>
          </cell>
          <cell r="G832" t="str">
            <v>6107070204L4</v>
          </cell>
          <cell r="H832">
            <v>9280</v>
          </cell>
          <cell r="I832" t="str">
            <v>D</v>
          </cell>
          <cell r="J832" t="str">
            <v>KEK IJHT BLN APRIL S/D JUNI-05 EVALUASI BAHAN KEMA</v>
          </cell>
          <cell r="K832" t="str">
            <v>500840480</v>
          </cell>
        </row>
        <row r="833">
          <cell r="A833" t="str">
            <v>F</v>
          </cell>
          <cell r="B833" t="str">
            <v>8</v>
          </cell>
          <cell r="D833" t="str">
            <v>000230</v>
          </cell>
          <cell r="E833">
            <v>38575</v>
          </cell>
          <cell r="F833" t="str">
            <v>48504M1</v>
          </cell>
          <cell r="G833" t="str">
            <v>6107070204M1</v>
          </cell>
          <cell r="H833">
            <v>16160</v>
          </cell>
          <cell r="I833" t="str">
            <v>D</v>
          </cell>
          <cell r="J833" t="str">
            <v>KEK IJHT BLN APRIL S/D JUNI-05 TEKNIK &amp; PEMELIHARA</v>
          </cell>
          <cell r="K833" t="str">
            <v>500840490</v>
          </cell>
        </row>
        <row r="834">
          <cell r="A834" t="str">
            <v>F</v>
          </cell>
          <cell r="B834" t="str">
            <v>8</v>
          </cell>
          <cell r="D834" t="str">
            <v>000230</v>
          </cell>
          <cell r="E834">
            <v>38575</v>
          </cell>
          <cell r="F834" t="str">
            <v>48504M2</v>
          </cell>
          <cell r="G834" t="str">
            <v>6107070204M2</v>
          </cell>
          <cell r="H834">
            <v>16280</v>
          </cell>
          <cell r="I834" t="str">
            <v>D</v>
          </cell>
          <cell r="J834" t="str">
            <v>KEK IJHT BLN APRIL S/D JUNI-05 BANGUNAN &amp; LINGKUNG</v>
          </cell>
          <cell r="K834" t="str">
            <v>500840500</v>
          </cell>
        </row>
        <row r="835">
          <cell r="A835" t="str">
            <v>F</v>
          </cell>
          <cell r="B835" t="str">
            <v>8</v>
          </cell>
          <cell r="D835" t="str">
            <v>000230</v>
          </cell>
          <cell r="E835">
            <v>38575</v>
          </cell>
          <cell r="F835" t="str">
            <v>48504M3</v>
          </cell>
          <cell r="G835" t="str">
            <v>6107070204M3</v>
          </cell>
          <cell r="H835">
            <v>64040</v>
          </cell>
          <cell r="I835" t="str">
            <v>D</v>
          </cell>
          <cell r="J835" t="str">
            <v>KEK IJHT BLN APRIL S/D JUNI-05 ELEKTRIK &amp; INSTALAS</v>
          </cell>
          <cell r="K835" t="str">
            <v>500840510</v>
          </cell>
        </row>
        <row r="836">
          <cell r="A836" t="str">
            <v>F</v>
          </cell>
          <cell r="B836" t="str">
            <v>8</v>
          </cell>
          <cell r="D836" t="str">
            <v>000230</v>
          </cell>
          <cell r="E836">
            <v>38575</v>
          </cell>
          <cell r="F836" t="str">
            <v>48504M4</v>
          </cell>
          <cell r="G836" t="str">
            <v>6107070204M4</v>
          </cell>
          <cell r="H836">
            <v>47880</v>
          </cell>
          <cell r="I836" t="str">
            <v>D</v>
          </cell>
          <cell r="J836" t="str">
            <v>KEK IJHT BLN APRIL S/D JUNI-05 MEKANIK</v>
          </cell>
          <cell r="K836" t="str">
            <v>500840520</v>
          </cell>
        </row>
        <row r="837">
          <cell r="A837" t="str">
            <v>F</v>
          </cell>
          <cell r="B837" t="str">
            <v>8</v>
          </cell>
          <cell r="D837" t="str">
            <v>000230</v>
          </cell>
          <cell r="E837">
            <v>38575</v>
          </cell>
          <cell r="F837" t="str">
            <v>48504N1</v>
          </cell>
          <cell r="G837" t="str">
            <v>6107070204N1</v>
          </cell>
          <cell r="H837">
            <v>9880</v>
          </cell>
          <cell r="I837" t="str">
            <v>D</v>
          </cell>
          <cell r="J837" t="str">
            <v>KEK IJHT BLN APRIL S/D JUNI-05 PENYIMPANAN</v>
          </cell>
          <cell r="K837" t="str">
            <v>500840530</v>
          </cell>
        </row>
        <row r="838">
          <cell r="A838" t="str">
            <v>F</v>
          </cell>
          <cell r="B838" t="str">
            <v>8</v>
          </cell>
          <cell r="D838" t="str">
            <v>000230</v>
          </cell>
          <cell r="E838">
            <v>38575</v>
          </cell>
          <cell r="F838" t="str">
            <v>48504N2</v>
          </cell>
          <cell r="G838" t="str">
            <v>6107070204N2</v>
          </cell>
          <cell r="H838">
            <v>10050</v>
          </cell>
          <cell r="I838" t="str">
            <v>D</v>
          </cell>
          <cell r="J838" t="str">
            <v>KEK IJHT BLN APRIL S/D JUNI-05 PENYIMPANAN BAHAN B</v>
          </cell>
          <cell r="K838" t="str">
            <v>500840540</v>
          </cell>
        </row>
        <row r="839">
          <cell r="A839" t="str">
            <v>F</v>
          </cell>
          <cell r="B839" t="str">
            <v>8</v>
          </cell>
          <cell r="D839" t="str">
            <v>000230</v>
          </cell>
          <cell r="E839">
            <v>38575</v>
          </cell>
          <cell r="F839" t="str">
            <v>48504N3</v>
          </cell>
          <cell r="G839" t="str">
            <v>6107070204N3</v>
          </cell>
          <cell r="H839">
            <v>32040</v>
          </cell>
          <cell r="I839" t="str">
            <v>D</v>
          </cell>
          <cell r="J839" t="str">
            <v>KEK IJHT BLN APRIL S/D JUNI-05 PENYIMPANAN BAHAN K</v>
          </cell>
          <cell r="K839" t="str">
            <v>500840550</v>
          </cell>
        </row>
        <row r="840">
          <cell r="A840" t="str">
            <v>F</v>
          </cell>
          <cell r="B840" t="str">
            <v>8</v>
          </cell>
          <cell r="D840" t="str">
            <v>000230</v>
          </cell>
          <cell r="E840">
            <v>38575</v>
          </cell>
          <cell r="F840" t="str">
            <v>48504N4</v>
          </cell>
          <cell r="G840" t="str">
            <v>6107070204N4</v>
          </cell>
          <cell r="H840">
            <v>26260</v>
          </cell>
          <cell r="I840" t="str">
            <v>D</v>
          </cell>
          <cell r="J840" t="str">
            <v>KEK IJHT BLN APRIL S/D JUNI-05 PENYIMPANAN PRODUK</v>
          </cell>
          <cell r="K840" t="str">
            <v>500840560</v>
          </cell>
        </row>
        <row r="841">
          <cell r="A841" t="str">
            <v>F</v>
          </cell>
          <cell r="B841" t="str">
            <v>8</v>
          </cell>
          <cell r="D841" t="str">
            <v>000230</v>
          </cell>
          <cell r="E841">
            <v>38575</v>
          </cell>
          <cell r="F841" t="str">
            <v>48504N5</v>
          </cell>
          <cell r="G841" t="str">
            <v>6107070204N5</v>
          </cell>
          <cell r="H841">
            <v>5330</v>
          </cell>
          <cell r="I841" t="str">
            <v>D</v>
          </cell>
          <cell r="J841" t="str">
            <v>KEK IJHT BLN APRILE S/D JUNI-05 PENYIMPANAN BARANG</v>
          </cell>
          <cell r="K841" t="str">
            <v>500840570</v>
          </cell>
        </row>
        <row r="842">
          <cell r="A842" t="str">
            <v>F</v>
          </cell>
          <cell r="B842" t="str">
            <v>8</v>
          </cell>
          <cell r="D842" t="str">
            <v>000230</v>
          </cell>
          <cell r="E842">
            <v>38575</v>
          </cell>
          <cell r="F842" t="str">
            <v>48504N6</v>
          </cell>
          <cell r="G842" t="str">
            <v>6107070204N6</v>
          </cell>
          <cell r="H842">
            <v>45880</v>
          </cell>
          <cell r="I842" t="str">
            <v>D</v>
          </cell>
          <cell r="J842" t="str">
            <v>KEK IJHT BLN APRIL S/D JUNI-05 PENYIMPANAN KULIT K</v>
          </cell>
          <cell r="K842" t="str">
            <v>500840580</v>
          </cell>
        </row>
        <row r="843">
          <cell r="A843" t="str">
            <v>F</v>
          </cell>
          <cell r="B843" t="str">
            <v>8</v>
          </cell>
          <cell r="D843" t="str">
            <v>000230</v>
          </cell>
          <cell r="E843">
            <v>38575</v>
          </cell>
          <cell r="F843" t="str">
            <v>48504N7</v>
          </cell>
          <cell r="G843" t="str">
            <v>6107070204N7</v>
          </cell>
          <cell r="H843">
            <v>30940</v>
          </cell>
          <cell r="I843" t="str">
            <v>D</v>
          </cell>
          <cell r="J843" t="str">
            <v>KEK IJHT BLN APRIL S/D JUNI-05 PENIMBANGAN SENTRAL</v>
          </cell>
          <cell r="K843" t="str">
            <v>500840590</v>
          </cell>
        </row>
        <row r="844">
          <cell r="A844" t="str">
            <v>F</v>
          </cell>
          <cell r="B844" t="str">
            <v>8</v>
          </cell>
          <cell r="D844" t="str">
            <v>000230</v>
          </cell>
          <cell r="E844">
            <v>38575</v>
          </cell>
          <cell r="F844" t="str">
            <v>48504N8</v>
          </cell>
          <cell r="G844" t="str">
            <v>6107070204N8</v>
          </cell>
          <cell r="H844">
            <v>5670</v>
          </cell>
          <cell r="I844" t="str">
            <v>D</v>
          </cell>
          <cell r="J844" t="str">
            <v>KEK IJHT BLN APRIL S/D JUNI-05 PENANDAAN BAHAN KEM</v>
          </cell>
          <cell r="K844" t="str">
            <v>500840600</v>
          </cell>
        </row>
        <row r="845">
          <cell r="A845" t="str">
            <v>F</v>
          </cell>
          <cell r="B845" t="str">
            <v>8</v>
          </cell>
          <cell r="D845" t="str">
            <v>000230</v>
          </cell>
          <cell r="E845">
            <v>38575</v>
          </cell>
          <cell r="F845" t="str">
            <v>48504O1</v>
          </cell>
          <cell r="G845" t="str">
            <v>6107070204O1</v>
          </cell>
          <cell r="H845">
            <v>6390</v>
          </cell>
          <cell r="I845" t="str">
            <v>D</v>
          </cell>
          <cell r="J845" t="str">
            <v>KEK IJHT BLN APRIL S/D JUNI-05 PEMBELIAN</v>
          </cell>
          <cell r="K845" t="str">
            <v>500840610</v>
          </cell>
        </row>
        <row r="846">
          <cell r="A846" t="str">
            <v>F</v>
          </cell>
          <cell r="B846" t="str">
            <v>8</v>
          </cell>
          <cell r="D846" t="str">
            <v>000230</v>
          </cell>
          <cell r="E846">
            <v>38575</v>
          </cell>
          <cell r="F846" t="str">
            <v>48504O2</v>
          </cell>
          <cell r="G846" t="str">
            <v>6107070204O2</v>
          </cell>
          <cell r="H846">
            <v>10000</v>
          </cell>
          <cell r="I846" t="str">
            <v>D</v>
          </cell>
          <cell r="J846" t="str">
            <v>KEK IJHT BLN APRIL S/D JUNI-05 PEMBELIAN BAHAN PRO</v>
          </cell>
          <cell r="K846" t="str">
            <v>500840620</v>
          </cell>
        </row>
        <row r="847">
          <cell r="A847" t="str">
            <v>F</v>
          </cell>
          <cell r="B847" t="str">
            <v>8</v>
          </cell>
          <cell r="D847" t="str">
            <v>000230</v>
          </cell>
          <cell r="E847">
            <v>38575</v>
          </cell>
          <cell r="F847" t="str">
            <v>48504O3</v>
          </cell>
          <cell r="G847" t="str">
            <v>6107070204O3</v>
          </cell>
          <cell r="H847">
            <v>8220</v>
          </cell>
          <cell r="I847" t="str">
            <v>D</v>
          </cell>
          <cell r="J847" t="str">
            <v>KEK IJHT BLN APRIL S/D JUNI-05 PEMBELIAN BAHAN NON</v>
          </cell>
          <cell r="K847" t="str">
            <v>500840630</v>
          </cell>
        </row>
        <row r="848">
          <cell r="A848" t="str">
            <v>F</v>
          </cell>
          <cell r="B848" t="str">
            <v>8</v>
          </cell>
          <cell r="D848" t="str">
            <v>000230</v>
          </cell>
          <cell r="E848">
            <v>38575</v>
          </cell>
          <cell r="F848" t="str">
            <v>48504P1</v>
          </cell>
          <cell r="G848" t="str">
            <v>6107070204P1</v>
          </cell>
          <cell r="H848">
            <v>5780</v>
          </cell>
          <cell r="I848" t="str">
            <v>D</v>
          </cell>
          <cell r="J848" t="str">
            <v>KEK IJHT BLN APRIL S/D JUNI-05 PENGOLAHAN DATA INF</v>
          </cell>
          <cell r="K848" t="str">
            <v>500840640</v>
          </cell>
        </row>
        <row r="849">
          <cell r="A849" t="str">
            <v>F</v>
          </cell>
          <cell r="B849" t="str">
            <v>8</v>
          </cell>
          <cell r="D849" t="str">
            <v>000230</v>
          </cell>
          <cell r="E849">
            <v>38575</v>
          </cell>
          <cell r="F849" t="str">
            <v>48504A4</v>
          </cell>
          <cell r="G849" t="str">
            <v>6107070204A4</v>
          </cell>
          <cell r="H849">
            <v>46440</v>
          </cell>
          <cell r="I849" t="str">
            <v>D</v>
          </cell>
          <cell r="J849" t="str">
            <v>KEK IJHT BLN APRIL S/D JUNI-05 KTO BINTANG</v>
          </cell>
          <cell r="K849" t="str">
            <v>500840650</v>
          </cell>
        </row>
        <row r="850">
          <cell r="A850" t="str">
            <v>F</v>
          </cell>
          <cell r="B850" t="str">
            <v>8</v>
          </cell>
          <cell r="D850" t="str">
            <v>000230</v>
          </cell>
          <cell r="E850">
            <v>38575</v>
          </cell>
          <cell r="F850" t="str">
            <v>48504Q5</v>
          </cell>
          <cell r="G850" t="str">
            <v>6107070204Q5</v>
          </cell>
          <cell r="H850">
            <v>108320</v>
          </cell>
          <cell r="I850" t="str">
            <v>D</v>
          </cell>
          <cell r="J850" t="str">
            <v>KEK IJHT BLN APRIL S/D JUNI-05 UMUM</v>
          </cell>
          <cell r="K850" t="str">
            <v>500840660</v>
          </cell>
        </row>
        <row r="851">
          <cell r="A851" t="str">
            <v>F</v>
          </cell>
          <cell r="B851" t="str">
            <v>8</v>
          </cell>
          <cell r="D851" t="str">
            <v>000230</v>
          </cell>
          <cell r="E851">
            <v>38575</v>
          </cell>
          <cell r="F851" t="str">
            <v>48504Q6</v>
          </cell>
          <cell r="G851" t="str">
            <v>6107070204Q6</v>
          </cell>
          <cell r="H851">
            <v>45600</v>
          </cell>
          <cell r="I851" t="str">
            <v>D</v>
          </cell>
          <cell r="J851" t="str">
            <v>KEK IJHT BLN APRIL S/D JUNI-05 RUMAH TANGGA</v>
          </cell>
          <cell r="K851" t="str">
            <v>500840670</v>
          </cell>
        </row>
        <row r="852">
          <cell r="A852" t="str">
            <v>F</v>
          </cell>
          <cell r="B852" t="str">
            <v>8</v>
          </cell>
          <cell r="D852" t="str">
            <v>000230</v>
          </cell>
          <cell r="E852">
            <v>38575</v>
          </cell>
          <cell r="F852" t="str">
            <v>48504Q1</v>
          </cell>
          <cell r="G852" t="str">
            <v>6107070204Q1</v>
          </cell>
          <cell r="H852">
            <v>6830</v>
          </cell>
          <cell r="I852" t="str">
            <v>D</v>
          </cell>
          <cell r="J852" t="str">
            <v>KEK IJHT BLN APRIL S/D JUNI-05 ADM.PERSONALIA &amp; UM</v>
          </cell>
          <cell r="K852" t="str">
            <v>500840680</v>
          </cell>
        </row>
        <row r="853">
          <cell r="A853" t="str">
            <v>F</v>
          </cell>
          <cell r="B853" t="str">
            <v>8</v>
          </cell>
          <cell r="D853" t="str">
            <v>000230</v>
          </cell>
          <cell r="E853">
            <v>38575</v>
          </cell>
          <cell r="F853" t="str">
            <v>48504Q2</v>
          </cell>
          <cell r="G853" t="str">
            <v>6107070204Q2</v>
          </cell>
          <cell r="H853">
            <v>26890</v>
          </cell>
          <cell r="I853" t="str">
            <v>D</v>
          </cell>
          <cell r="J853" t="str">
            <v>KEK IJHT BLN APRIL S/D JUNI-05 ADM.PERSONALIA PLAN</v>
          </cell>
          <cell r="K853" t="str">
            <v>500840690</v>
          </cell>
        </row>
        <row r="854">
          <cell r="A854" t="str">
            <v>F</v>
          </cell>
          <cell r="B854" t="str">
            <v>8</v>
          </cell>
          <cell r="D854" t="str">
            <v>000230</v>
          </cell>
          <cell r="E854">
            <v>38575</v>
          </cell>
          <cell r="F854" t="str">
            <v>48504Q4</v>
          </cell>
          <cell r="G854" t="str">
            <v>6107070204Q4</v>
          </cell>
          <cell r="H854">
            <v>9340</v>
          </cell>
          <cell r="I854" t="str">
            <v>D</v>
          </cell>
          <cell r="J854" t="str">
            <v>KEK IJHT BLN APRIL S/D JUNI-05 PELATIHAN</v>
          </cell>
          <cell r="K854" t="str">
            <v>500840700</v>
          </cell>
        </row>
        <row r="855">
          <cell r="A855" t="str">
            <v>F</v>
          </cell>
          <cell r="B855" t="str">
            <v>8</v>
          </cell>
          <cell r="D855" t="str">
            <v>000230</v>
          </cell>
          <cell r="E855">
            <v>38575</v>
          </cell>
          <cell r="F855" t="str">
            <v>48504R1</v>
          </cell>
          <cell r="G855" t="str">
            <v>6107070204R1</v>
          </cell>
          <cell r="H855">
            <v>5780</v>
          </cell>
          <cell r="I855" t="str">
            <v>D</v>
          </cell>
          <cell r="J855" t="str">
            <v>KEK IJHT BLN APRIL S/D JUNI-05 AKUNTANSI</v>
          </cell>
          <cell r="K855" t="str">
            <v>500840710</v>
          </cell>
        </row>
        <row r="856">
          <cell r="A856" t="str">
            <v>F</v>
          </cell>
          <cell r="B856" t="str">
            <v>8</v>
          </cell>
          <cell r="D856" t="str">
            <v>000230</v>
          </cell>
          <cell r="E856">
            <v>38575</v>
          </cell>
          <cell r="F856" t="str">
            <v>48504R2</v>
          </cell>
          <cell r="G856" t="str">
            <v>6107070204R2</v>
          </cell>
          <cell r="H856">
            <v>31830</v>
          </cell>
          <cell r="I856" t="str">
            <v>D</v>
          </cell>
          <cell r="J856" t="str">
            <v>KEK IJHT BLN APRIL S/D JUNI-05 BID.VERIFIKASI / LA</v>
          </cell>
          <cell r="K856" t="str">
            <v>500840720</v>
          </cell>
        </row>
        <row r="857">
          <cell r="A857" t="str">
            <v>F</v>
          </cell>
          <cell r="B857" t="str">
            <v>8</v>
          </cell>
          <cell r="D857" t="str">
            <v>000230</v>
          </cell>
          <cell r="E857">
            <v>38575</v>
          </cell>
          <cell r="F857" t="str">
            <v>48504R2</v>
          </cell>
          <cell r="G857" t="str">
            <v>6107070204R2</v>
          </cell>
          <cell r="H857">
            <v>4500</v>
          </cell>
          <cell r="I857" t="str">
            <v>D</v>
          </cell>
          <cell r="J857" t="str">
            <v>KEK IJHT BLN APRIL S/D JUNI-05 BID.VERIFIKASI / LA</v>
          </cell>
          <cell r="K857" t="str">
            <v>500840730</v>
          </cell>
        </row>
        <row r="858">
          <cell r="A858" t="str">
            <v>F</v>
          </cell>
          <cell r="B858" t="str">
            <v>8</v>
          </cell>
          <cell r="D858" t="str">
            <v>000230</v>
          </cell>
          <cell r="E858">
            <v>38575</v>
          </cell>
          <cell r="F858" t="str">
            <v>48504R4</v>
          </cell>
          <cell r="G858" t="str">
            <v>6107070204R4</v>
          </cell>
          <cell r="H858">
            <v>6110</v>
          </cell>
          <cell r="I858" t="str">
            <v>D</v>
          </cell>
          <cell r="J858" t="str">
            <v>KEK IJHT BLN APRIL S/D JUNI-05 BID STANDARISASI PE</v>
          </cell>
          <cell r="K858" t="str">
            <v>500840740</v>
          </cell>
        </row>
        <row r="859">
          <cell r="A859" t="str">
            <v>F</v>
          </cell>
          <cell r="B859" t="str">
            <v>8</v>
          </cell>
          <cell r="D859" t="str">
            <v>000230</v>
          </cell>
          <cell r="E859">
            <v>38575</v>
          </cell>
          <cell r="F859" t="str">
            <v>48504S1</v>
          </cell>
          <cell r="G859" t="str">
            <v>6107070204S1</v>
          </cell>
          <cell r="H859">
            <v>11330</v>
          </cell>
          <cell r="I859" t="str">
            <v>D</v>
          </cell>
          <cell r="J859" t="str">
            <v>KEK IJHT BLN APRIL S/D JUNI-05 KEUANGAN</v>
          </cell>
          <cell r="K859" t="str">
            <v>500840750</v>
          </cell>
        </row>
        <row r="860">
          <cell r="A860" t="str">
            <v>F</v>
          </cell>
          <cell r="B860" t="str">
            <v>8</v>
          </cell>
          <cell r="D860" t="str">
            <v>000230</v>
          </cell>
          <cell r="E860">
            <v>38575</v>
          </cell>
          <cell r="F860" t="str">
            <v>48504S2</v>
          </cell>
          <cell r="G860" t="str">
            <v>6107070204S2</v>
          </cell>
          <cell r="H860">
            <v>5670</v>
          </cell>
          <cell r="I860" t="str">
            <v>D</v>
          </cell>
          <cell r="J860" t="str">
            <v>KEK IJHT BLN APRIL S/D JUNI-05 ANGGARAN</v>
          </cell>
          <cell r="K860" t="str">
            <v>500840760</v>
          </cell>
        </row>
        <row r="861">
          <cell r="A861" t="str">
            <v>F</v>
          </cell>
          <cell r="B861" t="str">
            <v>8</v>
          </cell>
          <cell r="D861" t="str">
            <v>000230</v>
          </cell>
          <cell r="E861">
            <v>38575</v>
          </cell>
          <cell r="F861" t="str">
            <v>48504S3</v>
          </cell>
          <cell r="G861" t="str">
            <v>6107070204S3</v>
          </cell>
          <cell r="H861">
            <v>21060</v>
          </cell>
          <cell r="I861" t="str">
            <v>D</v>
          </cell>
          <cell r="J861" t="str">
            <v>KEK IJHT BLN APRIL S/D JUNI-05 ADM / KAS BANK PLAN</v>
          </cell>
          <cell r="K861" t="str">
            <v>500840770</v>
          </cell>
        </row>
        <row r="862">
          <cell r="A862" t="str">
            <v>F</v>
          </cell>
          <cell r="B862" t="str">
            <v>8</v>
          </cell>
          <cell r="D862" t="str">
            <v>000230</v>
          </cell>
          <cell r="E862">
            <v>38575</v>
          </cell>
          <cell r="F862" t="str">
            <v>48504S4</v>
          </cell>
          <cell r="G862" t="str">
            <v>6107070204S4</v>
          </cell>
          <cell r="H862">
            <v>18060</v>
          </cell>
          <cell r="I862" t="str">
            <v>D</v>
          </cell>
          <cell r="J862" t="str">
            <v>KEK IJHT BLN APRIL S/D JUNI-05 PAJAK</v>
          </cell>
          <cell r="K862" t="str">
            <v>500840780</v>
          </cell>
        </row>
        <row r="863">
          <cell r="A863" t="str">
            <v>F</v>
          </cell>
          <cell r="B863" t="str">
            <v>8</v>
          </cell>
          <cell r="D863" t="str">
            <v>000230</v>
          </cell>
          <cell r="E863">
            <v>38575</v>
          </cell>
          <cell r="F863" t="str">
            <v>41411A0</v>
          </cell>
          <cell r="G863" t="str">
            <v>6107070111A0</v>
          </cell>
          <cell r="H863">
            <v>3860</v>
          </cell>
          <cell r="I863" t="str">
            <v>D</v>
          </cell>
          <cell r="J863" t="str">
            <v>KEK JAMINAN KECELAKAAN BLN APRIL-JUNI05 PLANT BAND</v>
          </cell>
          <cell r="K863" t="str">
            <v>500840790</v>
          </cell>
        </row>
        <row r="864">
          <cell r="A864" t="str">
            <v>F</v>
          </cell>
          <cell r="B864" t="str">
            <v>8</v>
          </cell>
          <cell r="D864" t="str">
            <v>000230</v>
          </cell>
          <cell r="E864">
            <v>38575</v>
          </cell>
          <cell r="F864" t="str">
            <v>41411A0</v>
          </cell>
          <cell r="G864" t="str">
            <v>6107070111A0</v>
          </cell>
          <cell r="H864">
            <v>2150</v>
          </cell>
          <cell r="I864" t="str">
            <v>D</v>
          </cell>
          <cell r="J864" t="str">
            <v>KEK JAMINAN KEMATIAN BLN APR-JUNI05 PLANT BANDUNG</v>
          </cell>
          <cell r="K864" t="str">
            <v>500840800</v>
          </cell>
        </row>
        <row r="865">
          <cell r="A865" t="str">
            <v>F</v>
          </cell>
          <cell r="B865" t="str">
            <v>8</v>
          </cell>
          <cell r="D865" t="str">
            <v>000230</v>
          </cell>
          <cell r="E865">
            <v>38575</v>
          </cell>
          <cell r="F865" t="str">
            <v>41411A1</v>
          </cell>
          <cell r="G865" t="str">
            <v>6107070111A1</v>
          </cell>
          <cell r="H865">
            <v>1400</v>
          </cell>
          <cell r="I865" t="str">
            <v>D</v>
          </cell>
          <cell r="J865" t="str">
            <v>KEK JAMINAN KECELAKAAN BLN APR-JUNI05 MANAGEMENT R</v>
          </cell>
          <cell r="K865" t="str">
            <v>500840810</v>
          </cell>
        </row>
        <row r="866">
          <cell r="A866" t="str">
            <v>F</v>
          </cell>
          <cell r="B866" t="str">
            <v>8</v>
          </cell>
          <cell r="D866" t="str">
            <v>000230</v>
          </cell>
          <cell r="E866">
            <v>38575</v>
          </cell>
          <cell r="F866" t="str">
            <v>41411A1</v>
          </cell>
          <cell r="G866" t="str">
            <v>6107070111A1</v>
          </cell>
          <cell r="H866">
            <v>780</v>
          </cell>
          <cell r="I866" t="str">
            <v>D</v>
          </cell>
          <cell r="J866" t="str">
            <v>KEK JAMINAN KEMATIAN BLN APR-JUNI05 MANAGEMENT REP</v>
          </cell>
          <cell r="K866" t="str">
            <v>500840820</v>
          </cell>
        </row>
        <row r="867">
          <cell r="A867" t="str">
            <v>F</v>
          </cell>
          <cell r="B867" t="str">
            <v>8</v>
          </cell>
          <cell r="D867" t="str">
            <v>000230</v>
          </cell>
          <cell r="E867">
            <v>38575</v>
          </cell>
          <cell r="F867" t="str">
            <v>41411A2</v>
          </cell>
          <cell r="G867" t="str">
            <v>6107070111A2</v>
          </cell>
          <cell r="H867">
            <v>1000</v>
          </cell>
          <cell r="I867" t="str">
            <v>D</v>
          </cell>
          <cell r="J867" t="str">
            <v>KEK JAMINAN KECELAKAAN BLN APR-JUNI05 K3L</v>
          </cell>
          <cell r="K867" t="str">
            <v>500840830</v>
          </cell>
        </row>
        <row r="868">
          <cell r="A868" t="str">
            <v>F</v>
          </cell>
          <cell r="B868" t="str">
            <v>8</v>
          </cell>
          <cell r="D868" t="str">
            <v>000230</v>
          </cell>
          <cell r="E868">
            <v>38575</v>
          </cell>
          <cell r="F868" t="str">
            <v>41411A2</v>
          </cell>
          <cell r="G868" t="str">
            <v>6107070111A2</v>
          </cell>
          <cell r="H868">
            <v>560</v>
          </cell>
          <cell r="I868" t="str">
            <v>D</v>
          </cell>
          <cell r="J868" t="str">
            <v>KEK JAMINAN KEMATIAN BLN APR-JUNI05 K3L</v>
          </cell>
          <cell r="K868" t="str">
            <v>500840840</v>
          </cell>
        </row>
        <row r="869">
          <cell r="A869" t="str">
            <v>F</v>
          </cell>
          <cell r="B869" t="str">
            <v>8</v>
          </cell>
          <cell r="D869" t="str">
            <v>000230</v>
          </cell>
          <cell r="E869">
            <v>38575</v>
          </cell>
          <cell r="F869" t="str">
            <v>41411A3</v>
          </cell>
          <cell r="G869" t="str">
            <v>6107070111A3</v>
          </cell>
          <cell r="H869">
            <v>4250</v>
          </cell>
          <cell r="I869" t="str">
            <v>D</v>
          </cell>
          <cell r="J869" t="str">
            <v>KEK JAMINAN KECELAKAAN BLN APR-JUNI05 LIMBAH / IPA</v>
          </cell>
          <cell r="K869" t="str">
            <v>500840850</v>
          </cell>
        </row>
        <row r="870">
          <cell r="A870" t="str">
            <v>F</v>
          </cell>
          <cell r="B870" t="str">
            <v>8</v>
          </cell>
          <cell r="D870" t="str">
            <v>000230</v>
          </cell>
          <cell r="E870">
            <v>38575</v>
          </cell>
          <cell r="F870" t="str">
            <v>41411A3</v>
          </cell>
          <cell r="G870" t="str">
            <v>6107070111A3</v>
          </cell>
          <cell r="H870">
            <v>2390</v>
          </cell>
          <cell r="I870" t="str">
            <v>D</v>
          </cell>
          <cell r="J870" t="str">
            <v>KEK JAMINAN KEMATIAN BLN APR-JUNI05 LIMBAH / IPAL</v>
          </cell>
          <cell r="K870" t="str">
            <v>500840860</v>
          </cell>
        </row>
        <row r="871">
          <cell r="A871" t="str">
            <v>F</v>
          </cell>
          <cell r="B871" t="str">
            <v>8</v>
          </cell>
          <cell r="D871" t="str">
            <v>000230</v>
          </cell>
          <cell r="E871">
            <v>38575</v>
          </cell>
          <cell r="F871" t="str">
            <v>41411B0</v>
          </cell>
          <cell r="G871" t="str">
            <v>6107070111B0</v>
          </cell>
          <cell r="H871">
            <v>1580</v>
          </cell>
          <cell r="I871" t="str">
            <v>D</v>
          </cell>
          <cell r="J871" t="str">
            <v>KEK JAMINAN KECELAKAAN BLN APR-JUNI05 PERENCANAAN</v>
          </cell>
          <cell r="K871" t="str">
            <v>500840870</v>
          </cell>
        </row>
        <row r="872">
          <cell r="A872" t="str">
            <v>F</v>
          </cell>
          <cell r="B872" t="str">
            <v>8</v>
          </cell>
          <cell r="D872" t="str">
            <v>000230</v>
          </cell>
          <cell r="E872">
            <v>38575</v>
          </cell>
          <cell r="F872" t="str">
            <v>41411B0</v>
          </cell>
          <cell r="G872" t="str">
            <v>6107070111B0</v>
          </cell>
          <cell r="H872">
            <v>880</v>
          </cell>
          <cell r="I872" t="str">
            <v>D</v>
          </cell>
          <cell r="J872" t="str">
            <v>KEK JAMINAN KEMATIAN BLN APR-JUNI05 PERENCANAAN PR</v>
          </cell>
          <cell r="K872" t="str">
            <v>500840880</v>
          </cell>
        </row>
        <row r="873">
          <cell r="A873" t="str">
            <v>F</v>
          </cell>
          <cell r="B873" t="str">
            <v>8</v>
          </cell>
          <cell r="D873" t="str">
            <v>000230</v>
          </cell>
          <cell r="E873">
            <v>38575</v>
          </cell>
          <cell r="F873" t="str">
            <v>41411C1</v>
          </cell>
          <cell r="G873" t="str">
            <v>6107070111C1</v>
          </cell>
          <cell r="H873">
            <v>2850</v>
          </cell>
          <cell r="I873" t="str">
            <v>D</v>
          </cell>
          <cell r="J873" t="str">
            <v>KEK JAMINAN KECELAKAAN BLN APR-JUNI05 PERENCANAAN</v>
          </cell>
          <cell r="K873" t="str">
            <v>500840890</v>
          </cell>
        </row>
        <row r="874">
          <cell r="A874" t="str">
            <v>F</v>
          </cell>
          <cell r="B874" t="str">
            <v>8</v>
          </cell>
          <cell r="D874" t="str">
            <v>000230</v>
          </cell>
          <cell r="E874">
            <v>38575</v>
          </cell>
          <cell r="F874" t="str">
            <v>41411C1</v>
          </cell>
          <cell r="G874" t="str">
            <v>6107070111C1</v>
          </cell>
          <cell r="H874">
            <v>1600</v>
          </cell>
          <cell r="I874" t="str">
            <v>D</v>
          </cell>
          <cell r="J874" t="str">
            <v>KEK JAMINAN KEMATIAN BLN APR-JUNI05 PERENCANAAN &amp;</v>
          </cell>
          <cell r="K874" t="str">
            <v>500840900</v>
          </cell>
        </row>
        <row r="875">
          <cell r="A875" t="str">
            <v>F</v>
          </cell>
          <cell r="B875" t="str">
            <v>8</v>
          </cell>
          <cell r="D875" t="str">
            <v>000230</v>
          </cell>
          <cell r="E875">
            <v>38575</v>
          </cell>
          <cell r="F875" t="str">
            <v>41411C2</v>
          </cell>
          <cell r="G875" t="str">
            <v>6107070111C2</v>
          </cell>
          <cell r="H875">
            <v>560</v>
          </cell>
          <cell r="I875" t="str">
            <v>D</v>
          </cell>
          <cell r="J875" t="str">
            <v>KEK JAMINAN KECELAKAAN BLN APR-JUNI05 PERENCANAAN</v>
          </cell>
          <cell r="K875" t="str">
            <v>500840910</v>
          </cell>
        </row>
        <row r="876">
          <cell r="A876" t="str">
            <v>F</v>
          </cell>
          <cell r="B876" t="str">
            <v>8</v>
          </cell>
          <cell r="D876" t="str">
            <v>000230</v>
          </cell>
          <cell r="E876">
            <v>38575</v>
          </cell>
          <cell r="F876" t="str">
            <v>41411C2</v>
          </cell>
          <cell r="G876" t="str">
            <v>6107070111C2</v>
          </cell>
          <cell r="H876">
            <v>320</v>
          </cell>
          <cell r="I876" t="str">
            <v>D</v>
          </cell>
          <cell r="J876" t="str">
            <v>KEK JAMINAN KEMATIAN BLN APR-JUNI05 PERENCANAAN &amp;</v>
          </cell>
          <cell r="K876" t="str">
            <v>500840920</v>
          </cell>
        </row>
        <row r="877">
          <cell r="A877" t="str">
            <v>F</v>
          </cell>
          <cell r="B877" t="str">
            <v>8</v>
          </cell>
          <cell r="D877" t="str">
            <v>000230</v>
          </cell>
          <cell r="E877">
            <v>38575</v>
          </cell>
          <cell r="F877" t="str">
            <v>41411D1</v>
          </cell>
          <cell r="G877" t="str">
            <v>6107070111D1</v>
          </cell>
          <cell r="H877">
            <v>850</v>
          </cell>
          <cell r="I877" t="str">
            <v>D</v>
          </cell>
          <cell r="J877" t="str">
            <v>KEK JAMINAN KECELAKAAN BLN APR-JUNI05 PERENCANAAN</v>
          </cell>
          <cell r="K877" t="str">
            <v>500840930</v>
          </cell>
        </row>
        <row r="878">
          <cell r="A878" t="str">
            <v>F</v>
          </cell>
          <cell r="B878" t="str">
            <v>8</v>
          </cell>
          <cell r="D878" t="str">
            <v>000230</v>
          </cell>
          <cell r="E878">
            <v>38575</v>
          </cell>
          <cell r="F878" t="str">
            <v>41411D1</v>
          </cell>
          <cell r="G878" t="str">
            <v>6107070111D1</v>
          </cell>
          <cell r="H878">
            <v>470</v>
          </cell>
          <cell r="I878" t="str">
            <v>D</v>
          </cell>
          <cell r="J878" t="str">
            <v>KEK JAMINAN KEMATIAN BLN APR-JUNI05 PERENCANAAN PE</v>
          </cell>
          <cell r="K878" t="str">
            <v>500840940</v>
          </cell>
        </row>
        <row r="879">
          <cell r="A879" t="str">
            <v>F</v>
          </cell>
          <cell r="B879" t="str">
            <v>8</v>
          </cell>
          <cell r="D879" t="str">
            <v>000230</v>
          </cell>
          <cell r="E879">
            <v>38575</v>
          </cell>
          <cell r="F879" t="str">
            <v>41411D2</v>
          </cell>
          <cell r="G879" t="str">
            <v>6107070111D2</v>
          </cell>
          <cell r="H879">
            <v>4090</v>
          </cell>
          <cell r="I879" t="str">
            <v>D</v>
          </cell>
          <cell r="J879" t="str">
            <v>KEK JAMINAN KECELAKAAN BLN APR-JUNI05 PERENCANAAN</v>
          </cell>
          <cell r="K879" t="str">
            <v>500840950</v>
          </cell>
        </row>
        <row r="880">
          <cell r="A880" t="str">
            <v>F</v>
          </cell>
          <cell r="B880" t="str">
            <v>8</v>
          </cell>
          <cell r="D880" t="str">
            <v>000230</v>
          </cell>
          <cell r="E880">
            <v>38575</v>
          </cell>
          <cell r="F880" t="str">
            <v>41411D2</v>
          </cell>
          <cell r="G880" t="str">
            <v>6107070111D2</v>
          </cell>
          <cell r="H880">
            <v>2290</v>
          </cell>
          <cell r="I880" t="str">
            <v>D</v>
          </cell>
          <cell r="J880" t="str">
            <v>KEK JAMINAN KEMATIAN BLN APR-JUNI05 PERENCANAAN PR</v>
          </cell>
          <cell r="K880" t="str">
            <v>500840960</v>
          </cell>
        </row>
        <row r="881">
          <cell r="A881" t="str">
            <v>F</v>
          </cell>
          <cell r="B881" t="str">
            <v>8</v>
          </cell>
          <cell r="D881" t="str">
            <v>000230</v>
          </cell>
          <cell r="E881">
            <v>38575</v>
          </cell>
          <cell r="F881" t="str">
            <v>41411D3</v>
          </cell>
          <cell r="G881" t="str">
            <v>6107070111D3</v>
          </cell>
          <cell r="H881">
            <v>1610</v>
          </cell>
          <cell r="I881" t="str">
            <v>D</v>
          </cell>
          <cell r="J881" t="str">
            <v>KEK JAMINAN KECELAKAAN BLN APR-JUNI05 PENGENDALIAN</v>
          </cell>
          <cell r="K881" t="str">
            <v>500840970</v>
          </cell>
        </row>
        <row r="882">
          <cell r="A882" t="str">
            <v>F</v>
          </cell>
          <cell r="B882" t="str">
            <v>8</v>
          </cell>
          <cell r="D882" t="str">
            <v>000230</v>
          </cell>
          <cell r="E882">
            <v>38575</v>
          </cell>
          <cell r="F882" t="str">
            <v>41411D3</v>
          </cell>
          <cell r="G882" t="str">
            <v>6107070111D3</v>
          </cell>
          <cell r="H882">
            <v>900</v>
          </cell>
          <cell r="I882" t="str">
            <v>D</v>
          </cell>
          <cell r="J882" t="str">
            <v>KEK JAMINAN KEMATIAN BLN APR-JUNI05 PENGENDALIAN P</v>
          </cell>
          <cell r="K882" t="str">
            <v>500840980</v>
          </cell>
        </row>
        <row r="883">
          <cell r="A883" t="str">
            <v>F</v>
          </cell>
          <cell r="B883" t="str">
            <v>8</v>
          </cell>
          <cell r="D883" t="str">
            <v>000230</v>
          </cell>
          <cell r="E883">
            <v>38575</v>
          </cell>
          <cell r="F883" t="str">
            <v>41411E0</v>
          </cell>
          <cell r="G883" t="str">
            <v>6107070111E0</v>
          </cell>
          <cell r="H883">
            <v>1400</v>
          </cell>
          <cell r="I883" t="str">
            <v>D</v>
          </cell>
          <cell r="J883" t="str">
            <v>KEK JAMINAN KECELAKAAN BLN APR-JUNI05 PRODUKSI</v>
          </cell>
          <cell r="K883" t="str">
            <v>500840990</v>
          </cell>
        </row>
        <row r="884">
          <cell r="A884" t="str">
            <v>F</v>
          </cell>
          <cell r="B884" t="str">
            <v>8</v>
          </cell>
          <cell r="D884" t="str">
            <v>000230</v>
          </cell>
          <cell r="E884">
            <v>38575</v>
          </cell>
          <cell r="F884" t="str">
            <v>41411E0</v>
          </cell>
          <cell r="G884" t="str">
            <v>6107070111E0</v>
          </cell>
          <cell r="H884">
            <v>780</v>
          </cell>
          <cell r="I884" t="str">
            <v>D</v>
          </cell>
          <cell r="J884" t="str">
            <v>KEK JAMINAN KEMATIAN BLN APR-JUNI05 PRODUKSI</v>
          </cell>
          <cell r="K884" t="str">
            <v>500841000</v>
          </cell>
        </row>
        <row r="885">
          <cell r="A885" t="str">
            <v>F</v>
          </cell>
          <cell r="B885" t="str">
            <v>8</v>
          </cell>
          <cell r="D885" t="str">
            <v>000230</v>
          </cell>
          <cell r="E885">
            <v>38575</v>
          </cell>
          <cell r="F885" t="str">
            <v>41411F1</v>
          </cell>
          <cell r="G885" t="str">
            <v>6107070111F1</v>
          </cell>
          <cell r="H885">
            <v>880</v>
          </cell>
          <cell r="I885" t="str">
            <v>D</v>
          </cell>
          <cell r="J885" t="str">
            <v>KEK JAMINAN KECELAKAAN BLN APR-JUNI05 PRODUKSI I</v>
          </cell>
          <cell r="K885" t="str">
            <v>500841010</v>
          </cell>
        </row>
        <row r="886">
          <cell r="A886" t="str">
            <v>F</v>
          </cell>
          <cell r="B886" t="str">
            <v>8</v>
          </cell>
          <cell r="D886" t="str">
            <v>000230</v>
          </cell>
          <cell r="E886">
            <v>38575</v>
          </cell>
          <cell r="F886" t="str">
            <v>41411F1</v>
          </cell>
          <cell r="G886" t="str">
            <v>6107070111F1</v>
          </cell>
          <cell r="H886">
            <v>490</v>
          </cell>
          <cell r="I886" t="str">
            <v>D</v>
          </cell>
          <cell r="J886" t="str">
            <v>KEK JAMINAN KEMATIAN BLN APR-JUNI05 PRODUKSI I</v>
          </cell>
          <cell r="K886" t="str">
            <v>500841020</v>
          </cell>
        </row>
        <row r="887">
          <cell r="A887" t="str">
            <v>F</v>
          </cell>
          <cell r="B887" t="str">
            <v>8</v>
          </cell>
          <cell r="D887" t="str">
            <v>000230</v>
          </cell>
          <cell r="E887">
            <v>38575</v>
          </cell>
          <cell r="F887" t="str">
            <v>41411F2</v>
          </cell>
          <cell r="G887" t="str">
            <v>6107070111F2</v>
          </cell>
          <cell r="H887">
            <v>7240</v>
          </cell>
          <cell r="I887" t="str">
            <v>D</v>
          </cell>
          <cell r="J887" t="str">
            <v>KEK JAMINAN KECELAKAAN BLN APR-JUNI05 GRANULASI</v>
          </cell>
          <cell r="K887" t="str">
            <v>500841030</v>
          </cell>
        </row>
        <row r="888">
          <cell r="A888" t="str">
            <v>F</v>
          </cell>
          <cell r="B888" t="str">
            <v>8</v>
          </cell>
          <cell r="D888" t="str">
            <v>000230</v>
          </cell>
          <cell r="E888">
            <v>38575</v>
          </cell>
          <cell r="F888" t="str">
            <v>41411F2</v>
          </cell>
          <cell r="G888" t="str">
            <v>6107070111F2</v>
          </cell>
          <cell r="H888">
            <v>4080</v>
          </cell>
          <cell r="I888" t="str">
            <v>D</v>
          </cell>
          <cell r="J888" t="str">
            <v>KEK JAMINAN KEMATIAN BLN APR-JUNI05 GRANULASI</v>
          </cell>
          <cell r="K888" t="str">
            <v>500841040</v>
          </cell>
        </row>
        <row r="889">
          <cell r="A889" t="str">
            <v>F</v>
          </cell>
          <cell r="B889" t="str">
            <v>8</v>
          </cell>
          <cell r="D889" t="str">
            <v>000230</v>
          </cell>
          <cell r="E889">
            <v>38575</v>
          </cell>
          <cell r="F889" t="str">
            <v>41411F3</v>
          </cell>
          <cell r="G889" t="str">
            <v>6107070111F3</v>
          </cell>
          <cell r="H889">
            <v>8100</v>
          </cell>
          <cell r="I889" t="str">
            <v>D</v>
          </cell>
          <cell r="J889" t="str">
            <v>KEK JAMINAN KECELAKAAN BLN APR-JUNI05 PENCETAKAN</v>
          </cell>
          <cell r="K889" t="str">
            <v>500841050</v>
          </cell>
        </row>
        <row r="890">
          <cell r="A890" t="str">
            <v>F</v>
          </cell>
          <cell r="B890" t="str">
            <v>8</v>
          </cell>
          <cell r="D890" t="str">
            <v>000230</v>
          </cell>
          <cell r="E890">
            <v>38575</v>
          </cell>
          <cell r="F890" t="str">
            <v>41411F3</v>
          </cell>
          <cell r="G890" t="str">
            <v>6107070111F3</v>
          </cell>
          <cell r="H890">
            <v>4550</v>
          </cell>
          <cell r="I890" t="str">
            <v>D</v>
          </cell>
          <cell r="J890" t="str">
            <v>KEK JAMINAN KEMATIAN BLN APR-JUNI05 PENCETAKAN</v>
          </cell>
          <cell r="K890" t="str">
            <v>500841060</v>
          </cell>
        </row>
        <row r="891">
          <cell r="A891" t="str">
            <v>F</v>
          </cell>
          <cell r="B891" t="str">
            <v>8</v>
          </cell>
          <cell r="D891" t="str">
            <v>000230</v>
          </cell>
          <cell r="E891">
            <v>38575</v>
          </cell>
          <cell r="F891" t="str">
            <v>41411F4</v>
          </cell>
          <cell r="G891" t="str">
            <v>6107070111F4</v>
          </cell>
          <cell r="H891">
            <v>2690</v>
          </cell>
          <cell r="I891" t="str">
            <v>D</v>
          </cell>
          <cell r="J891" t="str">
            <v>KEK JAMINAN KECELAKAAN BLN APR-JUNI05 PENYALUTAN</v>
          </cell>
          <cell r="K891" t="str">
            <v>500841070</v>
          </cell>
        </row>
        <row r="892">
          <cell r="A892" t="str">
            <v>F</v>
          </cell>
          <cell r="B892" t="str">
            <v>8</v>
          </cell>
          <cell r="D892" t="str">
            <v>000230</v>
          </cell>
          <cell r="E892">
            <v>38575</v>
          </cell>
          <cell r="F892" t="str">
            <v>41411F4</v>
          </cell>
          <cell r="G892" t="str">
            <v>6107070111F4</v>
          </cell>
          <cell r="H892">
            <v>1510</v>
          </cell>
          <cell r="I892" t="str">
            <v>D</v>
          </cell>
          <cell r="J892" t="str">
            <v>KEK JAMINAN KEMATIAN BLN APR-JUNI05 PENYALUTAN</v>
          </cell>
          <cell r="K892" t="str">
            <v>500841080</v>
          </cell>
        </row>
        <row r="893">
          <cell r="A893" t="str">
            <v>F</v>
          </cell>
          <cell r="B893" t="str">
            <v>8</v>
          </cell>
          <cell r="D893" t="str">
            <v>000230</v>
          </cell>
          <cell r="E893">
            <v>38575</v>
          </cell>
          <cell r="F893" t="str">
            <v>41411F5</v>
          </cell>
          <cell r="G893" t="str">
            <v>6107070111F5</v>
          </cell>
          <cell r="H893">
            <v>1530</v>
          </cell>
          <cell r="I893" t="str">
            <v>D</v>
          </cell>
          <cell r="J893" t="str">
            <v>KEK JAMINAN KECELAKAAN BLN APR-JUNI05 ARV</v>
          </cell>
          <cell r="K893" t="str">
            <v>500841090</v>
          </cell>
        </row>
        <row r="894">
          <cell r="A894" t="str">
            <v>F</v>
          </cell>
          <cell r="B894" t="str">
            <v>8</v>
          </cell>
          <cell r="D894" t="str">
            <v>000230</v>
          </cell>
          <cell r="E894">
            <v>38575</v>
          </cell>
          <cell r="F894" t="str">
            <v>41411F5</v>
          </cell>
          <cell r="G894" t="str">
            <v>6107070111F5</v>
          </cell>
          <cell r="H894">
            <v>850</v>
          </cell>
          <cell r="I894" t="str">
            <v>D</v>
          </cell>
          <cell r="J894" t="str">
            <v>KEK JAMINAN KEMATIAN BLN APR-JUNI05 ARV</v>
          </cell>
          <cell r="K894" t="str">
            <v>500841100</v>
          </cell>
        </row>
        <row r="895">
          <cell r="A895" t="str">
            <v>F</v>
          </cell>
          <cell r="B895" t="str">
            <v>8</v>
          </cell>
          <cell r="D895" t="str">
            <v>000230</v>
          </cell>
          <cell r="E895">
            <v>38575</v>
          </cell>
          <cell r="F895" t="str">
            <v>41411F6</v>
          </cell>
          <cell r="G895" t="str">
            <v>6107070111F6</v>
          </cell>
          <cell r="H895">
            <v>16700</v>
          </cell>
          <cell r="I895" t="str">
            <v>D</v>
          </cell>
          <cell r="J895" t="str">
            <v>KEK JAMINAN KECELAKAAN BLN APR-JUNI05 PENGEMASAN P</v>
          </cell>
          <cell r="K895" t="str">
            <v>500841110</v>
          </cell>
        </row>
        <row r="896">
          <cell r="A896" t="str">
            <v>F</v>
          </cell>
          <cell r="B896" t="str">
            <v>8</v>
          </cell>
          <cell r="D896" t="str">
            <v>000230</v>
          </cell>
          <cell r="E896">
            <v>38575</v>
          </cell>
          <cell r="F896" t="str">
            <v>41411F6</v>
          </cell>
          <cell r="G896" t="str">
            <v>6107070111F6</v>
          </cell>
          <cell r="H896">
            <v>9440</v>
          </cell>
          <cell r="I896" t="str">
            <v>D</v>
          </cell>
          <cell r="J896" t="str">
            <v>KEK JAMINAN KEMATIAN BLN APR-JUNI05 PENGEMASAN PRI</v>
          </cell>
          <cell r="K896" t="str">
            <v>500841120</v>
          </cell>
        </row>
        <row r="897">
          <cell r="A897" t="str">
            <v>F</v>
          </cell>
          <cell r="B897" t="str">
            <v>8</v>
          </cell>
          <cell r="D897" t="str">
            <v>000230</v>
          </cell>
          <cell r="E897">
            <v>38575</v>
          </cell>
          <cell r="F897" t="str">
            <v>41411F7</v>
          </cell>
          <cell r="G897" t="str">
            <v>6107070111F7</v>
          </cell>
          <cell r="H897">
            <v>18460</v>
          </cell>
          <cell r="I897" t="str">
            <v>D</v>
          </cell>
          <cell r="J897" t="str">
            <v>KEK JAMINAN KECELAKAAN BLN APR-JUNI05 PENGEMASAN S</v>
          </cell>
          <cell r="K897" t="str">
            <v>500841130</v>
          </cell>
        </row>
        <row r="898">
          <cell r="A898" t="str">
            <v>F</v>
          </cell>
          <cell r="B898" t="str">
            <v>8</v>
          </cell>
          <cell r="D898" t="str">
            <v>000230</v>
          </cell>
          <cell r="E898">
            <v>38575</v>
          </cell>
          <cell r="F898" t="str">
            <v>41411F7</v>
          </cell>
          <cell r="G898" t="str">
            <v>6107070111F7</v>
          </cell>
          <cell r="H898">
            <v>10460</v>
          </cell>
          <cell r="I898" t="str">
            <v>D</v>
          </cell>
          <cell r="J898" t="str">
            <v>KEK JAMINAN KEMATIAN BLN APR-JUNI05 PENGEMASAN SEK</v>
          </cell>
          <cell r="K898" t="str">
            <v>500841140</v>
          </cell>
        </row>
        <row r="899">
          <cell r="A899" t="str">
            <v>F</v>
          </cell>
          <cell r="B899" t="str">
            <v>8</v>
          </cell>
          <cell r="D899" t="str">
            <v>000230</v>
          </cell>
          <cell r="E899">
            <v>38575</v>
          </cell>
          <cell r="F899" t="str">
            <v>41411G1</v>
          </cell>
          <cell r="G899" t="str">
            <v>6107070111G1</v>
          </cell>
          <cell r="H899">
            <v>850</v>
          </cell>
          <cell r="I899" t="str">
            <v>D</v>
          </cell>
          <cell r="J899" t="str">
            <v>KEK JAMINAN KECELAKAAN BLN APR-JUNI05 PRODUKSI II</v>
          </cell>
          <cell r="K899" t="str">
            <v>500841150</v>
          </cell>
        </row>
        <row r="900">
          <cell r="A900" t="str">
            <v>F</v>
          </cell>
          <cell r="B900" t="str">
            <v>8</v>
          </cell>
          <cell r="D900" t="str">
            <v>000230</v>
          </cell>
          <cell r="E900">
            <v>38575</v>
          </cell>
          <cell r="F900" t="str">
            <v>41411G1</v>
          </cell>
          <cell r="G900" t="str">
            <v>6107070111G1</v>
          </cell>
          <cell r="H900">
            <v>470</v>
          </cell>
          <cell r="I900" t="str">
            <v>D</v>
          </cell>
          <cell r="J900" t="str">
            <v>KEK JAMINAN KEMATIAN BLN APR-JUNI05 PRODUKSI II</v>
          </cell>
          <cell r="K900" t="str">
            <v>500841160</v>
          </cell>
        </row>
        <row r="901">
          <cell r="A901" t="str">
            <v>F</v>
          </cell>
          <cell r="B901" t="str">
            <v>8</v>
          </cell>
          <cell r="D901" t="str">
            <v>000230</v>
          </cell>
          <cell r="E901">
            <v>38575</v>
          </cell>
          <cell r="F901" t="str">
            <v>41411G2</v>
          </cell>
          <cell r="G901" t="str">
            <v>6107070111G2</v>
          </cell>
          <cell r="H901">
            <v>13270</v>
          </cell>
          <cell r="I901" t="str">
            <v>D</v>
          </cell>
          <cell r="J901" t="str">
            <v>KEK JAMINAN KECELAKAAN BLN APR-JUNI05 PENCAMPURAN</v>
          </cell>
          <cell r="K901" t="str">
            <v>500841170</v>
          </cell>
        </row>
        <row r="902">
          <cell r="A902" t="str">
            <v>F</v>
          </cell>
          <cell r="B902" t="str">
            <v>8</v>
          </cell>
          <cell r="D902" t="str">
            <v>000230</v>
          </cell>
          <cell r="E902">
            <v>38575</v>
          </cell>
          <cell r="F902" t="str">
            <v>41411G2</v>
          </cell>
          <cell r="G902" t="str">
            <v>6107070111G2</v>
          </cell>
          <cell r="H902">
            <v>7470</v>
          </cell>
          <cell r="I902" t="str">
            <v>D</v>
          </cell>
          <cell r="J902" t="str">
            <v>KEK JAMINAN KEMATIAN BLN APR-JUNI05 PENCAMPURAN &amp;</v>
          </cell>
          <cell r="K902" t="str">
            <v>500841180</v>
          </cell>
        </row>
        <row r="903">
          <cell r="A903" t="str">
            <v>F</v>
          </cell>
          <cell r="B903" t="str">
            <v>8</v>
          </cell>
          <cell r="D903" t="str">
            <v>000230</v>
          </cell>
          <cell r="E903">
            <v>38575</v>
          </cell>
          <cell r="F903" t="str">
            <v>41411G3</v>
          </cell>
          <cell r="G903" t="str">
            <v>6107070111G3</v>
          </cell>
          <cell r="H903">
            <v>6300</v>
          </cell>
          <cell r="I903" t="str">
            <v>D</v>
          </cell>
          <cell r="J903" t="str">
            <v>KEK JAMINAN KECELAKAAN BLN APR-JUNI05 PENCAMPURAN</v>
          </cell>
          <cell r="K903" t="str">
            <v>500841190</v>
          </cell>
        </row>
        <row r="904">
          <cell r="A904" t="str">
            <v>F</v>
          </cell>
          <cell r="B904" t="str">
            <v>8</v>
          </cell>
          <cell r="D904" t="str">
            <v>000230</v>
          </cell>
          <cell r="E904">
            <v>38575</v>
          </cell>
          <cell r="F904" t="str">
            <v>41411G3</v>
          </cell>
          <cell r="G904" t="str">
            <v>6107070111G3</v>
          </cell>
          <cell r="H904">
            <v>3560</v>
          </cell>
          <cell r="I904" t="str">
            <v>D</v>
          </cell>
          <cell r="J904" t="str">
            <v>KEK JAMINAN KEMATIAN BLN APR-JUNI05 PENCAMPURAN &amp;</v>
          </cell>
          <cell r="K904" t="str">
            <v>500841200</v>
          </cell>
        </row>
        <row r="905">
          <cell r="A905" t="str">
            <v>F</v>
          </cell>
          <cell r="B905" t="str">
            <v>8</v>
          </cell>
          <cell r="D905" t="str">
            <v>000230</v>
          </cell>
          <cell r="E905">
            <v>38575</v>
          </cell>
          <cell r="F905" t="str">
            <v>41411G4</v>
          </cell>
          <cell r="G905" t="str">
            <v>6107070111G4</v>
          </cell>
          <cell r="H905">
            <v>13860</v>
          </cell>
          <cell r="I905" t="str">
            <v>D</v>
          </cell>
          <cell r="J905" t="str">
            <v>KEK JAMINAN KECELAKAAN BLN APR-JUNI05 PENGEMASAN C</v>
          </cell>
          <cell r="K905" t="str">
            <v>500841210</v>
          </cell>
        </row>
        <row r="906">
          <cell r="A906" t="str">
            <v>F</v>
          </cell>
          <cell r="B906" t="str">
            <v>8</v>
          </cell>
          <cell r="D906" t="str">
            <v>000230</v>
          </cell>
          <cell r="E906">
            <v>38575</v>
          </cell>
          <cell r="F906" t="str">
            <v>41411G4</v>
          </cell>
          <cell r="G906" t="str">
            <v>6107070111G4</v>
          </cell>
          <cell r="H906">
            <v>7850</v>
          </cell>
          <cell r="I906" t="str">
            <v>D</v>
          </cell>
          <cell r="J906" t="str">
            <v>KEK JAMINAN KEMATIAN BLN APR-JUNI05 PENGEMASAN CAI</v>
          </cell>
          <cell r="K906" t="str">
            <v>500841220</v>
          </cell>
        </row>
        <row r="907">
          <cell r="A907" t="str">
            <v>F</v>
          </cell>
          <cell r="B907" t="str">
            <v>8</v>
          </cell>
          <cell r="D907" t="str">
            <v>000230</v>
          </cell>
          <cell r="E907">
            <v>38575</v>
          </cell>
          <cell r="F907" t="str">
            <v>41411G5</v>
          </cell>
          <cell r="G907" t="str">
            <v>6107070111G5</v>
          </cell>
          <cell r="H907">
            <v>10990</v>
          </cell>
          <cell r="I907" t="str">
            <v>D</v>
          </cell>
          <cell r="J907" t="str">
            <v>KEK JAMINAN KECELAKAAN BLN APR-JUNI05 PROSES &amp; PEN</v>
          </cell>
          <cell r="K907" t="str">
            <v>500841230</v>
          </cell>
        </row>
        <row r="908">
          <cell r="A908" t="str">
            <v>F</v>
          </cell>
          <cell r="B908" t="str">
            <v>8</v>
          </cell>
          <cell r="D908" t="str">
            <v>000230</v>
          </cell>
          <cell r="E908">
            <v>38575</v>
          </cell>
          <cell r="F908" t="str">
            <v>41411G5</v>
          </cell>
          <cell r="G908" t="str">
            <v>6107070111G5</v>
          </cell>
          <cell r="H908">
            <v>6190</v>
          </cell>
          <cell r="I908" t="str">
            <v>D</v>
          </cell>
          <cell r="J908" t="str">
            <v>KEK JAMINAN KEMATIAN BLN APR-JUNI05 PROSES &amp; PENGE</v>
          </cell>
          <cell r="K908" t="str">
            <v>500841240</v>
          </cell>
        </row>
        <row r="909">
          <cell r="A909" t="str">
            <v>F</v>
          </cell>
          <cell r="B909" t="str">
            <v>8</v>
          </cell>
          <cell r="D909" t="str">
            <v>000230</v>
          </cell>
          <cell r="E909">
            <v>38575</v>
          </cell>
          <cell r="F909" t="str">
            <v>41411H1</v>
          </cell>
          <cell r="G909" t="str">
            <v>6107070111H1</v>
          </cell>
          <cell r="H909">
            <v>1530</v>
          </cell>
          <cell r="I909" t="str">
            <v>D</v>
          </cell>
          <cell r="J909" t="str">
            <v>KEK JAMINAN KECELAKAAN BLN APR-JUNI05 PRODUKSI III</v>
          </cell>
          <cell r="K909" t="str">
            <v>500841250</v>
          </cell>
        </row>
        <row r="910">
          <cell r="A910" t="str">
            <v>F</v>
          </cell>
          <cell r="B910" t="str">
            <v>8</v>
          </cell>
          <cell r="D910" t="str">
            <v>000230</v>
          </cell>
          <cell r="E910">
            <v>38575</v>
          </cell>
          <cell r="F910" t="str">
            <v>41411H1</v>
          </cell>
          <cell r="G910" t="str">
            <v>6107070111H1</v>
          </cell>
          <cell r="H910">
            <v>850</v>
          </cell>
          <cell r="I910" t="str">
            <v>D</v>
          </cell>
          <cell r="J910" t="str">
            <v>KEK JAMINAN KEMATIAN BLN APR-JUNI05 PRODUKSI III</v>
          </cell>
          <cell r="K910" t="str">
            <v>500841260</v>
          </cell>
        </row>
        <row r="911">
          <cell r="A911" t="str">
            <v>F</v>
          </cell>
          <cell r="B911" t="str">
            <v>8</v>
          </cell>
          <cell r="D911" t="str">
            <v>000230</v>
          </cell>
          <cell r="E911">
            <v>38575</v>
          </cell>
          <cell r="F911" t="str">
            <v>41411H2</v>
          </cell>
          <cell r="G911" t="str">
            <v>6107070111H2</v>
          </cell>
          <cell r="H911">
            <v>3520</v>
          </cell>
          <cell r="I911" t="str">
            <v>D</v>
          </cell>
          <cell r="J911" t="str">
            <v>KEK JAMINAN KECELAKAAN BLN APR-JUNI05 PENCAMPURAN</v>
          </cell>
          <cell r="K911" t="str">
            <v>500841270</v>
          </cell>
        </row>
        <row r="912">
          <cell r="A912" t="str">
            <v>F</v>
          </cell>
          <cell r="B912" t="str">
            <v>8</v>
          </cell>
          <cell r="D912" t="str">
            <v>000230</v>
          </cell>
          <cell r="E912">
            <v>38575</v>
          </cell>
          <cell r="F912" t="str">
            <v>41411H2</v>
          </cell>
          <cell r="G912" t="str">
            <v>6107070111H2</v>
          </cell>
          <cell r="H912">
            <v>1970</v>
          </cell>
          <cell r="I912" t="str">
            <v>D</v>
          </cell>
          <cell r="J912" t="str">
            <v>KEK JAMINAN KEMATIAN BLN APR-JUNI05 PENCAMPURAN DA</v>
          </cell>
          <cell r="K912" t="str">
            <v>500841280</v>
          </cell>
        </row>
        <row r="913">
          <cell r="A913" t="str">
            <v>F</v>
          </cell>
          <cell r="B913" t="str">
            <v>8</v>
          </cell>
          <cell r="D913" t="str">
            <v>000230</v>
          </cell>
          <cell r="E913">
            <v>38575</v>
          </cell>
          <cell r="F913" t="str">
            <v>41411H3</v>
          </cell>
          <cell r="G913" t="str">
            <v>6107070111H3</v>
          </cell>
          <cell r="H913">
            <v>7720</v>
          </cell>
          <cell r="I913" t="str">
            <v>D</v>
          </cell>
          <cell r="J913" t="str">
            <v>KEK JAMINAN KECELAKAAN BLN APR-JUNI05 PENGEMASAN P</v>
          </cell>
          <cell r="K913" t="str">
            <v>500841290</v>
          </cell>
        </row>
        <row r="914">
          <cell r="A914" t="str">
            <v>F</v>
          </cell>
          <cell r="B914" t="str">
            <v>8</v>
          </cell>
          <cell r="D914" t="str">
            <v>000230</v>
          </cell>
          <cell r="E914">
            <v>38575</v>
          </cell>
          <cell r="F914" t="str">
            <v>41411H3</v>
          </cell>
          <cell r="G914" t="str">
            <v>6107070111H3</v>
          </cell>
          <cell r="H914">
            <v>4340</v>
          </cell>
          <cell r="I914" t="str">
            <v>D</v>
          </cell>
          <cell r="J914" t="str">
            <v>KEK JAMINAN KEMATIAN BLN APR-JUNI05 PENGEMASAN PIL</v>
          </cell>
          <cell r="K914" t="str">
            <v>500841300</v>
          </cell>
        </row>
        <row r="915">
          <cell r="A915" t="str">
            <v>F</v>
          </cell>
          <cell r="B915" t="str">
            <v>8</v>
          </cell>
          <cell r="D915" t="str">
            <v>000230</v>
          </cell>
          <cell r="E915">
            <v>38575</v>
          </cell>
          <cell r="F915" t="str">
            <v>41411H4</v>
          </cell>
          <cell r="G915" t="str">
            <v>6107070111H4</v>
          </cell>
          <cell r="H915">
            <v>6360</v>
          </cell>
          <cell r="I915" t="str">
            <v>D</v>
          </cell>
          <cell r="J915" t="str">
            <v>KEK JAMINAN KECELAKAAN BLN APR-JUNI05 EKSTRAKSI KI</v>
          </cell>
          <cell r="K915" t="str">
            <v>500841310</v>
          </cell>
        </row>
        <row r="916">
          <cell r="A916" t="str">
            <v>F</v>
          </cell>
          <cell r="B916" t="str">
            <v>8</v>
          </cell>
          <cell r="D916" t="str">
            <v>000230</v>
          </cell>
          <cell r="E916">
            <v>38575</v>
          </cell>
          <cell r="F916" t="str">
            <v>41411H4</v>
          </cell>
          <cell r="G916" t="str">
            <v>6107070111H4</v>
          </cell>
          <cell r="H916">
            <v>3580</v>
          </cell>
          <cell r="I916" t="str">
            <v>D</v>
          </cell>
          <cell r="J916" t="str">
            <v>KEK JAMINAN KEMATIAN BLN APR-JUNI05 EKSTRAKSI KINA</v>
          </cell>
          <cell r="K916" t="str">
            <v>500841320</v>
          </cell>
        </row>
        <row r="917">
          <cell r="A917" t="str">
            <v>F</v>
          </cell>
          <cell r="B917" t="str">
            <v>8</v>
          </cell>
          <cell r="D917" t="str">
            <v>000230</v>
          </cell>
          <cell r="E917">
            <v>38575</v>
          </cell>
          <cell r="F917" t="str">
            <v>41411H5</v>
          </cell>
          <cell r="G917" t="str">
            <v>6107070111H5</v>
          </cell>
          <cell r="H917">
            <v>7610</v>
          </cell>
          <cell r="I917" t="str">
            <v>D</v>
          </cell>
          <cell r="J917" t="str">
            <v>KEK JAMINAN KECELAKAAN BLN APR-JUNI05 ISOLASI ALKA</v>
          </cell>
          <cell r="K917" t="str">
            <v>500841330</v>
          </cell>
        </row>
        <row r="918">
          <cell r="A918" t="str">
            <v>F</v>
          </cell>
          <cell r="B918" t="str">
            <v>8</v>
          </cell>
          <cell r="D918" t="str">
            <v>000230</v>
          </cell>
          <cell r="E918">
            <v>38575</v>
          </cell>
          <cell r="F918" t="str">
            <v>41411H5</v>
          </cell>
          <cell r="G918" t="str">
            <v>6107070111H5</v>
          </cell>
          <cell r="H918">
            <v>4290</v>
          </cell>
          <cell r="I918" t="str">
            <v>D</v>
          </cell>
          <cell r="J918" t="str">
            <v>KEK JAMINAN KEMATIAN BLN APR-JUNI05 ISOLASI ALKALO</v>
          </cell>
          <cell r="K918" t="str">
            <v>500841340</v>
          </cell>
        </row>
        <row r="919">
          <cell r="A919" t="str">
            <v>F</v>
          </cell>
          <cell r="B919" t="str">
            <v>8</v>
          </cell>
          <cell r="D919" t="str">
            <v>000230</v>
          </cell>
          <cell r="E919">
            <v>38575</v>
          </cell>
          <cell r="F919" t="str">
            <v>41411H6</v>
          </cell>
          <cell r="G919" t="str">
            <v>6107070111H6</v>
          </cell>
          <cell r="H919">
            <v>8190</v>
          </cell>
          <cell r="I919" t="str">
            <v>D</v>
          </cell>
          <cell r="J919" t="str">
            <v>KEK JAMINAN KECELAKAAN BLN APR-JUNI05 PEMURNIAN &amp;</v>
          </cell>
          <cell r="K919" t="str">
            <v>500841350</v>
          </cell>
        </row>
        <row r="920">
          <cell r="A920" t="str">
            <v>F</v>
          </cell>
          <cell r="B920" t="str">
            <v>8</v>
          </cell>
          <cell r="D920" t="str">
            <v>000230</v>
          </cell>
          <cell r="E920">
            <v>38575</v>
          </cell>
          <cell r="F920" t="str">
            <v>41411H6</v>
          </cell>
          <cell r="G920" t="str">
            <v>6107070111H6</v>
          </cell>
          <cell r="H920">
            <v>4610</v>
          </cell>
          <cell r="I920" t="str">
            <v>D</v>
          </cell>
          <cell r="J920" t="str">
            <v>KEK JAMINAN KEMATIAN BLN APR-JUNI05 PEMURNIAN &amp; P</v>
          </cell>
          <cell r="K920" t="str">
            <v>500841360</v>
          </cell>
        </row>
        <row r="921">
          <cell r="A921" t="str">
            <v>F</v>
          </cell>
          <cell r="B921" t="str">
            <v>8</v>
          </cell>
          <cell r="D921" t="str">
            <v>000230</v>
          </cell>
          <cell r="E921">
            <v>38575</v>
          </cell>
          <cell r="F921" t="str">
            <v>41411E1</v>
          </cell>
          <cell r="G921" t="str">
            <v>6107070111E1</v>
          </cell>
          <cell r="H921">
            <v>4570</v>
          </cell>
          <cell r="I921" t="str">
            <v>D</v>
          </cell>
          <cell r="J921" t="str">
            <v>KEK JAMINAN KECELAKAAN BLN APR-JUNI05 KARANTINA DA</v>
          </cell>
          <cell r="K921" t="str">
            <v>500841370</v>
          </cell>
        </row>
        <row r="922">
          <cell r="A922" t="str">
            <v>F</v>
          </cell>
          <cell r="B922" t="str">
            <v>8</v>
          </cell>
          <cell r="D922" t="str">
            <v>000230</v>
          </cell>
          <cell r="E922">
            <v>38575</v>
          </cell>
          <cell r="F922" t="str">
            <v>41411E1</v>
          </cell>
          <cell r="G922" t="str">
            <v>6107070111E1</v>
          </cell>
          <cell r="H922">
            <v>2570</v>
          </cell>
          <cell r="I922" t="str">
            <v>D</v>
          </cell>
          <cell r="J922" t="str">
            <v>KEK JAMINAN KEMATIAN BLN APR-JUNI05 KARANTINA DALA</v>
          </cell>
          <cell r="K922" t="str">
            <v>500841380</v>
          </cell>
        </row>
        <row r="923">
          <cell r="A923" t="str">
            <v>F</v>
          </cell>
          <cell r="B923" t="str">
            <v>8</v>
          </cell>
          <cell r="D923" t="str">
            <v>000230</v>
          </cell>
          <cell r="E923">
            <v>38575</v>
          </cell>
          <cell r="F923" t="str">
            <v>41411I0</v>
          </cell>
          <cell r="G923" t="str">
            <v>6107070111I0</v>
          </cell>
          <cell r="H923">
            <v>1470</v>
          </cell>
          <cell r="I923" t="str">
            <v>D</v>
          </cell>
          <cell r="J923" t="str">
            <v>KEK JAMINAN KECELAKAAN BLN APR-JUNI05 PENGELOLAAN</v>
          </cell>
          <cell r="K923" t="str">
            <v>500841390</v>
          </cell>
        </row>
        <row r="924">
          <cell r="A924" t="str">
            <v>F</v>
          </cell>
          <cell r="B924" t="str">
            <v>8</v>
          </cell>
          <cell r="D924" t="str">
            <v>000230</v>
          </cell>
          <cell r="E924">
            <v>38575</v>
          </cell>
          <cell r="F924" t="str">
            <v>41411I0</v>
          </cell>
          <cell r="G924" t="str">
            <v>6107070111I0</v>
          </cell>
          <cell r="H924">
            <v>820</v>
          </cell>
          <cell r="I924" t="str">
            <v>D</v>
          </cell>
          <cell r="J924" t="str">
            <v>KEK JAMINAN KEMATIAN BLN APR-JUNI05 PENGELOLAAN MU</v>
          </cell>
          <cell r="K924" t="str">
            <v>500841400</v>
          </cell>
        </row>
        <row r="925">
          <cell r="A925" t="str">
            <v>F</v>
          </cell>
          <cell r="B925" t="str">
            <v>8</v>
          </cell>
          <cell r="D925" t="str">
            <v>000230</v>
          </cell>
          <cell r="E925">
            <v>38575</v>
          </cell>
          <cell r="F925" t="str">
            <v>41411J1</v>
          </cell>
          <cell r="G925" t="str">
            <v>6107070111J1</v>
          </cell>
          <cell r="H925">
            <v>1210</v>
          </cell>
          <cell r="I925" t="str">
            <v>D</v>
          </cell>
          <cell r="J925" t="str">
            <v>KEK JAMINAN KECELAKAAN BLN APR-JUNI05 PEMASTIAN MU</v>
          </cell>
          <cell r="K925" t="str">
            <v>500841410</v>
          </cell>
        </row>
        <row r="926">
          <cell r="A926" t="str">
            <v>F</v>
          </cell>
          <cell r="B926" t="str">
            <v>8</v>
          </cell>
          <cell r="D926" t="str">
            <v>000230</v>
          </cell>
          <cell r="E926">
            <v>38575</v>
          </cell>
          <cell r="F926" t="str">
            <v>41411J1</v>
          </cell>
          <cell r="G926" t="str">
            <v>6107070111J1</v>
          </cell>
          <cell r="H926">
            <v>680</v>
          </cell>
          <cell r="I926" t="str">
            <v>D</v>
          </cell>
          <cell r="J926" t="str">
            <v>KEK JAMINAN KEMATIAN BLN APR-JUNI05 PEMASTIAN MUTU</v>
          </cell>
          <cell r="K926" t="str">
            <v>500841420</v>
          </cell>
        </row>
        <row r="927">
          <cell r="A927" t="str">
            <v>F</v>
          </cell>
          <cell r="B927" t="str">
            <v>8</v>
          </cell>
          <cell r="D927" t="str">
            <v>000230</v>
          </cell>
          <cell r="E927">
            <v>38575</v>
          </cell>
          <cell r="F927" t="str">
            <v>41411J2</v>
          </cell>
          <cell r="G927" t="str">
            <v>6107070111J2</v>
          </cell>
          <cell r="H927">
            <v>8040</v>
          </cell>
          <cell r="I927" t="str">
            <v>D</v>
          </cell>
          <cell r="J927" t="str">
            <v>KEK JAMINAN KECELAKAAN BLN APR-JUNI05 PENGAWASAN D</v>
          </cell>
          <cell r="K927" t="str">
            <v>500841430</v>
          </cell>
        </row>
        <row r="928">
          <cell r="A928" t="str">
            <v>F</v>
          </cell>
          <cell r="B928" t="str">
            <v>8</v>
          </cell>
          <cell r="D928" t="str">
            <v>000230</v>
          </cell>
          <cell r="E928">
            <v>38575</v>
          </cell>
          <cell r="F928" t="str">
            <v>41411J2</v>
          </cell>
          <cell r="G928" t="str">
            <v>6107070111J2</v>
          </cell>
          <cell r="H928">
            <v>4530</v>
          </cell>
          <cell r="I928" t="str">
            <v>D</v>
          </cell>
          <cell r="J928" t="str">
            <v>KEK JAMINAN KEMATIAN BLN APR-JUNI05 PENGAWASAN DAL</v>
          </cell>
          <cell r="K928" t="str">
            <v>500841440</v>
          </cell>
        </row>
        <row r="929">
          <cell r="A929" t="str">
            <v>F</v>
          </cell>
          <cell r="B929" t="str">
            <v>8</v>
          </cell>
          <cell r="D929" t="str">
            <v>000230</v>
          </cell>
          <cell r="E929">
            <v>38575</v>
          </cell>
          <cell r="F929" t="str">
            <v>41411J3</v>
          </cell>
          <cell r="G929" t="str">
            <v>6107070111J3</v>
          </cell>
          <cell r="H929">
            <v>4040</v>
          </cell>
          <cell r="I929" t="str">
            <v>D</v>
          </cell>
          <cell r="J929" t="str">
            <v>KEK JAMINAN KECELAKAAN BLN APR-JUNI05 PENGAWASAN D</v>
          </cell>
          <cell r="K929" t="str">
            <v>500841450</v>
          </cell>
        </row>
        <row r="930">
          <cell r="A930" t="str">
            <v>F</v>
          </cell>
          <cell r="B930" t="str">
            <v>8</v>
          </cell>
          <cell r="D930" t="str">
            <v>000230</v>
          </cell>
          <cell r="E930">
            <v>38575</v>
          </cell>
          <cell r="F930" t="str">
            <v>41411J3</v>
          </cell>
          <cell r="G930" t="str">
            <v>6107070111J3</v>
          </cell>
          <cell r="H930">
            <v>2270</v>
          </cell>
          <cell r="I930" t="str">
            <v>D</v>
          </cell>
          <cell r="J930" t="str">
            <v>KEK JAMINAN KEMATIAN BLN APR-JUNI05 PENGAWASAN DA</v>
          </cell>
          <cell r="K930" t="str">
            <v>500841460</v>
          </cell>
        </row>
        <row r="931">
          <cell r="A931" t="str">
            <v>F</v>
          </cell>
          <cell r="B931" t="str">
            <v>8</v>
          </cell>
          <cell r="D931" t="str">
            <v>000230</v>
          </cell>
          <cell r="E931">
            <v>38575</v>
          </cell>
          <cell r="F931" t="str">
            <v>41411J4</v>
          </cell>
          <cell r="G931" t="str">
            <v>6107070111J4</v>
          </cell>
          <cell r="H931">
            <v>2980</v>
          </cell>
          <cell r="I931" t="str">
            <v>D</v>
          </cell>
          <cell r="J931" t="str">
            <v>KEK JAMINAN KECELAKAAN BLN APR-JUNI05 PENGAWASAN P</v>
          </cell>
          <cell r="K931" t="str">
            <v>500841470</v>
          </cell>
        </row>
        <row r="932">
          <cell r="A932" t="str">
            <v>F</v>
          </cell>
          <cell r="B932" t="str">
            <v>8</v>
          </cell>
          <cell r="D932" t="str">
            <v>000230</v>
          </cell>
          <cell r="E932">
            <v>38575</v>
          </cell>
          <cell r="F932" t="str">
            <v>41411J4</v>
          </cell>
          <cell r="G932" t="str">
            <v>6107070111J4</v>
          </cell>
          <cell r="H932">
            <v>1680</v>
          </cell>
          <cell r="I932" t="str">
            <v>D</v>
          </cell>
          <cell r="J932" t="str">
            <v>KEK JAMINAN KEMATIAN BLN APR-JUNI05 PENGAWASAN PRO</v>
          </cell>
          <cell r="K932" t="str">
            <v>500841480</v>
          </cell>
        </row>
        <row r="933">
          <cell r="A933" t="str">
            <v>F</v>
          </cell>
          <cell r="B933" t="str">
            <v>8</v>
          </cell>
          <cell r="D933" t="str">
            <v>000230</v>
          </cell>
          <cell r="E933">
            <v>38575</v>
          </cell>
          <cell r="F933" t="str">
            <v>41411J5</v>
          </cell>
          <cell r="G933" t="str">
            <v>6107070111J5</v>
          </cell>
          <cell r="H933">
            <v>940</v>
          </cell>
          <cell r="I933" t="str">
            <v>D</v>
          </cell>
          <cell r="J933" t="str">
            <v>KEK JAMINAN KECELAKAAN BLN APR-JUNI05 KALIBRASI IN</v>
          </cell>
          <cell r="K933" t="str">
            <v>500841490</v>
          </cell>
        </row>
        <row r="934">
          <cell r="A934" t="str">
            <v>F</v>
          </cell>
          <cell r="B934" t="str">
            <v>8</v>
          </cell>
          <cell r="D934" t="str">
            <v>000230</v>
          </cell>
          <cell r="E934">
            <v>38575</v>
          </cell>
          <cell r="F934" t="str">
            <v>41411J5</v>
          </cell>
          <cell r="G934" t="str">
            <v>6107070111J5</v>
          </cell>
          <cell r="H934">
            <v>520</v>
          </cell>
          <cell r="I934" t="str">
            <v>D</v>
          </cell>
          <cell r="J934" t="str">
            <v>KEK JAMINAN KEMATIAN BLN APR-JUNI05 KALIBRASI INST</v>
          </cell>
          <cell r="K934" t="str">
            <v>500841500</v>
          </cell>
        </row>
        <row r="935">
          <cell r="A935" t="str">
            <v>F</v>
          </cell>
          <cell r="B935" t="str">
            <v>8</v>
          </cell>
          <cell r="D935" t="str">
            <v>000230</v>
          </cell>
          <cell r="E935">
            <v>38575</v>
          </cell>
          <cell r="F935" t="str">
            <v>41411J6</v>
          </cell>
          <cell r="G935" t="str">
            <v>6107070111J6</v>
          </cell>
          <cell r="H935">
            <v>650</v>
          </cell>
          <cell r="I935" t="str">
            <v>D</v>
          </cell>
          <cell r="J935" t="str">
            <v>KEK JAMINAN KECELAKAAN BLN APR-JUNI05 DOKUMENTASI</v>
          </cell>
          <cell r="K935" t="str">
            <v>500841510</v>
          </cell>
        </row>
        <row r="936">
          <cell r="A936" t="str">
            <v>F</v>
          </cell>
          <cell r="B936" t="str">
            <v>8</v>
          </cell>
          <cell r="D936" t="str">
            <v>000230</v>
          </cell>
          <cell r="E936">
            <v>38575</v>
          </cell>
          <cell r="F936" t="str">
            <v>41411J6</v>
          </cell>
          <cell r="G936" t="str">
            <v>6107070111J6</v>
          </cell>
          <cell r="H936">
            <v>360</v>
          </cell>
          <cell r="I936" t="str">
            <v>D</v>
          </cell>
          <cell r="J936" t="str">
            <v>KEK JAMINAN KEMATIAN BLN APR-JUNI05 DOKUMENTASI</v>
          </cell>
          <cell r="K936" t="str">
            <v>500841520</v>
          </cell>
        </row>
        <row r="937">
          <cell r="A937" t="str">
            <v>F</v>
          </cell>
          <cell r="B937" t="str">
            <v>8</v>
          </cell>
          <cell r="D937" t="str">
            <v>000230</v>
          </cell>
          <cell r="E937">
            <v>38575</v>
          </cell>
          <cell r="F937" t="str">
            <v>41411J7</v>
          </cell>
          <cell r="G937" t="str">
            <v>6107070111J7</v>
          </cell>
          <cell r="H937">
            <v>650</v>
          </cell>
          <cell r="I937" t="str">
            <v>D</v>
          </cell>
          <cell r="J937" t="str">
            <v>KEK JAMINAN KECELAKAAN BLN APR-JUNI05 PENANGANAN R</v>
          </cell>
          <cell r="K937" t="str">
            <v>500841530</v>
          </cell>
        </row>
        <row r="938">
          <cell r="A938" t="str">
            <v>F</v>
          </cell>
          <cell r="B938" t="str">
            <v>8</v>
          </cell>
          <cell r="D938" t="str">
            <v>000230</v>
          </cell>
          <cell r="E938">
            <v>38575</v>
          </cell>
          <cell r="F938" t="str">
            <v>41411J7</v>
          </cell>
          <cell r="G938" t="str">
            <v>6107070111J7</v>
          </cell>
          <cell r="H938">
            <v>360</v>
          </cell>
          <cell r="I938" t="str">
            <v>D</v>
          </cell>
          <cell r="J938" t="str">
            <v>KEK JAMINAN KEMATIAN BLN APR-JUNI05 PENANGANAN REG</v>
          </cell>
          <cell r="K938" t="str">
            <v>500841540</v>
          </cell>
        </row>
        <row r="939">
          <cell r="A939" t="str">
            <v>F</v>
          </cell>
          <cell r="B939" t="str">
            <v>8</v>
          </cell>
          <cell r="D939" t="str">
            <v>000230</v>
          </cell>
          <cell r="E939">
            <v>38575</v>
          </cell>
          <cell r="F939" t="str">
            <v>41411K1</v>
          </cell>
          <cell r="G939" t="str">
            <v>6107070111K1</v>
          </cell>
          <cell r="H939">
            <v>940</v>
          </cell>
          <cell r="I939" t="str">
            <v>D</v>
          </cell>
          <cell r="J939" t="str">
            <v>KEK JAMINAN KECELAKAAN BLN APR-JUNI05 LABORATORIUM</v>
          </cell>
          <cell r="K939" t="str">
            <v>500841550</v>
          </cell>
        </row>
        <row r="940">
          <cell r="A940" t="str">
            <v>F</v>
          </cell>
          <cell r="B940" t="str">
            <v>8</v>
          </cell>
          <cell r="D940" t="str">
            <v>000230</v>
          </cell>
          <cell r="E940">
            <v>38575</v>
          </cell>
          <cell r="F940" t="str">
            <v>41411K1</v>
          </cell>
          <cell r="G940" t="str">
            <v>6107070111K1</v>
          </cell>
          <cell r="H940">
            <v>520</v>
          </cell>
          <cell r="I940" t="str">
            <v>D</v>
          </cell>
          <cell r="J940" t="str">
            <v>KEK JAMINAN KEMATIAN BLN APR-JUNI05 LABORATORIUM P</v>
          </cell>
          <cell r="K940" t="str">
            <v>500841560</v>
          </cell>
        </row>
        <row r="941">
          <cell r="A941" t="str">
            <v>F</v>
          </cell>
          <cell r="B941" t="str">
            <v>8</v>
          </cell>
          <cell r="D941" t="str">
            <v>000230</v>
          </cell>
          <cell r="E941">
            <v>38575</v>
          </cell>
          <cell r="F941" t="str">
            <v>41411K2</v>
          </cell>
          <cell r="G941" t="str">
            <v>6107070111K2</v>
          </cell>
          <cell r="H941">
            <v>1460</v>
          </cell>
          <cell r="I941" t="str">
            <v>D</v>
          </cell>
          <cell r="J941" t="str">
            <v>KEK JAMINAN KECELAKAAN BLN APR-JUNI05 PEMERIKSAAN</v>
          </cell>
          <cell r="K941" t="str">
            <v>500841570</v>
          </cell>
        </row>
        <row r="942">
          <cell r="A942" t="str">
            <v>F</v>
          </cell>
          <cell r="B942" t="str">
            <v>8</v>
          </cell>
          <cell r="D942" t="str">
            <v>000230</v>
          </cell>
          <cell r="E942">
            <v>38575</v>
          </cell>
          <cell r="F942" t="str">
            <v>41411K2</v>
          </cell>
          <cell r="G942" t="str">
            <v>6107070111K2</v>
          </cell>
          <cell r="H942">
            <v>820</v>
          </cell>
          <cell r="I942" t="str">
            <v>D</v>
          </cell>
          <cell r="J942" t="str">
            <v>KEK JAMINAN KEMATIAN BLN APR-JUNI05 PEMERIKSAAN BA</v>
          </cell>
          <cell r="K942" t="str">
            <v>500841580</v>
          </cell>
        </row>
        <row r="943">
          <cell r="A943" t="str">
            <v>F</v>
          </cell>
          <cell r="B943" t="str">
            <v>8</v>
          </cell>
          <cell r="D943" t="str">
            <v>000230</v>
          </cell>
          <cell r="E943">
            <v>38575</v>
          </cell>
          <cell r="F943" t="str">
            <v>41411K3</v>
          </cell>
          <cell r="G943" t="str">
            <v>6107070111K3</v>
          </cell>
          <cell r="H943">
            <v>2090</v>
          </cell>
          <cell r="I943" t="str">
            <v>D</v>
          </cell>
          <cell r="J943" t="str">
            <v>KEK JAMINAN KECELAKAAN BLN APR-JUNI05 PEMERIKSAAN</v>
          </cell>
          <cell r="K943" t="str">
            <v>500841590</v>
          </cell>
        </row>
        <row r="944">
          <cell r="A944" t="str">
            <v>F</v>
          </cell>
          <cell r="B944" t="str">
            <v>8</v>
          </cell>
          <cell r="D944" t="str">
            <v>000230</v>
          </cell>
          <cell r="E944">
            <v>38575</v>
          </cell>
          <cell r="F944" t="str">
            <v>41411K3</v>
          </cell>
          <cell r="G944" t="str">
            <v>6107070111K3</v>
          </cell>
          <cell r="H944">
            <v>1170</v>
          </cell>
          <cell r="I944" t="str">
            <v>D</v>
          </cell>
          <cell r="J944" t="str">
            <v>KEK JAMINAN KEMATIAN BLN APR-JUNI05 PEMERIKSAAN BA</v>
          </cell>
          <cell r="K944" t="str">
            <v>500841600</v>
          </cell>
        </row>
        <row r="945">
          <cell r="A945" t="str">
            <v>F</v>
          </cell>
          <cell r="B945" t="str">
            <v>8</v>
          </cell>
          <cell r="D945" t="str">
            <v>000230</v>
          </cell>
          <cell r="E945">
            <v>38575</v>
          </cell>
          <cell r="F945" t="str">
            <v>41411K4</v>
          </cell>
          <cell r="G945" t="str">
            <v>6107070111K4</v>
          </cell>
          <cell r="H945">
            <v>2370</v>
          </cell>
          <cell r="I945" t="str">
            <v>D</v>
          </cell>
          <cell r="J945" t="str">
            <v>KEK JAMINAN KECELAKAAN BLN APR-JUNI05 PEMERIKSAAN</v>
          </cell>
          <cell r="K945" t="str">
            <v>500841610</v>
          </cell>
        </row>
        <row r="946">
          <cell r="A946" t="str">
            <v>F</v>
          </cell>
          <cell r="B946" t="str">
            <v>8</v>
          </cell>
          <cell r="D946" t="str">
            <v>000230</v>
          </cell>
          <cell r="E946">
            <v>38575</v>
          </cell>
          <cell r="F946" t="str">
            <v>41411K4</v>
          </cell>
          <cell r="G946" t="str">
            <v>6107070111K4</v>
          </cell>
          <cell r="H946">
            <v>1330</v>
          </cell>
          <cell r="I946" t="str">
            <v>D</v>
          </cell>
          <cell r="J946" t="str">
            <v>KEK JAMINAN KEMATIAN BLN APR-JUNI05 PEMERIKSAAN PR</v>
          </cell>
          <cell r="K946" t="str">
            <v>500841620</v>
          </cell>
        </row>
        <row r="947">
          <cell r="A947" t="str">
            <v>F</v>
          </cell>
          <cell r="B947" t="str">
            <v>8</v>
          </cell>
          <cell r="D947" t="str">
            <v>000230</v>
          </cell>
          <cell r="E947">
            <v>38575</v>
          </cell>
          <cell r="F947" t="str">
            <v>41411K5</v>
          </cell>
          <cell r="G947" t="str">
            <v>6107070111K5</v>
          </cell>
          <cell r="H947">
            <v>1870</v>
          </cell>
          <cell r="I947" t="str">
            <v>D</v>
          </cell>
          <cell r="J947" t="str">
            <v>KEK JAMINAN KECELAKAAN BLN APR-JUNI05 PEMERIKSAAN</v>
          </cell>
          <cell r="K947" t="str">
            <v>500841630</v>
          </cell>
        </row>
        <row r="948">
          <cell r="A948" t="str">
            <v>F</v>
          </cell>
          <cell r="B948" t="str">
            <v>8</v>
          </cell>
          <cell r="D948" t="str">
            <v>000230</v>
          </cell>
          <cell r="E948">
            <v>38575</v>
          </cell>
          <cell r="F948" t="str">
            <v>41411K5</v>
          </cell>
          <cell r="G948" t="str">
            <v>6107070111K5</v>
          </cell>
          <cell r="H948">
            <v>1050</v>
          </cell>
          <cell r="I948" t="str">
            <v>D</v>
          </cell>
          <cell r="J948" t="str">
            <v>KEK JAMINAN KEMATIAN BLN APR-JUNI05 PEMERIKSAAN KI</v>
          </cell>
          <cell r="K948" t="str">
            <v>500841640</v>
          </cell>
        </row>
        <row r="949">
          <cell r="A949" t="str">
            <v>F</v>
          </cell>
          <cell r="B949" t="str">
            <v>8</v>
          </cell>
          <cell r="D949" t="str">
            <v>000230</v>
          </cell>
          <cell r="E949">
            <v>38575</v>
          </cell>
          <cell r="F949" t="str">
            <v>41411K6</v>
          </cell>
          <cell r="G949" t="str">
            <v>6107070111K6</v>
          </cell>
          <cell r="H949">
            <v>1190</v>
          </cell>
          <cell r="I949" t="str">
            <v>D</v>
          </cell>
          <cell r="J949" t="str">
            <v>KEK JAMINAN KECELAKAAN BLN APR-JUNI05 PEMERIKSAAN</v>
          </cell>
          <cell r="K949" t="str">
            <v>500841650</v>
          </cell>
        </row>
        <row r="950">
          <cell r="A950" t="str">
            <v>F</v>
          </cell>
          <cell r="B950" t="str">
            <v>8</v>
          </cell>
          <cell r="D950" t="str">
            <v>000230</v>
          </cell>
          <cell r="E950">
            <v>38575</v>
          </cell>
          <cell r="F950" t="str">
            <v>41411K6</v>
          </cell>
          <cell r="G950" t="str">
            <v>6107070111K6</v>
          </cell>
          <cell r="H950">
            <v>670</v>
          </cell>
          <cell r="I950" t="str">
            <v>D</v>
          </cell>
          <cell r="J950" t="str">
            <v>KEK JAMINAN KEMATIAN BLN APR-JUNI05 PEMERIKSAAN MI</v>
          </cell>
          <cell r="K950" t="str">
            <v>500841660</v>
          </cell>
        </row>
        <row r="951">
          <cell r="A951" t="str">
            <v>F</v>
          </cell>
          <cell r="B951" t="str">
            <v>8</v>
          </cell>
          <cell r="D951" t="str">
            <v>000230</v>
          </cell>
          <cell r="E951">
            <v>38575</v>
          </cell>
          <cell r="F951" t="str">
            <v>41411L1</v>
          </cell>
          <cell r="G951" t="str">
            <v>6107070111L1</v>
          </cell>
          <cell r="H951">
            <v>890</v>
          </cell>
          <cell r="I951" t="str">
            <v>D</v>
          </cell>
          <cell r="J951" t="str">
            <v>KEK JAMINAN KECELAKAAN BLN APR-JUNI05 TEKNOLOGI FO</v>
          </cell>
          <cell r="K951" t="str">
            <v>500841670</v>
          </cell>
        </row>
        <row r="952">
          <cell r="A952" t="str">
            <v>F</v>
          </cell>
          <cell r="B952" t="str">
            <v>8</v>
          </cell>
          <cell r="D952" t="str">
            <v>000230</v>
          </cell>
          <cell r="E952">
            <v>38575</v>
          </cell>
          <cell r="F952" t="str">
            <v>41411L1</v>
          </cell>
          <cell r="G952" t="str">
            <v>6107070111L1</v>
          </cell>
          <cell r="H952">
            <v>500</v>
          </cell>
          <cell r="I952" t="str">
            <v>D</v>
          </cell>
          <cell r="J952" t="str">
            <v>KEK JAMINAN KEMATIAN BLN APR-JUNI05 TEKNOLOGI FORM</v>
          </cell>
          <cell r="K952" t="str">
            <v>500841680</v>
          </cell>
        </row>
        <row r="953">
          <cell r="A953" t="str">
            <v>F</v>
          </cell>
          <cell r="B953" t="str">
            <v>8</v>
          </cell>
          <cell r="D953" t="str">
            <v>000230</v>
          </cell>
          <cell r="E953">
            <v>38575</v>
          </cell>
          <cell r="F953" t="str">
            <v>41411L2</v>
          </cell>
          <cell r="G953" t="str">
            <v>6107070111L2</v>
          </cell>
          <cell r="H953">
            <v>1040</v>
          </cell>
          <cell r="I953" t="str">
            <v>D</v>
          </cell>
          <cell r="J953" t="str">
            <v>KEK JAMINAN KECELAKAAN BLN APR-JUNI05 EVALUASI FOR</v>
          </cell>
          <cell r="K953" t="str">
            <v>500841690</v>
          </cell>
        </row>
        <row r="954">
          <cell r="A954" t="str">
            <v>F</v>
          </cell>
          <cell r="B954" t="str">
            <v>8</v>
          </cell>
          <cell r="D954" t="str">
            <v>000230</v>
          </cell>
          <cell r="E954">
            <v>38575</v>
          </cell>
          <cell r="F954" t="str">
            <v>41411L2</v>
          </cell>
          <cell r="G954" t="str">
            <v>6107070111L2</v>
          </cell>
          <cell r="H954">
            <v>580</v>
          </cell>
          <cell r="I954" t="str">
            <v>D</v>
          </cell>
          <cell r="J954" t="str">
            <v>KEK JAMINAN KEMATIAN BLN APR-JUNI05 EVALUASI FORMU</v>
          </cell>
          <cell r="K954" t="str">
            <v>500841700</v>
          </cell>
        </row>
        <row r="955">
          <cell r="A955" t="str">
            <v>F</v>
          </cell>
          <cell r="B955" t="str">
            <v>8</v>
          </cell>
          <cell r="D955" t="str">
            <v>000230</v>
          </cell>
          <cell r="E955">
            <v>38575</v>
          </cell>
          <cell r="F955" t="str">
            <v>41411L3</v>
          </cell>
          <cell r="G955" t="str">
            <v>6107070111L3</v>
          </cell>
          <cell r="H955">
            <v>650</v>
          </cell>
          <cell r="I955" t="str">
            <v>D</v>
          </cell>
          <cell r="J955" t="str">
            <v>KEK JAMINAN KECELAKAAN BLN APR-JUNI05 EVALUASI MET</v>
          </cell>
          <cell r="K955" t="str">
            <v>500841710</v>
          </cell>
        </row>
        <row r="956">
          <cell r="A956" t="str">
            <v>F</v>
          </cell>
          <cell r="B956" t="str">
            <v>8</v>
          </cell>
          <cell r="D956" t="str">
            <v>000230</v>
          </cell>
          <cell r="E956">
            <v>38575</v>
          </cell>
          <cell r="F956" t="str">
            <v>41411L3</v>
          </cell>
          <cell r="G956" t="str">
            <v>6107070111L3</v>
          </cell>
          <cell r="H956">
            <v>360</v>
          </cell>
          <cell r="I956" t="str">
            <v>D</v>
          </cell>
          <cell r="J956" t="str">
            <v>KEK JAMINAN KEMATIAN BLN APR-JUNI05 EVALUASI METOD</v>
          </cell>
          <cell r="K956" t="str">
            <v>500841720</v>
          </cell>
        </row>
        <row r="957">
          <cell r="A957" t="str">
            <v>F</v>
          </cell>
          <cell r="B957" t="str">
            <v>8</v>
          </cell>
          <cell r="D957" t="str">
            <v>000230</v>
          </cell>
          <cell r="E957">
            <v>38575</v>
          </cell>
          <cell r="F957" t="str">
            <v>41411L4</v>
          </cell>
          <cell r="G957" t="str">
            <v>6107070111L4</v>
          </cell>
          <cell r="H957">
            <v>1360</v>
          </cell>
          <cell r="I957" t="str">
            <v>D</v>
          </cell>
          <cell r="J957" t="str">
            <v>KEK JAMINAN KECELAKAAN BLN APR-JUNI05 EVALUASI BAH</v>
          </cell>
          <cell r="K957" t="str">
            <v>500841730</v>
          </cell>
        </row>
        <row r="958">
          <cell r="A958" t="str">
            <v>F</v>
          </cell>
          <cell r="B958" t="str">
            <v>8</v>
          </cell>
          <cell r="D958" t="str">
            <v>000230</v>
          </cell>
          <cell r="E958">
            <v>38575</v>
          </cell>
          <cell r="F958" t="str">
            <v>41411L4</v>
          </cell>
          <cell r="G958" t="str">
            <v>6107070111L4</v>
          </cell>
          <cell r="H958">
            <v>760</v>
          </cell>
          <cell r="I958" t="str">
            <v>D</v>
          </cell>
          <cell r="J958" t="str">
            <v>KEK JAMINAN KEMATIAN BLN APR-JUNI05 EVALUASI BAHAN</v>
          </cell>
          <cell r="K958" t="str">
            <v>500841740</v>
          </cell>
        </row>
        <row r="959">
          <cell r="A959" t="str">
            <v>F</v>
          </cell>
          <cell r="B959" t="str">
            <v>8</v>
          </cell>
          <cell r="D959" t="str">
            <v>000230</v>
          </cell>
          <cell r="E959">
            <v>38575</v>
          </cell>
          <cell r="F959" t="str">
            <v>41411M1</v>
          </cell>
          <cell r="G959" t="str">
            <v>6107070111M1</v>
          </cell>
          <cell r="H959">
            <v>2370</v>
          </cell>
          <cell r="I959" t="str">
            <v>D</v>
          </cell>
          <cell r="J959" t="str">
            <v>KEK JAMINAN KECELAKAAN BLN APR-JUNI05 TEKNIK &amp; PE</v>
          </cell>
          <cell r="K959" t="str">
            <v>500841750</v>
          </cell>
        </row>
        <row r="960">
          <cell r="A960" t="str">
            <v>F</v>
          </cell>
          <cell r="B960" t="str">
            <v>8</v>
          </cell>
          <cell r="D960" t="str">
            <v>000230</v>
          </cell>
          <cell r="E960">
            <v>38575</v>
          </cell>
          <cell r="F960" t="str">
            <v>41411M1</v>
          </cell>
          <cell r="G960" t="str">
            <v>6107070111M1</v>
          </cell>
          <cell r="H960">
            <v>1320</v>
          </cell>
          <cell r="I960" t="str">
            <v>D</v>
          </cell>
          <cell r="J960" t="str">
            <v>KEK JAMINAN KEMATIAN BLN APR-JUNI05 TEKNIK &amp; PEMEL</v>
          </cell>
          <cell r="K960" t="str">
            <v>500841760</v>
          </cell>
        </row>
        <row r="961">
          <cell r="A961" t="str">
            <v>F</v>
          </cell>
          <cell r="B961" t="str">
            <v>8</v>
          </cell>
          <cell r="D961" t="str">
            <v>000230</v>
          </cell>
          <cell r="E961">
            <v>38575</v>
          </cell>
          <cell r="F961" t="str">
            <v>41411M2</v>
          </cell>
          <cell r="G961" t="str">
            <v>6107070111M2</v>
          </cell>
          <cell r="H961">
            <v>2390</v>
          </cell>
          <cell r="I961" t="str">
            <v>D</v>
          </cell>
          <cell r="J961" t="str">
            <v>KEK JAMINAN KECELAKAAN BLN APR-JUNI05 BANGUNAN &amp; L</v>
          </cell>
          <cell r="K961" t="str">
            <v>500841770</v>
          </cell>
        </row>
        <row r="962">
          <cell r="A962" t="str">
            <v>F</v>
          </cell>
          <cell r="B962" t="str">
            <v>8</v>
          </cell>
          <cell r="D962" t="str">
            <v>000230</v>
          </cell>
          <cell r="E962">
            <v>38575</v>
          </cell>
          <cell r="F962" t="str">
            <v>41411M2</v>
          </cell>
          <cell r="G962" t="str">
            <v>6107070111M2</v>
          </cell>
          <cell r="H962">
            <v>1340</v>
          </cell>
          <cell r="I962" t="str">
            <v>D</v>
          </cell>
          <cell r="J962" t="str">
            <v>KEK JAMINAN KEMATIAN BLN APR-JUNI05 BANGUNAN &amp; LIN</v>
          </cell>
          <cell r="K962" t="str">
            <v>500841780</v>
          </cell>
        </row>
        <row r="963">
          <cell r="A963" t="str">
            <v>F</v>
          </cell>
          <cell r="B963" t="str">
            <v>8</v>
          </cell>
          <cell r="D963" t="str">
            <v>000230</v>
          </cell>
          <cell r="E963">
            <v>38575</v>
          </cell>
          <cell r="F963" t="str">
            <v>41411M3</v>
          </cell>
          <cell r="G963" t="str">
            <v>6107070111M3</v>
          </cell>
          <cell r="H963">
            <v>9410</v>
          </cell>
          <cell r="I963" t="str">
            <v>D</v>
          </cell>
          <cell r="J963" t="str">
            <v>KEK JAMINAN KECELAKAAN BLN APR-JUNI05 ELEKTRIK &amp; I</v>
          </cell>
          <cell r="K963" t="str">
            <v>500841790</v>
          </cell>
        </row>
        <row r="964">
          <cell r="A964" t="str">
            <v>F</v>
          </cell>
          <cell r="B964" t="str">
            <v>8</v>
          </cell>
          <cell r="D964" t="str">
            <v>000230</v>
          </cell>
          <cell r="E964">
            <v>38575</v>
          </cell>
          <cell r="F964" t="str">
            <v>41411M3</v>
          </cell>
          <cell r="G964" t="str">
            <v>6107070111M3</v>
          </cell>
          <cell r="H964">
            <v>5280</v>
          </cell>
          <cell r="I964" t="str">
            <v>D</v>
          </cell>
          <cell r="J964" t="str">
            <v>KEK JAMINAN KEMATIAN BLN APR-JUNI05 ELEKTRIK &amp; INS</v>
          </cell>
          <cell r="K964" t="str">
            <v>500841800</v>
          </cell>
        </row>
        <row r="965">
          <cell r="A965" t="str">
            <v>F</v>
          </cell>
          <cell r="B965" t="str">
            <v>8</v>
          </cell>
          <cell r="D965" t="str">
            <v>000230</v>
          </cell>
          <cell r="E965">
            <v>38575</v>
          </cell>
          <cell r="F965" t="str">
            <v>41411M4</v>
          </cell>
          <cell r="G965" t="str">
            <v>6107070111M4</v>
          </cell>
          <cell r="H965">
            <v>7020</v>
          </cell>
          <cell r="I965" t="str">
            <v>D</v>
          </cell>
          <cell r="J965" t="str">
            <v>KEK JAMINAN KECELAKAAN BLN APR-JUNI05 MEKANIK</v>
          </cell>
          <cell r="K965" t="str">
            <v>500841810</v>
          </cell>
        </row>
        <row r="966">
          <cell r="A966" t="str">
            <v>F</v>
          </cell>
          <cell r="B966" t="str">
            <v>8</v>
          </cell>
          <cell r="D966" t="str">
            <v>000230</v>
          </cell>
          <cell r="E966">
            <v>38575</v>
          </cell>
          <cell r="F966" t="str">
            <v>41411M4</v>
          </cell>
          <cell r="G966" t="str">
            <v>6107070111M4</v>
          </cell>
          <cell r="H966">
            <v>3950</v>
          </cell>
          <cell r="I966" t="str">
            <v>D</v>
          </cell>
          <cell r="J966" t="str">
            <v>KEK JAMINAN KEMATIAN BLN APR-JUNI05 MEKANIK</v>
          </cell>
          <cell r="K966" t="str">
            <v>500841820</v>
          </cell>
        </row>
        <row r="967">
          <cell r="A967" t="str">
            <v>F</v>
          </cell>
          <cell r="B967" t="str">
            <v>8</v>
          </cell>
          <cell r="D967" t="str">
            <v>000230</v>
          </cell>
          <cell r="E967">
            <v>38575</v>
          </cell>
          <cell r="F967" t="str">
            <v>41411N1</v>
          </cell>
          <cell r="G967" t="str">
            <v>6107070111N1</v>
          </cell>
          <cell r="H967">
            <v>1450</v>
          </cell>
          <cell r="I967" t="str">
            <v>D</v>
          </cell>
          <cell r="J967" t="str">
            <v>KEK JAMINAN KECELAKAAN BLN APR-JUNI05 PENYIMPANAN</v>
          </cell>
          <cell r="K967" t="str">
            <v>500841830</v>
          </cell>
        </row>
        <row r="968">
          <cell r="A968" t="str">
            <v>F</v>
          </cell>
          <cell r="B968" t="str">
            <v>8</v>
          </cell>
          <cell r="D968" t="str">
            <v>000230</v>
          </cell>
          <cell r="E968">
            <v>38575</v>
          </cell>
          <cell r="F968" t="str">
            <v>41411N1</v>
          </cell>
          <cell r="G968" t="str">
            <v>6107070111N1</v>
          </cell>
          <cell r="H968">
            <v>810</v>
          </cell>
          <cell r="I968" t="str">
            <v>D</v>
          </cell>
          <cell r="J968" t="str">
            <v>KEK JAMINAN KEMATIAN BLN APR-JUNI05 PENYIMPANAN</v>
          </cell>
          <cell r="K968" t="str">
            <v>500841840</v>
          </cell>
        </row>
        <row r="969">
          <cell r="A969" t="str">
            <v>F</v>
          </cell>
          <cell r="B969" t="str">
            <v>8</v>
          </cell>
          <cell r="D969" t="str">
            <v>000230</v>
          </cell>
          <cell r="E969">
            <v>38575</v>
          </cell>
          <cell r="F969" t="str">
            <v>41411N2</v>
          </cell>
          <cell r="G969" t="str">
            <v>6107070111N2</v>
          </cell>
          <cell r="H969">
            <v>1470</v>
          </cell>
          <cell r="I969" t="str">
            <v>D</v>
          </cell>
          <cell r="J969" t="str">
            <v>KEK JAMINAN KECELAKAAN BLN APR-JUNI05 PENYIMPANAN</v>
          </cell>
          <cell r="K969" t="str">
            <v>500841850</v>
          </cell>
        </row>
        <row r="970">
          <cell r="A970" t="str">
            <v>F</v>
          </cell>
          <cell r="B970" t="str">
            <v>8</v>
          </cell>
          <cell r="D970" t="str">
            <v>000230</v>
          </cell>
          <cell r="E970">
            <v>38575</v>
          </cell>
          <cell r="F970" t="str">
            <v>41411N2</v>
          </cell>
          <cell r="G970" t="str">
            <v>6107070111N2</v>
          </cell>
          <cell r="H970">
            <v>830</v>
          </cell>
          <cell r="I970" t="str">
            <v>D</v>
          </cell>
          <cell r="J970" t="str">
            <v>KEK JAMINAN KEMATIAN BLN APR-JUNI05 PENYIMPANAN BA</v>
          </cell>
          <cell r="K970" t="str">
            <v>500841860</v>
          </cell>
        </row>
        <row r="971">
          <cell r="A971" t="str">
            <v>F</v>
          </cell>
          <cell r="B971" t="str">
            <v>8</v>
          </cell>
          <cell r="D971" t="str">
            <v>000230</v>
          </cell>
          <cell r="E971">
            <v>38575</v>
          </cell>
          <cell r="F971" t="str">
            <v>41411N3</v>
          </cell>
          <cell r="G971" t="str">
            <v>6107070111N3</v>
          </cell>
          <cell r="H971">
            <v>4700</v>
          </cell>
          <cell r="I971" t="str">
            <v>D</v>
          </cell>
          <cell r="J971" t="str">
            <v>KEK JAMINAN KECELAKAAN BLN APR-05 PENYIMPANAN BAHA</v>
          </cell>
          <cell r="K971" t="str">
            <v>500841870</v>
          </cell>
        </row>
        <row r="972">
          <cell r="A972" t="str">
            <v>F</v>
          </cell>
          <cell r="B972" t="str">
            <v>8</v>
          </cell>
          <cell r="D972" t="str">
            <v>000230</v>
          </cell>
          <cell r="E972">
            <v>38575</v>
          </cell>
          <cell r="F972" t="str">
            <v>41411N3</v>
          </cell>
          <cell r="G972" t="str">
            <v>6107070111N3</v>
          </cell>
          <cell r="H972">
            <v>2640</v>
          </cell>
          <cell r="I972" t="str">
            <v>D</v>
          </cell>
          <cell r="J972" t="str">
            <v>KEK JAMINAN KEMATIAN BLN APR-JUNI05 PENYIMPANAN BA</v>
          </cell>
          <cell r="K972" t="str">
            <v>500841880</v>
          </cell>
        </row>
        <row r="973">
          <cell r="A973" t="str">
            <v>F</v>
          </cell>
          <cell r="B973" t="str">
            <v>8</v>
          </cell>
          <cell r="D973" t="str">
            <v>000230</v>
          </cell>
          <cell r="E973">
            <v>38575</v>
          </cell>
          <cell r="F973" t="str">
            <v>41411N4</v>
          </cell>
          <cell r="G973" t="str">
            <v>6107070111N4</v>
          </cell>
          <cell r="H973">
            <v>3850</v>
          </cell>
          <cell r="I973" t="str">
            <v>D</v>
          </cell>
          <cell r="J973" t="str">
            <v>KEK JAMINAN KECELAKAAN BLN APR-JUNI05 PENYIMPANAN</v>
          </cell>
          <cell r="K973" t="str">
            <v>500841890</v>
          </cell>
        </row>
        <row r="974">
          <cell r="A974" t="str">
            <v>F</v>
          </cell>
          <cell r="B974" t="str">
            <v>8</v>
          </cell>
          <cell r="D974" t="str">
            <v>000230</v>
          </cell>
          <cell r="E974">
            <v>38575</v>
          </cell>
          <cell r="F974" t="str">
            <v>41411N4</v>
          </cell>
          <cell r="G974" t="str">
            <v>6107070111N4</v>
          </cell>
          <cell r="H974">
            <v>2180</v>
          </cell>
          <cell r="I974" t="str">
            <v>D</v>
          </cell>
          <cell r="J974" t="str">
            <v>KEK JAMINAN KEMATIAN BLN APR-JUNI05 PENYIMPANAN PR</v>
          </cell>
          <cell r="K974" t="str">
            <v>500841900</v>
          </cell>
        </row>
        <row r="975">
          <cell r="A975" t="str">
            <v>F</v>
          </cell>
          <cell r="B975" t="str">
            <v>8</v>
          </cell>
          <cell r="D975" t="str">
            <v>000230</v>
          </cell>
          <cell r="E975">
            <v>38575</v>
          </cell>
          <cell r="F975" t="str">
            <v>41411N5</v>
          </cell>
          <cell r="G975" t="str">
            <v>6107070111N5</v>
          </cell>
          <cell r="H975">
            <v>780</v>
          </cell>
          <cell r="I975" t="str">
            <v>D</v>
          </cell>
          <cell r="J975" t="str">
            <v>KEK JAMINAN KECELAKAAN BLN APR-JUNI05 PENYIMPANAN</v>
          </cell>
          <cell r="K975" t="str">
            <v>500841910</v>
          </cell>
        </row>
        <row r="976">
          <cell r="A976" t="str">
            <v>F</v>
          </cell>
          <cell r="B976" t="str">
            <v>8</v>
          </cell>
          <cell r="D976" t="str">
            <v>000230</v>
          </cell>
          <cell r="E976">
            <v>38575</v>
          </cell>
          <cell r="F976" t="str">
            <v>41411N5</v>
          </cell>
          <cell r="G976" t="str">
            <v>6107070111N5</v>
          </cell>
          <cell r="H976">
            <v>440</v>
          </cell>
          <cell r="I976" t="str">
            <v>D</v>
          </cell>
          <cell r="J976" t="str">
            <v>KEK JAMINAN KEMATIAN BLN APR-JUNI05 PENYIMPANAN BA</v>
          </cell>
          <cell r="K976" t="str">
            <v>500841920</v>
          </cell>
        </row>
        <row r="977">
          <cell r="A977" t="str">
            <v>F</v>
          </cell>
          <cell r="B977" t="str">
            <v>8</v>
          </cell>
          <cell r="D977" t="str">
            <v>000230</v>
          </cell>
          <cell r="E977">
            <v>38575</v>
          </cell>
          <cell r="F977" t="str">
            <v>41411N6</v>
          </cell>
          <cell r="G977" t="str">
            <v>6107070111N6</v>
          </cell>
          <cell r="H977">
            <v>6730</v>
          </cell>
          <cell r="I977" t="str">
            <v>D</v>
          </cell>
          <cell r="J977" t="str">
            <v>KEK JAMINAN KECELAKAAN BLN APR-JUNI05 PENYIMPANAN</v>
          </cell>
          <cell r="K977" t="str">
            <v>500841930</v>
          </cell>
        </row>
        <row r="978">
          <cell r="A978" t="str">
            <v>F</v>
          </cell>
          <cell r="B978" t="str">
            <v>8</v>
          </cell>
          <cell r="D978" t="str">
            <v>000230</v>
          </cell>
          <cell r="E978">
            <v>38575</v>
          </cell>
          <cell r="F978" t="str">
            <v>41411N6</v>
          </cell>
          <cell r="G978" t="str">
            <v>6107070111N6</v>
          </cell>
          <cell r="H978">
            <v>3780</v>
          </cell>
          <cell r="I978" t="str">
            <v>D</v>
          </cell>
          <cell r="J978" t="str">
            <v>KEK JAMINAN KEMATIAN BLN APR-JUNI05 PENYIMPANAN KU</v>
          </cell>
          <cell r="K978" t="str">
            <v>500841940</v>
          </cell>
        </row>
        <row r="979">
          <cell r="A979" t="str">
            <v>F</v>
          </cell>
          <cell r="B979" t="str">
            <v>8</v>
          </cell>
          <cell r="D979" t="str">
            <v>000230</v>
          </cell>
          <cell r="E979">
            <v>38575</v>
          </cell>
          <cell r="F979" t="str">
            <v>41411N7</v>
          </cell>
          <cell r="G979" t="str">
            <v>6107070111N7</v>
          </cell>
          <cell r="H979">
            <v>4540</v>
          </cell>
          <cell r="I979" t="str">
            <v>D</v>
          </cell>
          <cell r="J979" t="str">
            <v>KEK JAMINAN KECELAKAAN BLN APR-JUNI05 PENIMBANGAN</v>
          </cell>
          <cell r="K979" t="str">
            <v>500841950</v>
          </cell>
        </row>
        <row r="980">
          <cell r="A980" t="str">
            <v>F</v>
          </cell>
          <cell r="B980" t="str">
            <v>8</v>
          </cell>
          <cell r="D980" t="str">
            <v>000230</v>
          </cell>
          <cell r="E980">
            <v>38575</v>
          </cell>
          <cell r="F980" t="str">
            <v>41411N7</v>
          </cell>
          <cell r="G980" t="str">
            <v>6107070111N7</v>
          </cell>
          <cell r="H980">
            <v>2540</v>
          </cell>
          <cell r="I980" t="str">
            <v>D</v>
          </cell>
          <cell r="J980" t="str">
            <v>KEK JAMINAN KEMATIAN BLN APR-JUNI05 PENIMBANGAN SE</v>
          </cell>
          <cell r="K980" t="str">
            <v>500841960</v>
          </cell>
        </row>
        <row r="981">
          <cell r="A981" t="str">
            <v>F</v>
          </cell>
          <cell r="B981" t="str">
            <v>8</v>
          </cell>
          <cell r="D981" t="str">
            <v>000230</v>
          </cell>
          <cell r="E981">
            <v>38575</v>
          </cell>
          <cell r="F981" t="str">
            <v>41411N8</v>
          </cell>
          <cell r="G981" t="str">
            <v>6107070111N8</v>
          </cell>
          <cell r="H981">
            <v>830</v>
          </cell>
          <cell r="I981" t="str">
            <v>D</v>
          </cell>
          <cell r="J981" t="str">
            <v>KEK JAMINAN KECELAKAAN BLN APR-JUNI05 PENANDAAN BA</v>
          </cell>
          <cell r="K981" t="str">
            <v>500841970</v>
          </cell>
        </row>
        <row r="982">
          <cell r="A982" t="str">
            <v>F</v>
          </cell>
          <cell r="B982" t="str">
            <v>8</v>
          </cell>
          <cell r="D982" t="str">
            <v>000230</v>
          </cell>
          <cell r="E982">
            <v>38575</v>
          </cell>
          <cell r="F982" t="str">
            <v>41411N8</v>
          </cell>
          <cell r="G982" t="str">
            <v>6107070111N8</v>
          </cell>
          <cell r="H982">
            <v>460</v>
          </cell>
          <cell r="I982" t="str">
            <v>D</v>
          </cell>
          <cell r="J982" t="str">
            <v>KEK JAMINAN KEMATIAN BLN APR-JUNI05 PENANDAAN BAHA</v>
          </cell>
          <cell r="K982" t="str">
            <v>500841980</v>
          </cell>
        </row>
        <row r="983">
          <cell r="A983" t="str">
            <v>F</v>
          </cell>
          <cell r="B983" t="str">
            <v>8</v>
          </cell>
          <cell r="D983" t="str">
            <v>000230</v>
          </cell>
          <cell r="E983">
            <v>38575</v>
          </cell>
          <cell r="F983" t="str">
            <v>41411O1</v>
          </cell>
          <cell r="G983" t="str">
            <v>6107070111O1</v>
          </cell>
          <cell r="H983">
            <v>940</v>
          </cell>
          <cell r="I983" t="str">
            <v>D</v>
          </cell>
          <cell r="J983" t="str">
            <v>KEK JAMINAN KECELAKAAN BLN APR-JUNI05 PEMBELIAN</v>
          </cell>
          <cell r="K983" t="str">
            <v>500841990</v>
          </cell>
        </row>
        <row r="984">
          <cell r="A984" t="str">
            <v>F</v>
          </cell>
          <cell r="B984" t="str">
            <v>8</v>
          </cell>
          <cell r="D984" t="str">
            <v>000230</v>
          </cell>
          <cell r="E984">
            <v>38575</v>
          </cell>
          <cell r="F984" t="str">
            <v>41411O1</v>
          </cell>
          <cell r="G984" t="str">
            <v>6107070111O1</v>
          </cell>
          <cell r="H984">
            <v>520</v>
          </cell>
          <cell r="I984" t="str">
            <v>D</v>
          </cell>
          <cell r="J984" t="str">
            <v>KEK JAMINAN KEMATIAN BLN APR-JUNI05 PEMBELIAN</v>
          </cell>
          <cell r="K984" t="str">
            <v>500842000</v>
          </cell>
        </row>
        <row r="985">
          <cell r="A985" t="str">
            <v>F</v>
          </cell>
          <cell r="B985" t="str">
            <v>8</v>
          </cell>
          <cell r="D985" t="str">
            <v>000230</v>
          </cell>
          <cell r="E985">
            <v>38575</v>
          </cell>
          <cell r="F985" t="str">
            <v>41411O2</v>
          </cell>
          <cell r="G985" t="str">
            <v>6107070111O2</v>
          </cell>
          <cell r="H985">
            <v>1470</v>
          </cell>
          <cell r="I985" t="str">
            <v>D</v>
          </cell>
          <cell r="J985" t="str">
            <v>KEK JAMINAN KECELAKAAN BLN APR-JUNI05 PEMBELIAN BA</v>
          </cell>
          <cell r="K985" t="str">
            <v>500842010</v>
          </cell>
        </row>
        <row r="986">
          <cell r="A986" t="str">
            <v>F</v>
          </cell>
          <cell r="B986" t="str">
            <v>8</v>
          </cell>
          <cell r="D986" t="str">
            <v>000230</v>
          </cell>
          <cell r="E986">
            <v>38575</v>
          </cell>
          <cell r="F986" t="str">
            <v>41411O2</v>
          </cell>
          <cell r="G986" t="str">
            <v>6107070111O2</v>
          </cell>
          <cell r="H986">
            <v>820</v>
          </cell>
          <cell r="I986" t="str">
            <v>D</v>
          </cell>
          <cell r="J986" t="str">
            <v>KEK JAMINAN KEMATIAN BLN APR-JUNI05 PEMBELIAN BAHA</v>
          </cell>
          <cell r="K986" t="str">
            <v>500842020</v>
          </cell>
        </row>
        <row r="987">
          <cell r="A987" t="str">
            <v>F</v>
          </cell>
          <cell r="B987" t="str">
            <v>8</v>
          </cell>
          <cell r="D987" t="str">
            <v>000230</v>
          </cell>
          <cell r="E987">
            <v>38575</v>
          </cell>
          <cell r="F987" t="str">
            <v>41411O3</v>
          </cell>
          <cell r="G987" t="str">
            <v>6107070111O3</v>
          </cell>
          <cell r="H987">
            <v>1210</v>
          </cell>
          <cell r="I987" t="str">
            <v>D</v>
          </cell>
          <cell r="J987" t="str">
            <v>KEK JAMINAN KECELAKAAN BLN APR-JUNI05 PEMBELIAN BA</v>
          </cell>
          <cell r="K987" t="str">
            <v>500842030</v>
          </cell>
        </row>
        <row r="988">
          <cell r="A988" t="str">
            <v>F</v>
          </cell>
          <cell r="B988" t="str">
            <v>8</v>
          </cell>
          <cell r="D988" t="str">
            <v>000230</v>
          </cell>
          <cell r="E988">
            <v>38575</v>
          </cell>
          <cell r="F988" t="str">
            <v>41411O3</v>
          </cell>
          <cell r="G988" t="str">
            <v>6107070111O3</v>
          </cell>
          <cell r="H988">
            <v>680</v>
          </cell>
          <cell r="I988" t="str">
            <v>D</v>
          </cell>
          <cell r="J988" t="str">
            <v>KEK JAMINAN KEMATIAN BLN APR-JUNI05 PEMBELIAN BAHA</v>
          </cell>
          <cell r="K988" t="str">
            <v>500842040</v>
          </cell>
        </row>
        <row r="989">
          <cell r="A989" t="str">
            <v>F</v>
          </cell>
          <cell r="B989" t="str">
            <v>8</v>
          </cell>
          <cell r="D989" t="str">
            <v>000230</v>
          </cell>
          <cell r="E989">
            <v>38575</v>
          </cell>
          <cell r="F989" t="str">
            <v>41411P1</v>
          </cell>
          <cell r="G989" t="str">
            <v>6107070111P1</v>
          </cell>
          <cell r="H989">
            <v>850</v>
          </cell>
          <cell r="I989" t="str">
            <v>D</v>
          </cell>
          <cell r="J989" t="str">
            <v>KEK JAMINAN KECELAKAAN BLN APR-JUNI05 PENGOLAHAN D</v>
          </cell>
          <cell r="K989" t="str">
            <v>500842050</v>
          </cell>
        </row>
        <row r="990">
          <cell r="A990" t="str">
            <v>F</v>
          </cell>
          <cell r="B990" t="str">
            <v>8</v>
          </cell>
          <cell r="D990" t="str">
            <v>000230</v>
          </cell>
          <cell r="E990">
            <v>38575</v>
          </cell>
          <cell r="F990" t="str">
            <v>41411P1</v>
          </cell>
          <cell r="G990" t="str">
            <v>6107070111P1</v>
          </cell>
          <cell r="H990">
            <v>470</v>
          </cell>
          <cell r="I990" t="str">
            <v>D</v>
          </cell>
          <cell r="J990" t="str">
            <v>KEK JAMINAN KEMATIAN BLN APR-JUNI05 PENGOLAHAN DAT</v>
          </cell>
          <cell r="K990" t="str">
            <v>500842060</v>
          </cell>
        </row>
        <row r="991">
          <cell r="A991" t="str">
            <v>F</v>
          </cell>
          <cell r="B991" t="str">
            <v>8</v>
          </cell>
          <cell r="D991" t="str">
            <v>000230</v>
          </cell>
          <cell r="E991">
            <v>38575</v>
          </cell>
          <cell r="F991" t="str">
            <v>41411A4</v>
          </cell>
          <cell r="G991" t="str">
            <v>6107070111A4</v>
          </cell>
          <cell r="H991">
            <v>6820</v>
          </cell>
          <cell r="I991" t="str">
            <v>D</v>
          </cell>
          <cell r="J991" t="str">
            <v>KEK JAMINAN KECELAKAAN BLN APR-JUNI05 KTO BINTANG</v>
          </cell>
          <cell r="K991" t="str">
            <v>500842070</v>
          </cell>
        </row>
        <row r="992">
          <cell r="A992" t="str">
            <v>F</v>
          </cell>
          <cell r="B992" t="str">
            <v>8</v>
          </cell>
          <cell r="D992" t="str">
            <v>000230</v>
          </cell>
          <cell r="E992">
            <v>38575</v>
          </cell>
          <cell r="F992" t="str">
            <v>41411A4</v>
          </cell>
          <cell r="G992" t="str">
            <v>6107070111A4</v>
          </cell>
          <cell r="H992">
            <v>3850</v>
          </cell>
          <cell r="I992" t="str">
            <v>D</v>
          </cell>
          <cell r="J992" t="str">
            <v>KEK JAMINAN KEMATIAN BLN APR-JUNI05 KTO BINTANG</v>
          </cell>
          <cell r="K992" t="str">
            <v>500842080</v>
          </cell>
        </row>
        <row r="993">
          <cell r="A993" t="str">
            <v>F</v>
          </cell>
          <cell r="B993" t="str">
            <v>8</v>
          </cell>
          <cell r="D993" t="str">
            <v>000230</v>
          </cell>
          <cell r="E993">
            <v>38575</v>
          </cell>
          <cell r="F993" t="str">
            <v>41411Q5</v>
          </cell>
          <cell r="G993" t="str">
            <v>6107070111Q5</v>
          </cell>
          <cell r="H993">
            <v>15890</v>
          </cell>
          <cell r="I993" t="str">
            <v>D</v>
          </cell>
          <cell r="J993" t="str">
            <v>KEK JAMINAN KECELAKAAN BLN APR-JUNI05 UMUM</v>
          </cell>
          <cell r="K993" t="str">
            <v>500842090</v>
          </cell>
        </row>
        <row r="994">
          <cell r="A994" t="str">
            <v>F</v>
          </cell>
          <cell r="B994" t="str">
            <v>8</v>
          </cell>
          <cell r="D994" t="str">
            <v>000230</v>
          </cell>
          <cell r="E994">
            <v>38575</v>
          </cell>
          <cell r="F994" t="str">
            <v>41411Q5</v>
          </cell>
          <cell r="G994" t="str">
            <v>6107070111Q5</v>
          </cell>
          <cell r="H994">
            <v>8950</v>
          </cell>
          <cell r="I994" t="str">
            <v>D</v>
          </cell>
          <cell r="J994" t="str">
            <v>KEK JAMINAN KEMATIAN BLN APR-JUNI05 UMUM</v>
          </cell>
          <cell r="K994" t="str">
            <v>500842100</v>
          </cell>
        </row>
        <row r="995">
          <cell r="A995" t="str">
            <v>F</v>
          </cell>
          <cell r="B995" t="str">
            <v>8</v>
          </cell>
          <cell r="D995" t="str">
            <v>000230</v>
          </cell>
          <cell r="E995">
            <v>38575</v>
          </cell>
          <cell r="F995" t="str">
            <v>41411Q6</v>
          </cell>
          <cell r="G995" t="str">
            <v>6107070111Q6</v>
          </cell>
          <cell r="H995">
            <v>6690</v>
          </cell>
          <cell r="I995" t="str">
            <v>D</v>
          </cell>
          <cell r="J995" t="str">
            <v>KEK JAMINAN KECELAKAAN BLN APR-JUNI05 RUMAH TANGGA</v>
          </cell>
          <cell r="K995" t="str">
            <v>500842110</v>
          </cell>
        </row>
        <row r="996">
          <cell r="A996" t="str">
            <v>F</v>
          </cell>
          <cell r="B996" t="str">
            <v>8</v>
          </cell>
          <cell r="D996" t="str">
            <v>000230</v>
          </cell>
          <cell r="E996">
            <v>38575</v>
          </cell>
          <cell r="F996" t="str">
            <v>41411Q6</v>
          </cell>
          <cell r="G996" t="str">
            <v>6107070111Q6</v>
          </cell>
          <cell r="H996">
            <v>3760</v>
          </cell>
          <cell r="I996" t="str">
            <v>D</v>
          </cell>
          <cell r="J996" t="str">
            <v>KEK JAMINAN KEMATIAN BLN APR-JUNI05 RUMAH TANGGA</v>
          </cell>
          <cell r="K996" t="str">
            <v>500842120</v>
          </cell>
        </row>
        <row r="997">
          <cell r="A997" t="str">
            <v>F</v>
          </cell>
          <cell r="B997" t="str">
            <v>8</v>
          </cell>
          <cell r="D997" t="str">
            <v>000230</v>
          </cell>
          <cell r="E997">
            <v>38575</v>
          </cell>
          <cell r="F997" t="str">
            <v>41411Q1</v>
          </cell>
          <cell r="G997" t="str">
            <v>6107070111Q1</v>
          </cell>
          <cell r="H997">
            <v>1000</v>
          </cell>
          <cell r="I997" t="str">
            <v>D</v>
          </cell>
          <cell r="J997" t="str">
            <v>KEK JAMINAN KECELAKAAN BLN APR-JUNI05 ADM.PERSONAL</v>
          </cell>
          <cell r="K997" t="str">
            <v>500842130</v>
          </cell>
        </row>
        <row r="998">
          <cell r="A998" t="str">
            <v>F</v>
          </cell>
          <cell r="B998" t="str">
            <v>8</v>
          </cell>
          <cell r="D998" t="str">
            <v>000230</v>
          </cell>
          <cell r="E998">
            <v>38575</v>
          </cell>
          <cell r="F998" t="str">
            <v>41411Q1</v>
          </cell>
          <cell r="G998" t="str">
            <v>6107070111Q1</v>
          </cell>
          <cell r="H998">
            <v>560</v>
          </cell>
          <cell r="I998" t="str">
            <v>D</v>
          </cell>
          <cell r="J998" t="str">
            <v>KEK JAMINAN KEMATIAN BLN APR-JUNI05 ADM.PERSONALIA</v>
          </cell>
          <cell r="K998" t="str">
            <v>500842140</v>
          </cell>
        </row>
        <row r="999">
          <cell r="A999" t="str">
            <v>F</v>
          </cell>
          <cell r="B999" t="str">
            <v>8</v>
          </cell>
          <cell r="D999" t="str">
            <v>000230</v>
          </cell>
          <cell r="E999">
            <v>38575</v>
          </cell>
          <cell r="F999" t="str">
            <v>41411Q2</v>
          </cell>
          <cell r="G999" t="str">
            <v>6107070111Q2</v>
          </cell>
          <cell r="H999">
            <v>3950</v>
          </cell>
          <cell r="I999" t="str">
            <v>D</v>
          </cell>
          <cell r="J999" t="str">
            <v>KEK JAMINAN KECELAKAAN BLN APR-JUNI05 ADM.PERSONAL</v>
          </cell>
          <cell r="K999" t="str">
            <v>500842150</v>
          </cell>
        </row>
        <row r="1000">
          <cell r="A1000" t="str">
            <v>F</v>
          </cell>
          <cell r="B1000" t="str">
            <v>8</v>
          </cell>
          <cell r="D1000" t="str">
            <v>000230</v>
          </cell>
          <cell r="E1000">
            <v>38575</v>
          </cell>
          <cell r="F1000" t="str">
            <v>41411Q2</v>
          </cell>
          <cell r="G1000" t="str">
            <v>6107070111Q2</v>
          </cell>
          <cell r="H1000">
            <v>2200</v>
          </cell>
          <cell r="I1000" t="str">
            <v>D</v>
          </cell>
          <cell r="J1000" t="str">
            <v>KEK JAMINAN KEMATIAN BLN APR-JUNI05 ADM.PERSONALIA</v>
          </cell>
          <cell r="K1000" t="str">
            <v>500842160</v>
          </cell>
        </row>
        <row r="1001">
          <cell r="A1001" t="str">
            <v>F</v>
          </cell>
          <cell r="B1001" t="str">
            <v>8</v>
          </cell>
          <cell r="D1001" t="str">
            <v>000230</v>
          </cell>
          <cell r="E1001">
            <v>38575</v>
          </cell>
          <cell r="F1001" t="str">
            <v>41411Q4</v>
          </cell>
          <cell r="G1001" t="str">
            <v>6107070111Q4</v>
          </cell>
          <cell r="H1001">
            <v>1370</v>
          </cell>
          <cell r="I1001" t="str">
            <v>D</v>
          </cell>
          <cell r="J1001" t="str">
            <v>KEK JAMINAN KECELAKAAN BLN APR-JUNI05 PELATIHAN</v>
          </cell>
          <cell r="K1001" t="str">
            <v>500842170</v>
          </cell>
        </row>
        <row r="1002">
          <cell r="A1002" t="str">
            <v>F</v>
          </cell>
          <cell r="B1002" t="str">
            <v>8</v>
          </cell>
          <cell r="D1002" t="str">
            <v>000230</v>
          </cell>
          <cell r="E1002">
            <v>38575</v>
          </cell>
          <cell r="F1002" t="str">
            <v>41411Q4</v>
          </cell>
          <cell r="G1002" t="str">
            <v>6107070111Q4</v>
          </cell>
          <cell r="H1002">
            <v>760</v>
          </cell>
          <cell r="I1002" t="str">
            <v>D</v>
          </cell>
          <cell r="J1002" t="str">
            <v>KEK JAMINAN KEMATIAN BLN APR-JUNI05 PELATIHAN</v>
          </cell>
          <cell r="K1002" t="str">
            <v>500842180</v>
          </cell>
        </row>
        <row r="1003">
          <cell r="A1003" t="str">
            <v>F</v>
          </cell>
          <cell r="B1003" t="str">
            <v>8</v>
          </cell>
          <cell r="D1003" t="str">
            <v>000230</v>
          </cell>
          <cell r="E1003">
            <v>38575</v>
          </cell>
          <cell r="F1003" t="str">
            <v>41411R1</v>
          </cell>
          <cell r="G1003" t="str">
            <v>6107070111R1</v>
          </cell>
          <cell r="H1003">
            <v>850</v>
          </cell>
          <cell r="I1003" t="str">
            <v>D</v>
          </cell>
          <cell r="J1003" t="str">
            <v>KEK JAMINAN KECELAKAAN BLN APR-JUNI05 AKUNTANSI</v>
          </cell>
          <cell r="K1003" t="str">
            <v>500842190</v>
          </cell>
        </row>
        <row r="1004">
          <cell r="A1004" t="str">
            <v>F</v>
          </cell>
          <cell r="B1004" t="str">
            <v>8</v>
          </cell>
          <cell r="D1004" t="str">
            <v>000230</v>
          </cell>
          <cell r="E1004">
            <v>38575</v>
          </cell>
          <cell r="F1004" t="str">
            <v>41411R1</v>
          </cell>
          <cell r="G1004" t="str">
            <v>6107070111R1</v>
          </cell>
          <cell r="H1004">
            <v>470</v>
          </cell>
          <cell r="I1004" t="str">
            <v>D</v>
          </cell>
          <cell r="J1004" t="str">
            <v>KEK JAMINAN KEMATIAN BLN APR-JUNI05 AKUNTANSI</v>
          </cell>
          <cell r="K1004" t="str">
            <v>500842200</v>
          </cell>
        </row>
        <row r="1005">
          <cell r="A1005" t="str">
            <v>F</v>
          </cell>
          <cell r="B1005" t="str">
            <v>8</v>
          </cell>
          <cell r="D1005" t="str">
            <v>000230</v>
          </cell>
          <cell r="E1005">
            <v>38575</v>
          </cell>
          <cell r="F1005" t="str">
            <v>41411R2</v>
          </cell>
          <cell r="G1005" t="str">
            <v>6107070111R2</v>
          </cell>
          <cell r="H1005">
            <v>4680</v>
          </cell>
          <cell r="I1005" t="str">
            <v>D</v>
          </cell>
          <cell r="J1005" t="str">
            <v>KEK JAMINAN KECELAKAAN BLN APR-JUNI05 BID.VERIFIKA</v>
          </cell>
          <cell r="K1005" t="str">
            <v>500842210</v>
          </cell>
        </row>
        <row r="1006">
          <cell r="A1006" t="str">
            <v>F</v>
          </cell>
          <cell r="B1006" t="str">
            <v>8</v>
          </cell>
          <cell r="D1006" t="str">
            <v>000230</v>
          </cell>
          <cell r="E1006">
            <v>38575</v>
          </cell>
          <cell r="F1006" t="str">
            <v>41411R2</v>
          </cell>
          <cell r="G1006" t="str">
            <v>6107070111R2</v>
          </cell>
          <cell r="H1006">
            <v>2610</v>
          </cell>
          <cell r="I1006" t="str">
            <v>D</v>
          </cell>
          <cell r="J1006" t="str">
            <v>KEK JAMINAN KEMATIAN BLN APR-JUNI05 BID.VERIFIKASI</v>
          </cell>
          <cell r="K1006" t="str">
            <v>500842220</v>
          </cell>
        </row>
        <row r="1007">
          <cell r="A1007" t="str">
            <v>F</v>
          </cell>
          <cell r="B1007" t="str">
            <v>8</v>
          </cell>
          <cell r="D1007" t="str">
            <v>000230</v>
          </cell>
          <cell r="E1007">
            <v>38575</v>
          </cell>
          <cell r="F1007" t="str">
            <v>41411R2</v>
          </cell>
          <cell r="G1007" t="str">
            <v>6107070111R2</v>
          </cell>
          <cell r="H1007">
            <v>660</v>
          </cell>
          <cell r="I1007" t="str">
            <v>D</v>
          </cell>
          <cell r="J1007" t="str">
            <v>KEK JAMINAN KECELAKAAN BLN APR-JUNI05 BID.VERIFIKA</v>
          </cell>
          <cell r="K1007" t="str">
            <v>500842230</v>
          </cell>
        </row>
        <row r="1008">
          <cell r="A1008" t="str">
            <v>F</v>
          </cell>
          <cell r="B1008" t="str">
            <v>8</v>
          </cell>
          <cell r="D1008" t="str">
            <v>000230</v>
          </cell>
          <cell r="E1008">
            <v>38575</v>
          </cell>
          <cell r="F1008" t="str">
            <v>41411R2</v>
          </cell>
          <cell r="G1008" t="str">
            <v>6107070111R2</v>
          </cell>
          <cell r="H1008">
            <v>370</v>
          </cell>
          <cell r="I1008" t="str">
            <v>D</v>
          </cell>
          <cell r="J1008" t="str">
            <v>KEK JAMINAN KEMATIAN BLN APR-JUNI05 BID.VERIFIKASI</v>
          </cell>
          <cell r="K1008" t="str">
            <v>500842240</v>
          </cell>
        </row>
        <row r="1009">
          <cell r="A1009" t="str">
            <v>F</v>
          </cell>
          <cell r="B1009" t="str">
            <v>8</v>
          </cell>
          <cell r="D1009" t="str">
            <v>000230</v>
          </cell>
          <cell r="E1009">
            <v>38575</v>
          </cell>
          <cell r="F1009" t="str">
            <v>41411R4</v>
          </cell>
          <cell r="G1009" t="str">
            <v>6107070111R4</v>
          </cell>
          <cell r="H1009">
            <v>900</v>
          </cell>
          <cell r="I1009" t="str">
            <v>D</v>
          </cell>
          <cell r="J1009" t="str">
            <v>KEK JAMINAN KECELAKAAN BLN APR-JUNI05 BID STANDARI</v>
          </cell>
          <cell r="K1009" t="str">
            <v>500842250</v>
          </cell>
        </row>
        <row r="1010">
          <cell r="A1010" t="str">
            <v>F</v>
          </cell>
          <cell r="B1010" t="str">
            <v>8</v>
          </cell>
          <cell r="D1010" t="str">
            <v>000230</v>
          </cell>
          <cell r="E1010">
            <v>38575</v>
          </cell>
          <cell r="F1010" t="str">
            <v>41411R4</v>
          </cell>
          <cell r="G1010" t="str">
            <v>6107070111R4</v>
          </cell>
          <cell r="H1010">
            <v>500</v>
          </cell>
          <cell r="I1010" t="str">
            <v>D</v>
          </cell>
          <cell r="J1010" t="str">
            <v>KEK JAMINAN KEMATIAN BLN APR-JUNI05 BID STANDARISA</v>
          </cell>
          <cell r="K1010" t="str">
            <v>500842260</v>
          </cell>
        </row>
        <row r="1011">
          <cell r="A1011" t="str">
            <v>F</v>
          </cell>
          <cell r="B1011" t="str">
            <v>8</v>
          </cell>
          <cell r="D1011" t="str">
            <v>000230</v>
          </cell>
          <cell r="E1011">
            <v>38575</v>
          </cell>
          <cell r="F1011" t="str">
            <v>41411S1</v>
          </cell>
          <cell r="G1011" t="str">
            <v>6107070111S1</v>
          </cell>
          <cell r="H1011">
            <v>1660</v>
          </cell>
          <cell r="I1011" t="str">
            <v>D</v>
          </cell>
          <cell r="J1011" t="str">
            <v>KEK JAMINAN KECELAKAAN BLN APR-JUNI05 KEUANGAN</v>
          </cell>
          <cell r="K1011" t="str">
            <v>500842270</v>
          </cell>
        </row>
        <row r="1012">
          <cell r="A1012" t="str">
            <v>F</v>
          </cell>
          <cell r="B1012" t="str">
            <v>8</v>
          </cell>
          <cell r="D1012" t="str">
            <v>000230</v>
          </cell>
          <cell r="E1012">
            <v>38575</v>
          </cell>
          <cell r="F1012" t="str">
            <v>41411S1</v>
          </cell>
          <cell r="G1012" t="str">
            <v>6107070111S1</v>
          </cell>
          <cell r="H1012">
            <v>930</v>
          </cell>
          <cell r="I1012" t="str">
            <v>D</v>
          </cell>
          <cell r="J1012" t="str">
            <v>KEK JAMINAN KEMATIAN BLN APR-JUNI05 KEUANGAN</v>
          </cell>
          <cell r="K1012" t="str">
            <v>500842280</v>
          </cell>
        </row>
        <row r="1013">
          <cell r="A1013" t="str">
            <v>F</v>
          </cell>
          <cell r="B1013" t="str">
            <v>8</v>
          </cell>
          <cell r="D1013" t="str">
            <v>000230</v>
          </cell>
          <cell r="E1013">
            <v>38575</v>
          </cell>
          <cell r="F1013" t="str">
            <v>41411S2</v>
          </cell>
          <cell r="G1013" t="str">
            <v>6107070111S2</v>
          </cell>
          <cell r="H1013">
            <v>830</v>
          </cell>
          <cell r="I1013" t="str">
            <v>D</v>
          </cell>
          <cell r="J1013" t="str">
            <v>KEK JAMINAN KECELAKAAN BLN APR-JUNI05 ANGGARAN</v>
          </cell>
          <cell r="K1013" t="str">
            <v>500842290</v>
          </cell>
        </row>
        <row r="1014">
          <cell r="A1014" t="str">
            <v>F</v>
          </cell>
          <cell r="B1014" t="str">
            <v>8</v>
          </cell>
          <cell r="D1014" t="str">
            <v>000230</v>
          </cell>
          <cell r="E1014">
            <v>38575</v>
          </cell>
          <cell r="F1014" t="str">
            <v>41411S2</v>
          </cell>
          <cell r="G1014" t="str">
            <v>6107070111S2</v>
          </cell>
          <cell r="H1014">
            <v>460</v>
          </cell>
          <cell r="I1014" t="str">
            <v>D</v>
          </cell>
          <cell r="J1014" t="str">
            <v>KEK JAMINAN KEMATIAN BLN APR-JUNI05 ANGGARAN</v>
          </cell>
          <cell r="K1014" t="str">
            <v>500842300</v>
          </cell>
        </row>
        <row r="1015">
          <cell r="A1015" t="str">
            <v>F</v>
          </cell>
          <cell r="B1015" t="str">
            <v>8</v>
          </cell>
          <cell r="D1015" t="str">
            <v>000230</v>
          </cell>
          <cell r="E1015">
            <v>38575</v>
          </cell>
          <cell r="F1015" t="str">
            <v>41411S3</v>
          </cell>
          <cell r="G1015" t="str">
            <v>6107070111S3</v>
          </cell>
          <cell r="H1015">
            <v>3090</v>
          </cell>
          <cell r="I1015" t="str">
            <v>D</v>
          </cell>
          <cell r="J1015" t="str">
            <v>KEK JAMINAN KECELAKAAN BLN APR-JUNI05 ADM / KAS BA</v>
          </cell>
          <cell r="K1015" t="str">
            <v>500842310</v>
          </cell>
        </row>
        <row r="1016">
          <cell r="A1016" t="str">
            <v>F</v>
          </cell>
          <cell r="B1016" t="str">
            <v>8</v>
          </cell>
          <cell r="D1016" t="str">
            <v>000230</v>
          </cell>
          <cell r="E1016">
            <v>38575</v>
          </cell>
          <cell r="F1016" t="str">
            <v>41411S3</v>
          </cell>
          <cell r="G1016" t="str">
            <v>6107070111S3</v>
          </cell>
          <cell r="H1016">
            <v>1720</v>
          </cell>
          <cell r="I1016" t="str">
            <v>D</v>
          </cell>
          <cell r="J1016" t="str">
            <v>KEK JAMINAN KEMATIAN BLN APR-JUNI05 ADM / KAS BANK</v>
          </cell>
          <cell r="K1016" t="str">
            <v>500842320</v>
          </cell>
        </row>
        <row r="1017">
          <cell r="A1017" t="str">
            <v>F</v>
          </cell>
          <cell r="B1017" t="str">
            <v>8</v>
          </cell>
          <cell r="D1017" t="str">
            <v>000230</v>
          </cell>
          <cell r="E1017">
            <v>38575</v>
          </cell>
          <cell r="F1017" t="str">
            <v>41411S4</v>
          </cell>
          <cell r="G1017" t="str">
            <v>6107070111S4</v>
          </cell>
          <cell r="H1017">
            <v>2650</v>
          </cell>
          <cell r="I1017" t="str">
            <v>D</v>
          </cell>
          <cell r="J1017" t="str">
            <v>KEK JAMINAN KECELAKAAN BLN APR-JUNI05 PAJAK</v>
          </cell>
          <cell r="K1017" t="str">
            <v>500842330</v>
          </cell>
        </row>
        <row r="1018">
          <cell r="A1018" t="str">
            <v>F</v>
          </cell>
          <cell r="B1018" t="str">
            <v>8</v>
          </cell>
          <cell r="D1018" t="str">
            <v>000230</v>
          </cell>
          <cell r="E1018">
            <v>38575</v>
          </cell>
          <cell r="F1018" t="str">
            <v>41411S4</v>
          </cell>
          <cell r="G1018" t="str">
            <v>6107070111S4</v>
          </cell>
          <cell r="H1018">
            <v>1470</v>
          </cell>
          <cell r="I1018" t="str">
            <v>D</v>
          </cell>
          <cell r="J1018" t="str">
            <v>KEK JAMINAN KEMATIAN BLN APR-JUNI05 PAJAK</v>
          </cell>
          <cell r="K1018" t="str">
            <v>500842340</v>
          </cell>
        </row>
        <row r="1019">
          <cell r="A1019" t="str">
            <v>F</v>
          </cell>
          <cell r="B1019" t="str">
            <v>8</v>
          </cell>
          <cell r="D1019" t="str">
            <v>000230</v>
          </cell>
          <cell r="E1019">
            <v>38575</v>
          </cell>
          <cell r="F1019" t="str">
            <v>1720000</v>
          </cell>
          <cell r="G1019" t="str">
            <v>210503010000</v>
          </cell>
          <cell r="H1019">
            <v>2036730</v>
          </cell>
          <cell r="I1019" t="str">
            <v>K</v>
          </cell>
          <cell r="J1019" t="str">
            <v>KEK IJHT TGL 5 AGUSTUS 2005</v>
          </cell>
          <cell r="K1019" t="str">
            <v>500842350</v>
          </cell>
        </row>
        <row r="1020">
          <cell r="A1020" t="str">
            <v>F</v>
          </cell>
          <cell r="B1020" t="str">
            <v>8</v>
          </cell>
          <cell r="D1020" t="str">
            <v>000230</v>
          </cell>
          <cell r="E1020">
            <v>38575</v>
          </cell>
          <cell r="F1020" t="str">
            <v>1720002</v>
          </cell>
          <cell r="G1020" t="str">
            <v>210503010002</v>
          </cell>
          <cell r="H1020">
            <v>298710</v>
          </cell>
          <cell r="I1020" t="str">
            <v>K</v>
          </cell>
          <cell r="J1020" t="str">
            <v>KEK IJKK TGL 5 AGUSTUS 2005</v>
          </cell>
          <cell r="K1020" t="str">
            <v>500842360</v>
          </cell>
        </row>
        <row r="1021">
          <cell r="A1021" t="str">
            <v>F</v>
          </cell>
          <cell r="B1021" t="str">
            <v>8</v>
          </cell>
          <cell r="D1021" t="str">
            <v>000230</v>
          </cell>
          <cell r="E1021">
            <v>38575</v>
          </cell>
          <cell r="F1021" t="str">
            <v>1720001</v>
          </cell>
          <cell r="G1021" t="str">
            <v>210503010001</v>
          </cell>
          <cell r="H1021">
            <v>167900</v>
          </cell>
          <cell r="I1021" t="str">
            <v>K</v>
          </cell>
          <cell r="J1021" t="str">
            <v>KEK IJK TGL 5 AGUSTUS 2005</v>
          </cell>
          <cell r="K1021" t="str">
            <v>500842370</v>
          </cell>
        </row>
        <row r="1022">
          <cell r="A1022" t="str">
            <v>F</v>
          </cell>
          <cell r="B1022" t="str">
            <v>1</v>
          </cell>
          <cell r="D1022" t="str">
            <v>003308</v>
          </cell>
          <cell r="E1022">
            <v>38569</v>
          </cell>
          <cell r="F1022" t="str">
            <v>1000000</v>
          </cell>
          <cell r="G1022" t="str">
            <v>110101010000</v>
          </cell>
          <cell r="H1022">
            <v>1215000</v>
          </cell>
          <cell r="I1022" t="str">
            <v>D</v>
          </cell>
          <cell r="J1022" t="str">
            <v>SETORAN MES PAJAJARAN BULAN MEI 2005</v>
          </cell>
          <cell r="K1022" t="str">
            <v>102970010</v>
          </cell>
        </row>
        <row r="1023">
          <cell r="A1023" t="str">
            <v>F</v>
          </cell>
          <cell r="B1023" t="str">
            <v>1</v>
          </cell>
          <cell r="D1023" t="str">
            <v>003308</v>
          </cell>
          <cell r="E1023">
            <v>38569</v>
          </cell>
          <cell r="F1023" t="str">
            <v>9030200</v>
          </cell>
          <cell r="G1023" t="str">
            <v>710501020200</v>
          </cell>
          <cell r="H1023">
            <v>1215000</v>
          </cell>
          <cell r="I1023" t="str">
            <v>K</v>
          </cell>
          <cell r="J1023" t="str">
            <v>SETORAN MES PAJAJARAN BULAN MEI 2005</v>
          </cell>
          <cell r="K1023" t="str">
            <v>102970020</v>
          </cell>
        </row>
        <row r="1024">
          <cell r="A1024" t="str">
            <v>F</v>
          </cell>
          <cell r="B1024" t="str">
            <v>1</v>
          </cell>
          <cell r="D1024" t="str">
            <v>003309</v>
          </cell>
          <cell r="E1024">
            <v>38569</v>
          </cell>
          <cell r="F1024" t="str">
            <v>4980200</v>
          </cell>
          <cell r="G1024" t="str">
            <v>680702010200</v>
          </cell>
          <cell r="H1024">
            <v>1000000</v>
          </cell>
          <cell r="I1024" t="str">
            <v>D</v>
          </cell>
          <cell r="J1024" t="str">
            <v>BIAYA PARTISIPASI KULIAH LAPANGAN FARMASI ITB</v>
          </cell>
          <cell r="K1024" t="str">
            <v>102970030</v>
          </cell>
        </row>
        <row r="1025">
          <cell r="A1025" t="str">
            <v>F</v>
          </cell>
          <cell r="B1025" t="str">
            <v>1</v>
          </cell>
          <cell r="D1025" t="str">
            <v>003309</v>
          </cell>
          <cell r="E1025">
            <v>38569</v>
          </cell>
          <cell r="F1025" t="str">
            <v>1000000</v>
          </cell>
          <cell r="G1025" t="str">
            <v>110101010000</v>
          </cell>
          <cell r="H1025">
            <v>1000000</v>
          </cell>
          <cell r="I1025" t="str">
            <v>K</v>
          </cell>
          <cell r="J1025" t="str">
            <v>BIAYA PARTISIPASI KULIAH LAPANGAN FARMASI ITB</v>
          </cell>
          <cell r="K1025" t="str">
            <v>102970040</v>
          </cell>
        </row>
        <row r="1026">
          <cell r="A1026" t="str">
            <v>F</v>
          </cell>
          <cell r="B1026" t="str">
            <v>1</v>
          </cell>
          <cell r="D1026" t="str">
            <v>003310</v>
          </cell>
          <cell r="E1026">
            <v>38569</v>
          </cell>
          <cell r="F1026" t="str">
            <v>121KI20</v>
          </cell>
          <cell r="G1026" t="str">
            <v>11110501KI20</v>
          </cell>
          <cell r="H1026">
            <v>3756000</v>
          </cell>
          <cell r="I1026" t="str">
            <v>D</v>
          </cell>
          <cell r="J1026" t="str">
            <v>BY PERJALANAN PINDAH MUTASI DRS,YANYAN SOLEHUDIN</v>
          </cell>
          <cell r="K1026" t="str">
            <v>102970050</v>
          </cell>
        </row>
        <row r="1027">
          <cell r="A1027" t="str">
            <v>F</v>
          </cell>
          <cell r="B1027" t="str">
            <v>1</v>
          </cell>
          <cell r="D1027" t="str">
            <v>003310</v>
          </cell>
          <cell r="E1027">
            <v>38569</v>
          </cell>
          <cell r="F1027" t="str">
            <v>1000000</v>
          </cell>
          <cell r="G1027" t="str">
            <v>110101010000</v>
          </cell>
          <cell r="H1027">
            <v>3756000</v>
          </cell>
          <cell r="I1027" t="str">
            <v>K</v>
          </cell>
          <cell r="J1027" t="str">
            <v>BY PERJALANAN PINDAH MUTASI DRS,YANYAN SOLEHUDIN</v>
          </cell>
          <cell r="K1027" t="str">
            <v>102970060</v>
          </cell>
        </row>
        <row r="1028">
          <cell r="A1028" t="str">
            <v>F</v>
          </cell>
          <cell r="B1028" t="str">
            <v>1</v>
          </cell>
          <cell r="D1028" t="str">
            <v>003312</v>
          </cell>
          <cell r="E1028">
            <v>38569</v>
          </cell>
          <cell r="F1028" t="str">
            <v>19300K5</v>
          </cell>
          <cell r="G1028" t="str">
            <v>2107050100K5</v>
          </cell>
          <cell r="H1028">
            <v>482000</v>
          </cell>
          <cell r="I1028" t="str">
            <v>D</v>
          </cell>
          <cell r="J1028" t="str">
            <v>CUTI PANJANG A/N ENDI SUHAEDI           PEMER KINA</v>
          </cell>
          <cell r="K1028" t="str">
            <v>102970070</v>
          </cell>
        </row>
        <row r="1029">
          <cell r="A1029" t="str">
            <v>F</v>
          </cell>
          <cell r="B1029" t="str">
            <v>1</v>
          </cell>
          <cell r="D1029" t="str">
            <v>003312</v>
          </cell>
          <cell r="E1029">
            <v>38569</v>
          </cell>
          <cell r="F1029" t="str">
            <v>1000000</v>
          </cell>
          <cell r="G1029" t="str">
            <v>110101010000</v>
          </cell>
          <cell r="H1029">
            <v>482000</v>
          </cell>
          <cell r="I1029" t="str">
            <v>K</v>
          </cell>
          <cell r="J1029" t="str">
            <v>PEMB. CUTI PANJANG A/N ENDI SUHAEDI</v>
          </cell>
          <cell r="K1029" t="str">
            <v>102970080</v>
          </cell>
        </row>
        <row r="1030">
          <cell r="A1030" t="str">
            <v>F</v>
          </cell>
          <cell r="B1030" t="str">
            <v>1</v>
          </cell>
          <cell r="D1030" t="str">
            <v>003313</v>
          </cell>
          <cell r="E1030">
            <v>38569</v>
          </cell>
          <cell r="F1030" t="str">
            <v>1930000</v>
          </cell>
          <cell r="G1030" t="str">
            <v>210705010000</v>
          </cell>
          <cell r="H1030">
            <v>568500</v>
          </cell>
          <cell r="I1030" t="str">
            <v>D</v>
          </cell>
          <cell r="J1030" t="str">
            <v>CUTI PANJANG A/N DADANG ERAWAN        ADM/KEUANGAN</v>
          </cell>
          <cell r="K1030" t="str">
            <v>102970090</v>
          </cell>
        </row>
        <row r="1031">
          <cell r="A1031" t="str">
            <v>F</v>
          </cell>
          <cell r="B1031" t="str">
            <v>1</v>
          </cell>
          <cell r="D1031" t="str">
            <v>003313</v>
          </cell>
          <cell r="E1031">
            <v>38569</v>
          </cell>
          <cell r="F1031" t="str">
            <v>1000000</v>
          </cell>
          <cell r="G1031" t="str">
            <v>110101010000</v>
          </cell>
          <cell r="H1031">
            <v>568500</v>
          </cell>
          <cell r="I1031" t="str">
            <v>K</v>
          </cell>
          <cell r="J1031" t="str">
            <v>PEMB. CUTI PANJANG A/N DADANG ERAWAN</v>
          </cell>
          <cell r="K1031" t="str">
            <v>102970100</v>
          </cell>
        </row>
        <row r="1032">
          <cell r="A1032" t="str">
            <v>F</v>
          </cell>
          <cell r="B1032" t="str">
            <v>1</v>
          </cell>
          <cell r="D1032" t="str">
            <v>003314</v>
          </cell>
          <cell r="E1032">
            <v>38569</v>
          </cell>
          <cell r="F1032" t="str">
            <v>1930000</v>
          </cell>
          <cell r="G1032" t="str">
            <v>210705010000</v>
          </cell>
          <cell r="H1032">
            <v>568500</v>
          </cell>
          <cell r="I1032" t="str">
            <v>D</v>
          </cell>
          <cell r="J1032" t="str">
            <v>PEMB. CUTI PANJANG A/N NANDANG</v>
          </cell>
          <cell r="K1032" t="str">
            <v>102970110</v>
          </cell>
        </row>
        <row r="1033">
          <cell r="A1033" t="str">
            <v>F</v>
          </cell>
          <cell r="B1033" t="str">
            <v>1</v>
          </cell>
          <cell r="D1033" t="str">
            <v>003314</v>
          </cell>
          <cell r="E1033">
            <v>38569</v>
          </cell>
          <cell r="F1033" t="str">
            <v>1000000</v>
          </cell>
          <cell r="G1033" t="str">
            <v>110101010000</v>
          </cell>
          <cell r="H1033">
            <v>568500</v>
          </cell>
          <cell r="I1033" t="str">
            <v>K</v>
          </cell>
          <cell r="J1033" t="str">
            <v>PEMB. CUTI PANJANG A/N NANDANG</v>
          </cell>
          <cell r="K1033" t="str">
            <v>102970120</v>
          </cell>
        </row>
        <row r="1034">
          <cell r="A1034" t="str">
            <v>F</v>
          </cell>
          <cell r="B1034" t="str">
            <v>1</v>
          </cell>
          <cell r="D1034" t="str">
            <v>003315</v>
          </cell>
          <cell r="E1034">
            <v>38569</v>
          </cell>
          <cell r="F1034" t="str">
            <v>1930000</v>
          </cell>
          <cell r="G1034" t="str">
            <v>210705010000</v>
          </cell>
          <cell r="H1034">
            <v>568500</v>
          </cell>
          <cell r="I1034" t="str">
            <v>D</v>
          </cell>
          <cell r="J1034" t="str">
            <v>PEMB. CUTI PANJANG A/N ROCHMAN</v>
          </cell>
          <cell r="K1034" t="str">
            <v>102970130</v>
          </cell>
        </row>
        <row r="1035">
          <cell r="A1035" t="str">
            <v>F</v>
          </cell>
          <cell r="B1035" t="str">
            <v>1</v>
          </cell>
          <cell r="D1035" t="str">
            <v>003315</v>
          </cell>
          <cell r="E1035">
            <v>38569</v>
          </cell>
          <cell r="F1035" t="str">
            <v>1000000</v>
          </cell>
          <cell r="G1035" t="str">
            <v>110101010000</v>
          </cell>
          <cell r="H1035">
            <v>568500</v>
          </cell>
          <cell r="I1035" t="str">
            <v>K</v>
          </cell>
          <cell r="J1035" t="str">
            <v>PEMB. CUTI PANJANG A/N ROCHMAN</v>
          </cell>
          <cell r="K1035" t="str">
            <v>102970140</v>
          </cell>
        </row>
        <row r="1036">
          <cell r="A1036" t="str">
            <v>F</v>
          </cell>
          <cell r="B1036" t="str">
            <v>1</v>
          </cell>
          <cell r="D1036" t="str">
            <v>003333</v>
          </cell>
          <cell r="E1036">
            <v>38569</v>
          </cell>
          <cell r="F1036" t="str">
            <v>1000000</v>
          </cell>
          <cell r="G1036" t="str">
            <v>110101010000</v>
          </cell>
          <cell r="H1036">
            <v>8098960</v>
          </cell>
          <cell r="I1036" t="str">
            <v>D</v>
          </cell>
          <cell r="J1036" t="str">
            <v>POT.DINAS ATAS GAJI DASAR II AGUSTUS 2005</v>
          </cell>
          <cell r="K1036" t="str">
            <v>102980010</v>
          </cell>
        </row>
        <row r="1037">
          <cell r="A1037" t="str">
            <v>F</v>
          </cell>
          <cell r="B1037" t="str">
            <v>1</v>
          </cell>
          <cell r="D1037" t="str">
            <v>003316</v>
          </cell>
          <cell r="E1037">
            <v>38569</v>
          </cell>
          <cell r="F1037" t="str">
            <v>1930000</v>
          </cell>
          <cell r="G1037" t="str">
            <v>210705010000</v>
          </cell>
          <cell r="H1037">
            <v>456500</v>
          </cell>
          <cell r="I1037" t="str">
            <v>D</v>
          </cell>
          <cell r="J1037" t="str">
            <v>PEMB. CUTI PANJANG A/N SOLIHIN</v>
          </cell>
          <cell r="K1037" t="str">
            <v>102970150</v>
          </cell>
        </row>
        <row r="1038">
          <cell r="A1038" t="str">
            <v>F</v>
          </cell>
          <cell r="B1038" t="str">
            <v>1</v>
          </cell>
          <cell r="D1038" t="str">
            <v>003316</v>
          </cell>
          <cell r="E1038">
            <v>38569</v>
          </cell>
          <cell r="F1038" t="str">
            <v>1000000</v>
          </cell>
          <cell r="G1038" t="str">
            <v>110101010000</v>
          </cell>
          <cell r="H1038">
            <v>456500</v>
          </cell>
          <cell r="I1038" t="str">
            <v>K</v>
          </cell>
          <cell r="J1038" t="str">
            <v>PEMB. CUTI PANJANG A/N SOLIHIN</v>
          </cell>
          <cell r="K1038" t="str">
            <v>102970160</v>
          </cell>
        </row>
        <row r="1039">
          <cell r="A1039" t="str">
            <v>F</v>
          </cell>
          <cell r="B1039" t="str">
            <v>1</v>
          </cell>
          <cell r="D1039" t="str">
            <v>003333</v>
          </cell>
          <cell r="E1039">
            <v>38569</v>
          </cell>
          <cell r="F1039" t="str">
            <v>1720000</v>
          </cell>
          <cell r="G1039" t="str">
            <v>210503010000</v>
          </cell>
          <cell r="H1039">
            <v>4994960</v>
          </cell>
          <cell r="I1039" t="str">
            <v>K</v>
          </cell>
          <cell r="J1039" t="str">
            <v>IJHT.ATAS GAJI DASAR II AGUSTUS 2005</v>
          </cell>
          <cell r="K1039" t="str">
            <v>102980020</v>
          </cell>
        </row>
        <row r="1040">
          <cell r="A1040" t="str">
            <v>F</v>
          </cell>
          <cell r="B1040" t="str">
            <v>1</v>
          </cell>
          <cell r="D1040" t="str">
            <v>003317</v>
          </cell>
          <cell r="E1040">
            <v>38569</v>
          </cell>
          <cell r="F1040" t="str">
            <v>1930000</v>
          </cell>
          <cell r="G1040" t="str">
            <v>210705010000</v>
          </cell>
          <cell r="H1040">
            <v>582500</v>
          </cell>
          <cell r="I1040" t="str">
            <v>D</v>
          </cell>
          <cell r="J1040" t="str">
            <v>PEMB. CUTI PANJANG A/N LILI SOPANDI</v>
          </cell>
          <cell r="K1040" t="str">
            <v>102970170</v>
          </cell>
        </row>
        <row r="1041">
          <cell r="A1041" t="str">
            <v>F</v>
          </cell>
          <cell r="B1041" t="str">
            <v>1</v>
          </cell>
          <cell r="D1041" t="str">
            <v>003317</v>
          </cell>
          <cell r="E1041">
            <v>38569</v>
          </cell>
          <cell r="F1041" t="str">
            <v>1000000</v>
          </cell>
          <cell r="G1041" t="str">
            <v>110101010000</v>
          </cell>
          <cell r="H1041">
            <v>582500</v>
          </cell>
          <cell r="I1041" t="str">
            <v>K</v>
          </cell>
          <cell r="J1041" t="str">
            <v>PEMB. CUTI PANJANG A/N LILI SOPANDI</v>
          </cell>
          <cell r="K1041" t="str">
            <v>102970180</v>
          </cell>
        </row>
        <row r="1042">
          <cell r="A1042" t="str">
            <v>F</v>
          </cell>
          <cell r="B1042" t="str">
            <v>1</v>
          </cell>
          <cell r="D1042" t="str">
            <v>003333</v>
          </cell>
          <cell r="E1042">
            <v>38569</v>
          </cell>
          <cell r="F1042" t="str">
            <v>1780101</v>
          </cell>
          <cell r="G1042" t="str">
            <v>111101010101</v>
          </cell>
          <cell r="H1042">
            <v>265000</v>
          </cell>
          <cell r="I1042" t="str">
            <v>K</v>
          </cell>
          <cell r="J1042" t="str">
            <v>CICILAN KENDERAAN KUSMAYA KE 71</v>
          </cell>
          <cell r="K1042" t="str">
            <v>102980030</v>
          </cell>
        </row>
        <row r="1043">
          <cell r="A1043" t="str">
            <v>F</v>
          </cell>
          <cell r="B1043" t="str">
            <v>1</v>
          </cell>
          <cell r="D1043" t="str">
            <v>003318</v>
          </cell>
          <cell r="E1043">
            <v>38569</v>
          </cell>
          <cell r="F1043" t="str">
            <v>48200Q5</v>
          </cell>
          <cell r="G1043" t="str">
            <v>6702010100Q5</v>
          </cell>
          <cell r="H1043">
            <v>208000</v>
          </cell>
          <cell r="I1043" t="str">
            <v>D</v>
          </cell>
          <cell r="J1043" t="str">
            <v>SPPD ANUNG SOLEH KE JAKARTA TGL 25 JULI 2005</v>
          </cell>
          <cell r="K1043" t="str">
            <v>102970190</v>
          </cell>
        </row>
        <row r="1044">
          <cell r="A1044" t="str">
            <v>F</v>
          </cell>
          <cell r="B1044" t="str">
            <v>1</v>
          </cell>
          <cell r="D1044" t="str">
            <v>003318</v>
          </cell>
          <cell r="E1044">
            <v>38569</v>
          </cell>
          <cell r="F1044" t="str">
            <v>1000000</v>
          </cell>
          <cell r="G1044" t="str">
            <v>110101010000</v>
          </cell>
          <cell r="H1044">
            <v>208000</v>
          </cell>
          <cell r="I1044" t="str">
            <v>K</v>
          </cell>
          <cell r="J1044" t="str">
            <v>SPPD A/N ANUNG SOLEH KE JAKARTA TGL 25 JULI 2005</v>
          </cell>
          <cell r="K1044" t="str">
            <v>102970200</v>
          </cell>
        </row>
        <row r="1045">
          <cell r="A1045" t="str">
            <v>F</v>
          </cell>
          <cell r="B1045" t="str">
            <v>1</v>
          </cell>
          <cell r="D1045" t="str">
            <v>003333</v>
          </cell>
          <cell r="E1045">
            <v>38569</v>
          </cell>
          <cell r="F1045" t="str">
            <v>1780101</v>
          </cell>
          <cell r="G1045" t="str">
            <v>111101010101</v>
          </cell>
          <cell r="H1045">
            <v>167000</v>
          </cell>
          <cell r="I1045" t="str">
            <v>K</v>
          </cell>
          <cell r="J1045" t="str">
            <v>CICILAN KENDERAAN MAMAT HASBULLAH,SE</v>
          </cell>
          <cell r="K1045" t="str">
            <v>102980040</v>
          </cell>
        </row>
        <row r="1046">
          <cell r="A1046" t="str">
            <v>F</v>
          </cell>
          <cell r="B1046" t="str">
            <v>1</v>
          </cell>
          <cell r="D1046" t="str">
            <v>003319</v>
          </cell>
          <cell r="E1046">
            <v>38569</v>
          </cell>
          <cell r="F1046" t="str">
            <v>48200Q5</v>
          </cell>
          <cell r="G1046" t="str">
            <v>6702010100Q5</v>
          </cell>
          <cell r="H1046">
            <v>298000</v>
          </cell>
          <cell r="I1046" t="str">
            <v>D</v>
          </cell>
          <cell r="J1046" t="str">
            <v>SPPD ANUNG SOLEH KE JAKARTA TGL 26 JULI 2005</v>
          </cell>
          <cell r="K1046" t="str">
            <v>102970210</v>
          </cell>
        </row>
        <row r="1047">
          <cell r="A1047" t="str">
            <v>F</v>
          </cell>
          <cell r="B1047" t="str">
            <v>1</v>
          </cell>
          <cell r="D1047" t="str">
            <v>003319</v>
          </cell>
          <cell r="E1047">
            <v>38569</v>
          </cell>
          <cell r="F1047" t="str">
            <v>1000000</v>
          </cell>
          <cell r="G1047" t="str">
            <v>110101010000</v>
          </cell>
          <cell r="H1047">
            <v>298000</v>
          </cell>
          <cell r="I1047" t="str">
            <v>K</v>
          </cell>
          <cell r="J1047" t="str">
            <v>SPPD ANUNG SOLEH KE JAKARTA TGL 26 JULI 2005</v>
          </cell>
          <cell r="K1047" t="str">
            <v>102970220</v>
          </cell>
        </row>
        <row r="1048">
          <cell r="A1048" t="str">
            <v>F</v>
          </cell>
          <cell r="B1048" t="str">
            <v>1</v>
          </cell>
          <cell r="D1048" t="str">
            <v>003333</v>
          </cell>
          <cell r="E1048">
            <v>38569</v>
          </cell>
          <cell r="F1048" t="str">
            <v>1780104</v>
          </cell>
          <cell r="G1048" t="str">
            <v>111101010104</v>
          </cell>
          <cell r="H1048">
            <v>195000</v>
          </cell>
          <cell r="I1048" t="str">
            <v>K</v>
          </cell>
          <cell r="J1048" t="str">
            <v>CICILAN KENDERAAN EMMA RACHMAWATI,DRA KE 22</v>
          </cell>
          <cell r="K1048" t="str">
            <v>102980050</v>
          </cell>
        </row>
        <row r="1049">
          <cell r="A1049" t="str">
            <v>F</v>
          </cell>
          <cell r="B1049" t="str">
            <v>1</v>
          </cell>
          <cell r="D1049" t="str">
            <v>003320</v>
          </cell>
          <cell r="E1049">
            <v>38569</v>
          </cell>
          <cell r="F1049" t="str">
            <v>48200Q5</v>
          </cell>
          <cell r="G1049" t="str">
            <v>6702010100Q5</v>
          </cell>
          <cell r="H1049">
            <v>297000</v>
          </cell>
          <cell r="I1049" t="str">
            <v>D</v>
          </cell>
          <cell r="J1049" t="str">
            <v>SPPD ANUNG SOLEH KE JAKARTA TGL 28 JULI 2005</v>
          </cell>
          <cell r="K1049" t="str">
            <v>102970230</v>
          </cell>
        </row>
        <row r="1050">
          <cell r="A1050" t="str">
            <v>F</v>
          </cell>
          <cell r="B1050" t="str">
            <v>1</v>
          </cell>
          <cell r="D1050" t="str">
            <v>003333</v>
          </cell>
          <cell r="E1050">
            <v>38569</v>
          </cell>
          <cell r="F1050" t="str">
            <v>1780105</v>
          </cell>
          <cell r="G1050" t="str">
            <v>111101010105</v>
          </cell>
          <cell r="H1050">
            <v>320000</v>
          </cell>
          <cell r="I1050" t="str">
            <v>K</v>
          </cell>
          <cell r="J1050" t="str">
            <v>CICILAN KENDERAAN TITIN SUPIAMAH ,DRA KE 22</v>
          </cell>
          <cell r="K1050" t="str">
            <v>102980060</v>
          </cell>
        </row>
        <row r="1051">
          <cell r="A1051" t="str">
            <v>F</v>
          </cell>
          <cell r="B1051" t="str">
            <v>1</v>
          </cell>
          <cell r="D1051" t="str">
            <v>003320</v>
          </cell>
          <cell r="E1051">
            <v>38569</v>
          </cell>
          <cell r="F1051" t="str">
            <v>1000000</v>
          </cell>
          <cell r="G1051" t="str">
            <v>110101010000</v>
          </cell>
          <cell r="H1051">
            <v>297000</v>
          </cell>
          <cell r="I1051" t="str">
            <v>K</v>
          </cell>
          <cell r="J1051" t="str">
            <v>SPPD ANUNG SOLEH KE JAKARTA TGL 28 JULI 2005</v>
          </cell>
          <cell r="K1051" t="str">
            <v>102970240</v>
          </cell>
        </row>
        <row r="1052">
          <cell r="A1052" t="str">
            <v>F</v>
          </cell>
          <cell r="B1052" t="str">
            <v>1</v>
          </cell>
          <cell r="D1052" t="str">
            <v>003333</v>
          </cell>
          <cell r="E1052">
            <v>38569</v>
          </cell>
          <cell r="F1052" t="str">
            <v>1780106</v>
          </cell>
          <cell r="G1052" t="str">
            <v>111101010106</v>
          </cell>
          <cell r="H1052">
            <v>320000</v>
          </cell>
          <cell r="I1052" t="str">
            <v>K</v>
          </cell>
          <cell r="J1052" t="str">
            <v>CICILAN KENDERAAN DODDY TRIYOGO,DRS  KE 51</v>
          </cell>
          <cell r="K1052" t="str">
            <v>102980070</v>
          </cell>
        </row>
        <row r="1053">
          <cell r="A1053" t="str">
            <v>F</v>
          </cell>
          <cell r="B1053" t="str">
            <v>1</v>
          </cell>
          <cell r="D1053" t="str">
            <v>003321</v>
          </cell>
          <cell r="E1053">
            <v>38569</v>
          </cell>
          <cell r="F1053" t="str">
            <v>48702A0</v>
          </cell>
          <cell r="G1053" t="str">
            <v>6706020302A0</v>
          </cell>
          <cell r="H1053">
            <v>761800</v>
          </cell>
          <cell r="I1053" t="str">
            <v>D</v>
          </cell>
          <cell r="J1053" t="str">
            <v>SURAT KABAR HARIAN,MINGGUAN,BULANAN JULI 2005</v>
          </cell>
          <cell r="K1053" t="str">
            <v>102970250</v>
          </cell>
        </row>
        <row r="1054">
          <cell r="A1054" t="str">
            <v>F</v>
          </cell>
          <cell r="B1054" t="str">
            <v>1</v>
          </cell>
          <cell r="D1054" t="str">
            <v>003321</v>
          </cell>
          <cell r="E1054">
            <v>38569</v>
          </cell>
          <cell r="F1054" t="str">
            <v>1000000</v>
          </cell>
          <cell r="G1054" t="str">
            <v>110101010000</v>
          </cell>
          <cell r="H1054">
            <v>761800</v>
          </cell>
          <cell r="I1054" t="str">
            <v>K</v>
          </cell>
          <cell r="J1054" t="str">
            <v>SURAT KABAR HARIAN,MINGGUAN,BULANAN JULI 2005</v>
          </cell>
          <cell r="K1054" t="str">
            <v>102970260</v>
          </cell>
        </row>
        <row r="1055">
          <cell r="A1055" t="str">
            <v>F</v>
          </cell>
          <cell r="B1055" t="str">
            <v>1</v>
          </cell>
          <cell r="D1055" t="str">
            <v>003333</v>
          </cell>
          <cell r="E1055">
            <v>38569</v>
          </cell>
          <cell r="F1055" t="str">
            <v>1780108</v>
          </cell>
          <cell r="G1055" t="str">
            <v>111101010108</v>
          </cell>
          <cell r="H1055">
            <v>167000</v>
          </cell>
          <cell r="I1055" t="str">
            <v>K</v>
          </cell>
          <cell r="J1055" t="str">
            <v>CICILAN KENDERAAN WARTIASTUTY,DRA KE 50</v>
          </cell>
          <cell r="K1055" t="str">
            <v>102980080</v>
          </cell>
        </row>
        <row r="1056">
          <cell r="A1056" t="str">
            <v>F</v>
          </cell>
          <cell r="B1056" t="str">
            <v>1</v>
          </cell>
          <cell r="D1056" t="str">
            <v>003322</v>
          </cell>
          <cell r="E1056">
            <v>38569</v>
          </cell>
          <cell r="F1056" t="str">
            <v>48526H5</v>
          </cell>
          <cell r="G1056" t="str">
            <v>6106060126H5</v>
          </cell>
          <cell r="H1056">
            <v>300000</v>
          </cell>
          <cell r="I1056" t="str">
            <v>D</v>
          </cell>
          <cell r="J1056" t="str">
            <v>PEMBELIAN KACA MATA ASEP SUPRIATNA ISOLASI ALKALOI</v>
          </cell>
          <cell r="K1056" t="str">
            <v>102970270</v>
          </cell>
        </row>
        <row r="1057">
          <cell r="A1057" t="str">
            <v>F</v>
          </cell>
          <cell r="B1057" t="str">
            <v>1</v>
          </cell>
          <cell r="D1057" t="str">
            <v>003333</v>
          </cell>
          <cell r="E1057">
            <v>38569</v>
          </cell>
          <cell r="F1057" t="str">
            <v>1780111</v>
          </cell>
          <cell r="G1057" t="str">
            <v>111101010111</v>
          </cell>
          <cell r="H1057">
            <v>167000</v>
          </cell>
          <cell r="I1057" t="str">
            <v>K</v>
          </cell>
          <cell r="J1057" t="str">
            <v>CICILAN KENDERAAN ENDANG WIDIASTUTY KE 22</v>
          </cell>
          <cell r="K1057" t="str">
            <v>102980090</v>
          </cell>
        </row>
        <row r="1058">
          <cell r="A1058" t="str">
            <v>F</v>
          </cell>
          <cell r="B1058" t="str">
            <v>1</v>
          </cell>
          <cell r="D1058" t="str">
            <v>003322</v>
          </cell>
          <cell r="E1058">
            <v>38569</v>
          </cell>
          <cell r="F1058" t="str">
            <v>1000000</v>
          </cell>
          <cell r="G1058" t="str">
            <v>110101010000</v>
          </cell>
          <cell r="H1058">
            <v>300000</v>
          </cell>
          <cell r="I1058" t="str">
            <v>K</v>
          </cell>
          <cell r="J1058" t="str">
            <v>PEMBELIAN KACA MATA ASEP SUPRIATNA ISOLASI ALKALOI</v>
          </cell>
          <cell r="K1058" t="str">
            <v>102970280</v>
          </cell>
        </row>
        <row r="1059">
          <cell r="A1059" t="str">
            <v>F</v>
          </cell>
          <cell r="B1059" t="str">
            <v>1</v>
          </cell>
          <cell r="D1059" t="str">
            <v>003333</v>
          </cell>
          <cell r="E1059">
            <v>38569</v>
          </cell>
          <cell r="F1059" t="str">
            <v>1780112</v>
          </cell>
          <cell r="G1059" t="str">
            <v>111101010112</v>
          </cell>
          <cell r="H1059">
            <v>167000</v>
          </cell>
          <cell r="I1059" t="str">
            <v>K</v>
          </cell>
          <cell r="J1059" t="str">
            <v>CICILAN KENDERAAN DODDY HERU,BE KE 8</v>
          </cell>
          <cell r="K1059" t="str">
            <v>102980100</v>
          </cell>
        </row>
        <row r="1060">
          <cell r="A1060" t="str">
            <v>F</v>
          </cell>
          <cell r="B1060" t="str">
            <v>1</v>
          </cell>
          <cell r="D1060" t="str">
            <v>003333</v>
          </cell>
          <cell r="E1060">
            <v>38569</v>
          </cell>
          <cell r="F1060" t="str">
            <v>1780113</v>
          </cell>
          <cell r="G1060" t="str">
            <v>111101010113</v>
          </cell>
          <cell r="H1060">
            <v>167000</v>
          </cell>
          <cell r="I1060" t="str">
            <v>K</v>
          </cell>
          <cell r="J1060" t="str">
            <v>CICILAN KENDERAAN FONNY YULINA,SE KE 8</v>
          </cell>
          <cell r="K1060" t="str">
            <v>102980110</v>
          </cell>
        </row>
        <row r="1061">
          <cell r="A1061" t="str">
            <v>F</v>
          </cell>
          <cell r="B1061" t="str">
            <v>1</v>
          </cell>
          <cell r="D1061" t="str">
            <v>003323</v>
          </cell>
          <cell r="E1061">
            <v>38569</v>
          </cell>
          <cell r="F1061" t="str">
            <v>48526H5</v>
          </cell>
          <cell r="G1061" t="str">
            <v>6106060126H5</v>
          </cell>
          <cell r="H1061">
            <v>150000</v>
          </cell>
          <cell r="I1061" t="str">
            <v>D</v>
          </cell>
          <cell r="J1061" t="str">
            <v>PEMB.KACA MATA NY ASEP SUPRIATNA      ALKAOID KINA</v>
          </cell>
          <cell r="K1061" t="str">
            <v>102970290</v>
          </cell>
        </row>
        <row r="1062">
          <cell r="A1062" t="str">
            <v>F</v>
          </cell>
          <cell r="B1062" t="str">
            <v>1</v>
          </cell>
          <cell r="D1062" t="str">
            <v>003323</v>
          </cell>
          <cell r="E1062">
            <v>38569</v>
          </cell>
          <cell r="F1062" t="str">
            <v>1000000</v>
          </cell>
          <cell r="G1062" t="str">
            <v>110101010000</v>
          </cell>
          <cell r="H1062">
            <v>150000</v>
          </cell>
          <cell r="I1062" t="str">
            <v>K</v>
          </cell>
          <cell r="J1062" t="str">
            <v>PEMB.KACA MATA NY.ASEP SUPRIATNA     ALKALOID KINA</v>
          </cell>
          <cell r="K1062" t="str">
            <v>102970300</v>
          </cell>
        </row>
        <row r="1063">
          <cell r="A1063" t="str">
            <v>F</v>
          </cell>
          <cell r="B1063" t="str">
            <v>1</v>
          </cell>
          <cell r="D1063" t="str">
            <v>003333</v>
          </cell>
          <cell r="E1063">
            <v>38569</v>
          </cell>
          <cell r="F1063" t="str">
            <v>1780114</v>
          </cell>
          <cell r="G1063" t="str">
            <v>111101010114</v>
          </cell>
          <cell r="H1063">
            <v>167000</v>
          </cell>
          <cell r="I1063" t="str">
            <v>K</v>
          </cell>
          <cell r="J1063" t="str">
            <v>CICILAN KENDERAAN SOETARDJO,IR KE 22</v>
          </cell>
          <cell r="K1063" t="str">
            <v>102980120</v>
          </cell>
        </row>
        <row r="1064">
          <cell r="A1064" t="str">
            <v>F</v>
          </cell>
          <cell r="B1064" t="str">
            <v>1</v>
          </cell>
          <cell r="D1064" t="str">
            <v>003333</v>
          </cell>
          <cell r="E1064">
            <v>38569</v>
          </cell>
          <cell r="F1064" t="str">
            <v>1780115</v>
          </cell>
          <cell r="G1064" t="str">
            <v>111101010115</v>
          </cell>
          <cell r="H1064">
            <v>167000</v>
          </cell>
          <cell r="I1064" t="str">
            <v>K</v>
          </cell>
          <cell r="J1064" t="str">
            <v>CICILAN KENDERAAN BAGUS SUGIHARTO KE 7</v>
          </cell>
          <cell r="K1064" t="str">
            <v>102980130</v>
          </cell>
        </row>
        <row r="1065">
          <cell r="A1065" t="str">
            <v>F</v>
          </cell>
          <cell r="B1065" t="str">
            <v>1</v>
          </cell>
          <cell r="D1065" t="str">
            <v>003324</v>
          </cell>
          <cell r="E1065">
            <v>38569</v>
          </cell>
          <cell r="F1065" t="str">
            <v>49802Q5</v>
          </cell>
          <cell r="G1065" t="str">
            <v>6807020102Q5</v>
          </cell>
          <cell r="H1065">
            <v>150000</v>
          </cell>
          <cell r="I1065" t="str">
            <v>D</v>
          </cell>
          <cell r="J1065" t="str">
            <v>SUMBANGAN DUKA CITA ATAS MENINGGALNYA AYAH YAYAH M</v>
          </cell>
          <cell r="K1065" t="str">
            <v>102970310</v>
          </cell>
        </row>
        <row r="1066">
          <cell r="A1066" t="str">
            <v>F</v>
          </cell>
          <cell r="B1066" t="str">
            <v>1</v>
          </cell>
          <cell r="D1066" t="str">
            <v>003333</v>
          </cell>
          <cell r="E1066">
            <v>38569</v>
          </cell>
          <cell r="F1066" t="str">
            <v>1780116</v>
          </cell>
          <cell r="G1066" t="str">
            <v>111101010116</v>
          </cell>
          <cell r="H1066">
            <v>167000</v>
          </cell>
          <cell r="I1066" t="str">
            <v>K</v>
          </cell>
          <cell r="J1066" t="str">
            <v>CICILAN KENDERAAN YANYAN SOLEHUDIN,DRS KE 7</v>
          </cell>
          <cell r="K1066" t="str">
            <v>102980140</v>
          </cell>
        </row>
        <row r="1067">
          <cell r="A1067" t="str">
            <v>F</v>
          </cell>
          <cell r="B1067" t="str">
            <v>1</v>
          </cell>
          <cell r="D1067" t="str">
            <v>003324</v>
          </cell>
          <cell r="E1067">
            <v>38569</v>
          </cell>
          <cell r="F1067" t="str">
            <v>1000000</v>
          </cell>
          <cell r="G1067" t="str">
            <v>110101010000</v>
          </cell>
          <cell r="H1067">
            <v>150000</v>
          </cell>
          <cell r="I1067" t="str">
            <v>K</v>
          </cell>
          <cell r="J1067" t="str">
            <v>SUMB DUKA CITA ATAS MENINGGALNYA AYAH YAYAH MARYAT</v>
          </cell>
          <cell r="K1067" t="str">
            <v>102970320</v>
          </cell>
        </row>
        <row r="1068">
          <cell r="A1068" t="str">
            <v>F</v>
          </cell>
          <cell r="B1068" t="str">
            <v>1</v>
          </cell>
          <cell r="D1068" t="str">
            <v>003333</v>
          </cell>
          <cell r="E1068">
            <v>38569</v>
          </cell>
          <cell r="F1068" t="str">
            <v>1780117</v>
          </cell>
          <cell r="G1068" t="str">
            <v>111101010117</v>
          </cell>
          <cell r="H1068">
            <v>167000</v>
          </cell>
          <cell r="I1068" t="str">
            <v>K</v>
          </cell>
          <cell r="J1068" t="str">
            <v>CICILAN KENDERAAN IDA RACHMIKURNIASIH,DRA KE 7</v>
          </cell>
          <cell r="K1068" t="str">
            <v>102980150</v>
          </cell>
        </row>
        <row r="1069">
          <cell r="A1069" t="str">
            <v>F</v>
          </cell>
          <cell r="B1069" t="str">
            <v>1</v>
          </cell>
          <cell r="D1069" t="str">
            <v>003325</v>
          </cell>
          <cell r="E1069">
            <v>38569</v>
          </cell>
          <cell r="F1069" t="str">
            <v>1930000</v>
          </cell>
          <cell r="G1069" t="str">
            <v>210705010000</v>
          </cell>
          <cell r="H1069">
            <v>717500</v>
          </cell>
          <cell r="I1069" t="str">
            <v>D</v>
          </cell>
          <cell r="J1069" t="str">
            <v>CUTI PANJANG A/N DRS CARSUKMA</v>
          </cell>
          <cell r="K1069" t="str">
            <v>102970330</v>
          </cell>
        </row>
        <row r="1070">
          <cell r="A1070" t="str">
            <v>F</v>
          </cell>
          <cell r="B1070" t="str">
            <v>1</v>
          </cell>
          <cell r="D1070" t="str">
            <v>003325</v>
          </cell>
          <cell r="E1070">
            <v>38569</v>
          </cell>
          <cell r="F1070" t="str">
            <v>1000000</v>
          </cell>
          <cell r="G1070" t="str">
            <v>110101010000</v>
          </cell>
          <cell r="H1070">
            <v>717500</v>
          </cell>
          <cell r="I1070" t="str">
            <v>K</v>
          </cell>
          <cell r="J1070" t="str">
            <v>CUTI PANJANG A/N DRS CARSUKMA</v>
          </cell>
          <cell r="K1070" t="str">
            <v>102970340</v>
          </cell>
        </row>
        <row r="1071">
          <cell r="A1071" t="str">
            <v>F</v>
          </cell>
          <cell r="B1071" t="str">
            <v>1</v>
          </cell>
          <cell r="D1071" t="str">
            <v>003333</v>
          </cell>
          <cell r="E1071">
            <v>38569</v>
          </cell>
          <cell r="F1071" t="str">
            <v>1780118</v>
          </cell>
          <cell r="G1071" t="str">
            <v>111101010118</v>
          </cell>
          <cell r="H1071">
            <v>167000</v>
          </cell>
          <cell r="I1071" t="str">
            <v>K</v>
          </cell>
          <cell r="J1071" t="str">
            <v>CICILAN KENDERAAN BEBEN BUDIMAN ,DRS KE 7</v>
          </cell>
          <cell r="K1071" t="str">
            <v>102980160</v>
          </cell>
        </row>
        <row r="1072">
          <cell r="A1072" t="str">
            <v>F</v>
          </cell>
          <cell r="B1072" t="str">
            <v>1</v>
          </cell>
          <cell r="D1072" t="str">
            <v>003326</v>
          </cell>
          <cell r="E1072">
            <v>38569</v>
          </cell>
          <cell r="F1072" t="str">
            <v>1930000</v>
          </cell>
          <cell r="G1072" t="str">
            <v>210705010000</v>
          </cell>
          <cell r="H1072">
            <v>568500</v>
          </cell>
          <cell r="I1072" t="str">
            <v>D</v>
          </cell>
          <cell r="J1072" t="str">
            <v>CUTI PANJANG A/N YAYA ASIKIN</v>
          </cell>
          <cell r="K1072" t="str">
            <v>102970350</v>
          </cell>
        </row>
        <row r="1073">
          <cell r="A1073" t="str">
            <v>F</v>
          </cell>
          <cell r="B1073" t="str">
            <v>1</v>
          </cell>
          <cell r="D1073" t="str">
            <v>003326</v>
          </cell>
          <cell r="E1073">
            <v>38569</v>
          </cell>
          <cell r="F1073" t="str">
            <v>1000000</v>
          </cell>
          <cell r="G1073" t="str">
            <v>110101010000</v>
          </cell>
          <cell r="H1073">
            <v>568500</v>
          </cell>
          <cell r="I1073" t="str">
            <v>K</v>
          </cell>
          <cell r="J1073" t="str">
            <v>CUTI PANJANG A/N YAYA ASIKIN</v>
          </cell>
          <cell r="K1073" t="str">
            <v>102970360</v>
          </cell>
        </row>
        <row r="1074">
          <cell r="A1074" t="str">
            <v>F</v>
          </cell>
          <cell r="B1074" t="str">
            <v>1</v>
          </cell>
          <cell r="D1074" t="str">
            <v>003333</v>
          </cell>
          <cell r="E1074">
            <v>38569</v>
          </cell>
          <cell r="F1074" t="str">
            <v>1780119</v>
          </cell>
          <cell r="G1074" t="str">
            <v>111101010119</v>
          </cell>
          <cell r="H1074">
            <v>167000</v>
          </cell>
          <cell r="I1074" t="str">
            <v>K</v>
          </cell>
          <cell r="J1074" t="str">
            <v>CICILAN KENDERAAN DHARMANTO,BSC KE 7</v>
          </cell>
          <cell r="K1074" t="str">
            <v>102980170</v>
          </cell>
        </row>
        <row r="1075">
          <cell r="A1075" t="str">
            <v>F</v>
          </cell>
          <cell r="B1075" t="str">
            <v>1</v>
          </cell>
          <cell r="D1075" t="str">
            <v>003333</v>
          </cell>
          <cell r="E1075">
            <v>38569</v>
          </cell>
          <cell r="F1075" t="str">
            <v>1780120</v>
          </cell>
          <cell r="G1075" t="str">
            <v>111101010120</v>
          </cell>
          <cell r="H1075">
            <v>167000</v>
          </cell>
          <cell r="I1075" t="str">
            <v>K</v>
          </cell>
          <cell r="J1075" t="str">
            <v>CICILAN KENDERAAN SYAMSUL HADI,DRS KE 7</v>
          </cell>
          <cell r="K1075" t="str">
            <v>102980180</v>
          </cell>
        </row>
        <row r="1076">
          <cell r="A1076" t="str">
            <v>F</v>
          </cell>
          <cell r="B1076" t="str">
            <v>1</v>
          </cell>
          <cell r="D1076" t="str">
            <v>003327</v>
          </cell>
          <cell r="E1076">
            <v>38569</v>
          </cell>
          <cell r="F1076" t="str">
            <v>49802Q5</v>
          </cell>
          <cell r="G1076" t="str">
            <v>6807020102Q5</v>
          </cell>
          <cell r="H1076">
            <v>150000</v>
          </cell>
          <cell r="I1076" t="str">
            <v>D</v>
          </cell>
          <cell r="J1076" t="str">
            <v>IURAN KEANGGOTAAN MATRIK U/ BLN JULI-DESEMBER</v>
          </cell>
          <cell r="K1076" t="str">
            <v>102970370</v>
          </cell>
        </row>
        <row r="1077">
          <cell r="A1077" t="str">
            <v>F</v>
          </cell>
          <cell r="B1077" t="str">
            <v>1</v>
          </cell>
          <cell r="D1077" t="str">
            <v>003327</v>
          </cell>
          <cell r="E1077">
            <v>38569</v>
          </cell>
          <cell r="F1077" t="str">
            <v>1000000</v>
          </cell>
          <cell r="G1077" t="str">
            <v>110101010000</v>
          </cell>
          <cell r="H1077">
            <v>150000</v>
          </cell>
          <cell r="I1077" t="str">
            <v>K</v>
          </cell>
          <cell r="J1077" t="str">
            <v>IURAN KEANGGOTAAN MATRIK U/ BLN JULI-DESEMBER</v>
          </cell>
          <cell r="K1077" t="str">
            <v>102970380</v>
          </cell>
        </row>
        <row r="1078">
          <cell r="A1078" t="str">
            <v>F</v>
          </cell>
          <cell r="B1078" t="str">
            <v>1</v>
          </cell>
          <cell r="D1078" t="str">
            <v>003328</v>
          </cell>
          <cell r="E1078">
            <v>38569</v>
          </cell>
          <cell r="F1078" t="str">
            <v>48501Q5</v>
          </cell>
          <cell r="G1078" t="str">
            <v>6701010101Q5</v>
          </cell>
          <cell r="H1078">
            <v>80000</v>
          </cell>
          <cell r="I1078" t="str">
            <v>D</v>
          </cell>
          <cell r="J1078" t="str">
            <v>TRANSPORT ANGGOTA SATPAM U/ PELATIHAN</v>
          </cell>
          <cell r="K1078" t="str">
            <v>102970390</v>
          </cell>
        </row>
        <row r="1079">
          <cell r="A1079" t="str">
            <v>F</v>
          </cell>
          <cell r="B1079" t="str">
            <v>1</v>
          </cell>
          <cell r="D1079" t="str">
            <v>003328</v>
          </cell>
          <cell r="E1079">
            <v>38569</v>
          </cell>
          <cell r="F1079" t="str">
            <v>1000000</v>
          </cell>
          <cell r="G1079" t="str">
            <v>110101010000</v>
          </cell>
          <cell r="H1079">
            <v>80000</v>
          </cell>
          <cell r="I1079" t="str">
            <v>K</v>
          </cell>
          <cell r="J1079" t="str">
            <v>TRANSPORT ANGGOTA SATPAM U/ PELATIHAN</v>
          </cell>
          <cell r="K1079" t="str">
            <v>102970400</v>
          </cell>
        </row>
        <row r="1080">
          <cell r="A1080" t="str">
            <v>F</v>
          </cell>
          <cell r="B1080" t="str">
            <v>1</v>
          </cell>
          <cell r="D1080" t="str">
            <v>003329</v>
          </cell>
          <cell r="E1080">
            <v>38569</v>
          </cell>
          <cell r="F1080" t="str">
            <v>48602J1</v>
          </cell>
          <cell r="G1080" t="str">
            <v>6705020102J1</v>
          </cell>
          <cell r="H1080">
            <v>25500</v>
          </cell>
          <cell r="I1080" t="str">
            <v>D</v>
          </cell>
          <cell r="J1080" t="str">
            <v>PEMB. FOTO COPY &amp; JILID             PEMASTIAN MUTU</v>
          </cell>
          <cell r="K1080" t="str">
            <v>102970410</v>
          </cell>
        </row>
        <row r="1081">
          <cell r="A1081" t="str">
            <v>F</v>
          </cell>
          <cell r="B1081" t="str">
            <v>1</v>
          </cell>
          <cell r="D1081" t="str">
            <v>003329</v>
          </cell>
          <cell r="E1081">
            <v>38569</v>
          </cell>
          <cell r="F1081" t="str">
            <v>1000000</v>
          </cell>
          <cell r="G1081" t="str">
            <v>110101010000</v>
          </cell>
          <cell r="H1081">
            <v>25500</v>
          </cell>
          <cell r="I1081" t="str">
            <v>K</v>
          </cell>
          <cell r="J1081" t="str">
            <v>PEMB. FOTO COPY &amp; JILID             PEMASTIAN MUTU</v>
          </cell>
          <cell r="K1081" t="str">
            <v>102970420</v>
          </cell>
        </row>
        <row r="1082">
          <cell r="A1082" t="str">
            <v>F</v>
          </cell>
          <cell r="B1082" t="str">
            <v>1</v>
          </cell>
          <cell r="D1082" t="str">
            <v>003334</v>
          </cell>
          <cell r="E1082">
            <v>38569</v>
          </cell>
          <cell r="F1082" t="str">
            <v>1000000</v>
          </cell>
          <cell r="G1082" t="str">
            <v>110101010000</v>
          </cell>
          <cell r="H1082">
            <v>249748000</v>
          </cell>
          <cell r="I1082" t="str">
            <v>K</v>
          </cell>
          <cell r="J1082" t="str">
            <v>GAJI DASAR II BLN AGUSTUS 2005</v>
          </cell>
          <cell r="K1082" t="str">
            <v>102990010</v>
          </cell>
        </row>
        <row r="1083">
          <cell r="A1083" t="str">
            <v>F</v>
          </cell>
          <cell r="B1083" t="str">
            <v>1</v>
          </cell>
          <cell r="D1083" t="str">
            <v>003331</v>
          </cell>
          <cell r="E1083">
            <v>38569</v>
          </cell>
          <cell r="F1083" t="str">
            <v>4090000</v>
          </cell>
          <cell r="G1083" t="str">
            <v>510600010000</v>
          </cell>
          <cell r="H1083">
            <v>145894553</v>
          </cell>
          <cell r="I1083" t="str">
            <v>D</v>
          </cell>
          <cell r="J1083" t="str">
            <v>UPAH KARYAWAN THL BLN JULI 2005</v>
          </cell>
          <cell r="K1083" t="str">
            <v>102970430</v>
          </cell>
        </row>
        <row r="1084">
          <cell r="A1084" t="str">
            <v>F</v>
          </cell>
          <cell r="B1084" t="str">
            <v>1</v>
          </cell>
          <cell r="D1084" t="str">
            <v>003331</v>
          </cell>
          <cell r="E1084">
            <v>38569</v>
          </cell>
          <cell r="F1084" t="str">
            <v>1000000</v>
          </cell>
          <cell r="G1084" t="str">
            <v>110101010000</v>
          </cell>
          <cell r="H1084">
            <v>145894553</v>
          </cell>
          <cell r="I1084" t="str">
            <v>K</v>
          </cell>
          <cell r="J1084" t="str">
            <v>UPAH KARYAWAN THL BLN JULI 2005</v>
          </cell>
          <cell r="K1084" t="str">
            <v>102970440</v>
          </cell>
        </row>
        <row r="1085">
          <cell r="A1085" t="str">
            <v>F</v>
          </cell>
          <cell r="B1085" t="str">
            <v>1</v>
          </cell>
          <cell r="D1085" t="str">
            <v>003334</v>
          </cell>
          <cell r="E1085">
            <v>38569</v>
          </cell>
          <cell r="F1085" t="str">
            <v>41310A0</v>
          </cell>
          <cell r="G1085" t="str">
            <v>6104010110A0</v>
          </cell>
          <cell r="H1085">
            <v>3441000</v>
          </cell>
          <cell r="I1085" t="str">
            <v>D</v>
          </cell>
          <cell r="J1085" t="str">
            <v>GAJI DASAR II BLN AGT-05 PLANT BANDUNG</v>
          </cell>
          <cell r="K1085" t="str">
            <v>102990020</v>
          </cell>
        </row>
        <row r="1086">
          <cell r="A1086" t="str">
            <v>F</v>
          </cell>
          <cell r="B1086" t="str">
            <v>1</v>
          </cell>
          <cell r="D1086" t="str">
            <v>003334</v>
          </cell>
          <cell r="E1086">
            <v>38569</v>
          </cell>
          <cell r="F1086" t="str">
            <v>41310A1</v>
          </cell>
          <cell r="G1086" t="str">
            <v>6104010110A1</v>
          </cell>
          <cell r="H1086">
            <v>1502000</v>
          </cell>
          <cell r="I1086" t="str">
            <v>D</v>
          </cell>
          <cell r="J1086" t="str">
            <v>GAJI DASAR II BLN AGT-05 MANAGEMENT REPRESENT</v>
          </cell>
          <cell r="K1086" t="str">
            <v>102990030</v>
          </cell>
        </row>
        <row r="1087">
          <cell r="A1087" t="str">
            <v>F</v>
          </cell>
          <cell r="B1087" t="str">
            <v>1</v>
          </cell>
          <cell r="D1087" t="str">
            <v>003334</v>
          </cell>
          <cell r="E1087">
            <v>38569</v>
          </cell>
          <cell r="F1087" t="str">
            <v>41310A2</v>
          </cell>
          <cell r="G1087" t="str">
            <v>6104010110A2</v>
          </cell>
          <cell r="H1087">
            <v>1212000</v>
          </cell>
          <cell r="I1087" t="str">
            <v>D</v>
          </cell>
          <cell r="J1087" t="str">
            <v>GAJI DASAR II BLN AGT-05 K3L</v>
          </cell>
          <cell r="K1087" t="str">
            <v>102990040</v>
          </cell>
        </row>
        <row r="1088">
          <cell r="A1088" t="str">
            <v>F</v>
          </cell>
          <cell r="B1088" t="str">
            <v>1</v>
          </cell>
          <cell r="D1088" t="str">
            <v>003330</v>
          </cell>
          <cell r="E1088">
            <v>38569</v>
          </cell>
          <cell r="F1088" t="str">
            <v>1000000</v>
          </cell>
          <cell r="G1088" t="str">
            <v>110101010000</v>
          </cell>
          <cell r="H1088">
            <v>512550</v>
          </cell>
          <cell r="I1088" t="str">
            <v>D</v>
          </cell>
          <cell r="J1088" t="str">
            <v>SETORAN PPH 23 DARI KOPERASI CINCHONA</v>
          </cell>
          <cell r="K1088" t="str">
            <v>102970450</v>
          </cell>
        </row>
        <row r="1089">
          <cell r="A1089" t="str">
            <v>F</v>
          </cell>
          <cell r="B1089" t="str">
            <v>1</v>
          </cell>
          <cell r="D1089" t="str">
            <v>003334</v>
          </cell>
          <cell r="E1089">
            <v>38569</v>
          </cell>
          <cell r="F1089" t="str">
            <v>41310A3</v>
          </cell>
          <cell r="G1089" t="str">
            <v>6104010110A3</v>
          </cell>
          <cell r="H1089">
            <v>3587000</v>
          </cell>
          <cell r="I1089" t="str">
            <v>D</v>
          </cell>
          <cell r="J1089" t="str">
            <v>GAJI DASAR II BLN AGT-05 LIMBAH / IPAL</v>
          </cell>
          <cell r="K1089" t="str">
            <v>102990050</v>
          </cell>
        </row>
        <row r="1090">
          <cell r="A1090" t="str">
            <v>F</v>
          </cell>
          <cell r="B1090" t="str">
            <v>1</v>
          </cell>
          <cell r="D1090" t="str">
            <v>003334</v>
          </cell>
          <cell r="E1090">
            <v>38569</v>
          </cell>
          <cell r="F1090" t="str">
            <v>41310B0</v>
          </cell>
          <cell r="G1090" t="str">
            <v>6104010110B0</v>
          </cell>
          <cell r="H1090">
            <v>1696000</v>
          </cell>
          <cell r="I1090" t="str">
            <v>D</v>
          </cell>
          <cell r="J1090" t="str">
            <v>GAJI DASAR II BLN AGT-05 PERENCANAAN PRODUKSI</v>
          </cell>
          <cell r="K1090" t="str">
            <v>102990060</v>
          </cell>
        </row>
        <row r="1091">
          <cell r="A1091" t="str">
            <v>F</v>
          </cell>
          <cell r="B1091" t="str">
            <v>1</v>
          </cell>
          <cell r="D1091" t="str">
            <v>003330</v>
          </cell>
          <cell r="E1091">
            <v>38569</v>
          </cell>
          <cell r="F1091" t="str">
            <v>183CI00</v>
          </cell>
          <cell r="G1091" t="str">
            <v>21030401CI00</v>
          </cell>
          <cell r="H1091">
            <v>512550</v>
          </cell>
          <cell r="I1091" t="str">
            <v>K</v>
          </cell>
          <cell r="J1091" t="str">
            <v>PPH 23 : CINCHONA KOPERASI NO.126/MH/NR/VIII/2005</v>
          </cell>
          <cell r="K1091" t="str">
            <v>102970460</v>
          </cell>
        </row>
        <row r="1092">
          <cell r="A1092" t="str">
            <v>F</v>
          </cell>
          <cell r="B1092" t="str">
            <v>1</v>
          </cell>
          <cell r="D1092" t="str">
            <v>003334</v>
          </cell>
          <cell r="E1092">
            <v>38569</v>
          </cell>
          <cell r="F1092" t="str">
            <v>41310C1</v>
          </cell>
          <cell r="G1092" t="str">
            <v>6104010110C1</v>
          </cell>
          <cell r="H1092">
            <v>2860000</v>
          </cell>
          <cell r="I1092" t="str">
            <v>D</v>
          </cell>
          <cell r="J1092" t="str">
            <v>GAJI DASAR II BLN AGT-05 PERENCANAAN &amp; PENGEN</v>
          </cell>
          <cell r="K1092" t="str">
            <v>102990070</v>
          </cell>
        </row>
        <row r="1093">
          <cell r="A1093" t="str">
            <v>F</v>
          </cell>
          <cell r="B1093" t="str">
            <v>1</v>
          </cell>
          <cell r="D1093" t="str">
            <v>003334</v>
          </cell>
          <cell r="E1093">
            <v>38569</v>
          </cell>
          <cell r="F1093" t="str">
            <v>41310C2</v>
          </cell>
          <cell r="G1093" t="str">
            <v>6104010110C2</v>
          </cell>
          <cell r="H1093">
            <v>436000</v>
          </cell>
          <cell r="I1093" t="str">
            <v>D</v>
          </cell>
          <cell r="J1093" t="str">
            <v>GAJI DASAR II BLN AGT-05 PERENCANAAN &amp; PENGEN</v>
          </cell>
          <cell r="K1093" t="str">
            <v>102990080</v>
          </cell>
        </row>
        <row r="1094">
          <cell r="A1094" t="str">
            <v>F</v>
          </cell>
          <cell r="B1094" t="str">
            <v>1</v>
          </cell>
          <cell r="D1094" t="str">
            <v>003334</v>
          </cell>
          <cell r="E1094">
            <v>38569</v>
          </cell>
          <cell r="F1094" t="str">
            <v>41310D1</v>
          </cell>
          <cell r="G1094" t="str">
            <v>6104010110D1</v>
          </cell>
          <cell r="H1094">
            <v>1212000</v>
          </cell>
          <cell r="I1094" t="str">
            <v>D</v>
          </cell>
          <cell r="J1094" t="str">
            <v>GAJI DASAR II BLN AGT-05 PERENCANAAN PENGENDA</v>
          </cell>
          <cell r="K1094" t="str">
            <v>102990090</v>
          </cell>
        </row>
        <row r="1095">
          <cell r="A1095" t="str">
            <v>F</v>
          </cell>
          <cell r="B1095" t="str">
            <v>1</v>
          </cell>
          <cell r="D1095" t="str">
            <v>003334</v>
          </cell>
          <cell r="E1095">
            <v>38569</v>
          </cell>
          <cell r="F1095" t="str">
            <v>41310D2</v>
          </cell>
          <cell r="G1095" t="str">
            <v>6104010110D2</v>
          </cell>
          <cell r="H1095">
            <v>3248000</v>
          </cell>
          <cell r="I1095" t="str">
            <v>D</v>
          </cell>
          <cell r="J1095" t="str">
            <v>GAJI DASAR II BLN AGT-05 PERENCANAAN PRODUKSI</v>
          </cell>
          <cell r="K1095" t="str">
            <v>102990100</v>
          </cell>
        </row>
        <row r="1096">
          <cell r="A1096" t="str">
            <v>F</v>
          </cell>
          <cell r="B1096" t="str">
            <v>1</v>
          </cell>
          <cell r="D1096" t="str">
            <v>003334</v>
          </cell>
          <cell r="E1096">
            <v>38569</v>
          </cell>
          <cell r="F1096" t="str">
            <v>41310D3</v>
          </cell>
          <cell r="G1096" t="str">
            <v>6104010110D3</v>
          </cell>
          <cell r="H1096">
            <v>1284000</v>
          </cell>
          <cell r="I1096" t="str">
            <v>D</v>
          </cell>
          <cell r="J1096" t="str">
            <v>GAJI DASAR II BLN AGT-05 PENGENDALIAN PRODUKS</v>
          </cell>
          <cell r="K1096" t="str">
            <v>102990110</v>
          </cell>
        </row>
        <row r="1097">
          <cell r="A1097" t="str">
            <v>F</v>
          </cell>
          <cell r="B1097" t="str">
            <v>1</v>
          </cell>
          <cell r="D1097" t="str">
            <v>003334</v>
          </cell>
          <cell r="E1097">
            <v>38569</v>
          </cell>
          <cell r="F1097" t="str">
            <v>41310E0</v>
          </cell>
          <cell r="G1097" t="str">
            <v>6104010110E0</v>
          </cell>
          <cell r="H1097">
            <v>1696000</v>
          </cell>
          <cell r="I1097" t="str">
            <v>D</v>
          </cell>
          <cell r="J1097" t="str">
            <v>GAJI DASAR II BLN AGT-05 PRODUKSI</v>
          </cell>
          <cell r="K1097" t="str">
            <v>102990120</v>
          </cell>
        </row>
        <row r="1098">
          <cell r="A1098" t="str">
            <v>F</v>
          </cell>
          <cell r="B1098" t="str">
            <v>1</v>
          </cell>
          <cell r="D1098" t="str">
            <v>003334</v>
          </cell>
          <cell r="E1098">
            <v>38569</v>
          </cell>
          <cell r="F1098" t="str">
            <v>41310F1</v>
          </cell>
          <cell r="G1098" t="str">
            <v>6104010110F1</v>
          </cell>
          <cell r="H1098">
            <v>1212000</v>
          </cell>
          <cell r="I1098" t="str">
            <v>D</v>
          </cell>
          <cell r="J1098" t="str">
            <v>GAJI DASAR II BLN AGT-05 PRODUKSI I</v>
          </cell>
          <cell r="K1098" t="str">
            <v>102990130</v>
          </cell>
        </row>
        <row r="1099">
          <cell r="A1099" t="str">
            <v>F</v>
          </cell>
          <cell r="B1099" t="str">
            <v>1</v>
          </cell>
          <cell r="D1099" t="str">
            <v>003334</v>
          </cell>
          <cell r="E1099">
            <v>38569</v>
          </cell>
          <cell r="F1099" t="str">
            <v>41310F2</v>
          </cell>
          <cell r="G1099" t="str">
            <v>6104010110F2</v>
          </cell>
          <cell r="H1099">
            <v>5914000</v>
          </cell>
          <cell r="I1099" t="str">
            <v>D</v>
          </cell>
          <cell r="J1099" t="str">
            <v>GAJI DASAR II BLN AGT-05 GRANULASI</v>
          </cell>
          <cell r="K1099" t="str">
            <v>102990140</v>
          </cell>
        </row>
        <row r="1100">
          <cell r="A1100" t="str">
            <v>F</v>
          </cell>
          <cell r="B1100" t="str">
            <v>1</v>
          </cell>
          <cell r="D1100" t="str">
            <v>003334</v>
          </cell>
          <cell r="E1100">
            <v>38569</v>
          </cell>
          <cell r="F1100" t="str">
            <v>41310F3</v>
          </cell>
          <cell r="G1100" t="str">
            <v>6104010110F3</v>
          </cell>
          <cell r="H1100">
            <v>6497000</v>
          </cell>
          <cell r="I1100" t="str">
            <v>D</v>
          </cell>
          <cell r="J1100" t="str">
            <v>GAJI DASAR II BLN AGT-05 PENCETAKAN</v>
          </cell>
          <cell r="K1100" t="str">
            <v>102990150</v>
          </cell>
        </row>
        <row r="1101">
          <cell r="A1101" t="str">
            <v>F</v>
          </cell>
          <cell r="B1101" t="str">
            <v>1</v>
          </cell>
          <cell r="D1101" t="str">
            <v>003334</v>
          </cell>
          <cell r="E1101">
            <v>38569</v>
          </cell>
          <cell r="F1101" t="str">
            <v>41310F4</v>
          </cell>
          <cell r="G1101" t="str">
            <v>6104010110F4</v>
          </cell>
          <cell r="H1101">
            <v>2084000</v>
          </cell>
          <cell r="I1101" t="str">
            <v>D</v>
          </cell>
          <cell r="J1101" t="str">
            <v>GAJI DASAR II BLN AGT-05 PENYALUTAN</v>
          </cell>
          <cell r="K1101" t="str">
            <v>102990160</v>
          </cell>
        </row>
        <row r="1102">
          <cell r="A1102" t="str">
            <v>F</v>
          </cell>
          <cell r="B1102" t="str">
            <v>1</v>
          </cell>
          <cell r="D1102" t="str">
            <v>003332</v>
          </cell>
          <cell r="E1102">
            <v>38569</v>
          </cell>
          <cell r="F1102" t="str">
            <v>1350300</v>
          </cell>
          <cell r="G1102" t="str">
            <v>210506010300</v>
          </cell>
          <cell r="H1102">
            <v>216048500</v>
          </cell>
          <cell r="I1102" t="str">
            <v>D</v>
          </cell>
          <cell r="J1102" t="str">
            <v>DROPING YDP U/UANG PENSIUN BLN AGUSTUS 2005</v>
          </cell>
          <cell r="K1102" t="str">
            <v>102970470</v>
          </cell>
        </row>
        <row r="1103">
          <cell r="A1103" t="str">
            <v>F</v>
          </cell>
          <cell r="B1103" t="str">
            <v>1</v>
          </cell>
          <cell r="D1103" t="str">
            <v>003334</v>
          </cell>
          <cell r="E1103">
            <v>38569</v>
          </cell>
          <cell r="F1103" t="str">
            <v>41310F5</v>
          </cell>
          <cell r="G1103" t="str">
            <v>6104010110F5</v>
          </cell>
          <cell r="H1103">
            <v>1236000</v>
          </cell>
          <cell r="I1103" t="str">
            <v>D</v>
          </cell>
          <cell r="J1103" t="str">
            <v>GAJI DASAR II BLN AGT-05 ARV</v>
          </cell>
          <cell r="K1103" t="str">
            <v>102990170</v>
          </cell>
        </row>
        <row r="1104">
          <cell r="A1104" t="str">
            <v>F</v>
          </cell>
          <cell r="B1104" t="str">
            <v>1</v>
          </cell>
          <cell r="D1104" t="str">
            <v>003332</v>
          </cell>
          <cell r="E1104">
            <v>38569</v>
          </cell>
          <cell r="F1104" t="str">
            <v>1000000</v>
          </cell>
          <cell r="G1104" t="str">
            <v>110101010000</v>
          </cell>
          <cell r="H1104">
            <v>216048500</v>
          </cell>
          <cell r="I1104" t="str">
            <v>K</v>
          </cell>
          <cell r="J1104" t="str">
            <v>U/ PENSIUN BULAN AGUSTUS 2005</v>
          </cell>
          <cell r="K1104" t="str">
            <v>102970480</v>
          </cell>
        </row>
        <row r="1105">
          <cell r="A1105" t="str">
            <v>F</v>
          </cell>
          <cell r="B1105" t="str">
            <v>1</v>
          </cell>
          <cell r="D1105" t="str">
            <v>003334</v>
          </cell>
          <cell r="E1105">
            <v>38569</v>
          </cell>
          <cell r="F1105" t="str">
            <v>41310F6</v>
          </cell>
          <cell r="G1105" t="str">
            <v>6104010110F6</v>
          </cell>
          <cell r="H1105">
            <v>13717000</v>
          </cell>
          <cell r="I1105" t="str">
            <v>D</v>
          </cell>
          <cell r="J1105" t="str">
            <v>GAJI DASAR II BLN AGT-05 PENGEMASAN PRIMER</v>
          </cell>
          <cell r="K1105" t="str">
            <v>102990180</v>
          </cell>
        </row>
        <row r="1106">
          <cell r="A1106" t="str">
            <v>F</v>
          </cell>
          <cell r="B1106" t="str">
            <v>1</v>
          </cell>
          <cell r="D1106" t="str">
            <v>003334</v>
          </cell>
          <cell r="E1106">
            <v>38569</v>
          </cell>
          <cell r="F1106" t="str">
            <v>41310F7</v>
          </cell>
          <cell r="G1106" t="str">
            <v>6104010110F7</v>
          </cell>
          <cell r="H1106">
            <v>13909000</v>
          </cell>
          <cell r="I1106" t="str">
            <v>D</v>
          </cell>
          <cell r="J1106" t="str">
            <v>GAJI DASAR II BLN AGT-05 PENGEMASAN SEKUNDER</v>
          </cell>
          <cell r="K1106" t="str">
            <v>102990190</v>
          </cell>
        </row>
        <row r="1107">
          <cell r="A1107" t="str">
            <v>F</v>
          </cell>
          <cell r="B1107" t="str">
            <v>1</v>
          </cell>
          <cell r="D1107" t="str">
            <v>003334</v>
          </cell>
          <cell r="E1107">
            <v>38569</v>
          </cell>
          <cell r="F1107" t="str">
            <v>41310G1</v>
          </cell>
          <cell r="G1107" t="str">
            <v>6104010110G1</v>
          </cell>
          <cell r="H1107">
            <v>1212000</v>
          </cell>
          <cell r="I1107" t="str">
            <v>D</v>
          </cell>
          <cell r="J1107" t="str">
            <v>GAJI DASAR II BLN AGT-05 PRODUKSI II</v>
          </cell>
          <cell r="K1107" t="str">
            <v>102990200</v>
          </cell>
        </row>
        <row r="1108">
          <cell r="A1108" t="str">
            <v>F</v>
          </cell>
          <cell r="B1108" t="str">
            <v>1</v>
          </cell>
          <cell r="D1108" t="str">
            <v>003334</v>
          </cell>
          <cell r="E1108">
            <v>38569</v>
          </cell>
          <cell r="F1108" t="str">
            <v>41310G2</v>
          </cell>
          <cell r="G1108" t="str">
            <v>6104010110G2</v>
          </cell>
          <cell r="H1108">
            <v>10809000</v>
          </cell>
          <cell r="I1108" t="str">
            <v>D</v>
          </cell>
          <cell r="J1108" t="str">
            <v>GAJI DASAR II BLN AGT-05 PENCAMPURAN &amp; PENGIS</v>
          </cell>
          <cell r="K1108" t="str">
            <v>102990210</v>
          </cell>
        </row>
        <row r="1109">
          <cell r="A1109" t="str">
            <v>F</v>
          </cell>
          <cell r="B1109" t="str">
            <v>1</v>
          </cell>
          <cell r="D1109" t="str">
            <v>003334</v>
          </cell>
          <cell r="E1109">
            <v>38569</v>
          </cell>
          <cell r="F1109" t="str">
            <v>41310G3</v>
          </cell>
          <cell r="G1109" t="str">
            <v>6104010110G3</v>
          </cell>
          <cell r="H1109">
            <v>5185000</v>
          </cell>
          <cell r="I1109" t="str">
            <v>D</v>
          </cell>
          <cell r="J1109" t="str">
            <v>GAJI DASAR II BLN AGT-05 PENCAMPURAN &amp; PENGIS</v>
          </cell>
          <cell r="K1109" t="str">
            <v>102990220</v>
          </cell>
        </row>
        <row r="1110">
          <cell r="A1110" t="str">
            <v>F</v>
          </cell>
          <cell r="B1110" t="str">
            <v>1</v>
          </cell>
          <cell r="D1110" t="str">
            <v>003334</v>
          </cell>
          <cell r="E1110">
            <v>38569</v>
          </cell>
          <cell r="F1110" t="str">
            <v>41310G4</v>
          </cell>
          <cell r="G1110" t="str">
            <v>6104010110G4</v>
          </cell>
          <cell r="H1110">
            <v>10906000</v>
          </cell>
          <cell r="I1110" t="str">
            <v>D</v>
          </cell>
          <cell r="J1110" t="str">
            <v>GAJI DASAR II BLN AGT-05 PENGEMASAN CAIRAN &amp;</v>
          </cell>
          <cell r="K1110" t="str">
            <v>102990230</v>
          </cell>
        </row>
        <row r="1111">
          <cell r="A1111" t="str">
            <v>F</v>
          </cell>
          <cell r="B1111" t="str">
            <v>1</v>
          </cell>
          <cell r="D1111" t="str">
            <v>003334</v>
          </cell>
          <cell r="E1111">
            <v>38569</v>
          </cell>
          <cell r="F1111" t="str">
            <v>41310G5</v>
          </cell>
          <cell r="G1111" t="str">
            <v>6104010110G5</v>
          </cell>
          <cell r="H1111">
            <v>8435000</v>
          </cell>
          <cell r="I1111" t="str">
            <v>D</v>
          </cell>
          <cell r="J1111" t="str">
            <v>GAJI DASAR II BLN AGT-05 PROSES &amp; PENGEMASAN</v>
          </cell>
          <cell r="K1111" t="str">
            <v>102990240</v>
          </cell>
        </row>
        <row r="1112">
          <cell r="A1112" t="str">
            <v>F</v>
          </cell>
          <cell r="B1112" t="str">
            <v>1</v>
          </cell>
          <cell r="D1112" t="str">
            <v>003334</v>
          </cell>
          <cell r="E1112">
            <v>38569</v>
          </cell>
          <cell r="F1112" t="str">
            <v>41310H1</v>
          </cell>
          <cell r="G1112" t="str">
            <v>6104010110H1</v>
          </cell>
          <cell r="H1112">
            <v>1745000</v>
          </cell>
          <cell r="I1112" t="str">
            <v>D</v>
          </cell>
          <cell r="J1112" t="str">
            <v>GAJI DASAR II BLN AGT-05 PRODUKSI III</v>
          </cell>
          <cell r="K1112" t="str">
            <v>102990250</v>
          </cell>
        </row>
        <row r="1113">
          <cell r="A1113" t="str">
            <v>F</v>
          </cell>
          <cell r="B1113" t="str">
            <v>1</v>
          </cell>
          <cell r="D1113" t="str">
            <v>003334</v>
          </cell>
          <cell r="E1113">
            <v>38569</v>
          </cell>
          <cell r="F1113" t="str">
            <v>41310H2</v>
          </cell>
          <cell r="G1113" t="str">
            <v>6104010110H2</v>
          </cell>
          <cell r="H1113">
            <v>1891000</v>
          </cell>
          <cell r="I1113" t="str">
            <v>D</v>
          </cell>
          <cell r="J1113" t="str">
            <v>GAJI DASAR II BLN AGT-05 PENCAMPURAN DAN PENC</v>
          </cell>
          <cell r="K1113" t="str">
            <v>102990260</v>
          </cell>
        </row>
        <row r="1114">
          <cell r="A1114" t="str">
            <v>F</v>
          </cell>
          <cell r="B1114" t="str">
            <v>1</v>
          </cell>
          <cell r="D1114" t="str">
            <v>003334</v>
          </cell>
          <cell r="E1114">
            <v>38569</v>
          </cell>
          <cell r="F1114" t="str">
            <v>41310H3</v>
          </cell>
          <cell r="G1114" t="str">
            <v>6104010110H3</v>
          </cell>
          <cell r="H1114">
            <v>6036000</v>
          </cell>
          <cell r="I1114" t="str">
            <v>D</v>
          </cell>
          <cell r="J1114" t="str">
            <v>GAJI DASAR II BLN AGT-05 PENGEMASAN PIL KB &amp;</v>
          </cell>
          <cell r="K1114" t="str">
            <v>102990270</v>
          </cell>
        </row>
        <row r="1115">
          <cell r="A1115" t="str">
            <v>F</v>
          </cell>
          <cell r="B1115" t="str">
            <v>1</v>
          </cell>
          <cell r="D1115" t="str">
            <v>003334</v>
          </cell>
          <cell r="E1115">
            <v>38569</v>
          </cell>
          <cell r="F1115" t="str">
            <v>41310H4</v>
          </cell>
          <cell r="G1115" t="str">
            <v>6104010110H4</v>
          </cell>
          <cell r="H1115">
            <v>5185000</v>
          </cell>
          <cell r="I1115" t="str">
            <v>D</v>
          </cell>
          <cell r="J1115" t="str">
            <v>GAJI DASAR II BLN AGT-05 EKSTRAKSI KINA</v>
          </cell>
          <cell r="K1115" t="str">
            <v>102990280</v>
          </cell>
        </row>
        <row r="1116">
          <cell r="A1116" t="str">
            <v>F</v>
          </cell>
          <cell r="B1116" t="str">
            <v>1</v>
          </cell>
          <cell r="D1116" t="str">
            <v>003334</v>
          </cell>
          <cell r="E1116">
            <v>38569</v>
          </cell>
          <cell r="F1116" t="str">
            <v>41310H5</v>
          </cell>
          <cell r="G1116" t="str">
            <v>6104010110H5</v>
          </cell>
          <cell r="H1116">
            <v>7174000</v>
          </cell>
          <cell r="I1116" t="str">
            <v>D</v>
          </cell>
          <cell r="J1116" t="str">
            <v>GAJI DASAR II BLN AGT-05 ISOLASI ALKALOID KIN</v>
          </cell>
          <cell r="K1116" t="str">
            <v>102990290</v>
          </cell>
        </row>
        <row r="1117">
          <cell r="A1117" t="str">
            <v>F</v>
          </cell>
          <cell r="B1117" t="str">
            <v>1</v>
          </cell>
          <cell r="D1117" t="str">
            <v>003334</v>
          </cell>
          <cell r="E1117">
            <v>38569</v>
          </cell>
          <cell r="F1117" t="str">
            <v>41310H6</v>
          </cell>
          <cell r="G1117" t="str">
            <v>6104010110H6</v>
          </cell>
          <cell r="H1117">
            <v>7149000</v>
          </cell>
          <cell r="I1117" t="str">
            <v>D</v>
          </cell>
          <cell r="J1117" t="str">
            <v>GAJI DASAR II BLN AGT-05 PEMURNIAN &amp; PENGEMAS</v>
          </cell>
          <cell r="K1117" t="str">
            <v>102990300</v>
          </cell>
        </row>
        <row r="1118">
          <cell r="A1118" t="str">
            <v>F</v>
          </cell>
          <cell r="B1118" t="str">
            <v>1</v>
          </cell>
          <cell r="D1118" t="str">
            <v>003334</v>
          </cell>
          <cell r="E1118">
            <v>38569</v>
          </cell>
          <cell r="F1118" t="str">
            <v>41310E1</v>
          </cell>
          <cell r="G1118" t="str">
            <v>6104010110E1</v>
          </cell>
          <cell r="H1118">
            <v>3587000</v>
          </cell>
          <cell r="I1118" t="str">
            <v>D</v>
          </cell>
          <cell r="J1118" t="str">
            <v>GAJI DASAR II BLN AGT-05 KARANTINA DALAM PROS</v>
          </cell>
          <cell r="K1118" t="str">
            <v>102990310</v>
          </cell>
        </row>
        <row r="1119">
          <cell r="A1119" t="str">
            <v>F</v>
          </cell>
          <cell r="B1119" t="str">
            <v>1</v>
          </cell>
          <cell r="D1119" t="str">
            <v>003334</v>
          </cell>
          <cell r="E1119">
            <v>38569</v>
          </cell>
          <cell r="F1119" t="str">
            <v>41310I0</v>
          </cell>
          <cell r="G1119" t="str">
            <v>6104010110I0</v>
          </cell>
          <cell r="H1119">
            <v>1696000</v>
          </cell>
          <cell r="I1119" t="str">
            <v>D</v>
          </cell>
          <cell r="J1119" t="str">
            <v>GAJI DASAR II BLN AGT-05 PENGELOLAAN MUTU</v>
          </cell>
          <cell r="K1119" t="str">
            <v>102990320</v>
          </cell>
        </row>
        <row r="1120">
          <cell r="A1120" t="str">
            <v>F</v>
          </cell>
          <cell r="B1120" t="str">
            <v>1</v>
          </cell>
          <cell r="D1120" t="str">
            <v>003334</v>
          </cell>
          <cell r="E1120">
            <v>38569</v>
          </cell>
          <cell r="F1120" t="str">
            <v>41310J1</v>
          </cell>
          <cell r="G1120" t="str">
            <v>6104010110J1</v>
          </cell>
          <cell r="H1120">
            <v>1987000</v>
          </cell>
          <cell r="I1120" t="str">
            <v>D</v>
          </cell>
          <cell r="J1120" t="str">
            <v>GAJI DASAR II BLN AGT-05 PEMASTIAN MUTU</v>
          </cell>
          <cell r="K1120" t="str">
            <v>102990330</v>
          </cell>
        </row>
        <row r="1121">
          <cell r="A1121" t="str">
            <v>F</v>
          </cell>
          <cell r="B1121" t="str">
            <v>1</v>
          </cell>
          <cell r="D1121" t="str">
            <v>003334</v>
          </cell>
          <cell r="E1121">
            <v>38569</v>
          </cell>
          <cell r="F1121" t="str">
            <v>41310J2</v>
          </cell>
          <cell r="G1121" t="str">
            <v>6104010110J2</v>
          </cell>
          <cell r="H1121">
            <v>6643000</v>
          </cell>
          <cell r="I1121" t="str">
            <v>D</v>
          </cell>
          <cell r="J1121" t="str">
            <v>GAJI DASAR II BLN AGT-05 PENGAWASAN DALAM PRO</v>
          </cell>
          <cell r="K1121" t="str">
            <v>102990340</v>
          </cell>
        </row>
        <row r="1122">
          <cell r="A1122" t="str">
            <v>F</v>
          </cell>
          <cell r="B1122" t="str">
            <v>1</v>
          </cell>
          <cell r="D1122" t="str">
            <v>003334</v>
          </cell>
          <cell r="E1122">
            <v>38569</v>
          </cell>
          <cell r="F1122" t="str">
            <v>41310J3</v>
          </cell>
          <cell r="G1122" t="str">
            <v>6104010110J3</v>
          </cell>
          <cell r="H1122">
            <v>3636000</v>
          </cell>
          <cell r="I1122" t="str">
            <v>D</v>
          </cell>
          <cell r="J1122" t="str">
            <v>GAJI DASAR II BLN AGT-05 PENGAWASAN DALAM PRO</v>
          </cell>
          <cell r="K1122" t="str">
            <v>102990350</v>
          </cell>
        </row>
        <row r="1123">
          <cell r="A1123" t="str">
            <v>F</v>
          </cell>
          <cell r="B1123" t="str">
            <v>1</v>
          </cell>
          <cell r="D1123" t="str">
            <v>003334</v>
          </cell>
          <cell r="E1123">
            <v>38569</v>
          </cell>
          <cell r="F1123" t="str">
            <v>41310J4</v>
          </cell>
          <cell r="G1123" t="str">
            <v>6104010110J4</v>
          </cell>
          <cell r="H1123">
            <v>2569000</v>
          </cell>
          <cell r="I1123" t="str">
            <v>D</v>
          </cell>
          <cell r="J1123" t="str">
            <v>GAJI DASAR II BLN AGT-05 PENGAWASAN PRODUK AK</v>
          </cell>
          <cell r="K1123" t="str">
            <v>102990360</v>
          </cell>
        </row>
        <row r="1124">
          <cell r="A1124" t="str">
            <v>F</v>
          </cell>
          <cell r="B1124" t="str">
            <v>1</v>
          </cell>
          <cell r="D1124" t="str">
            <v>003334</v>
          </cell>
          <cell r="E1124">
            <v>38569</v>
          </cell>
          <cell r="F1124" t="str">
            <v>41310J5</v>
          </cell>
          <cell r="G1124" t="str">
            <v>6104010110J5</v>
          </cell>
          <cell r="H1124">
            <v>751000</v>
          </cell>
          <cell r="I1124" t="str">
            <v>D</v>
          </cell>
          <cell r="J1124" t="str">
            <v>GAJI DASAR II BLN AGT-05 KALIBRASI INSTRUMEN</v>
          </cell>
          <cell r="K1124" t="str">
            <v>102990370</v>
          </cell>
        </row>
        <row r="1125">
          <cell r="A1125" t="str">
            <v>F</v>
          </cell>
          <cell r="B1125" t="str">
            <v>7</v>
          </cell>
          <cell r="D1125" t="str">
            <v>001397</v>
          </cell>
          <cell r="E1125">
            <v>38576</v>
          </cell>
          <cell r="F1125" t="str">
            <v>135GE06</v>
          </cell>
          <cell r="G1125" t="str">
            <v>21050601GE06</v>
          </cell>
          <cell r="H1125">
            <v>3697650</v>
          </cell>
          <cell r="I1125" t="str">
            <v>K</v>
          </cell>
          <cell r="J1125" t="str">
            <v>GENTRA PT.           111/KWIT/PTG/VIII/05</v>
          </cell>
          <cell r="K1125" t="str">
            <v>402190010</v>
          </cell>
        </row>
        <row r="1126">
          <cell r="A1126" t="str">
            <v>F</v>
          </cell>
          <cell r="B1126" t="str">
            <v>1</v>
          </cell>
          <cell r="D1126" t="str">
            <v>003334</v>
          </cell>
          <cell r="E1126">
            <v>38569</v>
          </cell>
          <cell r="F1126" t="str">
            <v>41310J6</v>
          </cell>
          <cell r="G1126" t="str">
            <v>6104010110J6</v>
          </cell>
          <cell r="H1126">
            <v>678000</v>
          </cell>
          <cell r="I1126" t="str">
            <v>D</v>
          </cell>
          <cell r="J1126" t="str">
            <v>GAJI DASAR II BLN AGT-05 DOKUMENTASI</v>
          </cell>
          <cell r="K1126" t="str">
            <v>102990380</v>
          </cell>
        </row>
        <row r="1127">
          <cell r="A1127" t="str">
            <v>F</v>
          </cell>
          <cell r="B1127" t="str">
            <v>1</v>
          </cell>
          <cell r="D1127" t="str">
            <v>003334</v>
          </cell>
          <cell r="E1127">
            <v>38569</v>
          </cell>
          <cell r="F1127" t="str">
            <v>41310J7</v>
          </cell>
          <cell r="G1127" t="str">
            <v>6104010110J7</v>
          </cell>
          <cell r="H1127">
            <v>678000</v>
          </cell>
          <cell r="I1127" t="str">
            <v>D</v>
          </cell>
          <cell r="J1127" t="str">
            <v>GAJI DASAR II BLN AGT-05 PENANGANAN REGULASI</v>
          </cell>
          <cell r="K1127" t="str">
            <v>102990390</v>
          </cell>
        </row>
        <row r="1128">
          <cell r="A1128" t="str">
            <v>F</v>
          </cell>
          <cell r="B1128" t="str">
            <v>7</v>
          </cell>
          <cell r="D1128" t="str">
            <v>001397</v>
          </cell>
          <cell r="E1128">
            <v>38576</v>
          </cell>
          <cell r="F1128" t="str">
            <v>135GE06</v>
          </cell>
          <cell r="G1128" t="str">
            <v>21050601GE06</v>
          </cell>
          <cell r="H1128">
            <v>369765</v>
          </cell>
          <cell r="I1128" t="str">
            <v>K</v>
          </cell>
          <cell r="J1128" t="str">
            <v>KR PPN GENTRA PT.       CNCHS-423-0001284      /</v>
          </cell>
          <cell r="K1128" t="str">
            <v>402190020</v>
          </cell>
        </row>
        <row r="1129">
          <cell r="A1129" t="str">
            <v>F</v>
          </cell>
          <cell r="B1129" t="str">
            <v>1</v>
          </cell>
          <cell r="D1129" t="str">
            <v>003334</v>
          </cell>
          <cell r="E1129">
            <v>38569</v>
          </cell>
          <cell r="F1129" t="str">
            <v>41310K1</v>
          </cell>
          <cell r="G1129" t="str">
            <v>6104010110K1</v>
          </cell>
          <cell r="H1129">
            <v>1212000</v>
          </cell>
          <cell r="I1129" t="str">
            <v>D</v>
          </cell>
          <cell r="J1129" t="str">
            <v>GAJI DASAR II BLN AGT-05 LABORATORIUM PENGUJI</v>
          </cell>
          <cell r="K1129" t="str">
            <v>102990400</v>
          </cell>
        </row>
        <row r="1130">
          <cell r="A1130" t="str">
            <v>F</v>
          </cell>
          <cell r="B1130" t="str">
            <v>7</v>
          </cell>
          <cell r="D1130" t="str">
            <v>001397</v>
          </cell>
          <cell r="E1130">
            <v>38576</v>
          </cell>
          <cell r="F1130" t="str">
            <v>187GE06</v>
          </cell>
          <cell r="G1130" t="str">
            <v>11100301GE06</v>
          </cell>
          <cell r="H1130">
            <v>369765</v>
          </cell>
          <cell r="I1130" t="str">
            <v>D</v>
          </cell>
          <cell r="J1130" t="str">
            <v>PPN 10% GENTRA PT.               CNCHS-423-0001284</v>
          </cell>
          <cell r="K1130" t="str">
            <v>402190030</v>
          </cell>
        </row>
        <row r="1131">
          <cell r="A1131" t="str">
            <v>F</v>
          </cell>
          <cell r="B1131" t="str">
            <v>1</v>
          </cell>
          <cell r="D1131" t="str">
            <v>003334</v>
          </cell>
          <cell r="E1131">
            <v>38569</v>
          </cell>
          <cell r="F1131" t="str">
            <v>41310K2</v>
          </cell>
          <cell r="G1131" t="str">
            <v>6104010110K2</v>
          </cell>
          <cell r="H1131">
            <v>1163000</v>
          </cell>
          <cell r="I1131" t="str">
            <v>D</v>
          </cell>
          <cell r="J1131" t="str">
            <v>GAJI DASAR II BLN AGT-05 PEMERIKSAAN BAHAN BA</v>
          </cell>
          <cell r="K1131" t="str">
            <v>102990410</v>
          </cell>
        </row>
        <row r="1132">
          <cell r="A1132" t="str">
            <v>F</v>
          </cell>
          <cell r="B1132" t="str">
            <v>1</v>
          </cell>
          <cell r="D1132" t="str">
            <v>003334</v>
          </cell>
          <cell r="E1132">
            <v>38569</v>
          </cell>
          <cell r="F1132" t="str">
            <v>41310K3</v>
          </cell>
          <cell r="G1132" t="str">
            <v>6104010110K3</v>
          </cell>
          <cell r="H1132">
            <v>1672000</v>
          </cell>
          <cell r="I1132" t="str">
            <v>D</v>
          </cell>
          <cell r="J1132" t="str">
            <v>GAJI DASAR II BLN AGT-05 PEMERIKSAAN BAHAN KE</v>
          </cell>
          <cell r="K1132" t="str">
            <v>102990420</v>
          </cell>
        </row>
        <row r="1133">
          <cell r="A1133" t="str">
            <v>F</v>
          </cell>
          <cell r="B1133" t="str">
            <v>7</v>
          </cell>
          <cell r="D1133" t="str">
            <v>001397</v>
          </cell>
          <cell r="E1133">
            <v>38576</v>
          </cell>
          <cell r="F1133" t="str">
            <v>46105F3</v>
          </cell>
          <cell r="G1133" t="str">
            <v>6602010105F3</v>
          </cell>
          <cell r="H1133">
            <v>1555000</v>
          </cell>
          <cell r="I1133" t="str">
            <v>D</v>
          </cell>
          <cell r="J1133" t="str">
            <v>1 SET KOPLING MANUAL U/ MES.CTK CADMACH PENCETAKAN</v>
          </cell>
          <cell r="K1133" t="str">
            <v>402190040</v>
          </cell>
        </row>
        <row r="1134">
          <cell r="A1134" t="str">
            <v>F</v>
          </cell>
          <cell r="B1134" t="str">
            <v>1</v>
          </cell>
          <cell r="D1134" t="str">
            <v>003334</v>
          </cell>
          <cell r="E1134">
            <v>38569</v>
          </cell>
          <cell r="F1134" t="str">
            <v>41310K4</v>
          </cell>
          <cell r="G1134" t="str">
            <v>6104010110K4</v>
          </cell>
          <cell r="H1134">
            <v>2133000</v>
          </cell>
          <cell r="I1134" t="str">
            <v>D</v>
          </cell>
          <cell r="J1134" t="str">
            <v>GAJI DASAR II BLN AGT-05 PEMERIKSAAN PRODUK J</v>
          </cell>
          <cell r="K1134" t="str">
            <v>102990430</v>
          </cell>
        </row>
        <row r="1135">
          <cell r="A1135" t="str">
            <v>F</v>
          </cell>
          <cell r="B1135" t="str">
            <v>1</v>
          </cell>
          <cell r="D1135" t="str">
            <v>003334</v>
          </cell>
          <cell r="E1135">
            <v>38569</v>
          </cell>
          <cell r="F1135" t="str">
            <v>41310K5</v>
          </cell>
          <cell r="G1135" t="str">
            <v>6104010110K5</v>
          </cell>
          <cell r="H1135">
            <v>1647000</v>
          </cell>
          <cell r="I1135" t="str">
            <v>D</v>
          </cell>
          <cell r="J1135" t="str">
            <v>GAJI DASAR II BLN AGT-05 PEMERIKSAAN KINA</v>
          </cell>
          <cell r="K1135" t="str">
            <v>102990440</v>
          </cell>
        </row>
        <row r="1136">
          <cell r="A1136" t="str">
            <v>F</v>
          </cell>
          <cell r="B1136" t="str">
            <v>7</v>
          </cell>
          <cell r="D1136" t="str">
            <v>001397</v>
          </cell>
          <cell r="E1136">
            <v>38576</v>
          </cell>
          <cell r="F1136" t="str">
            <v>42902H5</v>
          </cell>
          <cell r="G1136" t="str">
            <v>6205000302H5</v>
          </cell>
          <cell r="H1136">
            <v>37500</v>
          </cell>
          <cell r="I1136" t="str">
            <v>D</v>
          </cell>
          <cell r="J1136" t="str">
            <v>1 GLN THINNER U/ CAT BESI     ISOLASI ALKALOID KIN</v>
          </cell>
          <cell r="K1136" t="str">
            <v>402190050</v>
          </cell>
        </row>
        <row r="1137">
          <cell r="A1137" t="str">
            <v>F</v>
          </cell>
          <cell r="B1137" t="str">
            <v>1</v>
          </cell>
          <cell r="D1137" t="str">
            <v>003334</v>
          </cell>
          <cell r="E1137">
            <v>38569</v>
          </cell>
          <cell r="F1137" t="str">
            <v>41310K6</v>
          </cell>
          <cell r="G1137" t="str">
            <v>6104010110K6</v>
          </cell>
          <cell r="H1137">
            <v>970000</v>
          </cell>
          <cell r="I1137" t="str">
            <v>D</v>
          </cell>
          <cell r="J1137" t="str">
            <v>GAJI DASAR II BLN AGT-05 PEMERIKSAAN MIKROBIO</v>
          </cell>
          <cell r="K1137" t="str">
            <v>102990450</v>
          </cell>
        </row>
        <row r="1138">
          <cell r="A1138" t="str">
            <v>F</v>
          </cell>
          <cell r="B1138" t="str">
            <v>1</v>
          </cell>
          <cell r="D1138" t="str">
            <v>003334</v>
          </cell>
          <cell r="E1138">
            <v>38569</v>
          </cell>
          <cell r="F1138" t="str">
            <v>41310L1</v>
          </cell>
          <cell r="G1138" t="str">
            <v>6104010110L1</v>
          </cell>
          <cell r="H1138">
            <v>1212000</v>
          </cell>
          <cell r="I1138" t="str">
            <v>D</v>
          </cell>
          <cell r="J1138" t="str">
            <v>GAJI DASAR II BLN AGT-05 TEKNOLOGI FORMULASI</v>
          </cell>
          <cell r="K1138" t="str">
            <v>102990460</v>
          </cell>
        </row>
        <row r="1139">
          <cell r="A1139" t="str">
            <v>F</v>
          </cell>
          <cell r="B1139" t="str">
            <v>1</v>
          </cell>
          <cell r="D1139" t="str">
            <v>003334</v>
          </cell>
          <cell r="E1139">
            <v>38569</v>
          </cell>
          <cell r="F1139" t="str">
            <v>41310L2</v>
          </cell>
          <cell r="G1139" t="str">
            <v>6104010110L2</v>
          </cell>
          <cell r="H1139">
            <v>824000</v>
          </cell>
          <cell r="I1139" t="str">
            <v>D</v>
          </cell>
          <cell r="J1139" t="str">
            <v>GAJI DASAR II BLN AGT-05 EVALUASI FORMULASI</v>
          </cell>
          <cell r="K1139" t="str">
            <v>102990470</v>
          </cell>
        </row>
        <row r="1140">
          <cell r="A1140" t="str">
            <v>F</v>
          </cell>
          <cell r="B1140" t="str">
            <v>7</v>
          </cell>
          <cell r="D1140" t="str">
            <v>001397</v>
          </cell>
          <cell r="E1140">
            <v>38576</v>
          </cell>
          <cell r="F1140" t="str">
            <v>46000F4</v>
          </cell>
          <cell r="G1140" t="str">
            <v>6601020100F4</v>
          </cell>
          <cell r="H1140">
            <v>34000</v>
          </cell>
          <cell r="I1140" t="str">
            <v>D</v>
          </cell>
          <cell r="J1140" t="str">
            <v>4 KLG LEM AIBON U/ R. PELARUTAN         PENYALUTAN</v>
          </cell>
          <cell r="K1140" t="str">
            <v>402190060</v>
          </cell>
        </row>
        <row r="1141">
          <cell r="A1141" t="str">
            <v>F</v>
          </cell>
          <cell r="B1141" t="str">
            <v>1</v>
          </cell>
          <cell r="D1141" t="str">
            <v>003334</v>
          </cell>
          <cell r="E1141">
            <v>38569</v>
          </cell>
          <cell r="F1141" t="str">
            <v>41310L3</v>
          </cell>
          <cell r="G1141" t="str">
            <v>6104010110L3</v>
          </cell>
          <cell r="H1141">
            <v>678000</v>
          </cell>
          <cell r="I1141" t="str">
            <v>D</v>
          </cell>
          <cell r="J1141" t="str">
            <v>GAJI DASAR II BLN AGT-05 EVALUASI METODA ANAL</v>
          </cell>
          <cell r="K1141" t="str">
            <v>102990480</v>
          </cell>
        </row>
        <row r="1142">
          <cell r="A1142" t="str">
            <v>F</v>
          </cell>
          <cell r="B1142" t="str">
            <v>1</v>
          </cell>
          <cell r="D1142" t="str">
            <v>003334</v>
          </cell>
          <cell r="E1142">
            <v>38569</v>
          </cell>
          <cell r="F1142" t="str">
            <v>41310L4</v>
          </cell>
          <cell r="G1142" t="str">
            <v>6104010110L4</v>
          </cell>
          <cell r="H1142">
            <v>1163000</v>
          </cell>
          <cell r="I1142" t="str">
            <v>D</v>
          </cell>
          <cell r="J1142" t="str">
            <v>GAJI DASAR II BLN AGT-05 EVALUASI BAHAN KEMAS</v>
          </cell>
          <cell r="K1142" t="str">
            <v>102990490</v>
          </cell>
        </row>
        <row r="1143">
          <cell r="A1143" t="str">
            <v>F</v>
          </cell>
          <cell r="B1143" t="str">
            <v>7</v>
          </cell>
          <cell r="D1143" t="str">
            <v>001397</v>
          </cell>
          <cell r="E1143">
            <v>38576</v>
          </cell>
          <cell r="F1143" t="str">
            <v>46100L1</v>
          </cell>
          <cell r="G1143" t="str">
            <v>6602030100L1</v>
          </cell>
          <cell r="H1143">
            <v>16000</v>
          </cell>
          <cell r="I1143" t="str">
            <v>D</v>
          </cell>
          <cell r="J1143" t="str">
            <v>2 BH LAMPU NEON 36W            TEKNOLOGI FORMULASI</v>
          </cell>
          <cell r="K1143" t="str">
            <v>402190070</v>
          </cell>
        </row>
        <row r="1144">
          <cell r="A1144" t="str">
            <v>F</v>
          </cell>
          <cell r="B1144" t="str">
            <v>1</v>
          </cell>
          <cell r="D1144" t="str">
            <v>003334</v>
          </cell>
          <cell r="E1144">
            <v>38569</v>
          </cell>
          <cell r="F1144" t="str">
            <v>41310M1</v>
          </cell>
          <cell r="G1144" t="str">
            <v>6104010110M1</v>
          </cell>
          <cell r="H1144">
            <v>1745000</v>
          </cell>
          <cell r="I1144" t="str">
            <v>D</v>
          </cell>
          <cell r="J1144" t="str">
            <v>GADAS II BLN AGUSTUS 2005</v>
          </cell>
          <cell r="K1144" t="str">
            <v>102990500</v>
          </cell>
        </row>
        <row r="1145">
          <cell r="A1145" t="str">
            <v>F</v>
          </cell>
          <cell r="B1145" t="str">
            <v>7</v>
          </cell>
          <cell r="D1145" t="str">
            <v>001397</v>
          </cell>
          <cell r="E1145">
            <v>38576</v>
          </cell>
          <cell r="F1145" t="str">
            <v>46100L1</v>
          </cell>
          <cell r="G1145" t="str">
            <v>6602030100L1</v>
          </cell>
          <cell r="H1145">
            <v>90000</v>
          </cell>
          <cell r="I1145" t="str">
            <v>D</v>
          </cell>
          <cell r="J1145" t="str">
            <v>2 BH NEON KAPSUL U/ R.ASAM    TEKNOLOGI FORMULASI</v>
          </cell>
          <cell r="K1145" t="str">
            <v>402190080</v>
          </cell>
        </row>
        <row r="1146">
          <cell r="A1146" t="str">
            <v>F</v>
          </cell>
          <cell r="B1146" t="str">
            <v>1</v>
          </cell>
          <cell r="D1146" t="str">
            <v>003334</v>
          </cell>
          <cell r="E1146">
            <v>38569</v>
          </cell>
          <cell r="F1146" t="str">
            <v>41310M2</v>
          </cell>
          <cell r="G1146" t="str">
            <v>6104010110M2</v>
          </cell>
          <cell r="H1146">
            <v>2084000</v>
          </cell>
          <cell r="I1146" t="str">
            <v>D</v>
          </cell>
          <cell r="J1146" t="str">
            <v>GAJI DASAR II BLN AGUSTUS 2005</v>
          </cell>
          <cell r="K1146" t="str">
            <v>102990510</v>
          </cell>
        </row>
        <row r="1147">
          <cell r="A1147" t="str">
            <v>F</v>
          </cell>
          <cell r="B1147" t="str">
            <v>1</v>
          </cell>
          <cell r="D1147" t="str">
            <v>003334</v>
          </cell>
          <cell r="E1147">
            <v>38569</v>
          </cell>
          <cell r="F1147" t="str">
            <v>41310M3</v>
          </cell>
          <cell r="G1147" t="str">
            <v>6104010110M3</v>
          </cell>
          <cell r="H1147">
            <v>7223000</v>
          </cell>
          <cell r="I1147" t="str">
            <v>D</v>
          </cell>
          <cell r="J1147" t="str">
            <v>GADAS II BLN AGUSTUS 2005</v>
          </cell>
          <cell r="K1147" t="str">
            <v>102990520</v>
          </cell>
        </row>
        <row r="1148">
          <cell r="A1148" t="str">
            <v>F</v>
          </cell>
          <cell r="B1148" t="str">
            <v>1</v>
          </cell>
          <cell r="D1148" t="str">
            <v>003334</v>
          </cell>
          <cell r="E1148">
            <v>38569</v>
          </cell>
          <cell r="F1148" t="str">
            <v>41310M4</v>
          </cell>
          <cell r="G1148" t="str">
            <v>6104010110M4</v>
          </cell>
          <cell r="H1148">
            <v>5576000</v>
          </cell>
          <cell r="I1148" t="str">
            <v>D</v>
          </cell>
          <cell r="J1148" t="str">
            <v>GADAS II BLN AGUSTUS 2005</v>
          </cell>
          <cell r="K1148" t="str">
            <v>102990530</v>
          </cell>
        </row>
        <row r="1149">
          <cell r="A1149" t="str">
            <v>F</v>
          </cell>
          <cell r="B1149" t="str">
            <v>7</v>
          </cell>
          <cell r="D1149" t="str">
            <v>001397</v>
          </cell>
          <cell r="E1149">
            <v>38576</v>
          </cell>
          <cell r="F1149" t="str">
            <v>46000L1</v>
          </cell>
          <cell r="G1149" t="str">
            <v>6601020100L1</v>
          </cell>
          <cell r="H1149">
            <v>105000</v>
          </cell>
          <cell r="I1149" t="str">
            <v>D</v>
          </cell>
          <cell r="J1149" t="str">
            <v>3 BH SLANG FLEXIBL U/PLAT AREA TEKNOLOGI FORMULASI</v>
          </cell>
          <cell r="K1149" t="str">
            <v>402190090</v>
          </cell>
        </row>
        <row r="1150">
          <cell r="A1150" t="str">
            <v>F</v>
          </cell>
          <cell r="B1150" t="str">
            <v>7</v>
          </cell>
          <cell r="D1150" t="str">
            <v>001397</v>
          </cell>
          <cell r="E1150">
            <v>38576</v>
          </cell>
          <cell r="F1150" t="str">
            <v>46000L1</v>
          </cell>
          <cell r="G1150" t="str">
            <v>6601020100L1</v>
          </cell>
          <cell r="H1150">
            <v>18000</v>
          </cell>
          <cell r="I1150" t="str">
            <v>D</v>
          </cell>
          <cell r="J1150" t="str">
            <v>6 BH KLEM SS U/ PLAT AREA      TEKNOLOGI FORMULASI</v>
          </cell>
          <cell r="K1150" t="str">
            <v>402190100</v>
          </cell>
        </row>
        <row r="1151">
          <cell r="A1151" t="str">
            <v>F</v>
          </cell>
          <cell r="B1151" t="str">
            <v>1</v>
          </cell>
          <cell r="D1151" t="str">
            <v>003334</v>
          </cell>
          <cell r="E1151">
            <v>38569</v>
          </cell>
          <cell r="F1151" t="str">
            <v>41310N1</v>
          </cell>
          <cell r="G1151" t="str">
            <v>6104010110N1</v>
          </cell>
          <cell r="H1151">
            <v>1308000</v>
          </cell>
          <cell r="I1151" t="str">
            <v>D</v>
          </cell>
          <cell r="J1151" t="str">
            <v>GADAS II BLN AGUSTUS 2005</v>
          </cell>
          <cell r="K1151" t="str">
            <v>102990540</v>
          </cell>
        </row>
        <row r="1152">
          <cell r="A1152" t="str">
            <v>F</v>
          </cell>
          <cell r="B1152" t="str">
            <v>1</v>
          </cell>
          <cell r="D1152" t="str">
            <v>003334</v>
          </cell>
          <cell r="E1152">
            <v>38569</v>
          </cell>
          <cell r="F1152" t="str">
            <v>41310N2</v>
          </cell>
          <cell r="G1152" t="str">
            <v>6104010110N2</v>
          </cell>
          <cell r="H1152">
            <v>1260000</v>
          </cell>
          <cell r="I1152" t="str">
            <v>D</v>
          </cell>
          <cell r="J1152" t="str">
            <v>GADAS II BLN AGSTUS 2005</v>
          </cell>
          <cell r="K1152" t="str">
            <v>102990550</v>
          </cell>
        </row>
        <row r="1153">
          <cell r="A1153" t="str">
            <v>F</v>
          </cell>
          <cell r="B1153" t="str">
            <v>7</v>
          </cell>
          <cell r="D1153" t="str">
            <v>001397</v>
          </cell>
          <cell r="E1153">
            <v>38576</v>
          </cell>
          <cell r="F1153" t="str">
            <v>46000L1</v>
          </cell>
          <cell r="G1153" t="str">
            <v>6601020100L1</v>
          </cell>
          <cell r="H1153">
            <v>45000</v>
          </cell>
          <cell r="I1153" t="str">
            <v>D</v>
          </cell>
          <cell r="J1153" t="str">
            <v>6 BH NIPPLE SLANG U/ PLAT AREA TEKNOLOGI FORMULASI</v>
          </cell>
          <cell r="K1153" t="str">
            <v>402190110</v>
          </cell>
        </row>
        <row r="1154">
          <cell r="A1154" t="str">
            <v>F</v>
          </cell>
          <cell r="B1154" t="str">
            <v>1</v>
          </cell>
          <cell r="D1154" t="str">
            <v>003334</v>
          </cell>
          <cell r="E1154">
            <v>38569</v>
          </cell>
          <cell r="F1154" t="str">
            <v>41310N3</v>
          </cell>
          <cell r="G1154" t="str">
            <v>6104010110N3</v>
          </cell>
          <cell r="H1154">
            <v>3636000</v>
          </cell>
          <cell r="I1154" t="str">
            <v>D</v>
          </cell>
          <cell r="J1154" t="str">
            <v>GADAS II BLN AGUSTUS 2005</v>
          </cell>
          <cell r="K1154" t="str">
            <v>102990560</v>
          </cell>
        </row>
        <row r="1155">
          <cell r="A1155" t="str">
            <v>F</v>
          </cell>
          <cell r="B1155" t="str">
            <v>7</v>
          </cell>
          <cell r="D1155" t="str">
            <v>001397</v>
          </cell>
          <cell r="E1155">
            <v>38576</v>
          </cell>
          <cell r="F1155" t="str">
            <v>46000L1</v>
          </cell>
          <cell r="G1155" t="str">
            <v>6601020100L1</v>
          </cell>
          <cell r="H1155">
            <v>70000</v>
          </cell>
          <cell r="I1155" t="str">
            <v>D</v>
          </cell>
          <cell r="J1155" t="str">
            <v>2 BH GUN DEDUSTER U/ PLAT AREA TEKNOLOGI FORMULASI</v>
          </cell>
          <cell r="K1155" t="str">
            <v>402190120</v>
          </cell>
        </row>
        <row r="1156">
          <cell r="A1156" t="str">
            <v>F</v>
          </cell>
          <cell r="B1156" t="str">
            <v>1</v>
          </cell>
          <cell r="D1156" t="str">
            <v>003334</v>
          </cell>
          <cell r="E1156">
            <v>38569</v>
          </cell>
          <cell r="F1156" t="str">
            <v>41310N4</v>
          </cell>
          <cell r="G1156" t="str">
            <v>6104010110N4</v>
          </cell>
          <cell r="H1156">
            <v>3077000</v>
          </cell>
          <cell r="I1156" t="str">
            <v>D</v>
          </cell>
          <cell r="J1156" t="str">
            <v>GADAS II BLN AGUSTUS 2005</v>
          </cell>
          <cell r="K1156" t="str">
            <v>102990570</v>
          </cell>
        </row>
        <row r="1157">
          <cell r="A1157" t="str">
            <v>F</v>
          </cell>
          <cell r="B1157" t="str">
            <v>7</v>
          </cell>
          <cell r="D1157" t="str">
            <v>001397</v>
          </cell>
          <cell r="E1157">
            <v>38576</v>
          </cell>
          <cell r="F1157" t="str">
            <v>46105H2</v>
          </cell>
          <cell r="G1157" t="str">
            <v>6602010105H2</v>
          </cell>
          <cell r="H1157">
            <v>500000</v>
          </cell>
          <cell r="I1157" t="str">
            <v>D</v>
          </cell>
          <cell r="J1157" t="str">
            <v>4 BH SHOCK BREAKER U/MS.CETAK PENCAMPURAN DAN PENC</v>
          </cell>
          <cell r="K1157" t="str">
            <v>402190130</v>
          </cell>
        </row>
        <row r="1158">
          <cell r="A1158" t="str">
            <v>F</v>
          </cell>
          <cell r="B1158" t="str">
            <v>1</v>
          </cell>
          <cell r="D1158" t="str">
            <v>003334</v>
          </cell>
          <cell r="E1158">
            <v>38569</v>
          </cell>
          <cell r="F1158" t="str">
            <v>41310N5</v>
          </cell>
          <cell r="G1158" t="str">
            <v>6104010110N5</v>
          </cell>
          <cell r="H1158">
            <v>533000</v>
          </cell>
          <cell r="I1158" t="str">
            <v>D</v>
          </cell>
          <cell r="J1158" t="str">
            <v>GADAS II BLN AGUSTUS 2005</v>
          </cell>
          <cell r="K1158" t="str">
            <v>102990580</v>
          </cell>
        </row>
        <row r="1159">
          <cell r="A1159" t="str">
            <v>F</v>
          </cell>
          <cell r="B1159" t="str">
            <v>7</v>
          </cell>
          <cell r="D1159" t="str">
            <v>001397</v>
          </cell>
          <cell r="E1159">
            <v>38576</v>
          </cell>
          <cell r="F1159" t="str">
            <v>46106G4</v>
          </cell>
          <cell r="G1159" t="str">
            <v>6604010106G4</v>
          </cell>
          <cell r="H1159">
            <v>540000</v>
          </cell>
          <cell r="I1159" t="str">
            <v>D</v>
          </cell>
          <cell r="J1159" t="str">
            <v>2 BH VENTILATING U/ BLOWER    PENGEMASAN CAIRAN &amp;</v>
          </cell>
          <cell r="K1159" t="str">
            <v>402190140</v>
          </cell>
        </row>
        <row r="1160">
          <cell r="A1160" t="str">
            <v>F</v>
          </cell>
          <cell r="B1160" t="str">
            <v>1</v>
          </cell>
          <cell r="D1160" t="str">
            <v>003334</v>
          </cell>
          <cell r="E1160">
            <v>38569</v>
          </cell>
          <cell r="F1160" t="str">
            <v>41310N6</v>
          </cell>
          <cell r="G1160" t="str">
            <v>6104010110N6</v>
          </cell>
          <cell r="H1160">
            <v>5478000</v>
          </cell>
          <cell r="I1160" t="str">
            <v>D</v>
          </cell>
          <cell r="J1160" t="str">
            <v>GADAS II BLN AGUSTUS 2005</v>
          </cell>
          <cell r="K1160" t="str">
            <v>102990590</v>
          </cell>
        </row>
        <row r="1161">
          <cell r="A1161" t="str">
            <v>F</v>
          </cell>
          <cell r="B1161" t="str">
            <v>1</v>
          </cell>
          <cell r="D1161" t="str">
            <v>003334</v>
          </cell>
          <cell r="E1161">
            <v>38569</v>
          </cell>
          <cell r="F1161" t="str">
            <v>41310N7</v>
          </cell>
          <cell r="G1161" t="str">
            <v>6104010110N7</v>
          </cell>
          <cell r="H1161">
            <v>3635000</v>
          </cell>
          <cell r="I1161" t="str">
            <v>D</v>
          </cell>
          <cell r="J1161" t="str">
            <v>GADAS II BLN AGUSTUS 2005</v>
          </cell>
          <cell r="K1161" t="str">
            <v>102990600</v>
          </cell>
        </row>
        <row r="1162">
          <cell r="A1162" t="str">
            <v>F</v>
          </cell>
          <cell r="B1162" t="str">
            <v>7</v>
          </cell>
          <cell r="D1162" t="str">
            <v>001397</v>
          </cell>
          <cell r="E1162">
            <v>38576</v>
          </cell>
          <cell r="F1162" t="str">
            <v>46106G1</v>
          </cell>
          <cell r="G1162" t="str">
            <v>6604010106G1</v>
          </cell>
          <cell r="H1162">
            <v>225000</v>
          </cell>
          <cell r="I1162" t="str">
            <v>D</v>
          </cell>
          <cell r="J1162" t="str">
            <v>1 BH STOP KONTAK U/ KABEL 15 MTR       PRODUKSI II</v>
          </cell>
          <cell r="K1162" t="str">
            <v>402190150</v>
          </cell>
        </row>
        <row r="1163">
          <cell r="A1163" t="str">
            <v>F</v>
          </cell>
          <cell r="B1163" t="str">
            <v>1</v>
          </cell>
          <cell r="D1163" t="str">
            <v>003334</v>
          </cell>
          <cell r="E1163">
            <v>38569</v>
          </cell>
          <cell r="F1163" t="str">
            <v>41310N8</v>
          </cell>
          <cell r="G1163" t="str">
            <v>6104010110N8</v>
          </cell>
          <cell r="H1163">
            <v>751000</v>
          </cell>
          <cell r="I1163" t="str">
            <v>D</v>
          </cell>
          <cell r="J1163" t="str">
            <v>GADAS II BLN AGUSTUS 2005</v>
          </cell>
          <cell r="K1163" t="str">
            <v>102990610</v>
          </cell>
        </row>
        <row r="1164">
          <cell r="A1164" t="str">
            <v>F</v>
          </cell>
          <cell r="B1164" t="str">
            <v>1</v>
          </cell>
          <cell r="D1164" t="str">
            <v>003334</v>
          </cell>
          <cell r="E1164">
            <v>38569</v>
          </cell>
          <cell r="F1164" t="str">
            <v>41310O1</v>
          </cell>
          <cell r="G1164" t="str">
            <v>6104010110O1</v>
          </cell>
          <cell r="H1164">
            <v>1212000</v>
          </cell>
          <cell r="I1164" t="str">
            <v>D</v>
          </cell>
          <cell r="J1164" t="str">
            <v>GADAS II BLN AGUSTUS 2005</v>
          </cell>
          <cell r="K1164" t="str">
            <v>102990620</v>
          </cell>
        </row>
        <row r="1165">
          <cell r="A1165" t="str">
            <v>F</v>
          </cell>
          <cell r="B1165" t="str">
            <v>7</v>
          </cell>
          <cell r="D1165" t="str">
            <v>001397</v>
          </cell>
          <cell r="E1165">
            <v>38576</v>
          </cell>
          <cell r="F1165" t="str">
            <v>46000M2</v>
          </cell>
          <cell r="G1165" t="str">
            <v>6601020100M2</v>
          </cell>
          <cell r="H1165">
            <v>151250</v>
          </cell>
          <cell r="I1165" t="str">
            <v>D</v>
          </cell>
          <cell r="J1165" t="str">
            <v>5 BH PADLOCK BTS U/ GEMBOK    BANGUNAN &amp; LINGKUNGA</v>
          </cell>
          <cell r="K1165" t="str">
            <v>402190160</v>
          </cell>
        </row>
        <row r="1166">
          <cell r="A1166" t="str">
            <v>F</v>
          </cell>
          <cell r="B1166" t="str">
            <v>1</v>
          </cell>
          <cell r="D1166" t="str">
            <v>003334</v>
          </cell>
          <cell r="E1166">
            <v>38569</v>
          </cell>
          <cell r="F1166" t="str">
            <v>41310O2</v>
          </cell>
          <cell r="G1166" t="str">
            <v>6104010110O2</v>
          </cell>
          <cell r="H1166">
            <v>1163000</v>
          </cell>
          <cell r="I1166" t="str">
            <v>D</v>
          </cell>
          <cell r="J1166" t="str">
            <v>GADAS II BLN AGUSTUS 2005</v>
          </cell>
          <cell r="K1166" t="str">
            <v>102990630</v>
          </cell>
        </row>
        <row r="1167">
          <cell r="A1167" t="str">
            <v>F</v>
          </cell>
          <cell r="B1167" t="str">
            <v>7</v>
          </cell>
          <cell r="D1167" t="str">
            <v>001397</v>
          </cell>
          <cell r="E1167">
            <v>38576</v>
          </cell>
          <cell r="F1167" t="str">
            <v>46000F2</v>
          </cell>
          <cell r="G1167" t="str">
            <v>6601020100F2</v>
          </cell>
          <cell r="H1167">
            <v>118400</v>
          </cell>
          <cell r="I1167" t="str">
            <v>D</v>
          </cell>
          <cell r="J1167" t="str">
            <v>16 BH MUR SS U/PINTU DCB 1               GRANULASI</v>
          </cell>
          <cell r="K1167" t="str">
            <v>402190170</v>
          </cell>
        </row>
        <row r="1168">
          <cell r="A1168" t="str">
            <v>F</v>
          </cell>
          <cell r="B1168" t="str">
            <v>1</v>
          </cell>
          <cell r="D1168" t="str">
            <v>003334</v>
          </cell>
          <cell r="E1168">
            <v>38569</v>
          </cell>
          <cell r="F1168" t="str">
            <v>41310O3</v>
          </cell>
          <cell r="G1168" t="str">
            <v>6104010110O3</v>
          </cell>
          <cell r="H1168">
            <v>970000</v>
          </cell>
          <cell r="I1168" t="str">
            <v>D</v>
          </cell>
          <cell r="J1168" t="str">
            <v>GADAS II BLN AGUSTUS 2005</v>
          </cell>
          <cell r="K1168" t="str">
            <v>102990640</v>
          </cell>
        </row>
        <row r="1169">
          <cell r="A1169" t="str">
            <v>F</v>
          </cell>
          <cell r="B1169" t="str">
            <v>1</v>
          </cell>
          <cell r="D1169" t="str">
            <v>003334</v>
          </cell>
          <cell r="E1169">
            <v>38569</v>
          </cell>
          <cell r="F1169" t="str">
            <v>41310P1</v>
          </cell>
          <cell r="G1169" t="str">
            <v>6104010110P1</v>
          </cell>
          <cell r="H1169">
            <v>1212000</v>
          </cell>
          <cell r="I1169" t="str">
            <v>D</v>
          </cell>
          <cell r="J1169" t="str">
            <v>GADAS II BLN AGUSTUS 2005</v>
          </cell>
          <cell r="K1169" t="str">
            <v>102990650</v>
          </cell>
        </row>
        <row r="1170">
          <cell r="A1170" t="str">
            <v>F</v>
          </cell>
          <cell r="B1170" t="str">
            <v>7</v>
          </cell>
          <cell r="D1170" t="str">
            <v>001397</v>
          </cell>
          <cell r="E1170">
            <v>38576</v>
          </cell>
          <cell r="F1170" t="str">
            <v>46106K1</v>
          </cell>
          <cell r="G1170" t="str">
            <v>6604010106K1</v>
          </cell>
          <cell r="H1170">
            <v>165000</v>
          </cell>
          <cell r="I1170" t="str">
            <v>D</v>
          </cell>
          <cell r="J1170" t="str">
            <v>1 ROLL KABEL NYM U/ AC        LABORATORIUM PENGUJI</v>
          </cell>
          <cell r="K1170" t="str">
            <v>402190180</v>
          </cell>
        </row>
        <row r="1171">
          <cell r="A1171" t="str">
            <v>F</v>
          </cell>
          <cell r="B1171" t="str">
            <v>7</v>
          </cell>
          <cell r="D1171" t="str">
            <v>001397</v>
          </cell>
          <cell r="E1171">
            <v>38576</v>
          </cell>
          <cell r="F1171" t="str">
            <v>46106K1</v>
          </cell>
          <cell r="G1171" t="str">
            <v>6604010106K1</v>
          </cell>
          <cell r="H1171">
            <v>27500</v>
          </cell>
          <cell r="I1171" t="str">
            <v>D</v>
          </cell>
          <cell r="J1171" t="str">
            <v>1 BH MCB 16A U/ AC            LABORATORIUM PENGUJI</v>
          </cell>
          <cell r="K1171" t="str">
            <v>402190190</v>
          </cell>
        </row>
        <row r="1172">
          <cell r="A1172" t="str">
            <v>F</v>
          </cell>
          <cell r="B1172" t="str">
            <v>1</v>
          </cell>
          <cell r="D1172" t="str">
            <v>003334</v>
          </cell>
          <cell r="E1172">
            <v>38569</v>
          </cell>
          <cell r="F1172" t="str">
            <v>41310A4</v>
          </cell>
          <cell r="G1172" t="str">
            <v>6104010110A4</v>
          </cell>
          <cell r="H1172">
            <v>6107000</v>
          </cell>
          <cell r="I1172" t="str">
            <v>D</v>
          </cell>
          <cell r="J1172" t="str">
            <v>GADAS II BLN AGUSTUS 2005</v>
          </cell>
          <cell r="K1172" t="str">
            <v>102990660</v>
          </cell>
        </row>
        <row r="1173">
          <cell r="A1173" t="str">
            <v>F</v>
          </cell>
          <cell r="B1173" t="str">
            <v>1</v>
          </cell>
          <cell r="D1173" t="str">
            <v>003334</v>
          </cell>
          <cell r="E1173">
            <v>38569</v>
          </cell>
          <cell r="F1173" t="str">
            <v>41310Q5</v>
          </cell>
          <cell r="G1173" t="str">
            <v>6104010110Q5</v>
          </cell>
          <cell r="H1173">
            <v>12896000</v>
          </cell>
          <cell r="I1173" t="str">
            <v>D</v>
          </cell>
          <cell r="J1173" t="str">
            <v>GADAS II BLN AGUSTUS 2005</v>
          </cell>
          <cell r="K1173" t="str">
            <v>102990670</v>
          </cell>
        </row>
        <row r="1174">
          <cell r="A1174" t="str">
            <v>F</v>
          </cell>
          <cell r="B1174" t="str">
            <v>1</v>
          </cell>
          <cell r="D1174" t="str">
            <v>003334</v>
          </cell>
          <cell r="E1174">
            <v>38569</v>
          </cell>
          <cell r="F1174" t="str">
            <v>41310Q6</v>
          </cell>
          <cell r="G1174" t="str">
            <v>6104010110Q6</v>
          </cell>
          <cell r="H1174">
            <v>5380000</v>
          </cell>
          <cell r="I1174" t="str">
            <v>D</v>
          </cell>
          <cell r="J1174" t="str">
            <v>GADAS BLN AGUSTUS 2005</v>
          </cell>
          <cell r="K1174" t="str">
            <v>102990680</v>
          </cell>
        </row>
        <row r="1175">
          <cell r="A1175" t="str">
            <v>F</v>
          </cell>
          <cell r="B1175" t="str">
            <v>1</v>
          </cell>
          <cell r="D1175" t="str">
            <v>003334</v>
          </cell>
          <cell r="E1175">
            <v>38569</v>
          </cell>
          <cell r="F1175" t="str">
            <v>41310Q1</v>
          </cell>
          <cell r="G1175" t="str">
            <v>6104010110Q1</v>
          </cell>
          <cell r="H1175">
            <v>1212000</v>
          </cell>
          <cell r="I1175" t="str">
            <v>D</v>
          </cell>
          <cell r="J1175" t="str">
            <v>GADAS II BLN AGUSTUS 2005</v>
          </cell>
          <cell r="K1175" t="str">
            <v>102990690</v>
          </cell>
        </row>
        <row r="1176">
          <cell r="A1176" t="str">
            <v>F</v>
          </cell>
          <cell r="B1176" t="str">
            <v>1</v>
          </cell>
          <cell r="D1176" t="str">
            <v>003334</v>
          </cell>
          <cell r="E1176">
            <v>38569</v>
          </cell>
          <cell r="F1176" t="str">
            <v>41310Q2</v>
          </cell>
          <cell r="G1176" t="str">
            <v>6104010110Q2</v>
          </cell>
          <cell r="H1176">
            <v>2713000</v>
          </cell>
          <cell r="I1176" t="str">
            <v>D</v>
          </cell>
          <cell r="J1176" t="str">
            <v>GADAS II BLN AGUSTUS 2005</v>
          </cell>
          <cell r="K1176" t="str">
            <v>102990700</v>
          </cell>
        </row>
        <row r="1177">
          <cell r="A1177" t="str">
            <v>F</v>
          </cell>
          <cell r="B1177" t="str">
            <v>1</v>
          </cell>
          <cell r="D1177" t="str">
            <v>003334</v>
          </cell>
          <cell r="E1177">
            <v>38569</v>
          </cell>
          <cell r="F1177" t="str">
            <v>41310Q4</v>
          </cell>
          <cell r="G1177" t="str">
            <v>6104010110Q4</v>
          </cell>
          <cell r="H1177">
            <v>678000</v>
          </cell>
          <cell r="I1177" t="str">
            <v>D</v>
          </cell>
          <cell r="J1177" t="str">
            <v>GADAS II BLN AGUSTUS 2005</v>
          </cell>
          <cell r="K1177" t="str">
            <v>102990710</v>
          </cell>
        </row>
        <row r="1178">
          <cell r="A1178" t="str">
            <v>F</v>
          </cell>
          <cell r="B1178" t="str">
            <v>1</v>
          </cell>
          <cell r="D1178" t="str">
            <v>003334</v>
          </cell>
          <cell r="E1178">
            <v>38569</v>
          </cell>
          <cell r="F1178" t="str">
            <v>41310R1</v>
          </cell>
          <cell r="G1178" t="str">
            <v>6104010110R1</v>
          </cell>
          <cell r="H1178">
            <v>1212000</v>
          </cell>
          <cell r="I1178" t="str">
            <v>D</v>
          </cell>
          <cell r="J1178" t="str">
            <v>GADAS II BLN AGUSTUS 2005</v>
          </cell>
          <cell r="K1178" t="str">
            <v>102990720</v>
          </cell>
        </row>
        <row r="1179">
          <cell r="A1179" t="str">
            <v>F</v>
          </cell>
          <cell r="B1179" t="str">
            <v>1</v>
          </cell>
          <cell r="D1179" t="str">
            <v>003334</v>
          </cell>
          <cell r="E1179">
            <v>38569</v>
          </cell>
          <cell r="F1179" t="str">
            <v>41310R2</v>
          </cell>
          <cell r="G1179" t="str">
            <v>6104010110R2</v>
          </cell>
          <cell r="H1179">
            <v>3320000</v>
          </cell>
          <cell r="I1179" t="str">
            <v>D</v>
          </cell>
          <cell r="J1179" t="str">
            <v>GADAS II BLN AGUSTUS 2005</v>
          </cell>
          <cell r="K1179" t="str">
            <v>102990730</v>
          </cell>
        </row>
        <row r="1180">
          <cell r="A1180" t="str">
            <v>F</v>
          </cell>
          <cell r="B1180" t="str">
            <v>1</v>
          </cell>
          <cell r="D1180" t="str">
            <v>003334</v>
          </cell>
          <cell r="E1180">
            <v>38569</v>
          </cell>
          <cell r="F1180" t="str">
            <v>41310R2</v>
          </cell>
          <cell r="G1180" t="str">
            <v>6104010110R2</v>
          </cell>
          <cell r="H1180">
            <v>533000</v>
          </cell>
          <cell r="I1180" t="str">
            <v>D</v>
          </cell>
          <cell r="J1180" t="str">
            <v>GADAS II BLN AGUSTUS 2005</v>
          </cell>
          <cell r="K1180" t="str">
            <v>102990740</v>
          </cell>
        </row>
        <row r="1181">
          <cell r="A1181" t="str">
            <v>F</v>
          </cell>
          <cell r="B1181" t="str">
            <v>1</v>
          </cell>
          <cell r="D1181" t="str">
            <v>003334</v>
          </cell>
          <cell r="E1181">
            <v>38569</v>
          </cell>
          <cell r="F1181" t="str">
            <v>41310R4</v>
          </cell>
          <cell r="G1181" t="str">
            <v>6104010110R4</v>
          </cell>
          <cell r="H1181">
            <v>824000</v>
          </cell>
          <cell r="I1181" t="str">
            <v>D</v>
          </cell>
          <cell r="J1181" t="str">
            <v>GADAS II BLN AGUSTUS 2005</v>
          </cell>
          <cell r="K1181" t="str">
            <v>102990750</v>
          </cell>
        </row>
        <row r="1182">
          <cell r="A1182" t="str">
            <v>F</v>
          </cell>
          <cell r="B1182" t="str">
            <v>1</v>
          </cell>
          <cell r="D1182" t="str">
            <v>003334</v>
          </cell>
          <cell r="E1182">
            <v>38569</v>
          </cell>
          <cell r="F1182" t="str">
            <v>41310S1</v>
          </cell>
          <cell r="G1182" t="str">
            <v>6104010110S1</v>
          </cell>
          <cell r="H1182">
            <v>1697000</v>
          </cell>
          <cell r="I1182" t="str">
            <v>D</v>
          </cell>
          <cell r="J1182" t="str">
            <v>GADAS II BLN AGUSTUS 2005</v>
          </cell>
          <cell r="K1182" t="str">
            <v>102990760</v>
          </cell>
        </row>
        <row r="1183">
          <cell r="A1183" t="str">
            <v>F</v>
          </cell>
          <cell r="B1183" t="str">
            <v>7</v>
          </cell>
          <cell r="D1183" t="str">
            <v>001398</v>
          </cell>
          <cell r="E1183">
            <v>38576</v>
          </cell>
          <cell r="F1183" t="str">
            <v>135GE06</v>
          </cell>
          <cell r="G1183" t="str">
            <v>21050601GE06</v>
          </cell>
          <cell r="H1183">
            <v>8357000</v>
          </cell>
          <cell r="I1183" t="str">
            <v>K</v>
          </cell>
          <cell r="J1183" t="str">
            <v>GENTRA PT.           112/KWIT/PTG/VIII/05</v>
          </cell>
          <cell r="K1183" t="str">
            <v>402190200</v>
          </cell>
        </row>
        <row r="1184">
          <cell r="A1184" t="str">
            <v>F</v>
          </cell>
          <cell r="B1184" t="str">
            <v>1</v>
          </cell>
          <cell r="D1184" t="str">
            <v>003334</v>
          </cell>
          <cell r="E1184">
            <v>38569</v>
          </cell>
          <cell r="F1184" t="str">
            <v>41310S2</v>
          </cell>
          <cell r="G1184" t="str">
            <v>6104010110S2</v>
          </cell>
          <cell r="H1184">
            <v>824000</v>
          </cell>
          <cell r="I1184" t="str">
            <v>D</v>
          </cell>
          <cell r="J1184" t="str">
            <v>GADAS II BLN AGUSTUS 2005</v>
          </cell>
          <cell r="K1184" t="str">
            <v>102990770</v>
          </cell>
        </row>
        <row r="1185">
          <cell r="A1185" t="str">
            <v>F</v>
          </cell>
          <cell r="B1185" t="str">
            <v>7</v>
          </cell>
          <cell r="D1185" t="str">
            <v>001398</v>
          </cell>
          <cell r="E1185">
            <v>38576</v>
          </cell>
          <cell r="F1185" t="str">
            <v>135GE06</v>
          </cell>
          <cell r="G1185" t="str">
            <v>21050601GE06</v>
          </cell>
          <cell r="H1185">
            <v>835700</v>
          </cell>
          <cell r="I1185" t="str">
            <v>K</v>
          </cell>
          <cell r="J1185" t="str">
            <v>KR PPN GENTRA PT.       CNCHS-423-0001285      /</v>
          </cell>
          <cell r="K1185" t="str">
            <v>402190210</v>
          </cell>
        </row>
        <row r="1186">
          <cell r="A1186" t="str">
            <v>F</v>
          </cell>
          <cell r="B1186" t="str">
            <v>7</v>
          </cell>
          <cell r="D1186" t="str">
            <v>001398</v>
          </cell>
          <cell r="E1186">
            <v>38576</v>
          </cell>
          <cell r="F1186" t="str">
            <v>187GE06</v>
          </cell>
          <cell r="G1186" t="str">
            <v>11100301GE06</v>
          </cell>
          <cell r="H1186">
            <v>835700</v>
          </cell>
          <cell r="I1186" t="str">
            <v>D</v>
          </cell>
          <cell r="J1186" t="str">
            <v>PPN 10% GENTRA PT.               CNCHS-423-0001285</v>
          </cell>
          <cell r="K1186" t="str">
            <v>402190220</v>
          </cell>
        </row>
        <row r="1187">
          <cell r="A1187" t="str">
            <v>F</v>
          </cell>
          <cell r="B1187" t="str">
            <v>7</v>
          </cell>
          <cell r="D1187" t="str">
            <v>001398</v>
          </cell>
          <cell r="E1187">
            <v>38576</v>
          </cell>
          <cell r="F1187" t="str">
            <v>46000L1</v>
          </cell>
          <cell r="G1187" t="str">
            <v>6601020100L1</v>
          </cell>
          <cell r="H1187">
            <v>2742000</v>
          </cell>
          <cell r="I1187" t="str">
            <v>D</v>
          </cell>
          <cell r="J1187" t="str">
            <v>30 MTR SLANG ANGIN U/PLAT AREA TEKNOLOGI FORMULASI</v>
          </cell>
          <cell r="K1187" t="str">
            <v>402190230</v>
          </cell>
        </row>
        <row r="1188">
          <cell r="A1188" t="str">
            <v>F</v>
          </cell>
          <cell r="B1188" t="str">
            <v>7</v>
          </cell>
          <cell r="D1188" t="str">
            <v>001398</v>
          </cell>
          <cell r="E1188">
            <v>38576</v>
          </cell>
          <cell r="F1188" t="str">
            <v>46105F6</v>
          </cell>
          <cell r="G1188" t="str">
            <v>6602010105F6</v>
          </cell>
          <cell r="H1188">
            <v>900000</v>
          </cell>
          <cell r="I1188" t="str">
            <v>D</v>
          </cell>
          <cell r="J1188" t="str">
            <v>1 BH COUNTER DGT U/CTRL FORECMA  PENGEMASAN PRIMER</v>
          </cell>
          <cell r="K1188" t="str">
            <v>402190240</v>
          </cell>
        </row>
        <row r="1189">
          <cell r="A1189" t="str">
            <v>F</v>
          </cell>
          <cell r="B1189" t="str">
            <v>7</v>
          </cell>
          <cell r="D1189" t="str">
            <v>001398</v>
          </cell>
          <cell r="E1189">
            <v>38576</v>
          </cell>
          <cell r="F1189" t="str">
            <v>46105F1</v>
          </cell>
          <cell r="G1189" t="str">
            <v>6602010105F1</v>
          </cell>
          <cell r="H1189">
            <v>850000</v>
          </cell>
          <cell r="I1189" t="str">
            <v>D</v>
          </cell>
          <cell r="J1189" t="str">
            <v>1 BH THERMO CONTROL U/MESIN BLISTER 1   PRODUKSI I</v>
          </cell>
          <cell r="K1189" t="str">
            <v>402190250</v>
          </cell>
        </row>
        <row r="1190">
          <cell r="A1190" t="str">
            <v>F</v>
          </cell>
          <cell r="B1190" t="str">
            <v>7</v>
          </cell>
          <cell r="D1190" t="str">
            <v>001398</v>
          </cell>
          <cell r="E1190">
            <v>38576</v>
          </cell>
          <cell r="F1190" t="str">
            <v>46105F1</v>
          </cell>
          <cell r="G1190" t="str">
            <v>6602010105F1</v>
          </cell>
          <cell r="H1190">
            <v>600000</v>
          </cell>
          <cell r="I1190" t="str">
            <v>D</v>
          </cell>
          <cell r="J1190" t="str">
            <v>2 BH THERMOCOUPLE U/ MESIN BLISTER 1    PRODUKSI I</v>
          </cell>
          <cell r="K1190" t="str">
            <v>402190260</v>
          </cell>
        </row>
        <row r="1191">
          <cell r="A1191" t="str">
            <v>F</v>
          </cell>
          <cell r="B1191" t="str">
            <v>7</v>
          </cell>
          <cell r="D1191" t="str">
            <v>001398</v>
          </cell>
          <cell r="E1191">
            <v>38576</v>
          </cell>
          <cell r="F1191" t="str">
            <v>46106G3</v>
          </cell>
          <cell r="G1191" t="str">
            <v>6604010106G3</v>
          </cell>
          <cell r="H1191">
            <v>25000</v>
          </cell>
          <cell r="I1191" t="str">
            <v>D</v>
          </cell>
          <cell r="J1191" t="str">
            <v>2 BH BEARING U/ AC DX ORALIT PENCAMPURAN &amp; PENGIS</v>
          </cell>
          <cell r="K1191" t="str">
            <v>402190270</v>
          </cell>
        </row>
        <row r="1192">
          <cell r="A1192" t="str">
            <v>F</v>
          </cell>
          <cell r="B1192" t="str">
            <v>7</v>
          </cell>
          <cell r="D1192" t="str">
            <v>001398</v>
          </cell>
          <cell r="E1192">
            <v>38576</v>
          </cell>
          <cell r="F1192" t="str">
            <v>46105F7</v>
          </cell>
          <cell r="G1192" t="str">
            <v>6602010105F7</v>
          </cell>
          <cell r="H1192">
            <v>45000</v>
          </cell>
          <cell r="I1192" t="str">
            <v>D</v>
          </cell>
          <cell r="J1192" t="str">
            <v>2 BH BEARING U/LABEL JINCHENG1 PENGEMASAN SEKUNDER</v>
          </cell>
          <cell r="K1192" t="str">
            <v>402190280</v>
          </cell>
        </row>
        <row r="1193">
          <cell r="A1193" t="str">
            <v>F</v>
          </cell>
          <cell r="B1193" t="str">
            <v>7</v>
          </cell>
          <cell r="D1193" t="str">
            <v>001398</v>
          </cell>
          <cell r="E1193">
            <v>38576</v>
          </cell>
          <cell r="F1193" t="str">
            <v>46105F7</v>
          </cell>
          <cell r="G1193" t="str">
            <v>6602010105F7</v>
          </cell>
          <cell r="H1193">
            <v>30000</v>
          </cell>
          <cell r="I1193" t="str">
            <v>D</v>
          </cell>
          <cell r="J1193" t="str">
            <v>2 BH OLI GEAL U/LABEL JINCHENG PENGEMASAN SEKUNDER</v>
          </cell>
          <cell r="K1193" t="str">
            <v>402190290</v>
          </cell>
        </row>
        <row r="1194">
          <cell r="A1194" t="str">
            <v>F</v>
          </cell>
          <cell r="B1194" t="str">
            <v>7</v>
          </cell>
          <cell r="D1194" t="str">
            <v>001398</v>
          </cell>
          <cell r="E1194">
            <v>38576</v>
          </cell>
          <cell r="F1194" t="str">
            <v>42902G2</v>
          </cell>
          <cell r="G1194" t="str">
            <v>6205000302G2</v>
          </cell>
          <cell r="H1194">
            <v>10000</v>
          </cell>
          <cell r="I1194" t="str">
            <v>D</v>
          </cell>
          <cell r="J1194" t="str">
            <v>1 DS TREAD SEAL U/ SEAL TAPE  PENCAMPURAN &amp; PENGIS</v>
          </cell>
          <cell r="K1194" t="str">
            <v>402190300</v>
          </cell>
        </row>
        <row r="1195">
          <cell r="A1195" t="str">
            <v>F</v>
          </cell>
          <cell r="B1195" t="str">
            <v>7</v>
          </cell>
          <cell r="D1195" t="str">
            <v>001398</v>
          </cell>
          <cell r="E1195">
            <v>38576</v>
          </cell>
          <cell r="F1195" t="str">
            <v>46105F4</v>
          </cell>
          <cell r="G1195" t="str">
            <v>6602010105F4</v>
          </cell>
          <cell r="H1195">
            <v>102000</v>
          </cell>
          <cell r="I1195" t="str">
            <v>D</v>
          </cell>
          <cell r="J1195" t="str">
            <v>6 BH BEARING U/ ACCELA COTA             PENYALUTAN</v>
          </cell>
          <cell r="K1195" t="str">
            <v>402190310</v>
          </cell>
        </row>
        <row r="1196">
          <cell r="A1196" t="str">
            <v>F</v>
          </cell>
          <cell r="B1196" t="str">
            <v>7</v>
          </cell>
          <cell r="D1196" t="str">
            <v>001398</v>
          </cell>
          <cell r="E1196">
            <v>38576</v>
          </cell>
          <cell r="F1196" t="str">
            <v>46106G5</v>
          </cell>
          <cell r="G1196" t="str">
            <v>6604010106G5</v>
          </cell>
          <cell r="H1196">
            <v>850000</v>
          </cell>
          <cell r="I1196" t="str">
            <v>D</v>
          </cell>
          <cell r="J1196" t="str">
            <v>1 SET THERMIS U/POMPA BATUGIN PROSES &amp; PENGEMASAN</v>
          </cell>
          <cell r="K1196" t="str">
            <v>402190320</v>
          </cell>
        </row>
        <row r="1197">
          <cell r="A1197" t="str">
            <v>F</v>
          </cell>
          <cell r="B1197" t="str">
            <v>7</v>
          </cell>
          <cell r="D1197" t="str">
            <v>001398</v>
          </cell>
          <cell r="E1197">
            <v>38576</v>
          </cell>
          <cell r="F1197" t="str">
            <v>42902N6</v>
          </cell>
          <cell r="G1197" t="str">
            <v>6205000302N6</v>
          </cell>
          <cell r="H1197">
            <v>33000</v>
          </cell>
          <cell r="I1197" t="str">
            <v>D</v>
          </cell>
          <cell r="J1197" t="str">
            <v>2 SET KARET KOPLING           PENYIMPANAN KULIT KI</v>
          </cell>
          <cell r="K1197" t="str">
            <v>402190330</v>
          </cell>
        </row>
        <row r="1198">
          <cell r="A1198" t="str">
            <v>F</v>
          </cell>
          <cell r="B1198" t="str">
            <v>7</v>
          </cell>
          <cell r="D1198" t="str">
            <v>001398</v>
          </cell>
          <cell r="E1198">
            <v>38576</v>
          </cell>
          <cell r="F1198" t="str">
            <v>46105N6</v>
          </cell>
          <cell r="G1198" t="str">
            <v>6602010105N6</v>
          </cell>
          <cell r="H1198">
            <v>550000</v>
          </cell>
          <cell r="I1198" t="str">
            <v>D</v>
          </cell>
          <cell r="J1198" t="str">
            <v>1 ROLL KABEL NYM U/MIXER CONV PENYIMPANAN KULIT KI</v>
          </cell>
          <cell r="K1198" t="str">
            <v>402190340</v>
          </cell>
        </row>
        <row r="1199">
          <cell r="A1199" t="str">
            <v>F</v>
          </cell>
          <cell r="B1199" t="str">
            <v>7</v>
          </cell>
          <cell r="D1199" t="str">
            <v>001398</v>
          </cell>
          <cell r="E1199">
            <v>38576</v>
          </cell>
          <cell r="F1199" t="str">
            <v>46105N6</v>
          </cell>
          <cell r="G1199" t="str">
            <v>6602010105N6</v>
          </cell>
          <cell r="H1199">
            <v>850000</v>
          </cell>
          <cell r="I1199" t="str">
            <v>D</v>
          </cell>
          <cell r="J1199" t="str">
            <v>1 SET THERMIS U/MIXER CONVYOR PENYIMPANAN KULIT KI</v>
          </cell>
          <cell r="K1199" t="str">
            <v>402190350</v>
          </cell>
        </row>
        <row r="1200">
          <cell r="A1200" t="str">
            <v>F</v>
          </cell>
          <cell r="B1200" t="str">
            <v>7</v>
          </cell>
          <cell r="D1200" t="str">
            <v>001398</v>
          </cell>
          <cell r="E1200">
            <v>38576</v>
          </cell>
          <cell r="F1200" t="str">
            <v>46104H6</v>
          </cell>
          <cell r="G1200" t="str">
            <v>6602040104H6</v>
          </cell>
          <cell r="H1200">
            <v>770000</v>
          </cell>
          <cell r="I1200" t="str">
            <v>D</v>
          </cell>
          <cell r="J1200" t="str">
            <v>2 ROLL THERMO U/LILITAN STEAM PEMURNIAN &amp; PENGEMAS</v>
          </cell>
          <cell r="K1200" t="str">
            <v>402190360</v>
          </cell>
        </row>
        <row r="1201">
          <cell r="A1201" t="str">
            <v>F</v>
          </cell>
          <cell r="B1201" t="str">
            <v>7</v>
          </cell>
          <cell r="D1201" t="str">
            <v>001399</v>
          </cell>
          <cell r="E1201">
            <v>38576</v>
          </cell>
          <cell r="F1201" t="str">
            <v>135GE06</v>
          </cell>
          <cell r="G1201" t="str">
            <v>21050601GE06</v>
          </cell>
          <cell r="H1201">
            <v>14370100</v>
          </cell>
          <cell r="I1201" t="str">
            <v>K</v>
          </cell>
          <cell r="J1201" t="str">
            <v>GENTRA PT.           113/KWIT/PTG/VIII/05</v>
          </cell>
          <cell r="K1201" t="str">
            <v>402190370</v>
          </cell>
        </row>
        <row r="1202">
          <cell r="A1202" t="str">
            <v>F</v>
          </cell>
          <cell r="B1202" t="str">
            <v>1</v>
          </cell>
          <cell r="D1202" t="str">
            <v>003334</v>
          </cell>
          <cell r="E1202">
            <v>38569</v>
          </cell>
          <cell r="F1202" t="str">
            <v>41310S3</v>
          </cell>
          <cell r="G1202" t="str">
            <v>6104010110S3</v>
          </cell>
          <cell r="H1202">
            <v>2303000</v>
          </cell>
          <cell r="I1202" t="str">
            <v>D</v>
          </cell>
          <cell r="J1202" t="str">
            <v>GAJI DASAR II BLN AGT-05 ADM / KAS BANK PLANT</v>
          </cell>
          <cell r="K1202" t="str">
            <v>102990780</v>
          </cell>
        </row>
        <row r="1203">
          <cell r="A1203" t="str">
            <v>F</v>
          </cell>
          <cell r="B1203" t="str">
            <v>1</v>
          </cell>
          <cell r="D1203" t="str">
            <v>003334</v>
          </cell>
          <cell r="E1203">
            <v>38569</v>
          </cell>
          <cell r="F1203" t="str">
            <v>41310S4</v>
          </cell>
          <cell r="G1203" t="str">
            <v>6104010110S4</v>
          </cell>
          <cell r="H1203">
            <v>1817000</v>
          </cell>
          <cell r="I1203" t="str">
            <v>D</v>
          </cell>
          <cell r="J1203" t="str">
            <v>GAJI DASAR II BLN AGT-05 PAJAK</v>
          </cell>
          <cell r="K1203" t="str">
            <v>102990790</v>
          </cell>
        </row>
        <row r="1204">
          <cell r="A1204" t="str">
            <v>F</v>
          </cell>
          <cell r="B1204" t="str">
            <v>7</v>
          </cell>
          <cell r="D1204" t="str">
            <v>001399</v>
          </cell>
          <cell r="E1204">
            <v>38576</v>
          </cell>
          <cell r="F1204" t="str">
            <v>135GE06</v>
          </cell>
          <cell r="G1204" t="str">
            <v>21050601GE06</v>
          </cell>
          <cell r="H1204">
            <v>1437010</v>
          </cell>
          <cell r="I1204" t="str">
            <v>K</v>
          </cell>
          <cell r="J1204" t="str">
            <v>KR PPN GENTRA PT.       CNCHS-423-0001286      /</v>
          </cell>
          <cell r="K1204" t="str">
            <v>402190380</v>
          </cell>
        </row>
        <row r="1205">
          <cell r="A1205" t="str">
            <v>F</v>
          </cell>
          <cell r="B1205" t="str">
            <v>7</v>
          </cell>
          <cell r="D1205" t="str">
            <v>001399</v>
          </cell>
          <cell r="E1205">
            <v>38576</v>
          </cell>
          <cell r="F1205" t="str">
            <v>187GE06</v>
          </cell>
          <cell r="G1205" t="str">
            <v>11100301GE06</v>
          </cell>
          <cell r="H1205">
            <v>1437010</v>
          </cell>
          <cell r="I1205" t="str">
            <v>D</v>
          </cell>
          <cell r="J1205" t="str">
            <v>PPN 10% GENTRA PT.               CNCHS-423-0001286</v>
          </cell>
          <cell r="K1205" t="str">
            <v>402190390</v>
          </cell>
        </row>
        <row r="1206">
          <cell r="A1206" t="str">
            <v>F</v>
          </cell>
          <cell r="B1206" t="str">
            <v>7</v>
          </cell>
          <cell r="D1206" t="str">
            <v>001399</v>
          </cell>
          <cell r="E1206">
            <v>38576</v>
          </cell>
          <cell r="F1206" t="str">
            <v>46105F6</v>
          </cell>
          <cell r="G1206" t="str">
            <v>6602010105F6</v>
          </cell>
          <cell r="H1206">
            <v>783300</v>
          </cell>
          <cell r="I1206" t="str">
            <v>D</v>
          </cell>
          <cell r="J1206" t="str">
            <v>1 BH SOLENOID U/INJECT PRINT     PENGEMASAN PRIMER</v>
          </cell>
          <cell r="K1206" t="str">
            <v>402190400</v>
          </cell>
        </row>
        <row r="1207">
          <cell r="A1207" t="str">
            <v>F</v>
          </cell>
          <cell r="B1207" t="str">
            <v>7</v>
          </cell>
          <cell r="D1207" t="str">
            <v>001399</v>
          </cell>
          <cell r="E1207">
            <v>38576</v>
          </cell>
          <cell r="F1207" t="str">
            <v>46105F6</v>
          </cell>
          <cell r="G1207" t="str">
            <v>6602010105F6</v>
          </cell>
          <cell r="H1207">
            <v>1931000</v>
          </cell>
          <cell r="I1207" t="str">
            <v>D</v>
          </cell>
          <cell r="J1207" t="str">
            <v>1 SET LINEAR U/INJECT PRINT      PENGEMASAN PRIMER</v>
          </cell>
          <cell r="K1207" t="str">
            <v>402190410</v>
          </cell>
        </row>
        <row r="1208">
          <cell r="A1208" t="str">
            <v>F</v>
          </cell>
          <cell r="B1208" t="str">
            <v>7</v>
          </cell>
          <cell r="D1208" t="str">
            <v>001399</v>
          </cell>
          <cell r="E1208">
            <v>38576</v>
          </cell>
          <cell r="F1208" t="str">
            <v>46105F6</v>
          </cell>
          <cell r="G1208" t="str">
            <v>6602010105F6</v>
          </cell>
          <cell r="H1208">
            <v>1950000</v>
          </cell>
          <cell r="I1208" t="str">
            <v>D</v>
          </cell>
          <cell r="J1208" t="str">
            <v>1 BH LINEAR U/INJECT PRINT       PENGEMASAN PRIMER</v>
          </cell>
          <cell r="K1208" t="str">
            <v>402190420</v>
          </cell>
        </row>
        <row r="1209">
          <cell r="A1209" t="str">
            <v>F</v>
          </cell>
          <cell r="B1209" t="str">
            <v>7</v>
          </cell>
          <cell r="D1209" t="str">
            <v>001399</v>
          </cell>
          <cell r="E1209">
            <v>38576</v>
          </cell>
          <cell r="F1209" t="str">
            <v>46105F6</v>
          </cell>
          <cell r="G1209" t="str">
            <v>6602010105F6</v>
          </cell>
          <cell r="H1209">
            <v>1975000</v>
          </cell>
          <cell r="I1209" t="str">
            <v>D</v>
          </cell>
          <cell r="J1209" t="str">
            <v>1 SET LINEAR U/INJECT PRINT      PENGEMASAN PRIMER</v>
          </cell>
          <cell r="K1209" t="str">
            <v>402190430</v>
          </cell>
        </row>
        <row r="1210">
          <cell r="A1210" t="str">
            <v>F</v>
          </cell>
          <cell r="B1210" t="str">
            <v>7</v>
          </cell>
          <cell r="D1210" t="str">
            <v>001399</v>
          </cell>
          <cell r="E1210">
            <v>38576</v>
          </cell>
          <cell r="F1210" t="str">
            <v>46105F6</v>
          </cell>
          <cell r="G1210" t="str">
            <v>6602010105F6</v>
          </cell>
          <cell r="H1210">
            <v>2000000</v>
          </cell>
          <cell r="I1210" t="str">
            <v>D</v>
          </cell>
          <cell r="J1210" t="str">
            <v>1 SET LINEAR U/INJECT PRINT      PENGEMASAN PRIMER</v>
          </cell>
          <cell r="K1210" t="str">
            <v>402190440</v>
          </cell>
        </row>
        <row r="1211">
          <cell r="A1211" t="str">
            <v>F</v>
          </cell>
          <cell r="B1211" t="str">
            <v>7</v>
          </cell>
          <cell r="D1211" t="str">
            <v>001399</v>
          </cell>
          <cell r="E1211">
            <v>38576</v>
          </cell>
          <cell r="F1211" t="str">
            <v>46105F6</v>
          </cell>
          <cell r="G1211" t="str">
            <v>6602010105F6</v>
          </cell>
          <cell r="H1211">
            <v>47700</v>
          </cell>
          <cell r="I1211" t="str">
            <v>D</v>
          </cell>
          <cell r="J1211" t="str">
            <v>3 BH QS U/ INJECT PRINT          PENGEMASAN PRIMER</v>
          </cell>
          <cell r="K1211" t="str">
            <v>402190450</v>
          </cell>
        </row>
        <row r="1212">
          <cell r="A1212" t="str">
            <v>F</v>
          </cell>
          <cell r="B1212" t="str">
            <v>7</v>
          </cell>
          <cell r="D1212" t="str">
            <v>001399</v>
          </cell>
          <cell r="E1212">
            <v>38576</v>
          </cell>
          <cell r="F1212" t="str">
            <v>46105F6</v>
          </cell>
          <cell r="G1212" t="str">
            <v>6602010105F6</v>
          </cell>
          <cell r="H1212">
            <v>116200</v>
          </cell>
          <cell r="I1212" t="str">
            <v>D</v>
          </cell>
          <cell r="J1212" t="str">
            <v>1 BH SELENOID U/INJECT PRINT     PENGEMASAN PRIMER</v>
          </cell>
          <cell r="K1212" t="str">
            <v>402190460</v>
          </cell>
        </row>
        <row r="1213">
          <cell r="A1213" t="str">
            <v>F</v>
          </cell>
          <cell r="B1213" t="str">
            <v>7</v>
          </cell>
          <cell r="D1213" t="str">
            <v>001399</v>
          </cell>
          <cell r="E1213">
            <v>38576</v>
          </cell>
          <cell r="F1213" t="str">
            <v>46105F6</v>
          </cell>
          <cell r="G1213" t="str">
            <v>6602010105F6</v>
          </cell>
          <cell r="H1213">
            <v>43400</v>
          </cell>
          <cell r="I1213" t="str">
            <v>D</v>
          </cell>
          <cell r="J1213" t="str">
            <v>2 BH QSM M5 U/INJECT PRINT       PENGEMASAN PRIMER</v>
          </cell>
          <cell r="K1213" t="str">
            <v>402190470</v>
          </cell>
        </row>
        <row r="1214">
          <cell r="A1214" t="str">
            <v>F</v>
          </cell>
          <cell r="B1214" t="str">
            <v>7</v>
          </cell>
          <cell r="D1214" t="str">
            <v>001399</v>
          </cell>
          <cell r="E1214">
            <v>38576</v>
          </cell>
          <cell r="F1214" t="str">
            <v>46105F6</v>
          </cell>
          <cell r="G1214" t="str">
            <v>6602010105F6</v>
          </cell>
          <cell r="H1214">
            <v>12100</v>
          </cell>
          <cell r="I1214" t="str">
            <v>D</v>
          </cell>
          <cell r="J1214" t="str">
            <v>1 BH FOOT MOUNTING U/INJECT PRNT PENGEMASAN PRIMER</v>
          </cell>
          <cell r="K1214" t="str">
            <v>402190480</v>
          </cell>
        </row>
        <row r="1215">
          <cell r="A1215" t="str">
            <v>F</v>
          </cell>
          <cell r="B1215" t="str">
            <v>7</v>
          </cell>
          <cell r="D1215" t="str">
            <v>001399</v>
          </cell>
          <cell r="E1215">
            <v>38576</v>
          </cell>
          <cell r="F1215" t="str">
            <v>46105F6</v>
          </cell>
          <cell r="G1215" t="str">
            <v>6602010105F6</v>
          </cell>
          <cell r="H1215">
            <v>925800</v>
          </cell>
          <cell r="I1215" t="str">
            <v>D</v>
          </cell>
          <cell r="J1215" t="str">
            <v>2 BH SHK ABS U/ INJECT PRINT     PENGEMASAN PRIMER</v>
          </cell>
          <cell r="K1215" t="str">
            <v>402190490</v>
          </cell>
        </row>
        <row r="1216">
          <cell r="A1216" t="str">
            <v>F</v>
          </cell>
          <cell r="B1216" t="str">
            <v>7</v>
          </cell>
          <cell r="D1216" t="str">
            <v>001399</v>
          </cell>
          <cell r="E1216">
            <v>38576</v>
          </cell>
          <cell r="F1216" t="str">
            <v>46105F6</v>
          </cell>
          <cell r="G1216" t="str">
            <v>6602010105F6</v>
          </cell>
          <cell r="H1216">
            <v>1632200</v>
          </cell>
          <cell r="I1216" t="str">
            <v>D</v>
          </cell>
          <cell r="J1216" t="str">
            <v>2 BH HYD SHOCK U/ INJECT PRINT   PENGEMASAN PRIMER</v>
          </cell>
          <cell r="K1216" t="str">
            <v>402190500</v>
          </cell>
        </row>
        <row r="1217">
          <cell r="A1217" t="str">
            <v>F</v>
          </cell>
          <cell r="B1217" t="str">
            <v>7</v>
          </cell>
          <cell r="D1217" t="str">
            <v>001399</v>
          </cell>
          <cell r="E1217">
            <v>38576</v>
          </cell>
          <cell r="F1217" t="str">
            <v>46105F6</v>
          </cell>
          <cell r="G1217" t="str">
            <v>6602010105F6</v>
          </cell>
          <cell r="H1217">
            <v>172000</v>
          </cell>
          <cell r="I1217" t="str">
            <v>D</v>
          </cell>
          <cell r="J1217" t="str">
            <v>4 BH SILENCER U/ INJECT PRINT    PENGEMASAN PRIMER</v>
          </cell>
          <cell r="K1217" t="str">
            <v>402190510</v>
          </cell>
        </row>
        <row r="1218">
          <cell r="A1218" t="str">
            <v>F</v>
          </cell>
          <cell r="B1218" t="str">
            <v>7</v>
          </cell>
          <cell r="D1218" t="str">
            <v>001399</v>
          </cell>
          <cell r="E1218">
            <v>38576</v>
          </cell>
          <cell r="F1218" t="str">
            <v>46105F6</v>
          </cell>
          <cell r="G1218" t="str">
            <v>6602010105F6</v>
          </cell>
          <cell r="H1218">
            <v>328000</v>
          </cell>
          <cell r="I1218" t="str">
            <v>D</v>
          </cell>
          <cell r="J1218" t="str">
            <v>1 BH HAND SLIDE U/ INJECT PRINT  PENGEMASAN PRIMER</v>
          </cell>
          <cell r="K1218" t="str">
            <v>402190520</v>
          </cell>
        </row>
        <row r="1219">
          <cell r="A1219" t="str">
            <v>F</v>
          </cell>
          <cell r="B1219" t="str">
            <v>7</v>
          </cell>
          <cell r="D1219" t="str">
            <v>001399</v>
          </cell>
          <cell r="E1219">
            <v>38576</v>
          </cell>
          <cell r="F1219" t="str">
            <v>46105F6</v>
          </cell>
          <cell r="G1219" t="str">
            <v>6602010105F6</v>
          </cell>
          <cell r="H1219">
            <v>70000</v>
          </cell>
          <cell r="I1219" t="str">
            <v>D</v>
          </cell>
          <cell r="J1219" t="str">
            <v>2 BH QSF U/ INJECT PRINT         PENGEMASAN PRIMER</v>
          </cell>
          <cell r="K1219" t="str">
            <v>402190530</v>
          </cell>
        </row>
        <row r="1220">
          <cell r="A1220" t="str">
            <v>F</v>
          </cell>
          <cell r="B1220" t="str">
            <v>7</v>
          </cell>
          <cell r="D1220" t="str">
            <v>001399</v>
          </cell>
          <cell r="E1220">
            <v>38576</v>
          </cell>
          <cell r="F1220" t="str">
            <v>46105F6</v>
          </cell>
          <cell r="G1220" t="str">
            <v>6602010105F6</v>
          </cell>
          <cell r="H1220">
            <v>18400</v>
          </cell>
          <cell r="I1220" t="str">
            <v>D</v>
          </cell>
          <cell r="J1220" t="str">
            <v>1 BH QS 0.25 U/ INJECT PRINT     PENGEMASAN PRIMER</v>
          </cell>
          <cell r="K1220" t="str">
            <v>402190540</v>
          </cell>
        </row>
        <row r="1221">
          <cell r="A1221" t="str">
            <v>F</v>
          </cell>
          <cell r="B1221" t="str">
            <v>7</v>
          </cell>
          <cell r="D1221" t="str">
            <v>001399</v>
          </cell>
          <cell r="E1221">
            <v>38576</v>
          </cell>
          <cell r="F1221" t="str">
            <v>46109A2</v>
          </cell>
          <cell r="G1221" t="str">
            <v>6606000109A2</v>
          </cell>
          <cell r="H1221">
            <v>2365000</v>
          </cell>
          <cell r="I1221" t="str">
            <v>D</v>
          </cell>
          <cell r="J1221" t="str">
            <v>1 BH TORN BIRU U/ BAK LIMBAH                   K3L</v>
          </cell>
          <cell r="K1221" t="str">
            <v>402190550</v>
          </cell>
        </row>
        <row r="1222">
          <cell r="A1222" t="str">
            <v>F</v>
          </cell>
          <cell r="B1222" t="str">
            <v>7</v>
          </cell>
          <cell r="D1222" t="str">
            <v>001400</v>
          </cell>
          <cell r="E1222">
            <v>38576</v>
          </cell>
          <cell r="F1222" t="str">
            <v>135GE06</v>
          </cell>
          <cell r="G1222" t="str">
            <v>21050601GE06</v>
          </cell>
          <cell r="H1222">
            <v>1473250</v>
          </cell>
          <cell r="I1222" t="str">
            <v>K</v>
          </cell>
          <cell r="J1222" t="str">
            <v>GENTRA PT.           114/KWIT/PTG/VIII/05</v>
          </cell>
          <cell r="K1222" t="str">
            <v>402200010</v>
          </cell>
        </row>
        <row r="1223">
          <cell r="A1223" t="str">
            <v>F</v>
          </cell>
          <cell r="B1223" t="str">
            <v>7</v>
          </cell>
          <cell r="D1223" t="str">
            <v>001400</v>
          </cell>
          <cell r="E1223">
            <v>38576</v>
          </cell>
          <cell r="F1223" t="str">
            <v>135GE06</v>
          </cell>
          <cell r="G1223" t="str">
            <v>21050601GE06</v>
          </cell>
          <cell r="H1223">
            <v>147325</v>
          </cell>
          <cell r="I1223" t="str">
            <v>K</v>
          </cell>
          <cell r="J1223" t="str">
            <v>KR PPN GENTRA PT.       CNCHS-423-0001287      /</v>
          </cell>
          <cell r="K1223" t="str">
            <v>402200020</v>
          </cell>
        </row>
        <row r="1224">
          <cell r="A1224" t="str">
            <v>F</v>
          </cell>
          <cell r="B1224" t="str">
            <v>7</v>
          </cell>
          <cell r="D1224" t="str">
            <v>001400</v>
          </cell>
          <cell r="E1224">
            <v>38576</v>
          </cell>
          <cell r="F1224" t="str">
            <v>187GE06</v>
          </cell>
          <cell r="G1224" t="str">
            <v>11100301GE06</v>
          </cell>
          <cell r="H1224">
            <v>147325</v>
          </cell>
          <cell r="I1224" t="str">
            <v>D</v>
          </cell>
          <cell r="J1224" t="str">
            <v>PPN 10% GENTRA PT.               CNCHS-423-0001287</v>
          </cell>
          <cell r="K1224" t="str">
            <v>402200030</v>
          </cell>
        </row>
        <row r="1225">
          <cell r="A1225" t="str">
            <v>F</v>
          </cell>
          <cell r="B1225" t="str">
            <v>7</v>
          </cell>
          <cell r="D1225" t="str">
            <v>001400</v>
          </cell>
          <cell r="E1225">
            <v>38576</v>
          </cell>
          <cell r="F1225" t="str">
            <v>46106G5</v>
          </cell>
          <cell r="G1225" t="str">
            <v>6604010106G5</v>
          </cell>
          <cell r="H1225">
            <v>95000</v>
          </cell>
          <cell r="I1225" t="str">
            <v>D</v>
          </cell>
          <cell r="J1225" t="str">
            <v>1 ROLL KABEL U/ INTERCOM      PROSES &amp; PENGEMASAN</v>
          </cell>
          <cell r="K1225" t="str">
            <v>402200040</v>
          </cell>
        </row>
        <row r="1226">
          <cell r="A1226" t="str">
            <v>F</v>
          </cell>
          <cell r="B1226" t="str">
            <v>7</v>
          </cell>
          <cell r="D1226" t="str">
            <v>001400</v>
          </cell>
          <cell r="E1226">
            <v>38576</v>
          </cell>
          <cell r="F1226" t="str">
            <v>46106G5</v>
          </cell>
          <cell r="G1226" t="str">
            <v>6604010106G5</v>
          </cell>
          <cell r="H1226">
            <v>5250</v>
          </cell>
          <cell r="I1226" t="str">
            <v>D</v>
          </cell>
          <cell r="J1226" t="str">
            <v>3 DS KLEM KABEL U/ INTERCOM   PROSES &amp; PENGEMASAN</v>
          </cell>
          <cell r="K1226" t="str">
            <v>402200050</v>
          </cell>
        </row>
        <row r="1227">
          <cell r="A1227" t="str">
            <v>F</v>
          </cell>
          <cell r="B1227" t="str">
            <v>7</v>
          </cell>
          <cell r="D1227" t="str">
            <v>001400</v>
          </cell>
          <cell r="E1227">
            <v>38576</v>
          </cell>
          <cell r="F1227" t="str">
            <v>46106G5</v>
          </cell>
          <cell r="G1227" t="str">
            <v>6604010106G5</v>
          </cell>
          <cell r="H1227">
            <v>22000</v>
          </cell>
          <cell r="I1227" t="str">
            <v>D</v>
          </cell>
          <cell r="J1227" t="str">
            <v>1 BH ADAPTOR 12V U/ INTERCOM  PROSES &amp; PENGEMASAN</v>
          </cell>
          <cell r="K1227" t="str">
            <v>402200060</v>
          </cell>
        </row>
        <row r="1228">
          <cell r="A1228" t="str">
            <v>F</v>
          </cell>
          <cell r="B1228" t="str">
            <v>7</v>
          </cell>
          <cell r="D1228" t="str">
            <v>001400</v>
          </cell>
          <cell r="E1228">
            <v>38576</v>
          </cell>
          <cell r="F1228" t="str">
            <v>46106G5</v>
          </cell>
          <cell r="G1228" t="str">
            <v>6604010106G5</v>
          </cell>
          <cell r="H1228">
            <v>250000</v>
          </cell>
          <cell r="I1228" t="str">
            <v>D</v>
          </cell>
          <cell r="J1228" t="str">
            <v>1 SET INTERPHONE U/ INTERCOM  PROSES &amp; PENGEMASAN</v>
          </cell>
          <cell r="K1228" t="str">
            <v>402200070</v>
          </cell>
        </row>
        <row r="1229">
          <cell r="A1229" t="str">
            <v>F</v>
          </cell>
          <cell r="B1229" t="str">
            <v>7</v>
          </cell>
          <cell r="D1229" t="str">
            <v>001400</v>
          </cell>
          <cell r="E1229">
            <v>38576</v>
          </cell>
          <cell r="F1229" t="str">
            <v>46100A3</v>
          </cell>
          <cell r="G1229" t="str">
            <v>6602030100A3</v>
          </cell>
          <cell r="H1229">
            <v>14000</v>
          </cell>
          <cell r="I1229" t="str">
            <v>D</v>
          </cell>
          <cell r="J1229" t="str">
            <v>2 BH LAMPU NEON U/LAMPU PENERANGAN   LIMBAH / IPAL</v>
          </cell>
          <cell r="K1229" t="str">
            <v>402200080</v>
          </cell>
        </row>
        <row r="1230">
          <cell r="A1230" t="str">
            <v>F</v>
          </cell>
          <cell r="B1230" t="str">
            <v>7</v>
          </cell>
          <cell r="D1230" t="str">
            <v>001400</v>
          </cell>
          <cell r="E1230">
            <v>38576</v>
          </cell>
          <cell r="F1230" t="str">
            <v>46100A3</v>
          </cell>
          <cell r="G1230" t="str">
            <v>6602030100A3</v>
          </cell>
          <cell r="H1230">
            <v>60000</v>
          </cell>
          <cell r="I1230" t="str">
            <v>D</v>
          </cell>
          <cell r="J1230" t="str">
            <v>2 SET LAMPU TL U/ LAMPU PENERANGAN   LIMBAH / IPAL</v>
          </cell>
          <cell r="K1230" t="str">
            <v>402200090</v>
          </cell>
        </row>
        <row r="1231">
          <cell r="A1231" t="str">
            <v>F</v>
          </cell>
          <cell r="B1231" t="str">
            <v>7</v>
          </cell>
          <cell r="D1231" t="str">
            <v>001400</v>
          </cell>
          <cell r="E1231">
            <v>38576</v>
          </cell>
          <cell r="F1231" t="str">
            <v>46106G3</v>
          </cell>
          <cell r="G1231" t="str">
            <v>6604010106G3</v>
          </cell>
          <cell r="H1231">
            <v>27000</v>
          </cell>
          <cell r="I1231" t="str">
            <v>D</v>
          </cell>
          <cell r="J1231" t="str">
            <v>2 BH BEARING U/ AC DX ORALIT  PENCAMPURAN &amp; PENGIS</v>
          </cell>
          <cell r="K1231" t="str">
            <v>402200100</v>
          </cell>
        </row>
        <row r="1232">
          <cell r="A1232" t="str">
            <v>F</v>
          </cell>
          <cell r="B1232" t="str">
            <v>7</v>
          </cell>
          <cell r="D1232" t="str">
            <v>001400</v>
          </cell>
          <cell r="E1232">
            <v>38576</v>
          </cell>
          <cell r="F1232" t="str">
            <v>46105N6</v>
          </cell>
          <cell r="G1232" t="str">
            <v>6602010105N6</v>
          </cell>
          <cell r="H1232">
            <v>330000</v>
          </cell>
          <cell r="I1232" t="str">
            <v>D</v>
          </cell>
          <cell r="J1232" t="str">
            <v>2 BH BEARING U/MTR KINA HALUS PENYIMPANAN KULIT KI</v>
          </cell>
          <cell r="K1232" t="str">
            <v>402200110</v>
          </cell>
        </row>
        <row r="1233">
          <cell r="A1233" t="str">
            <v>F</v>
          </cell>
          <cell r="B1233" t="str">
            <v>7</v>
          </cell>
          <cell r="D1233" t="str">
            <v>001400</v>
          </cell>
          <cell r="E1233">
            <v>38576</v>
          </cell>
          <cell r="F1233" t="str">
            <v>46105N6</v>
          </cell>
          <cell r="G1233" t="str">
            <v>6602010105N6</v>
          </cell>
          <cell r="H1233">
            <v>180000</v>
          </cell>
          <cell r="I1233" t="str">
            <v>D</v>
          </cell>
          <cell r="J1233" t="str">
            <v>2 BH BEARING U/MTR KINA HALUS PENYIMPANAN KULIT KI</v>
          </cell>
          <cell r="K1233" t="str">
            <v>402200120</v>
          </cell>
        </row>
        <row r="1234">
          <cell r="A1234" t="str">
            <v>F</v>
          </cell>
          <cell r="B1234" t="str">
            <v>7</v>
          </cell>
          <cell r="D1234" t="str">
            <v>001400</v>
          </cell>
          <cell r="E1234">
            <v>38576</v>
          </cell>
          <cell r="F1234" t="str">
            <v>46105N6</v>
          </cell>
          <cell r="G1234" t="str">
            <v>6602010105N6</v>
          </cell>
          <cell r="H1234">
            <v>165000</v>
          </cell>
          <cell r="I1234" t="str">
            <v>D</v>
          </cell>
          <cell r="J1234" t="str">
            <v>1 BH BEARING U/ LAGER         PENYIMPANAN KULIT KI</v>
          </cell>
          <cell r="K1234" t="str">
            <v>402200130</v>
          </cell>
        </row>
        <row r="1235">
          <cell r="A1235" t="str">
            <v>F</v>
          </cell>
          <cell r="B1235" t="str">
            <v>7</v>
          </cell>
          <cell r="D1235" t="str">
            <v>001400</v>
          </cell>
          <cell r="E1235">
            <v>38576</v>
          </cell>
          <cell r="F1235" t="str">
            <v>46105N6</v>
          </cell>
          <cell r="G1235" t="str">
            <v>6602010105N6</v>
          </cell>
          <cell r="H1235">
            <v>180000</v>
          </cell>
          <cell r="I1235" t="str">
            <v>D</v>
          </cell>
          <cell r="J1235" t="str">
            <v>2 BH BEARING U/ LAGER         PENYIMPANAN KULIT KI</v>
          </cell>
          <cell r="K1235" t="str">
            <v>402200140</v>
          </cell>
        </row>
        <row r="1236">
          <cell r="A1236" t="str">
            <v>F</v>
          </cell>
          <cell r="B1236" t="str">
            <v>7</v>
          </cell>
          <cell r="D1236" t="str">
            <v>001400</v>
          </cell>
          <cell r="E1236">
            <v>38576</v>
          </cell>
          <cell r="F1236" t="str">
            <v>46106G5</v>
          </cell>
          <cell r="G1236" t="str">
            <v>6604010106G5</v>
          </cell>
          <cell r="H1236">
            <v>44000</v>
          </cell>
          <cell r="I1236" t="str">
            <v>D</v>
          </cell>
          <cell r="J1236" t="str">
            <v>1 KG EMAIL DRAAD U/ BLOWER    PROSES &amp; PENGEMASAN</v>
          </cell>
          <cell r="K1236" t="str">
            <v>402200150</v>
          </cell>
        </row>
        <row r="1237">
          <cell r="A1237" t="str">
            <v>F</v>
          </cell>
          <cell r="B1237" t="str">
            <v>7</v>
          </cell>
          <cell r="D1237" t="str">
            <v>001400</v>
          </cell>
          <cell r="E1237">
            <v>38576</v>
          </cell>
          <cell r="F1237" t="str">
            <v>46106G5</v>
          </cell>
          <cell r="G1237" t="str">
            <v>6604010106G5</v>
          </cell>
          <cell r="H1237">
            <v>44000</v>
          </cell>
          <cell r="I1237" t="str">
            <v>D</v>
          </cell>
          <cell r="J1237" t="str">
            <v>1 KG EMAIL DRAAD U/ BLOWER    PROSES &amp; PENGEMASAN</v>
          </cell>
          <cell r="K1237" t="str">
            <v>402200160</v>
          </cell>
        </row>
        <row r="1238">
          <cell r="A1238" t="str">
            <v>F</v>
          </cell>
          <cell r="B1238" t="str">
            <v>7</v>
          </cell>
          <cell r="D1238" t="str">
            <v>001400</v>
          </cell>
          <cell r="E1238">
            <v>38576</v>
          </cell>
          <cell r="F1238" t="str">
            <v>46106G5</v>
          </cell>
          <cell r="G1238" t="str">
            <v>6604010106G5</v>
          </cell>
          <cell r="H1238">
            <v>40000</v>
          </cell>
          <cell r="I1238" t="str">
            <v>D</v>
          </cell>
          <cell r="J1238" t="str">
            <v>4 BH BEARING U/ BLOWER        PROSES &amp; PENGEMASAN</v>
          </cell>
          <cell r="K1238" t="str">
            <v>402200170</v>
          </cell>
        </row>
        <row r="1239">
          <cell r="A1239" t="str">
            <v>F</v>
          </cell>
          <cell r="B1239" t="str">
            <v>7</v>
          </cell>
          <cell r="D1239" t="str">
            <v>001400</v>
          </cell>
          <cell r="E1239">
            <v>38576</v>
          </cell>
          <cell r="F1239" t="str">
            <v>42902J1</v>
          </cell>
          <cell r="G1239" t="str">
            <v>6205000302J1</v>
          </cell>
          <cell r="H1239">
            <v>7500</v>
          </cell>
          <cell r="I1239" t="str">
            <v>D</v>
          </cell>
          <cell r="J1239" t="str">
            <v>5 LBR AMPELAS U/LAB KECIL KINA      PEMASTIAN MUTU</v>
          </cell>
          <cell r="K1239" t="str">
            <v>402200180</v>
          </cell>
        </row>
        <row r="1240">
          <cell r="A1240" t="str">
            <v>F</v>
          </cell>
          <cell r="B1240" t="str">
            <v>7</v>
          </cell>
          <cell r="D1240" t="str">
            <v>001400</v>
          </cell>
          <cell r="E1240">
            <v>38576</v>
          </cell>
          <cell r="F1240" t="str">
            <v>42902H4</v>
          </cell>
          <cell r="G1240" t="str">
            <v>6205000302H4</v>
          </cell>
          <cell r="H1240">
            <v>9500</v>
          </cell>
          <cell r="I1240" t="str">
            <v>D</v>
          </cell>
          <cell r="J1240" t="str">
            <v>2 BH KUNCI LACI U/ KOTAK P3K        EKSTRAKSI KINA</v>
          </cell>
          <cell r="K1240" t="str">
            <v>402200190</v>
          </cell>
        </row>
        <row r="1241">
          <cell r="A1241" t="str">
            <v>F</v>
          </cell>
          <cell r="B1241" t="str">
            <v>7</v>
          </cell>
          <cell r="D1241" t="str">
            <v>001401</v>
          </cell>
          <cell r="E1241">
            <v>38576</v>
          </cell>
          <cell r="F1241" t="str">
            <v>135GE06</v>
          </cell>
          <cell r="G1241" t="str">
            <v>21050601GE06</v>
          </cell>
          <cell r="H1241">
            <v>3853500</v>
          </cell>
          <cell r="I1241" t="str">
            <v>K</v>
          </cell>
          <cell r="J1241" t="str">
            <v>GENTRA PT.           115/KWIT/PTG/VIII/05</v>
          </cell>
          <cell r="K1241" t="str">
            <v>402200200</v>
          </cell>
        </row>
        <row r="1242">
          <cell r="A1242" t="str">
            <v>F</v>
          </cell>
          <cell r="B1242" t="str">
            <v>7</v>
          </cell>
          <cell r="D1242" t="str">
            <v>001401</v>
          </cell>
          <cell r="E1242">
            <v>38576</v>
          </cell>
          <cell r="F1242" t="str">
            <v>135GE06</v>
          </cell>
          <cell r="G1242" t="str">
            <v>21050601GE06</v>
          </cell>
          <cell r="H1242">
            <v>385350</v>
          </cell>
          <cell r="I1242" t="str">
            <v>K</v>
          </cell>
          <cell r="J1242" t="str">
            <v>KR PPN GENTRA PT.       CNCHS-423-0001288      /</v>
          </cell>
          <cell r="K1242" t="str">
            <v>402200210</v>
          </cell>
        </row>
        <row r="1243">
          <cell r="A1243" t="str">
            <v>F</v>
          </cell>
          <cell r="B1243" t="str">
            <v>7</v>
          </cell>
          <cell r="D1243" t="str">
            <v>001401</v>
          </cell>
          <cell r="E1243">
            <v>38576</v>
          </cell>
          <cell r="F1243" t="str">
            <v>187GE06</v>
          </cell>
          <cell r="G1243" t="str">
            <v>11100301GE06</v>
          </cell>
          <cell r="H1243">
            <v>385350</v>
          </cell>
          <cell r="I1243" t="str">
            <v>D</v>
          </cell>
          <cell r="J1243" t="str">
            <v>PPN 10% GENTRA PT.               CNCHS-423-0001288</v>
          </cell>
          <cell r="K1243" t="str">
            <v>402200220</v>
          </cell>
        </row>
        <row r="1244">
          <cell r="A1244" t="str">
            <v>F</v>
          </cell>
          <cell r="B1244" t="str">
            <v>7</v>
          </cell>
          <cell r="D1244" t="str">
            <v>001401</v>
          </cell>
          <cell r="E1244">
            <v>38576</v>
          </cell>
          <cell r="F1244" t="str">
            <v>46106N1</v>
          </cell>
          <cell r="G1244" t="str">
            <v>6604010106N1</v>
          </cell>
          <cell r="H1244">
            <v>770000</v>
          </cell>
          <cell r="I1244" t="str">
            <v>D</v>
          </cell>
          <cell r="J1244" t="str">
            <v>1 BH MOTOR POWER U/FORKLIFT YALE       PENYIMPANAN</v>
          </cell>
          <cell r="K1244" t="str">
            <v>402200230</v>
          </cell>
        </row>
        <row r="1245">
          <cell r="A1245" t="str">
            <v>F</v>
          </cell>
          <cell r="B1245" t="str">
            <v>7</v>
          </cell>
          <cell r="D1245" t="str">
            <v>001401</v>
          </cell>
          <cell r="E1245">
            <v>38576</v>
          </cell>
          <cell r="F1245" t="str">
            <v>46106G4</v>
          </cell>
          <cell r="G1245" t="str">
            <v>6604010106G4</v>
          </cell>
          <cell r="H1245">
            <v>117500</v>
          </cell>
          <cell r="I1245" t="str">
            <v>D</v>
          </cell>
          <cell r="J1245" t="str">
            <v>1 ROLL KABEL NYM U/KIPAS ANGIN PENGEMASAN CAIRAN &amp;</v>
          </cell>
          <cell r="K1245" t="str">
            <v>402200240</v>
          </cell>
        </row>
        <row r="1246">
          <cell r="A1246" t="str">
            <v>F</v>
          </cell>
          <cell r="B1246" t="str">
            <v>7</v>
          </cell>
          <cell r="D1246" t="str">
            <v>001401</v>
          </cell>
          <cell r="E1246">
            <v>38576</v>
          </cell>
          <cell r="F1246" t="str">
            <v>46106G4</v>
          </cell>
          <cell r="G1246" t="str">
            <v>6604010106G4</v>
          </cell>
          <cell r="H1246">
            <v>457500</v>
          </cell>
          <cell r="I1246" t="str">
            <v>D</v>
          </cell>
          <cell r="J1246" t="str">
            <v>3 BH EXHAUSE FAN U/KIPAS ANGIN PENGEMASAN CAIRAN &amp;</v>
          </cell>
          <cell r="K1246" t="str">
            <v>402200250</v>
          </cell>
        </row>
        <row r="1247">
          <cell r="A1247" t="str">
            <v>F</v>
          </cell>
          <cell r="B1247" t="str">
            <v>7</v>
          </cell>
          <cell r="D1247" t="str">
            <v>001401</v>
          </cell>
          <cell r="E1247">
            <v>38576</v>
          </cell>
          <cell r="F1247" t="str">
            <v>46000H6</v>
          </cell>
          <cell r="G1247" t="str">
            <v>6601020100H6</v>
          </cell>
          <cell r="H1247">
            <v>100000</v>
          </cell>
          <cell r="I1247" t="str">
            <v>D</v>
          </cell>
          <cell r="J1247" t="str">
            <v>2 SET KUNCI PINTU U/PNT BESI  PEMURNIAN &amp; PENGEMAS</v>
          </cell>
          <cell r="K1247" t="str">
            <v>402200260</v>
          </cell>
        </row>
        <row r="1248">
          <cell r="A1248" t="str">
            <v>F</v>
          </cell>
          <cell r="B1248" t="str">
            <v>7</v>
          </cell>
          <cell r="D1248" t="str">
            <v>001401</v>
          </cell>
          <cell r="E1248">
            <v>38576</v>
          </cell>
          <cell r="F1248" t="str">
            <v>46000N1</v>
          </cell>
          <cell r="G1248" t="str">
            <v>6601020100N1</v>
          </cell>
          <cell r="H1248">
            <v>385000</v>
          </cell>
          <cell r="I1248" t="str">
            <v>D</v>
          </cell>
          <cell r="J1248" t="str">
            <v>10 MTR SENG U/KANTOR PENYIMPANAN BOCOR PENYIMPANAN</v>
          </cell>
          <cell r="K1248" t="str">
            <v>402200270</v>
          </cell>
        </row>
        <row r="1249">
          <cell r="A1249" t="str">
            <v>F</v>
          </cell>
          <cell r="B1249" t="str">
            <v>7</v>
          </cell>
          <cell r="D1249" t="str">
            <v>001401</v>
          </cell>
          <cell r="E1249">
            <v>38576</v>
          </cell>
          <cell r="F1249" t="str">
            <v>46107Q1</v>
          </cell>
          <cell r="G1249" t="str">
            <v>6604020107Q1</v>
          </cell>
          <cell r="H1249">
            <v>13500</v>
          </cell>
          <cell r="I1249" t="str">
            <v>D</v>
          </cell>
          <cell r="J1249" t="str">
            <v>3 DS SKRUP U/ KUNCI MEJA      ADM.PERSONALIA &amp; UMU</v>
          </cell>
          <cell r="K1249" t="str">
            <v>402200280</v>
          </cell>
        </row>
        <row r="1250">
          <cell r="A1250" t="str">
            <v>F</v>
          </cell>
          <cell r="B1250" t="str">
            <v>7</v>
          </cell>
          <cell r="D1250" t="str">
            <v>001401</v>
          </cell>
          <cell r="E1250">
            <v>38576</v>
          </cell>
          <cell r="F1250" t="str">
            <v>46107Q1</v>
          </cell>
          <cell r="G1250" t="str">
            <v>6604020107Q1</v>
          </cell>
          <cell r="H1250">
            <v>114000</v>
          </cell>
          <cell r="I1250" t="str">
            <v>D</v>
          </cell>
          <cell r="J1250" t="str">
            <v>24 BH KUNCI LACI U/KUNCI MEJA ADM.PERSONALIA &amp; UMU</v>
          </cell>
          <cell r="K1250" t="str">
            <v>402200290</v>
          </cell>
        </row>
        <row r="1251">
          <cell r="A1251" t="str">
            <v>F</v>
          </cell>
          <cell r="B1251" t="str">
            <v>7</v>
          </cell>
          <cell r="D1251" t="str">
            <v>001401</v>
          </cell>
          <cell r="E1251">
            <v>38576</v>
          </cell>
          <cell r="F1251" t="str">
            <v>46106N1</v>
          </cell>
          <cell r="G1251" t="str">
            <v>6604010106N1</v>
          </cell>
          <cell r="H1251">
            <v>25000</v>
          </cell>
          <cell r="I1251" t="str">
            <v>D</v>
          </cell>
          <cell r="J1251" t="str">
            <v>2 BH BEARING U/POWER STR FORTKLIF      PENYIMPANAN</v>
          </cell>
          <cell r="K1251" t="str">
            <v>402200300</v>
          </cell>
        </row>
        <row r="1252">
          <cell r="A1252" t="str">
            <v>F</v>
          </cell>
          <cell r="B1252" t="str">
            <v>7</v>
          </cell>
          <cell r="D1252" t="str">
            <v>001401</v>
          </cell>
          <cell r="E1252">
            <v>38576</v>
          </cell>
          <cell r="F1252" t="str">
            <v>46106N1</v>
          </cell>
          <cell r="G1252" t="str">
            <v>6604010106N1</v>
          </cell>
          <cell r="H1252">
            <v>522500</v>
          </cell>
          <cell r="I1252" t="str">
            <v>D</v>
          </cell>
          <cell r="J1252" t="str">
            <v>1 BH LAMEL U/PWR STERRING FORTKLIF     PENYIMPANAN</v>
          </cell>
          <cell r="K1252" t="str">
            <v>402200310</v>
          </cell>
        </row>
        <row r="1253">
          <cell r="A1253" t="str">
            <v>F</v>
          </cell>
          <cell r="B1253" t="str">
            <v>7</v>
          </cell>
          <cell r="D1253" t="str">
            <v>001401</v>
          </cell>
          <cell r="E1253">
            <v>38576</v>
          </cell>
          <cell r="F1253" t="str">
            <v>46106N1</v>
          </cell>
          <cell r="G1253" t="str">
            <v>6604010106N1</v>
          </cell>
          <cell r="H1253">
            <v>742500</v>
          </cell>
          <cell r="I1253" t="str">
            <v>D</v>
          </cell>
          <cell r="J1253" t="str">
            <v>1 BH MOTOR POWER U/ STERRING FORTKLIF  PENYIMPANAN</v>
          </cell>
          <cell r="K1253" t="str">
            <v>402200320</v>
          </cell>
        </row>
        <row r="1254">
          <cell r="A1254" t="str">
            <v>F</v>
          </cell>
          <cell r="B1254" t="str">
            <v>7</v>
          </cell>
          <cell r="D1254" t="str">
            <v>001401</v>
          </cell>
          <cell r="E1254">
            <v>38576</v>
          </cell>
          <cell r="F1254" t="str">
            <v>46105F3</v>
          </cell>
          <cell r="G1254" t="str">
            <v>6602010105F3</v>
          </cell>
          <cell r="H1254">
            <v>80000</v>
          </cell>
          <cell r="I1254" t="str">
            <v>D</v>
          </cell>
          <cell r="J1254" t="str">
            <v>2 BH PUSH BUTTON U/ MSN CLITPRESS 29    PENCETAKAN</v>
          </cell>
          <cell r="K1254" t="str">
            <v>402200330</v>
          </cell>
        </row>
        <row r="1255">
          <cell r="A1255" t="str">
            <v>F</v>
          </cell>
          <cell r="B1255" t="str">
            <v>7</v>
          </cell>
          <cell r="D1255" t="str">
            <v>001401</v>
          </cell>
          <cell r="E1255">
            <v>38576</v>
          </cell>
          <cell r="F1255" t="str">
            <v>46105F3</v>
          </cell>
          <cell r="G1255" t="str">
            <v>6602010105F3</v>
          </cell>
          <cell r="H1255">
            <v>300000</v>
          </cell>
          <cell r="I1255" t="str">
            <v>D</v>
          </cell>
          <cell r="J1255" t="str">
            <v>4 BH POTENSIO U/MSN CLITPRESS 29        PENCETAKAN</v>
          </cell>
          <cell r="K1255" t="str">
            <v>402200340</v>
          </cell>
        </row>
        <row r="1256">
          <cell r="A1256" t="str">
            <v>F</v>
          </cell>
          <cell r="B1256" t="str">
            <v>7</v>
          </cell>
          <cell r="D1256" t="str">
            <v>001401</v>
          </cell>
          <cell r="E1256">
            <v>38576</v>
          </cell>
          <cell r="F1256" t="str">
            <v>46105F3</v>
          </cell>
          <cell r="G1256" t="str">
            <v>6602010105F3</v>
          </cell>
          <cell r="H1256">
            <v>70000</v>
          </cell>
          <cell r="I1256" t="str">
            <v>D</v>
          </cell>
          <cell r="J1256" t="str">
            <v>4 BH TRIAK U/ MSN CLITPRESS 29          PENCETAKAN</v>
          </cell>
          <cell r="K1256" t="str">
            <v>402200350</v>
          </cell>
        </row>
        <row r="1257">
          <cell r="A1257" t="str">
            <v>F</v>
          </cell>
          <cell r="B1257" t="str">
            <v>7</v>
          </cell>
          <cell r="D1257" t="str">
            <v>001401</v>
          </cell>
          <cell r="E1257">
            <v>38576</v>
          </cell>
          <cell r="F1257" t="str">
            <v>46105F3</v>
          </cell>
          <cell r="G1257" t="str">
            <v>6602010105F3</v>
          </cell>
          <cell r="H1257">
            <v>60000</v>
          </cell>
          <cell r="I1257" t="str">
            <v>D</v>
          </cell>
          <cell r="J1257" t="str">
            <v>2 BH SELECTOR U/ MSN CLITPRESS 29       PENCETAKAN</v>
          </cell>
          <cell r="K1257" t="str">
            <v>402200360</v>
          </cell>
        </row>
        <row r="1258">
          <cell r="A1258" t="str">
            <v>F</v>
          </cell>
          <cell r="B1258" t="str">
            <v>7</v>
          </cell>
          <cell r="D1258" t="str">
            <v>001401</v>
          </cell>
          <cell r="E1258">
            <v>38576</v>
          </cell>
          <cell r="F1258" t="str">
            <v>46105H2</v>
          </cell>
          <cell r="G1258" t="str">
            <v>6602010105H2</v>
          </cell>
          <cell r="H1258">
            <v>80000</v>
          </cell>
          <cell r="I1258" t="str">
            <v>D</v>
          </cell>
          <cell r="J1258" t="str">
            <v>8 BH V-BELT U/AHU HORMON KB   PENCAMPURAN DAN PENC</v>
          </cell>
          <cell r="K1258" t="str">
            <v>402200370</v>
          </cell>
        </row>
        <row r="1259">
          <cell r="A1259" t="str">
            <v>F</v>
          </cell>
          <cell r="B1259" t="str">
            <v>7</v>
          </cell>
          <cell r="D1259" t="str">
            <v>001401</v>
          </cell>
          <cell r="E1259">
            <v>38576</v>
          </cell>
          <cell r="F1259" t="str">
            <v>46100G2</v>
          </cell>
          <cell r="G1259" t="str">
            <v>6602030100G2</v>
          </cell>
          <cell r="H1259">
            <v>16000</v>
          </cell>
          <cell r="I1259" t="str">
            <v>D</v>
          </cell>
          <cell r="J1259" t="str">
            <v>2 BH LAMPU NEON U/ LAMPU TL   PENCAMPURAN &amp; PENGIS</v>
          </cell>
          <cell r="K1259" t="str">
            <v>402200380</v>
          </cell>
        </row>
        <row r="1260">
          <cell r="A1260" t="str">
            <v>F</v>
          </cell>
          <cell r="B1260" t="str">
            <v>7</v>
          </cell>
          <cell r="D1260" t="str">
            <v>001402</v>
          </cell>
          <cell r="E1260">
            <v>38576</v>
          </cell>
          <cell r="F1260" t="str">
            <v>130KI25</v>
          </cell>
          <cell r="G1260" t="str">
            <v>21010101KI25</v>
          </cell>
          <cell r="H1260">
            <v>7506840</v>
          </cell>
          <cell r="I1260" t="str">
            <v>K</v>
          </cell>
          <cell r="J1260" t="str">
            <v>KINARA JAYA, CV      013/KJ/2005</v>
          </cell>
          <cell r="K1260" t="str">
            <v>402200390</v>
          </cell>
        </row>
        <row r="1261">
          <cell r="A1261" t="str">
            <v>F</v>
          </cell>
          <cell r="B1261" t="str">
            <v>7</v>
          </cell>
          <cell r="D1261" t="str">
            <v>001402</v>
          </cell>
          <cell r="E1261">
            <v>38576</v>
          </cell>
          <cell r="F1261" t="str">
            <v>130KI25</v>
          </cell>
          <cell r="G1261" t="str">
            <v>21010101KI25</v>
          </cell>
          <cell r="H1261">
            <v>750684</v>
          </cell>
          <cell r="I1261" t="str">
            <v>K</v>
          </cell>
          <cell r="J1261" t="str">
            <v>KR PPN KINARA JAYA, CV  DTGGI-424-0000013      /</v>
          </cell>
          <cell r="K1261" t="str">
            <v>402200400</v>
          </cell>
        </row>
        <row r="1262">
          <cell r="A1262" t="str">
            <v>F</v>
          </cell>
          <cell r="B1262" t="str">
            <v>7</v>
          </cell>
          <cell r="D1262" t="str">
            <v>001402</v>
          </cell>
          <cell r="E1262">
            <v>38576</v>
          </cell>
          <cell r="F1262" t="str">
            <v>187KI25</v>
          </cell>
          <cell r="G1262" t="str">
            <v>11100301KI25</v>
          </cell>
          <cell r="H1262">
            <v>750684</v>
          </cell>
          <cell r="I1262" t="str">
            <v>D</v>
          </cell>
          <cell r="J1262" t="str">
            <v>PPN 10% KINARA JAYA, CV          DTGGI-424-0000013</v>
          </cell>
          <cell r="K1262" t="str">
            <v>402200410</v>
          </cell>
        </row>
        <row r="1263">
          <cell r="A1263" t="str">
            <v>F</v>
          </cell>
          <cell r="B1263" t="str">
            <v>7</v>
          </cell>
          <cell r="D1263" t="str">
            <v>001402</v>
          </cell>
          <cell r="E1263">
            <v>38576</v>
          </cell>
          <cell r="F1263" t="str">
            <v>1390300</v>
          </cell>
          <cell r="G1263" t="str">
            <v>210101020300</v>
          </cell>
          <cell r="H1263">
            <v>7506840</v>
          </cell>
          <cell r="I1263" t="str">
            <v>D</v>
          </cell>
          <cell r="J1263" t="str">
            <v>3004008B50235/07      1452.000-KG KULIT KINA SUCCI</v>
          </cell>
          <cell r="K1263" t="str">
            <v>402200420</v>
          </cell>
        </row>
        <row r="1264">
          <cell r="A1264" t="str">
            <v>F</v>
          </cell>
          <cell r="B1264" t="str">
            <v>7</v>
          </cell>
          <cell r="D1264" t="str">
            <v>001403</v>
          </cell>
          <cell r="E1264">
            <v>38576</v>
          </cell>
          <cell r="F1264" t="str">
            <v>130BR00</v>
          </cell>
          <cell r="G1264" t="str">
            <v>21010101BR00</v>
          </cell>
          <cell r="H1264">
            <v>378000</v>
          </cell>
          <cell r="I1264" t="str">
            <v>K</v>
          </cell>
          <cell r="J1264" t="str">
            <v>BRATACO CV.          SP/5800134</v>
          </cell>
          <cell r="K1264" t="str">
            <v>402200430</v>
          </cell>
        </row>
        <row r="1265">
          <cell r="A1265" t="str">
            <v>F</v>
          </cell>
          <cell r="B1265" t="str">
            <v>7</v>
          </cell>
          <cell r="D1265" t="str">
            <v>001403</v>
          </cell>
          <cell r="E1265">
            <v>38576</v>
          </cell>
          <cell r="F1265" t="str">
            <v>130BR00</v>
          </cell>
          <cell r="G1265" t="str">
            <v>21010101BR00</v>
          </cell>
          <cell r="H1265">
            <v>37800</v>
          </cell>
          <cell r="I1265" t="str">
            <v>K</v>
          </cell>
          <cell r="J1265" t="str">
            <v>KR PPN BRATACO CV.      CMIQB-428-0034102      /</v>
          </cell>
          <cell r="K1265" t="str">
            <v>402200440</v>
          </cell>
        </row>
        <row r="1266">
          <cell r="A1266" t="str">
            <v>F</v>
          </cell>
          <cell r="B1266" t="str">
            <v>7</v>
          </cell>
          <cell r="D1266" t="str">
            <v>001403</v>
          </cell>
          <cell r="E1266">
            <v>38576</v>
          </cell>
          <cell r="F1266" t="str">
            <v>187BR00</v>
          </cell>
          <cell r="G1266" t="str">
            <v>11100301BR00</v>
          </cell>
          <cell r="H1266">
            <v>37800</v>
          </cell>
          <cell r="I1266" t="str">
            <v>D</v>
          </cell>
          <cell r="J1266" t="str">
            <v>PPN 10% BRATACO CV.              CMIQB-428-0034102</v>
          </cell>
          <cell r="K1266" t="str">
            <v>402200450</v>
          </cell>
        </row>
        <row r="1267">
          <cell r="A1267" t="str">
            <v>F</v>
          </cell>
          <cell r="B1267" t="str">
            <v>7</v>
          </cell>
          <cell r="D1267" t="str">
            <v>001403</v>
          </cell>
          <cell r="E1267">
            <v>38576</v>
          </cell>
          <cell r="F1267" t="str">
            <v>1390300</v>
          </cell>
          <cell r="G1267" t="str">
            <v>210101020300</v>
          </cell>
          <cell r="H1267">
            <v>141750</v>
          </cell>
          <cell r="I1267" t="str">
            <v>D</v>
          </cell>
          <cell r="J1267" t="str">
            <v>3031003B50248/08       105.000-KG HIDROCLORIDA ACI</v>
          </cell>
          <cell r="K1267" t="str">
            <v>402200460</v>
          </cell>
        </row>
        <row r="1268">
          <cell r="A1268" t="str">
            <v>F</v>
          </cell>
          <cell r="B1268" t="str">
            <v>7</v>
          </cell>
          <cell r="D1268" t="str">
            <v>001403</v>
          </cell>
          <cell r="E1268">
            <v>38576</v>
          </cell>
          <cell r="F1268" t="str">
            <v>1390300</v>
          </cell>
          <cell r="G1268" t="str">
            <v>210101020300</v>
          </cell>
          <cell r="H1268">
            <v>236250</v>
          </cell>
          <cell r="I1268" t="str">
            <v>D</v>
          </cell>
          <cell r="J1268" t="str">
            <v>3031003B50231/07       175.000-KG HIDROCLORIDA ACI</v>
          </cell>
          <cell r="K1268" t="str">
            <v>402200470</v>
          </cell>
        </row>
        <row r="1269">
          <cell r="A1269" t="str">
            <v>F</v>
          </cell>
          <cell r="B1269" t="str">
            <v>7</v>
          </cell>
          <cell r="D1269" t="str">
            <v>001404</v>
          </cell>
          <cell r="E1269">
            <v>38576</v>
          </cell>
          <cell r="F1269" t="str">
            <v>130BR00</v>
          </cell>
          <cell r="G1269" t="str">
            <v>21010101BR00</v>
          </cell>
          <cell r="H1269">
            <v>6600000</v>
          </cell>
          <cell r="I1269" t="str">
            <v>K</v>
          </cell>
          <cell r="J1269" t="str">
            <v>BRATACO CV.          SP/5800148</v>
          </cell>
          <cell r="K1269" t="str">
            <v>402200480</v>
          </cell>
        </row>
        <row r="1270">
          <cell r="A1270" t="str">
            <v>F</v>
          </cell>
          <cell r="B1270" t="str">
            <v>7</v>
          </cell>
          <cell r="D1270" t="str">
            <v>001404</v>
          </cell>
          <cell r="E1270">
            <v>38576</v>
          </cell>
          <cell r="F1270" t="str">
            <v>130BR00</v>
          </cell>
          <cell r="G1270" t="str">
            <v>21010101BR00</v>
          </cell>
          <cell r="H1270">
            <v>660000</v>
          </cell>
          <cell r="I1270" t="str">
            <v>K</v>
          </cell>
          <cell r="J1270" t="str">
            <v>KR PPN BRATACO CV.      CMIQB-428-0034244      /</v>
          </cell>
          <cell r="K1270" t="str">
            <v>402200490</v>
          </cell>
        </row>
        <row r="1271">
          <cell r="A1271" t="str">
            <v>F</v>
          </cell>
          <cell r="B1271" t="str">
            <v>7</v>
          </cell>
          <cell r="D1271" t="str">
            <v>001404</v>
          </cell>
          <cell r="E1271">
            <v>38576</v>
          </cell>
          <cell r="F1271" t="str">
            <v>187BR00</v>
          </cell>
          <cell r="G1271" t="str">
            <v>11100301BR00</v>
          </cell>
          <cell r="H1271">
            <v>660000</v>
          </cell>
          <cell r="I1271" t="str">
            <v>D</v>
          </cell>
          <cell r="J1271" t="str">
            <v>PPN 10% BRATACO CV.              CMIQB-428-0034244</v>
          </cell>
          <cell r="K1271" t="str">
            <v>402200500</v>
          </cell>
        </row>
        <row r="1272">
          <cell r="A1272" t="str">
            <v>F</v>
          </cell>
          <cell r="B1272" t="str">
            <v>7</v>
          </cell>
          <cell r="D1272" t="str">
            <v>001404</v>
          </cell>
          <cell r="E1272">
            <v>38576</v>
          </cell>
          <cell r="F1272" t="str">
            <v>1390300</v>
          </cell>
          <cell r="G1272" t="str">
            <v>210101020300</v>
          </cell>
          <cell r="H1272">
            <v>6600000</v>
          </cell>
          <cell r="I1272" t="str">
            <v>D</v>
          </cell>
          <cell r="J1272" t="str">
            <v>3015007B50249/08      1500.000-KG BARIUM KLORIDA T</v>
          </cell>
          <cell r="K1272" t="str">
            <v>402200510</v>
          </cell>
        </row>
        <row r="1273">
          <cell r="A1273" t="str">
            <v>F</v>
          </cell>
          <cell r="B1273" t="str">
            <v>7</v>
          </cell>
          <cell r="D1273" t="str">
            <v>001405</v>
          </cell>
          <cell r="E1273">
            <v>38576</v>
          </cell>
          <cell r="F1273" t="str">
            <v>130KA16</v>
          </cell>
          <cell r="G1273" t="str">
            <v>21010101KA16</v>
          </cell>
          <cell r="H1273">
            <v>48000000</v>
          </cell>
          <cell r="I1273" t="str">
            <v>K</v>
          </cell>
          <cell r="J1273" t="str">
            <v>KARSAVICTA SATYA, PT FK 05-01038</v>
          </cell>
          <cell r="K1273" t="str">
            <v>402200520</v>
          </cell>
        </row>
        <row r="1274">
          <cell r="A1274" t="str">
            <v>F</v>
          </cell>
          <cell r="B1274" t="str">
            <v>7</v>
          </cell>
          <cell r="D1274" t="str">
            <v>001405</v>
          </cell>
          <cell r="E1274">
            <v>38576</v>
          </cell>
          <cell r="F1274" t="str">
            <v>130KA16</v>
          </cell>
          <cell r="G1274" t="str">
            <v>21010101KA16</v>
          </cell>
          <cell r="H1274">
            <v>4800000</v>
          </cell>
          <cell r="I1274" t="str">
            <v>K</v>
          </cell>
          <cell r="J1274" t="str">
            <v>KR PPN KARSAVICTA SATYA DKBRL-029-0011834      /</v>
          </cell>
          <cell r="K1274" t="str">
            <v>402200530</v>
          </cell>
        </row>
        <row r="1275">
          <cell r="A1275" t="str">
            <v>F</v>
          </cell>
          <cell r="B1275" t="str">
            <v>7</v>
          </cell>
          <cell r="D1275" t="str">
            <v>001405</v>
          </cell>
          <cell r="E1275">
            <v>38576</v>
          </cell>
          <cell r="F1275" t="str">
            <v>187KA16</v>
          </cell>
          <cell r="G1275" t="str">
            <v>11100301KA16</v>
          </cell>
          <cell r="H1275">
            <v>4800000</v>
          </cell>
          <cell r="I1275" t="str">
            <v>D</v>
          </cell>
          <cell r="J1275" t="str">
            <v>PPN 10% KARSAVICTA SATYA, PT     DKBRL-029-0011834</v>
          </cell>
          <cell r="K1275" t="str">
            <v>402200540</v>
          </cell>
        </row>
        <row r="1276">
          <cell r="A1276" t="str">
            <v>F</v>
          </cell>
          <cell r="B1276" t="str">
            <v>7</v>
          </cell>
          <cell r="D1276" t="str">
            <v>001405</v>
          </cell>
          <cell r="E1276">
            <v>38576</v>
          </cell>
          <cell r="F1276" t="str">
            <v>1390300</v>
          </cell>
          <cell r="G1276" t="str">
            <v>210101020300</v>
          </cell>
          <cell r="H1276">
            <v>48000000</v>
          </cell>
          <cell r="I1276" t="str">
            <v>D</v>
          </cell>
          <cell r="J1276" t="str">
            <v>3032002B50383/07      8000.000-L  AETHANOLUM 95 %</v>
          </cell>
          <cell r="K1276" t="str">
            <v>402200550</v>
          </cell>
        </row>
        <row r="1277">
          <cell r="A1277" t="str">
            <v>F</v>
          </cell>
          <cell r="B1277" t="str">
            <v>1</v>
          </cell>
          <cell r="D1277" t="str">
            <v>003335</v>
          </cell>
          <cell r="E1277">
            <v>38572</v>
          </cell>
          <cell r="F1277" t="str">
            <v>1000000</v>
          </cell>
          <cell r="G1277" t="str">
            <v>110101010000</v>
          </cell>
          <cell r="H1277">
            <v>500000</v>
          </cell>
          <cell r="I1277" t="str">
            <v>D</v>
          </cell>
          <cell r="J1277" t="str">
            <v>BIAYA RS.ATO YUNARTO</v>
          </cell>
          <cell r="K1277" t="str">
            <v>103000010</v>
          </cell>
        </row>
        <row r="1278">
          <cell r="A1278" t="str">
            <v>F</v>
          </cell>
          <cell r="B1278" t="str">
            <v>1</v>
          </cell>
          <cell r="D1278" t="str">
            <v>003335</v>
          </cell>
          <cell r="E1278">
            <v>38572</v>
          </cell>
          <cell r="F1278" t="str">
            <v>1780000</v>
          </cell>
          <cell r="G1278" t="str">
            <v>111101010000</v>
          </cell>
          <cell r="H1278">
            <v>500000</v>
          </cell>
          <cell r="I1278" t="str">
            <v>K</v>
          </cell>
          <cell r="J1278" t="str">
            <v>BIAYA RS.ATO YUNARTO</v>
          </cell>
          <cell r="K1278" t="str">
            <v>103000020</v>
          </cell>
        </row>
        <row r="1279">
          <cell r="A1279" t="str">
            <v>F</v>
          </cell>
          <cell r="B1279" t="str">
            <v>1</v>
          </cell>
          <cell r="D1279" t="str">
            <v>003336</v>
          </cell>
          <cell r="E1279">
            <v>38572</v>
          </cell>
          <cell r="F1279" t="str">
            <v>1000000</v>
          </cell>
          <cell r="G1279" t="str">
            <v>110101010000</v>
          </cell>
          <cell r="H1279">
            <v>383200</v>
          </cell>
          <cell r="I1279" t="str">
            <v>D</v>
          </cell>
          <cell r="J1279" t="str">
            <v>ANGS.KE 16 BLN JULI 2005 ATAS PINJAMAN SDR.FONNY Y</v>
          </cell>
          <cell r="K1279" t="str">
            <v>103000030</v>
          </cell>
        </row>
        <row r="1280">
          <cell r="A1280" t="str">
            <v>F</v>
          </cell>
          <cell r="B1280" t="str">
            <v>1</v>
          </cell>
          <cell r="D1280" t="str">
            <v>03351</v>
          </cell>
          <cell r="E1280">
            <v>38572</v>
          </cell>
          <cell r="F1280" t="str">
            <v>48527E0</v>
          </cell>
          <cell r="G1280" t="str">
            <v>6106010227E0</v>
          </cell>
          <cell r="H1280">
            <v>100000</v>
          </cell>
          <cell r="I1280" t="str">
            <v>D</v>
          </cell>
          <cell r="J1280" t="str">
            <v>*19540903A 000000 BI.DOK KARY KUSMAYA, DRS</v>
          </cell>
          <cell r="K1280" t="str">
            <v>103010010</v>
          </cell>
        </row>
        <row r="1281">
          <cell r="A1281" t="str">
            <v>F</v>
          </cell>
          <cell r="B1281" t="str">
            <v>1</v>
          </cell>
          <cell r="D1281" t="str">
            <v>03351</v>
          </cell>
          <cell r="E1281">
            <v>38572</v>
          </cell>
          <cell r="F1281" t="str">
            <v>48527A0</v>
          </cell>
          <cell r="G1281" t="str">
            <v>6106010227A0</v>
          </cell>
          <cell r="H1281">
            <v>350000</v>
          </cell>
          <cell r="I1281" t="str">
            <v>D</v>
          </cell>
          <cell r="J1281" t="str">
            <v>*19560801A 000000 BI.DOK ISTR JISMAN SIAGIAN, DRS</v>
          </cell>
          <cell r="K1281" t="str">
            <v>103010020</v>
          </cell>
        </row>
        <row r="1282">
          <cell r="A1282" t="str">
            <v>F</v>
          </cell>
          <cell r="B1282" t="str">
            <v>1</v>
          </cell>
          <cell r="D1282" t="str">
            <v>03351</v>
          </cell>
          <cell r="E1282">
            <v>38572</v>
          </cell>
          <cell r="F1282" t="str">
            <v>48527L1</v>
          </cell>
          <cell r="G1282" t="str">
            <v>6106010227L1</v>
          </cell>
          <cell r="H1282">
            <v>90000</v>
          </cell>
          <cell r="I1282" t="str">
            <v>D</v>
          </cell>
          <cell r="J1282" t="str">
            <v>*19691010D 000000 BI.DOK KARY ENOK MIMIN AMALIANA,</v>
          </cell>
          <cell r="K1282" t="str">
            <v>103010030</v>
          </cell>
        </row>
        <row r="1283">
          <cell r="A1283" t="str">
            <v>F</v>
          </cell>
          <cell r="B1283" t="str">
            <v>1</v>
          </cell>
          <cell r="D1283" t="str">
            <v>003337</v>
          </cell>
          <cell r="E1283">
            <v>38572</v>
          </cell>
          <cell r="F1283" t="str">
            <v>1000000</v>
          </cell>
          <cell r="G1283" t="str">
            <v>110101010000</v>
          </cell>
          <cell r="H1283">
            <v>1000000</v>
          </cell>
          <cell r="I1283" t="str">
            <v>K</v>
          </cell>
          <cell r="J1283" t="str">
            <v>BIAYA TRANSPOR SENAM TGL 3/06/05-5/08/05</v>
          </cell>
          <cell r="K1283" t="str">
            <v>103000040</v>
          </cell>
        </row>
        <row r="1284">
          <cell r="A1284" t="str">
            <v>F</v>
          </cell>
          <cell r="B1284" t="str">
            <v>1</v>
          </cell>
          <cell r="D1284" t="str">
            <v>03351</v>
          </cell>
          <cell r="E1284">
            <v>38572</v>
          </cell>
          <cell r="F1284" t="str">
            <v>48527F6</v>
          </cell>
          <cell r="G1284" t="str">
            <v>6106010227F6</v>
          </cell>
          <cell r="H1284">
            <v>98400</v>
          </cell>
          <cell r="I1284" t="str">
            <v>D</v>
          </cell>
          <cell r="J1284" t="str">
            <v>*19550805A 000000 BI.DOK ISTR SUWARDJO DJAMBEK</v>
          </cell>
          <cell r="K1284" t="str">
            <v>103010040</v>
          </cell>
        </row>
        <row r="1285">
          <cell r="A1285" t="str">
            <v>F</v>
          </cell>
          <cell r="B1285" t="str">
            <v>1</v>
          </cell>
          <cell r="D1285" t="str">
            <v>03351</v>
          </cell>
          <cell r="E1285">
            <v>38572</v>
          </cell>
          <cell r="F1285" t="str">
            <v>48527M4</v>
          </cell>
          <cell r="G1285" t="str">
            <v>6106010227M4</v>
          </cell>
          <cell r="H1285">
            <v>234100</v>
          </cell>
          <cell r="I1285" t="str">
            <v>D</v>
          </cell>
          <cell r="J1285" t="str">
            <v>*19700307A 000000 BI.DOK ISTR BENNY YUSAK</v>
          </cell>
          <cell r="K1285" t="str">
            <v>103010050</v>
          </cell>
        </row>
        <row r="1286">
          <cell r="A1286" t="str">
            <v>F</v>
          </cell>
          <cell r="B1286" t="str">
            <v>1</v>
          </cell>
          <cell r="D1286" t="str">
            <v>003337</v>
          </cell>
          <cell r="E1286">
            <v>38572</v>
          </cell>
          <cell r="F1286" t="str">
            <v>4930000</v>
          </cell>
          <cell r="G1286" t="str">
            <v>680201010000</v>
          </cell>
          <cell r="H1286">
            <v>1000000</v>
          </cell>
          <cell r="I1286" t="str">
            <v>D</v>
          </cell>
          <cell r="J1286" t="str">
            <v>BIAYA TRANSPOR SENAM TGL 3/06/05-5/08/05</v>
          </cell>
          <cell r="K1286" t="str">
            <v>103000050</v>
          </cell>
        </row>
        <row r="1287">
          <cell r="A1287" t="str">
            <v>F</v>
          </cell>
          <cell r="B1287" t="str">
            <v>1</v>
          </cell>
          <cell r="D1287" t="str">
            <v>03351</v>
          </cell>
          <cell r="E1287">
            <v>38572</v>
          </cell>
          <cell r="F1287" t="str">
            <v>48527Q6</v>
          </cell>
          <cell r="G1287" t="str">
            <v>6106010227Q6</v>
          </cell>
          <cell r="H1287">
            <v>95550</v>
          </cell>
          <cell r="I1287" t="str">
            <v>D</v>
          </cell>
          <cell r="J1287" t="str">
            <v>*19510519B 000000 BI.DOK KARY ENTIN KARTINI,NY</v>
          </cell>
          <cell r="K1287" t="str">
            <v>103010060</v>
          </cell>
        </row>
        <row r="1288">
          <cell r="A1288" t="str">
            <v>M</v>
          </cell>
          <cell r="B1288" t="str">
            <v>1</v>
          </cell>
          <cell r="D1288" t="str">
            <v>03351</v>
          </cell>
          <cell r="E1288">
            <v>38572</v>
          </cell>
          <cell r="F1288" t="str">
            <v>48527Q5</v>
          </cell>
          <cell r="G1288" t="str">
            <v>6106010227Q5</v>
          </cell>
          <cell r="H1288">
            <v>45000</v>
          </cell>
          <cell r="I1288" t="str">
            <v>D</v>
          </cell>
          <cell r="J1288" t="str">
            <v>*19520414A 000000 BI.DOK KARY ANDI SUHANDI - 2</v>
          </cell>
          <cell r="K1288" t="str">
            <v>103010070</v>
          </cell>
        </row>
        <row r="1289">
          <cell r="A1289" t="str">
            <v>M</v>
          </cell>
          <cell r="B1289" t="str">
            <v>1</v>
          </cell>
          <cell r="D1289" t="str">
            <v>03351</v>
          </cell>
          <cell r="E1289">
            <v>38572</v>
          </cell>
          <cell r="F1289" t="str">
            <v>48527Q5</v>
          </cell>
          <cell r="G1289" t="str">
            <v>6106010227Q5</v>
          </cell>
          <cell r="H1289">
            <v>10000</v>
          </cell>
          <cell r="I1289" t="str">
            <v>D</v>
          </cell>
          <cell r="J1289" t="str">
            <v>*19521101A 000000 BI.DOK ISTR SUMANTRI</v>
          </cell>
          <cell r="K1289" t="str">
            <v>103010080</v>
          </cell>
        </row>
        <row r="1290">
          <cell r="A1290" t="str">
            <v>F</v>
          </cell>
          <cell r="B1290" t="str">
            <v>1</v>
          </cell>
          <cell r="D1290" t="str">
            <v>003338</v>
          </cell>
          <cell r="E1290">
            <v>38572</v>
          </cell>
          <cell r="F1290" t="str">
            <v>4980200</v>
          </cell>
          <cell r="G1290" t="str">
            <v>680702010200</v>
          </cell>
          <cell r="H1290">
            <v>1402000</v>
          </cell>
          <cell r="I1290" t="str">
            <v>D</v>
          </cell>
          <cell r="J1290" t="str">
            <v>PEMB.CINDERA MATA MUTASI PAJABAT KE WATUDAKON</v>
          </cell>
          <cell r="K1290" t="str">
            <v>103000060</v>
          </cell>
        </row>
        <row r="1291">
          <cell r="A1291" t="str">
            <v>F</v>
          </cell>
          <cell r="B1291" t="str">
            <v>1</v>
          </cell>
          <cell r="D1291" t="str">
            <v>003338</v>
          </cell>
          <cell r="E1291">
            <v>38572</v>
          </cell>
          <cell r="F1291" t="str">
            <v>1000000</v>
          </cell>
          <cell r="G1291" t="str">
            <v>110101010000</v>
          </cell>
          <cell r="H1291">
            <v>1402000</v>
          </cell>
          <cell r="I1291" t="str">
            <v>K</v>
          </cell>
          <cell r="J1291" t="str">
            <v>PEMB.CINDERA MATA MUTASI PAJABAT KE WATUDAKON</v>
          </cell>
          <cell r="K1291" t="str">
            <v>103000070</v>
          </cell>
        </row>
        <row r="1292">
          <cell r="A1292" t="str">
            <v>M</v>
          </cell>
          <cell r="B1292" t="str">
            <v>1</v>
          </cell>
          <cell r="D1292" t="str">
            <v>03351</v>
          </cell>
          <cell r="E1292">
            <v>38572</v>
          </cell>
          <cell r="F1292" t="str">
            <v>48527H6</v>
          </cell>
          <cell r="G1292" t="str">
            <v>6106010227H6</v>
          </cell>
          <cell r="H1292">
            <v>130800</v>
          </cell>
          <cell r="I1292" t="str">
            <v>D</v>
          </cell>
          <cell r="J1292" t="str">
            <v>*19640615C 000000 BI.DOK ANAK DAMAS</v>
          </cell>
          <cell r="K1292" t="str">
            <v>103010090</v>
          </cell>
        </row>
        <row r="1293">
          <cell r="A1293" t="str">
            <v>F</v>
          </cell>
          <cell r="B1293" t="str">
            <v>1</v>
          </cell>
          <cell r="D1293" t="str">
            <v>03351</v>
          </cell>
          <cell r="E1293">
            <v>38572</v>
          </cell>
          <cell r="F1293" t="str">
            <v>48527F7</v>
          </cell>
          <cell r="G1293" t="str">
            <v>6106010227F7</v>
          </cell>
          <cell r="H1293">
            <v>101000</v>
          </cell>
          <cell r="I1293" t="str">
            <v>D</v>
          </cell>
          <cell r="J1293" t="str">
            <v>*19640608A 000000 BI.DOK KARY TUTI SUARSIH,NY</v>
          </cell>
          <cell r="K1293" t="str">
            <v>103010100</v>
          </cell>
        </row>
        <row r="1294">
          <cell r="A1294" t="str">
            <v>F</v>
          </cell>
          <cell r="B1294" t="str">
            <v>1</v>
          </cell>
          <cell r="D1294" t="str">
            <v>03351</v>
          </cell>
          <cell r="E1294">
            <v>38572</v>
          </cell>
          <cell r="F1294" t="str">
            <v>48527Q6</v>
          </cell>
          <cell r="G1294" t="str">
            <v>6106010227Q6</v>
          </cell>
          <cell r="H1294">
            <v>10000</v>
          </cell>
          <cell r="I1294" t="str">
            <v>D</v>
          </cell>
          <cell r="J1294" t="str">
            <v>*19680203A 000000 BI.DOK ANAK JAMALUDIN</v>
          </cell>
          <cell r="K1294" t="str">
            <v>103010110</v>
          </cell>
        </row>
        <row r="1295">
          <cell r="A1295" t="str">
            <v>F</v>
          </cell>
          <cell r="B1295" t="str">
            <v>1</v>
          </cell>
          <cell r="D1295" t="str">
            <v>003351</v>
          </cell>
          <cell r="E1295">
            <v>38572</v>
          </cell>
          <cell r="F1295" t="str">
            <v>1000000</v>
          </cell>
          <cell r="G1295" t="str">
            <v>110101010000</v>
          </cell>
          <cell r="H1295">
            <v>100000</v>
          </cell>
          <cell r="I1295" t="str">
            <v>K</v>
          </cell>
          <cell r="J1295" t="str">
            <v>BIAYA PENCABUTAN PER GIGI ANAK KUSMAYA DRS</v>
          </cell>
          <cell r="K1295" t="str">
            <v>103010120</v>
          </cell>
        </row>
        <row r="1296">
          <cell r="A1296" t="str">
            <v>F</v>
          </cell>
          <cell r="B1296" t="str">
            <v>1</v>
          </cell>
          <cell r="D1296" t="str">
            <v>003339</v>
          </cell>
          <cell r="E1296">
            <v>38572</v>
          </cell>
          <cell r="F1296" t="str">
            <v>1780000</v>
          </cell>
          <cell r="G1296" t="str">
            <v>111101010000</v>
          </cell>
          <cell r="H1296">
            <v>5250000</v>
          </cell>
          <cell r="I1296" t="str">
            <v>D</v>
          </cell>
          <cell r="J1296" t="str">
            <v>SUMBANGAN PERUMAHAN 75% AYI SUGANDA</v>
          </cell>
          <cell r="K1296" t="str">
            <v>103000080</v>
          </cell>
        </row>
        <row r="1297">
          <cell r="A1297" t="str">
            <v>F</v>
          </cell>
          <cell r="B1297" t="str">
            <v>1</v>
          </cell>
          <cell r="D1297" t="str">
            <v>003339</v>
          </cell>
          <cell r="E1297">
            <v>38572</v>
          </cell>
          <cell r="F1297" t="str">
            <v>1000000</v>
          </cell>
          <cell r="G1297" t="str">
            <v>110101010000</v>
          </cell>
          <cell r="H1297">
            <v>5250000</v>
          </cell>
          <cell r="I1297" t="str">
            <v>K</v>
          </cell>
          <cell r="J1297" t="str">
            <v>SUMBANGAN PERUMAHAN 75% AYI SUGANDA</v>
          </cell>
          <cell r="K1297" t="str">
            <v>103000090</v>
          </cell>
        </row>
        <row r="1298">
          <cell r="A1298" t="str">
            <v>F</v>
          </cell>
          <cell r="B1298" t="str">
            <v>1</v>
          </cell>
          <cell r="D1298" t="str">
            <v>003352</v>
          </cell>
          <cell r="E1298">
            <v>38572</v>
          </cell>
          <cell r="F1298" t="str">
            <v>1000000</v>
          </cell>
          <cell r="G1298" t="str">
            <v>110101010000</v>
          </cell>
          <cell r="H1298">
            <v>1164850</v>
          </cell>
          <cell r="I1298" t="str">
            <v>K</v>
          </cell>
          <cell r="J1298" t="str">
            <v>BIAYA PEMER/PENGOBATAN KAR &amp; KELUARGA</v>
          </cell>
          <cell r="K1298" t="str">
            <v>103010130</v>
          </cell>
        </row>
        <row r="1299">
          <cell r="A1299" t="str">
            <v>F</v>
          </cell>
          <cell r="B1299" t="str">
            <v>1</v>
          </cell>
          <cell r="D1299" t="str">
            <v>003340</v>
          </cell>
          <cell r="E1299">
            <v>38572</v>
          </cell>
          <cell r="F1299" t="str">
            <v>4850200</v>
          </cell>
          <cell r="G1299" t="str">
            <v>670402010200</v>
          </cell>
          <cell r="H1299">
            <v>4752000</v>
          </cell>
          <cell r="I1299" t="str">
            <v>D</v>
          </cell>
          <cell r="J1299" t="str">
            <v>KEK.PEMBAYARAN KE SDR.ROESMANA ADI WISASTRA RD</v>
          </cell>
          <cell r="K1299" t="str">
            <v>103000100</v>
          </cell>
        </row>
        <row r="1300">
          <cell r="A1300" t="str">
            <v>F</v>
          </cell>
          <cell r="B1300" t="str">
            <v>1</v>
          </cell>
          <cell r="D1300" t="str">
            <v>003340</v>
          </cell>
          <cell r="E1300">
            <v>38572</v>
          </cell>
          <cell r="F1300" t="str">
            <v>1000000</v>
          </cell>
          <cell r="G1300" t="str">
            <v>110101010000</v>
          </cell>
          <cell r="H1300">
            <v>4752000</v>
          </cell>
          <cell r="I1300" t="str">
            <v>K</v>
          </cell>
          <cell r="J1300" t="str">
            <v>KEK.PEMBAYARAN KE SDR.ROESMANA ADI WISASTRA RD</v>
          </cell>
          <cell r="K1300" t="str">
            <v>103000110</v>
          </cell>
        </row>
        <row r="1301">
          <cell r="A1301" t="str">
            <v>F</v>
          </cell>
          <cell r="B1301" t="str">
            <v>1</v>
          </cell>
          <cell r="D1301" t="str">
            <v>003341</v>
          </cell>
          <cell r="E1301">
            <v>38572</v>
          </cell>
          <cell r="F1301" t="str">
            <v>1350300</v>
          </cell>
          <cell r="G1301" t="str">
            <v>210506010300</v>
          </cell>
          <cell r="H1301">
            <v>48068200</v>
          </cell>
          <cell r="I1301" t="str">
            <v>D</v>
          </cell>
          <cell r="J1301" t="str">
            <v>BIAYA KESEHATAN PENSIUN KIMIA FARMA BANDUNG</v>
          </cell>
          <cell r="K1301" t="str">
            <v>103000120</v>
          </cell>
        </row>
        <row r="1302">
          <cell r="A1302" t="str">
            <v>F</v>
          </cell>
          <cell r="B1302" t="str">
            <v>1</v>
          </cell>
          <cell r="D1302" t="str">
            <v>003341</v>
          </cell>
          <cell r="E1302">
            <v>38572</v>
          </cell>
          <cell r="F1302" t="str">
            <v>1000000</v>
          </cell>
          <cell r="G1302" t="str">
            <v>110101010000</v>
          </cell>
          <cell r="H1302">
            <v>48068200</v>
          </cell>
          <cell r="I1302" t="str">
            <v>K</v>
          </cell>
          <cell r="J1302" t="str">
            <v>BIAYA KESEHATAN PENSIUN KIMIA FARMA BANDUNG</v>
          </cell>
          <cell r="K1302" t="str">
            <v>103000130</v>
          </cell>
        </row>
        <row r="1303">
          <cell r="A1303" t="str">
            <v>F</v>
          </cell>
          <cell r="B1303" t="str">
            <v>1</v>
          </cell>
          <cell r="D1303" t="str">
            <v>003342</v>
          </cell>
          <cell r="E1303">
            <v>38572</v>
          </cell>
          <cell r="F1303" t="str">
            <v>4970000</v>
          </cell>
          <cell r="G1303" t="str">
            <v>691001010000</v>
          </cell>
          <cell r="H1303">
            <v>5000000</v>
          </cell>
          <cell r="I1303" t="str">
            <v>D</v>
          </cell>
          <cell r="J1303" t="str">
            <v>BIAYA REPRESENTASI TGL 05/08/2005</v>
          </cell>
          <cell r="K1303" t="str">
            <v>103000140</v>
          </cell>
        </row>
        <row r="1304">
          <cell r="A1304" t="str">
            <v>F</v>
          </cell>
          <cell r="B1304" t="str">
            <v>1</v>
          </cell>
          <cell r="D1304" t="str">
            <v>003342</v>
          </cell>
          <cell r="E1304">
            <v>38572</v>
          </cell>
          <cell r="F1304" t="str">
            <v>1000000</v>
          </cell>
          <cell r="G1304" t="str">
            <v>110101010000</v>
          </cell>
          <cell r="H1304">
            <v>5000000</v>
          </cell>
          <cell r="I1304" t="str">
            <v>K</v>
          </cell>
          <cell r="J1304" t="str">
            <v>BIAYA REPRESENTASI TGL 05/08/2005</v>
          </cell>
          <cell r="K1304" t="str">
            <v>103000150</v>
          </cell>
        </row>
        <row r="1305">
          <cell r="A1305" t="str">
            <v>F</v>
          </cell>
          <cell r="B1305" t="str">
            <v>1</v>
          </cell>
          <cell r="D1305" t="str">
            <v>003343</v>
          </cell>
          <cell r="E1305">
            <v>38572</v>
          </cell>
          <cell r="F1305" t="str">
            <v>48200S4</v>
          </cell>
          <cell r="G1305" t="str">
            <v>6702010100S4</v>
          </cell>
          <cell r="H1305">
            <v>150000</v>
          </cell>
          <cell r="I1305" t="str">
            <v>D</v>
          </cell>
          <cell r="J1305" t="str">
            <v>B.PERJALANAN DINAS KE CIANJUR TGL 27/07/2005</v>
          </cell>
          <cell r="K1305" t="str">
            <v>103000160</v>
          </cell>
        </row>
        <row r="1306">
          <cell r="A1306" t="str">
            <v>F</v>
          </cell>
          <cell r="B1306" t="str">
            <v>1</v>
          </cell>
          <cell r="D1306" t="str">
            <v>003343</v>
          </cell>
          <cell r="E1306">
            <v>38572</v>
          </cell>
          <cell r="F1306" t="str">
            <v>1000000</v>
          </cell>
          <cell r="G1306" t="str">
            <v>110101010000</v>
          </cell>
          <cell r="H1306">
            <v>150000</v>
          </cell>
          <cell r="I1306" t="str">
            <v>K</v>
          </cell>
          <cell r="J1306" t="str">
            <v>B.PERJALANAN DINAS KE CIANJUR TGL 27/07/2005</v>
          </cell>
          <cell r="K1306" t="str">
            <v>103000170</v>
          </cell>
        </row>
        <row r="1307">
          <cell r="A1307" t="str">
            <v>F</v>
          </cell>
          <cell r="B1307" t="str">
            <v>1</v>
          </cell>
          <cell r="D1307" t="str">
            <v>003344</v>
          </cell>
          <cell r="E1307">
            <v>38572</v>
          </cell>
          <cell r="F1307" t="str">
            <v>48200Q5</v>
          </cell>
          <cell r="G1307" t="str">
            <v>6702010100Q5</v>
          </cell>
          <cell r="H1307">
            <v>313000</v>
          </cell>
          <cell r="I1307" t="str">
            <v>D</v>
          </cell>
          <cell r="J1307" t="str">
            <v>SPPD DADANG SOPANDI KE JAKARTA TGL 29/07/2005</v>
          </cell>
          <cell r="K1307" t="str">
            <v>103000180</v>
          </cell>
        </row>
        <row r="1308">
          <cell r="A1308" t="str">
            <v>F</v>
          </cell>
          <cell r="B1308" t="str">
            <v>1</v>
          </cell>
          <cell r="D1308" t="str">
            <v>003344</v>
          </cell>
          <cell r="E1308">
            <v>38572</v>
          </cell>
          <cell r="F1308" t="str">
            <v>1000000</v>
          </cell>
          <cell r="G1308" t="str">
            <v>110101010000</v>
          </cell>
          <cell r="H1308">
            <v>313000</v>
          </cell>
          <cell r="I1308" t="str">
            <v>K</v>
          </cell>
          <cell r="J1308" t="str">
            <v>SPPD DADANG SOPANDI KE JAKARTA TGL 29/07/2005</v>
          </cell>
          <cell r="K1308" t="str">
            <v>103000190</v>
          </cell>
        </row>
        <row r="1309">
          <cell r="A1309" t="str">
            <v>F</v>
          </cell>
          <cell r="B1309" t="str">
            <v>1</v>
          </cell>
          <cell r="D1309" t="str">
            <v>003345</v>
          </cell>
          <cell r="E1309">
            <v>38572</v>
          </cell>
          <cell r="F1309" t="str">
            <v>48526F4</v>
          </cell>
          <cell r="G1309" t="str">
            <v>6106060126F4</v>
          </cell>
          <cell r="H1309">
            <v>150000</v>
          </cell>
          <cell r="I1309" t="str">
            <v>D</v>
          </cell>
          <cell r="J1309" t="str">
            <v>PEMBELIAN KACA MATA NY.AGUS K           PENYALUTAN</v>
          </cell>
          <cell r="K1309" t="str">
            <v>103000200</v>
          </cell>
        </row>
        <row r="1310">
          <cell r="A1310" t="str">
            <v>F</v>
          </cell>
          <cell r="B1310" t="str">
            <v>1</v>
          </cell>
          <cell r="D1310" t="str">
            <v>003345</v>
          </cell>
          <cell r="E1310">
            <v>38572</v>
          </cell>
          <cell r="F1310" t="str">
            <v>1000000</v>
          </cell>
          <cell r="G1310" t="str">
            <v>110101010000</v>
          </cell>
          <cell r="H1310">
            <v>150000</v>
          </cell>
          <cell r="I1310" t="str">
            <v>K</v>
          </cell>
          <cell r="J1310" t="str">
            <v>PEMBELIAN KACA MATA NY.AGUS K           PENYALUTAN</v>
          </cell>
          <cell r="K1310" t="str">
            <v>103000210</v>
          </cell>
        </row>
        <row r="1311">
          <cell r="A1311" t="str">
            <v>F</v>
          </cell>
          <cell r="B1311" t="str">
            <v>1</v>
          </cell>
          <cell r="D1311" t="str">
            <v>003346</v>
          </cell>
          <cell r="E1311">
            <v>38572</v>
          </cell>
          <cell r="F1311" t="str">
            <v>19300J3</v>
          </cell>
          <cell r="G1311" t="str">
            <v>2107050100J3</v>
          </cell>
          <cell r="H1311">
            <v>568500</v>
          </cell>
          <cell r="I1311" t="str">
            <v>D</v>
          </cell>
          <cell r="J1311" t="str">
            <v>BIAYA CUTI KE IV PEPEN SUPENDI TGL 14/07/2005</v>
          </cell>
          <cell r="K1311" t="str">
            <v>103000220</v>
          </cell>
        </row>
        <row r="1312">
          <cell r="A1312" t="str">
            <v>F</v>
          </cell>
          <cell r="B1312" t="str">
            <v>1</v>
          </cell>
          <cell r="D1312" t="str">
            <v>003346</v>
          </cell>
          <cell r="E1312">
            <v>38572</v>
          </cell>
          <cell r="F1312" t="str">
            <v>1000000</v>
          </cell>
          <cell r="G1312" t="str">
            <v>110101010000</v>
          </cell>
          <cell r="H1312">
            <v>568500</v>
          </cell>
          <cell r="I1312" t="str">
            <v>K</v>
          </cell>
          <cell r="J1312" t="str">
            <v>BIAYA CUTI KE IV PEPEN SUPENDI TGL 14/07/2005</v>
          </cell>
          <cell r="K1312" t="str">
            <v>103000230</v>
          </cell>
        </row>
        <row r="1313">
          <cell r="A1313" t="str">
            <v>F</v>
          </cell>
          <cell r="B1313" t="str">
            <v>1</v>
          </cell>
          <cell r="D1313" t="str">
            <v>003347</v>
          </cell>
          <cell r="E1313">
            <v>38572</v>
          </cell>
          <cell r="F1313" t="str">
            <v>19300G3</v>
          </cell>
          <cell r="G1313" t="str">
            <v>2107050100G3</v>
          </cell>
          <cell r="H1313">
            <v>480000</v>
          </cell>
          <cell r="I1313" t="str">
            <v>D</v>
          </cell>
          <cell r="J1313" t="str">
            <v>BIAYA CUPAN KE IV NY.IMAS ANIA SUHASTI TGL 14/07/2</v>
          </cell>
          <cell r="K1313" t="str">
            <v>103000240</v>
          </cell>
        </row>
        <row r="1314">
          <cell r="A1314" t="str">
            <v>F</v>
          </cell>
          <cell r="B1314" t="str">
            <v>1</v>
          </cell>
          <cell r="D1314" t="str">
            <v>003347</v>
          </cell>
          <cell r="E1314">
            <v>38572</v>
          </cell>
          <cell r="F1314" t="str">
            <v>1000000</v>
          </cell>
          <cell r="G1314" t="str">
            <v>110101010000</v>
          </cell>
          <cell r="H1314">
            <v>480000</v>
          </cell>
          <cell r="I1314" t="str">
            <v>K</v>
          </cell>
          <cell r="J1314" t="str">
            <v>BIAYA CUPAN KE IV NY.IMAS ANIA SUHASTI TGL14/07/05</v>
          </cell>
          <cell r="K1314" t="str">
            <v>103000250</v>
          </cell>
        </row>
        <row r="1315">
          <cell r="A1315" t="str">
            <v>F</v>
          </cell>
          <cell r="B1315" t="str">
            <v>1</v>
          </cell>
          <cell r="D1315" t="str">
            <v>003348</v>
          </cell>
          <cell r="E1315">
            <v>38572</v>
          </cell>
          <cell r="F1315" t="str">
            <v>49300A0</v>
          </cell>
          <cell r="G1315" t="str">
            <v>6802010100A0</v>
          </cell>
          <cell r="H1315">
            <v>944000</v>
          </cell>
          <cell r="I1315" t="str">
            <v>D</v>
          </cell>
          <cell r="J1315" t="str">
            <v>B.OLAHRAGA GOLF TGL 31/07/2005</v>
          </cell>
          <cell r="K1315" t="str">
            <v>103000260</v>
          </cell>
        </row>
        <row r="1316">
          <cell r="A1316" t="str">
            <v>F</v>
          </cell>
          <cell r="B1316" t="str">
            <v>1</v>
          </cell>
          <cell r="D1316" t="str">
            <v>003348</v>
          </cell>
          <cell r="E1316">
            <v>38572</v>
          </cell>
          <cell r="F1316" t="str">
            <v>1000000</v>
          </cell>
          <cell r="G1316" t="str">
            <v>110101010000</v>
          </cell>
          <cell r="H1316">
            <v>944000</v>
          </cell>
          <cell r="I1316" t="str">
            <v>K</v>
          </cell>
          <cell r="J1316" t="str">
            <v>B.OLAHRAGA GOLF TGL 31/07/2005</v>
          </cell>
          <cell r="K1316" t="str">
            <v>103000270</v>
          </cell>
        </row>
        <row r="1317">
          <cell r="A1317" t="str">
            <v>F</v>
          </cell>
          <cell r="B1317" t="str">
            <v>1</v>
          </cell>
          <cell r="D1317" t="str">
            <v>003349</v>
          </cell>
          <cell r="E1317">
            <v>38572</v>
          </cell>
          <cell r="F1317" t="str">
            <v>46302Q5</v>
          </cell>
          <cell r="G1317" t="str">
            <v>6201020202Q5</v>
          </cell>
          <cell r="H1317">
            <v>50000</v>
          </cell>
          <cell r="I1317" t="str">
            <v>D</v>
          </cell>
          <cell r="J1317" t="str">
            <v>B.PEMBELIAN BBM D1452 ES TGL 30/07/2005</v>
          </cell>
          <cell r="K1317" t="str">
            <v>103000280</v>
          </cell>
        </row>
        <row r="1318">
          <cell r="A1318" t="str">
            <v>F</v>
          </cell>
          <cell r="B1318" t="str">
            <v>1</v>
          </cell>
          <cell r="D1318" t="str">
            <v>003349</v>
          </cell>
          <cell r="E1318">
            <v>38572</v>
          </cell>
          <cell r="F1318" t="str">
            <v>1000000</v>
          </cell>
          <cell r="G1318" t="str">
            <v>110101010000</v>
          </cell>
          <cell r="H1318">
            <v>50000</v>
          </cell>
          <cell r="I1318" t="str">
            <v>K</v>
          </cell>
          <cell r="J1318" t="str">
            <v>B.PEMBELIAN BBM D1452 ES TGL 30/07/2005</v>
          </cell>
          <cell r="K1318" t="str">
            <v>103000290</v>
          </cell>
        </row>
        <row r="1319">
          <cell r="A1319" t="str">
            <v>F</v>
          </cell>
          <cell r="B1319" t="str">
            <v>1</v>
          </cell>
          <cell r="D1319" t="str">
            <v>003350</v>
          </cell>
          <cell r="E1319">
            <v>38572</v>
          </cell>
          <cell r="F1319" t="str">
            <v>48200E0</v>
          </cell>
          <cell r="G1319" t="str">
            <v>6702010100E0</v>
          </cell>
          <cell r="H1319">
            <v>150000</v>
          </cell>
          <cell r="I1319" t="str">
            <v>D</v>
          </cell>
          <cell r="J1319" t="str">
            <v>B.DINAS KUSMAYA,DRS KE JAKARTA TGL 01/08/2005</v>
          </cell>
          <cell r="K1319" t="str">
            <v>103000300</v>
          </cell>
        </row>
        <row r="1320">
          <cell r="A1320" t="str">
            <v>F</v>
          </cell>
          <cell r="B1320" t="str">
            <v>1</v>
          </cell>
          <cell r="D1320" t="str">
            <v>003350</v>
          </cell>
          <cell r="E1320">
            <v>38572</v>
          </cell>
          <cell r="F1320" t="str">
            <v>1000000</v>
          </cell>
          <cell r="G1320" t="str">
            <v>110101010000</v>
          </cell>
          <cell r="H1320">
            <v>150000</v>
          </cell>
          <cell r="I1320" t="str">
            <v>K</v>
          </cell>
          <cell r="J1320" t="str">
            <v>B.DINAS KUSMAYA,DRS KE JAKARTA TGL 01/08/2005</v>
          </cell>
          <cell r="K1320" t="str">
            <v>103000310</v>
          </cell>
        </row>
        <row r="1321">
          <cell r="A1321" t="str">
            <v>F</v>
          </cell>
          <cell r="B1321" t="str">
            <v>1</v>
          </cell>
          <cell r="D1321" t="str">
            <v>003336</v>
          </cell>
          <cell r="E1321">
            <v>38572</v>
          </cell>
          <cell r="F1321" t="str">
            <v>1780000</v>
          </cell>
          <cell r="G1321" t="str">
            <v>111101010000</v>
          </cell>
          <cell r="H1321">
            <v>383200</v>
          </cell>
          <cell r="I1321" t="str">
            <v>K</v>
          </cell>
          <cell r="J1321" t="str">
            <v>ANGS.KE 16 BLN JULI 2005 ATAS PINJAMAN SDR FONNY Y</v>
          </cell>
          <cell r="K1321" t="str">
            <v>103000320</v>
          </cell>
        </row>
        <row r="1322">
          <cell r="A1322" t="str">
            <v>F</v>
          </cell>
          <cell r="B1322" t="str">
            <v>1</v>
          </cell>
          <cell r="D1322" t="str">
            <v>003311</v>
          </cell>
          <cell r="E1322">
            <v>38569</v>
          </cell>
          <cell r="F1322" t="str">
            <v>1000000</v>
          </cell>
          <cell r="G1322" t="str">
            <v>110101010000</v>
          </cell>
          <cell r="H1322">
            <v>3234000</v>
          </cell>
          <cell r="I1322" t="str">
            <v>K</v>
          </cell>
          <cell r="J1322" t="str">
            <v>PEMBELIAN TUNAI RAB/ATK/ART BLN :JULI 2005</v>
          </cell>
          <cell r="K1322" t="str">
            <v>103020010</v>
          </cell>
        </row>
        <row r="1323">
          <cell r="A1323" t="str">
            <v>F</v>
          </cell>
          <cell r="B1323" t="str">
            <v>1</v>
          </cell>
          <cell r="D1323" t="str">
            <v>003311</v>
          </cell>
          <cell r="E1323">
            <v>38569</v>
          </cell>
          <cell r="F1323" t="str">
            <v>48603D1</v>
          </cell>
          <cell r="G1323" t="str">
            <v>6705010103D1</v>
          </cell>
          <cell r="H1323">
            <v>72000</v>
          </cell>
          <cell r="I1323" t="str">
            <v>D</v>
          </cell>
          <cell r="J1323" t="str">
            <v>4 LSN MAP FILE PLSTK KANCING/TALI KUNING  U/AM PPC</v>
          </cell>
          <cell r="K1323" t="str">
            <v>103020020</v>
          </cell>
        </row>
        <row r="1324">
          <cell r="A1324" t="str">
            <v>F</v>
          </cell>
          <cell r="B1324" t="str">
            <v>1</v>
          </cell>
          <cell r="D1324" t="str">
            <v>003311</v>
          </cell>
          <cell r="E1324">
            <v>38569</v>
          </cell>
          <cell r="F1324" t="str">
            <v>48603D1</v>
          </cell>
          <cell r="G1324" t="str">
            <v>6705010103D1</v>
          </cell>
          <cell r="H1324">
            <v>90000</v>
          </cell>
          <cell r="I1324" t="str">
            <v>D</v>
          </cell>
          <cell r="J1324" t="str">
            <v>5 LSN MAP BAG FILE TALI HIJAU  U/ PERENC.PENG.PROD</v>
          </cell>
          <cell r="K1324" t="str">
            <v>103020030</v>
          </cell>
        </row>
        <row r="1325">
          <cell r="A1325" t="str">
            <v>F</v>
          </cell>
          <cell r="B1325" t="str">
            <v>1</v>
          </cell>
          <cell r="D1325" t="str">
            <v>003311</v>
          </cell>
          <cell r="E1325">
            <v>38569</v>
          </cell>
          <cell r="F1325" t="str">
            <v>48604D1</v>
          </cell>
          <cell r="G1325" t="str">
            <v>6705030104D1</v>
          </cell>
          <cell r="H1325">
            <v>120000</v>
          </cell>
          <cell r="I1325" t="str">
            <v>D</v>
          </cell>
          <cell r="J1325" t="str">
            <v>3 BH CARTRIDGE  15086 EPS LQ-2170/ U/ PERENC PRODS</v>
          </cell>
          <cell r="K1325" t="str">
            <v>103020040</v>
          </cell>
        </row>
        <row r="1326">
          <cell r="A1326" t="str">
            <v>F</v>
          </cell>
          <cell r="B1326" t="str">
            <v>1</v>
          </cell>
          <cell r="D1326" t="str">
            <v>003311</v>
          </cell>
          <cell r="E1326">
            <v>38569</v>
          </cell>
          <cell r="F1326" t="str">
            <v>48604O1</v>
          </cell>
          <cell r="G1326" t="str">
            <v>6705030104O1</v>
          </cell>
          <cell r="H1326">
            <v>160000</v>
          </cell>
          <cell r="I1326" t="str">
            <v>D</v>
          </cell>
          <cell r="J1326" t="str">
            <v>4 BH CARTRIDGE EPSON LQ 2170/2180     U/ PEMBELIAN</v>
          </cell>
          <cell r="K1326" t="str">
            <v>103020050</v>
          </cell>
        </row>
        <row r="1327">
          <cell r="A1327" t="str">
            <v>F</v>
          </cell>
          <cell r="B1327" t="str">
            <v>1</v>
          </cell>
          <cell r="D1327" t="str">
            <v>003311</v>
          </cell>
          <cell r="E1327">
            <v>38569</v>
          </cell>
          <cell r="F1327" t="str">
            <v>48604M1</v>
          </cell>
          <cell r="G1327" t="str">
            <v>6705030104M1</v>
          </cell>
          <cell r="H1327">
            <v>170000</v>
          </cell>
          <cell r="I1327" t="str">
            <v>D</v>
          </cell>
          <cell r="J1327" t="str">
            <v>1 BH CARTRIDGE BJ CANON BC-03 HITAM U/TEKNIK&amp;PEMEL</v>
          </cell>
          <cell r="K1327" t="str">
            <v>103020060</v>
          </cell>
        </row>
        <row r="1328">
          <cell r="A1328" t="str">
            <v>F</v>
          </cell>
          <cell r="B1328" t="str">
            <v>1</v>
          </cell>
          <cell r="D1328" t="str">
            <v>003311</v>
          </cell>
          <cell r="E1328">
            <v>38569</v>
          </cell>
          <cell r="F1328" t="str">
            <v>48604J1</v>
          </cell>
          <cell r="G1328" t="str">
            <v>6705030104J1</v>
          </cell>
          <cell r="H1328">
            <v>90000</v>
          </cell>
          <cell r="I1328" t="str">
            <v>D</v>
          </cell>
          <cell r="J1328" t="str">
            <v>6 BH REFILL BJ 20 CANNON          U/PEMASTIAN MUTU</v>
          </cell>
          <cell r="K1328" t="str">
            <v>103020070</v>
          </cell>
        </row>
        <row r="1329">
          <cell r="A1329" t="str">
            <v>F</v>
          </cell>
          <cell r="B1329" t="str">
            <v>1</v>
          </cell>
          <cell r="D1329" t="str">
            <v>003311</v>
          </cell>
          <cell r="E1329">
            <v>38569</v>
          </cell>
          <cell r="F1329" t="str">
            <v>48604J1</v>
          </cell>
          <cell r="G1329" t="str">
            <v>6705030104J1</v>
          </cell>
          <cell r="H1329">
            <v>90000</v>
          </cell>
          <cell r="I1329" t="str">
            <v>D</v>
          </cell>
          <cell r="J1329" t="str">
            <v>6 BH REFILL BJ 20 CANNON         U/ PEMASTIAN MUTU</v>
          </cell>
          <cell r="K1329" t="str">
            <v>103020080</v>
          </cell>
        </row>
        <row r="1330">
          <cell r="A1330" t="str">
            <v>F</v>
          </cell>
          <cell r="B1330" t="str">
            <v>1</v>
          </cell>
          <cell r="D1330" t="str">
            <v>003311</v>
          </cell>
          <cell r="E1330">
            <v>38569</v>
          </cell>
          <cell r="F1330" t="str">
            <v>48604R2</v>
          </cell>
          <cell r="G1330" t="str">
            <v>6705030104R2</v>
          </cell>
          <cell r="H1330">
            <v>30000</v>
          </cell>
          <cell r="I1330" t="str">
            <v>D</v>
          </cell>
          <cell r="J1330" t="str">
            <v>2 BH TINTA REFILL DATAPRINT DP-02   U/VERF.LAP.KEU</v>
          </cell>
          <cell r="K1330" t="str">
            <v>103020090</v>
          </cell>
        </row>
        <row r="1331">
          <cell r="A1331" t="str">
            <v>F</v>
          </cell>
          <cell r="B1331" t="str">
            <v>1</v>
          </cell>
          <cell r="D1331" t="str">
            <v>003311</v>
          </cell>
          <cell r="E1331">
            <v>38569</v>
          </cell>
          <cell r="F1331" t="str">
            <v>48604D1</v>
          </cell>
          <cell r="G1331" t="str">
            <v>6705030104D1</v>
          </cell>
          <cell r="H1331">
            <v>13000</v>
          </cell>
          <cell r="I1331" t="str">
            <v>D</v>
          </cell>
          <cell r="J1331" t="str">
            <v>1 BH CATRIDGE LX 300          U/PERENC&amp;PENGEN PROD</v>
          </cell>
          <cell r="K1331" t="str">
            <v>103020100</v>
          </cell>
        </row>
        <row r="1332">
          <cell r="A1332" t="str">
            <v>F</v>
          </cell>
          <cell r="B1332" t="str">
            <v>1</v>
          </cell>
          <cell r="D1332" t="str">
            <v>003311</v>
          </cell>
          <cell r="E1332">
            <v>38569</v>
          </cell>
          <cell r="F1332" t="str">
            <v>48604D1</v>
          </cell>
          <cell r="G1332" t="str">
            <v>6705030104D1</v>
          </cell>
          <cell r="H1332">
            <v>50000</v>
          </cell>
          <cell r="I1332" t="str">
            <v>D</v>
          </cell>
          <cell r="J1332" t="str">
            <v>2 PAK DISKET VERBATIM 2HD    U/PERENC&amp;PENGEND PROD</v>
          </cell>
          <cell r="K1332" t="str">
            <v>103020110</v>
          </cell>
        </row>
        <row r="1333">
          <cell r="A1333" t="str">
            <v>F</v>
          </cell>
          <cell r="B1333" t="str">
            <v>1</v>
          </cell>
          <cell r="D1333" t="str">
            <v>003311</v>
          </cell>
          <cell r="E1333">
            <v>38569</v>
          </cell>
          <cell r="F1333" t="str">
            <v>48604M1</v>
          </cell>
          <cell r="G1333" t="str">
            <v>6705030104M1</v>
          </cell>
          <cell r="H1333">
            <v>25000</v>
          </cell>
          <cell r="I1333" t="str">
            <v>D</v>
          </cell>
          <cell r="J1333" t="str">
            <v>1 BOX DISKET VERBATIM 2HD           U/TEKNIK&amp;PEMEL</v>
          </cell>
          <cell r="K1333" t="str">
            <v>103020120</v>
          </cell>
        </row>
        <row r="1334">
          <cell r="A1334" t="str">
            <v>F</v>
          </cell>
          <cell r="B1334" t="str">
            <v>1</v>
          </cell>
          <cell r="D1334" t="str">
            <v>003311</v>
          </cell>
          <cell r="E1334">
            <v>38569</v>
          </cell>
          <cell r="F1334" t="str">
            <v>48604J1</v>
          </cell>
          <cell r="G1334" t="str">
            <v>6705030104J1</v>
          </cell>
          <cell r="H1334">
            <v>20000</v>
          </cell>
          <cell r="I1334" t="str">
            <v>D</v>
          </cell>
          <cell r="J1334" t="str">
            <v>1 DUS DISKET SONY                 U/PEMASTIAN MUTU</v>
          </cell>
          <cell r="K1334" t="str">
            <v>103020130</v>
          </cell>
        </row>
        <row r="1335">
          <cell r="A1335" t="str">
            <v>F</v>
          </cell>
          <cell r="B1335" t="str">
            <v>1</v>
          </cell>
          <cell r="D1335" t="str">
            <v>003311</v>
          </cell>
          <cell r="E1335">
            <v>38569</v>
          </cell>
          <cell r="F1335" t="str">
            <v>48604Q2</v>
          </cell>
          <cell r="G1335" t="str">
            <v>6705030104Q2</v>
          </cell>
          <cell r="H1335">
            <v>40000</v>
          </cell>
          <cell r="I1335" t="str">
            <v>D</v>
          </cell>
          <cell r="J1335" t="str">
            <v>2 DUS DISKET SONY            U/ADM.PERSONALIA PLAN</v>
          </cell>
          <cell r="K1335" t="str">
            <v>103020140</v>
          </cell>
        </row>
        <row r="1336">
          <cell r="A1336" t="str">
            <v>F</v>
          </cell>
          <cell r="B1336" t="str">
            <v>1</v>
          </cell>
          <cell r="D1336" t="str">
            <v>003311</v>
          </cell>
          <cell r="E1336">
            <v>38569</v>
          </cell>
          <cell r="F1336" t="str">
            <v>48604P1</v>
          </cell>
          <cell r="G1336" t="str">
            <v>6705030104P1</v>
          </cell>
          <cell r="H1336">
            <v>530000</v>
          </cell>
          <cell r="I1336" t="str">
            <v>D</v>
          </cell>
          <cell r="J1336" t="str">
            <v>1 BH FLASH DISK (USB) 512 MB U/ PENGOL.DATA INFORM</v>
          </cell>
          <cell r="K1336" t="str">
            <v>103020150</v>
          </cell>
        </row>
        <row r="1337">
          <cell r="A1337" t="str">
            <v>F</v>
          </cell>
          <cell r="B1337" t="str">
            <v>1</v>
          </cell>
          <cell r="D1337" t="str">
            <v>003311</v>
          </cell>
          <cell r="E1337">
            <v>38569</v>
          </cell>
          <cell r="F1337" t="str">
            <v>48604P1</v>
          </cell>
          <cell r="G1337" t="str">
            <v>6705030104P1</v>
          </cell>
          <cell r="H1337">
            <v>100000</v>
          </cell>
          <cell r="I1337" t="str">
            <v>D</v>
          </cell>
          <cell r="J1337" t="str">
            <v>1 SET CD SOFTWARE REDHAT ENTER 4 U/ PENGOL.DT.INFO</v>
          </cell>
          <cell r="K1337" t="str">
            <v>103020160</v>
          </cell>
        </row>
        <row r="1338">
          <cell r="A1338" t="str">
            <v>F</v>
          </cell>
          <cell r="B1338" t="str">
            <v>1</v>
          </cell>
          <cell r="D1338" t="str">
            <v>003311</v>
          </cell>
          <cell r="E1338">
            <v>38569</v>
          </cell>
          <cell r="F1338" t="str">
            <v>48604P1</v>
          </cell>
          <cell r="G1338" t="str">
            <v>6705030104P1</v>
          </cell>
          <cell r="H1338">
            <v>25000</v>
          </cell>
          <cell r="I1338" t="str">
            <v>D</v>
          </cell>
          <cell r="J1338" t="str">
            <v>1 BH CD SOFTWARE WIN XP PROFESIONAL U/PENGOL.DT.IN</v>
          </cell>
          <cell r="K1338" t="str">
            <v>103020170</v>
          </cell>
        </row>
        <row r="1339">
          <cell r="A1339" t="str">
            <v>F</v>
          </cell>
          <cell r="B1339" t="str">
            <v>1</v>
          </cell>
          <cell r="D1339" t="str">
            <v>003311</v>
          </cell>
          <cell r="E1339">
            <v>38569</v>
          </cell>
          <cell r="F1339" t="str">
            <v>48604D1</v>
          </cell>
          <cell r="G1339" t="str">
            <v>6705030104D1</v>
          </cell>
          <cell r="H1339">
            <v>146000</v>
          </cell>
          <cell r="I1339" t="str">
            <v>D</v>
          </cell>
          <cell r="J1339" t="str">
            <v>1 BH TINTA HP 27 BLACK PRINT3650 U/PERENC.PENG.PRO</v>
          </cell>
          <cell r="K1339" t="str">
            <v>103020180</v>
          </cell>
        </row>
        <row r="1340">
          <cell r="A1340" t="str">
            <v>F</v>
          </cell>
          <cell r="B1340" t="str">
            <v>1</v>
          </cell>
          <cell r="D1340" t="str">
            <v>003311</v>
          </cell>
          <cell r="E1340">
            <v>38569</v>
          </cell>
          <cell r="F1340" t="str">
            <v>48604D1</v>
          </cell>
          <cell r="G1340" t="str">
            <v>6705030104D1</v>
          </cell>
          <cell r="H1340">
            <v>168000</v>
          </cell>
          <cell r="I1340" t="str">
            <v>D</v>
          </cell>
          <cell r="J1340" t="str">
            <v>1 BH TINTA HP 28 COLOR PRINTER 3650 U/P.PENG.PRODU</v>
          </cell>
          <cell r="K1340" t="str">
            <v>103020190</v>
          </cell>
        </row>
        <row r="1341">
          <cell r="A1341" t="str">
            <v>F</v>
          </cell>
          <cell r="B1341" t="str">
            <v>1</v>
          </cell>
          <cell r="D1341" t="str">
            <v>003311</v>
          </cell>
          <cell r="E1341">
            <v>38569</v>
          </cell>
          <cell r="F1341" t="str">
            <v>48604K1</v>
          </cell>
          <cell r="G1341" t="str">
            <v>6705030104K1</v>
          </cell>
          <cell r="H1341">
            <v>438000</v>
          </cell>
          <cell r="I1341" t="str">
            <v>D</v>
          </cell>
          <cell r="J1341" t="str">
            <v>2 BH TINTA PRIN HP 20 6614D        U/LAB.PENGUJIAN</v>
          </cell>
          <cell r="K1341" t="str">
            <v>103020200</v>
          </cell>
        </row>
        <row r="1342">
          <cell r="A1342" t="str">
            <v>F</v>
          </cell>
          <cell r="B1342" t="str">
            <v>1</v>
          </cell>
          <cell r="D1342" t="str">
            <v>003311</v>
          </cell>
          <cell r="E1342">
            <v>38569</v>
          </cell>
          <cell r="F1342" t="str">
            <v>48604K1</v>
          </cell>
          <cell r="G1342" t="str">
            <v>6705030104K1</v>
          </cell>
          <cell r="H1342">
            <v>219000</v>
          </cell>
          <cell r="I1342" t="str">
            <v>D</v>
          </cell>
          <cell r="J1342" t="str">
            <v>1 BH TINTA HP DESKJET 810 C HITAM U/LABO.PENGUJIAN</v>
          </cell>
          <cell r="K1342" t="str">
            <v>103020210</v>
          </cell>
        </row>
        <row r="1343">
          <cell r="A1343" t="str">
            <v>F</v>
          </cell>
          <cell r="B1343" t="str">
            <v>1</v>
          </cell>
          <cell r="D1343" t="str">
            <v>003311</v>
          </cell>
          <cell r="E1343">
            <v>38569</v>
          </cell>
          <cell r="F1343" t="str">
            <v>48604D1</v>
          </cell>
          <cell r="G1343" t="str">
            <v>6705030104D1</v>
          </cell>
          <cell r="H1343">
            <v>15000</v>
          </cell>
          <cell r="I1343" t="str">
            <v>D</v>
          </cell>
          <cell r="J1343" t="str">
            <v>1 BH TINTA BJ REFIL BC-03 BLACK U/ PERENC&amp;PENG.PRO</v>
          </cell>
          <cell r="K1343" t="str">
            <v>103020220</v>
          </cell>
        </row>
        <row r="1344">
          <cell r="A1344" t="str">
            <v>F</v>
          </cell>
          <cell r="B1344" t="str">
            <v>1</v>
          </cell>
          <cell r="D1344" t="str">
            <v>003311</v>
          </cell>
          <cell r="E1344">
            <v>38569</v>
          </cell>
          <cell r="F1344" t="str">
            <v>48604D1</v>
          </cell>
          <cell r="G1344" t="str">
            <v>6705030104D1</v>
          </cell>
          <cell r="H1344">
            <v>219000</v>
          </cell>
          <cell r="I1344" t="str">
            <v>D</v>
          </cell>
          <cell r="J1344" t="str">
            <v>1 BH TINTA HP 15 BLACK DESKJET U/PERENC.PENGD.PROD</v>
          </cell>
          <cell r="K1344" t="str">
            <v>103020230</v>
          </cell>
        </row>
        <row r="1345">
          <cell r="A1345" t="str">
            <v>F</v>
          </cell>
          <cell r="B1345" t="str">
            <v>1</v>
          </cell>
          <cell r="D1345" t="str">
            <v>003311</v>
          </cell>
          <cell r="E1345">
            <v>38569</v>
          </cell>
          <cell r="F1345" t="str">
            <v>48604D1</v>
          </cell>
          <cell r="G1345" t="str">
            <v>6705030104D1</v>
          </cell>
          <cell r="H1345">
            <v>260000</v>
          </cell>
          <cell r="I1345" t="str">
            <v>D</v>
          </cell>
          <cell r="J1345" t="str">
            <v>1 BH TINTA HP 78 COLOR 3820    U/PERENC.PENGD.PROD</v>
          </cell>
          <cell r="K1345" t="str">
            <v>103020240</v>
          </cell>
        </row>
        <row r="1346">
          <cell r="A1346" t="str">
            <v>F</v>
          </cell>
          <cell r="B1346" t="str">
            <v>1</v>
          </cell>
          <cell r="D1346" t="str">
            <v>003311</v>
          </cell>
          <cell r="E1346">
            <v>38569</v>
          </cell>
          <cell r="F1346" t="str">
            <v>48604J1</v>
          </cell>
          <cell r="G1346" t="str">
            <v>6705030104J1</v>
          </cell>
          <cell r="H1346">
            <v>104000</v>
          </cell>
          <cell r="I1346" t="str">
            <v>D</v>
          </cell>
          <cell r="J1346" t="str">
            <v>2 BH CARTIDGE IP1000 -CANON HITAM    U/PEMAST.MUTU</v>
          </cell>
          <cell r="K1346" t="str">
            <v>103020250</v>
          </cell>
        </row>
        <row r="1347">
          <cell r="A1347" t="str">
            <v>F</v>
          </cell>
          <cell r="B1347" t="str">
            <v>1</v>
          </cell>
          <cell r="D1347" t="str">
            <v>003311</v>
          </cell>
          <cell r="E1347">
            <v>38569</v>
          </cell>
          <cell r="F1347" t="str">
            <v>48604H5</v>
          </cell>
          <cell r="G1347" t="str">
            <v>6705030104H5</v>
          </cell>
          <cell r="H1347">
            <v>40000</v>
          </cell>
          <cell r="I1347" t="str">
            <v>D</v>
          </cell>
          <cell r="J1347" t="str">
            <v>1 UN KEYBOARD+ MOUSE PAD   U/ISOLASI ALKALOID KINA</v>
          </cell>
          <cell r="K1347" t="str">
            <v>103020260</v>
          </cell>
        </row>
        <row r="1348">
          <cell r="A1348" t="str">
            <v>F</v>
          </cell>
          <cell r="B1348" t="str">
            <v>1</v>
          </cell>
          <cell r="D1348" t="str">
            <v>003358</v>
          </cell>
          <cell r="E1348">
            <v>38573</v>
          </cell>
          <cell r="F1348" t="str">
            <v>1000000</v>
          </cell>
          <cell r="G1348" t="str">
            <v>110101010000</v>
          </cell>
          <cell r="H1348">
            <v>2492000</v>
          </cell>
          <cell r="I1348" t="str">
            <v>K</v>
          </cell>
          <cell r="J1348" t="str">
            <v>PEMBELIAN SUSU MURNI BULAN JULI 2005</v>
          </cell>
          <cell r="K1348" t="str">
            <v>103030010</v>
          </cell>
        </row>
        <row r="1349">
          <cell r="A1349" t="str">
            <v>F</v>
          </cell>
          <cell r="B1349" t="str">
            <v>1</v>
          </cell>
          <cell r="D1349" t="str">
            <v>003358</v>
          </cell>
          <cell r="E1349">
            <v>38573</v>
          </cell>
          <cell r="F1349" t="str">
            <v>48524A0</v>
          </cell>
          <cell r="G1349" t="str">
            <v>6706030124A0</v>
          </cell>
          <cell r="H1349">
            <v>14837</v>
          </cell>
          <cell r="I1349" t="str">
            <v>D</v>
          </cell>
          <cell r="J1349" t="str">
            <v>EXTRA PUDING SUSU MURNI              PLANT BANDUNG</v>
          </cell>
          <cell r="K1349" t="str">
            <v>103030020</v>
          </cell>
        </row>
        <row r="1350">
          <cell r="A1350" t="str">
            <v>F</v>
          </cell>
          <cell r="B1350" t="str">
            <v>1</v>
          </cell>
          <cell r="D1350" t="str">
            <v>003358</v>
          </cell>
          <cell r="E1350">
            <v>38573</v>
          </cell>
          <cell r="F1350" t="str">
            <v>48524A1</v>
          </cell>
          <cell r="G1350" t="str">
            <v>6706030124A1</v>
          </cell>
          <cell r="H1350">
            <v>11125</v>
          </cell>
          <cell r="I1350" t="str">
            <v>D</v>
          </cell>
          <cell r="J1350" t="str">
            <v>EXTRA PUDING SUSU MURNI       MANAGEMENT REPRESENT</v>
          </cell>
          <cell r="K1350" t="str">
            <v>103030030</v>
          </cell>
        </row>
        <row r="1351">
          <cell r="A1351" t="str">
            <v>F</v>
          </cell>
          <cell r="B1351" t="str">
            <v>1</v>
          </cell>
          <cell r="D1351" t="str">
            <v>003358</v>
          </cell>
          <cell r="E1351">
            <v>38573</v>
          </cell>
          <cell r="F1351" t="str">
            <v>48524A2</v>
          </cell>
          <cell r="G1351" t="str">
            <v>6706030124A2</v>
          </cell>
          <cell r="H1351">
            <v>3708</v>
          </cell>
          <cell r="I1351" t="str">
            <v>D</v>
          </cell>
          <cell r="J1351" t="str">
            <v>EXTRA PUDING SUSU MURNI                        K3L</v>
          </cell>
          <cell r="K1351" t="str">
            <v>103030040</v>
          </cell>
        </row>
        <row r="1352">
          <cell r="A1352" t="str">
            <v>F</v>
          </cell>
          <cell r="B1352" t="str">
            <v>1</v>
          </cell>
          <cell r="D1352" t="str">
            <v>003358</v>
          </cell>
          <cell r="E1352">
            <v>38573</v>
          </cell>
          <cell r="F1352" t="str">
            <v>48524A3</v>
          </cell>
          <cell r="G1352" t="str">
            <v>6706030124A3</v>
          </cell>
          <cell r="H1352">
            <v>25958</v>
          </cell>
          <cell r="I1352" t="str">
            <v>D</v>
          </cell>
          <cell r="J1352" t="str">
            <v>EXTRA PUDING SUSU MURNI              LIMBAH / IPAL</v>
          </cell>
          <cell r="K1352" t="str">
            <v>103030050</v>
          </cell>
        </row>
        <row r="1353">
          <cell r="A1353" t="str">
            <v>F</v>
          </cell>
          <cell r="B1353" t="str">
            <v>1</v>
          </cell>
          <cell r="D1353" t="str">
            <v>003358</v>
          </cell>
          <cell r="E1353">
            <v>38573</v>
          </cell>
          <cell r="F1353" t="str">
            <v>48524B0</v>
          </cell>
          <cell r="G1353" t="str">
            <v>6706030124B0</v>
          </cell>
          <cell r="H1353">
            <v>3708</v>
          </cell>
          <cell r="I1353" t="str">
            <v>D</v>
          </cell>
          <cell r="J1353" t="str">
            <v>EXTRA PUDING SUSU MURNI       PERENCANAAN PRODUKSI</v>
          </cell>
          <cell r="K1353" t="str">
            <v>103030060</v>
          </cell>
        </row>
        <row r="1354">
          <cell r="A1354" t="str">
            <v>F</v>
          </cell>
          <cell r="B1354" t="str">
            <v>1</v>
          </cell>
          <cell r="D1354" t="str">
            <v>003358</v>
          </cell>
          <cell r="E1354">
            <v>38573</v>
          </cell>
          <cell r="F1354" t="str">
            <v>48524C1</v>
          </cell>
          <cell r="G1354" t="str">
            <v>6706030124C1</v>
          </cell>
          <cell r="H1354">
            <v>14833</v>
          </cell>
          <cell r="I1354" t="str">
            <v>D</v>
          </cell>
          <cell r="J1354" t="str">
            <v>EXTRA PUDING SUSU MURNI       PERENCANAAN &amp; PENGEN</v>
          </cell>
          <cell r="K1354" t="str">
            <v>103030070</v>
          </cell>
        </row>
        <row r="1355">
          <cell r="A1355" t="str">
            <v>F</v>
          </cell>
          <cell r="B1355" t="str">
            <v>1</v>
          </cell>
          <cell r="D1355" t="str">
            <v>003358</v>
          </cell>
          <cell r="E1355">
            <v>38573</v>
          </cell>
          <cell r="F1355" t="str">
            <v>48524C2</v>
          </cell>
          <cell r="G1355" t="str">
            <v>6706030124C2</v>
          </cell>
          <cell r="H1355">
            <v>3708</v>
          </cell>
          <cell r="I1355" t="str">
            <v>D</v>
          </cell>
          <cell r="J1355" t="str">
            <v>EXTRA PUDING SUSU MURNI       PERENCANAAN &amp; PENGEN</v>
          </cell>
          <cell r="K1355" t="str">
            <v>103030080</v>
          </cell>
        </row>
        <row r="1356">
          <cell r="A1356" t="str">
            <v>F</v>
          </cell>
          <cell r="B1356" t="str">
            <v>1</v>
          </cell>
          <cell r="D1356" t="str">
            <v>003358</v>
          </cell>
          <cell r="E1356">
            <v>38573</v>
          </cell>
          <cell r="F1356" t="str">
            <v>48524D1</v>
          </cell>
          <cell r="G1356" t="str">
            <v>6706030124D1</v>
          </cell>
          <cell r="H1356">
            <v>3708</v>
          </cell>
          <cell r="I1356" t="str">
            <v>D</v>
          </cell>
          <cell r="J1356" t="str">
            <v>EXTRA PUDING SUSU MURNI       PERENCANAAN PENGENDA</v>
          </cell>
          <cell r="K1356" t="str">
            <v>103030090</v>
          </cell>
        </row>
        <row r="1357">
          <cell r="A1357" t="str">
            <v>F</v>
          </cell>
          <cell r="B1357" t="str">
            <v>1</v>
          </cell>
          <cell r="D1357" t="str">
            <v>003358</v>
          </cell>
          <cell r="E1357">
            <v>38573</v>
          </cell>
          <cell r="F1357" t="str">
            <v>48524D2</v>
          </cell>
          <cell r="G1357" t="str">
            <v>6706030124D2</v>
          </cell>
          <cell r="H1357">
            <v>22250</v>
          </cell>
          <cell r="I1357" t="str">
            <v>D</v>
          </cell>
          <cell r="J1357" t="str">
            <v>EXTRA PUDING SUSU MURNI       PERENCANAAN PRODUKSI</v>
          </cell>
          <cell r="K1357" t="str">
            <v>103030100</v>
          </cell>
        </row>
        <row r="1358">
          <cell r="A1358" t="str">
            <v>F</v>
          </cell>
          <cell r="B1358" t="str">
            <v>1</v>
          </cell>
          <cell r="D1358" t="str">
            <v>003358</v>
          </cell>
          <cell r="E1358">
            <v>38573</v>
          </cell>
          <cell r="F1358" t="str">
            <v>48524D3</v>
          </cell>
          <cell r="G1358" t="str">
            <v>6706030124D3</v>
          </cell>
          <cell r="H1358">
            <v>7417</v>
          </cell>
          <cell r="I1358" t="str">
            <v>D</v>
          </cell>
          <cell r="J1358" t="str">
            <v>EXTRA PUDING SUSU MURNI       PENGENDALIAN PRODUKS</v>
          </cell>
          <cell r="K1358" t="str">
            <v>103030110</v>
          </cell>
        </row>
        <row r="1359">
          <cell r="A1359" t="str">
            <v>F</v>
          </cell>
          <cell r="B1359" t="str">
            <v>1</v>
          </cell>
          <cell r="D1359" t="str">
            <v>003358</v>
          </cell>
          <cell r="E1359">
            <v>38573</v>
          </cell>
          <cell r="F1359" t="str">
            <v>48524E0</v>
          </cell>
          <cell r="G1359" t="str">
            <v>6706030124E0</v>
          </cell>
          <cell r="H1359">
            <v>3708</v>
          </cell>
          <cell r="I1359" t="str">
            <v>D</v>
          </cell>
          <cell r="J1359" t="str">
            <v>EXTRA PUDING SUSU MURNI                   PRODUKSI</v>
          </cell>
          <cell r="K1359" t="str">
            <v>103030120</v>
          </cell>
        </row>
        <row r="1360">
          <cell r="A1360" t="str">
            <v>F</v>
          </cell>
          <cell r="B1360" t="str">
            <v>1</v>
          </cell>
          <cell r="D1360" t="str">
            <v>003358</v>
          </cell>
          <cell r="E1360">
            <v>38573</v>
          </cell>
          <cell r="F1360" t="str">
            <v>48524F1</v>
          </cell>
          <cell r="G1360" t="str">
            <v>6706030124F1</v>
          </cell>
          <cell r="H1360">
            <v>3708</v>
          </cell>
          <cell r="I1360" t="str">
            <v>D</v>
          </cell>
          <cell r="J1360" t="str">
            <v>EXTRA PUDING SUSU MURNI                 PRODUKSI I</v>
          </cell>
          <cell r="K1360" t="str">
            <v>103030130</v>
          </cell>
        </row>
        <row r="1361">
          <cell r="A1361" t="str">
            <v>F</v>
          </cell>
          <cell r="B1361" t="str">
            <v>1</v>
          </cell>
          <cell r="D1361" t="str">
            <v>003358</v>
          </cell>
          <cell r="E1361">
            <v>38573</v>
          </cell>
          <cell r="F1361" t="str">
            <v>48524F2</v>
          </cell>
          <cell r="G1361" t="str">
            <v>6706030124F2</v>
          </cell>
          <cell r="H1361">
            <v>100125</v>
          </cell>
          <cell r="I1361" t="str">
            <v>D</v>
          </cell>
          <cell r="J1361" t="str">
            <v>EXTRA PUDING SUSU MURNI                  GRANULASI</v>
          </cell>
          <cell r="K1361" t="str">
            <v>103030140</v>
          </cell>
        </row>
        <row r="1362">
          <cell r="A1362" t="str">
            <v>F</v>
          </cell>
          <cell r="B1362" t="str">
            <v>1</v>
          </cell>
          <cell r="D1362" t="str">
            <v>003358</v>
          </cell>
          <cell r="E1362">
            <v>38573</v>
          </cell>
          <cell r="F1362" t="str">
            <v>48524F3</v>
          </cell>
          <cell r="G1362" t="str">
            <v>6706030124F3</v>
          </cell>
          <cell r="H1362">
            <v>59333</v>
          </cell>
          <cell r="I1362" t="str">
            <v>D</v>
          </cell>
          <cell r="J1362" t="str">
            <v>EXTRA PUDING SUSU MURNI                 PENCETAKAN</v>
          </cell>
          <cell r="K1362" t="str">
            <v>103030150</v>
          </cell>
        </row>
        <row r="1363">
          <cell r="A1363" t="str">
            <v>F</v>
          </cell>
          <cell r="B1363" t="str">
            <v>1</v>
          </cell>
          <cell r="D1363" t="str">
            <v>003358</v>
          </cell>
          <cell r="E1363">
            <v>38573</v>
          </cell>
          <cell r="F1363" t="str">
            <v>48524F4</v>
          </cell>
          <cell r="G1363" t="str">
            <v>6706030124F4</v>
          </cell>
          <cell r="H1363">
            <v>14833</v>
          </cell>
          <cell r="I1363" t="str">
            <v>D</v>
          </cell>
          <cell r="J1363" t="str">
            <v>EXTRA PUDING SUSU MURNI                 PENYALUTAN</v>
          </cell>
          <cell r="K1363" t="str">
            <v>103030160</v>
          </cell>
        </row>
        <row r="1364">
          <cell r="A1364" t="str">
            <v>F</v>
          </cell>
          <cell r="B1364" t="str">
            <v>1</v>
          </cell>
          <cell r="D1364" t="str">
            <v>003358</v>
          </cell>
          <cell r="E1364">
            <v>38573</v>
          </cell>
          <cell r="F1364" t="str">
            <v>48524F5</v>
          </cell>
          <cell r="G1364" t="str">
            <v>6706030124F5</v>
          </cell>
          <cell r="H1364">
            <v>7417</v>
          </cell>
          <cell r="I1364" t="str">
            <v>D</v>
          </cell>
          <cell r="J1364" t="str">
            <v>EXTRA PUDING SUSU MURNI                        ARV</v>
          </cell>
          <cell r="K1364" t="str">
            <v>103030170</v>
          </cell>
        </row>
        <row r="1365">
          <cell r="A1365" t="str">
            <v>F</v>
          </cell>
          <cell r="B1365" t="str">
            <v>1</v>
          </cell>
          <cell r="D1365" t="str">
            <v>003358</v>
          </cell>
          <cell r="E1365">
            <v>38573</v>
          </cell>
          <cell r="F1365" t="str">
            <v>48524F6</v>
          </cell>
          <cell r="G1365" t="str">
            <v>6706030124F6</v>
          </cell>
          <cell r="H1365">
            <v>222500</v>
          </cell>
          <cell r="I1365" t="str">
            <v>D</v>
          </cell>
          <cell r="J1365" t="str">
            <v>EXTRA PUDING SUSU MURNI          PENGEMASAN PRIMER</v>
          </cell>
          <cell r="K1365" t="str">
            <v>103030180</v>
          </cell>
        </row>
        <row r="1366">
          <cell r="A1366" t="str">
            <v>F</v>
          </cell>
          <cell r="B1366" t="str">
            <v>1</v>
          </cell>
          <cell r="D1366" t="str">
            <v>003358</v>
          </cell>
          <cell r="E1366">
            <v>38573</v>
          </cell>
          <cell r="F1366" t="str">
            <v>48524F7</v>
          </cell>
          <cell r="G1366" t="str">
            <v>6706030124F7</v>
          </cell>
          <cell r="H1366">
            <v>222500</v>
          </cell>
          <cell r="I1366" t="str">
            <v>D</v>
          </cell>
          <cell r="J1366" t="str">
            <v>EXTRA PUDING SUSU MURNI        PENGEMASAN SEKUNDER</v>
          </cell>
          <cell r="K1366" t="str">
            <v>103030190</v>
          </cell>
        </row>
        <row r="1367">
          <cell r="A1367" t="str">
            <v>F</v>
          </cell>
          <cell r="B1367" t="str">
            <v>1</v>
          </cell>
          <cell r="D1367" t="str">
            <v>003358</v>
          </cell>
          <cell r="E1367">
            <v>38573</v>
          </cell>
          <cell r="F1367" t="str">
            <v>48524G1</v>
          </cell>
          <cell r="G1367" t="str">
            <v>6706030124G1</v>
          </cell>
          <cell r="H1367">
            <v>3708</v>
          </cell>
          <cell r="I1367" t="str">
            <v>D</v>
          </cell>
          <cell r="J1367" t="str">
            <v>EXTRA PUDING SUSU MURNI                PRODUKSI II</v>
          </cell>
          <cell r="K1367" t="str">
            <v>103030200</v>
          </cell>
        </row>
        <row r="1368">
          <cell r="A1368" t="str">
            <v>F</v>
          </cell>
          <cell r="B1368" t="str">
            <v>1</v>
          </cell>
          <cell r="D1368" t="str">
            <v>003358</v>
          </cell>
          <cell r="E1368">
            <v>38573</v>
          </cell>
          <cell r="F1368" t="str">
            <v>48524G2</v>
          </cell>
          <cell r="G1368" t="str">
            <v>6706030124G2</v>
          </cell>
          <cell r="H1368">
            <v>96417</v>
          </cell>
          <cell r="I1368" t="str">
            <v>D</v>
          </cell>
          <cell r="J1368" t="str">
            <v>EXTRA PUDING SUSU MURNI       PENCAMPURAN &amp; PENGIS</v>
          </cell>
          <cell r="K1368" t="str">
            <v>103030210</v>
          </cell>
        </row>
        <row r="1369">
          <cell r="A1369" t="str">
            <v>F</v>
          </cell>
          <cell r="B1369" t="str">
            <v>1</v>
          </cell>
          <cell r="D1369" t="str">
            <v>003358</v>
          </cell>
          <cell r="E1369">
            <v>38573</v>
          </cell>
          <cell r="F1369" t="str">
            <v>48524G3</v>
          </cell>
          <cell r="G1369" t="str">
            <v>6706030124G3</v>
          </cell>
          <cell r="H1369">
            <v>40792</v>
          </cell>
          <cell r="I1369" t="str">
            <v>D</v>
          </cell>
          <cell r="J1369" t="str">
            <v>EXTRA PUDING SUSU MURNI       PENCAMPURAN &amp; PENGIS</v>
          </cell>
          <cell r="K1369" t="str">
            <v>103030220</v>
          </cell>
        </row>
        <row r="1370">
          <cell r="A1370" t="str">
            <v>F</v>
          </cell>
          <cell r="B1370" t="str">
            <v>1</v>
          </cell>
          <cell r="D1370" t="str">
            <v>003358</v>
          </cell>
          <cell r="E1370">
            <v>38573</v>
          </cell>
          <cell r="F1370" t="str">
            <v>48524G4</v>
          </cell>
          <cell r="G1370" t="str">
            <v>6706030124G4</v>
          </cell>
          <cell r="H1370">
            <v>85292</v>
          </cell>
          <cell r="I1370" t="str">
            <v>D</v>
          </cell>
          <cell r="J1370" t="str">
            <v>EXTRA PUDING SUSU MURNI         PENGEMASAN CAIRAN</v>
          </cell>
          <cell r="K1370" t="str">
            <v>103030230</v>
          </cell>
        </row>
        <row r="1371">
          <cell r="A1371" t="str">
            <v>F</v>
          </cell>
          <cell r="B1371" t="str">
            <v>1</v>
          </cell>
          <cell r="D1371" t="str">
            <v>003358</v>
          </cell>
          <cell r="E1371">
            <v>38573</v>
          </cell>
          <cell r="F1371" t="str">
            <v>48524G5</v>
          </cell>
          <cell r="G1371" t="str">
            <v>6706030124G5</v>
          </cell>
          <cell r="H1371">
            <v>126083</v>
          </cell>
          <cell r="I1371" t="str">
            <v>D</v>
          </cell>
          <cell r="J1371" t="str">
            <v>EXTRA PUDING SUSU MURNI        PROSES &amp; PENGEMASAN</v>
          </cell>
          <cell r="K1371" t="str">
            <v>103030240</v>
          </cell>
        </row>
        <row r="1372">
          <cell r="A1372" t="str">
            <v>F</v>
          </cell>
          <cell r="B1372" t="str">
            <v>1</v>
          </cell>
          <cell r="D1372" t="str">
            <v>003358</v>
          </cell>
          <cell r="E1372">
            <v>38573</v>
          </cell>
          <cell r="F1372" t="str">
            <v>48524H1</v>
          </cell>
          <cell r="G1372" t="str">
            <v>6706030124H1</v>
          </cell>
          <cell r="H1372">
            <v>7417</v>
          </cell>
          <cell r="I1372" t="str">
            <v>D</v>
          </cell>
          <cell r="J1372" t="str">
            <v>EXTRA PUDING SUSU MURNI               PRODUKSI III</v>
          </cell>
          <cell r="K1372" t="str">
            <v>103030250</v>
          </cell>
        </row>
        <row r="1373">
          <cell r="A1373" t="str">
            <v>F</v>
          </cell>
          <cell r="B1373" t="str">
            <v>1</v>
          </cell>
          <cell r="D1373" t="str">
            <v>003358</v>
          </cell>
          <cell r="E1373">
            <v>38573</v>
          </cell>
          <cell r="F1373" t="str">
            <v>48524H2</v>
          </cell>
          <cell r="G1373" t="str">
            <v>6706030124H2</v>
          </cell>
          <cell r="H1373">
            <v>40792</v>
          </cell>
          <cell r="I1373" t="str">
            <v>D</v>
          </cell>
          <cell r="J1373" t="str">
            <v>EXTRA PUDING SUSU MURNI       PENCAMPURAN DAN PENC</v>
          </cell>
          <cell r="K1373" t="str">
            <v>103030260</v>
          </cell>
        </row>
        <row r="1374">
          <cell r="A1374" t="str">
            <v>F</v>
          </cell>
          <cell r="B1374" t="str">
            <v>1</v>
          </cell>
          <cell r="D1374" t="str">
            <v>003358</v>
          </cell>
          <cell r="E1374">
            <v>38573</v>
          </cell>
          <cell r="F1374" t="str">
            <v>48524H3</v>
          </cell>
          <cell r="G1374" t="str">
            <v>6706030124H3</v>
          </cell>
          <cell r="H1374">
            <v>48208</v>
          </cell>
          <cell r="I1374" t="str">
            <v>D</v>
          </cell>
          <cell r="J1374" t="str">
            <v>EXTRA PUDING SUSU MURNI        PENGEMASAN PIL KB &amp;</v>
          </cell>
          <cell r="K1374" t="str">
            <v>103030270</v>
          </cell>
        </row>
        <row r="1375">
          <cell r="A1375" t="str">
            <v>F</v>
          </cell>
          <cell r="B1375" t="str">
            <v>1</v>
          </cell>
          <cell r="D1375" t="str">
            <v>003358</v>
          </cell>
          <cell r="E1375">
            <v>38573</v>
          </cell>
          <cell r="F1375" t="str">
            <v>48524H4</v>
          </cell>
          <cell r="G1375" t="str">
            <v>6706030124H4</v>
          </cell>
          <cell r="H1375">
            <v>122375</v>
          </cell>
          <cell r="I1375" t="str">
            <v>D</v>
          </cell>
          <cell r="J1375" t="str">
            <v>EXTRA PUDING SUSU MURNI             EKSTRAKSI KINA</v>
          </cell>
          <cell r="K1375" t="str">
            <v>103030280</v>
          </cell>
        </row>
        <row r="1376">
          <cell r="A1376" t="str">
            <v>F</v>
          </cell>
          <cell r="B1376" t="str">
            <v>1</v>
          </cell>
          <cell r="D1376" t="str">
            <v>003358</v>
          </cell>
          <cell r="E1376">
            <v>38573</v>
          </cell>
          <cell r="F1376" t="str">
            <v>48524H5</v>
          </cell>
          <cell r="G1376" t="str">
            <v>6706030124H5</v>
          </cell>
          <cell r="H1376">
            <v>122375</v>
          </cell>
          <cell r="I1376" t="str">
            <v>D</v>
          </cell>
          <cell r="J1376" t="str">
            <v>EXTRA PUDING SUSU MURNI       ISOLASI ALKALOID KIN</v>
          </cell>
          <cell r="K1376" t="str">
            <v>103030290</v>
          </cell>
        </row>
        <row r="1377">
          <cell r="A1377" t="str">
            <v>F</v>
          </cell>
          <cell r="B1377" t="str">
            <v>1</v>
          </cell>
          <cell r="D1377" t="str">
            <v>003358</v>
          </cell>
          <cell r="E1377">
            <v>38573</v>
          </cell>
          <cell r="F1377" t="str">
            <v>48524H6</v>
          </cell>
          <cell r="G1377" t="str">
            <v>6706030124H6</v>
          </cell>
          <cell r="H1377">
            <v>89000</v>
          </cell>
          <cell r="I1377" t="str">
            <v>D</v>
          </cell>
          <cell r="J1377" t="str">
            <v>EXTRA PUDING SUSU MURNI       PEMURNIAN &amp; PENGEMAS</v>
          </cell>
          <cell r="K1377" t="str">
            <v>103030300</v>
          </cell>
        </row>
        <row r="1378">
          <cell r="A1378" t="str">
            <v>F</v>
          </cell>
          <cell r="B1378" t="str">
            <v>1</v>
          </cell>
          <cell r="D1378" t="str">
            <v>003358</v>
          </cell>
          <cell r="E1378">
            <v>38573</v>
          </cell>
          <cell r="F1378" t="str">
            <v>48524E1</v>
          </cell>
          <cell r="G1378" t="str">
            <v>6706030124E1</v>
          </cell>
          <cell r="H1378">
            <v>22250</v>
          </cell>
          <cell r="I1378" t="str">
            <v>D</v>
          </cell>
          <cell r="J1378" t="str">
            <v>EXTRA PUDING SUSU MURNI       KARANTINA DALAM PROS</v>
          </cell>
          <cell r="K1378" t="str">
            <v>103030310</v>
          </cell>
        </row>
        <row r="1379">
          <cell r="A1379" t="str">
            <v>F</v>
          </cell>
          <cell r="B1379" t="str">
            <v>1</v>
          </cell>
          <cell r="D1379" t="str">
            <v>003358</v>
          </cell>
          <cell r="E1379">
            <v>38573</v>
          </cell>
          <cell r="F1379" t="str">
            <v>48524I0</v>
          </cell>
          <cell r="G1379" t="str">
            <v>6706030124I0</v>
          </cell>
          <cell r="H1379">
            <v>3708</v>
          </cell>
          <cell r="I1379" t="str">
            <v>D</v>
          </cell>
          <cell r="J1379" t="str">
            <v>EXTRA PUDING SUSU MURNI           PENGELOLAAN MUTU</v>
          </cell>
          <cell r="K1379" t="str">
            <v>103030320</v>
          </cell>
        </row>
        <row r="1380">
          <cell r="A1380" t="str">
            <v>F</v>
          </cell>
          <cell r="B1380" t="str">
            <v>1</v>
          </cell>
          <cell r="D1380" t="str">
            <v>003358</v>
          </cell>
          <cell r="E1380">
            <v>38573</v>
          </cell>
          <cell r="F1380" t="str">
            <v>48524J1</v>
          </cell>
          <cell r="G1380" t="str">
            <v>6706030124J1</v>
          </cell>
          <cell r="H1380">
            <v>85292</v>
          </cell>
          <cell r="I1380" t="str">
            <v>D</v>
          </cell>
          <cell r="J1380" t="str">
            <v>EXTRA PUDING SUSU MURNI             PEMASTIAN MUTU</v>
          </cell>
          <cell r="K1380" t="str">
            <v>103030330</v>
          </cell>
        </row>
        <row r="1381">
          <cell r="A1381" t="str">
            <v>F</v>
          </cell>
          <cell r="B1381" t="str">
            <v>1</v>
          </cell>
          <cell r="D1381" t="str">
            <v>003358</v>
          </cell>
          <cell r="E1381">
            <v>38573</v>
          </cell>
          <cell r="F1381" t="str">
            <v>48524J2</v>
          </cell>
          <cell r="G1381" t="str">
            <v>6706030124J2</v>
          </cell>
          <cell r="H1381">
            <v>48208</v>
          </cell>
          <cell r="I1381" t="str">
            <v>D</v>
          </cell>
          <cell r="J1381" t="str">
            <v>EXTRA PUDING SUSU MURNI       PENGAWASAN DALAM PRO</v>
          </cell>
          <cell r="K1381" t="str">
            <v>103030340</v>
          </cell>
        </row>
        <row r="1382">
          <cell r="A1382" t="str">
            <v>F</v>
          </cell>
          <cell r="B1382" t="str">
            <v>1</v>
          </cell>
          <cell r="D1382" t="str">
            <v>003358</v>
          </cell>
          <cell r="E1382">
            <v>38573</v>
          </cell>
          <cell r="F1382" t="str">
            <v>48524J3</v>
          </cell>
          <cell r="G1382" t="str">
            <v>6706030124J3</v>
          </cell>
          <cell r="H1382">
            <v>25958</v>
          </cell>
          <cell r="I1382" t="str">
            <v>D</v>
          </cell>
          <cell r="J1382" t="str">
            <v>EXTRA PUDING SUSU MURNI       PENGAWASAN DALAM PRO</v>
          </cell>
          <cell r="K1382" t="str">
            <v>103030350</v>
          </cell>
        </row>
        <row r="1383">
          <cell r="A1383" t="str">
            <v>F</v>
          </cell>
          <cell r="B1383" t="str">
            <v>1</v>
          </cell>
          <cell r="D1383" t="str">
            <v>003358</v>
          </cell>
          <cell r="E1383">
            <v>38573</v>
          </cell>
          <cell r="F1383" t="str">
            <v>48524J4</v>
          </cell>
          <cell r="G1383" t="str">
            <v>6706030124J4</v>
          </cell>
          <cell r="H1383">
            <v>18542</v>
          </cell>
          <cell r="I1383" t="str">
            <v>D</v>
          </cell>
          <cell r="J1383" t="str">
            <v>EXTRA PUDING SUSU MURNI       PENGAWASAN PRODUK AK</v>
          </cell>
          <cell r="K1383" t="str">
            <v>103030360</v>
          </cell>
        </row>
        <row r="1384">
          <cell r="A1384" t="str">
            <v>F</v>
          </cell>
          <cell r="B1384" t="str">
            <v>1</v>
          </cell>
          <cell r="D1384" t="str">
            <v>003358</v>
          </cell>
          <cell r="E1384">
            <v>38573</v>
          </cell>
          <cell r="F1384" t="str">
            <v>48524J5</v>
          </cell>
          <cell r="G1384" t="str">
            <v>6706030124J5</v>
          </cell>
          <cell r="H1384">
            <v>7417</v>
          </cell>
          <cell r="I1384" t="str">
            <v>D</v>
          </cell>
          <cell r="J1384" t="str">
            <v>EXTRA PUDING SUSU MURNI        KALIBRASI INSTRUMEN</v>
          </cell>
          <cell r="K1384" t="str">
            <v>103030370</v>
          </cell>
        </row>
        <row r="1385">
          <cell r="A1385" t="str">
            <v>F</v>
          </cell>
          <cell r="B1385" t="str">
            <v>1</v>
          </cell>
          <cell r="D1385" t="str">
            <v>003358</v>
          </cell>
          <cell r="E1385">
            <v>38573</v>
          </cell>
          <cell r="F1385" t="str">
            <v>48524J6</v>
          </cell>
          <cell r="G1385" t="str">
            <v>6706030124J6</v>
          </cell>
          <cell r="H1385">
            <v>3708</v>
          </cell>
          <cell r="I1385" t="str">
            <v>D</v>
          </cell>
          <cell r="J1385" t="str">
            <v>EXTRA PUDING SUSU MURNI                DOKUMENTASI</v>
          </cell>
          <cell r="K1385" t="str">
            <v>103030380</v>
          </cell>
        </row>
        <row r="1386">
          <cell r="A1386" t="str">
            <v>F</v>
          </cell>
          <cell r="B1386" t="str">
            <v>1</v>
          </cell>
          <cell r="D1386" t="str">
            <v>003358</v>
          </cell>
          <cell r="E1386">
            <v>38573</v>
          </cell>
          <cell r="F1386" t="str">
            <v>48524J7</v>
          </cell>
          <cell r="G1386" t="str">
            <v>6706030124J7</v>
          </cell>
          <cell r="H1386">
            <v>3708</v>
          </cell>
          <cell r="I1386" t="str">
            <v>D</v>
          </cell>
          <cell r="J1386" t="str">
            <v>EXTRA PUDING SUSU MURNI        PENANGANAN REGULASI</v>
          </cell>
          <cell r="K1386" t="str">
            <v>103030390</v>
          </cell>
        </row>
        <row r="1387">
          <cell r="A1387" t="str">
            <v>F</v>
          </cell>
          <cell r="B1387" t="str">
            <v>1</v>
          </cell>
          <cell r="D1387" t="str">
            <v>003358</v>
          </cell>
          <cell r="E1387">
            <v>38573</v>
          </cell>
          <cell r="F1387" t="str">
            <v>48524K1</v>
          </cell>
          <cell r="G1387" t="str">
            <v>6706030124K1</v>
          </cell>
          <cell r="H1387">
            <v>3708</v>
          </cell>
          <cell r="I1387" t="str">
            <v>D</v>
          </cell>
          <cell r="J1387" t="str">
            <v>EXTRA PUDING SUSU MURNI       LABORATORIUM PENGUJI</v>
          </cell>
          <cell r="K1387" t="str">
            <v>103030400</v>
          </cell>
        </row>
        <row r="1388">
          <cell r="A1388" t="str">
            <v>F</v>
          </cell>
          <cell r="B1388" t="str">
            <v>1</v>
          </cell>
          <cell r="D1388" t="str">
            <v>003358</v>
          </cell>
          <cell r="E1388">
            <v>38573</v>
          </cell>
          <cell r="F1388" t="str">
            <v>48524K2</v>
          </cell>
          <cell r="G1388" t="str">
            <v>6706030124K2</v>
          </cell>
          <cell r="H1388">
            <v>11125</v>
          </cell>
          <cell r="I1388" t="str">
            <v>D</v>
          </cell>
          <cell r="J1388" t="str">
            <v>EXTRA PUDING SUSU MURNI       PEMERIKSAAN BAHAN BA</v>
          </cell>
          <cell r="K1388" t="str">
            <v>103030410</v>
          </cell>
        </row>
        <row r="1389">
          <cell r="A1389" t="str">
            <v>F</v>
          </cell>
          <cell r="B1389" t="str">
            <v>1</v>
          </cell>
          <cell r="D1389" t="str">
            <v>003358</v>
          </cell>
          <cell r="E1389">
            <v>38573</v>
          </cell>
          <cell r="F1389" t="str">
            <v>48524K3</v>
          </cell>
          <cell r="G1389" t="str">
            <v>6706030124K3</v>
          </cell>
          <cell r="H1389">
            <v>11125</v>
          </cell>
          <cell r="I1389" t="str">
            <v>D</v>
          </cell>
          <cell r="J1389" t="str">
            <v>EXTRA PUDING SUSU MURNI       PEMERIKSAAN BAHAN KE</v>
          </cell>
          <cell r="K1389" t="str">
            <v>103030420</v>
          </cell>
        </row>
        <row r="1390">
          <cell r="A1390" t="str">
            <v>F</v>
          </cell>
          <cell r="B1390" t="str">
            <v>1</v>
          </cell>
          <cell r="D1390" t="str">
            <v>003358</v>
          </cell>
          <cell r="E1390">
            <v>38573</v>
          </cell>
          <cell r="F1390" t="str">
            <v>48524K4</v>
          </cell>
          <cell r="G1390" t="str">
            <v>6706030124K4</v>
          </cell>
          <cell r="H1390">
            <v>29667</v>
          </cell>
          <cell r="I1390" t="str">
            <v>D</v>
          </cell>
          <cell r="J1390" t="str">
            <v>EXTRA PUDING SUSU MURNI       PEMERIKSAAN PRODUK J</v>
          </cell>
          <cell r="K1390" t="str">
            <v>103030430</v>
          </cell>
        </row>
        <row r="1391">
          <cell r="A1391" t="str">
            <v>F</v>
          </cell>
          <cell r="B1391" t="str">
            <v>1</v>
          </cell>
          <cell r="D1391" t="str">
            <v>003358</v>
          </cell>
          <cell r="E1391">
            <v>38573</v>
          </cell>
          <cell r="F1391" t="str">
            <v>48524K5</v>
          </cell>
          <cell r="G1391" t="str">
            <v>6706030124K5</v>
          </cell>
          <cell r="H1391">
            <v>11125</v>
          </cell>
          <cell r="I1391" t="str">
            <v>D</v>
          </cell>
          <cell r="J1391" t="str">
            <v>EXTRA PUDING SUSU MURNI           PEMERIKSAAN KINA</v>
          </cell>
          <cell r="K1391" t="str">
            <v>103030440</v>
          </cell>
        </row>
        <row r="1392">
          <cell r="A1392" t="str">
            <v>F</v>
          </cell>
          <cell r="B1392" t="str">
            <v>1</v>
          </cell>
          <cell r="D1392" t="str">
            <v>003358</v>
          </cell>
          <cell r="E1392">
            <v>38573</v>
          </cell>
          <cell r="F1392" t="str">
            <v>48524K6</v>
          </cell>
          <cell r="G1392" t="str">
            <v>6706030124K6</v>
          </cell>
          <cell r="H1392">
            <v>11125</v>
          </cell>
          <cell r="I1392" t="str">
            <v>D</v>
          </cell>
          <cell r="J1392" t="str">
            <v>EXTRA PUDING SUSU MURNI       PEMERIKSAAN MIKROBIO</v>
          </cell>
          <cell r="K1392" t="str">
            <v>103030450</v>
          </cell>
        </row>
        <row r="1393">
          <cell r="A1393" t="str">
            <v>F</v>
          </cell>
          <cell r="B1393" t="str">
            <v>1</v>
          </cell>
          <cell r="D1393" t="str">
            <v>003358</v>
          </cell>
          <cell r="E1393">
            <v>38573</v>
          </cell>
          <cell r="F1393" t="str">
            <v>48524L1</v>
          </cell>
          <cell r="G1393" t="str">
            <v>6706030124L1</v>
          </cell>
          <cell r="H1393">
            <v>18542</v>
          </cell>
          <cell r="I1393" t="str">
            <v>D</v>
          </cell>
          <cell r="J1393" t="str">
            <v>EXTRA PUDING SUSU MURNI        TEKNOLOGI FORMULASI</v>
          </cell>
          <cell r="K1393" t="str">
            <v>103030460</v>
          </cell>
        </row>
        <row r="1394">
          <cell r="A1394" t="str">
            <v>F</v>
          </cell>
          <cell r="B1394" t="str">
            <v>1</v>
          </cell>
          <cell r="D1394" t="str">
            <v>003358</v>
          </cell>
          <cell r="E1394">
            <v>38573</v>
          </cell>
          <cell r="F1394" t="str">
            <v>48524L2</v>
          </cell>
          <cell r="G1394" t="str">
            <v>6706030124L2</v>
          </cell>
          <cell r="H1394">
            <v>3708</v>
          </cell>
          <cell r="I1394" t="str">
            <v>D</v>
          </cell>
          <cell r="J1394" t="str">
            <v>EXTRA PUDING SUSU MURNI         EVALUASI FORMULASI</v>
          </cell>
          <cell r="K1394" t="str">
            <v>103030470</v>
          </cell>
        </row>
        <row r="1395">
          <cell r="A1395" t="str">
            <v>F</v>
          </cell>
          <cell r="B1395" t="str">
            <v>1</v>
          </cell>
          <cell r="D1395" t="str">
            <v>003358</v>
          </cell>
          <cell r="E1395">
            <v>38573</v>
          </cell>
          <cell r="F1395" t="str">
            <v>48524L3</v>
          </cell>
          <cell r="G1395" t="str">
            <v>6706030124L3</v>
          </cell>
          <cell r="H1395">
            <v>7417</v>
          </cell>
          <cell r="I1395" t="str">
            <v>D</v>
          </cell>
          <cell r="J1395" t="str">
            <v>EXTRA PUDING SUSU MURNI       EVALUASI METODA ANAL</v>
          </cell>
          <cell r="K1395" t="str">
            <v>103030480</v>
          </cell>
        </row>
        <row r="1396">
          <cell r="A1396" t="str">
            <v>F</v>
          </cell>
          <cell r="B1396" t="str">
            <v>1</v>
          </cell>
          <cell r="D1396" t="str">
            <v>003358</v>
          </cell>
          <cell r="E1396">
            <v>38573</v>
          </cell>
          <cell r="F1396" t="str">
            <v>48524L4</v>
          </cell>
          <cell r="G1396" t="str">
            <v>6706030124L4</v>
          </cell>
          <cell r="H1396">
            <v>7417</v>
          </cell>
          <cell r="I1396" t="str">
            <v>D</v>
          </cell>
          <cell r="J1396" t="str">
            <v>EXTRA PUDING SUSU MURNI       EVALUASI BAHAN KEMAS</v>
          </cell>
          <cell r="K1396" t="str">
            <v>103030490</v>
          </cell>
        </row>
        <row r="1397">
          <cell r="A1397" t="str">
            <v>F</v>
          </cell>
          <cell r="B1397" t="str">
            <v>1</v>
          </cell>
          <cell r="D1397" t="str">
            <v>003353</v>
          </cell>
          <cell r="E1397">
            <v>38573</v>
          </cell>
          <cell r="F1397" t="str">
            <v>1000000</v>
          </cell>
          <cell r="G1397" t="str">
            <v>110101010000</v>
          </cell>
          <cell r="H1397">
            <v>371250</v>
          </cell>
          <cell r="I1397" t="str">
            <v>D</v>
          </cell>
          <cell r="J1397" t="str">
            <v>PENJUALAN BAHAN BAKU SALBUTAMOL 0.250KG</v>
          </cell>
          <cell r="K1397" t="str">
            <v>103040010</v>
          </cell>
        </row>
        <row r="1398">
          <cell r="A1398" t="str">
            <v>F</v>
          </cell>
          <cell r="B1398" t="str">
            <v>1</v>
          </cell>
          <cell r="D1398" t="str">
            <v>003358</v>
          </cell>
          <cell r="E1398">
            <v>38573</v>
          </cell>
          <cell r="F1398" t="str">
            <v>48524M1</v>
          </cell>
          <cell r="G1398" t="str">
            <v>6706030124M1</v>
          </cell>
          <cell r="H1398">
            <v>7417</v>
          </cell>
          <cell r="I1398" t="str">
            <v>D</v>
          </cell>
          <cell r="J1398" t="str">
            <v>EXTRA PUDING SUSU MURNI       TEKNIK &amp; PEMELIHARAA</v>
          </cell>
          <cell r="K1398" t="str">
            <v>103030500</v>
          </cell>
        </row>
        <row r="1399">
          <cell r="A1399" t="str">
            <v>F</v>
          </cell>
          <cell r="B1399" t="str">
            <v>1</v>
          </cell>
          <cell r="D1399" t="str">
            <v>003353</v>
          </cell>
          <cell r="E1399">
            <v>38573</v>
          </cell>
          <cell r="F1399" t="str">
            <v>9010100</v>
          </cell>
          <cell r="G1399" t="str">
            <v>710506020100</v>
          </cell>
          <cell r="H1399">
            <v>371250</v>
          </cell>
          <cell r="I1399" t="str">
            <v>K</v>
          </cell>
          <cell r="J1399" t="str">
            <v>PENJUALAN BAHAN BAKU SALBUTAMOL 0.250KG</v>
          </cell>
          <cell r="K1399" t="str">
            <v>103040020</v>
          </cell>
        </row>
        <row r="1400">
          <cell r="A1400" t="str">
            <v>F</v>
          </cell>
          <cell r="B1400" t="str">
            <v>1</v>
          </cell>
          <cell r="D1400" t="str">
            <v>003358</v>
          </cell>
          <cell r="E1400">
            <v>38573</v>
          </cell>
          <cell r="F1400" t="str">
            <v>48524M2</v>
          </cell>
          <cell r="G1400" t="str">
            <v>6706030124M2</v>
          </cell>
          <cell r="H1400">
            <v>14833</v>
          </cell>
          <cell r="I1400" t="str">
            <v>D</v>
          </cell>
          <cell r="J1400" t="str">
            <v>EXTRA PUDING SUSU MURNI       BANGUNAN &amp; LINGKUNGA</v>
          </cell>
          <cell r="K1400" t="str">
            <v>103030510</v>
          </cell>
        </row>
        <row r="1401">
          <cell r="A1401" t="str">
            <v>F</v>
          </cell>
          <cell r="B1401" t="str">
            <v>1</v>
          </cell>
          <cell r="D1401" t="str">
            <v>003358</v>
          </cell>
          <cell r="E1401">
            <v>38573</v>
          </cell>
          <cell r="F1401" t="str">
            <v>48524M3</v>
          </cell>
          <cell r="G1401" t="str">
            <v>6706030124M3</v>
          </cell>
          <cell r="H1401">
            <v>51917</v>
          </cell>
          <cell r="I1401" t="str">
            <v>D</v>
          </cell>
          <cell r="J1401" t="str">
            <v>EXTRA PUDING SUSU MURNI       ELEKTRIK &amp; INSTALASI</v>
          </cell>
          <cell r="K1401" t="str">
            <v>103030520</v>
          </cell>
        </row>
        <row r="1402">
          <cell r="A1402" t="str">
            <v>F</v>
          </cell>
          <cell r="B1402" t="str">
            <v>1</v>
          </cell>
          <cell r="D1402" t="str">
            <v>003358</v>
          </cell>
          <cell r="E1402">
            <v>38573</v>
          </cell>
          <cell r="F1402" t="str">
            <v>48524M4</v>
          </cell>
          <cell r="G1402" t="str">
            <v>6706030124M4</v>
          </cell>
          <cell r="H1402">
            <v>40792</v>
          </cell>
          <cell r="I1402" t="str">
            <v>D</v>
          </cell>
          <cell r="J1402" t="str">
            <v>EXTRA PUDING SUSU MURNI                    MEKANIK</v>
          </cell>
          <cell r="K1402" t="str">
            <v>103030530</v>
          </cell>
        </row>
        <row r="1403">
          <cell r="A1403" t="str">
            <v>F</v>
          </cell>
          <cell r="B1403" t="str">
            <v>1</v>
          </cell>
          <cell r="D1403" t="str">
            <v>003354</v>
          </cell>
          <cell r="E1403">
            <v>38573</v>
          </cell>
          <cell r="F1403" t="str">
            <v>1000000</v>
          </cell>
          <cell r="G1403" t="str">
            <v>110101010000</v>
          </cell>
          <cell r="H1403">
            <v>5100</v>
          </cell>
          <cell r="I1403" t="str">
            <v>D</v>
          </cell>
          <cell r="J1403" t="str">
            <v>SETORAN PPH 23,NO BUKTI 130/MH/NR/VIII/05</v>
          </cell>
          <cell r="K1403" t="str">
            <v>103040030</v>
          </cell>
        </row>
        <row r="1404">
          <cell r="A1404" t="str">
            <v>F</v>
          </cell>
          <cell r="B1404" t="str">
            <v>1</v>
          </cell>
          <cell r="D1404" t="str">
            <v>003358</v>
          </cell>
          <cell r="E1404">
            <v>38573</v>
          </cell>
          <cell r="F1404" t="str">
            <v>48524N1</v>
          </cell>
          <cell r="G1404" t="str">
            <v>6706030124N1</v>
          </cell>
          <cell r="H1404">
            <v>3708</v>
          </cell>
          <cell r="I1404" t="str">
            <v>D</v>
          </cell>
          <cell r="J1404" t="str">
            <v>EXTRA PUDING SUSU MURNI                PENYIMPANAN</v>
          </cell>
          <cell r="K1404" t="str">
            <v>103030540</v>
          </cell>
        </row>
        <row r="1405">
          <cell r="A1405" t="str">
            <v>F</v>
          </cell>
          <cell r="B1405" t="str">
            <v>1</v>
          </cell>
          <cell r="D1405" t="str">
            <v>003358</v>
          </cell>
          <cell r="E1405">
            <v>38573</v>
          </cell>
          <cell r="F1405" t="str">
            <v>48524N2</v>
          </cell>
          <cell r="G1405" t="str">
            <v>6706030124N2</v>
          </cell>
          <cell r="H1405">
            <v>22250</v>
          </cell>
          <cell r="I1405" t="str">
            <v>D</v>
          </cell>
          <cell r="J1405" t="str">
            <v>EXTRA PUDING SUSU MURNI       PENYIMPANAN BAHAN BA</v>
          </cell>
          <cell r="K1405" t="str">
            <v>103030550</v>
          </cell>
        </row>
        <row r="1406">
          <cell r="A1406" t="str">
            <v>F</v>
          </cell>
          <cell r="B1406" t="str">
            <v>1</v>
          </cell>
          <cell r="D1406" t="str">
            <v>003358</v>
          </cell>
          <cell r="E1406">
            <v>38573</v>
          </cell>
          <cell r="F1406" t="str">
            <v>48524N3</v>
          </cell>
          <cell r="G1406" t="str">
            <v>6706030124N3</v>
          </cell>
          <cell r="H1406">
            <v>25958</v>
          </cell>
          <cell r="I1406" t="str">
            <v>D</v>
          </cell>
          <cell r="J1406" t="str">
            <v>EXTRA PUDING SUSU MURNI       PENYIMPANAN BAHAN KE</v>
          </cell>
          <cell r="K1406" t="str">
            <v>103030560</v>
          </cell>
        </row>
        <row r="1407">
          <cell r="A1407" t="str">
            <v>F</v>
          </cell>
          <cell r="B1407" t="str">
            <v>1</v>
          </cell>
          <cell r="D1407" t="str">
            <v>003358</v>
          </cell>
          <cell r="E1407">
            <v>38573</v>
          </cell>
          <cell r="F1407" t="str">
            <v>48524N4</v>
          </cell>
          <cell r="G1407" t="str">
            <v>6706030124N4</v>
          </cell>
          <cell r="H1407">
            <v>22250</v>
          </cell>
          <cell r="I1407" t="str">
            <v>D</v>
          </cell>
          <cell r="J1407" t="str">
            <v>EXTRA PUDING SUSU MURNI       PENYIMPANAN PRODUK J</v>
          </cell>
          <cell r="K1407" t="str">
            <v>103030570</v>
          </cell>
        </row>
        <row r="1408">
          <cell r="A1408" t="str">
            <v>F</v>
          </cell>
          <cell r="B1408" t="str">
            <v>1</v>
          </cell>
          <cell r="D1408" t="str">
            <v>003358</v>
          </cell>
          <cell r="E1408">
            <v>38573</v>
          </cell>
          <cell r="F1408" t="str">
            <v>48524N5</v>
          </cell>
          <cell r="G1408" t="str">
            <v>6706030124N5</v>
          </cell>
          <cell r="H1408">
            <v>3708</v>
          </cell>
          <cell r="I1408" t="str">
            <v>D</v>
          </cell>
          <cell r="J1408" t="str">
            <v>EXTRA PUDING SUSU MURNI       PENYIMPANAN BARANG T</v>
          </cell>
          <cell r="K1408" t="str">
            <v>103030580</v>
          </cell>
        </row>
        <row r="1409">
          <cell r="A1409" t="str">
            <v>F</v>
          </cell>
          <cell r="B1409" t="str">
            <v>1</v>
          </cell>
          <cell r="D1409" t="str">
            <v>003358</v>
          </cell>
          <cell r="E1409">
            <v>38573</v>
          </cell>
          <cell r="F1409" t="str">
            <v>48524N6</v>
          </cell>
          <cell r="G1409" t="str">
            <v>6706030124N6</v>
          </cell>
          <cell r="H1409">
            <v>55625</v>
          </cell>
          <cell r="I1409" t="str">
            <v>D</v>
          </cell>
          <cell r="J1409" t="str">
            <v>EXTRA PUDING SUSU MURNI       PENYIMPANAN KULIT KI</v>
          </cell>
          <cell r="K1409" t="str">
            <v>103030590</v>
          </cell>
        </row>
        <row r="1410">
          <cell r="A1410" t="str">
            <v>F</v>
          </cell>
          <cell r="B1410" t="str">
            <v>1</v>
          </cell>
          <cell r="D1410" t="str">
            <v>003358</v>
          </cell>
          <cell r="E1410">
            <v>38573</v>
          </cell>
          <cell r="F1410" t="str">
            <v>48524N7</v>
          </cell>
          <cell r="G1410" t="str">
            <v>6706030124N7</v>
          </cell>
          <cell r="H1410">
            <v>48208</v>
          </cell>
          <cell r="I1410" t="str">
            <v>D</v>
          </cell>
          <cell r="J1410" t="str">
            <v>EXTRA PUDING SUSU MURNI        PENIMBANGAN SENTRAL</v>
          </cell>
          <cell r="K1410" t="str">
            <v>103030600</v>
          </cell>
        </row>
        <row r="1411">
          <cell r="A1411" t="str">
            <v>F</v>
          </cell>
          <cell r="B1411" t="str">
            <v>1</v>
          </cell>
          <cell r="D1411" t="str">
            <v>003358</v>
          </cell>
          <cell r="E1411">
            <v>38573</v>
          </cell>
          <cell r="F1411" t="str">
            <v>48524N8</v>
          </cell>
          <cell r="G1411" t="str">
            <v>6706030124N8</v>
          </cell>
          <cell r="H1411">
            <v>3708</v>
          </cell>
          <cell r="I1411" t="str">
            <v>D</v>
          </cell>
          <cell r="J1411" t="str">
            <v>EXTRA PUDING SUSU MURNI       PENANDAAN BAHAN KEMA</v>
          </cell>
          <cell r="K1411" t="str">
            <v>103030610</v>
          </cell>
        </row>
        <row r="1412">
          <cell r="A1412" t="str">
            <v>F</v>
          </cell>
          <cell r="B1412" t="str">
            <v>1</v>
          </cell>
          <cell r="D1412" t="str">
            <v>003358</v>
          </cell>
          <cell r="E1412">
            <v>38573</v>
          </cell>
          <cell r="F1412" t="str">
            <v>48524O1</v>
          </cell>
          <cell r="G1412" t="str">
            <v>6706030124O1</v>
          </cell>
          <cell r="H1412">
            <v>3708</v>
          </cell>
          <cell r="I1412" t="str">
            <v>D</v>
          </cell>
          <cell r="J1412" t="str">
            <v>EXTRA PUDING SUSU MURNI                  PEMBELIAN</v>
          </cell>
          <cell r="K1412" t="str">
            <v>103030620</v>
          </cell>
        </row>
        <row r="1413">
          <cell r="A1413" t="str">
            <v>F</v>
          </cell>
          <cell r="B1413" t="str">
            <v>1</v>
          </cell>
          <cell r="D1413" t="str">
            <v>003358</v>
          </cell>
          <cell r="E1413">
            <v>38573</v>
          </cell>
          <cell r="F1413" t="str">
            <v>48524O2</v>
          </cell>
          <cell r="G1413" t="str">
            <v>6706030124O2</v>
          </cell>
          <cell r="H1413">
            <v>7417</v>
          </cell>
          <cell r="I1413" t="str">
            <v>D</v>
          </cell>
          <cell r="J1413" t="str">
            <v>EXTRA PUDING SUSU MURNI       PEMBELIAN BAHAN PROD</v>
          </cell>
          <cell r="K1413" t="str">
            <v>103030630</v>
          </cell>
        </row>
        <row r="1414">
          <cell r="A1414" t="str">
            <v>F</v>
          </cell>
          <cell r="B1414" t="str">
            <v>1</v>
          </cell>
          <cell r="D1414" t="str">
            <v>003358</v>
          </cell>
          <cell r="E1414">
            <v>38573</v>
          </cell>
          <cell r="F1414" t="str">
            <v>48524O3</v>
          </cell>
          <cell r="G1414" t="str">
            <v>6706030124O3</v>
          </cell>
          <cell r="H1414">
            <v>7417</v>
          </cell>
          <cell r="I1414" t="str">
            <v>D</v>
          </cell>
          <cell r="J1414" t="str">
            <v>EXTRA PUDING SUSU MURNI        PEMBELIAN BAHAN NON</v>
          </cell>
          <cell r="K1414" t="str">
            <v>103030640</v>
          </cell>
        </row>
        <row r="1415">
          <cell r="A1415" t="str">
            <v>F</v>
          </cell>
          <cell r="B1415" t="str">
            <v>1</v>
          </cell>
          <cell r="D1415" t="str">
            <v>003358</v>
          </cell>
          <cell r="E1415">
            <v>38573</v>
          </cell>
          <cell r="F1415" t="str">
            <v>48524P1</v>
          </cell>
          <cell r="G1415" t="str">
            <v>6706030124P1</v>
          </cell>
          <cell r="H1415">
            <v>3708</v>
          </cell>
          <cell r="I1415" t="str">
            <v>D</v>
          </cell>
          <cell r="J1415" t="str">
            <v>EXTRA PUDING SUSU MURNI       PENGOLAHAN DATA INFO</v>
          </cell>
          <cell r="K1415" t="str">
            <v>103030650</v>
          </cell>
        </row>
        <row r="1416">
          <cell r="A1416" t="str">
            <v>F</v>
          </cell>
          <cell r="B1416" t="str">
            <v>1</v>
          </cell>
          <cell r="D1416" t="str">
            <v>003354</v>
          </cell>
          <cell r="E1416">
            <v>38573</v>
          </cell>
          <cell r="F1416" t="str">
            <v>183CI00</v>
          </cell>
          <cell r="G1416" t="str">
            <v>21030401CI00</v>
          </cell>
          <cell r="H1416">
            <v>5100</v>
          </cell>
          <cell r="I1416" t="str">
            <v>K</v>
          </cell>
          <cell r="J1416" t="str">
            <v>PPH 23 : CINCHONA KOPERASI NO 130/MH/NR/VIII/05</v>
          </cell>
          <cell r="K1416" t="str">
            <v>103040040</v>
          </cell>
        </row>
        <row r="1417">
          <cell r="A1417" t="str">
            <v>F</v>
          </cell>
          <cell r="B1417" t="str">
            <v>1</v>
          </cell>
          <cell r="D1417" t="str">
            <v>003358</v>
          </cell>
          <cell r="E1417">
            <v>38573</v>
          </cell>
          <cell r="F1417" t="str">
            <v>48524Q5</v>
          </cell>
          <cell r="G1417" t="str">
            <v>6706030124Q5</v>
          </cell>
          <cell r="H1417">
            <v>133500</v>
          </cell>
          <cell r="I1417" t="str">
            <v>D</v>
          </cell>
          <cell r="J1417" t="str">
            <v>EXTRA PUDING SUSU MURNI                       UMUM</v>
          </cell>
          <cell r="K1417" t="str">
            <v>103030660</v>
          </cell>
        </row>
        <row r="1418">
          <cell r="A1418" t="str">
            <v>F</v>
          </cell>
          <cell r="B1418" t="str">
            <v>1</v>
          </cell>
          <cell r="D1418" t="str">
            <v>003355</v>
          </cell>
          <cell r="E1418">
            <v>38573</v>
          </cell>
          <cell r="F1418" t="str">
            <v>4090000</v>
          </cell>
          <cell r="G1418" t="str">
            <v>510600010000</v>
          </cell>
          <cell r="H1418">
            <v>680442</v>
          </cell>
          <cell r="I1418" t="str">
            <v>D</v>
          </cell>
          <cell r="J1418" t="str">
            <v>KEKURAANGAN UPAH THL BLN JUNI'2005</v>
          </cell>
          <cell r="K1418" t="str">
            <v>103040050</v>
          </cell>
        </row>
        <row r="1419">
          <cell r="A1419" t="str">
            <v>F</v>
          </cell>
          <cell r="B1419" t="str">
            <v>1</v>
          </cell>
          <cell r="D1419" t="str">
            <v>003355</v>
          </cell>
          <cell r="E1419">
            <v>38573</v>
          </cell>
          <cell r="F1419" t="str">
            <v>1000000</v>
          </cell>
          <cell r="G1419" t="str">
            <v>110101010000</v>
          </cell>
          <cell r="H1419">
            <v>680442</v>
          </cell>
          <cell r="I1419" t="str">
            <v>K</v>
          </cell>
          <cell r="J1419" t="str">
            <v>KEKURANGAN UPAH THL BLN JUNI'2005</v>
          </cell>
          <cell r="K1419" t="str">
            <v>103040060</v>
          </cell>
        </row>
        <row r="1420">
          <cell r="A1420" t="str">
            <v>F</v>
          </cell>
          <cell r="B1420" t="str">
            <v>1</v>
          </cell>
          <cell r="D1420" t="str">
            <v>003358</v>
          </cell>
          <cell r="E1420">
            <v>38573</v>
          </cell>
          <cell r="F1420" t="str">
            <v>48524Q6</v>
          </cell>
          <cell r="G1420" t="str">
            <v>6706030124Q6</v>
          </cell>
          <cell r="H1420">
            <v>63042</v>
          </cell>
          <cell r="I1420" t="str">
            <v>D</v>
          </cell>
          <cell r="J1420" t="str">
            <v>EXTRA PUDING SUSU MURNI               RUMAH TANGGA</v>
          </cell>
          <cell r="K1420" t="str">
            <v>103030670</v>
          </cell>
        </row>
        <row r="1421">
          <cell r="A1421" t="str">
            <v>F</v>
          </cell>
          <cell r="B1421" t="str">
            <v>1</v>
          </cell>
          <cell r="D1421" t="str">
            <v>003358</v>
          </cell>
          <cell r="E1421">
            <v>38573</v>
          </cell>
          <cell r="F1421" t="str">
            <v>48524Q1</v>
          </cell>
          <cell r="G1421" t="str">
            <v>6706030124Q1</v>
          </cell>
          <cell r="H1421">
            <v>3708</v>
          </cell>
          <cell r="I1421" t="str">
            <v>D</v>
          </cell>
          <cell r="J1421" t="str">
            <v>EXTRA PUDING SUSU MURNI       ADM.PERSONALIA &amp; UMU</v>
          </cell>
          <cell r="K1421" t="str">
            <v>103030680</v>
          </cell>
        </row>
        <row r="1422">
          <cell r="A1422" t="str">
            <v>F</v>
          </cell>
          <cell r="B1422" t="str">
            <v>1</v>
          </cell>
          <cell r="D1422" t="str">
            <v>003358</v>
          </cell>
          <cell r="E1422">
            <v>38573</v>
          </cell>
          <cell r="F1422" t="str">
            <v>48524Q2</v>
          </cell>
          <cell r="G1422" t="str">
            <v>6706030124Q2</v>
          </cell>
          <cell r="H1422">
            <v>22250</v>
          </cell>
          <cell r="I1422" t="str">
            <v>D</v>
          </cell>
          <cell r="J1422" t="str">
            <v>EXTRA PUDING SUSU MURNI       ADM.PERSONALIA PLANT</v>
          </cell>
          <cell r="K1422" t="str">
            <v>103030690</v>
          </cell>
        </row>
        <row r="1423">
          <cell r="A1423" t="str">
            <v>F</v>
          </cell>
          <cell r="B1423" t="str">
            <v>1</v>
          </cell>
          <cell r="D1423" t="str">
            <v>003358</v>
          </cell>
          <cell r="E1423">
            <v>38573</v>
          </cell>
          <cell r="F1423" t="str">
            <v>48524Q4</v>
          </cell>
          <cell r="G1423" t="str">
            <v>6706030124Q4</v>
          </cell>
          <cell r="H1423">
            <v>7417</v>
          </cell>
          <cell r="I1423" t="str">
            <v>D</v>
          </cell>
          <cell r="J1423" t="str">
            <v>EXTRA PUDING SUSU MURNI                  PELATIHAN</v>
          </cell>
          <cell r="K1423" t="str">
            <v>103030700</v>
          </cell>
        </row>
        <row r="1424">
          <cell r="A1424" t="str">
            <v>F</v>
          </cell>
          <cell r="B1424" t="str">
            <v>1</v>
          </cell>
          <cell r="D1424" t="str">
            <v>003356</v>
          </cell>
          <cell r="E1424">
            <v>38573</v>
          </cell>
          <cell r="F1424" t="str">
            <v>4970000</v>
          </cell>
          <cell r="G1424" t="str">
            <v>691001010000</v>
          </cell>
          <cell r="H1424">
            <v>5000000</v>
          </cell>
          <cell r="I1424" t="str">
            <v>D</v>
          </cell>
          <cell r="J1424" t="str">
            <v>BIAYA REPRESENTASI TGL 09 AGUSTUS'2005</v>
          </cell>
          <cell r="K1424" t="str">
            <v>103040070</v>
          </cell>
        </row>
        <row r="1425">
          <cell r="A1425" t="str">
            <v>F</v>
          </cell>
          <cell r="B1425" t="str">
            <v>1</v>
          </cell>
          <cell r="D1425" t="str">
            <v>003358</v>
          </cell>
          <cell r="E1425">
            <v>38573</v>
          </cell>
          <cell r="F1425" t="str">
            <v>48524R1</v>
          </cell>
          <cell r="G1425" t="str">
            <v>6706030124R1</v>
          </cell>
          <cell r="H1425">
            <v>3708</v>
          </cell>
          <cell r="I1425" t="str">
            <v>D</v>
          </cell>
          <cell r="J1425" t="str">
            <v>EXTRA PUDING SUSU MURNI                  AKUNTANSI</v>
          </cell>
          <cell r="K1425" t="str">
            <v>103030710</v>
          </cell>
        </row>
        <row r="1426">
          <cell r="A1426" t="str">
            <v>F</v>
          </cell>
          <cell r="B1426" t="str">
            <v>1</v>
          </cell>
          <cell r="D1426" t="str">
            <v>003356</v>
          </cell>
          <cell r="E1426">
            <v>38573</v>
          </cell>
          <cell r="F1426" t="str">
            <v>1000000</v>
          </cell>
          <cell r="G1426" t="str">
            <v>110101010000</v>
          </cell>
          <cell r="H1426">
            <v>5000000</v>
          </cell>
          <cell r="I1426" t="str">
            <v>K</v>
          </cell>
          <cell r="J1426" t="str">
            <v>BIAYA REPRESENTASI TGL 09 AGUSTUS'2005</v>
          </cell>
          <cell r="K1426" t="str">
            <v>103040080</v>
          </cell>
        </row>
        <row r="1427">
          <cell r="A1427" t="str">
            <v>F</v>
          </cell>
          <cell r="B1427" t="str">
            <v>1</v>
          </cell>
          <cell r="D1427" t="str">
            <v>003358</v>
          </cell>
          <cell r="E1427">
            <v>38573</v>
          </cell>
          <cell r="F1427" t="str">
            <v>48524R2</v>
          </cell>
          <cell r="G1427" t="str">
            <v>6706030124R2</v>
          </cell>
          <cell r="H1427">
            <v>25958</v>
          </cell>
          <cell r="I1427" t="str">
            <v>D</v>
          </cell>
          <cell r="J1427" t="str">
            <v>EXTRA PUDING SUSU MURNI       BID.VERIFIKASI / LAP</v>
          </cell>
          <cell r="K1427" t="str">
            <v>103030720</v>
          </cell>
        </row>
        <row r="1428">
          <cell r="A1428" t="str">
            <v>F</v>
          </cell>
          <cell r="B1428" t="str">
            <v>1</v>
          </cell>
          <cell r="D1428" t="str">
            <v>003358</v>
          </cell>
          <cell r="E1428">
            <v>38573</v>
          </cell>
          <cell r="F1428" t="str">
            <v>48524R3</v>
          </cell>
          <cell r="G1428" t="str">
            <v>6706030124R3</v>
          </cell>
          <cell r="H1428">
            <v>3708</v>
          </cell>
          <cell r="I1428" t="str">
            <v>D</v>
          </cell>
          <cell r="J1428" t="str">
            <v>EXTRA PUDING SUSU MURNI       BIDANG PROSES DATA A</v>
          </cell>
          <cell r="K1428" t="str">
            <v>103030730</v>
          </cell>
        </row>
        <row r="1429">
          <cell r="A1429" t="str">
            <v>F</v>
          </cell>
          <cell r="B1429" t="str">
            <v>1</v>
          </cell>
          <cell r="D1429" t="str">
            <v>003358</v>
          </cell>
          <cell r="E1429">
            <v>38573</v>
          </cell>
          <cell r="F1429" t="str">
            <v>48524R4</v>
          </cell>
          <cell r="G1429" t="str">
            <v>6706030124R4</v>
          </cell>
          <cell r="H1429">
            <v>3708</v>
          </cell>
          <cell r="I1429" t="str">
            <v>D</v>
          </cell>
          <cell r="J1429" t="str">
            <v>EXTRA PUDING SUSU MURNI       BID STANDARISASI PEN</v>
          </cell>
          <cell r="K1429" t="str">
            <v>103030740</v>
          </cell>
        </row>
        <row r="1430">
          <cell r="A1430" t="str">
            <v>F</v>
          </cell>
          <cell r="B1430" t="str">
            <v>1</v>
          </cell>
          <cell r="D1430" t="str">
            <v>003357</v>
          </cell>
          <cell r="E1430">
            <v>38573</v>
          </cell>
          <cell r="F1430" t="str">
            <v>4090000</v>
          </cell>
          <cell r="G1430" t="str">
            <v>510600010000</v>
          </cell>
          <cell r="H1430">
            <v>3244773</v>
          </cell>
          <cell r="I1430" t="str">
            <v>D</v>
          </cell>
          <cell r="J1430" t="str">
            <v>KEK.IURAN JAMSOSTEK BLN JULI 2005</v>
          </cell>
          <cell r="K1430" t="str">
            <v>103040090</v>
          </cell>
        </row>
        <row r="1431">
          <cell r="A1431" t="str">
            <v>F</v>
          </cell>
          <cell r="B1431" t="str">
            <v>1</v>
          </cell>
          <cell r="D1431" t="str">
            <v>003358</v>
          </cell>
          <cell r="E1431">
            <v>38573</v>
          </cell>
          <cell r="F1431" t="str">
            <v>48524S1</v>
          </cell>
          <cell r="G1431" t="str">
            <v>6706030124S1</v>
          </cell>
          <cell r="H1431">
            <v>7417</v>
          </cell>
          <cell r="I1431" t="str">
            <v>D</v>
          </cell>
          <cell r="J1431" t="str">
            <v>EXTRA PUDING SUSU MURNI                   KEUANGAN</v>
          </cell>
          <cell r="K1431" t="str">
            <v>103030750</v>
          </cell>
        </row>
        <row r="1432">
          <cell r="A1432" t="str">
            <v>F</v>
          </cell>
          <cell r="B1432" t="str">
            <v>1</v>
          </cell>
          <cell r="D1432" t="str">
            <v>003357</v>
          </cell>
          <cell r="E1432">
            <v>38573</v>
          </cell>
          <cell r="F1432" t="str">
            <v>1000000</v>
          </cell>
          <cell r="G1432" t="str">
            <v>110101010000</v>
          </cell>
          <cell r="H1432">
            <v>3244773</v>
          </cell>
          <cell r="I1432" t="str">
            <v>K</v>
          </cell>
          <cell r="J1432" t="str">
            <v>KEK.IURAN JAMSOSTEK BLN JULI 2005</v>
          </cell>
          <cell r="K1432" t="str">
            <v>103040100</v>
          </cell>
        </row>
        <row r="1433">
          <cell r="A1433" t="str">
            <v>F</v>
          </cell>
          <cell r="B1433" t="str">
            <v>1</v>
          </cell>
          <cell r="D1433" t="str">
            <v>003358</v>
          </cell>
          <cell r="E1433">
            <v>38573</v>
          </cell>
          <cell r="F1433" t="str">
            <v>48524S2</v>
          </cell>
          <cell r="G1433" t="str">
            <v>6706030124S2</v>
          </cell>
          <cell r="H1433">
            <v>7417</v>
          </cell>
          <cell r="I1433" t="str">
            <v>D</v>
          </cell>
          <cell r="J1433" t="str">
            <v>EXTRA PUDING SUSU MURNI                   ANGGARAN</v>
          </cell>
          <cell r="K1433" t="str">
            <v>103030760</v>
          </cell>
        </row>
        <row r="1434">
          <cell r="A1434" t="str">
            <v>F</v>
          </cell>
          <cell r="B1434" t="str">
            <v>1</v>
          </cell>
          <cell r="D1434" t="str">
            <v>003358</v>
          </cell>
          <cell r="E1434">
            <v>38573</v>
          </cell>
          <cell r="F1434" t="str">
            <v>48524S3</v>
          </cell>
          <cell r="G1434" t="str">
            <v>6706030124S3</v>
          </cell>
          <cell r="H1434">
            <v>14833</v>
          </cell>
          <cell r="I1434" t="str">
            <v>D</v>
          </cell>
          <cell r="J1434" t="str">
            <v>EXTRA PUDING SUSU MURNI       ADM / KAS BANK PLANT</v>
          </cell>
          <cell r="K1434" t="str">
            <v>103030770</v>
          </cell>
        </row>
        <row r="1435">
          <cell r="A1435" t="str">
            <v>F</v>
          </cell>
          <cell r="B1435" t="str">
            <v>1</v>
          </cell>
          <cell r="D1435" t="str">
            <v>003358</v>
          </cell>
          <cell r="E1435">
            <v>38573</v>
          </cell>
          <cell r="F1435" t="str">
            <v>48524S4</v>
          </cell>
          <cell r="G1435" t="str">
            <v>6706030124S4</v>
          </cell>
          <cell r="H1435">
            <v>11125</v>
          </cell>
          <cell r="I1435" t="str">
            <v>D</v>
          </cell>
          <cell r="J1435" t="str">
            <v>EXTRA PUDING SUSU MURNI                      PAJAK</v>
          </cell>
          <cell r="K1435" t="str">
            <v>103030780</v>
          </cell>
        </row>
        <row r="1436">
          <cell r="A1436" t="str">
            <v>F</v>
          </cell>
          <cell r="B1436" t="str">
            <v>1</v>
          </cell>
          <cell r="D1436" t="str">
            <v>003359</v>
          </cell>
          <cell r="E1436">
            <v>38573</v>
          </cell>
          <cell r="F1436" t="str">
            <v>48526F6</v>
          </cell>
          <cell r="G1436" t="str">
            <v>6106060126F6</v>
          </cell>
          <cell r="H1436">
            <v>300000</v>
          </cell>
          <cell r="I1436" t="str">
            <v>D</v>
          </cell>
          <cell r="J1436" t="str">
            <v>PEMBELIAN KACAMATA TIKA IRAWATI    PENGEMAS PRIMER</v>
          </cell>
          <cell r="K1436" t="str">
            <v>103040110</v>
          </cell>
        </row>
        <row r="1437">
          <cell r="A1437" t="str">
            <v>F</v>
          </cell>
          <cell r="B1437" t="str">
            <v>1</v>
          </cell>
          <cell r="D1437" t="str">
            <v>003359</v>
          </cell>
          <cell r="E1437">
            <v>38573</v>
          </cell>
          <cell r="F1437" t="str">
            <v>1000000</v>
          </cell>
          <cell r="G1437" t="str">
            <v>110101010000</v>
          </cell>
          <cell r="H1437">
            <v>300000</v>
          </cell>
          <cell r="I1437" t="str">
            <v>K</v>
          </cell>
          <cell r="J1437" t="str">
            <v>PEMBELIAN KACAMATA TIKA IRAWATI   PENGERMAS PRIMER</v>
          </cell>
          <cell r="K1437" t="str">
            <v>103040120</v>
          </cell>
        </row>
        <row r="1438">
          <cell r="A1438" t="str">
            <v>F</v>
          </cell>
          <cell r="B1438" t="str">
            <v>1</v>
          </cell>
          <cell r="D1438" t="str">
            <v>003360</v>
          </cell>
          <cell r="E1438">
            <v>38573</v>
          </cell>
          <cell r="F1438" t="str">
            <v>49803Q5</v>
          </cell>
          <cell r="G1438" t="str">
            <v>6807020103Q5</v>
          </cell>
          <cell r="H1438">
            <v>300000</v>
          </cell>
          <cell r="I1438" t="str">
            <v>D</v>
          </cell>
          <cell r="J1438" t="str">
            <v>PARTISIPASI HUT RI KE 60 WARGA RW 04 PASIR KALIKI</v>
          </cell>
          <cell r="K1438" t="str">
            <v>103040130</v>
          </cell>
        </row>
        <row r="1439">
          <cell r="A1439" t="str">
            <v>F</v>
          </cell>
          <cell r="B1439" t="str">
            <v>1</v>
          </cell>
          <cell r="D1439" t="str">
            <v>003360</v>
          </cell>
          <cell r="E1439">
            <v>38573</v>
          </cell>
          <cell r="F1439" t="str">
            <v>1000000</v>
          </cell>
          <cell r="G1439" t="str">
            <v>110101010000</v>
          </cell>
          <cell r="H1439">
            <v>300000</v>
          </cell>
          <cell r="I1439" t="str">
            <v>K</v>
          </cell>
          <cell r="J1439" t="str">
            <v>PARTISIPASI HUT RI KE 60 WARGA RW 04 PASIR KALIKI</v>
          </cell>
          <cell r="K1439" t="str">
            <v>103040140</v>
          </cell>
        </row>
        <row r="1440">
          <cell r="A1440" t="str">
            <v>F</v>
          </cell>
          <cell r="B1440" t="str">
            <v>1</v>
          </cell>
          <cell r="D1440" t="str">
            <v>003361</v>
          </cell>
          <cell r="E1440">
            <v>38573</v>
          </cell>
          <cell r="F1440" t="str">
            <v>49102Q5</v>
          </cell>
          <cell r="G1440" t="str">
            <v>6801020102Q5</v>
          </cell>
          <cell r="H1440">
            <v>260000</v>
          </cell>
          <cell r="I1440" t="str">
            <v>D</v>
          </cell>
          <cell r="J1440" t="str">
            <v>PEMBELIAN TIKET KA BANDUNG-GAMBIR TGL 5 AGUSTUS'05</v>
          </cell>
          <cell r="K1440" t="str">
            <v>103040150</v>
          </cell>
        </row>
        <row r="1441">
          <cell r="A1441" t="str">
            <v>F</v>
          </cell>
          <cell r="B1441" t="str">
            <v>1</v>
          </cell>
          <cell r="D1441" t="str">
            <v>003361</v>
          </cell>
          <cell r="E1441">
            <v>38573</v>
          </cell>
          <cell r="F1441" t="str">
            <v>1000000</v>
          </cell>
          <cell r="G1441" t="str">
            <v>110101010000</v>
          </cell>
          <cell r="H1441">
            <v>260000</v>
          </cell>
          <cell r="I1441" t="str">
            <v>K</v>
          </cell>
          <cell r="J1441" t="str">
            <v>PEMB TIKET KA BANDUNG-GAMBIR TGL 5 AGUSTUS 2005</v>
          </cell>
          <cell r="K1441" t="str">
            <v>103040160</v>
          </cell>
        </row>
        <row r="1442">
          <cell r="A1442" t="str">
            <v>F</v>
          </cell>
          <cell r="B1442" t="str">
            <v>1</v>
          </cell>
          <cell r="D1442" t="str">
            <v>003362</v>
          </cell>
          <cell r="E1442">
            <v>38573</v>
          </cell>
          <cell r="F1442" t="str">
            <v>49101Q1</v>
          </cell>
          <cell r="G1442" t="str">
            <v>6801010101Q1</v>
          </cell>
          <cell r="H1442">
            <v>68500</v>
          </cell>
          <cell r="I1442" t="str">
            <v>D</v>
          </cell>
          <cell r="J1442" t="str">
            <v>BIAYA JAMUAN MAKAN TGL 8/08/2005</v>
          </cell>
          <cell r="K1442" t="str">
            <v>103040170</v>
          </cell>
        </row>
        <row r="1443">
          <cell r="A1443" t="str">
            <v>F</v>
          </cell>
          <cell r="B1443" t="str">
            <v>1</v>
          </cell>
          <cell r="D1443" t="str">
            <v>003362</v>
          </cell>
          <cell r="E1443">
            <v>38573</v>
          </cell>
          <cell r="F1443" t="str">
            <v>1000000</v>
          </cell>
          <cell r="G1443" t="str">
            <v>110101010000</v>
          </cell>
          <cell r="H1443">
            <v>68500</v>
          </cell>
          <cell r="I1443" t="str">
            <v>K</v>
          </cell>
          <cell r="J1443" t="str">
            <v>BIAYA JAMUAN MAKAN TGL 8/08/2005</v>
          </cell>
          <cell r="K1443" t="str">
            <v>103040180</v>
          </cell>
        </row>
        <row r="1444">
          <cell r="A1444" t="str">
            <v>F</v>
          </cell>
          <cell r="B1444" t="str">
            <v>1</v>
          </cell>
          <cell r="D1444" t="str">
            <v>003370</v>
          </cell>
          <cell r="E1444">
            <v>38573</v>
          </cell>
          <cell r="F1444" t="str">
            <v>48200K1</v>
          </cell>
          <cell r="G1444" t="str">
            <v>6702010100K1</v>
          </cell>
          <cell r="H1444">
            <v>125000</v>
          </cell>
          <cell r="I1444" t="str">
            <v>D</v>
          </cell>
          <cell r="J1444" t="str">
            <v>SPPD MYRNA SASKIA N,DRA KE JAKARTA TGL 26 JULI'05</v>
          </cell>
          <cell r="K1444" t="str">
            <v>103040180</v>
          </cell>
        </row>
        <row r="1445">
          <cell r="A1445" t="str">
            <v>F</v>
          </cell>
          <cell r="B1445" t="str">
            <v>1</v>
          </cell>
          <cell r="D1445" t="str">
            <v>003363</v>
          </cell>
          <cell r="E1445">
            <v>38573</v>
          </cell>
          <cell r="F1445" t="str">
            <v>121KI17</v>
          </cell>
          <cell r="G1445" t="str">
            <v>11110501KI17</v>
          </cell>
          <cell r="H1445">
            <v>1687375</v>
          </cell>
          <cell r="I1445" t="str">
            <v>D</v>
          </cell>
          <cell r="J1445" t="str">
            <v>JAMUAN MAKAN TGL 28 JULI'05 BEBAN KF MOJOPAHIT</v>
          </cell>
          <cell r="K1445" t="str">
            <v>103040190</v>
          </cell>
        </row>
        <row r="1446">
          <cell r="A1446" t="str">
            <v>F</v>
          </cell>
          <cell r="B1446" t="str">
            <v>1</v>
          </cell>
          <cell r="D1446" t="str">
            <v>003363</v>
          </cell>
          <cell r="E1446">
            <v>38573</v>
          </cell>
          <cell r="F1446" t="str">
            <v>1000000</v>
          </cell>
          <cell r="G1446" t="str">
            <v>110101010000</v>
          </cell>
          <cell r="H1446">
            <v>1687375</v>
          </cell>
          <cell r="I1446" t="str">
            <v>K</v>
          </cell>
          <cell r="J1446" t="str">
            <v>JAMUAN TAMU TGL 28 JULI'05 BEBAN KF MOJOPAHIT</v>
          </cell>
          <cell r="K1446" t="str">
            <v>103040200</v>
          </cell>
        </row>
        <row r="1447">
          <cell r="A1447" t="str">
            <v>F</v>
          </cell>
          <cell r="B1447" t="str">
            <v>1</v>
          </cell>
          <cell r="D1447" t="str">
            <v>003364</v>
          </cell>
          <cell r="E1447">
            <v>38573</v>
          </cell>
          <cell r="F1447" t="str">
            <v>49102Q6</v>
          </cell>
          <cell r="G1447" t="str">
            <v>6801020102Q6</v>
          </cell>
          <cell r="H1447">
            <v>472500</v>
          </cell>
          <cell r="I1447" t="str">
            <v>D</v>
          </cell>
          <cell r="J1447" t="str">
            <v>BIAYA JAMUAN SENAM TGL 29/07/2005</v>
          </cell>
          <cell r="K1447" t="str">
            <v>103040210</v>
          </cell>
        </row>
        <row r="1448">
          <cell r="A1448" t="str">
            <v>F</v>
          </cell>
          <cell r="B1448" t="str">
            <v>1</v>
          </cell>
          <cell r="D1448" t="str">
            <v>003364</v>
          </cell>
          <cell r="E1448">
            <v>38573</v>
          </cell>
          <cell r="F1448" t="str">
            <v>1000000</v>
          </cell>
          <cell r="G1448" t="str">
            <v>110101010000</v>
          </cell>
          <cell r="H1448">
            <v>472500</v>
          </cell>
          <cell r="I1448" t="str">
            <v>K</v>
          </cell>
          <cell r="J1448" t="str">
            <v>BIAYA JAMUAN SENAM TGL 29/07/2005</v>
          </cell>
          <cell r="K1448" t="str">
            <v>103040220</v>
          </cell>
        </row>
        <row r="1449">
          <cell r="A1449" t="str">
            <v>F</v>
          </cell>
          <cell r="B1449" t="str">
            <v>1</v>
          </cell>
          <cell r="D1449" t="str">
            <v>003365</v>
          </cell>
          <cell r="E1449">
            <v>38573</v>
          </cell>
          <cell r="F1449" t="str">
            <v>49102Q6</v>
          </cell>
          <cell r="G1449" t="str">
            <v>6801020102Q6</v>
          </cell>
          <cell r="H1449">
            <v>207200</v>
          </cell>
          <cell r="I1449" t="str">
            <v>D</v>
          </cell>
          <cell r="J1449" t="str">
            <v>BIAYA JAMUAN PETUGAS LIMBAH TGL25/07/05-2/08/05</v>
          </cell>
          <cell r="K1449" t="str">
            <v>103040230</v>
          </cell>
        </row>
        <row r="1450">
          <cell r="A1450" t="str">
            <v>F</v>
          </cell>
          <cell r="B1450" t="str">
            <v>1</v>
          </cell>
          <cell r="D1450" t="str">
            <v>003365</v>
          </cell>
          <cell r="E1450">
            <v>38573</v>
          </cell>
          <cell r="F1450" t="str">
            <v>1000000</v>
          </cell>
          <cell r="G1450" t="str">
            <v>110101010000</v>
          </cell>
          <cell r="H1450">
            <v>207200</v>
          </cell>
          <cell r="I1450" t="str">
            <v>K</v>
          </cell>
          <cell r="J1450" t="str">
            <v>BIAYA JAMUAN PETUGAS LIMBAH TGL25/07/05-2/08/05</v>
          </cell>
          <cell r="K1450" t="str">
            <v>103040240</v>
          </cell>
        </row>
        <row r="1451">
          <cell r="A1451" t="str">
            <v>F</v>
          </cell>
          <cell r="B1451" t="str">
            <v>1</v>
          </cell>
          <cell r="D1451" t="str">
            <v>003370</v>
          </cell>
          <cell r="E1451">
            <v>38573</v>
          </cell>
          <cell r="F1451" t="str">
            <v>1000000</v>
          </cell>
          <cell r="G1451" t="str">
            <v>110101010000</v>
          </cell>
          <cell r="H1451">
            <v>125000</v>
          </cell>
          <cell r="I1451" t="str">
            <v>K</v>
          </cell>
          <cell r="J1451" t="str">
            <v>SPPD MYRNA SASKIA KE JAKARTA TGL 25 JULI 2005</v>
          </cell>
          <cell r="K1451" t="str">
            <v>103040250</v>
          </cell>
        </row>
        <row r="1452">
          <cell r="A1452" t="str">
            <v>F</v>
          </cell>
          <cell r="B1452" t="str">
            <v>1</v>
          </cell>
          <cell r="D1452" t="str">
            <v>003366</v>
          </cell>
          <cell r="E1452">
            <v>38573</v>
          </cell>
          <cell r="F1452" t="str">
            <v>49102Q6</v>
          </cell>
          <cell r="G1452" t="str">
            <v>6801020102Q6</v>
          </cell>
          <cell r="H1452">
            <v>164500</v>
          </cell>
          <cell r="I1452" t="str">
            <v>D</v>
          </cell>
          <cell r="J1452" t="str">
            <v>PEMBELIAN MINUMAN TAMU &amp;RAPAT TGL 01/08/2005</v>
          </cell>
          <cell r="K1452" t="str">
            <v>103040250</v>
          </cell>
        </row>
        <row r="1453">
          <cell r="A1453" t="str">
            <v>F</v>
          </cell>
          <cell r="B1453" t="str">
            <v>1</v>
          </cell>
          <cell r="D1453" t="str">
            <v>003366</v>
          </cell>
          <cell r="E1453">
            <v>38573</v>
          </cell>
          <cell r="F1453" t="str">
            <v>1000000</v>
          </cell>
          <cell r="G1453" t="str">
            <v>110101010000</v>
          </cell>
          <cell r="H1453">
            <v>164500</v>
          </cell>
          <cell r="I1453" t="str">
            <v>K</v>
          </cell>
          <cell r="J1453" t="str">
            <v>PEMBELIAN MINUMAN TAMU &amp;RAPAT TGL 01/08/2005</v>
          </cell>
          <cell r="K1453" t="str">
            <v>103040260</v>
          </cell>
        </row>
        <row r="1454">
          <cell r="A1454" t="str">
            <v>F</v>
          </cell>
          <cell r="B1454" t="str">
            <v>1</v>
          </cell>
          <cell r="D1454" t="str">
            <v>003371</v>
          </cell>
          <cell r="E1454">
            <v>38573</v>
          </cell>
          <cell r="F1454" t="str">
            <v>48200L1</v>
          </cell>
          <cell r="G1454" t="str">
            <v>6702010100L1</v>
          </cell>
          <cell r="H1454">
            <v>125000</v>
          </cell>
          <cell r="I1454" t="str">
            <v>D</v>
          </cell>
          <cell r="J1454" t="str">
            <v>SPPD ENOK MIMIN AMALIANA KE JAKARTA TGL 26 JULI'05</v>
          </cell>
          <cell r="K1454" t="str">
            <v>103040260</v>
          </cell>
        </row>
        <row r="1455">
          <cell r="A1455" t="str">
            <v>F</v>
          </cell>
          <cell r="B1455" t="str">
            <v>1</v>
          </cell>
          <cell r="D1455" t="str">
            <v>003371</v>
          </cell>
          <cell r="E1455">
            <v>38573</v>
          </cell>
          <cell r="F1455" t="str">
            <v>1000000</v>
          </cell>
          <cell r="G1455" t="str">
            <v>110101010000</v>
          </cell>
          <cell r="H1455">
            <v>125000</v>
          </cell>
          <cell r="I1455" t="str">
            <v>K</v>
          </cell>
          <cell r="J1455" t="str">
            <v>SPPD ENOK MIMIN AMALIANA KE JAKARTA TGL 26 JULI'05</v>
          </cell>
          <cell r="K1455" t="str">
            <v>103040270</v>
          </cell>
        </row>
        <row r="1456">
          <cell r="A1456" t="str">
            <v>F</v>
          </cell>
          <cell r="B1456" t="str">
            <v>1</v>
          </cell>
          <cell r="D1456" t="str">
            <v>003367</v>
          </cell>
          <cell r="E1456">
            <v>38573</v>
          </cell>
          <cell r="F1456" t="str">
            <v>49102Q6</v>
          </cell>
          <cell r="G1456" t="str">
            <v>6801020102Q6</v>
          </cell>
          <cell r="H1456">
            <v>328800</v>
          </cell>
          <cell r="I1456" t="str">
            <v>D</v>
          </cell>
          <cell r="J1456" t="str">
            <v>JAMUAN TAMU TGL 1-2/08/2005</v>
          </cell>
          <cell r="K1456" t="str">
            <v>103040270</v>
          </cell>
        </row>
        <row r="1457">
          <cell r="A1457" t="str">
            <v>F</v>
          </cell>
          <cell r="B1457" t="str">
            <v>1</v>
          </cell>
          <cell r="D1457" t="str">
            <v>003367</v>
          </cell>
          <cell r="E1457">
            <v>38573</v>
          </cell>
          <cell r="F1457" t="str">
            <v>1000000</v>
          </cell>
          <cell r="G1457" t="str">
            <v>110101010000</v>
          </cell>
          <cell r="H1457">
            <v>328800</v>
          </cell>
          <cell r="I1457" t="str">
            <v>K</v>
          </cell>
          <cell r="J1457" t="str">
            <v>JAMUAN TAMU TGL 1-2/08/2005</v>
          </cell>
          <cell r="K1457" t="str">
            <v>103040280</v>
          </cell>
        </row>
        <row r="1458">
          <cell r="A1458" t="str">
            <v>F</v>
          </cell>
          <cell r="B1458" t="str">
            <v>1</v>
          </cell>
          <cell r="D1458" t="str">
            <v>003372</v>
          </cell>
          <cell r="E1458">
            <v>38573</v>
          </cell>
          <cell r="F1458" t="str">
            <v>48200F1</v>
          </cell>
          <cell r="G1458" t="str">
            <v>6702010100F1</v>
          </cell>
          <cell r="H1458">
            <v>125000</v>
          </cell>
          <cell r="I1458" t="str">
            <v>D</v>
          </cell>
          <cell r="J1458" t="str">
            <v>SPPD ENDANG WIDIASTUTI,DRA KE BOGOR TGL 25 JULI'05</v>
          </cell>
          <cell r="K1458" t="str">
            <v>103040280</v>
          </cell>
        </row>
        <row r="1459">
          <cell r="A1459" t="str">
            <v>F</v>
          </cell>
          <cell r="B1459" t="str">
            <v>1</v>
          </cell>
          <cell r="D1459" t="str">
            <v>003372</v>
          </cell>
          <cell r="E1459">
            <v>38573</v>
          </cell>
          <cell r="F1459" t="str">
            <v>1000000</v>
          </cell>
          <cell r="G1459" t="str">
            <v>110101010000</v>
          </cell>
          <cell r="H1459">
            <v>125000</v>
          </cell>
          <cell r="I1459" t="str">
            <v>K</v>
          </cell>
          <cell r="J1459" t="str">
            <v>SPPD ENDANG WIDIASTUTI,DRA KE BOGOR TGL 25 JULI'05</v>
          </cell>
          <cell r="K1459" t="str">
            <v>103040290</v>
          </cell>
        </row>
        <row r="1460">
          <cell r="A1460" t="str">
            <v>F</v>
          </cell>
          <cell r="B1460" t="str">
            <v>1</v>
          </cell>
          <cell r="D1460" t="str">
            <v>003373</v>
          </cell>
          <cell r="E1460">
            <v>38573</v>
          </cell>
          <cell r="F1460" t="str">
            <v>48200I0</v>
          </cell>
          <cell r="G1460" t="str">
            <v>6702010100I0</v>
          </cell>
          <cell r="H1460">
            <v>150000</v>
          </cell>
          <cell r="I1460" t="str">
            <v>D</v>
          </cell>
          <cell r="J1460" t="str">
            <v>SPPD ABDUL MANAN,DRS KE JAKARTA TGL 29 JULI'05</v>
          </cell>
          <cell r="K1460" t="str">
            <v>103040300</v>
          </cell>
        </row>
        <row r="1461">
          <cell r="A1461" t="str">
            <v>F</v>
          </cell>
          <cell r="B1461" t="str">
            <v>1</v>
          </cell>
          <cell r="D1461" t="str">
            <v>003368</v>
          </cell>
          <cell r="E1461">
            <v>38573</v>
          </cell>
          <cell r="F1461" t="str">
            <v>48200B0</v>
          </cell>
          <cell r="G1461" t="str">
            <v>6702010100B0</v>
          </cell>
          <cell r="H1461">
            <v>150000</v>
          </cell>
          <cell r="I1461" t="str">
            <v>D</v>
          </cell>
          <cell r="J1461" t="str">
            <v>SPPD DODDY KE JAKARTA TGL TGL 25 JULI 2005</v>
          </cell>
          <cell r="K1461" t="str">
            <v>103040290</v>
          </cell>
        </row>
        <row r="1462">
          <cell r="A1462" t="str">
            <v>F</v>
          </cell>
          <cell r="B1462" t="str">
            <v>1</v>
          </cell>
          <cell r="D1462" t="str">
            <v>003368</v>
          </cell>
          <cell r="E1462">
            <v>38573</v>
          </cell>
          <cell r="F1462" t="str">
            <v>1000000</v>
          </cell>
          <cell r="G1462" t="str">
            <v>110101010000</v>
          </cell>
          <cell r="H1462">
            <v>150000</v>
          </cell>
          <cell r="I1462" t="str">
            <v>K</v>
          </cell>
          <cell r="J1462" t="str">
            <v>SPPD DODDY KE JAKARTA TGL 25 JULI 2005</v>
          </cell>
          <cell r="K1462" t="str">
            <v>103040300</v>
          </cell>
        </row>
        <row r="1463">
          <cell r="A1463" t="str">
            <v>F</v>
          </cell>
          <cell r="B1463" t="str">
            <v>1</v>
          </cell>
          <cell r="D1463" t="str">
            <v>003373</v>
          </cell>
          <cell r="E1463">
            <v>38573</v>
          </cell>
          <cell r="F1463" t="str">
            <v>1000000</v>
          </cell>
          <cell r="G1463" t="str">
            <v>110101010000</v>
          </cell>
          <cell r="H1463">
            <v>150000</v>
          </cell>
          <cell r="I1463" t="str">
            <v>K</v>
          </cell>
          <cell r="J1463" t="str">
            <v>SPPD ABDUL MANAN,DRS KE JAKARTA TGL 29 JULI'05</v>
          </cell>
          <cell r="K1463" t="str">
            <v>103040310</v>
          </cell>
        </row>
        <row r="1464">
          <cell r="A1464" t="str">
            <v>F</v>
          </cell>
          <cell r="B1464" t="str">
            <v>1</v>
          </cell>
          <cell r="D1464" t="str">
            <v>003374</v>
          </cell>
          <cell r="E1464">
            <v>38573</v>
          </cell>
          <cell r="F1464" t="str">
            <v>48200I0</v>
          </cell>
          <cell r="G1464" t="str">
            <v>6702010100I0</v>
          </cell>
          <cell r="H1464">
            <v>150000</v>
          </cell>
          <cell r="I1464" t="str">
            <v>D</v>
          </cell>
          <cell r="J1464" t="str">
            <v>SPPD ABDUL MANAN,DRS KE JAKARTA TGL 29 JULI 2005</v>
          </cell>
          <cell r="K1464" t="str">
            <v>103040320</v>
          </cell>
        </row>
        <row r="1465">
          <cell r="A1465" t="str">
            <v>F</v>
          </cell>
          <cell r="B1465" t="str">
            <v>1</v>
          </cell>
          <cell r="D1465" t="str">
            <v>003374</v>
          </cell>
          <cell r="E1465">
            <v>38573</v>
          </cell>
          <cell r="F1465" t="str">
            <v>1000000</v>
          </cell>
          <cell r="G1465" t="str">
            <v>110101010000</v>
          </cell>
          <cell r="H1465">
            <v>150000</v>
          </cell>
          <cell r="I1465" t="str">
            <v>K</v>
          </cell>
          <cell r="J1465" t="str">
            <v>SPPD ABDUL MANAN,DRS KE JAKARTA TGL 29 JULI 2005</v>
          </cell>
          <cell r="K1465" t="str">
            <v>103040330</v>
          </cell>
        </row>
        <row r="1466">
          <cell r="A1466" t="str">
            <v>F</v>
          </cell>
          <cell r="B1466" t="str">
            <v>1</v>
          </cell>
          <cell r="D1466" t="str">
            <v>003369</v>
          </cell>
          <cell r="E1466">
            <v>38573</v>
          </cell>
          <cell r="F1466" t="str">
            <v>48200K1</v>
          </cell>
          <cell r="G1466" t="str">
            <v>6702010100K1</v>
          </cell>
          <cell r="H1466">
            <v>125000</v>
          </cell>
          <cell r="I1466" t="str">
            <v>D</v>
          </cell>
          <cell r="J1466" t="str">
            <v>SPPD MYRNA SASKIA N,DRA KE BOGOR TGL 25 JULI 2005</v>
          </cell>
          <cell r="K1466" t="str">
            <v>103040310</v>
          </cell>
        </row>
        <row r="1467">
          <cell r="A1467" t="str">
            <v>F</v>
          </cell>
          <cell r="B1467" t="str">
            <v>1</v>
          </cell>
          <cell r="D1467" t="str">
            <v>003369</v>
          </cell>
          <cell r="E1467">
            <v>38573</v>
          </cell>
          <cell r="F1467" t="str">
            <v>1000000</v>
          </cell>
          <cell r="G1467" t="str">
            <v>110101010000</v>
          </cell>
          <cell r="H1467">
            <v>125000</v>
          </cell>
          <cell r="I1467" t="str">
            <v>K</v>
          </cell>
          <cell r="J1467" t="str">
            <v>SPPD 05 MYRNA SASKIA KE JAKARTA TGL 25/7/2005</v>
          </cell>
          <cell r="K1467" t="str">
            <v>103040320</v>
          </cell>
        </row>
        <row r="1468">
          <cell r="A1468" t="str">
            <v>F</v>
          </cell>
          <cell r="B1468" t="str">
            <v>1</v>
          </cell>
          <cell r="D1468" t="str">
            <v>03389</v>
          </cell>
          <cell r="E1468">
            <v>38574</v>
          </cell>
          <cell r="F1468" t="str">
            <v>48527Q5</v>
          </cell>
          <cell r="G1468" t="str">
            <v>6106010227Q5</v>
          </cell>
          <cell r="H1468">
            <v>25000</v>
          </cell>
          <cell r="I1468" t="str">
            <v>D</v>
          </cell>
          <cell r="J1468" t="str">
            <v>*19530201A 000000 BI.DOK KARY TOHIR HERMAN</v>
          </cell>
          <cell r="K1468" t="str">
            <v>103060010</v>
          </cell>
        </row>
        <row r="1469">
          <cell r="A1469" t="str">
            <v>M</v>
          </cell>
          <cell r="B1469" t="str">
            <v>1</v>
          </cell>
          <cell r="D1469" t="str">
            <v>03389</v>
          </cell>
          <cell r="E1469">
            <v>38574</v>
          </cell>
          <cell r="F1469" t="str">
            <v>48527N6</v>
          </cell>
          <cell r="G1469" t="str">
            <v>6106010227N6</v>
          </cell>
          <cell r="H1469">
            <v>15000</v>
          </cell>
          <cell r="I1469" t="str">
            <v>D</v>
          </cell>
          <cell r="J1469" t="str">
            <v>*19600613A 000000 BI.DOK ANAK SAMSUDIN</v>
          </cell>
          <cell r="K1469" t="str">
            <v>103060020</v>
          </cell>
        </row>
        <row r="1470">
          <cell r="A1470" t="str">
            <v>M</v>
          </cell>
          <cell r="B1470" t="str">
            <v>1</v>
          </cell>
          <cell r="D1470" t="str">
            <v>03389</v>
          </cell>
          <cell r="E1470">
            <v>38574</v>
          </cell>
          <cell r="F1470" t="str">
            <v>48527Q5</v>
          </cell>
          <cell r="G1470" t="str">
            <v>6106010227Q5</v>
          </cell>
          <cell r="H1470">
            <v>10000</v>
          </cell>
          <cell r="I1470" t="str">
            <v>D</v>
          </cell>
          <cell r="J1470" t="str">
            <v>*19620817F 000000 BI.DOK KARY AJI</v>
          </cell>
          <cell r="K1470" t="str">
            <v>103060030</v>
          </cell>
        </row>
        <row r="1471">
          <cell r="A1471" t="str">
            <v>F</v>
          </cell>
          <cell r="B1471" t="str">
            <v>1</v>
          </cell>
          <cell r="D1471" t="str">
            <v>03389</v>
          </cell>
          <cell r="E1471">
            <v>38574</v>
          </cell>
          <cell r="F1471" t="str">
            <v>48527F7</v>
          </cell>
          <cell r="G1471" t="str">
            <v>6106010227F7</v>
          </cell>
          <cell r="H1471">
            <v>10000</v>
          </cell>
          <cell r="I1471" t="str">
            <v>D</v>
          </cell>
          <cell r="J1471" t="str">
            <v>*19630121C 000000 BI.DOK KARY EUIS AWANGSIH,NY</v>
          </cell>
          <cell r="K1471" t="str">
            <v>103060040</v>
          </cell>
        </row>
        <row r="1472">
          <cell r="A1472" t="str">
            <v>F</v>
          </cell>
          <cell r="B1472" t="str">
            <v>1</v>
          </cell>
          <cell r="D1472" t="str">
            <v>03389</v>
          </cell>
          <cell r="E1472">
            <v>38574</v>
          </cell>
          <cell r="F1472" t="str">
            <v>48527M4</v>
          </cell>
          <cell r="G1472" t="str">
            <v>6106010227M4</v>
          </cell>
          <cell r="H1472">
            <v>25000</v>
          </cell>
          <cell r="I1472" t="str">
            <v>D</v>
          </cell>
          <cell r="J1472" t="str">
            <v>*19700307A 000000 BI.DOK KARY BENNY YUSAK</v>
          </cell>
          <cell r="K1472" t="str">
            <v>103060050</v>
          </cell>
        </row>
        <row r="1473">
          <cell r="A1473" t="str">
            <v>F</v>
          </cell>
          <cell r="B1473" t="str">
            <v>1</v>
          </cell>
          <cell r="D1473" t="str">
            <v>03389</v>
          </cell>
          <cell r="E1473">
            <v>38574</v>
          </cell>
          <cell r="F1473" t="str">
            <v>48527G2</v>
          </cell>
          <cell r="G1473" t="str">
            <v>6106010227G2</v>
          </cell>
          <cell r="H1473">
            <v>30000</v>
          </cell>
          <cell r="I1473" t="str">
            <v>D</v>
          </cell>
          <cell r="J1473" t="str">
            <v>*19550414A 000000 BI.DOK ISTR CUCU ANWAR SUMARNA</v>
          </cell>
          <cell r="K1473" t="str">
            <v>103060060</v>
          </cell>
        </row>
        <row r="1474">
          <cell r="A1474" t="str">
            <v>M</v>
          </cell>
          <cell r="B1474" t="str">
            <v>1</v>
          </cell>
          <cell r="D1474" t="str">
            <v>03389</v>
          </cell>
          <cell r="E1474">
            <v>38574</v>
          </cell>
          <cell r="F1474" t="str">
            <v>48527N6</v>
          </cell>
          <cell r="G1474" t="str">
            <v>6106010227N6</v>
          </cell>
          <cell r="H1474">
            <v>460000</v>
          </cell>
          <cell r="I1474" t="str">
            <v>D</v>
          </cell>
          <cell r="J1474" t="str">
            <v>*19601103A 000000 BI.DOK ISTR ASEP SOLIHIN</v>
          </cell>
          <cell r="K1474" t="str">
            <v>103060070</v>
          </cell>
        </row>
        <row r="1475">
          <cell r="A1475" t="str">
            <v>M</v>
          </cell>
          <cell r="B1475" t="str">
            <v>1</v>
          </cell>
          <cell r="D1475" t="str">
            <v>03389</v>
          </cell>
          <cell r="E1475">
            <v>38574</v>
          </cell>
          <cell r="F1475" t="str">
            <v>48527H6</v>
          </cell>
          <cell r="G1475" t="str">
            <v>6106010227H6</v>
          </cell>
          <cell r="H1475">
            <v>30000</v>
          </cell>
          <cell r="I1475" t="str">
            <v>D</v>
          </cell>
          <cell r="J1475" t="str">
            <v>*19550505B 000000 BI.DOK KARY RIYANTO</v>
          </cell>
          <cell r="K1475" t="str">
            <v>103060080</v>
          </cell>
        </row>
        <row r="1476">
          <cell r="A1476" t="str">
            <v>F</v>
          </cell>
          <cell r="B1476" t="str">
            <v>1</v>
          </cell>
          <cell r="D1476" t="str">
            <v>03389</v>
          </cell>
          <cell r="E1476">
            <v>38574</v>
          </cell>
          <cell r="F1476" t="str">
            <v>48527Q6</v>
          </cell>
          <cell r="G1476" t="str">
            <v>6106010227Q6</v>
          </cell>
          <cell r="H1476">
            <v>310000</v>
          </cell>
          <cell r="I1476" t="str">
            <v>D</v>
          </cell>
          <cell r="J1476" t="str">
            <v>*19510519B 000000 BI.DOK KARY ENTIN KARTINI,NY</v>
          </cell>
          <cell r="K1476" t="str">
            <v>103060090</v>
          </cell>
        </row>
        <row r="1477">
          <cell r="A1477" t="str">
            <v>F</v>
          </cell>
          <cell r="B1477" t="str">
            <v>1</v>
          </cell>
          <cell r="D1477" t="str">
            <v>03389</v>
          </cell>
          <cell r="E1477">
            <v>38574</v>
          </cell>
          <cell r="F1477" t="str">
            <v>48527G2</v>
          </cell>
          <cell r="G1477" t="str">
            <v>6106010227G2</v>
          </cell>
          <cell r="H1477">
            <v>160000</v>
          </cell>
          <cell r="I1477" t="str">
            <v>D</v>
          </cell>
          <cell r="J1477" t="str">
            <v>*19550414A 000000 BI.DOK ISTR CUCU ANWAR SUMARNA</v>
          </cell>
          <cell r="K1477" t="str">
            <v>103060100</v>
          </cell>
        </row>
        <row r="1478">
          <cell r="A1478" t="str">
            <v>F</v>
          </cell>
          <cell r="B1478" t="str">
            <v>1</v>
          </cell>
          <cell r="D1478" t="str">
            <v>03389</v>
          </cell>
          <cell r="E1478">
            <v>38574</v>
          </cell>
          <cell r="F1478" t="str">
            <v>48527K3</v>
          </cell>
          <cell r="G1478" t="str">
            <v>6106010227K3</v>
          </cell>
          <cell r="H1478">
            <v>30000</v>
          </cell>
          <cell r="I1478" t="str">
            <v>D</v>
          </cell>
          <cell r="J1478" t="str">
            <v>*19500810A 000000 BI.DOK ANAK ENDI SUHAEDI</v>
          </cell>
          <cell r="K1478" t="str">
            <v>103060110</v>
          </cell>
        </row>
        <row r="1479">
          <cell r="A1479" t="str">
            <v>F</v>
          </cell>
          <cell r="B1479" t="str">
            <v>1</v>
          </cell>
          <cell r="D1479" t="str">
            <v>03389</v>
          </cell>
          <cell r="E1479">
            <v>38574</v>
          </cell>
          <cell r="F1479" t="str">
            <v>48527Q5</v>
          </cell>
          <cell r="G1479" t="str">
            <v>6106010227Q5</v>
          </cell>
          <cell r="H1479">
            <v>30000</v>
          </cell>
          <cell r="I1479" t="str">
            <v>D</v>
          </cell>
          <cell r="J1479" t="str">
            <v>*19521112B 000000 BI.DOK ISTR YAYAT RUCHIYAT</v>
          </cell>
          <cell r="K1479" t="str">
            <v>103060120</v>
          </cell>
        </row>
        <row r="1480">
          <cell r="A1480" t="str">
            <v>F</v>
          </cell>
          <cell r="B1480" t="str">
            <v>1</v>
          </cell>
          <cell r="D1480" t="str">
            <v>03389</v>
          </cell>
          <cell r="E1480">
            <v>38574</v>
          </cell>
          <cell r="F1480" t="str">
            <v>48527F7</v>
          </cell>
          <cell r="G1480" t="str">
            <v>6106010227F7</v>
          </cell>
          <cell r="H1480">
            <v>25000</v>
          </cell>
          <cell r="I1480" t="str">
            <v>D</v>
          </cell>
          <cell r="J1480" t="str">
            <v>*19651021B 000000 BI.DOK KARY SUTIAH,NY</v>
          </cell>
          <cell r="K1480" t="str">
            <v>103060130</v>
          </cell>
        </row>
        <row r="1481">
          <cell r="A1481" t="str">
            <v>M</v>
          </cell>
          <cell r="B1481" t="str">
            <v>1</v>
          </cell>
          <cell r="D1481" t="str">
            <v>03389</v>
          </cell>
          <cell r="E1481">
            <v>38574</v>
          </cell>
          <cell r="F1481" t="str">
            <v>48527S4</v>
          </cell>
          <cell r="G1481" t="str">
            <v>6106010227S4</v>
          </cell>
          <cell r="H1481">
            <v>7000</v>
          </cell>
          <cell r="I1481" t="str">
            <v>D</v>
          </cell>
          <cell r="J1481" t="str">
            <v>*19581230A 000000 BI.DOK KARY AYI SUTARSIH</v>
          </cell>
          <cell r="K1481" t="str">
            <v>103060140</v>
          </cell>
        </row>
        <row r="1482">
          <cell r="A1482" t="str">
            <v>F</v>
          </cell>
          <cell r="B1482" t="str">
            <v>1</v>
          </cell>
          <cell r="D1482" t="str">
            <v>03389</v>
          </cell>
          <cell r="E1482">
            <v>38574</v>
          </cell>
          <cell r="F1482" t="str">
            <v>48520Q5</v>
          </cell>
          <cell r="G1482" t="str">
            <v>6106010120Q5</v>
          </cell>
          <cell r="H1482">
            <v>20000</v>
          </cell>
          <cell r="I1482" t="str">
            <v>D</v>
          </cell>
          <cell r="J1482" t="str">
            <v>*19521112B 000000 BI.OBT ISTR YAYAT RUCHIYAT</v>
          </cell>
          <cell r="K1482" t="str">
            <v>103060150</v>
          </cell>
        </row>
        <row r="1483">
          <cell r="A1483" t="str">
            <v>M</v>
          </cell>
          <cell r="B1483" t="str">
            <v>1</v>
          </cell>
          <cell r="D1483" t="str">
            <v>03389</v>
          </cell>
          <cell r="E1483">
            <v>38574</v>
          </cell>
          <cell r="F1483" t="str">
            <v>48527R2</v>
          </cell>
          <cell r="G1483" t="str">
            <v>6106010227R2</v>
          </cell>
          <cell r="H1483">
            <v>7000</v>
          </cell>
          <cell r="I1483" t="str">
            <v>D</v>
          </cell>
          <cell r="J1483" t="str">
            <v>*19590206C 000000 BI.DOK KARY IDA FARIDA</v>
          </cell>
          <cell r="K1483" t="str">
            <v>103060160</v>
          </cell>
        </row>
        <row r="1484">
          <cell r="A1484" t="str">
            <v>F</v>
          </cell>
          <cell r="B1484" t="str">
            <v>1</v>
          </cell>
          <cell r="D1484" t="str">
            <v>03389</v>
          </cell>
          <cell r="E1484">
            <v>38574</v>
          </cell>
          <cell r="F1484" t="str">
            <v>48527M1</v>
          </cell>
          <cell r="G1484" t="str">
            <v>6106010227M1</v>
          </cell>
          <cell r="H1484">
            <v>10000</v>
          </cell>
          <cell r="I1484" t="str">
            <v>D</v>
          </cell>
          <cell r="J1484" t="str">
            <v>*19610503A 000000 BI.DOK ANAK SOBARNA</v>
          </cell>
          <cell r="K1484" t="str">
            <v>103060170</v>
          </cell>
        </row>
        <row r="1485">
          <cell r="A1485" t="str">
            <v>F</v>
          </cell>
          <cell r="B1485" t="str">
            <v>1</v>
          </cell>
          <cell r="D1485" t="str">
            <v>03389</v>
          </cell>
          <cell r="E1485">
            <v>38574</v>
          </cell>
          <cell r="F1485" t="str">
            <v>48527F7</v>
          </cell>
          <cell r="G1485" t="str">
            <v>6106010227F7</v>
          </cell>
          <cell r="H1485">
            <v>25000</v>
          </cell>
          <cell r="I1485" t="str">
            <v>D</v>
          </cell>
          <cell r="J1485" t="str">
            <v>*19641127A 000000 BI.DOK KARY ADE HERTINI,NY</v>
          </cell>
          <cell r="K1485" t="str">
            <v>103060180</v>
          </cell>
        </row>
        <row r="1486">
          <cell r="A1486" t="str">
            <v>F</v>
          </cell>
          <cell r="B1486" t="str">
            <v>1</v>
          </cell>
          <cell r="D1486" t="str">
            <v>03389</v>
          </cell>
          <cell r="E1486">
            <v>38574</v>
          </cell>
          <cell r="F1486" t="str">
            <v>48527M1</v>
          </cell>
          <cell r="G1486" t="str">
            <v>6106010227M1</v>
          </cell>
          <cell r="H1486">
            <v>35000</v>
          </cell>
          <cell r="I1486" t="str">
            <v>D</v>
          </cell>
          <cell r="J1486" t="str">
            <v>*19610503A 000000 BI.DOK ANAK SOBARNA</v>
          </cell>
          <cell r="K1486" t="str">
            <v>103060190</v>
          </cell>
        </row>
        <row r="1487">
          <cell r="A1487" t="str">
            <v>F</v>
          </cell>
          <cell r="B1487" t="str">
            <v>1</v>
          </cell>
          <cell r="D1487" t="str">
            <v>03389</v>
          </cell>
          <cell r="E1487">
            <v>38574</v>
          </cell>
          <cell r="F1487" t="str">
            <v>48527Q5</v>
          </cell>
          <cell r="G1487" t="str">
            <v>6106010227Q5</v>
          </cell>
          <cell r="H1487">
            <v>10000</v>
          </cell>
          <cell r="I1487" t="str">
            <v>D</v>
          </cell>
          <cell r="J1487" t="str">
            <v>*19630504C 000000 BI.DOK ANAK MAMAN SUDARMAN</v>
          </cell>
          <cell r="K1487" t="str">
            <v>103060200</v>
          </cell>
        </row>
        <row r="1488">
          <cell r="A1488" t="str">
            <v>F</v>
          </cell>
          <cell r="B1488" t="str">
            <v>1</v>
          </cell>
          <cell r="D1488" t="str">
            <v>03389</v>
          </cell>
          <cell r="E1488">
            <v>38574</v>
          </cell>
          <cell r="F1488" t="str">
            <v>48527F6</v>
          </cell>
          <cell r="G1488" t="str">
            <v>6106010227F6</v>
          </cell>
          <cell r="H1488">
            <v>30000</v>
          </cell>
          <cell r="I1488" t="str">
            <v>D</v>
          </cell>
          <cell r="J1488" t="str">
            <v>*19590616C 000000 BI.DOK ANAK WAHYU SAEPUDIN</v>
          </cell>
          <cell r="K1488" t="str">
            <v>103060210</v>
          </cell>
        </row>
        <row r="1489">
          <cell r="A1489" t="str">
            <v>F</v>
          </cell>
          <cell r="B1489" t="str">
            <v>1</v>
          </cell>
          <cell r="D1489" t="str">
            <v>03389</v>
          </cell>
          <cell r="E1489">
            <v>38574</v>
          </cell>
          <cell r="F1489" t="str">
            <v>48527Q5</v>
          </cell>
          <cell r="G1489" t="str">
            <v>6106010227Q5</v>
          </cell>
          <cell r="H1489">
            <v>30000</v>
          </cell>
          <cell r="I1489" t="str">
            <v>D</v>
          </cell>
          <cell r="J1489" t="str">
            <v>*19520101A 000000 BI.DOK KARY NANA SURYANA</v>
          </cell>
          <cell r="K1489" t="str">
            <v>103060220</v>
          </cell>
        </row>
        <row r="1490">
          <cell r="A1490" t="str">
            <v>M</v>
          </cell>
          <cell r="B1490" t="str">
            <v>1</v>
          </cell>
          <cell r="D1490" t="str">
            <v>03389</v>
          </cell>
          <cell r="E1490">
            <v>38574</v>
          </cell>
          <cell r="F1490" t="str">
            <v>48527R2</v>
          </cell>
          <cell r="G1490" t="str">
            <v>6106010227R2</v>
          </cell>
          <cell r="H1490">
            <v>7000</v>
          </cell>
          <cell r="I1490" t="str">
            <v>D</v>
          </cell>
          <cell r="J1490" t="str">
            <v>*19631115B 000000 BI.DOK KARY TETY INDRIAWATI</v>
          </cell>
          <cell r="K1490" t="str">
            <v>103060230</v>
          </cell>
        </row>
        <row r="1491">
          <cell r="A1491" t="str">
            <v>M</v>
          </cell>
          <cell r="B1491" t="str">
            <v>1</v>
          </cell>
          <cell r="D1491" t="str">
            <v>03389</v>
          </cell>
          <cell r="E1491">
            <v>38574</v>
          </cell>
          <cell r="F1491" t="str">
            <v>48527G5</v>
          </cell>
          <cell r="G1491" t="str">
            <v>6106010227G5</v>
          </cell>
          <cell r="H1491">
            <v>10000</v>
          </cell>
          <cell r="I1491" t="str">
            <v>D</v>
          </cell>
          <cell r="J1491" t="str">
            <v>*19591230A 000000 BI.DOK ANAK KASMAT</v>
          </cell>
          <cell r="K1491" t="str">
            <v>103060240</v>
          </cell>
        </row>
        <row r="1492">
          <cell r="A1492" t="str">
            <v>F</v>
          </cell>
          <cell r="B1492" t="str">
            <v>1</v>
          </cell>
          <cell r="D1492" t="str">
            <v>03389</v>
          </cell>
          <cell r="E1492">
            <v>38574</v>
          </cell>
          <cell r="F1492" t="str">
            <v>48527Q5</v>
          </cell>
          <cell r="G1492" t="str">
            <v>6106010227Q5</v>
          </cell>
          <cell r="H1492">
            <v>20000</v>
          </cell>
          <cell r="I1492" t="str">
            <v>D</v>
          </cell>
          <cell r="J1492" t="str">
            <v>*19520101A 000000 BI.DOK KARY NANA SURYANA</v>
          </cell>
          <cell r="K1492" t="str">
            <v>103060250</v>
          </cell>
        </row>
        <row r="1493">
          <cell r="A1493" t="str">
            <v>F</v>
          </cell>
          <cell r="B1493" t="str">
            <v>1</v>
          </cell>
          <cell r="D1493" t="str">
            <v>03389</v>
          </cell>
          <cell r="E1493">
            <v>38574</v>
          </cell>
          <cell r="F1493" t="str">
            <v>48527G4</v>
          </cell>
          <cell r="G1493" t="str">
            <v>6106010227G4</v>
          </cell>
          <cell r="H1493">
            <v>25000</v>
          </cell>
          <cell r="I1493" t="str">
            <v>D</v>
          </cell>
          <cell r="J1493" t="str">
            <v>*19591101B 000000 BI.DOK KARY ENTIN SURTINI, NY</v>
          </cell>
          <cell r="K1493" t="str">
            <v>103060260</v>
          </cell>
        </row>
        <row r="1494">
          <cell r="A1494" t="str">
            <v>F</v>
          </cell>
          <cell r="B1494" t="str">
            <v>1</v>
          </cell>
          <cell r="D1494" t="str">
            <v>03389</v>
          </cell>
          <cell r="E1494">
            <v>38574</v>
          </cell>
          <cell r="F1494" t="str">
            <v>48527Q5</v>
          </cell>
          <cell r="G1494" t="str">
            <v>6106010227Q5</v>
          </cell>
          <cell r="H1494">
            <v>7000</v>
          </cell>
          <cell r="I1494" t="str">
            <v>D</v>
          </cell>
          <cell r="J1494" t="str">
            <v>*19530101A 000000 BI.DOK KARY ADUN YAYA WAHYUDIN</v>
          </cell>
          <cell r="K1494" t="str">
            <v>103060270</v>
          </cell>
        </row>
        <row r="1495">
          <cell r="A1495" t="str">
            <v>F</v>
          </cell>
          <cell r="B1495" t="str">
            <v>1</v>
          </cell>
          <cell r="D1495" t="str">
            <v>03389</v>
          </cell>
          <cell r="E1495">
            <v>38574</v>
          </cell>
          <cell r="F1495" t="str">
            <v>48527Q2</v>
          </cell>
          <cell r="G1495" t="str">
            <v>6106010227Q2</v>
          </cell>
          <cell r="H1495">
            <v>10000</v>
          </cell>
          <cell r="I1495" t="str">
            <v>D</v>
          </cell>
          <cell r="J1495" t="str">
            <v>*19710522A 000000 BI.DOK KARY AEP SAEPUDIN</v>
          </cell>
          <cell r="K1495" t="str">
            <v>103060280</v>
          </cell>
        </row>
        <row r="1496">
          <cell r="A1496" t="str">
            <v>F</v>
          </cell>
          <cell r="B1496" t="str">
            <v>1</v>
          </cell>
          <cell r="D1496" t="str">
            <v>03389</v>
          </cell>
          <cell r="E1496">
            <v>38574</v>
          </cell>
          <cell r="F1496" t="str">
            <v>48527Q2</v>
          </cell>
          <cell r="G1496" t="str">
            <v>6106010227Q2</v>
          </cell>
          <cell r="H1496">
            <v>25000</v>
          </cell>
          <cell r="I1496" t="str">
            <v>D</v>
          </cell>
          <cell r="J1496" t="str">
            <v>*19710522A 000000 BI.DOK ANAK AEP SAEPUDIN</v>
          </cell>
          <cell r="K1496" t="str">
            <v>103060290</v>
          </cell>
        </row>
        <row r="1497">
          <cell r="A1497" t="str">
            <v>M</v>
          </cell>
          <cell r="B1497" t="str">
            <v>1</v>
          </cell>
          <cell r="D1497" t="str">
            <v>03389</v>
          </cell>
          <cell r="E1497">
            <v>38574</v>
          </cell>
          <cell r="F1497" t="str">
            <v>48527H6</v>
          </cell>
          <cell r="G1497" t="str">
            <v>6106010227H6</v>
          </cell>
          <cell r="H1497">
            <v>20000</v>
          </cell>
          <cell r="I1497" t="str">
            <v>D</v>
          </cell>
          <cell r="J1497" t="str">
            <v>*19640626A 000000 BI.DOK KARY NANANG SUMARNA</v>
          </cell>
          <cell r="K1497" t="str">
            <v>103060300</v>
          </cell>
        </row>
        <row r="1498">
          <cell r="A1498" t="str">
            <v>F</v>
          </cell>
          <cell r="B1498" t="str">
            <v>1</v>
          </cell>
          <cell r="D1498" t="str">
            <v>03389</v>
          </cell>
          <cell r="E1498">
            <v>38574</v>
          </cell>
          <cell r="F1498" t="str">
            <v>48527M1</v>
          </cell>
          <cell r="G1498" t="str">
            <v>6106010227M1</v>
          </cell>
          <cell r="H1498">
            <v>20000</v>
          </cell>
          <cell r="I1498" t="str">
            <v>D</v>
          </cell>
          <cell r="J1498" t="str">
            <v>*19610503A 000000 BI.DOK ANAK SOBARNA</v>
          </cell>
          <cell r="K1498" t="str">
            <v>103060310</v>
          </cell>
        </row>
        <row r="1499">
          <cell r="A1499" t="str">
            <v>F</v>
          </cell>
          <cell r="B1499" t="str">
            <v>1</v>
          </cell>
          <cell r="D1499" t="str">
            <v>03389</v>
          </cell>
          <cell r="E1499">
            <v>38574</v>
          </cell>
          <cell r="F1499" t="str">
            <v>48527K3</v>
          </cell>
          <cell r="G1499" t="str">
            <v>6106010227K3</v>
          </cell>
          <cell r="H1499">
            <v>210000</v>
          </cell>
          <cell r="I1499" t="str">
            <v>D</v>
          </cell>
          <cell r="J1499" t="str">
            <v>*19500810A 000000 BI.DOK ANAK ENDI SUHAEDI</v>
          </cell>
          <cell r="K1499" t="str">
            <v>103060320</v>
          </cell>
        </row>
        <row r="1500">
          <cell r="A1500" t="str">
            <v>M</v>
          </cell>
          <cell r="B1500" t="str">
            <v>1</v>
          </cell>
          <cell r="D1500" t="str">
            <v>03389</v>
          </cell>
          <cell r="E1500">
            <v>38574</v>
          </cell>
          <cell r="F1500" t="str">
            <v>48527G5</v>
          </cell>
          <cell r="G1500" t="str">
            <v>6106010227G5</v>
          </cell>
          <cell r="H1500">
            <v>25000</v>
          </cell>
          <cell r="I1500" t="str">
            <v>D</v>
          </cell>
          <cell r="J1500" t="str">
            <v>*19591230A 000000 BI.DOK ANAK KASMAT</v>
          </cell>
          <cell r="K1500" t="str">
            <v>103060330</v>
          </cell>
        </row>
        <row r="1501">
          <cell r="A1501" t="str">
            <v>M</v>
          </cell>
          <cell r="B1501" t="str">
            <v>1</v>
          </cell>
          <cell r="D1501" t="str">
            <v>03389</v>
          </cell>
          <cell r="E1501">
            <v>38574</v>
          </cell>
          <cell r="F1501" t="str">
            <v>48527H5</v>
          </cell>
          <cell r="G1501" t="str">
            <v>6106010227H5</v>
          </cell>
          <cell r="H1501">
            <v>20000</v>
          </cell>
          <cell r="I1501" t="str">
            <v>D</v>
          </cell>
          <cell r="J1501" t="str">
            <v>*19600412B 000000 BI.DOK KARY DODING KUSNADI</v>
          </cell>
          <cell r="K1501" t="str">
            <v>103060340</v>
          </cell>
        </row>
        <row r="1502">
          <cell r="A1502" t="str">
            <v>M</v>
          </cell>
          <cell r="B1502" t="str">
            <v>1</v>
          </cell>
          <cell r="D1502" t="str">
            <v>03389</v>
          </cell>
          <cell r="E1502">
            <v>38574</v>
          </cell>
          <cell r="F1502" t="str">
            <v>48527J4</v>
          </cell>
          <cell r="G1502" t="str">
            <v>6106010227J4</v>
          </cell>
          <cell r="H1502">
            <v>20000</v>
          </cell>
          <cell r="I1502" t="str">
            <v>D</v>
          </cell>
          <cell r="J1502" t="str">
            <v>*19550610B 000000 BI.DOK ANAK DION RUSDIANA</v>
          </cell>
          <cell r="K1502" t="str">
            <v>103060350</v>
          </cell>
        </row>
        <row r="1503">
          <cell r="A1503" t="str">
            <v>F</v>
          </cell>
          <cell r="B1503" t="str">
            <v>1</v>
          </cell>
          <cell r="D1503" t="str">
            <v>03389</v>
          </cell>
          <cell r="E1503">
            <v>38574</v>
          </cell>
          <cell r="F1503" t="str">
            <v>48527G4</v>
          </cell>
          <cell r="G1503" t="str">
            <v>6106010227G4</v>
          </cell>
          <cell r="H1503">
            <v>10000</v>
          </cell>
          <cell r="I1503" t="str">
            <v>D</v>
          </cell>
          <cell r="J1503" t="str">
            <v>*19640603A 000000 BI.DOK KARY TATANG SUHERMAN</v>
          </cell>
          <cell r="K1503" t="str">
            <v>103060360</v>
          </cell>
        </row>
        <row r="1504">
          <cell r="A1504" t="str">
            <v>M</v>
          </cell>
          <cell r="B1504" t="str">
            <v>1</v>
          </cell>
          <cell r="D1504" t="str">
            <v>03389</v>
          </cell>
          <cell r="E1504">
            <v>38574</v>
          </cell>
          <cell r="F1504" t="str">
            <v>48527J4</v>
          </cell>
          <cell r="G1504" t="str">
            <v>6106010227J4</v>
          </cell>
          <cell r="H1504">
            <v>10000</v>
          </cell>
          <cell r="I1504" t="str">
            <v>D</v>
          </cell>
          <cell r="J1504" t="str">
            <v>*19550610B 000000 BI.DOK ANAK DION RUSDIANA</v>
          </cell>
          <cell r="K1504" t="str">
            <v>103060370</v>
          </cell>
        </row>
        <row r="1505">
          <cell r="A1505" t="str">
            <v>F</v>
          </cell>
          <cell r="B1505" t="str">
            <v>1</v>
          </cell>
          <cell r="D1505" t="str">
            <v>03389</v>
          </cell>
          <cell r="E1505">
            <v>38574</v>
          </cell>
          <cell r="F1505" t="str">
            <v>48527F7</v>
          </cell>
          <cell r="G1505" t="str">
            <v>6106010227F7</v>
          </cell>
          <cell r="H1505">
            <v>10000</v>
          </cell>
          <cell r="I1505" t="str">
            <v>D</v>
          </cell>
          <cell r="J1505" t="str">
            <v>*19641127A 000000 BI.DOK KARY ADE HERTINI,NY</v>
          </cell>
          <cell r="K1505" t="str">
            <v>103060380</v>
          </cell>
        </row>
        <row r="1506">
          <cell r="A1506" t="str">
            <v>F</v>
          </cell>
          <cell r="B1506" t="str">
            <v>1</v>
          </cell>
          <cell r="D1506" t="str">
            <v>03389</v>
          </cell>
          <cell r="E1506">
            <v>38574</v>
          </cell>
          <cell r="F1506" t="str">
            <v>48527F6</v>
          </cell>
          <cell r="G1506" t="str">
            <v>6106010227F6</v>
          </cell>
          <cell r="H1506">
            <v>10000</v>
          </cell>
          <cell r="I1506" t="str">
            <v>D</v>
          </cell>
          <cell r="J1506" t="str">
            <v>*19610310A 000000 BI.DOK KARY YEYEH JULAEHA</v>
          </cell>
          <cell r="K1506" t="str">
            <v>103060390</v>
          </cell>
        </row>
        <row r="1507">
          <cell r="A1507" t="str">
            <v>M</v>
          </cell>
          <cell r="B1507" t="str">
            <v>1</v>
          </cell>
          <cell r="D1507" t="str">
            <v>03389</v>
          </cell>
          <cell r="E1507">
            <v>38574</v>
          </cell>
          <cell r="F1507" t="str">
            <v>48527N8</v>
          </cell>
          <cell r="G1507" t="str">
            <v>6106010227N8</v>
          </cell>
          <cell r="H1507">
            <v>25000</v>
          </cell>
          <cell r="I1507" t="str">
            <v>D</v>
          </cell>
          <cell r="J1507" t="str">
            <v>*19540806A 000000 BI.DOK ANAK CARSUKMA, DRS</v>
          </cell>
          <cell r="K1507" t="str">
            <v>103060400</v>
          </cell>
        </row>
        <row r="1508">
          <cell r="A1508" t="str">
            <v>F</v>
          </cell>
          <cell r="B1508" t="str">
            <v>1</v>
          </cell>
          <cell r="D1508" t="str">
            <v>003375</v>
          </cell>
          <cell r="E1508">
            <v>38574</v>
          </cell>
          <cell r="F1508" t="str">
            <v>183SU26</v>
          </cell>
          <cell r="G1508" t="str">
            <v>21030401SU26</v>
          </cell>
          <cell r="H1508">
            <v>174852</v>
          </cell>
          <cell r="I1508" t="str">
            <v>D</v>
          </cell>
          <cell r="J1508" t="str">
            <v>PPH 23 : SUCIFINDO PT. BLN JULI 2005</v>
          </cell>
          <cell r="K1508" t="str">
            <v>103050010</v>
          </cell>
        </row>
        <row r="1509">
          <cell r="A1509" t="str">
            <v>M</v>
          </cell>
          <cell r="B1509" t="str">
            <v>1</v>
          </cell>
          <cell r="D1509" t="str">
            <v>03389</v>
          </cell>
          <cell r="E1509">
            <v>38574</v>
          </cell>
          <cell r="F1509" t="str">
            <v>48527H5</v>
          </cell>
          <cell r="G1509" t="str">
            <v>6106010227H5</v>
          </cell>
          <cell r="H1509">
            <v>25000</v>
          </cell>
          <cell r="I1509" t="str">
            <v>D</v>
          </cell>
          <cell r="J1509" t="str">
            <v>*19600412B 000000 BI.DOK KARY DODING KUSNADI</v>
          </cell>
          <cell r="K1509" t="str">
            <v>103060410</v>
          </cell>
        </row>
        <row r="1510">
          <cell r="A1510" t="str">
            <v>F</v>
          </cell>
          <cell r="B1510" t="str">
            <v>1</v>
          </cell>
          <cell r="D1510" t="str">
            <v>003375</v>
          </cell>
          <cell r="E1510">
            <v>38574</v>
          </cell>
          <cell r="F1510" t="str">
            <v>1000000</v>
          </cell>
          <cell r="G1510" t="str">
            <v>110101010000</v>
          </cell>
          <cell r="H1510">
            <v>174852</v>
          </cell>
          <cell r="I1510" t="str">
            <v>K</v>
          </cell>
          <cell r="J1510" t="str">
            <v>PPH 23 : SUCIFINDO PT. BLN JULI 2005</v>
          </cell>
          <cell r="K1510" t="str">
            <v>103050020</v>
          </cell>
        </row>
        <row r="1511">
          <cell r="A1511" t="str">
            <v>F</v>
          </cell>
          <cell r="B1511" t="str">
            <v>1</v>
          </cell>
          <cell r="D1511" t="str">
            <v>03389</v>
          </cell>
          <cell r="E1511">
            <v>38574</v>
          </cell>
          <cell r="F1511" t="str">
            <v>48527Q5</v>
          </cell>
          <cell r="G1511" t="str">
            <v>6106010227Q5</v>
          </cell>
          <cell r="H1511">
            <v>860000</v>
          </cell>
          <cell r="I1511" t="str">
            <v>D</v>
          </cell>
          <cell r="J1511" t="str">
            <v>*19521112B 000000 BI.DOK ISTR YAYAT RUCHIYAT</v>
          </cell>
          <cell r="K1511" t="str">
            <v>103060420</v>
          </cell>
        </row>
        <row r="1512">
          <cell r="A1512" t="str">
            <v>F</v>
          </cell>
          <cell r="B1512" t="str">
            <v>1</v>
          </cell>
          <cell r="D1512" t="str">
            <v>03389</v>
          </cell>
          <cell r="E1512">
            <v>38574</v>
          </cell>
          <cell r="F1512" t="str">
            <v>48527F4</v>
          </cell>
          <cell r="G1512" t="str">
            <v>6106010227F4</v>
          </cell>
          <cell r="H1512">
            <v>25000</v>
          </cell>
          <cell r="I1512" t="str">
            <v>D</v>
          </cell>
          <cell r="J1512" t="str">
            <v>*19540804C 000000 BI.DOK ISTR ADE HERMAN</v>
          </cell>
          <cell r="K1512" t="str">
            <v>103060430</v>
          </cell>
        </row>
        <row r="1513">
          <cell r="A1513" t="str">
            <v>F</v>
          </cell>
          <cell r="B1513" t="str">
            <v>1</v>
          </cell>
          <cell r="D1513" t="str">
            <v>03389</v>
          </cell>
          <cell r="E1513">
            <v>38574</v>
          </cell>
          <cell r="F1513" t="str">
            <v>48527Q6</v>
          </cell>
          <cell r="G1513" t="str">
            <v>6106010227Q6</v>
          </cell>
          <cell r="H1513">
            <v>25000</v>
          </cell>
          <cell r="I1513" t="str">
            <v>D</v>
          </cell>
          <cell r="J1513" t="str">
            <v>*19510519B 000000 BI.DOK KARY ENTIN KARTINI,NY</v>
          </cell>
          <cell r="K1513" t="str">
            <v>103060440</v>
          </cell>
        </row>
        <row r="1514">
          <cell r="A1514" t="str">
            <v>F</v>
          </cell>
          <cell r="B1514" t="str">
            <v>1</v>
          </cell>
          <cell r="D1514" t="str">
            <v>003376</v>
          </cell>
          <cell r="E1514">
            <v>38574</v>
          </cell>
          <cell r="F1514" t="str">
            <v>1350300</v>
          </cell>
          <cell r="G1514" t="str">
            <v>210506010300</v>
          </cell>
          <cell r="H1514">
            <v>42846700</v>
          </cell>
          <cell r="I1514" t="str">
            <v>D</v>
          </cell>
          <cell r="J1514" t="str">
            <v>PENSIUN SEKALIGUS Ny.YANI BAHAGIANI S</v>
          </cell>
          <cell r="K1514" t="str">
            <v>103050030</v>
          </cell>
        </row>
        <row r="1515">
          <cell r="A1515" t="str">
            <v>F</v>
          </cell>
          <cell r="B1515" t="str">
            <v>1</v>
          </cell>
          <cell r="D1515" t="str">
            <v>03389</v>
          </cell>
          <cell r="E1515">
            <v>38574</v>
          </cell>
          <cell r="F1515" t="str">
            <v>48527Q5</v>
          </cell>
          <cell r="G1515" t="str">
            <v>6106010227Q5</v>
          </cell>
          <cell r="H1515">
            <v>860000</v>
          </cell>
          <cell r="I1515" t="str">
            <v>D</v>
          </cell>
          <cell r="J1515" t="str">
            <v>*19520101A 000000 BI.DOK KARY NANA SURYANA</v>
          </cell>
          <cell r="K1515" t="str">
            <v>103060450</v>
          </cell>
        </row>
        <row r="1516">
          <cell r="A1516" t="str">
            <v>F</v>
          </cell>
          <cell r="B1516" t="str">
            <v>1</v>
          </cell>
          <cell r="D1516" t="str">
            <v>003376</v>
          </cell>
          <cell r="E1516">
            <v>38574</v>
          </cell>
          <cell r="F1516" t="str">
            <v>1000000</v>
          </cell>
          <cell r="G1516" t="str">
            <v>110101010000</v>
          </cell>
          <cell r="H1516">
            <v>42846700</v>
          </cell>
          <cell r="I1516" t="str">
            <v>K</v>
          </cell>
          <cell r="J1516" t="str">
            <v>PENSIUN SEKALIGUS Ny.YANI BAHAGIANI S</v>
          </cell>
          <cell r="K1516" t="str">
            <v>103050040</v>
          </cell>
        </row>
        <row r="1517">
          <cell r="A1517" t="str">
            <v>M</v>
          </cell>
          <cell r="B1517" t="str">
            <v>1</v>
          </cell>
          <cell r="D1517" t="str">
            <v>03389</v>
          </cell>
          <cell r="E1517">
            <v>38574</v>
          </cell>
          <cell r="F1517" t="str">
            <v>48527H6</v>
          </cell>
          <cell r="G1517" t="str">
            <v>6106010227H6</v>
          </cell>
          <cell r="H1517">
            <v>310000</v>
          </cell>
          <cell r="I1517" t="str">
            <v>D</v>
          </cell>
          <cell r="J1517" t="str">
            <v>*19550505B 000000 BI.DOK KARY RIYANTO</v>
          </cell>
          <cell r="K1517" t="str">
            <v>103060460</v>
          </cell>
        </row>
        <row r="1518">
          <cell r="A1518" t="str">
            <v>F</v>
          </cell>
          <cell r="B1518" t="str">
            <v>1</v>
          </cell>
          <cell r="D1518" t="str">
            <v>003377</v>
          </cell>
          <cell r="E1518">
            <v>38574</v>
          </cell>
          <cell r="F1518" t="str">
            <v>48520M4</v>
          </cell>
          <cell r="G1518" t="str">
            <v>6106010120M4</v>
          </cell>
          <cell r="H1518">
            <v>50000</v>
          </cell>
          <cell r="I1518" t="str">
            <v>D</v>
          </cell>
          <cell r="J1518" t="str">
            <v>BY PEMER.DOKTER ANAK BENU YUSAK            MEKANIK</v>
          </cell>
          <cell r="K1518" t="str">
            <v>103050050</v>
          </cell>
        </row>
        <row r="1519">
          <cell r="A1519" t="str">
            <v>F</v>
          </cell>
          <cell r="B1519" t="str">
            <v>1</v>
          </cell>
          <cell r="D1519" t="str">
            <v>003377</v>
          </cell>
          <cell r="E1519">
            <v>38574</v>
          </cell>
          <cell r="F1519" t="str">
            <v>48520R4</v>
          </cell>
          <cell r="G1519" t="str">
            <v>6106010120R4</v>
          </cell>
          <cell r="H1519">
            <v>106500</v>
          </cell>
          <cell r="I1519" t="str">
            <v>D</v>
          </cell>
          <cell r="J1519" t="str">
            <v>BY PEMER DOKTER ANAK Y.TONI A            AKUNTANSI</v>
          </cell>
          <cell r="K1519" t="str">
            <v>103050060</v>
          </cell>
        </row>
        <row r="1520">
          <cell r="A1520" t="str">
            <v>F</v>
          </cell>
          <cell r="B1520" t="str">
            <v>1</v>
          </cell>
          <cell r="D1520" t="str">
            <v>003377</v>
          </cell>
          <cell r="E1520">
            <v>38574</v>
          </cell>
          <cell r="F1520" t="str">
            <v>48520N2</v>
          </cell>
          <cell r="G1520" t="str">
            <v>6106010120N2</v>
          </cell>
          <cell r="H1520">
            <v>35000</v>
          </cell>
          <cell r="I1520" t="str">
            <v>D</v>
          </cell>
          <cell r="J1520" t="str">
            <v>BY PEMER DOKTER ANAK DIDIH JUDIH       PENYIMPANAN</v>
          </cell>
          <cell r="K1520" t="str">
            <v>103050070</v>
          </cell>
        </row>
        <row r="1521">
          <cell r="A1521" t="str">
            <v>F</v>
          </cell>
          <cell r="B1521" t="str">
            <v>1</v>
          </cell>
          <cell r="D1521" t="str">
            <v>003377</v>
          </cell>
          <cell r="E1521">
            <v>38574</v>
          </cell>
          <cell r="F1521" t="str">
            <v>1000000</v>
          </cell>
          <cell r="G1521" t="str">
            <v>110101010000</v>
          </cell>
          <cell r="H1521">
            <v>191500</v>
          </cell>
          <cell r="I1521" t="str">
            <v>K</v>
          </cell>
          <cell r="J1521" t="str">
            <v>PENGGANTIAN BIAYA KESEHATAN KARYAWAN</v>
          </cell>
          <cell r="K1521" t="str">
            <v>103050080</v>
          </cell>
        </row>
        <row r="1522">
          <cell r="A1522" t="str">
            <v>F</v>
          </cell>
          <cell r="B1522" t="str">
            <v>1</v>
          </cell>
          <cell r="D1522" t="str">
            <v>03389</v>
          </cell>
          <cell r="E1522">
            <v>38574</v>
          </cell>
          <cell r="F1522" t="str">
            <v>48527G4</v>
          </cell>
          <cell r="G1522" t="str">
            <v>6106010227G4</v>
          </cell>
          <cell r="H1522">
            <v>30000</v>
          </cell>
          <cell r="I1522" t="str">
            <v>D</v>
          </cell>
          <cell r="J1522" t="str">
            <v>*19640603A 000000 BI.DOK ISTR TATANG SUHERMAN</v>
          </cell>
          <cell r="K1522" t="str">
            <v>103060470</v>
          </cell>
        </row>
        <row r="1523">
          <cell r="A1523" t="str">
            <v>M</v>
          </cell>
          <cell r="B1523" t="str">
            <v>1</v>
          </cell>
          <cell r="D1523" t="str">
            <v>03389</v>
          </cell>
          <cell r="E1523">
            <v>38574</v>
          </cell>
          <cell r="F1523" t="str">
            <v>48527D3</v>
          </cell>
          <cell r="G1523" t="str">
            <v>6106010227D3</v>
          </cell>
          <cell r="H1523">
            <v>25000</v>
          </cell>
          <cell r="I1523" t="str">
            <v>D</v>
          </cell>
          <cell r="J1523" t="str">
            <v>*19700404B 000000 BI.DOK KARY IWAN DJUNAEDI</v>
          </cell>
          <cell r="K1523" t="str">
            <v>103060480</v>
          </cell>
        </row>
        <row r="1524">
          <cell r="A1524" t="str">
            <v>F</v>
          </cell>
          <cell r="B1524" t="str">
            <v>1</v>
          </cell>
          <cell r="D1524" t="str">
            <v>03389</v>
          </cell>
          <cell r="E1524">
            <v>38574</v>
          </cell>
          <cell r="F1524" t="str">
            <v>48527H2</v>
          </cell>
          <cell r="G1524" t="str">
            <v>6106010227H2</v>
          </cell>
          <cell r="H1524">
            <v>10000</v>
          </cell>
          <cell r="I1524" t="str">
            <v>D</v>
          </cell>
          <cell r="J1524" t="str">
            <v>*19591228B 000000 BI.DOK ANAK JAJAT SUDRAJAT</v>
          </cell>
          <cell r="K1524" t="str">
            <v>103060490</v>
          </cell>
        </row>
        <row r="1525">
          <cell r="A1525" t="str">
            <v>F</v>
          </cell>
          <cell r="B1525" t="str">
            <v>1</v>
          </cell>
          <cell r="D1525" t="str">
            <v>03389</v>
          </cell>
          <cell r="E1525">
            <v>38574</v>
          </cell>
          <cell r="F1525" t="str">
            <v>48527D3</v>
          </cell>
          <cell r="G1525" t="str">
            <v>6106010227D3</v>
          </cell>
          <cell r="H1525">
            <v>7000</v>
          </cell>
          <cell r="I1525" t="str">
            <v>D</v>
          </cell>
          <cell r="J1525" t="str">
            <v>*19570903B 000000 BI.DOK KARY YANA SUPRIYANA,RD.DR</v>
          </cell>
          <cell r="K1525" t="str">
            <v>103060500</v>
          </cell>
        </row>
        <row r="1526">
          <cell r="A1526" t="str">
            <v>F</v>
          </cell>
          <cell r="B1526" t="str">
            <v>1</v>
          </cell>
          <cell r="D1526" t="str">
            <v>003378</v>
          </cell>
          <cell r="E1526">
            <v>38574</v>
          </cell>
          <cell r="F1526" t="str">
            <v>46107R1</v>
          </cell>
          <cell r="G1526" t="str">
            <v>6604020107R1</v>
          </cell>
          <cell r="H1526">
            <v>182000</v>
          </cell>
          <cell r="I1526" t="str">
            <v>D</v>
          </cell>
          <cell r="J1526" t="str">
            <v>PEMBELIAN POWER SUPPLY,KEYBOARD UTK KOMPUTER</v>
          </cell>
          <cell r="K1526" t="str">
            <v>103050090</v>
          </cell>
        </row>
        <row r="1527">
          <cell r="A1527" t="str">
            <v>F</v>
          </cell>
          <cell r="B1527" t="str">
            <v>1</v>
          </cell>
          <cell r="D1527" t="str">
            <v>03389</v>
          </cell>
          <cell r="E1527">
            <v>38574</v>
          </cell>
          <cell r="F1527" t="str">
            <v>48527Q5</v>
          </cell>
          <cell r="G1527" t="str">
            <v>6106010227Q5</v>
          </cell>
          <cell r="H1527">
            <v>20000</v>
          </cell>
          <cell r="I1527" t="str">
            <v>D</v>
          </cell>
          <cell r="J1527" t="str">
            <v>*19520101A 000000 BI.DOK KARY NANA SURYANA</v>
          </cell>
          <cell r="K1527" t="str">
            <v>103060510</v>
          </cell>
        </row>
        <row r="1528">
          <cell r="A1528" t="str">
            <v>F</v>
          </cell>
          <cell r="B1528" t="str">
            <v>1</v>
          </cell>
          <cell r="D1528" t="str">
            <v>003378</v>
          </cell>
          <cell r="E1528">
            <v>38574</v>
          </cell>
          <cell r="F1528" t="str">
            <v>1000000</v>
          </cell>
          <cell r="G1528" t="str">
            <v>110101010000</v>
          </cell>
          <cell r="H1528">
            <v>182000</v>
          </cell>
          <cell r="I1528" t="str">
            <v>K</v>
          </cell>
          <cell r="J1528" t="str">
            <v>PEMBELIAN POWER SUPPLY,KEYBOARD UTK KOMPUTER</v>
          </cell>
          <cell r="K1528" t="str">
            <v>103050100</v>
          </cell>
        </row>
        <row r="1529">
          <cell r="A1529" t="str">
            <v>F</v>
          </cell>
          <cell r="B1529" t="str">
            <v>1</v>
          </cell>
          <cell r="D1529" t="str">
            <v>03389</v>
          </cell>
          <cell r="E1529">
            <v>38574</v>
          </cell>
          <cell r="F1529" t="str">
            <v>48527Q2</v>
          </cell>
          <cell r="G1529" t="str">
            <v>6106010227Q2</v>
          </cell>
          <cell r="H1529">
            <v>25000</v>
          </cell>
          <cell r="I1529" t="str">
            <v>D</v>
          </cell>
          <cell r="J1529" t="str">
            <v>*19710522A 000000 BI.DOK KARY AEP SAEPUDIN</v>
          </cell>
          <cell r="K1529" t="str">
            <v>103060520</v>
          </cell>
        </row>
        <row r="1530">
          <cell r="A1530" t="str">
            <v>F</v>
          </cell>
          <cell r="B1530" t="str">
            <v>1</v>
          </cell>
          <cell r="D1530" t="str">
            <v>03389</v>
          </cell>
          <cell r="E1530">
            <v>38574</v>
          </cell>
          <cell r="F1530" t="str">
            <v>48527G3</v>
          </cell>
          <cell r="G1530" t="str">
            <v>6106010227G3</v>
          </cell>
          <cell r="H1530">
            <v>40000</v>
          </cell>
          <cell r="I1530" t="str">
            <v>D</v>
          </cell>
          <cell r="J1530" t="str">
            <v>*19630622A 000000 BI.DOK KARY ENCO</v>
          </cell>
          <cell r="K1530" t="str">
            <v>103060530</v>
          </cell>
        </row>
        <row r="1531">
          <cell r="A1531" t="str">
            <v>M</v>
          </cell>
          <cell r="B1531" t="str">
            <v>1</v>
          </cell>
          <cell r="D1531" t="str">
            <v>03389</v>
          </cell>
          <cell r="E1531">
            <v>38574</v>
          </cell>
          <cell r="F1531" t="str">
            <v>48527S4</v>
          </cell>
          <cell r="G1531" t="str">
            <v>6106010227S4</v>
          </cell>
          <cell r="H1531">
            <v>10000</v>
          </cell>
          <cell r="I1531" t="str">
            <v>D</v>
          </cell>
          <cell r="J1531" t="str">
            <v>*19581230A 000000 BI.DOK ANAK AYI SUTARSIH</v>
          </cell>
          <cell r="K1531" t="str">
            <v>103060540</v>
          </cell>
        </row>
        <row r="1532">
          <cell r="A1532" t="str">
            <v>M</v>
          </cell>
          <cell r="B1532" t="str">
            <v>1</v>
          </cell>
          <cell r="D1532" t="str">
            <v>03389</v>
          </cell>
          <cell r="E1532">
            <v>38574</v>
          </cell>
          <cell r="F1532" t="str">
            <v>48527S4</v>
          </cell>
          <cell r="G1532" t="str">
            <v>6106010227S4</v>
          </cell>
          <cell r="H1532">
            <v>10000</v>
          </cell>
          <cell r="I1532" t="str">
            <v>D</v>
          </cell>
          <cell r="J1532" t="str">
            <v>*19581230A 000000 BI.DOK KARY AYI SUTARSIH</v>
          </cell>
          <cell r="K1532" t="str">
            <v>103060550</v>
          </cell>
        </row>
        <row r="1533">
          <cell r="A1533" t="str">
            <v>M</v>
          </cell>
          <cell r="B1533" t="str">
            <v>1</v>
          </cell>
          <cell r="D1533" t="str">
            <v>03389</v>
          </cell>
          <cell r="E1533">
            <v>38574</v>
          </cell>
          <cell r="F1533" t="str">
            <v>48527H6</v>
          </cell>
          <cell r="G1533" t="str">
            <v>6106010227H6</v>
          </cell>
          <cell r="H1533">
            <v>10000</v>
          </cell>
          <cell r="I1533" t="str">
            <v>D</v>
          </cell>
          <cell r="J1533" t="str">
            <v>*19550505B 000000 BI.DOK KARY RIYANTO</v>
          </cell>
          <cell r="K1533" t="str">
            <v>103060560</v>
          </cell>
        </row>
        <row r="1534">
          <cell r="A1534" t="str">
            <v>F</v>
          </cell>
          <cell r="B1534" t="str">
            <v>1</v>
          </cell>
          <cell r="D1534" t="str">
            <v>003379</v>
          </cell>
          <cell r="E1534">
            <v>38574</v>
          </cell>
          <cell r="F1534" t="str">
            <v>48602R1</v>
          </cell>
          <cell r="G1534" t="str">
            <v>6705020102R1</v>
          </cell>
          <cell r="H1534">
            <v>156200</v>
          </cell>
          <cell r="I1534" t="str">
            <v>D</v>
          </cell>
          <cell r="J1534" t="str">
            <v>BIAYA FOTOCOPY DAN JILID LAP KEU PER 30 JUNI 2005</v>
          </cell>
          <cell r="K1534" t="str">
            <v>103050110</v>
          </cell>
        </row>
        <row r="1535">
          <cell r="A1535" t="str">
            <v>M</v>
          </cell>
          <cell r="B1535" t="str">
            <v>1</v>
          </cell>
          <cell r="D1535" t="str">
            <v>03389</v>
          </cell>
          <cell r="E1535">
            <v>38574</v>
          </cell>
          <cell r="F1535" t="str">
            <v>48527A1</v>
          </cell>
          <cell r="G1535" t="str">
            <v>6106010227A1</v>
          </cell>
          <cell r="H1535">
            <v>10000</v>
          </cell>
          <cell r="I1535" t="str">
            <v>D</v>
          </cell>
          <cell r="J1535" t="str">
            <v>*19531210B 000000 BI.DOK ANAK IMAM SUBAGJO, DRS</v>
          </cell>
          <cell r="K1535" t="str">
            <v>103060570</v>
          </cell>
        </row>
        <row r="1536">
          <cell r="A1536" t="str">
            <v>F</v>
          </cell>
          <cell r="B1536" t="str">
            <v>1</v>
          </cell>
          <cell r="D1536" t="str">
            <v>003379</v>
          </cell>
          <cell r="E1536">
            <v>38574</v>
          </cell>
          <cell r="F1536" t="str">
            <v>1000000</v>
          </cell>
          <cell r="G1536" t="str">
            <v>110101010000</v>
          </cell>
          <cell r="H1536">
            <v>156200</v>
          </cell>
          <cell r="I1536" t="str">
            <v>K</v>
          </cell>
          <cell r="J1536" t="str">
            <v>BIAYA FOTOCOPY DAN JILID LAP KEU PER 30 JUNI 2005</v>
          </cell>
          <cell r="K1536" t="str">
            <v>103050120</v>
          </cell>
        </row>
        <row r="1537">
          <cell r="A1537" t="str">
            <v>F</v>
          </cell>
          <cell r="B1537" t="str">
            <v>1</v>
          </cell>
          <cell r="D1537" t="str">
            <v>03389</v>
          </cell>
          <cell r="E1537">
            <v>38574</v>
          </cell>
          <cell r="F1537" t="str">
            <v>48527G4</v>
          </cell>
          <cell r="G1537" t="str">
            <v>6106010227G4</v>
          </cell>
          <cell r="H1537">
            <v>20000</v>
          </cell>
          <cell r="I1537" t="str">
            <v>D</v>
          </cell>
          <cell r="J1537" t="str">
            <v>*19640603A 000000 BI.DOK ISTR TATANG SUHERMAN</v>
          </cell>
          <cell r="K1537" t="str">
            <v>103060580</v>
          </cell>
        </row>
        <row r="1538">
          <cell r="A1538" t="str">
            <v>F</v>
          </cell>
          <cell r="B1538" t="str">
            <v>1</v>
          </cell>
          <cell r="D1538" t="str">
            <v>03389</v>
          </cell>
          <cell r="E1538">
            <v>38574</v>
          </cell>
          <cell r="F1538" t="str">
            <v>48527Q5</v>
          </cell>
          <cell r="G1538" t="str">
            <v>6106010227Q5</v>
          </cell>
          <cell r="H1538">
            <v>10000</v>
          </cell>
          <cell r="I1538" t="str">
            <v>D</v>
          </cell>
          <cell r="J1538" t="str">
            <v>*19521112B 000000 BI.DOK ISTR YAYAT RUCHIYAT</v>
          </cell>
          <cell r="K1538" t="str">
            <v>103060590</v>
          </cell>
        </row>
        <row r="1539">
          <cell r="A1539" t="str">
            <v>F</v>
          </cell>
          <cell r="B1539" t="str">
            <v>1</v>
          </cell>
          <cell r="D1539" t="str">
            <v>03389</v>
          </cell>
          <cell r="E1539">
            <v>38574</v>
          </cell>
          <cell r="F1539" t="str">
            <v>48527H2</v>
          </cell>
          <cell r="G1539" t="str">
            <v>6106010227H2</v>
          </cell>
          <cell r="H1539">
            <v>25000</v>
          </cell>
          <cell r="I1539" t="str">
            <v>D</v>
          </cell>
          <cell r="J1539" t="str">
            <v>*19591228B 000000 BI.DOK ANAK JAJAT SUDRAJAT</v>
          </cell>
          <cell r="K1539" t="str">
            <v>103060600</v>
          </cell>
        </row>
        <row r="1540">
          <cell r="A1540" t="str">
            <v>F</v>
          </cell>
          <cell r="B1540" t="str">
            <v>1</v>
          </cell>
          <cell r="D1540" t="str">
            <v>003380</v>
          </cell>
          <cell r="E1540">
            <v>38574</v>
          </cell>
          <cell r="F1540" t="str">
            <v>46107R1</v>
          </cell>
          <cell r="G1540" t="str">
            <v>6604020107R1</v>
          </cell>
          <cell r="H1540">
            <v>1000000</v>
          </cell>
          <cell r="I1540" t="str">
            <v>D</v>
          </cell>
          <cell r="J1540" t="str">
            <v>PEM.1 HEAD PRINTER,1REF TONER PRINTER TGL4,5/08/05</v>
          </cell>
          <cell r="K1540" t="str">
            <v>103050130</v>
          </cell>
        </row>
        <row r="1541">
          <cell r="A1541" t="str">
            <v>F</v>
          </cell>
          <cell r="B1541" t="str">
            <v>1</v>
          </cell>
          <cell r="D1541" t="str">
            <v>003380</v>
          </cell>
          <cell r="E1541">
            <v>38574</v>
          </cell>
          <cell r="F1541" t="str">
            <v>1000000</v>
          </cell>
          <cell r="G1541" t="str">
            <v>110101010000</v>
          </cell>
          <cell r="H1541">
            <v>1000000</v>
          </cell>
          <cell r="I1541" t="str">
            <v>K</v>
          </cell>
          <cell r="J1541" t="str">
            <v>PEM.1 HEAD PRINTER,1REF TONER PRINTER TGL4,5/08/05</v>
          </cell>
          <cell r="K1541" t="str">
            <v>103050140</v>
          </cell>
        </row>
        <row r="1542">
          <cell r="A1542" t="str">
            <v>M</v>
          </cell>
          <cell r="B1542" t="str">
            <v>1</v>
          </cell>
          <cell r="D1542" t="str">
            <v>03389</v>
          </cell>
          <cell r="E1542">
            <v>38574</v>
          </cell>
          <cell r="F1542" t="str">
            <v>48527A1</v>
          </cell>
          <cell r="G1542" t="str">
            <v>6106010227A1</v>
          </cell>
          <cell r="H1542">
            <v>10000</v>
          </cell>
          <cell r="I1542" t="str">
            <v>D</v>
          </cell>
          <cell r="J1542" t="str">
            <v>*19531210B 000000 BI.DOK ANAK IMAM SUBAGJO, DRS</v>
          </cell>
          <cell r="K1542" t="str">
            <v>103060610</v>
          </cell>
        </row>
        <row r="1543">
          <cell r="A1543" t="str">
            <v>M</v>
          </cell>
          <cell r="B1543" t="str">
            <v>1</v>
          </cell>
          <cell r="D1543" t="str">
            <v>03389</v>
          </cell>
          <cell r="E1543">
            <v>38574</v>
          </cell>
          <cell r="F1543" t="str">
            <v>48527N6</v>
          </cell>
          <cell r="G1543" t="str">
            <v>6106010227N6</v>
          </cell>
          <cell r="H1543">
            <v>25000</v>
          </cell>
          <cell r="I1543" t="str">
            <v>D</v>
          </cell>
          <cell r="J1543" t="str">
            <v>*19580607A 000000 BI.DOK ISTR ASEP KOMAR</v>
          </cell>
          <cell r="K1543" t="str">
            <v>103060620</v>
          </cell>
        </row>
        <row r="1544">
          <cell r="A1544" t="str">
            <v>M</v>
          </cell>
          <cell r="B1544" t="str">
            <v>1</v>
          </cell>
          <cell r="D1544" t="str">
            <v>03389</v>
          </cell>
          <cell r="E1544">
            <v>38574</v>
          </cell>
          <cell r="F1544" t="str">
            <v>48527N6</v>
          </cell>
          <cell r="G1544" t="str">
            <v>6106010227N6</v>
          </cell>
          <cell r="H1544">
            <v>20000</v>
          </cell>
          <cell r="I1544" t="str">
            <v>D</v>
          </cell>
          <cell r="J1544" t="str">
            <v>*19580607A 000000 BI.DOK ISTR ASEP KOMAR</v>
          </cell>
          <cell r="K1544" t="str">
            <v>103060630</v>
          </cell>
        </row>
        <row r="1545">
          <cell r="A1545" t="str">
            <v>F</v>
          </cell>
          <cell r="B1545" t="str">
            <v>1</v>
          </cell>
          <cell r="D1545" t="str">
            <v>003381</v>
          </cell>
          <cell r="E1545">
            <v>38574</v>
          </cell>
          <cell r="F1545" t="str">
            <v>49700A0</v>
          </cell>
          <cell r="G1545" t="str">
            <v>6910010100A0</v>
          </cell>
          <cell r="H1545">
            <v>1000000</v>
          </cell>
          <cell r="I1545" t="str">
            <v>D</v>
          </cell>
          <cell r="J1545" t="str">
            <v>BIAYA REPRESENTASI TGL 10/08/2005</v>
          </cell>
          <cell r="K1545" t="str">
            <v>103050150</v>
          </cell>
        </row>
        <row r="1546">
          <cell r="A1546" t="str">
            <v>F</v>
          </cell>
          <cell r="B1546" t="str">
            <v>1</v>
          </cell>
          <cell r="D1546" t="str">
            <v>03389</v>
          </cell>
          <cell r="E1546">
            <v>38574</v>
          </cell>
          <cell r="F1546" t="str">
            <v>48527Q5</v>
          </cell>
          <cell r="G1546" t="str">
            <v>6106010227Q5</v>
          </cell>
          <cell r="H1546">
            <v>10000</v>
          </cell>
          <cell r="I1546" t="str">
            <v>D</v>
          </cell>
          <cell r="J1546" t="str">
            <v>*19520101A 000000 BI.DOK ISTR NANA SURYANA</v>
          </cell>
          <cell r="K1546" t="str">
            <v>103060640</v>
          </cell>
        </row>
        <row r="1547">
          <cell r="A1547" t="str">
            <v>M</v>
          </cell>
          <cell r="B1547" t="str">
            <v>1</v>
          </cell>
          <cell r="D1547" t="str">
            <v>03389</v>
          </cell>
          <cell r="E1547">
            <v>38574</v>
          </cell>
          <cell r="F1547" t="str">
            <v>48527F6</v>
          </cell>
          <cell r="G1547" t="str">
            <v>6106010227F6</v>
          </cell>
          <cell r="H1547">
            <v>10000</v>
          </cell>
          <cell r="I1547" t="str">
            <v>D</v>
          </cell>
          <cell r="J1547" t="str">
            <v>*19560702A 000000 BI.DOK KARY BAMBANG SYAH ALAM</v>
          </cell>
          <cell r="K1547" t="str">
            <v>103060650</v>
          </cell>
        </row>
        <row r="1548">
          <cell r="A1548" t="str">
            <v>F</v>
          </cell>
          <cell r="B1548" t="str">
            <v>1</v>
          </cell>
          <cell r="D1548" t="str">
            <v>003381</v>
          </cell>
          <cell r="E1548">
            <v>38574</v>
          </cell>
          <cell r="F1548" t="str">
            <v>1000000</v>
          </cell>
          <cell r="G1548" t="str">
            <v>110101010000</v>
          </cell>
          <cell r="H1548">
            <v>1000000</v>
          </cell>
          <cell r="I1548" t="str">
            <v>K</v>
          </cell>
          <cell r="J1548" t="str">
            <v>BIAYA REPRESENTASI TGL 10/08/2005</v>
          </cell>
          <cell r="K1548" t="str">
            <v>103050160</v>
          </cell>
        </row>
        <row r="1549">
          <cell r="A1549" t="str">
            <v>M</v>
          </cell>
          <cell r="B1549" t="str">
            <v>1</v>
          </cell>
          <cell r="D1549" t="str">
            <v>03389</v>
          </cell>
          <cell r="E1549">
            <v>38574</v>
          </cell>
          <cell r="F1549" t="str">
            <v>48527E1</v>
          </cell>
          <cell r="G1549" t="str">
            <v>6106010227E1</v>
          </cell>
          <cell r="H1549">
            <v>10000</v>
          </cell>
          <cell r="I1549" t="str">
            <v>D</v>
          </cell>
          <cell r="J1549" t="str">
            <v>*19540430A 000000 BI.DOK ISTR MULYANA MARTADIREDJA</v>
          </cell>
          <cell r="K1549" t="str">
            <v>103060660</v>
          </cell>
        </row>
        <row r="1550">
          <cell r="A1550" t="str">
            <v>M</v>
          </cell>
          <cell r="B1550" t="str">
            <v>1</v>
          </cell>
          <cell r="D1550" t="str">
            <v>03389</v>
          </cell>
          <cell r="E1550">
            <v>38574</v>
          </cell>
          <cell r="F1550" t="str">
            <v>48527D3</v>
          </cell>
          <cell r="G1550" t="str">
            <v>6106010227D3</v>
          </cell>
          <cell r="H1550">
            <v>7000</v>
          </cell>
          <cell r="I1550" t="str">
            <v>D</v>
          </cell>
          <cell r="J1550" t="str">
            <v>*19700404B 000000 BI.DOK KARY IWAN DJUNAEDI</v>
          </cell>
          <cell r="K1550" t="str">
            <v>103060670</v>
          </cell>
        </row>
        <row r="1551">
          <cell r="A1551" t="str">
            <v>F</v>
          </cell>
          <cell r="B1551" t="str">
            <v>1</v>
          </cell>
          <cell r="D1551" t="str">
            <v>03389</v>
          </cell>
          <cell r="E1551">
            <v>38574</v>
          </cell>
          <cell r="F1551" t="str">
            <v>48527J5</v>
          </cell>
          <cell r="G1551" t="str">
            <v>6106010227J5</v>
          </cell>
          <cell r="H1551">
            <v>10000</v>
          </cell>
          <cell r="I1551" t="str">
            <v>D</v>
          </cell>
          <cell r="J1551" t="str">
            <v>*19560612B 000000 BI.DOK ANAK ENDANG RUSMAWAN</v>
          </cell>
          <cell r="K1551" t="str">
            <v>103060680</v>
          </cell>
        </row>
        <row r="1552">
          <cell r="A1552" t="str">
            <v>F</v>
          </cell>
          <cell r="B1552" t="str">
            <v>1</v>
          </cell>
          <cell r="D1552" t="str">
            <v>003382</v>
          </cell>
          <cell r="E1552">
            <v>38574</v>
          </cell>
          <cell r="F1552" t="str">
            <v>1930000</v>
          </cell>
          <cell r="G1552" t="str">
            <v>210705010000</v>
          </cell>
          <cell r="H1552">
            <v>478000</v>
          </cell>
          <cell r="I1552" t="str">
            <v>D</v>
          </cell>
          <cell r="J1552" t="str">
            <v>CUTI PANJANG KE III YANA TRIATNA,TGL 21/07/2005</v>
          </cell>
          <cell r="K1552" t="str">
            <v>103050170</v>
          </cell>
        </row>
        <row r="1553">
          <cell r="A1553" t="str">
            <v>M</v>
          </cell>
          <cell r="B1553" t="str">
            <v>1</v>
          </cell>
          <cell r="D1553" t="str">
            <v>03389</v>
          </cell>
          <cell r="E1553">
            <v>38574</v>
          </cell>
          <cell r="F1553" t="str">
            <v>48527N1</v>
          </cell>
          <cell r="G1553" t="str">
            <v>6106010227N1</v>
          </cell>
          <cell r="H1553">
            <v>10000</v>
          </cell>
          <cell r="I1553" t="str">
            <v>D</v>
          </cell>
          <cell r="J1553" t="str">
            <v>*19520124A 000000 BI.DOK KARY EMMA RACHMAWATI T S,</v>
          </cell>
          <cell r="K1553" t="str">
            <v>103060690</v>
          </cell>
        </row>
        <row r="1554">
          <cell r="A1554" t="str">
            <v>F</v>
          </cell>
          <cell r="B1554" t="str">
            <v>1</v>
          </cell>
          <cell r="D1554" t="str">
            <v>003382</v>
          </cell>
          <cell r="E1554">
            <v>38574</v>
          </cell>
          <cell r="F1554" t="str">
            <v>1000000</v>
          </cell>
          <cell r="G1554" t="str">
            <v>110101010000</v>
          </cell>
          <cell r="H1554">
            <v>478000</v>
          </cell>
          <cell r="I1554" t="str">
            <v>K</v>
          </cell>
          <cell r="J1554" t="str">
            <v>CUTI PANJANG KE III YANA TRIATNA,TGL 21/07/2005</v>
          </cell>
          <cell r="K1554" t="str">
            <v>103050180</v>
          </cell>
        </row>
        <row r="1555">
          <cell r="A1555" t="str">
            <v>M</v>
          </cell>
          <cell r="B1555" t="str">
            <v>1</v>
          </cell>
          <cell r="D1555" t="str">
            <v>03389</v>
          </cell>
          <cell r="E1555">
            <v>38574</v>
          </cell>
          <cell r="F1555" t="str">
            <v>48527N8</v>
          </cell>
          <cell r="G1555" t="str">
            <v>6106010227N8</v>
          </cell>
          <cell r="H1555">
            <v>25000</v>
          </cell>
          <cell r="I1555" t="str">
            <v>D</v>
          </cell>
          <cell r="J1555" t="str">
            <v>*19540806A 000000 BI.DOK ANAK CARSUKMA, DRS</v>
          </cell>
          <cell r="K1555" t="str">
            <v>103060700</v>
          </cell>
        </row>
        <row r="1556">
          <cell r="A1556" t="str">
            <v>M</v>
          </cell>
          <cell r="B1556" t="str">
            <v>1</v>
          </cell>
          <cell r="D1556" t="str">
            <v>03389</v>
          </cell>
          <cell r="E1556">
            <v>38574</v>
          </cell>
          <cell r="F1556" t="str">
            <v>48527S4</v>
          </cell>
          <cell r="G1556" t="str">
            <v>6106010227S4</v>
          </cell>
          <cell r="H1556">
            <v>150000</v>
          </cell>
          <cell r="I1556" t="str">
            <v>D</v>
          </cell>
          <cell r="J1556" t="str">
            <v>*19581230A 000000 BI.DOK ANAK AYI SUTARSIH</v>
          </cell>
          <cell r="K1556" t="str">
            <v>103060710</v>
          </cell>
        </row>
        <row r="1557">
          <cell r="A1557" t="str">
            <v>M</v>
          </cell>
          <cell r="B1557" t="str">
            <v>1</v>
          </cell>
          <cell r="D1557" t="str">
            <v>03389</v>
          </cell>
          <cell r="E1557">
            <v>38574</v>
          </cell>
          <cell r="F1557" t="str">
            <v>48527A3</v>
          </cell>
          <cell r="G1557" t="str">
            <v>6106010227A3</v>
          </cell>
          <cell r="H1557">
            <v>20000</v>
          </cell>
          <cell r="I1557" t="str">
            <v>D</v>
          </cell>
          <cell r="J1557" t="str">
            <v>*19650604C 000000 BI.DOK ISTR TATANG</v>
          </cell>
          <cell r="K1557" t="str">
            <v>103060720</v>
          </cell>
        </row>
        <row r="1558">
          <cell r="A1558" t="str">
            <v>M</v>
          </cell>
          <cell r="B1558" t="str">
            <v>1</v>
          </cell>
          <cell r="D1558" t="str">
            <v>03389</v>
          </cell>
          <cell r="E1558">
            <v>38574</v>
          </cell>
          <cell r="F1558" t="str">
            <v>48527N1</v>
          </cell>
          <cell r="G1558" t="str">
            <v>6106010227N1</v>
          </cell>
          <cell r="H1558">
            <v>10000</v>
          </cell>
          <cell r="I1558" t="str">
            <v>D</v>
          </cell>
          <cell r="J1558" t="str">
            <v>*19520124A 000000 BI.DOK ANAK EMMA RACHMAWATI T S,</v>
          </cell>
          <cell r="K1558" t="str">
            <v>103060730</v>
          </cell>
        </row>
        <row r="1559">
          <cell r="A1559" t="str">
            <v>F</v>
          </cell>
          <cell r="B1559" t="str">
            <v>1</v>
          </cell>
          <cell r="D1559" t="str">
            <v>003383</v>
          </cell>
          <cell r="E1559">
            <v>38574</v>
          </cell>
          <cell r="F1559" t="str">
            <v>1930000</v>
          </cell>
          <cell r="G1559" t="str">
            <v>210705010000</v>
          </cell>
          <cell r="H1559">
            <v>263000</v>
          </cell>
          <cell r="I1559" t="str">
            <v>D</v>
          </cell>
          <cell r="J1559" t="str">
            <v>CUTI PANJANG KHUSUS SDR.ENDI TGL 11/07/2005</v>
          </cell>
          <cell r="K1559" t="str">
            <v>103050190</v>
          </cell>
        </row>
        <row r="1560">
          <cell r="A1560" t="str">
            <v>M</v>
          </cell>
          <cell r="B1560" t="str">
            <v>1</v>
          </cell>
          <cell r="D1560" t="str">
            <v>03389</v>
          </cell>
          <cell r="E1560">
            <v>38574</v>
          </cell>
          <cell r="F1560" t="str">
            <v>48527N1</v>
          </cell>
          <cell r="G1560" t="str">
            <v>6106010227N1</v>
          </cell>
          <cell r="H1560">
            <v>10000</v>
          </cell>
          <cell r="I1560" t="str">
            <v>D</v>
          </cell>
          <cell r="J1560" t="str">
            <v>*19520124A 000000 BI.DOK ANAK EMMA RACHMAWATI T S,</v>
          </cell>
          <cell r="K1560" t="str">
            <v>103060740</v>
          </cell>
        </row>
        <row r="1561">
          <cell r="A1561" t="str">
            <v>F</v>
          </cell>
          <cell r="B1561" t="str">
            <v>1</v>
          </cell>
          <cell r="D1561" t="str">
            <v>003383</v>
          </cell>
          <cell r="E1561">
            <v>38574</v>
          </cell>
          <cell r="F1561" t="str">
            <v>1000000</v>
          </cell>
          <cell r="G1561" t="str">
            <v>110101010000</v>
          </cell>
          <cell r="H1561">
            <v>263000</v>
          </cell>
          <cell r="I1561" t="str">
            <v>K</v>
          </cell>
          <cell r="J1561" t="str">
            <v>CUTI PANJANG KHUSUS SDR.ENDI TGL 11/07/2005</v>
          </cell>
          <cell r="K1561" t="str">
            <v>103050200</v>
          </cell>
        </row>
        <row r="1562">
          <cell r="A1562" t="str">
            <v>F</v>
          </cell>
          <cell r="B1562" t="str">
            <v>1</v>
          </cell>
          <cell r="D1562" t="str">
            <v>003384</v>
          </cell>
          <cell r="E1562">
            <v>38574</v>
          </cell>
          <cell r="F1562" t="str">
            <v>1930000</v>
          </cell>
          <cell r="G1562" t="str">
            <v>210705010000</v>
          </cell>
          <cell r="H1562">
            <v>568500</v>
          </cell>
          <cell r="I1562" t="str">
            <v>D</v>
          </cell>
          <cell r="J1562" t="str">
            <v>CUTI PANJANG KE IV ASEP HERYANA TGL 14/07/2005</v>
          </cell>
          <cell r="K1562" t="str">
            <v>103050210</v>
          </cell>
        </row>
        <row r="1563">
          <cell r="A1563" t="str">
            <v>F</v>
          </cell>
          <cell r="B1563" t="str">
            <v>1</v>
          </cell>
          <cell r="D1563" t="str">
            <v>003384</v>
          </cell>
          <cell r="E1563">
            <v>38574</v>
          </cell>
          <cell r="F1563" t="str">
            <v>1000000</v>
          </cell>
          <cell r="G1563" t="str">
            <v>110101010000</v>
          </cell>
          <cell r="H1563">
            <v>568500</v>
          </cell>
          <cell r="I1563" t="str">
            <v>K</v>
          </cell>
          <cell r="J1563" t="str">
            <v>CUTI PANJANG KE IV ASEP HERYANA TGL 14/07/2005</v>
          </cell>
          <cell r="K1563" t="str">
            <v>103050220</v>
          </cell>
        </row>
        <row r="1564">
          <cell r="A1564" t="str">
            <v>F</v>
          </cell>
          <cell r="B1564" t="str">
            <v>1</v>
          </cell>
          <cell r="D1564" t="str">
            <v>003385</v>
          </cell>
          <cell r="E1564">
            <v>38574</v>
          </cell>
          <cell r="F1564" t="str">
            <v>1930000</v>
          </cell>
          <cell r="G1564" t="str">
            <v>210705010000</v>
          </cell>
          <cell r="H1564">
            <v>568500</v>
          </cell>
          <cell r="I1564" t="str">
            <v>D</v>
          </cell>
          <cell r="J1564" t="str">
            <v>CUTI PANJANG KE 4 BAMBANG SUPRIYADI TGL 14/07/2005</v>
          </cell>
          <cell r="K1564" t="str">
            <v>103050230</v>
          </cell>
        </row>
        <row r="1565">
          <cell r="A1565" t="str">
            <v>F</v>
          </cell>
          <cell r="B1565" t="str">
            <v>1</v>
          </cell>
          <cell r="D1565" t="str">
            <v>003385</v>
          </cell>
          <cell r="E1565">
            <v>38574</v>
          </cell>
          <cell r="F1565" t="str">
            <v>1000000</v>
          </cell>
          <cell r="G1565" t="str">
            <v>110101010000</v>
          </cell>
          <cell r="H1565">
            <v>568500</v>
          </cell>
          <cell r="I1565" t="str">
            <v>K</v>
          </cell>
          <cell r="J1565" t="str">
            <v>CUTI PANJANG KE 4 BAMBANG SUPRIYADI TGL 14/07/2005</v>
          </cell>
          <cell r="K1565" t="str">
            <v>103050240</v>
          </cell>
        </row>
        <row r="1566">
          <cell r="A1566" t="str">
            <v>F</v>
          </cell>
          <cell r="B1566" t="str">
            <v>1</v>
          </cell>
          <cell r="D1566" t="str">
            <v>003386</v>
          </cell>
          <cell r="E1566">
            <v>38574</v>
          </cell>
          <cell r="F1566" t="str">
            <v>48403A0</v>
          </cell>
          <cell r="G1566" t="str">
            <v>6703040103A0</v>
          </cell>
          <cell r="H1566">
            <v>56938</v>
          </cell>
          <cell r="I1566" t="str">
            <v>D</v>
          </cell>
          <cell r="J1566" t="str">
            <v>SYMPJONY BIAYA INOVATIF BERKOMUNIKASI HEMAT</v>
          </cell>
          <cell r="K1566" t="str">
            <v>103050250</v>
          </cell>
        </row>
        <row r="1567">
          <cell r="A1567" t="str">
            <v>F</v>
          </cell>
          <cell r="B1567" t="str">
            <v>1</v>
          </cell>
          <cell r="D1567" t="str">
            <v>003386</v>
          </cell>
          <cell r="E1567">
            <v>38574</v>
          </cell>
          <cell r="F1567" t="str">
            <v>1000000</v>
          </cell>
          <cell r="G1567" t="str">
            <v>110101010000</v>
          </cell>
          <cell r="H1567">
            <v>56938</v>
          </cell>
          <cell r="I1567" t="str">
            <v>K</v>
          </cell>
          <cell r="J1567" t="str">
            <v>SYMPHONY BIAYA INOVATIF BERKOMUNIKASI HEMAT</v>
          </cell>
          <cell r="K1567" t="str">
            <v>103050260</v>
          </cell>
        </row>
        <row r="1568">
          <cell r="A1568" t="str">
            <v>F</v>
          </cell>
          <cell r="B1568" t="str">
            <v>1</v>
          </cell>
          <cell r="D1568" t="str">
            <v>003387</v>
          </cell>
          <cell r="E1568">
            <v>38574</v>
          </cell>
          <cell r="F1568" t="str">
            <v>42900E1</v>
          </cell>
          <cell r="G1568" t="str">
            <v>6205000100E1</v>
          </cell>
          <cell r="H1568">
            <v>6700</v>
          </cell>
          <cell r="I1568" t="str">
            <v>D</v>
          </cell>
          <cell r="J1568" t="str">
            <v>BIAYA CUCI,SETRIKA PAKER KARY.TGL25-29/07/2005</v>
          </cell>
          <cell r="K1568" t="str">
            <v>103050270</v>
          </cell>
        </row>
        <row r="1569">
          <cell r="A1569" t="str">
            <v>M</v>
          </cell>
          <cell r="B1569" t="str">
            <v>1</v>
          </cell>
          <cell r="D1569" t="str">
            <v>03389</v>
          </cell>
          <cell r="E1569">
            <v>38574</v>
          </cell>
          <cell r="F1569" t="str">
            <v>48527F6</v>
          </cell>
          <cell r="G1569" t="str">
            <v>6106010227F6</v>
          </cell>
          <cell r="H1569">
            <v>160000</v>
          </cell>
          <cell r="I1569" t="str">
            <v>D</v>
          </cell>
          <cell r="J1569" t="str">
            <v>*19560702A 000000 BI.DOK KARY BAMBANG SYAH ALAM</v>
          </cell>
          <cell r="K1569" t="str">
            <v>103060750</v>
          </cell>
        </row>
        <row r="1570">
          <cell r="A1570" t="str">
            <v>F</v>
          </cell>
          <cell r="B1570" t="str">
            <v>1</v>
          </cell>
          <cell r="D1570" t="str">
            <v>003387</v>
          </cell>
          <cell r="E1570">
            <v>38574</v>
          </cell>
          <cell r="F1570" t="str">
            <v>49802Q6</v>
          </cell>
          <cell r="G1570" t="str">
            <v>6807020102Q6</v>
          </cell>
          <cell r="H1570">
            <v>25200</v>
          </cell>
          <cell r="I1570" t="str">
            <v>D</v>
          </cell>
          <cell r="J1570" t="str">
            <v>BIAYA CUCI,SETRIKA PAKER KARY.TGL25-29/07/2005</v>
          </cell>
          <cell r="K1570" t="str">
            <v>103050280</v>
          </cell>
        </row>
        <row r="1571">
          <cell r="A1571" t="str">
            <v>M</v>
          </cell>
          <cell r="B1571" t="str">
            <v>1</v>
          </cell>
          <cell r="D1571" t="str">
            <v>03389</v>
          </cell>
          <cell r="E1571">
            <v>38574</v>
          </cell>
          <cell r="F1571" t="str">
            <v>48527I0</v>
          </cell>
          <cell r="G1571" t="str">
            <v>6106010227I0</v>
          </cell>
          <cell r="H1571">
            <v>20000</v>
          </cell>
          <cell r="I1571" t="str">
            <v>D</v>
          </cell>
          <cell r="J1571" t="str">
            <v>*19560713A 000000 BI.DOK KARY ABDUL MANAN, DRS</v>
          </cell>
          <cell r="K1571" t="str">
            <v>103060760</v>
          </cell>
        </row>
        <row r="1572">
          <cell r="A1572" t="str">
            <v>M</v>
          </cell>
          <cell r="B1572" t="str">
            <v>1</v>
          </cell>
          <cell r="D1572" t="str">
            <v>03389</v>
          </cell>
          <cell r="E1572">
            <v>38574</v>
          </cell>
          <cell r="F1572" t="str">
            <v>48527E1</v>
          </cell>
          <cell r="G1572" t="str">
            <v>6106010227E1</v>
          </cell>
          <cell r="H1572">
            <v>35000</v>
          </cell>
          <cell r="I1572" t="str">
            <v>D</v>
          </cell>
          <cell r="J1572" t="str">
            <v>*19540430A 000000 BI.DOK ISTR MULYANA MARTADIREDJA</v>
          </cell>
          <cell r="K1572" t="str">
            <v>103060770</v>
          </cell>
        </row>
        <row r="1573">
          <cell r="A1573" t="str">
            <v>F</v>
          </cell>
          <cell r="B1573" t="str">
            <v>1</v>
          </cell>
          <cell r="D1573" t="str">
            <v>003387</v>
          </cell>
          <cell r="E1573">
            <v>38574</v>
          </cell>
          <cell r="F1573" t="str">
            <v>49802Q6</v>
          </cell>
          <cell r="G1573" t="str">
            <v>6807020102Q6</v>
          </cell>
          <cell r="H1573">
            <v>33350</v>
          </cell>
          <cell r="I1573" t="str">
            <v>D</v>
          </cell>
          <cell r="J1573" t="str">
            <v>BIAYA CUCI,SETRIKA PAKER KARY.TGL25-29/07/2005</v>
          </cell>
          <cell r="K1573" t="str">
            <v>103050290</v>
          </cell>
        </row>
        <row r="1574">
          <cell r="A1574" t="str">
            <v>F</v>
          </cell>
          <cell r="B1574" t="str">
            <v>1</v>
          </cell>
          <cell r="D1574" t="str">
            <v>003387</v>
          </cell>
          <cell r="E1574">
            <v>38574</v>
          </cell>
          <cell r="F1574" t="str">
            <v>42900M3</v>
          </cell>
          <cell r="G1574" t="str">
            <v>6205000100M3</v>
          </cell>
          <cell r="H1574">
            <v>34350</v>
          </cell>
          <cell r="I1574" t="str">
            <v>D</v>
          </cell>
          <cell r="J1574" t="str">
            <v>CUCI PAKAIAN KERJA            ELEKTRIK &amp; INSTALASI</v>
          </cell>
          <cell r="K1574" t="str">
            <v>103050300</v>
          </cell>
        </row>
        <row r="1575">
          <cell r="A1575" t="str">
            <v>M</v>
          </cell>
          <cell r="B1575" t="str">
            <v>1</v>
          </cell>
          <cell r="D1575" t="str">
            <v>03389</v>
          </cell>
          <cell r="E1575">
            <v>38574</v>
          </cell>
          <cell r="F1575" t="str">
            <v>48527S4</v>
          </cell>
          <cell r="G1575" t="str">
            <v>6106010227S4</v>
          </cell>
          <cell r="H1575">
            <v>10000</v>
          </cell>
          <cell r="I1575" t="str">
            <v>D</v>
          </cell>
          <cell r="J1575" t="str">
            <v>*19581230A 000000 BI.DOK ANAK AYI SUTARSIH</v>
          </cell>
          <cell r="K1575" t="str">
            <v>103060780</v>
          </cell>
        </row>
        <row r="1576">
          <cell r="A1576" t="str">
            <v>F</v>
          </cell>
          <cell r="B1576" t="str">
            <v>1</v>
          </cell>
          <cell r="D1576" t="str">
            <v>03389</v>
          </cell>
          <cell r="E1576">
            <v>38574</v>
          </cell>
          <cell r="F1576" t="str">
            <v>48527Q5</v>
          </cell>
          <cell r="G1576" t="str">
            <v>6106010227Q5</v>
          </cell>
          <cell r="H1576">
            <v>25000</v>
          </cell>
          <cell r="I1576" t="str">
            <v>D</v>
          </cell>
          <cell r="J1576" t="str">
            <v>*19610514C 000000 BI.DOK ANAK MULYANA</v>
          </cell>
          <cell r="K1576" t="str">
            <v>103060790</v>
          </cell>
        </row>
        <row r="1577">
          <cell r="A1577" t="str">
            <v>F</v>
          </cell>
          <cell r="B1577" t="str">
            <v>1</v>
          </cell>
          <cell r="D1577" t="str">
            <v>003387</v>
          </cell>
          <cell r="E1577">
            <v>38574</v>
          </cell>
          <cell r="F1577" t="str">
            <v>42900N7</v>
          </cell>
          <cell r="G1577" t="str">
            <v>6205000100N7</v>
          </cell>
          <cell r="H1577">
            <v>30150</v>
          </cell>
          <cell r="I1577" t="str">
            <v>D</v>
          </cell>
          <cell r="J1577" t="str">
            <v>BIAYA CUCI,SETRIKA PAKER KARY.TGL25-29/07/2005</v>
          </cell>
          <cell r="K1577" t="str">
            <v>103050310</v>
          </cell>
        </row>
        <row r="1578">
          <cell r="A1578" t="str">
            <v>F</v>
          </cell>
          <cell r="B1578" t="str">
            <v>1</v>
          </cell>
          <cell r="D1578" t="str">
            <v>03389</v>
          </cell>
          <cell r="E1578">
            <v>38574</v>
          </cell>
          <cell r="F1578" t="str">
            <v>48527G4</v>
          </cell>
          <cell r="G1578" t="str">
            <v>6106010227G4</v>
          </cell>
          <cell r="H1578">
            <v>310000</v>
          </cell>
          <cell r="I1578" t="str">
            <v>D</v>
          </cell>
          <cell r="J1578" t="str">
            <v>*19640603A 000000 BI.DOK ISTR TATANG SUHERMAN</v>
          </cell>
          <cell r="K1578" t="str">
            <v>103060800</v>
          </cell>
        </row>
        <row r="1579">
          <cell r="A1579" t="str">
            <v>F</v>
          </cell>
          <cell r="B1579" t="str">
            <v>1</v>
          </cell>
          <cell r="D1579" t="str">
            <v>003387</v>
          </cell>
          <cell r="E1579">
            <v>38574</v>
          </cell>
          <cell r="F1579" t="str">
            <v>42900N1</v>
          </cell>
          <cell r="G1579" t="str">
            <v>6205000100N1</v>
          </cell>
          <cell r="H1579">
            <v>18050</v>
          </cell>
          <cell r="I1579" t="str">
            <v>D</v>
          </cell>
          <cell r="J1579" t="str">
            <v>CUCI PAKIAN KERJA                      PENYIMPANAN</v>
          </cell>
          <cell r="K1579" t="str">
            <v>103050320</v>
          </cell>
        </row>
        <row r="1580">
          <cell r="A1580" t="str">
            <v>F</v>
          </cell>
          <cell r="B1580" t="str">
            <v>1</v>
          </cell>
          <cell r="D1580" t="str">
            <v>03389</v>
          </cell>
          <cell r="E1580">
            <v>38574</v>
          </cell>
          <cell r="F1580" t="str">
            <v>48527F2</v>
          </cell>
          <cell r="G1580" t="str">
            <v>6106010227F2</v>
          </cell>
          <cell r="H1580">
            <v>10000</v>
          </cell>
          <cell r="I1580" t="str">
            <v>D</v>
          </cell>
          <cell r="J1580" t="str">
            <v>*19580203A 000000 BI.DOK KARY DIYAT</v>
          </cell>
          <cell r="K1580" t="str">
            <v>103060810</v>
          </cell>
        </row>
        <row r="1581">
          <cell r="A1581" t="str">
            <v>F</v>
          </cell>
          <cell r="B1581" t="str">
            <v>1</v>
          </cell>
          <cell r="D1581" t="str">
            <v>003387</v>
          </cell>
          <cell r="E1581">
            <v>38574</v>
          </cell>
          <cell r="F1581" t="str">
            <v>42900J1</v>
          </cell>
          <cell r="G1581" t="str">
            <v>6205000100J1</v>
          </cell>
          <cell r="H1581">
            <v>27300</v>
          </cell>
          <cell r="I1581" t="str">
            <v>D</v>
          </cell>
          <cell r="J1581" t="str">
            <v>BIAYA CUCI,SETRIKA PAKER KARY.TGL25-29/07/2005</v>
          </cell>
          <cell r="K1581" t="str">
            <v>103050330</v>
          </cell>
        </row>
        <row r="1582">
          <cell r="A1582" t="str">
            <v>F</v>
          </cell>
          <cell r="B1582" t="str">
            <v>1</v>
          </cell>
          <cell r="D1582" t="str">
            <v>03389</v>
          </cell>
          <cell r="E1582">
            <v>38574</v>
          </cell>
          <cell r="F1582" t="str">
            <v>48527Q5</v>
          </cell>
          <cell r="G1582" t="str">
            <v>6106010227Q5</v>
          </cell>
          <cell r="H1582">
            <v>10000</v>
          </cell>
          <cell r="I1582" t="str">
            <v>D</v>
          </cell>
          <cell r="J1582" t="str">
            <v>*19510212A 000000 BI.DOK KARY AYI SUGANDA</v>
          </cell>
          <cell r="K1582" t="str">
            <v>103060820</v>
          </cell>
        </row>
        <row r="1583">
          <cell r="A1583" t="str">
            <v>F</v>
          </cell>
          <cell r="B1583" t="str">
            <v>1</v>
          </cell>
          <cell r="D1583" t="str">
            <v>03389</v>
          </cell>
          <cell r="E1583">
            <v>38574</v>
          </cell>
          <cell r="F1583" t="str">
            <v>48527G2</v>
          </cell>
          <cell r="G1583" t="str">
            <v>6106010227G2</v>
          </cell>
          <cell r="H1583">
            <v>10000</v>
          </cell>
          <cell r="I1583" t="str">
            <v>D</v>
          </cell>
          <cell r="J1583" t="str">
            <v>*19561208A 000000 BI.DOK KARY DIRSUN SUTANTO</v>
          </cell>
          <cell r="K1583" t="str">
            <v>103060830</v>
          </cell>
        </row>
        <row r="1584">
          <cell r="A1584" t="str">
            <v>M</v>
          </cell>
          <cell r="B1584" t="str">
            <v>1</v>
          </cell>
          <cell r="D1584" t="str">
            <v>03389</v>
          </cell>
          <cell r="E1584">
            <v>38574</v>
          </cell>
          <cell r="F1584" t="str">
            <v>48527S4</v>
          </cell>
          <cell r="G1584" t="str">
            <v>6106010227S4</v>
          </cell>
          <cell r="H1584">
            <v>20000</v>
          </cell>
          <cell r="I1584" t="str">
            <v>D</v>
          </cell>
          <cell r="J1584" t="str">
            <v>*19581230A 000000 BI.DOK ANAK AYI SUTARSIH</v>
          </cell>
          <cell r="K1584" t="str">
            <v>103060840</v>
          </cell>
        </row>
        <row r="1585">
          <cell r="A1585" t="str">
            <v>F</v>
          </cell>
          <cell r="B1585" t="str">
            <v>1</v>
          </cell>
          <cell r="D1585" t="str">
            <v>003387</v>
          </cell>
          <cell r="E1585">
            <v>38574</v>
          </cell>
          <cell r="F1585" t="str">
            <v>42900H2</v>
          </cell>
          <cell r="G1585" t="str">
            <v>6205000100H2</v>
          </cell>
          <cell r="H1585">
            <v>7600</v>
          </cell>
          <cell r="I1585" t="str">
            <v>D</v>
          </cell>
          <cell r="J1585" t="str">
            <v>BIAYA CUCI,SETRIKA PAKER KARY.TGL 25-29/07/2005</v>
          </cell>
          <cell r="K1585" t="str">
            <v>103050340</v>
          </cell>
        </row>
        <row r="1586">
          <cell r="A1586" t="str">
            <v>F</v>
          </cell>
          <cell r="B1586" t="str">
            <v>1</v>
          </cell>
          <cell r="D1586" t="str">
            <v>03389</v>
          </cell>
          <cell r="E1586">
            <v>38574</v>
          </cell>
          <cell r="F1586" t="str">
            <v>48527M1</v>
          </cell>
          <cell r="G1586" t="str">
            <v>6106010227M1</v>
          </cell>
          <cell r="H1586">
            <v>25000</v>
          </cell>
          <cell r="I1586" t="str">
            <v>D</v>
          </cell>
          <cell r="J1586" t="str">
            <v>*19610503A 000000 BI.DOK ANAK SOBARNA</v>
          </cell>
          <cell r="K1586" t="str">
            <v>103060850</v>
          </cell>
        </row>
        <row r="1587">
          <cell r="A1587" t="str">
            <v>F</v>
          </cell>
          <cell r="B1587" t="str">
            <v>1</v>
          </cell>
          <cell r="D1587" t="str">
            <v>03389</v>
          </cell>
          <cell r="E1587">
            <v>38574</v>
          </cell>
          <cell r="F1587" t="str">
            <v>48527M1</v>
          </cell>
          <cell r="G1587" t="str">
            <v>6106010227M1</v>
          </cell>
          <cell r="H1587">
            <v>75000</v>
          </cell>
          <cell r="I1587" t="str">
            <v>D</v>
          </cell>
          <cell r="J1587" t="str">
            <v>*19610503A 000000 BI.DOK ANAK SOBARNA</v>
          </cell>
          <cell r="K1587" t="str">
            <v>103060860</v>
          </cell>
        </row>
        <row r="1588">
          <cell r="A1588" t="str">
            <v>F</v>
          </cell>
          <cell r="B1588" t="str">
            <v>1</v>
          </cell>
          <cell r="D1588" t="str">
            <v>003387</v>
          </cell>
          <cell r="E1588">
            <v>38574</v>
          </cell>
          <cell r="F1588" t="str">
            <v>42900H2</v>
          </cell>
          <cell r="G1588" t="str">
            <v>6205000100H2</v>
          </cell>
          <cell r="H1588">
            <v>37100</v>
          </cell>
          <cell r="I1588" t="str">
            <v>D</v>
          </cell>
          <cell r="J1588" t="str">
            <v>BIAYA CUCI,SETRIKA PAKER KARY.TGL 25-29/07/2005</v>
          </cell>
          <cell r="K1588" t="str">
            <v>103050350</v>
          </cell>
        </row>
        <row r="1589">
          <cell r="A1589" t="str">
            <v>F</v>
          </cell>
          <cell r="B1589" t="str">
            <v>1</v>
          </cell>
          <cell r="D1589" t="str">
            <v>003387</v>
          </cell>
          <cell r="E1589">
            <v>38574</v>
          </cell>
          <cell r="F1589" t="str">
            <v>42900F2</v>
          </cell>
          <cell r="G1589" t="str">
            <v>6205000100F2</v>
          </cell>
          <cell r="H1589">
            <v>42550</v>
          </cell>
          <cell r="I1589" t="str">
            <v>D</v>
          </cell>
          <cell r="J1589" t="str">
            <v>CUCI PAKAIAN KERJA                       GRANULASI</v>
          </cell>
          <cell r="K1589" t="str">
            <v>103050360</v>
          </cell>
        </row>
        <row r="1590">
          <cell r="A1590" t="str">
            <v>F</v>
          </cell>
          <cell r="B1590" t="str">
            <v>1</v>
          </cell>
          <cell r="D1590" t="str">
            <v>03389</v>
          </cell>
          <cell r="E1590">
            <v>38574</v>
          </cell>
          <cell r="F1590" t="str">
            <v>48527M3</v>
          </cell>
          <cell r="G1590" t="str">
            <v>6106010227M3</v>
          </cell>
          <cell r="H1590">
            <v>10000</v>
          </cell>
          <cell r="I1590" t="str">
            <v>D</v>
          </cell>
          <cell r="J1590" t="str">
            <v>*19640601A 000000 BI.DOK KARY KASDI</v>
          </cell>
          <cell r="K1590" t="str">
            <v>103060870</v>
          </cell>
        </row>
        <row r="1591">
          <cell r="A1591" t="str">
            <v>M</v>
          </cell>
          <cell r="B1591" t="str">
            <v>1</v>
          </cell>
          <cell r="D1591" t="str">
            <v>03389</v>
          </cell>
          <cell r="E1591">
            <v>38574</v>
          </cell>
          <cell r="F1591" t="str">
            <v>48527N6</v>
          </cell>
          <cell r="G1591" t="str">
            <v>6106010227N6</v>
          </cell>
          <cell r="H1591">
            <v>10000</v>
          </cell>
          <cell r="I1591" t="str">
            <v>D</v>
          </cell>
          <cell r="J1591" t="str">
            <v>*19580607A 000000 BI.DOK ISTR ASEP KOMAR</v>
          </cell>
          <cell r="K1591" t="str">
            <v>103060880</v>
          </cell>
        </row>
        <row r="1592">
          <cell r="A1592" t="str">
            <v>M</v>
          </cell>
          <cell r="B1592" t="str">
            <v>1</v>
          </cell>
          <cell r="D1592" t="str">
            <v>03389</v>
          </cell>
          <cell r="E1592">
            <v>38574</v>
          </cell>
          <cell r="F1592" t="str">
            <v>48527H5</v>
          </cell>
          <cell r="G1592" t="str">
            <v>6106010227H5</v>
          </cell>
          <cell r="H1592">
            <v>25000</v>
          </cell>
          <cell r="I1592" t="str">
            <v>D</v>
          </cell>
          <cell r="J1592" t="str">
            <v>*19630307A 000000 BI.DOK ISTR LILI HERMAWAN</v>
          </cell>
          <cell r="K1592" t="str">
            <v>103060890</v>
          </cell>
        </row>
        <row r="1593">
          <cell r="A1593" t="str">
            <v>F</v>
          </cell>
          <cell r="B1593" t="str">
            <v>1</v>
          </cell>
          <cell r="D1593" t="str">
            <v>03389</v>
          </cell>
          <cell r="E1593">
            <v>38574</v>
          </cell>
          <cell r="F1593" t="str">
            <v>48527M3</v>
          </cell>
          <cell r="G1593" t="str">
            <v>6106010227M3</v>
          </cell>
          <cell r="H1593">
            <v>25000</v>
          </cell>
          <cell r="I1593" t="str">
            <v>D</v>
          </cell>
          <cell r="J1593" t="str">
            <v>*19640601A 000000 BI.DOK ISTR KASDI</v>
          </cell>
          <cell r="K1593" t="str">
            <v>103060900</v>
          </cell>
        </row>
        <row r="1594">
          <cell r="A1594" t="str">
            <v>F</v>
          </cell>
          <cell r="B1594" t="str">
            <v>1</v>
          </cell>
          <cell r="D1594" t="str">
            <v>003387</v>
          </cell>
          <cell r="E1594">
            <v>38574</v>
          </cell>
          <cell r="F1594" t="str">
            <v>42900G2</v>
          </cell>
          <cell r="G1594" t="str">
            <v>6205000100G2</v>
          </cell>
          <cell r="H1594">
            <v>64550</v>
          </cell>
          <cell r="I1594" t="str">
            <v>D</v>
          </cell>
          <cell r="J1594" t="str">
            <v>BIAYA CUCI,SETRIKA PAKER KARY,TGL 25-29/07/2005</v>
          </cell>
          <cell r="K1594" t="str">
            <v>103050370</v>
          </cell>
        </row>
        <row r="1595">
          <cell r="A1595" t="str">
            <v>F</v>
          </cell>
          <cell r="B1595" t="str">
            <v>1</v>
          </cell>
          <cell r="D1595" t="str">
            <v>003387</v>
          </cell>
          <cell r="E1595">
            <v>38574</v>
          </cell>
          <cell r="F1595" t="str">
            <v>42900F3</v>
          </cell>
          <cell r="G1595" t="str">
            <v>6205000100F3</v>
          </cell>
          <cell r="H1595">
            <v>76300</v>
          </cell>
          <cell r="I1595" t="str">
            <v>D</v>
          </cell>
          <cell r="J1595" t="str">
            <v>BIAYA CUCI,SETRIKA PAKER KARY.TGL 25-29/07/2005</v>
          </cell>
          <cell r="K1595" t="str">
            <v>103050380</v>
          </cell>
        </row>
        <row r="1596">
          <cell r="A1596" t="str">
            <v>F</v>
          </cell>
          <cell r="B1596" t="str">
            <v>1</v>
          </cell>
          <cell r="D1596" t="str">
            <v>003387</v>
          </cell>
          <cell r="E1596">
            <v>38574</v>
          </cell>
          <cell r="F1596" t="str">
            <v>42900F7</v>
          </cell>
          <cell r="G1596" t="str">
            <v>6205000100F7</v>
          </cell>
          <cell r="H1596">
            <v>148150</v>
          </cell>
          <cell r="I1596" t="str">
            <v>D</v>
          </cell>
          <cell r="J1596" t="str">
            <v>BIAYA CUCI,SETRIKA PAKER KARY.TGL 25-29/07/2005</v>
          </cell>
          <cell r="K1596" t="str">
            <v>103050390</v>
          </cell>
        </row>
        <row r="1597">
          <cell r="A1597" t="str">
            <v>F</v>
          </cell>
          <cell r="B1597" t="str">
            <v>1</v>
          </cell>
          <cell r="D1597" t="str">
            <v>003387</v>
          </cell>
          <cell r="E1597">
            <v>38574</v>
          </cell>
          <cell r="F1597" t="str">
            <v>4840000</v>
          </cell>
          <cell r="G1597" t="str">
            <v>670301010000</v>
          </cell>
          <cell r="H1597">
            <v>3000</v>
          </cell>
          <cell r="I1597" t="str">
            <v>D</v>
          </cell>
          <cell r="J1597" t="str">
            <v>BIAYA MATERAI</v>
          </cell>
          <cell r="K1597" t="str">
            <v>103050400</v>
          </cell>
        </row>
        <row r="1598">
          <cell r="A1598" t="str">
            <v>F</v>
          </cell>
          <cell r="B1598" t="str">
            <v>1</v>
          </cell>
          <cell r="D1598" t="str">
            <v>003389</v>
          </cell>
          <cell r="E1598">
            <v>38574</v>
          </cell>
          <cell r="F1598" t="str">
            <v>1000000</v>
          </cell>
          <cell r="G1598" t="str">
            <v>110101010000</v>
          </cell>
          <cell r="H1598">
            <v>5282000</v>
          </cell>
          <cell r="I1598" t="str">
            <v>K</v>
          </cell>
          <cell r="J1598" t="str">
            <v>PENGOBATAN DRG M.AFFANDI BULAN JULI 2005</v>
          </cell>
          <cell r="K1598" t="str">
            <v>103060910</v>
          </cell>
        </row>
        <row r="1599">
          <cell r="A1599" t="str">
            <v>F</v>
          </cell>
          <cell r="B1599" t="str">
            <v>1</v>
          </cell>
          <cell r="D1599" t="str">
            <v>003387</v>
          </cell>
          <cell r="E1599">
            <v>38574</v>
          </cell>
          <cell r="F1599" t="str">
            <v>1000000</v>
          </cell>
          <cell r="G1599" t="str">
            <v>110101010000</v>
          </cell>
          <cell r="H1599">
            <v>554350</v>
          </cell>
          <cell r="I1599" t="str">
            <v>K</v>
          </cell>
          <cell r="J1599" t="str">
            <v>BIAYA CUCI,SETRIKA PAKER KARY.TGL 25-29/07/2005</v>
          </cell>
          <cell r="K1599" t="str">
            <v>103050410</v>
          </cell>
        </row>
        <row r="1600">
          <cell r="A1600" t="str">
            <v>F</v>
          </cell>
          <cell r="B1600" t="str">
            <v>1</v>
          </cell>
          <cell r="D1600" t="str">
            <v>003388</v>
          </cell>
          <cell r="E1600">
            <v>38574</v>
          </cell>
          <cell r="F1600" t="str">
            <v>42900G5</v>
          </cell>
          <cell r="G1600" t="str">
            <v>6205000100G5</v>
          </cell>
          <cell r="H1600">
            <v>17650</v>
          </cell>
          <cell r="I1600" t="str">
            <v>D</v>
          </cell>
          <cell r="J1600" t="str">
            <v>CUCI PAKAIAN KERJA                     FITOFARMAKA</v>
          </cell>
          <cell r="K1600" t="str">
            <v>103050420</v>
          </cell>
        </row>
        <row r="1601">
          <cell r="A1601" t="str">
            <v>F</v>
          </cell>
          <cell r="B1601" t="str">
            <v>1</v>
          </cell>
          <cell r="D1601" t="str">
            <v>003388</v>
          </cell>
          <cell r="E1601">
            <v>38574</v>
          </cell>
          <cell r="F1601" t="str">
            <v>42900H6</v>
          </cell>
          <cell r="G1601" t="str">
            <v>6205000100H6</v>
          </cell>
          <cell r="H1601">
            <v>36000</v>
          </cell>
          <cell r="I1601" t="str">
            <v>D</v>
          </cell>
          <cell r="J1601" t="str">
            <v>CUCI PAKAIAN KERJA                  PEMURNIAN KINA</v>
          </cell>
          <cell r="K1601" t="str">
            <v>103050430</v>
          </cell>
        </row>
        <row r="1602">
          <cell r="A1602" t="str">
            <v>F</v>
          </cell>
          <cell r="B1602" t="str">
            <v>1</v>
          </cell>
          <cell r="D1602" t="str">
            <v>003388</v>
          </cell>
          <cell r="E1602">
            <v>38574</v>
          </cell>
          <cell r="F1602" t="str">
            <v>42900H4</v>
          </cell>
          <cell r="G1602" t="str">
            <v>6205000100H4</v>
          </cell>
          <cell r="H1602">
            <v>20975</v>
          </cell>
          <cell r="I1602" t="str">
            <v>D</v>
          </cell>
          <cell r="J1602" t="str">
            <v>CUCI PAKAIAN KERJA                  EKSTRAKSI KINA</v>
          </cell>
          <cell r="K1602" t="str">
            <v>103050440</v>
          </cell>
        </row>
        <row r="1603">
          <cell r="A1603" t="str">
            <v>F</v>
          </cell>
          <cell r="B1603" t="str">
            <v>1</v>
          </cell>
          <cell r="D1603" t="str">
            <v>003388</v>
          </cell>
          <cell r="E1603">
            <v>38574</v>
          </cell>
          <cell r="F1603" t="str">
            <v>42900H5</v>
          </cell>
          <cell r="G1603" t="str">
            <v>6205000100H5</v>
          </cell>
          <cell r="H1603">
            <v>22200</v>
          </cell>
          <cell r="I1603" t="str">
            <v>D</v>
          </cell>
          <cell r="J1603" t="str">
            <v>CUCI PAKAIAN KERJA                   ALKALOID KINA</v>
          </cell>
          <cell r="K1603" t="str">
            <v>103050450</v>
          </cell>
        </row>
        <row r="1604">
          <cell r="A1604" t="str">
            <v>F</v>
          </cell>
          <cell r="B1604" t="str">
            <v>1</v>
          </cell>
          <cell r="D1604" t="str">
            <v>003388</v>
          </cell>
          <cell r="E1604">
            <v>38574</v>
          </cell>
          <cell r="F1604" t="str">
            <v>42900N6</v>
          </cell>
          <cell r="G1604" t="str">
            <v>6205000100N6</v>
          </cell>
          <cell r="H1604">
            <v>26075</v>
          </cell>
          <cell r="I1604" t="str">
            <v>D</v>
          </cell>
          <cell r="J1604" t="str">
            <v>CUCI PAKAIAN KERJA          PENYIMPANAN KULIT KINA</v>
          </cell>
          <cell r="K1604" t="str">
            <v>103050460</v>
          </cell>
        </row>
        <row r="1605">
          <cell r="A1605" t="str">
            <v>F</v>
          </cell>
          <cell r="B1605" t="str">
            <v>1</v>
          </cell>
          <cell r="D1605" t="str">
            <v>003388</v>
          </cell>
          <cell r="E1605">
            <v>38574</v>
          </cell>
          <cell r="F1605" t="str">
            <v>42900M3</v>
          </cell>
          <cell r="G1605" t="str">
            <v>6205000100M3</v>
          </cell>
          <cell r="H1605">
            <v>9600</v>
          </cell>
          <cell r="I1605" t="str">
            <v>D</v>
          </cell>
          <cell r="J1605" t="str">
            <v>CUCI PAKAIAN KERJA            ELEKTRIK INST.ENERGI</v>
          </cell>
          <cell r="K1605" t="str">
            <v>103050470</v>
          </cell>
        </row>
        <row r="1606">
          <cell r="A1606" t="str">
            <v>F</v>
          </cell>
          <cell r="B1606" t="str">
            <v>1</v>
          </cell>
          <cell r="D1606" t="str">
            <v>003388</v>
          </cell>
          <cell r="E1606">
            <v>38574</v>
          </cell>
          <cell r="F1606" t="str">
            <v>42900J1</v>
          </cell>
          <cell r="G1606" t="str">
            <v>6205000100J1</v>
          </cell>
          <cell r="H1606">
            <v>15200</v>
          </cell>
          <cell r="I1606" t="str">
            <v>D</v>
          </cell>
          <cell r="J1606" t="str">
            <v>CUCI PAKAIAN KERJA                    LABORATORIUM</v>
          </cell>
          <cell r="K1606" t="str">
            <v>103050480</v>
          </cell>
        </row>
        <row r="1607">
          <cell r="A1607" t="str">
            <v>F</v>
          </cell>
          <cell r="B1607" t="str">
            <v>1</v>
          </cell>
          <cell r="D1607" t="str">
            <v>003388</v>
          </cell>
          <cell r="E1607">
            <v>38574</v>
          </cell>
          <cell r="F1607" t="str">
            <v>42900G5</v>
          </cell>
          <cell r="G1607" t="str">
            <v>6205000100G5</v>
          </cell>
          <cell r="H1607">
            <v>10200</v>
          </cell>
          <cell r="I1607" t="str">
            <v>D</v>
          </cell>
          <cell r="J1607" t="str">
            <v>CUCI PAKAIAN KERJA                     FITOFARMAKA</v>
          </cell>
          <cell r="K1607" t="str">
            <v>103050490</v>
          </cell>
        </row>
        <row r="1608">
          <cell r="A1608" t="str">
            <v>F</v>
          </cell>
          <cell r="B1608" t="str">
            <v>1</v>
          </cell>
          <cell r="D1608" t="str">
            <v>003388</v>
          </cell>
          <cell r="E1608">
            <v>38574</v>
          </cell>
          <cell r="F1608" t="str">
            <v>49802Q5</v>
          </cell>
          <cell r="G1608" t="str">
            <v>6807020102Q5</v>
          </cell>
          <cell r="H1608">
            <v>4000</v>
          </cell>
          <cell r="I1608" t="str">
            <v>D</v>
          </cell>
          <cell r="J1608" t="str">
            <v>CUCI PAKAIAN KERJA                            UMUM</v>
          </cell>
          <cell r="K1608" t="str">
            <v>103050500</v>
          </cell>
        </row>
        <row r="1609">
          <cell r="A1609" t="str">
            <v>F</v>
          </cell>
          <cell r="B1609" t="str">
            <v>1</v>
          </cell>
          <cell r="D1609" t="str">
            <v>003388</v>
          </cell>
          <cell r="E1609">
            <v>38574</v>
          </cell>
          <cell r="F1609" t="str">
            <v>1000000</v>
          </cell>
          <cell r="G1609" t="str">
            <v>110101010000</v>
          </cell>
          <cell r="H1609">
            <v>161900</v>
          </cell>
          <cell r="I1609" t="str">
            <v>K</v>
          </cell>
          <cell r="J1609" t="str">
            <v>BIAYA CUCI PAKER SUPERVISOR TGL 25-28/07/2005</v>
          </cell>
          <cell r="K1609" t="str">
            <v>103050510</v>
          </cell>
        </row>
        <row r="1610">
          <cell r="A1610" t="str">
            <v>F</v>
          </cell>
          <cell r="B1610" t="str">
            <v>1</v>
          </cell>
          <cell r="D1610" t="str">
            <v>03398</v>
          </cell>
          <cell r="E1610">
            <v>38575</v>
          </cell>
          <cell r="F1610" t="str">
            <v>48527G2</v>
          </cell>
          <cell r="G1610" t="str">
            <v>6106010227G2</v>
          </cell>
          <cell r="H1610">
            <v>50000</v>
          </cell>
          <cell r="I1610" t="str">
            <v>D</v>
          </cell>
          <cell r="J1610" t="str">
            <v>*19631201A 000000 BI.DOK KARY UJANG MARDIONO</v>
          </cell>
          <cell r="K1610" t="str">
            <v>103070010</v>
          </cell>
        </row>
        <row r="1611">
          <cell r="A1611" t="str">
            <v>F</v>
          </cell>
          <cell r="B1611" t="str">
            <v>1</v>
          </cell>
          <cell r="D1611" t="str">
            <v>03398</v>
          </cell>
          <cell r="E1611">
            <v>38575</v>
          </cell>
          <cell r="F1611" t="str">
            <v>48527H4</v>
          </cell>
          <cell r="G1611" t="str">
            <v>6106010227H4</v>
          </cell>
          <cell r="H1611">
            <v>50000</v>
          </cell>
          <cell r="I1611" t="str">
            <v>D</v>
          </cell>
          <cell r="J1611" t="str">
            <v>*19631225A 000000 BI.DOK KARY DEDAH JUBAEDAH,NY</v>
          </cell>
          <cell r="K1611" t="str">
            <v>103070020</v>
          </cell>
        </row>
        <row r="1612">
          <cell r="A1612" t="str">
            <v>M</v>
          </cell>
          <cell r="B1612" t="str">
            <v>1</v>
          </cell>
          <cell r="D1612" t="str">
            <v>03398</v>
          </cell>
          <cell r="E1612">
            <v>38575</v>
          </cell>
          <cell r="F1612" t="str">
            <v>48527Q2</v>
          </cell>
          <cell r="G1612" t="str">
            <v>6106010227Q2</v>
          </cell>
          <cell r="H1612">
            <v>50000</v>
          </cell>
          <cell r="I1612" t="str">
            <v>D</v>
          </cell>
          <cell r="J1612" t="str">
            <v>*19541009A 000000 BI.DOK KARY SUKARDJO ADISUMARNO</v>
          </cell>
          <cell r="K1612" t="str">
            <v>103070030</v>
          </cell>
        </row>
        <row r="1613">
          <cell r="A1613" t="str">
            <v>F</v>
          </cell>
          <cell r="B1613" t="str">
            <v>1</v>
          </cell>
          <cell r="D1613" t="str">
            <v>03398</v>
          </cell>
          <cell r="E1613">
            <v>38575</v>
          </cell>
          <cell r="F1613" t="str">
            <v>48527F7</v>
          </cell>
          <cell r="G1613" t="str">
            <v>6106010227F7</v>
          </cell>
          <cell r="H1613">
            <v>50000</v>
          </cell>
          <cell r="I1613" t="str">
            <v>D</v>
          </cell>
          <cell r="J1613" t="str">
            <v>*19640511B 000000 BI.DOK KARY ESIH SUKAESIH,NY</v>
          </cell>
          <cell r="K1613" t="str">
            <v>103070040</v>
          </cell>
        </row>
        <row r="1614">
          <cell r="A1614" t="str">
            <v>F</v>
          </cell>
          <cell r="B1614" t="str">
            <v>1</v>
          </cell>
          <cell r="D1614" t="str">
            <v>03398</v>
          </cell>
          <cell r="E1614">
            <v>38575</v>
          </cell>
          <cell r="F1614" t="str">
            <v>48527F2</v>
          </cell>
          <cell r="G1614" t="str">
            <v>6106010227F2</v>
          </cell>
          <cell r="H1614">
            <v>50000</v>
          </cell>
          <cell r="I1614" t="str">
            <v>D</v>
          </cell>
          <cell r="J1614" t="str">
            <v>*19610826A 000000 BI.DOK KARY WAWAN RUSWANDI</v>
          </cell>
          <cell r="K1614" t="str">
            <v>103070050</v>
          </cell>
        </row>
        <row r="1615">
          <cell r="A1615" t="str">
            <v>F</v>
          </cell>
          <cell r="B1615" t="str">
            <v>1</v>
          </cell>
          <cell r="D1615" t="str">
            <v>03398</v>
          </cell>
          <cell r="E1615">
            <v>38575</v>
          </cell>
          <cell r="F1615" t="str">
            <v>48527F7</v>
          </cell>
          <cell r="G1615" t="str">
            <v>6106010227F7</v>
          </cell>
          <cell r="H1615">
            <v>50000</v>
          </cell>
          <cell r="I1615" t="str">
            <v>D</v>
          </cell>
          <cell r="J1615" t="str">
            <v>*19630504A 000000 BI.DOK KARY ADE ROKAYAH,NY</v>
          </cell>
          <cell r="K1615" t="str">
            <v>103070060</v>
          </cell>
        </row>
        <row r="1616">
          <cell r="A1616" t="str">
            <v>F</v>
          </cell>
          <cell r="B1616" t="str">
            <v>1</v>
          </cell>
          <cell r="D1616" t="str">
            <v>03398</v>
          </cell>
          <cell r="E1616">
            <v>38575</v>
          </cell>
          <cell r="F1616" t="str">
            <v>48527E1</v>
          </cell>
          <cell r="G1616" t="str">
            <v>6106010227E1</v>
          </cell>
          <cell r="H1616">
            <v>50000</v>
          </cell>
          <cell r="I1616" t="str">
            <v>D</v>
          </cell>
          <cell r="J1616" t="str">
            <v>*19601008B 000000 BI.DOK KARY SAMSUDIN-2</v>
          </cell>
          <cell r="K1616" t="str">
            <v>103070070</v>
          </cell>
        </row>
        <row r="1617">
          <cell r="A1617" t="str">
            <v>F</v>
          </cell>
          <cell r="B1617" t="str">
            <v>1</v>
          </cell>
          <cell r="D1617" t="str">
            <v>03398</v>
          </cell>
          <cell r="E1617">
            <v>38575</v>
          </cell>
          <cell r="F1617" t="str">
            <v>48527E1</v>
          </cell>
          <cell r="G1617" t="str">
            <v>6106010227E1</v>
          </cell>
          <cell r="H1617">
            <v>50000</v>
          </cell>
          <cell r="I1617" t="str">
            <v>D</v>
          </cell>
          <cell r="J1617" t="str">
            <v>*19601008B 000000 BI.DOK ISTR SAMSUDIN-2</v>
          </cell>
          <cell r="K1617" t="str">
            <v>103070080</v>
          </cell>
        </row>
        <row r="1618">
          <cell r="A1618" t="str">
            <v>M</v>
          </cell>
          <cell r="B1618" t="str">
            <v>1</v>
          </cell>
          <cell r="D1618" t="str">
            <v>03398</v>
          </cell>
          <cell r="E1618">
            <v>38575</v>
          </cell>
          <cell r="F1618" t="str">
            <v>48527H5</v>
          </cell>
          <cell r="G1618" t="str">
            <v>6106010227H5</v>
          </cell>
          <cell r="H1618">
            <v>50000</v>
          </cell>
          <cell r="I1618" t="str">
            <v>D</v>
          </cell>
          <cell r="J1618" t="str">
            <v>*19630926A 000000 BI.DOK ISTR USEP ROCHENDI</v>
          </cell>
          <cell r="K1618" t="str">
            <v>103070090</v>
          </cell>
        </row>
        <row r="1619">
          <cell r="B1619" t="str">
            <v>1</v>
          </cell>
          <cell r="D1619" t="str">
            <v>03398</v>
          </cell>
          <cell r="E1619">
            <v>38575</v>
          </cell>
          <cell r="F1619" t="str">
            <v>48527A2</v>
          </cell>
          <cell r="G1619" t="str">
            <v>6106010227A2</v>
          </cell>
          <cell r="H1619">
            <v>50000</v>
          </cell>
          <cell r="I1619" t="str">
            <v>D</v>
          </cell>
          <cell r="J1619" t="str">
            <v>*19600318A 000000 BI.DOK KARY SOETARDJO, IR</v>
          </cell>
          <cell r="K1619" t="str">
            <v>103070100</v>
          </cell>
        </row>
        <row r="1620">
          <cell r="A1620" t="str">
            <v>F</v>
          </cell>
          <cell r="B1620" t="str">
            <v>1</v>
          </cell>
          <cell r="D1620" t="str">
            <v>03398</v>
          </cell>
          <cell r="E1620">
            <v>38575</v>
          </cell>
          <cell r="F1620" t="str">
            <v>48527R2</v>
          </cell>
          <cell r="G1620" t="str">
            <v>6106010227R2</v>
          </cell>
          <cell r="H1620">
            <v>50000</v>
          </cell>
          <cell r="I1620" t="str">
            <v>D</v>
          </cell>
          <cell r="J1620" t="str">
            <v>*19550622A 000000 BI.DOK KARY TRININGSIH DEDDY,NY</v>
          </cell>
          <cell r="K1620" t="str">
            <v>103070110</v>
          </cell>
        </row>
        <row r="1621">
          <cell r="A1621" t="str">
            <v>F</v>
          </cell>
          <cell r="B1621" t="str">
            <v>1</v>
          </cell>
          <cell r="D1621" t="str">
            <v>03398</v>
          </cell>
          <cell r="E1621">
            <v>38575</v>
          </cell>
          <cell r="F1621" t="str">
            <v>48527N3</v>
          </cell>
          <cell r="G1621" t="str">
            <v>6106010227N3</v>
          </cell>
          <cell r="H1621">
            <v>50000</v>
          </cell>
          <cell r="I1621" t="str">
            <v>D</v>
          </cell>
          <cell r="J1621" t="str">
            <v>*19620309A 000000 BI.DOK KARY ENDANG SYARIPUDIN</v>
          </cell>
          <cell r="K1621" t="str">
            <v>103070120</v>
          </cell>
        </row>
        <row r="1622">
          <cell r="A1622" t="str">
            <v>F</v>
          </cell>
          <cell r="B1622" t="str">
            <v>1</v>
          </cell>
          <cell r="D1622" t="str">
            <v>03398</v>
          </cell>
          <cell r="E1622">
            <v>38575</v>
          </cell>
          <cell r="F1622" t="str">
            <v>48527M3</v>
          </cell>
          <cell r="G1622" t="str">
            <v>6106010227M3</v>
          </cell>
          <cell r="H1622">
            <v>50000</v>
          </cell>
          <cell r="I1622" t="str">
            <v>D</v>
          </cell>
          <cell r="J1622" t="str">
            <v>*19531129B 000000 BI.DOK ISTR LILI SOPANDI</v>
          </cell>
          <cell r="K1622" t="str">
            <v>103070130</v>
          </cell>
        </row>
        <row r="1623">
          <cell r="A1623" t="str">
            <v>M</v>
          </cell>
          <cell r="B1623" t="str">
            <v>1</v>
          </cell>
          <cell r="D1623" t="str">
            <v>03398</v>
          </cell>
          <cell r="E1623">
            <v>38575</v>
          </cell>
          <cell r="F1623" t="str">
            <v>48527F6</v>
          </cell>
          <cell r="G1623" t="str">
            <v>6106010227F6</v>
          </cell>
          <cell r="H1623">
            <v>50000</v>
          </cell>
          <cell r="I1623" t="str">
            <v>D</v>
          </cell>
          <cell r="J1623" t="str">
            <v>*19560702A 000000 BI.DOK KARY BAMBANG SYAH ALAM</v>
          </cell>
          <cell r="K1623" t="str">
            <v>103070140</v>
          </cell>
        </row>
        <row r="1624">
          <cell r="A1624" t="str">
            <v>F</v>
          </cell>
          <cell r="B1624" t="str">
            <v>1</v>
          </cell>
          <cell r="D1624" t="str">
            <v>03398</v>
          </cell>
          <cell r="E1624">
            <v>38575</v>
          </cell>
          <cell r="F1624" t="str">
            <v>48527Q5</v>
          </cell>
          <cell r="G1624" t="str">
            <v>6106010227Q5</v>
          </cell>
          <cell r="H1624">
            <v>50000</v>
          </cell>
          <cell r="I1624" t="str">
            <v>D</v>
          </cell>
          <cell r="J1624" t="str">
            <v>*19530201A 000000 BI.DOK KARY TOHIR HERMAN</v>
          </cell>
          <cell r="K1624" t="str">
            <v>103070150</v>
          </cell>
        </row>
        <row r="1625">
          <cell r="A1625" t="str">
            <v>F</v>
          </cell>
          <cell r="B1625" t="str">
            <v>1</v>
          </cell>
          <cell r="D1625" t="str">
            <v>03398</v>
          </cell>
          <cell r="E1625">
            <v>38575</v>
          </cell>
          <cell r="F1625" t="str">
            <v>48527Q5</v>
          </cell>
          <cell r="G1625" t="str">
            <v>6106010227Q5</v>
          </cell>
          <cell r="H1625">
            <v>50000</v>
          </cell>
          <cell r="I1625" t="str">
            <v>D</v>
          </cell>
          <cell r="J1625" t="str">
            <v>*19530201A 000000 BI.DOK ISTR TOHIR HERMAN</v>
          </cell>
          <cell r="K1625" t="str">
            <v>103070160</v>
          </cell>
        </row>
        <row r="1626">
          <cell r="A1626" t="str">
            <v>M</v>
          </cell>
          <cell r="B1626" t="str">
            <v>1</v>
          </cell>
          <cell r="D1626" t="str">
            <v>03398</v>
          </cell>
          <cell r="E1626">
            <v>38575</v>
          </cell>
          <cell r="F1626" t="str">
            <v>48527H5</v>
          </cell>
          <cell r="G1626" t="str">
            <v>6106010227H5</v>
          </cell>
          <cell r="H1626">
            <v>50000</v>
          </cell>
          <cell r="I1626" t="str">
            <v>D</v>
          </cell>
          <cell r="J1626" t="str">
            <v>*19630926A 000000 BI.DOK ISTR USEP ROCHENDI</v>
          </cell>
          <cell r="K1626" t="str">
            <v>103070170</v>
          </cell>
        </row>
        <row r="1627">
          <cell r="A1627" t="str">
            <v>M</v>
          </cell>
          <cell r="B1627" t="str">
            <v>1</v>
          </cell>
          <cell r="D1627" t="str">
            <v>03398</v>
          </cell>
          <cell r="E1627">
            <v>38575</v>
          </cell>
          <cell r="F1627" t="str">
            <v>48527H5</v>
          </cell>
          <cell r="G1627" t="str">
            <v>6106010227H5</v>
          </cell>
          <cell r="H1627">
            <v>50000</v>
          </cell>
          <cell r="I1627" t="str">
            <v>D</v>
          </cell>
          <cell r="J1627" t="str">
            <v>*19640527A 000000 BI.DOK ISTR SAKIMUN</v>
          </cell>
          <cell r="K1627" t="str">
            <v>103070180</v>
          </cell>
        </row>
        <row r="1628">
          <cell r="A1628" t="str">
            <v>F</v>
          </cell>
          <cell r="B1628" t="str">
            <v>1</v>
          </cell>
          <cell r="D1628" t="str">
            <v>03398</v>
          </cell>
          <cell r="E1628">
            <v>38575</v>
          </cell>
          <cell r="F1628" t="str">
            <v>48527G4</v>
          </cell>
          <cell r="G1628" t="str">
            <v>6106010227G4</v>
          </cell>
          <cell r="H1628">
            <v>50000</v>
          </cell>
          <cell r="I1628" t="str">
            <v>D</v>
          </cell>
          <cell r="J1628" t="str">
            <v>*19591101B 000000 BI.DOK KARY ENTIN SURTINI, NY</v>
          </cell>
          <cell r="K1628" t="str">
            <v>103070190</v>
          </cell>
        </row>
        <row r="1629">
          <cell r="A1629" t="str">
            <v>F</v>
          </cell>
          <cell r="B1629" t="str">
            <v>1</v>
          </cell>
          <cell r="D1629" t="str">
            <v>03398</v>
          </cell>
          <cell r="E1629">
            <v>38575</v>
          </cell>
          <cell r="F1629" t="str">
            <v>48527N3</v>
          </cell>
          <cell r="G1629" t="str">
            <v>6106010227N3</v>
          </cell>
          <cell r="H1629">
            <v>50000</v>
          </cell>
          <cell r="I1629" t="str">
            <v>D</v>
          </cell>
          <cell r="J1629" t="str">
            <v>*19561003B 000000 BI.DOK ISTR YUDI WAHYUDI</v>
          </cell>
          <cell r="K1629" t="str">
            <v>103070200</v>
          </cell>
        </row>
        <row r="1630">
          <cell r="A1630" t="str">
            <v>M</v>
          </cell>
          <cell r="B1630" t="str">
            <v>1</v>
          </cell>
          <cell r="D1630" t="str">
            <v>03398</v>
          </cell>
          <cell r="E1630">
            <v>38575</v>
          </cell>
          <cell r="F1630" t="str">
            <v>48527L4</v>
          </cell>
          <cell r="G1630" t="str">
            <v>6106010227L4</v>
          </cell>
          <cell r="H1630">
            <v>50000</v>
          </cell>
          <cell r="I1630" t="str">
            <v>D</v>
          </cell>
          <cell r="J1630" t="str">
            <v>*19630830C 000000 BI.DOK KARY DANI</v>
          </cell>
          <cell r="K1630" t="str">
            <v>103070210</v>
          </cell>
        </row>
        <row r="1631">
          <cell r="A1631" t="str">
            <v>M</v>
          </cell>
          <cell r="B1631" t="str">
            <v>1</v>
          </cell>
          <cell r="D1631" t="str">
            <v>03398</v>
          </cell>
          <cell r="E1631">
            <v>38575</v>
          </cell>
          <cell r="F1631" t="str">
            <v>48527L4</v>
          </cell>
          <cell r="G1631" t="str">
            <v>6106010227L4</v>
          </cell>
          <cell r="H1631">
            <v>50000</v>
          </cell>
          <cell r="I1631" t="str">
            <v>D</v>
          </cell>
          <cell r="J1631" t="str">
            <v>*19630830C 000000 BI.DOK ISTR DANI</v>
          </cell>
          <cell r="K1631" t="str">
            <v>103070220</v>
          </cell>
        </row>
        <row r="1632">
          <cell r="A1632" t="str">
            <v>M</v>
          </cell>
          <cell r="B1632" t="str">
            <v>1</v>
          </cell>
          <cell r="D1632" t="str">
            <v>03398</v>
          </cell>
          <cell r="E1632">
            <v>38575</v>
          </cell>
          <cell r="F1632" t="str">
            <v>48527Q2</v>
          </cell>
          <cell r="G1632" t="str">
            <v>6106010227Q2</v>
          </cell>
          <cell r="H1632">
            <v>50000</v>
          </cell>
          <cell r="I1632" t="str">
            <v>D</v>
          </cell>
          <cell r="J1632" t="str">
            <v>*19510912A 000000 BI.DOK ISTR AAN PRIATNA</v>
          </cell>
          <cell r="K1632" t="str">
            <v>103070230</v>
          </cell>
        </row>
        <row r="1633">
          <cell r="A1633" t="str">
            <v>M</v>
          </cell>
          <cell r="B1633" t="str">
            <v>1</v>
          </cell>
          <cell r="D1633" t="str">
            <v>03398</v>
          </cell>
          <cell r="E1633">
            <v>38575</v>
          </cell>
          <cell r="F1633" t="str">
            <v>48527H6</v>
          </cell>
          <cell r="G1633" t="str">
            <v>6106010227H6</v>
          </cell>
          <cell r="H1633">
            <v>50000</v>
          </cell>
          <cell r="I1633" t="str">
            <v>D</v>
          </cell>
          <cell r="J1633" t="str">
            <v>*19570707A 000000 BI.DOK KARY SAMINGAN</v>
          </cell>
          <cell r="K1633" t="str">
            <v>103070240</v>
          </cell>
        </row>
        <row r="1634">
          <cell r="A1634" t="str">
            <v>F</v>
          </cell>
          <cell r="B1634" t="str">
            <v>1</v>
          </cell>
          <cell r="D1634" t="str">
            <v>03398</v>
          </cell>
          <cell r="E1634">
            <v>38575</v>
          </cell>
          <cell r="F1634" t="str">
            <v>48527F7</v>
          </cell>
          <cell r="G1634" t="str">
            <v>6106010227F7</v>
          </cell>
          <cell r="H1634">
            <v>50000</v>
          </cell>
          <cell r="I1634" t="str">
            <v>D</v>
          </cell>
          <cell r="J1634" t="str">
            <v>*19581223A 000000 BI.DOK KARY RETNOWATI</v>
          </cell>
          <cell r="K1634" t="str">
            <v>103070250</v>
          </cell>
        </row>
        <row r="1635">
          <cell r="A1635" t="str">
            <v>F</v>
          </cell>
          <cell r="B1635" t="str">
            <v>1</v>
          </cell>
          <cell r="D1635" t="str">
            <v>03398</v>
          </cell>
          <cell r="E1635">
            <v>38575</v>
          </cell>
          <cell r="F1635" t="str">
            <v>48527O2</v>
          </cell>
          <cell r="G1635" t="str">
            <v>6106010227O2</v>
          </cell>
          <cell r="H1635">
            <v>50000</v>
          </cell>
          <cell r="I1635" t="str">
            <v>D</v>
          </cell>
          <cell r="J1635" t="str">
            <v>*19580809B 000000 BI.DOK ISTR DEDI PRIATNA</v>
          </cell>
          <cell r="K1635" t="str">
            <v>103070260</v>
          </cell>
        </row>
        <row r="1636">
          <cell r="A1636" t="str">
            <v>M</v>
          </cell>
          <cell r="B1636" t="str">
            <v>1</v>
          </cell>
          <cell r="D1636" t="str">
            <v>03398</v>
          </cell>
          <cell r="E1636">
            <v>38575</v>
          </cell>
          <cell r="F1636" t="str">
            <v>48527H5</v>
          </cell>
          <cell r="G1636" t="str">
            <v>6106010227H5</v>
          </cell>
          <cell r="H1636">
            <v>50000</v>
          </cell>
          <cell r="I1636" t="str">
            <v>D</v>
          </cell>
          <cell r="J1636" t="str">
            <v>*19600502C 000000 BI.DOK KARY JAJA SUDIRJA</v>
          </cell>
          <cell r="K1636" t="str">
            <v>103070270</v>
          </cell>
        </row>
        <row r="1637">
          <cell r="A1637" t="str">
            <v>F</v>
          </cell>
          <cell r="B1637" t="str">
            <v>1</v>
          </cell>
          <cell r="D1637" t="str">
            <v>03398</v>
          </cell>
          <cell r="E1637">
            <v>38575</v>
          </cell>
          <cell r="F1637" t="str">
            <v>48527F3</v>
          </cell>
          <cell r="G1637" t="str">
            <v>6106010227F3</v>
          </cell>
          <cell r="H1637">
            <v>50000</v>
          </cell>
          <cell r="I1637" t="str">
            <v>D</v>
          </cell>
          <cell r="J1637" t="str">
            <v>*19570713A 000000 BI.DOK KARY DARIMIN</v>
          </cell>
          <cell r="K1637" t="str">
            <v>103070280</v>
          </cell>
        </row>
        <row r="1638">
          <cell r="A1638" t="str">
            <v>F</v>
          </cell>
          <cell r="B1638" t="str">
            <v>1</v>
          </cell>
          <cell r="D1638" t="str">
            <v>003398</v>
          </cell>
          <cell r="E1638">
            <v>38575</v>
          </cell>
          <cell r="F1638" t="str">
            <v>1000000</v>
          </cell>
          <cell r="G1638" t="str">
            <v>110101010000</v>
          </cell>
          <cell r="H1638">
            <v>1400000</v>
          </cell>
          <cell r="I1638" t="str">
            <v>K</v>
          </cell>
          <cell r="J1638" t="str">
            <v>BIAYA PEMERIKSAAN DR,MATA RIANTI S BLN JULI 2005</v>
          </cell>
          <cell r="K1638" t="str">
            <v>103070290</v>
          </cell>
        </row>
        <row r="1639">
          <cell r="A1639" t="str">
            <v>F</v>
          </cell>
          <cell r="B1639" t="str">
            <v>1</v>
          </cell>
          <cell r="D1639" t="str">
            <v>003390</v>
          </cell>
          <cell r="E1639">
            <v>38575</v>
          </cell>
          <cell r="F1639" t="str">
            <v>49802B0</v>
          </cell>
          <cell r="G1639" t="str">
            <v>6807020102B0</v>
          </cell>
          <cell r="H1639">
            <v>90000</v>
          </cell>
          <cell r="I1639" t="str">
            <v>D</v>
          </cell>
          <cell r="J1639" t="str">
            <v>PEMBELIAN STIKER KB TGL 2AGUSTUS 2005</v>
          </cell>
          <cell r="K1639" t="str">
            <v>103080010</v>
          </cell>
        </row>
        <row r="1640">
          <cell r="A1640" t="str">
            <v>F</v>
          </cell>
          <cell r="B1640" t="str">
            <v>1</v>
          </cell>
          <cell r="D1640" t="str">
            <v>003390</v>
          </cell>
          <cell r="E1640">
            <v>38575</v>
          </cell>
          <cell r="F1640" t="str">
            <v>1000000</v>
          </cell>
          <cell r="G1640" t="str">
            <v>110101010000</v>
          </cell>
          <cell r="H1640">
            <v>90000</v>
          </cell>
          <cell r="I1640" t="str">
            <v>K</v>
          </cell>
          <cell r="J1640" t="str">
            <v>PEMBELIAN STIKER KB TGL 2AGUSTUS 2005</v>
          </cell>
          <cell r="K1640" t="str">
            <v>103080020</v>
          </cell>
        </row>
        <row r="1641">
          <cell r="A1641" t="str">
            <v>F</v>
          </cell>
          <cell r="B1641" t="str">
            <v>1</v>
          </cell>
          <cell r="D1641" t="str">
            <v>003391</v>
          </cell>
          <cell r="E1641">
            <v>38575</v>
          </cell>
          <cell r="F1641" t="str">
            <v>42902B0</v>
          </cell>
          <cell r="G1641" t="str">
            <v>6205000302B0</v>
          </cell>
          <cell r="H1641">
            <v>100000</v>
          </cell>
          <cell r="I1641" t="str">
            <v>D</v>
          </cell>
          <cell r="J1641" t="str">
            <v>B.PEMERIKSAAN KINA EKSPOR TGL 27 JULI 2005</v>
          </cell>
          <cell r="K1641" t="str">
            <v>103080030</v>
          </cell>
        </row>
        <row r="1642">
          <cell r="A1642" t="str">
            <v>F</v>
          </cell>
          <cell r="B1642" t="str">
            <v>1</v>
          </cell>
          <cell r="D1642" t="str">
            <v>003391</v>
          </cell>
          <cell r="E1642">
            <v>38575</v>
          </cell>
          <cell r="F1642" t="str">
            <v>1000000</v>
          </cell>
          <cell r="G1642" t="str">
            <v>110101010000</v>
          </cell>
          <cell r="H1642">
            <v>100000</v>
          </cell>
          <cell r="I1642" t="str">
            <v>K</v>
          </cell>
          <cell r="J1642" t="str">
            <v>B.PEMERIKSAAN KINA EKSPOR TGL 27 JULI 2005</v>
          </cell>
          <cell r="K1642" t="str">
            <v>103080040</v>
          </cell>
        </row>
        <row r="1643">
          <cell r="A1643" t="str">
            <v>F</v>
          </cell>
          <cell r="B1643" t="str">
            <v>1</v>
          </cell>
          <cell r="D1643" t="str">
            <v>003392</v>
          </cell>
          <cell r="E1643">
            <v>38575</v>
          </cell>
          <cell r="F1643" t="str">
            <v>48400B0</v>
          </cell>
          <cell r="G1643" t="str">
            <v>6703010100B0</v>
          </cell>
          <cell r="H1643">
            <v>180000</v>
          </cell>
          <cell r="I1643" t="str">
            <v>D</v>
          </cell>
          <cell r="J1643" t="str">
            <v>30 LEMBAR MATERAI @6000                        PPC</v>
          </cell>
          <cell r="K1643" t="str">
            <v>103080050</v>
          </cell>
        </row>
        <row r="1644">
          <cell r="A1644" t="str">
            <v>F</v>
          </cell>
          <cell r="B1644" t="str">
            <v>1</v>
          </cell>
          <cell r="D1644" t="str">
            <v>003392</v>
          </cell>
          <cell r="E1644">
            <v>38575</v>
          </cell>
          <cell r="F1644" t="str">
            <v>1000000</v>
          </cell>
          <cell r="G1644" t="str">
            <v>110101010000</v>
          </cell>
          <cell r="H1644">
            <v>180000</v>
          </cell>
          <cell r="I1644" t="str">
            <v>K</v>
          </cell>
          <cell r="J1644" t="str">
            <v>30 LEMBAR MATERAI @ 6000                       PPC</v>
          </cell>
          <cell r="K1644" t="str">
            <v>103080060</v>
          </cell>
        </row>
        <row r="1645">
          <cell r="A1645" t="str">
            <v>F</v>
          </cell>
          <cell r="B1645" t="str">
            <v>1</v>
          </cell>
          <cell r="D1645" t="str">
            <v>003393</v>
          </cell>
          <cell r="E1645">
            <v>38575</v>
          </cell>
          <cell r="F1645" t="str">
            <v>49102B0</v>
          </cell>
          <cell r="G1645" t="str">
            <v>6801020102B0</v>
          </cell>
          <cell r="H1645">
            <v>126500</v>
          </cell>
          <cell r="I1645" t="str">
            <v>D</v>
          </cell>
          <cell r="J1645" t="str">
            <v>JAMUAN MAKAN TGL 27 JULI 2005                  PPC</v>
          </cell>
          <cell r="K1645" t="str">
            <v>103080070</v>
          </cell>
        </row>
        <row r="1646">
          <cell r="A1646" t="str">
            <v>F</v>
          </cell>
          <cell r="B1646" t="str">
            <v>1</v>
          </cell>
          <cell r="D1646" t="str">
            <v>003393</v>
          </cell>
          <cell r="E1646">
            <v>38575</v>
          </cell>
          <cell r="F1646" t="str">
            <v>1000000</v>
          </cell>
          <cell r="G1646" t="str">
            <v>110101010000</v>
          </cell>
          <cell r="H1646">
            <v>126500</v>
          </cell>
          <cell r="I1646" t="str">
            <v>K</v>
          </cell>
          <cell r="J1646" t="str">
            <v>JAMUAN MAKAN TGL 27 JULI 2005                  PPC</v>
          </cell>
          <cell r="K1646" t="str">
            <v>103080080</v>
          </cell>
        </row>
        <row r="1647">
          <cell r="A1647" t="str">
            <v>F</v>
          </cell>
          <cell r="B1647" t="str">
            <v>1</v>
          </cell>
          <cell r="D1647" t="str">
            <v>003394</v>
          </cell>
          <cell r="E1647">
            <v>38575</v>
          </cell>
          <cell r="F1647" t="str">
            <v>42902B0</v>
          </cell>
          <cell r="G1647" t="str">
            <v>6205000302B0</v>
          </cell>
          <cell r="H1647">
            <v>100000</v>
          </cell>
          <cell r="I1647" t="str">
            <v>D</v>
          </cell>
          <cell r="J1647" t="str">
            <v>PEMER/PENYEGELAN KINA EKSPORT TGL 4 AGUSTUS'05</v>
          </cell>
          <cell r="K1647" t="str">
            <v>103080090</v>
          </cell>
        </row>
        <row r="1648">
          <cell r="A1648" t="str">
            <v>F</v>
          </cell>
          <cell r="B1648" t="str">
            <v>1</v>
          </cell>
          <cell r="D1648" t="str">
            <v>003394</v>
          </cell>
          <cell r="E1648">
            <v>38575</v>
          </cell>
          <cell r="F1648" t="str">
            <v>1000000</v>
          </cell>
          <cell r="G1648" t="str">
            <v>110101010000</v>
          </cell>
          <cell r="H1648">
            <v>100000</v>
          </cell>
          <cell r="I1648" t="str">
            <v>K</v>
          </cell>
          <cell r="J1648" t="str">
            <v>PEMER/PENYEGELAN KINA EKSOPRT TGL 4 AGUSTUS 2005</v>
          </cell>
          <cell r="K1648" t="str">
            <v>103080100</v>
          </cell>
        </row>
        <row r="1649">
          <cell r="A1649" t="str">
            <v>F</v>
          </cell>
          <cell r="B1649" t="str">
            <v>1</v>
          </cell>
          <cell r="D1649" t="str">
            <v>003395</v>
          </cell>
          <cell r="E1649">
            <v>38575</v>
          </cell>
          <cell r="F1649" t="str">
            <v>4840100</v>
          </cell>
          <cell r="G1649" t="str">
            <v>670301010100</v>
          </cell>
          <cell r="H1649">
            <v>97465</v>
          </cell>
          <cell r="I1649" t="str">
            <v>D</v>
          </cell>
          <cell r="J1649" t="str">
            <v>B.PENGIRIMAN DOKUMEN DR PEMBELIAN BLN JULI 2005</v>
          </cell>
          <cell r="K1649" t="str">
            <v>103080110</v>
          </cell>
        </row>
        <row r="1650">
          <cell r="A1650" t="str">
            <v>F</v>
          </cell>
          <cell r="B1650" t="str">
            <v>1</v>
          </cell>
          <cell r="D1650" t="str">
            <v>003395</v>
          </cell>
          <cell r="E1650">
            <v>38575</v>
          </cell>
          <cell r="F1650" t="str">
            <v>1000000</v>
          </cell>
          <cell r="G1650" t="str">
            <v>110101010000</v>
          </cell>
          <cell r="H1650">
            <v>97465</v>
          </cell>
          <cell r="I1650" t="str">
            <v>K</v>
          </cell>
          <cell r="J1650" t="str">
            <v>B.PENGIRIMAN DOKUMEN DR PEMBELIAN BLN JULI 2005</v>
          </cell>
          <cell r="K1650" t="str">
            <v>103080120</v>
          </cell>
        </row>
        <row r="1651">
          <cell r="A1651" t="str">
            <v>F</v>
          </cell>
          <cell r="B1651" t="str">
            <v>1</v>
          </cell>
          <cell r="D1651" t="str">
            <v>003396</v>
          </cell>
          <cell r="E1651">
            <v>38575</v>
          </cell>
          <cell r="F1651" t="str">
            <v>48526H6</v>
          </cell>
          <cell r="G1651" t="str">
            <v>6106060126H6</v>
          </cell>
          <cell r="H1651">
            <v>150000</v>
          </cell>
          <cell r="I1651" t="str">
            <v>D</v>
          </cell>
          <cell r="J1651" t="str">
            <v>PEMBELIAN KACA MATA ANAK OHI HIDAYAT    PEMUR KINA</v>
          </cell>
          <cell r="K1651" t="str">
            <v>103080130</v>
          </cell>
        </row>
        <row r="1652">
          <cell r="A1652" t="str">
            <v>F</v>
          </cell>
          <cell r="B1652" t="str">
            <v>1</v>
          </cell>
          <cell r="D1652" t="str">
            <v>003396</v>
          </cell>
          <cell r="E1652">
            <v>38575</v>
          </cell>
          <cell r="F1652" t="str">
            <v>1000000</v>
          </cell>
          <cell r="G1652" t="str">
            <v>110101010000</v>
          </cell>
          <cell r="H1652">
            <v>150000</v>
          </cell>
          <cell r="I1652" t="str">
            <v>K</v>
          </cell>
          <cell r="J1652" t="str">
            <v>PEMBELIAN KACA MATA ANAK OHI HIDAYAT    PEMUR KINA</v>
          </cell>
          <cell r="K1652" t="str">
            <v>103080140</v>
          </cell>
        </row>
        <row r="1653">
          <cell r="A1653" t="str">
            <v>F</v>
          </cell>
          <cell r="B1653" t="str">
            <v>1</v>
          </cell>
          <cell r="D1653" t="str">
            <v>003397</v>
          </cell>
          <cell r="E1653">
            <v>38575</v>
          </cell>
          <cell r="F1653" t="str">
            <v>4850200</v>
          </cell>
          <cell r="G1653" t="str">
            <v>670402010200</v>
          </cell>
          <cell r="H1653">
            <v>35440000</v>
          </cell>
          <cell r="I1653" t="str">
            <v>D</v>
          </cell>
          <cell r="J1653" t="str">
            <v>TANDA JASA PENGHARGAAN NILA MERLITA,DRA</v>
          </cell>
          <cell r="K1653" t="str">
            <v>103080150</v>
          </cell>
        </row>
        <row r="1654">
          <cell r="A1654" t="str">
            <v>F</v>
          </cell>
          <cell r="B1654" t="str">
            <v>1</v>
          </cell>
          <cell r="D1654" t="str">
            <v>003397</v>
          </cell>
          <cell r="E1654">
            <v>38575</v>
          </cell>
          <cell r="F1654" t="str">
            <v>1780000</v>
          </cell>
          <cell r="G1654" t="str">
            <v>111101010000</v>
          </cell>
          <cell r="H1654">
            <v>9750000</v>
          </cell>
          <cell r="I1654" t="str">
            <v>K</v>
          </cell>
          <cell r="J1654" t="str">
            <v>PENGEMBALIAN UANG MUKA PERUMAHAN NILA MERLITA DRA</v>
          </cell>
          <cell r="K1654" t="str">
            <v>103080160</v>
          </cell>
        </row>
        <row r="1655">
          <cell r="A1655" t="str">
            <v>F</v>
          </cell>
          <cell r="B1655" t="str">
            <v>1</v>
          </cell>
          <cell r="D1655" t="str">
            <v>003397</v>
          </cell>
          <cell r="E1655">
            <v>38575</v>
          </cell>
          <cell r="F1655" t="str">
            <v>1000000</v>
          </cell>
          <cell r="G1655" t="str">
            <v>110101010000</v>
          </cell>
          <cell r="H1655">
            <v>25690000</v>
          </cell>
          <cell r="I1655" t="str">
            <v>K</v>
          </cell>
          <cell r="J1655" t="str">
            <v>TANDA JASA PENGHARGAAN NILA MERLITA,DRA</v>
          </cell>
          <cell r="K1655" t="str">
            <v>103080170</v>
          </cell>
        </row>
        <row r="1656">
          <cell r="A1656" t="str">
            <v>F</v>
          </cell>
          <cell r="B1656" t="str">
            <v>1</v>
          </cell>
          <cell r="D1656" t="str">
            <v>003399</v>
          </cell>
          <cell r="E1656">
            <v>38575</v>
          </cell>
          <cell r="F1656" t="str">
            <v>4910200</v>
          </cell>
          <cell r="G1656" t="str">
            <v>680102010200</v>
          </cell>
          <cell r="H1656">
            <v>187000</v>
          </cell>
          <cell r="I1656" t="str">
            <v>D</v>
          </cell>
          <cell r="J1656" t="str">
            <v>B.JAMUAN TAMU TGL 5 AGUSTUS 2005</v>
          </cell>
          <cell r="K1656" t="str">
            <v>103080180</v>
          </cell>
        </row>
        <row r="1657">
          <cell r="A1657" t="str">
            <v>F</v>
          </cell>
          <cell r="B1657" t="str">
            <v>1</v>
          </cell>
          <cell r="D1657" t="str">
            <v>003399</v>
          </cell>
          <cell r="E1657">
            <v>38575</v>
          </cell>
          <cell r="F1657" t="str">
            <v>1000000</v>
          </cell>
          <cell r="G1657" t="str">
            <v>110101010000</v>
          </cell>
          <cell r="H1657">
            <v>187000</v>
          </cell>
          <cell r="I1657" t="str">
            <v>K</v>
          </cell>
          <cell r="J1657" t="str">
            <v>B.JAMUAN TAMU TGL 5 AGUSTUS 2005</v>
          </cell>
          <cell r="K1657" t="str">
            <v>103080190</v>
          </cell>
        </row>
        <row r="1658">
          <cell r="A1658" t="str">
            <v>F</v>
          </cell>
          <cell r="B1658" t="str">
            <v>1</v>
          </cell>
          <cell r="D1658" t="str">
            <v>003400</v>
          </cell>
          <cell r="E1658">
            <v>38575</v>
          </cell>
          <cell r="F1658" t="str">
            <v>4630200</v>
          </cell>
          <cell r="G1658" t="str">
            <v>620102020200</v>
          </cell>
          <cell r="H1658">
            <v>72000</v>
          </cell>
          <cell r="I1658" t="str">
            <v>D</v>
          </cell>
          <cell r="J1658" t="str">
            <v>PEMBELIAN BBM D1519GQ TGL 3/08/2005</v>
          </cell>
          <cell r="K1658" t="str">
            <v>103080200</v>
          </cell>
        </row>
        <row r="1659">
          <cell r="A1659" t="str">
            <v>F</v>
          </cell>
          <cell r="B1659" t="str">
            <v>1</v>
          </cell>
          <cell r="D1659" t="str">
            <v>003400</v>
          </cell>
          <cell r="E1659">
            <v>38575</v>
          </cell>
          <cell r="F1659" t="str">
            <v>1000000</v>
          </cell>
          <cell r="G1659" t="str">
            <v>110101010000</v>
          </cell>
          <cell r="H1659">
            <v>72000</v>
          </cell>
          <cell r="I1659" t="str">
            <v>K</v>
          </cell>
          <cell r="J1659" t="str">
            <v>PEMBELIAN BBM D1519GQ TGL 3/08/2005</v>
          </cell>
          <cell r="K1659" t="str">
            <v>103080210</v>
          </cell>
        </row>
        <row r="1660">
          <cell r="A1660" t="str">
            <v>F</v>
          </cell>
          <cell r="B1660" t="str">
            <v>1</v>
          </cell>
          <cell r="D1660" t="str">
            <v>003401</v>
          </cell>
          <cell r="E1660">
            <v>38575</v>
          </cell>
          <cell r="F1660" t="str">
            <v>4910200</v>
          </cell>
          <cell r="G1660" t="str">
            <v>680102010200</v>
          </cell>
          <cell r="H1660">
            <v>134200</v>
          </cell>
          <cell r="I1660" t="str">
            <v>D</v>
          </cell>
          <cell r="J1660" t="str">
            <v>B.JAMUAN TGL 5 AGUSTUS 2005</v>
          </cell>
          <cell r="K1660" t="str">
            <v>103080220</v>
          </cell>
        </row>
        <row r="1661">
          <cell r="A1661" t="str">
            <v>F</v>
          </cell>
          <cell r="B1661" t="str">
            <v>1</v>
          </cell>
          <cell r="D1661" t="str">
            <v>003401</v>
          </cell>
          <cell r="E1661">
            <v>38575</v>
          </cell>
          <cell r="F1661" t="str">
            <v>1000000</v>
          </cell>
          <cell r="G1661" t="str">
            <v>110101010000</v>
          </cell>
          <cell r="H1661">
            <v>134200</v>
          </cell>
          <cell r="I1661" t="str">
            <v>K</v>
          </cell>
          <cell r="J1661" t="str">
            <v>B.JAMUAN TGL 5 AGUSTUS 2005</v>
          </cell>
          <cell r="K1661" t="str">
            <v>103080230</v>
          </cell>
        </row>
        <row r="1662">
          <cell r="A1662" t="str">
            <v>F</v>
          </cell>
          <cell r="B1662" t="str">
            <v>1</v>
          </cell>
          <cell r="D1662" t="str">
            <v>003402</v>
          </cell>
          <cell r="E1662">
            <v>38575</v>
          </cell>
          <cell r="F1662" t="str">
            <v>49102A0</v>
          </cell>
          <cell r="G1662" t="str">
            <v>6801020102A0</v>
          </cell>
          <cell r="H1662">
            <v>2633000</v>
          </cell>
          <cell r="I1662" t="str">
            <v>D</v>
          </cell>
          <cell r="J1662" t="str">
            <v>PEMBELIAN TIKET PESASWAT. JKT-SBY-JKT TGL 7JULI'05</v>
          </cell>
          <cell r="K1662" t="str">
            <v>103080240</v>
          </cell>
        </row>
        <row r="1663">
          <cell r="A1663" t="str">
            <v>F</v>
          </cell>
          <cell r="B1663" t="str">
            <v>1</v>
          </cell>
          <cell r="D1663" t="str">
            <v>003402</v>
          </cell>
          <cell r="E1663">
            <v>38575</v>
          </cell>
          <cell r="F1663" t="str">
            <v>1000000</v>
          </cell>
          <cell r="G1663" t="str">
            <v>110101010000</v>
          </cell>
          <cell r="H1663">
            <v>2633000</v>
          </cell>
          <cell r="I1663" t="str">
            <v>K</v>
          </cell>
          <cell r="J1663" t="str">
            <v>PEMBELIAN TIKET PESAWAT. JKT-SBY-JKT TGL 7JULI'05</v>
          </cell>
          <cell r="K1663" t="str">
            <v>103080250</v>
          </cell>
        </row>
        <row r="1664">
          <cell r="A1664" t="str">
            <v>F</v>
          </cell>
          <cell r="B1664" t="str">
            <v>1</v>
          </cell>
          <cell r="D1664" t="str">
            <v>003403</v>
          </cell>
          <cell r="E1664">
            <v>38576</v>
          </cell>
          <cell r="F1664" t="str">
            <v>1000000</v>
          </cell>
          <cell r="G1664" t="str">
            <v>110101010000</v>
          </cell>
          <cell r="H1664">
            <v>675000000</v>
          </cell>
          <cell r="I1664" t="str">
            <v>D</v>
          </cell>
          <cell r="J1664" t="str">
            <v>ISI KAS DENGAN CEK BUKOPIN  BA 213014</v>
          </cell>
          <cell r="K1664" t="str">
            <v>103090010</v>
          </cell>
        </row>
        <row r="1665">
          <cell r="A1665" t="str">
            <v>F</v>
          </cell>
          <cell r="B1665" t="str">
            <v>1</v>
          </cell>
          <cell r="D1665" t="str">
            <v>003403</v>
          </cell>
          <cell r="E1665">
            <v>38576</v>
          </cell>
          <cell r="F1665" t="str">
            <v>1090000</v>
          </cell>
          <cell r="G1665" t="str">
            <v>110201010000</v>
          </cell>
          <cell r="H1665">
            <v>675000000</v>
          </cell>
          <cell r="I1665" t="str">
            <v>K</v>
          </cell>
          <cell r="J1665" t="str">
            <v>ISI KAS DENGAN CEK BUKOPIN BA 213014</v>
          </cell>
          <cell r="K1665" t="str">
            <v>103090020</v>
          </cell>
        </row>
        <row r="1666">
          <cell r="A1666" t="str">
            <v>F</v>
          </cell>
          <cell r="B1666" t="str">
            <v>1</v>
          </cell>
          <cell r="D1666" t="str">
            <v>003404</v>
          </cell>
          <cell r="E1666">
            <v>38576</v>
          </cell>
          <cell r="F1666" t="str">
            <v>48200A2</v>
          </cell>
          <cell r="G1666" t="str">
            <v>6702010100A2</v>
          </cell>
          <cell r="H1666">
            <v>586500</v>
          </cell>
          <cell r="I1666" t="str">
            <v>D</v>
          </cell>
          <cell r="J1666" t="str">
            <v>SPPD SOETARJO,IR KE JAKARTA TGL 27 JULI 2005</v>
          </cell>
          <cell r="K1666" t="str">
            <v>103090030</v>
          </cell>
        </row>
        <row r="1667">
          <cell r="A1667" t="str">
            <v>F</v>
          </cell>
          <cell r="B1667" t="str">
            <v>1</v>
          </cell>
          <cell r="D1667" t="str">
            <v>003404</v>
          </cell>
          <cell r="E1667">
            <v>38576</v>
          </cell>
          <cell r="F1667" t="str">
            <v>1000000</v>
          </cell>
          <cell r="G1667" t="str">
            <v>110101010000</v>
          </cell>
          <cell r="H1667">
            <v>586500</v>
          </cell>
          <cell r="I1667" t="str">
            <v>K</v>
          </cell>
          <cell r="J1667" t="str">
            <v>SPPD SOETARJO,IR KE JAKARTA TGL 27 JULI 2005</v>
          </cell>
          <cell r="K1667" t="str">
            <v>103090040</v>
          </cell>
        </row>
        <row r="1668">
          <cell r="A1668" t="str">
            <v>F</v>
          </cell>
          <cell r="B1668" t="str">
            <v>1</v>
          </cell>
          <cell r="D1668" t="str">
            <v>003405</v>
          </cell>
          <cell r="E1668">
            <v>38576</v>
          </cell>
          <cell r="F1668" t="str">
            <v>48200A4</v>
          </cell>
          <cell r="G1668" t="str">
            <v>6702010100A4</v>
          </cell>
          <cell r="H1668">
            <v>75000</v>
          </cell>
          <cell r="I1668" t="str">
            <v>D</v>
          </cell>
          <cell r="J1668" t="str">
            <v>SPPD MOMON KE BANDUNG TGL 29 JULI 2005</v>
          </cell>
          <cell r="K1668" t="str">
            <v>103090050</v>
          </cell>
        </row>
        <row r="1669">
          <cell r="A1669" t="str">
            <v>F</v>
          </cell>
          <cell r="B1669" t="str">
            <v>1</v>
          </cell>
          <cell r="D1669" t="str">
            <v>003405</v>
          </cell>
          <cell r="E1669">
            <v>38576</v>
          </cell>
          <cell r="F1669" t="str">
            <v>1000000</v>
          </cell>
          <cell r="G1669" t="str">
            <v>110101010000</v>
          </cell>
          <cell r="H1669">
            <v>75000</v>
          </cell>
          <cell r="I1669" t="str">
            <v>K</v>
          </cell>
          <cell r="J1669" t="str">
            <v>SPPD MOMON  KE BANDUNG TGL 29 JULI2005</v>
          </cell>
          <cell r="K1669" t="str">
            <v>103090060</v>
          </cell>
        </row>
        <row r="1670">
          <cell r="A1670" t="str">
            <v>F</v>
          </cell>
          <cell r="B1670" t="str">
            <v>1</v>
          </cell>
          <cell r="D1670" t="str">
            <v>003406</v>
          </cell>
          <cell r="E1670">
            <v>38576</v>
          </cell>
          <cell r="F1670" t="str">
            <v>49300Q5</v>
          </cell>
          <cell r="G1670" t="str">
            <v>6802010100Q5</v>
          </cell>
          <cell r="H1670">
            <v>595000</v>
          </cell>
          <cell r="I1670" t="str">
            <v>D</v>
          </cell>
          <cell r="J1670" t="str">
            <v>PEMBELIAN 17 SLOP SHUTLE KOK U/ LAT BLN AGUSTUS'05</v>
          </cell>
          <cell r="K1670" t="str">
            <v>103090070</v>
          </cell>
        </row>
        <row r="1671">
          <cell r="A1671" t="str">
            <v>F</v>
          </cell>
          <cell r="B1671" t="str">
            <v>1</v>
          </cell>
          <cell r="D1671" t="str">
            <v>003406</v>
          </cell>
          <cell r="E1671">
            <v>38576</v>
          </cell>
          <cell r="F1671" t="str">
            <v>1000000</v>
          </cell>
          <cell r="G1671" t="str">
            <v>110101010000</v>
          </cell>
          <cell r="H1671">
            <v>595000</v>
          </cell>
          <cell r="I1671" t="str">
            <v>K</v>
          </cell>
          <cell r="J1671" t="str">
            <v>PEMBELIAN 17 SHUTLE KOK U/ LAT DI BLN AGUSTUS'05</v>
          </cell>
          <cell r="K1671" t="str">
            <v>103090080</v>
          </cell>
        </row>
        <row r="1672">
          <cell r="A1672" t="str">
            <v>F</v>
          </cell>
          <cell r="B1672" t="str">
            <v>1</v>
          </cell>
          <cell r="D1672" t="str">
            <v>003407</v>
          </cell>
          <cell r="E1672">
            <v>38576</v>
          </cell>
          <cell r="F1672" t="str">
            <v>49102S3</v>
          </cell>
          <cell r="G1672" t="str">
            <v>6801020102S3</v>
          </cell>
          <cell r="H1672">
            <v>115500</v>
          </cell>
          <cell r="I1672" t="str">
            <v>D</v>
          </cell>
          <cell r="J1672" t="str">
            <v>JAMUAN MAKAN PETUGAS PENGANTAR UPAH KTO BINTANG</v>
          </cell>
          <cell r="K1672" t="str">
            <v>103090090</v>
          </cell>
        </row>
        <row r="1673">
          <cell r="A1673" t="str">
            <v>F</v>
          </cell>
          <cell r="B1673" t="str">
            <v>1</v>
          </cell>
          <cell r="D1673" t="str">
            <v>003407</v>
          </cell>
          <cell r="E1673">
            <v>38576</v>
          </cell>
          <cell r="F1673" t="str">
            <v>1000000</v>
          </cell>
          <cell r="G1673" t="str">
            <v>110101010000</v>
          </cell>
          <cell r="H1673">
            <v>115500</v>
          </cell>
          <cell r="I1673" t="str">
            <v>K</v>
          </cell>
          <cell r="J1673" t="str">
            <v>JAUMUAN.MAKAN PETUGAS PENGANTAR UPAH KTO BINTANG</v>
          </cell>
          <cell r="K1673" t="str">
            <v>103090100</v>
          </cell>
        </row>
        <row r="1674">
          <cell r="A1674" t="str">
            <v>F</v>
          </cell>
          <cell r="B1674" t="str">
            <v>1</v>
          </cell>
          <cell r="D1674" t="str">
            <v>003408</v>
          </cell>
          <cell r="E1674">
            <v>38576</v>
          </cell>
          <cell r="F1674" t="str">
            <v>46200Q3</v>
          </cell>
          <cell r="G1674" t="str">
            <v>6603010100Q3</v>
          </cell>
          <cell r="H1674">
            <v>52500</v>
          </cell>
          <cell r="I1674" t="str">
            <v>D</v>
          </cell>
          <cell r="J1674" t="str">
            <v>PEMBELIAN SPAREPART MOTOR HONDA GL PRO D.3394.BH</v>
          </cell>
          <cell r="K1674" t="str">
            <v>103090110</v>
          </cell>
        </row>
        <row r="1675">
          <cell r="A1675" t="str">
            <v>F</v>
          </cell>
          <cell r="B1675" t="str">
            <v>1</v>
          </cell>
          <cell r="D1675" t="str">
            <v>003408</v>
          </cell>
          <cell r="E1675">
            <v>38576</v>
          </cell>
          <cell r="F1675" t="str">
            <v>1000000</v>
          </cell>
          <cell r="G1675" t="str">
            <v>110101010000</v>
          </cell>
          <cell r="H1675">
            <v>52500</v>
          </cell>
          <cell r="I1675" t="str">
            <v>K</v>
          </cell>
          <cell r="J1675" t="str">
            <v>PEMBELIAN SPAREPART MOTOR HONDA GL PRO D.3394.BH</v>
          </cell>
          <cell r="K1675" t="str">
            <v>103090120</v>
          </cell>
        </row>
        <row r="1676">
          <cell r="A1676" t="str">
            <v>F</v>
          </cell>
          <cell r="B1676" t="str">
            <v>1</v>
          </cell>
          <cell r="D1676" t="str">
            <v>003409</v>
          </cell>
          <cell r="E1676">
            <v>38576</v>
          </cell>
          <cell r="F1676" t="str">
            <v>42900E1</v>
          </cell>
          <cell r="G1676" t="str">
            <v>6205000100E1</v>
          </cell>
          <cell r="H1676">
            <v>6700</v>
          </cell>
          <cell r="I1676" t="str">
            <v>D</v>
          </cell>
          <cell r="J1676" t="str">
            <v>CUCI PAKAIAN RJA                         KARANTINA</v>
          </cell>
          <cell r="K1676" t="str">
            <v>103090130</v>
          </cell>
        </row>
        <row r="1677">
          <cell r="A1677" t="str">
            <v>F</v>
          </cell>
          <cell r="B1677" t="str">
            <v>1</v>
          </cell>
          <cell r="D1677" t="str">
            <v>003409</v>
          </cell>
          <cell r="E1677">
            <v>38576</v>
          </cell>
          <cell r="F1677" t="str">
            <v>49800Q6</v>
          </cell>
          <cell r="G1677" t="str">
            <v>6807020100Q6</v>
          </cell>
          <cell r="H1677">
            <v>25350</v>
          </cell>
          <cell r="I1677" t="str">
            <v>D</v>
          </cell>
          <cell r="J1677" t="str">
            <v>CUCI PAKAIAN KERJA                    RUMAH TANGGA</v>
          </cell>
          <cell r="K1677" t="str">
            <v>103090140</v>
          </cell>
        </row>
        <row r="1678">
          <cell r="A1678" t="str">
            <v>F</v>
          </cell>
          <cell r="B1678" t="str">
            <v>1</v>
          </cell>
          <cell r="D1678" t="str">
            <v>003409</v>
          </cell>
          <cell r="E1678">
            <v>38576</v>
          </cell>
          <cell r="F1678" t="str">
            <v>49800Q6</v>
          </cell>
          <cell r="G1678" t="str">
            <v>6807020100Q6</v>
          </cell>
          <cell r="H1678">
            <v>81900</v>
          </cell>
          <cell r="I1678" t="str">
            <v>D</v>
          </cell>
          <cell r="J1678" t="str">
            <v>CUCI PAKAIAN KERJA                    RUMAH TANGGA</v>
          </cell>
          <cell r="K1678" t="str">
            <v>103090150</v>
          </cell>
        </row>
        <row r="1679">
          <cell r="A1679" t="str">
            <v>F</v>
          </cell>
          <cell r="B1679" t="str">
            <v>1</v>
          </cell>
          <cell r="D1679" t="str">
            <v>003409</v>
          </cell>
          <cell r="E1679">
            <v>38576</v>
          </cell>
          <cell r="F1679" t="str">
            <v>42900M3</v>
          </cell>
          <cell r="G1679" t="str">
            <v>6205000100M3</v>
          </cell>
          <cell r="H1679">
            <v>33600</v>
          </cell>
          <cell r="I1679" t="str">
            <v>D</v>
          </cell>
          <cell r="J1679" t="str">
            <v>CUCI PAKAIAN KERJA            ELEKTRIK&amp;INST.ENERGI</v>
          </cell>
          <cell r="K1679" t="str">
            <v>103090160</v>
          </cell>
        </row>
        <row r="1680">
          <cell r="A1680" t="str">
            <v>F</v>
          </cell>
          <cell r="B1680" t="str">
            <v>1</v>
          </cell>
          <cell r="D1680" t="str">
            <v>003409</v>
          </cell>
          <cell r="E1680">
            <v>38576</v>
          </cell>
          <cell r="F1680" t="str">
            <v>42900N7</v>
          </cell>
          <cell r="G1680" t="str">
            <v>6205000100N7</v>
          </cell>
          <cell r="H1680">
            <v>30250</v>
          </cell>
          <cell r="I1680" t="str">
            <v>D</v>
          </cell>
          <cell r="J1680" t="str">
            <v>CUCI PAKAIAN KERJA             PENIMBANGAN SENTRAL</v>
          </cell>
          <cell r="K1680" t="str">
            <v>103090170</v>
          </cell>
        </row>
        <row r="1681">
          <cell r="A1681" t="str">
            <v>F</v>
          </cell>
          <cell r="B1681" t="str">
            <v>1</v>
          </cell>
          <cell r="D1681" t="str">
            <v>003409</v>
          </cell>
          <cell r="E1681">
            <v>38576</v>
          </cell>
          <cell r="F1681" t="str">
            <v>42900N1</v>
          </cell>
          <cell r="G1681" t="str">
            <v>6205000100N1</v>
          </cell>
          <cell r="H1681">
            <v>16800</v>
          </cell>
          <cell r="I1681" t="str">
            <v>D</v>
          </cell>
          <cell r="J1681" t="str">
            <v>CUCI PAKAIAN KERJA                     PENYIMPANAN</v>
          </cell>
          <cell r="K1681" t="str">
            <v>103090180</v>
          </cell>
        </row>
        <row r="1682">
          <cell r="A1682" t="str">
            <v>F</v>
          </cell>
          <cell r="B1682" t="str">
            <v>1</v>
          </cell>
          <cell r="D1682" t="str">
            <v>003409</v>
          </cell>
          <cell r="E1682">
            <v>38576</v>
          </cell>
          <cell r="F1682" t="str">
            <v>42900J1</v>
          </cell>
          <cell r="G1682" t="str">
            <v>6205000100J1</v>
          </cell>
          <cell r="H1682">
            <v>29450</v>
          </cell>
          <cell r="I1682" t="str">
            <v>D</v>
          </cell>
          <cell r="J1682" t="str">
            <v>CUCI PAKAIAN KERJA                  PEMASTIAN MUTU</v>
          </cell>
          <cell r="K1682" t="str">
            <v>103090190</v>
          </cell>
        </row>
        <row r="1683">
          <cell r="A1683" t="str">
            <v>F</v>
          </cell>
          <cell r="B1683" t="str">
            <v>1</v>
          </cell>
          <cell r="D1683" t="str">
            <v>003409</v>
          </cell>
          <cell r="E1683">
            <v>38576</v>
          </cell>
          <cell r="F1683" t="str">
            <v>42900H2</v>
          </cell>
          <cell r="G1683" t="str">
            <v>6205000100H2</v>
          </cell>
          <cell r="H1683">
            <v>6200</v>
          </cell>
          <cell r="I1683" t="str">
            <v>D</v>
          </cell>
          <cell r="J1683" t="str">
            <v>CUCI PAKAIAN KERJA                   LAB HORMON KB</v>
          </cell>
          <cell r="K1683" t="str">
            <v>103090200</v>
          </cell>
        </row>
        <row r="1684">
          <cell r="A1684" t="str">
            <v>F</v>
          </cell>
          <cell r="B1684" t="str">
            <v>1</v>
          </cell>
          <cell r="D1684" t="str">
            <v>003409</v>
          </cell>
          <cell r="E1684">
            <v>38576</v>
          </cell>
          <cell r="F1684" t="str">
            <v>42900H2</v>
          </cell>
          <cell r="G1684" t="str">
            <v>6205000100H2</v>
          </cell>
          <cell r="H1684">
            <v>38250</v>
          </cell>
          <cell r="I1684" t="str">
            <v>D</v>
          </cell>
          <cell r="J1684" t="str">
            <v>CUCI PAKAIAN KERJA                PROSES HORMON KB</v>
          </cell>
          <cell r="K1684" t="str">
            <v>103090210</v>
          </cell>
        </row>
        <row r="1685">
          <cell r="A1685" t="str">
            <v>F</v>
          </cell>
          <cell r="B1685" t="str">
            <v>1</v>
          </cell>
          <cell r="D1685" t="str">
            <v>003409</v>
          </cell>
          <cell r="E1685">
            <v>38576</v>
          </cell>
          <cell r="F1685" t="str">
            <v>42900F2</v>
          </cell>
          <cell r="G1685" t="str">
            <v>6205000100F2</v>
          </cell>
          <cell r="H1685">
            <v>46950</v>
          </cell>
          <cell r="I1685" t="str">
            <v>D</v>
          </cell>
          <cell r="J1685" t="str">
            <v>CUCI PAKAIAN KERJA                       GRANULASI</v>
          </cell>
          <cell r="K1685" t="str">
            <v>103090220</v>
          </cell>
        </row>
        <row r="1686">
          <cell r="A1686" t="str">
            <v>F</v>
          </cell>
          <cell r="B1686" t="str">
            <v>1</v>
          </cell>
          <cell r="D1686" t="str">
            <v>003409</v>
          </cell>
          <cell r="E1686">
            <v>38576</v>
          </cell>
          <cell r="F1686" t="str">
            <v>42900G2</v>
          </cell>
          <cell r="G1686" t="str">
            <v>6205000100G2</v>
          </cell>
          <cell r="H1686">
            <v>65650</v>
          </cell>
          <cell r="I1686" t="str">
            <v>D</v>
          </cell>
          <cell r="J1686" t="str">
            <v>CUCI PAKAIAN KERJA         PENCAM.PENGISIAN CAIRAN</v>
          </cell>
          <cell r="K1686" t="str">
            <v>103090230</v>
          </cell>
        </row>
        <row r="1687">
          <cell r="A1687" t="str">
            <v>F</v>
          </cell>
          <cell r="B1687" t="str">
            <v>1</v>
          </cell>
          <cell r="D1687" t="str">
            <v>003409</v>
          </cell>
          <cell r="E1687">
            <v>38576</v>
          </cell>
          <cell r="F1687" t="str">
            <v>42900F3</v>
          </cell>
          <cell r="G1687" t="str">
            <v>6205000100F3</v>
          </cell>
          <cell r="H1687">
            <v>76000</v>
          </cell>
          <cell r="I1687" t="str">
            <v>D</v>
          </cell>
          <cell r="J1687" t="str">
            <v>CUCI PAKAIAN KERJA                      PENCETAKAN</v>
          </cell>
          <cell r="K1687" t="str">
            <v>103090240</v>
          </cell>
        </row>
        <row r="1688">
          <cell r="A1688" t="str">
            <v>F</v>
          </cell>
          <cell r="B1688" t="str">
            <v>1</v>
          </cell>
          <cell r="D1688" t="str">
            <v>003409</v>
          </cell>
          <cell r="E1688">
            <v>38576</v>
          </cell>
          <cell r="F1688" t="str">
            <v>42900F7</v>
          </cell>
          <cell r="G1688" t="str">
            <v>6205000100F7</v>
          </cell>
          <cell r="H1688">
            <v>148300</v>
          </cell>
          <cell r="I1688" t="str">
            <v>D</v>
          </cell>
          <cell r="J1688" t="str">
            <v>CUCI PAKAIAN KERJA             PENGEMASAN SEKUNDER</v>
          </cell>
          <cell r="K1688" t="str">
            <v>103090250</v>
          </cell>
        </row>
        <row r="1689">
          <cell r="A1689" t="str">
            <v>F</v>
          </cell>
          <cell r="B1689" t="str">
            <v>1</v>
          </cell>
          <cell r="D1689" t="str">
            <v>003409</v>
          </cell>
          <cell r="E1689">
            <v>38576</v>
          </cell>
          <cell r="F1689" t="str">
            <v>4840000</v>
          </cell>
          <cell r="G1689" t="str">
            <v>670301010000</v>
          </cell>
          <cell r="H1689">
            <v>3000</v>
          </cell>
          <cell r="I1689" t="str">
            <v>D</v>
          </cell>
          <cell r="J1689" t="str">
            <v>BIAYA METERAI</v>
          </cell>
          <cell r="K1689" t="str">
            <v>103090260</v>
          </cell>
        </row>
        <row r="1690">
          <cell r="A1690" t="str">
            <v>F</v>
          </cell>
          <cell r="B1690" t="str">
            <v>1</v>
          </cell>
          <cell r="D1690" t="str">
            <v>003410</v>
          </cell>
          <cell r="E1690">
            <v>38576</v>
          </cell>
          <cell r="F1690" t="str">
            <v>42900G5</v>
          </cell>
          <cell r="G1690" t="str">
            <v>6205000100G5</v>
          </cell>
          <cell r="H1690">
            <v>17825</v>
          </cell>
          <cell r="I1690" t="str">
            <v>D</v>
          </cell>
          <cell r="J1690" t="str">
            <v>CUCI PAKAIAN KERJA                     FITOFARMAKA</v>
          </cell>
          <cell r="K1690" t="str">
            <v>103090270</v>
          </cell>
        </row>
        <row r="1691">
          <cell r="A1691" t="str">
            <v>F</v>
          </cell>
          <cell r="B1691" t="str">
            <v>1</v>
          </cell>
          <cell r="D1691" t="str">
            <v>003410</v>
          </cell>
          <cell r="E1691">
            <v>38576</v>
          </cell>
          <cell r="F1691" t="str">
            <v>42900H6</v>
          </cell>
          <cell r="G1691" t="str">
            <v>6205000100H6</v>
          </cell>
          <cell r="H1691">
            <v>38300</v>
          </cell>
          <cell r="I1691" t="str">
            <v>D</v>
          </cell>
          <cell r="J1691" t="str">
            <v>CUCI PAKAIAN KERJA         PEMURNIAN&amp;PENGEMAS KINA</v>
          </cell>
          <cell r="K1691" t="str">
            <v>103090280</v>
          </cell>
        </row>
        <row r="1692">
          <cell r="A1692" t="str">
            <v>F</v>
          </cell>
          <cell r="B1692" t="str">
            <v>1</v>
          </cell>
          <cell r="D1692" t="str">
            <v>003410</v>
          </cell>
          <cell r="E1692">
            <v>38576</v>
          </cell>
          <cell r="F1692" t="str">
            <v>42900H4</v>
          </cell>
          <cell r="G1692" t="str">
            <v>6205000100H4</v>
          </cell>
          <cell r="H1692">
            <v>22700</v>
          </cell>
          <cell r="I1692" t="str">
            <v>D</v>
          </cell>
          <cell r="J1692" t="str">
            <v>CUCI PAKAIAN KERJA                  EKSTRAKSI KINA</v>
          </cell>
          <cell r="K1692" t="str">
            <v>103090290</v>
          </cell>
        </row>
        <row r="1693">
          <cell r="A1693" t="str">
            <v>F</v>
          </cell>
          <cell r="B1693" t="str">
            <v>1</v>
          </cell>
          <cell r="D1693" t="str">
            <v>003410</v>
          </cell>
          <cell r="E1693">
            <v>38576</v>
          </cell>
          <cell r="F1693" t="str">
            <v>42900H5</v>
          </cell>
          <cell r="G1693" t="str">
            <v>6205000100H5</v>
          </cell>
          <cell r="H1693">
            <v>20900</v>
          </cell>
          <cell r="I1693" t="str">
            <v>D</v>
          </cell>
          <cell r="J1693" t="str">
            <v>CUCI PAKAIAN KERJA                   ALKALOID KINA</v>
          </cell>
          <cell r="K1693" t="str">
            <v>103090300</v>
          </cell>
        </row>
        <row r="1694">
          <cell r="A1694" t="str">
            <v>F</v>
          </cell>
          <cell r="B1694" t="str">
            <v>1</v>
          </cell>
          <cell r="D1694" t="str">
            <v>003410</v>
          </cell>
          <cell r="E1694">
            <v>38576</v>
          </cell>
          <cell r="F1694" t="str">
            <v>42900N6</v>
          </cell>
          <cell r="G1694" t="str">
            <v>6205000100N6</v>
          </cell>
          <cell r="H1694">
            <v>26150</v>
          </cell>
          <cell r="I1694" t="str">
            <v>D</v>
          </cell>
          <cell r="J1694" t="str">
            <v>CUCI PAKAIAN KERJA          PENYIMPANAN KULIT KINA</v>
          </cell>
          <cell r="K1694" t="str">
            <v>103090310</v>
          </cell>
        </row>
        <row r="1695">
          <cell r="A1695" t="str">
            <v>F</v>
          </cell>
          <cell r="B1695" t="str">
            <v>1</v>
          </cell>
          <cell r="D1695" t="str">
            <v>003410</v>
          </cell>
          <cell r="E1695">
            <v>38576</v>
          </cell>
          <cell r="F1695" t="str">
            <v>42900M3</v>
          </cell>
          <cell r="G1695" t="str">
            <v>6205000100M3</v>
          </cell>
          <cell r="H1695">
            <v>10100</v>
          </cell>
          <cell r="I1695" t="str">
            <v>D</v>
          </cell>
          <cell r="J1695" t="str">
            <v>CUCI PAKAIAN KERJA            ELEKTRIK&amp;INST.ENERGI</v>
          </cell>
          <cell r="K1695" t="str">
            <v>103090320</v>
          </cell>
        </row>
        <row r="1696">
          <cell r="A1696" t="str">
            <v>F</v>
          </cell>
          <cell r="B1696" t="str">
            <v>1</v>
          </cell>
          <cell r="D1696" t="str">
            <v>003410</v>
          </cell>
          <cell r="E1696">
            <v>38576</v>
          </cell>
          <cell r="F1696" t="str">
            <v>42900J1</v>
          </cell>
          <cell r="G1696" t="str">
            <v>6205000100J1</v>
          </cell>
          <cell r="H1696">
            <v>14000</v>
          </cell>
          <cell r="I1696" t="str">
            <v>D</v>
          </cell>
          <cell r="J1696" t="str">
            <v>CUCI PAKAIAN KERJA                  PEMASTIAN MUTU</v>
          </cell>
          <cell r="K1696" t="str">
            <v>103090330</v>
          </cell>
        </row>
        <row r="1697">
          <cell r="A1697" t="str">
            <v>F</v>
          </cell>
          <cell r="B1697" t="str">
            <v>1</v>
          </cell>
          <cell r="D1697" t="str">
            <v>003410</v>
          </cell>
          <cell r="E1697">
            <v>38576</v>
          </cell>
          <cell r="F1697" t="str">
            <v>42900G5</v>
          </cell>
          <cell r="G1697" t="str">
            <v>6205000100G5</v>
          </cell>
          <cell r="H1697">
            <v>10700</v>
          </cell>
          <cell r="I1697" t="str">
            <v>D</v>
          </cell>
          <cell r="J1697" t="str">
            <v>CUCI PAKAIAN KERJA                     FITOFARMAKA</v>
          </cell>
          <cell r="K1697" t="str">
            <v>103090340</v>
          </cell>
        </row>
        <row r="1698">
          <cell r="A1698" t="str">
            <v>F</v>
          </cell>
          <cell r="B1698" t="str">
            <v>1</v>
          </cell>
          <cell r="D1698" t="str">
            <v>003410</v>
          </cell>
          <cell r="E1698">
            <v>38576</v>
          </cell>
          <cell r="F1698" t="str">
            <v>42900Q5</v>
          </cell>
          <cell r="G1698" t="str">
            <v>6205000100Q5</v>
          </cell>
          <cell r="H1698">
            <v>4500</v>
          </cell>
          <cell r="I1698" t="str">
            <v>D</v>
          </cell>
          <cell r="J1698" t="str">
            <v>CUCI PAKAIAN KEJA                             UMUM</v>
          </cell>
          <cell r="K1698" t="str">
            <v>103090350</v>
          </cell>
        </row>
        <row r="1699">
          <cell r="A1699" t="str">
            <v>F</v>
          </cell>
          <cell r="B1699" t="str">
            <v>1</v>
          </cell>
          <cell r="D1699" t="str">
            <v>003411</v>
          </cell>
          <cell r="E1699">
            <v>38576</v>
          </cell>
          <cell r="F1699" t="str">
            <v>48200Q5</v>
          </cell>
          <cell r="G1699" t="str">
            <v>6702010100Q5</v>
          </cell>
          <cell r="H1699">
            <v>358000</v>
          </cell>
          <cell r="I1699" t="str">
            <v>D</v>
          </cell>
          <cell r="J1699" t="str">
            <v>SPPD SUMANTRI KE JAKARTA TGL 28 JULI 2005</v>
          </cell>
          <cell r="K1699" t="str">
            <v>103090360</v>
          </cell>
        </row>
        <row r="1700">
          <cell r="A1700" t="str">
            <v>F</v>
          </cell>
          <cell r="B1700" t="str">
            <v>1</v>
          </cell>
          <cell r="D1700" t="str">
            <v>003411</v>
          </cell>
          <cell r="E1700">
            <v>38576</v>
          </cell>
          <cell r="F1700" t="str">
            <v>1000000</v>
          </cell>
          <cell r="G1700" t="str">
            <v>110101010000</v>
          </cell>
          <cell r="H1700">
            <v>358000</v>
          </cell>
          <cell r="I1700" t="str">
            <v>K</v>
          </cell>
          <cell r="J1700" t="str">
            <v>SPPD SUMANTRI KE JAKARTA TGL 28 JULI 2005</v>
          </cell>
          <cell r="K1700" t="str">
            <v>103090370</v>
          </cell>
        </row>
        <row r="1701">
          <cell r="A1701" t="str">
            <v>F</v>
          </cell>
          <cell r="B1701" t="str">
            <v>1</v>
          </cell>
          <cell r="D1701" t="str">
            <v>003410</v>
          </cell>
          <cell r="E1701">
            <v>38576</v>
          </cell>
          <cell r="F1701" t="str">
            <v>1000000</v>
          </cell>
          <cell r="G1701" t="str">
            <v>110101010000</v>
          </cell>
          <cell r="H1701">
            <v>165175</v>
          </cell>
          <cell r="I1701" t="str">
            <v>K</v>
          </cell>
          <cell r="J1701" t="str">
            <v>B.CUCI&amp;7SETRIKA PAKER SUPERVISOR TGL 1-4/8/2005</v>
          </cell>
          <cell r="K1701" t="str">
            <v>103090380</v>
          </cell>
        </row>
        <row r="1702">
          <cell r="A1702" t="str">
            <v>F</v>
          </cell>
          <cell r="B1702" t="str">
            <v>1</v>
          </cell>
          <cell r="D1702" t="str">
            <v>003412</v>
          </cell>
          <cell r="E1702">
            <v>38576</v>
          </cell>
          <cell r="F1702" t="str">
            <v>48200Q5</v>
          </cell>
          <cell r="G1702" t="str">
            <v>6702010100Q5</v>
          </cell>
          <cell r="H1702">
            <v>273000</v>
          </cell>
          <cell r="I1702" t="str">
            <v>D</v>
          </cell>
          <cell r="J1702" t="str">
            <v>SPPD SUMANTRI KE JAKARTA TGL 01 AGUSTUS 2005</v>
          </cell>
          <cell r="K1702" t="str">
            <v>103090390</v>
          </cell>
        </row>
        <row r="1703">
          <cell r="A1703" t="str">
            <v>F</v>
          </cell>
          <cell r="B1703" t="str">
            <v>1</v>
          </cell>
          <cell r="D1703" t="str">
            <v>003412</v>
          </cell>
          <cell r="E1703">
            <v>38576</v>
          </cell>
          <cell r="F1703" t="str">
            <v>1000000</v>
          </cell>
          <cell r="G1703" t="str">
            <v>110101010000</v>
          </cell>
          <cell r="H1703">
            <v>273000</v>
          </cell>
          <cell r="I1703" t="str">
            <v>K</v>
          </cell>
          <cell r="J1703" t="str">
            <v>SPPD SUMANTRI KE JAKARTA TGL 1 AGUSTUS 2005</v>
          </cell>
          <cell r="K1703" t="str">
            <v>103090400</v>
          </cell>
        </row>
        <row r="1704">
          <cell r="A1704" t="str">
            <v>F</v>
          </cell>
          <cell r="B1704" t="str">
            <v>1</v>
          </cell>
          <cell r="D1704" t="str">
            <v>003413</v>
          </cell>
          <cell r="E1704">
            <v>38576</v>
          </cell>
          <cell r="F1704" t="str">
            <v>4910200</v>
          </cell>
          <cell r="G1704" t="str">
            <v>680102010200</v>
          </cell>
          <cell r="H1704">
            <v>3900000</v>
          </cell>
          <cell r="I1704" t="str">
            <v>D</v>
          </cell>
          <cell r="J1704" t="str">
            <v>TICKET PESAWAT.JAKARTA-MEDAN U/TAMU PERUSAHAAN</v>
          </cell>
          <cell r="K1704" t="str">
            <v>103090410</v>
          </cell>
        </row>
        <row r="1705">
          <cell r="A1705" t="str">
            <v>F</v>
          </cell>
          <cell r="B1705" t="str">
            <v>1</v>
          </cell>
          <cell r="D1705" t="str">
            <v>003413</v>
          </cell>
          <cell r="E1705">
            <v>38576</v>
          </cell>
          <cell r="F1705" t="str">
            <v>1000000</v>
          </cell>
          <cell r="G1705" t="str">
            <v>110101010000</v>
          </cell>
          <cell r="H1705">
            <v>3900000</v>
          </cell>
          <cell r="I1705" t="str">
            <v>K</v>
          </cell>
          <cell r="J1705" t="str">
            <v>TICKET PESAWAT JAKARTA-MEDAN U/TAMU PERUSAHAAN</v>
          </cell>
          <cell r="K1705" t="str">
            <v>103090420</v>
          </cell>
        </row>
        <row r="1706">
          <cell r="A1706" t="str">
            <v>F</v>
          </cell>
          <cell r="B1706" t="str">
            <v>1</v>
          </cell>
          <cell r="D1706" t="str">
            <v>003414</v>
          </cell>
          <cell r="E1706">
            <v>38576</v>
          </cell>
          <cell r="F1706" t="str">
            <v>49802A0</v>
          </cell>
          <cell r="G1706" t="str">
            <v>6807020102A0</v>
          </cell>
          <cell r="H1706">
            <v>3440000</v>
          </cell>
          <cell r="I1706" t="str">
            <v>D</v>
          </cell>
          <cell r="J1706" t="str">
            <v>HP NOKIA 7610 &amp;KARTU SIMPATI HOKI TGL 14/7/2005</v>
          </cell>
          <cell r="K1706" t="str">
            <v>103090430</v>
          </cell>
        </row>
        <row r="1707">
          <cell r="A1707" t="str">
            <v>F</v>
          </cell>
          <cell r="B1707" t="str">
            <v>1</v>
          </cell>
          <cell r="D1707" t="str">
            <v>003414</v>
          </cell>
          <cell r="E1707">
            <v>38576</v>
          </cell>
          <cell r="F1707" t="str">
            <v>1000000</v>
          </cell>
          <cell r="G1707" t="str">
            <v>110101010000</v>
          </cell>
          <cell r="H1707">
            <v>3440000</v>
          </cell>
          <cell r="I1707" t="str">
            <v>K</v>
          </cell>
          <cell r="J1707" t="str">
            <v>HP NOKIA 7610 &amp;KARTU SIMPATI HOKI TGL 14/7/2005</v>
          </cell>
          <cell r="K1707" t="str">
            <v>103090440</v>
          </cell>
        </row>
        <row r="1708">
          <cell r="A1708" t="str">
            <v>F</v>
          </cell>
          <cell r="B1708" t="str">
            <v>1</v>
          </cell>
          <cell r="D1708" t="str">
            <v>003415</v>
          </cell>
          <cell r="E1708">
            <v>38576</v>
          </cell>
          <cell r="F1708" t="str">
            <v>49700A0</v>
          </cell>
          <cell r="G1708" t="str">
            <v>6910010100A0</v>
          </cell>
          <cell r="H1708">
            <v>1500000</v>
          </cell>
          <cell r="I1708" t="str">
            <v>D</v>
          </cell>
          <cell r="J1708" t="str">
            <v>BIAYA REPRESENTASI TGL 12 AGUSTUS 2005</v>
          </cell>
          <cell r="K1708" t="str">
            <v>103090450</v>
          </cell>
        </row>
        <row r="1709">
          <cell r="A1709" t="str">
            <v>F</v>
          </cell>
          <cell r="B1709" t="str">
            <v>1</v>
          </cell>
          <cell r="D1709" t="str">
            <v>003415</v>
          </cell>
          <cell r="E1709">
            <v>38576</v>
          </cell>
          <cell r="F1709" t="str">
            <v>1000000</v>
          </cell>
          <cell r="G1709" t="str">
            <v>110101010000</v>
          </cell>
          <cell r="H1709">
            <v>1500000</v>
          </cell>
          <cell r="I1709" t="str">
            <v>K</v>
          </cell>
          <cell r="J1709" t="str">
            <v>BIAYA REPRESENTASI TGL 12 AGUSTUS 2005</v>
          </cell>
          <cell r="K1709" t="str">
            <v>103090460</v>
          </cell>
        </row>
        <row r="1710">
          <cell r="A1710" t="str">
            <v>F</v>
          </cell>
          <cell r="B1710" t="str">
            <v>1</v>
          </cell>
          <cell r="D1710" t="str">
            <v>003409</v>
          </cell>
          <cell r="E1710">
            <v>38576</v>
          </cell>
          <cell r="F1710" t="str">
            <v>1000000</v>
          </cell>
          <cell r="G1710" t="str">
            <v>110101010000</v>
          </cell>
          <cell r="H1710">
            <v>608400</v>
          </cell>
          <cell r="I1710" t="str">
            <v>K</v>
          </cell>
          <cell r="J1710" t="str">
            <v>B.CUCI&amp;SETRIKA PAKER SUPERVISOR TGL 1-5/8/2005</v>
          </cell>
          <cell r="K1710" t="str">
            <v>103090470</v>
          </cell>
        </row>
        <row r="1711">
          <cell r="A1711" t="str">
            <v>F</v>
          </cell>
          <cell r="B1711" t="str">
            <v>8</v>
          </cell>
          <cell r="D1711" t="str">
            <v>000231</v>
          </cell>
          <cell r="E1711">
            <v>38583</v>
          </cell>
          <cell r="F1711" t="str">
            <v>124AR12</v>
          </cell>
          <cell r="G1711" t="str">
            <v>11060501AR12</v>
          </cell>
          <cell r="H1711">
            <v>1196850790</v>
          </cell>
          <cell r="I1711" t="str">
            <v>D</v>
          </cell>
          <cell r="J1711" t="str">
            <v>INV.30A/Q.30 ARNOLD SUHR US.$.122177.5 @ 9796</v>
          </cell>
          <cell r="K1711" t="str">
            <v>500850010</v>
          </cell>
        </row>
        <row r="1712">
          <cell r="A1712" t="str">
            <v>F</v>
          </cell>
          <cell r="B1712" t="str">
            <v>8</v>
          </cell>
          <cell r="D1712" t="str">
            <v>000231</v>
          </cell>
          <cell r="E1712">
            <v>38583</v>
          </cell>
          <cell r="F1712" t="str">
            <v>801KI20</v>
          </cell>
          <cell r="G1712" t="str">
            <v>41030101KI20</v>
          </cell>
          <cell r="H1712">
            <v>346949830</v>
          </cell>
          <cell r="I1712" t="str">
            <v>K</v>
          </cell>
          <cell r="J1712" t="str">
            <v>INV.30A/Q.30 1550 KG.QUININE SULPHATE $.35417@9796</v>
          </cell>
          <cell r="K1712" t="str">
            <v>500850020</v>
          </cell>
        </row>
        <row r="1713">
          <cell r="A1713" t="str">
            <v>F</v>
          </cell>
          <cell r="B1713" t="str">
            <v>8</v>
          </cell>
          <cell r="D1713" t="str">
            <v>000231</v>
          </cell>
          <cell r="E1713">
            <v>38583</v>
          </cell>
          <cell r="F1713" t="str">
            <v>801KI20</v>
          </cell>
          <cell r="G1713" t="str">
            <v>41030101KI20</v>
          </cell>
          <cell r="H1713">
            <v>849900960</v>
          </cell>
          <cell r="I1713" t="str">
            <v>K</v>
          </cell>
          <cell r="J1713" t="str">
            <v>INV.30A/Q.30 3600 KG.QUININE HYDROCHL $.86760@9796</v>
          </cell>
          <cell r="K1713" t="str">
            <v>500850030</v>
          </cell>
        </row>
        <row r="1714">
          <cell r="A1714" t="str">
            <v>F</v>
          </cell>
          <cell r="B1714" t="str">
            <v>8</v>
          </cell>
          <cell r="D1714" t="str">
            <v>000232</v>
          </cell>
          <cell r="E1714">
            <v>38583</v>
          </cell>
          <cell r="F1714" t="str">
            <v>124AR12</v>
          </cell>
          <cell r="G1714" t="str">
            <v>11060501AR12</v>
          </cell>
          <cell r="H1714">
            <v>477555000</v>
          </cell>
          <cell r="I1714" t="str">
            <v>D</v>
          </cell>
          <cell r="J1714" t="str">
            <v>INV.33/Q.33 ARNOLD SUHR US.$.48750@9796</v>
          </cell>
          <cell r="K1714" t="str">
            <v>500850040</v>
          </cell>
        </row>
        <row r="1715">
          <cell r="A1715" t="str">
            <v>F</v>
          </cell>
          <cell r="B1715" t="str">
            <v>8</v>
          </cell>
          <cell r="D1715" t="str">
            <v>000232</v>
          </cell>
          <cell r="E1715">
            <v>38583</v>
          </cell>
          <cell r="F1715" t="str">
            <v>801KI20</v>
          </cell>
          <cell r="G1715" t="str">
            <v>41030101KI20</v>
          </cell>
          <cell r="H1715">
            <v>477555000</v>
          </cell>
          <cell r="I1715" t="str">
            <v>K</v>
          </cell>
          <cell r="J1715" t="str">
            <v>INV.33/Q.33 50.000KG SUCCI BARK $.48750@9796</v>
          </cell>
          <cell r="K1715" t="str">
            <v>500850050</v>
          </cell>
        </row>
        <row r="1716">
          <cell r="A1716" t="str">
            <v>F</v>
          </cell>
          <cell r="B1716" t="str">
            <v>8</v>
          </cell>
          <cell r="D1716" t="str">
            <v>000233</v>
          </cell>
          <cell r="E1716">
            <v>38583</v>
          </cell>
          <cell r="F1716" t="str">
            <v>4700100</v>
          </cell>
          <cell r="G1716" t="str">
            <v>690101010100</v>
          </cell>
          <cell r="H1716">
            <v>500000</v>
          </cell>
          <cell r="I1716" t="str">
            <v>D</v>
          </cell>
          <cell r="J1716" t="str">
            <v>ONGKOS KIRIM OBAT2 AN YG DIANGKUT ULS</v>
          </cell>
          <cell r="K1716" t="str">
            <v>500850060</v>
          </cell>
        </row>
        <row r="1717">
          <cell r="A1717" t="str">
            <v>F</v>
          </cell>
          <cell r="B1717" t="str">
            <v>8</v>
          </cell>
          <cell r="D1717" t="str">
            <v>000233</v>
          </cell>
          <cell r="E1717">
            <v>38583</v>
          </cell>
          <cell r="F1717" t="str">
            <v>135KI29</v>
          </cell>
          <cell r="G1717" t="str">
            <v>21050601KI29</v>
          </cell>
          <cell r="H1717">
            <v>500000</v>
          </cell>
          <cell r="I1717" t="str">
            <v>K</v>
          </cell>
          <cell r="J1717" t="str">
            <v>KIMIA FARMA D.SENTRA B KIRIM OBAT 1319/LS/GDS/K</v>
          </cell>
          <cell r="K1717" t="str">
            <v>500850070</v>
          </cell>
        </row>
        <row r="1718">
          <cell r="A1718" t="str">
            <v>F</v>
          </cell>
          <cell r="B1718" t="str">
            <v>2</v>
          </cell>
          <cell r="D1718" t="str">
            <v>001505</v>
          </cell>
          <cell r="E1718">
            <v>38573</v>
          </cell>
          <cell r="F1718" t="str">
            <v>1010200</v>
          </cell>
          <cell r="G1718" t="str">
            <v>110302010200</v>
          </cell>
          <cell r="H1718">
            <v>8464720</v>
          </cell>
          <cell r="I1718" t="str">
            <v>K</v>
          </cell>
          <cell r="J1718" t="str">
            <v>877/MH/VII/05 SUCOFINDO KW 230-029201</v>
          </cell>
          <cell r="K1718" t="str">
            <v>301580010</v>
          </cell>
        </row>
        <row r="1719">
          <cell r="A1719" t="str">
            <v>F</v>
          </cell>
          <cell r="B1719" t="str">
            <v>2</v>
          </cell>
          <cell r="D1719" t="str">
            <v>001505</v>
          </cell>
          <cell r="E1719">
            <v>38573</v>
          </cell>
          <cell r="F1719" t="str">
            <v>4230200</v>
          </cell>
          <cell r="G1719" t="str">
            <v>620403010200</v>
          </cell>
          <cell r="H1719">
            <v>7695200</v>
          </cell>
          <cell r="I1719" t="str">
            <v>D</v>
          </cell>
          <cell r="J1719" t="str">
            <v>UNSTUFFING,WEIGHING,SAMPLING AND LAB.ANALYSIS</v>
          </cell>
          <cell r="K1719" t="str">
            <v>301580020</v>
          </cell>
        </row>
        <row r="1720">
          <cell r="A1720" t="str">
            <v>F</v>
          </cell>
          <cell r="B1720" t="str">
            <v>2</v>
          </cell>
          <cell r="D1720" t="str">
            <v>001505</v>
          </cell>
          <cell r="E1720">
            <v>38573</v>
          </cell>
          <cell r="F1720" t="str">
            <v>187SU26</v>
          </cell>
          <cell r="G1720" t="str">
            <v>11100301SU26</v>
          </cell>
          <cell r="H1720">
            <v>769520</v>
          </cell>
          <cell r="I1720" t="str">
            <v>D</v>
          </cell>
          <cell r="J1720" t="str">
            <v>PPN 10% SUCIFINDO PT.            CWAOE-422-0202154</v>
          </cell>
          <cell r="K1720" t="str">
            <v>301580030</v>
          </cell>
        </row>
        <row r="1721">
          <cell r="A1721" t="str">
            <v>F</v>
          </cell>
          <cell r="B1721" t="str">
            <v>2</v>
          </cell>
          <cell r="D1721" t="str">
            <v>001506</v>
          </cell>
          <cell r="E1721">
            <v>38567</v>
          </cell>
          <cell r="F1721" t="str">
            <v>1010200</v>
          </cell>
          <cell r="G1721" t="str">
            <v>110302010200</v>
          </cell>
          <cell r="H1721">
            <v>22925064</v>
          </cell>
          <cell r="I1721" t="str">
            <v>K</v>
          </cell>
          <cell r="J1721" t="str">
            <v>880/MH/VII/05 CINCHONA KWI 222/KINA/VII/2005</v>
          </cell>
          <cell r="K1721" t="str">
            <v>301580040</v>
          </cell>
        </row>
        <row r="1722">
          <cell r="A1722" t="str">
            <v>F</v>
          </cell>
          <cell r="B1722" t="str">
            <v>2</v>
          </cell>
          <cell r="D1722" t="str">
            <v>001506</v>
          </cell>
          <cell r="E1722">
            <v>38567</v>
          </cell>
          <cell r="F1722" t="str">
            <v>130CI00</v>
          </cell>
          <cell r="G1722" t="str">
            <v>21010101CI00</v>
          </cell>
          <cell r="H1722">
            <v>20840967</v>
          </cell>
          <cell r="I1722" t="str">
            <v>D</v>
          </cell>
          <cell r="J1722" t="str">
            <v>CINCHONA KOPERASI    222/KINA/VII/2005    01327/07</v>
          </cell>
          <cell r="K1722" t="str">
            <v>301580050</v>
          </cell>
        </row>
        <row r="1723">
          <cell r="A1723" t="str">
            <v>F</v>
          </cell>
          <cell r="B1723" t="str">
            <v>2</v>
          </cell>
          <cell r="D1723" t="str">
            <v>001506</v>
          </cell>
          <cell r="E1723">
            <v>38567</v>
          </cell>
          <cell r="F1723" t="str">
            <v>130CI00</v>
          </cell>
          <cell r="G1723" t="str">
            <v>21010101CI00</v>
          </cell>
          <cell r="H1723">
            <v>2084097</v>
          </cell>
          <cell r="I1723" t="str">
            <v>D</v>
          </cell>
          <cell r="J1723" t="str">
            <v>KR PPN CINCHONA KOPERAS CUWJX-428-0002974 01327/07</v>
          </cell>
          <cell r="K1723" t="str">
            <v>301580060</v>
          </cell>
        </row>
        <row r="1724">
          <cell r="A1724" t="str">
            <v>F</v>
          </cell>
          <cell r="B1724" t="str">
            <v>2</v>
          </cell>
          <cell r="D1724" t="str">
            <v>001507</v>
          </cell>
          <cell r="E1724">
            <v>38567</v>
          </cell>
          <cell r="F1724" t="str">
            <v>181AL20</v>
          </cell>
          <cell r="G1724" t="str">
            <v>21030301AL20</v>
          </cell>
          <cell r="H1724">
            <v>675000</v>
          </cell>
          <cell r="I1724" t="str">
            <v>K</v>
          </cell>
          <cell r="J1724" t="str">
            <v>PPH 21--878/mh/vii/05 ALWI NO.PB/SK-026/JS/VI/05</v>
          </cell>
          <cell r="K1724" t="str">
            <v>301580070</v>
          </cell>
        </row>
        <row r="1725">
          <cell r="A1725" t="str">
            <v>F</v>
          </cell>
          <cell r="B1725" t="str">
            <v>2</v>
          </cell>
          <cell r="D1725" t="str">
            <v>001507</v>
          </cell>
          <cell r="E1725">
            <v>38567</v>
          </cell>
          <cell r="F1725" t="str">
            <v>1010200</v>
          </cell>
          <cell r="G1725" t="str">
            <v>110302010200</v>
          </cell>
          <cell r="H1725">
            <v>33825000</v>
          </cell>
          <cell r="I1725" t="str">
            <v>K</v>
          </cell>
          <cell r="J1725" t="str">
            <v>878/MH/VII/05 ALWI ASTI SH TERMIN KE 2</v>
          </cell>
          <cell r="K1725" t="str">
            <v>301580080</v>
          </cell>
        </row>
        <row r="1726">
          <cell r="A1726" t="str">
            <v>F</v>
          </cell>
          <cell r="B1726" t="str">
            <v>2</v>
          </cell>
          <cell r="D1726" t="str">
            <v>001507</v>
          </cell>
          <cell r="E1726">
            <v>38567</v>
          </cell>
          <cell r="F1726" t="str">
            <v>1900400</v>
          </cell>
          <cell r="G1726" t="str">
            <v>150303010400</v>
          </cell>
          <cell r="H1726">
            <v>34500000</v>
          </cell>
          <cell r="I1726" t="str">
            <v>D</v>
          </cell>
          <cell r="J1726" t="str">
            <v>TERMIN KE 2 PERPANJANGAN SERTIFIKAT HGB</v>
          </cell>
          <cell r="K1726" t="str">
            <v>301580090</v>
          </cell>
        </row>
        <row r="1727">
          <cell r="A1727" t="str">
            <v>F</v>
          </cell>
          <cell r="B1727" t="str">
            <v>2</v>
          </cell>
          <cell r="D1727" t="str">
            <v>001508</v>
          </cell>
          <cell r="E1727">
            <v>38567</v>
          </cell>
          <cell r="F1727" t="str">
            <v>183KI25</v>
          </cell>
          <cell r="G1727" t="str">
            <v>21030401KI25</v>
          </cell>
          <cell r="H1727">
            <v>1402531</v>
          </cell>
          <cell r="I1727" t="str">
            <v>K</v>
          </cell>
          <cell r="J1727" t="str">
            <v>PPH 23 : KINARA JAYA, CV 886/MH/VII/05 KINARA KW 0</v>
          </cell>
          <cell r="K1727" t="str">
            <v>301580100</v>
          </cell>
        </row>
        <row r="1728">
          <cell r="A1728" t="str">
            <v>F</v>
          </cell>
          <cell r="B1728" t="str">
            <v>2</v>
          </cell>
          <cell r="D1728" t="str">
            <v>001508</v>
          </cell>
          <cell r="E1728">
            <v>38567</v>
          </cell>
          <cell r="F1728" t="str">
            <v>1010200</v>
          </cell>
          <cell r="G1728" t="str">
            <v>110302010200</v>
          </cell>
          <cell r="H1728">
            <v>24310541</v>
          </cell>
          <cell r="I1728" t="str">
            <v>K</v>
          </cell>
          <cell r="J1728" t="str">
            <v>PPH 23 : KINARA JAYA, CV 886/MH/VII/05 KW 012/KJ.2</v>
          </cell>
          <cell r="K1728" t="str">
            <v>301580110</v>
          </cell>
        </row>
        <row r="1729">
          <cell r="A1729" t="str">
            <v>F</v>
          </cell>
          <cell r="B1729" t="str">
            <v>2</v>
          </cell>
          <cell r="D1729" t="str">
            <v>001508</v>
          </cell>
          <cell r="E1729">
            <v>38567</v>
          </cell>
          <cell r="F1729" t="str">
            <v>42902N6</v>
          </cell>
          <cell r="G1729" t="str">
            <v>6205000302N6</v>
          </cell>
          <cell r="H1729">
            <v>23375520</v>
          </cell>
          <cell r="I1729" t="str">
            <v>D</v>
          </cell>
          <cell r="J1729" t="str">
            <v>BIAYA MENGILING KULIT KINA BRANGKAL</v>
          </cell>
          <cell r="K1729" t="str">
            <v>301580120</v>
          </cell>
        </row>
        <row r="1730">
          <cell r="A1730" t="str">
            <v>F</v>
          </cell>
          <cell r="B1730" t="str">
            <v>2</v>
          </cell>
          <cell r="D1730" t="str">
            <v>001508</v>
          </cell>
          <cell r="E1730">
            <v>38567</v>
          </cell>
          <cell r="F1730" t="str">
            <v>187KI25</v>
          </cell>
          <cell r="G1730" t="str">
            <v>11100301KI25</v>
          </cell>
          <cell r="H1730">
            <v>2337552</v>
          </cell>
          <cell r="I1730" t="str">
            <v>D</v>
          </cell>
          <cell r="J1730" t="str">
            <v>PPN 10% KINARA JAYA, CV          DTGGI-424-0000012</v>
          </cell>
          <cell r="K1730" t="str">
            <v>301580130</v>
          </cell>
        </row>
        <row r="1731">
          <cell r="A1731" t="str">
            <v>F</v>
          </cell>
          <cell r="B1731" t="str">
            <v>2</v>
          </cell>
          <cell r="D1731" t="str">
            <v>001509</v>
          </cell>
          <cell r="E1731">
            <v>38574</v>
          </cell>
          <cell r="F1731" t="str">
            <v>183CI00</v>
          </cell>
          <cell r="G1731" t="str">
            <v>21030401CI00</v>
          </cell>
          <cell r="H1731">
            <v>185160</v>
          </cell>
          <cell r="I1731" t="str">
            <v>K</v>
          </cell>
          <cell r="J1731" t="str">
            <v>PPH 23 : CINCHONA KOPERASI 904/MH/VIII/05 KW 223/S</v>
          </cell>
          <cell r="K1731" t="str">
            <v>301580140</v>
          </cell>
        </row>
        <row r="1732">
          <cell r="A1732" t="str">
            <v>F</v>
          </cell>
          <cell r="B1732" t="str">
            <v>2</v>
          </cell>
          <cell r="D1732" t="str">
            <v>001509</v>
          </cell>
          <cell r="E1732">
            <v>38574</v>
          </cell>
          <cell r="F1732" t="str">
            <v>1010200</v>
          </cell>
          <cell r="G1732" t="str">
            <v>110302010200</v>
          </cell>
          <cell r="H1732">
            <v>33760840</v>
          </cell>
          <cell r="I1732" t="str">
            <v>K</v>
          </cell>
          <cell r="J1732" t="str">
            <v>904/MH/VIII/05 CINCHONA KW 223/SPK/VIII/2005</v>
          </cell>
          <cell r="K1732" t="str">
            <v>301580150</v>
          </cell>
        </row>
        <row r="1733">
          <cell r="A1733" t="str">
            <v>F</v>
          </cell>
          <cell r="B1733" t="str">
            <v>2</v>
          </cell>
          <cell r="D1733" t="str">
            <v>001509</v>
          </cell>
          <cell r="E1733">
            <v>38565</v>
          </cell>
          <cell r="F1733" t="str">
            <v>1250200</v>
          </cell>
          <cell r="G1733" t="str">
            <v>150101010200</v>
          </cell>
          <cell r="H1733">
            <v>30860000</v>
          </cell>
          <cell r="I1733" t="str">
            <v>D</v>
          </cell>
          <cell r="J1733" t="str">
            <v>131/MH/NR/VIII/05 CINCHONA KW 223/SPK/VIII/2005</v>
          </cell>
          <cell r="K1733" t="str">
            <v>301580160</v>
          </cell>
        </row>
        <row r="1734">
          <cell r="A1734" t="str">
            <v>F</v>
          </cell>
          <cell r="B1734" t="str">
            <v>2</v>
          </cell>
          <cell r="D1734" t="str">
            <v>001509</v>
          </cell>
          <cell r="E1734">
            <v>38565</v>
          </cell>
          <cell r="F1734" t="str">
            <v>187CI00</v>
          </cell>
          <cell r="G1734" t="str">
            <v>11100301CI00</v>
          </cell>
          <cell r="H1734">
            <v>3086000</v>
          </cell>
          <cell r="I1734" t="str">
            <v>D</v>
          </cell>
          <cell r="J1734" t="str">
            <v>PPN 10% CINCHONA KOPERASI        CUWJX-428-0002975</v>
          </cell>
          <cell r="K1734" t="str">
            <v>301580170</v>
          </cell>
        </row>
        <row r="1735">
          <cell r="A1735" t="str">
            <v>F</v>
          </cell>
          <cell r="B1735" t="str">
            <v>2</v>
          </cell>
          <cell r="D1735" t="str">
            <v>001510</v>
          </cell>
          <cell r="E1735">
            <v>38574</v>
          </cell>
          <cell r="F1735" t="str">
            <v>1010200</v>
          </cell>
          <cell r="G1735" t="str">
            <v>110302010200</v>
          </cell>
          <cell r="H1735">
            <v>23430741</v>
          </cell>
          <cell r="I1735" t="str">
            <v>K</v>
          </cell>
          <cell r="J1735" t="str">
            <v>905/MH/VIII/05 AGRIJAYA KW 006/KA/VIII/2005</v>
          </cell>
          <cell r="K1735" t="str">
            <v>301580180</v>
          </cell>
        </row>
        <row r="1736">
          <cell r="A1736" t="str">
            <v>F</v>
          </cell>
          <cell r="B1736" t="str">
            <v>2</v>
          </cell>
          <cell r="D1736" t="str">
            <v>001510</v>
          </cell>
          <cell r="E1736">
            <v>38565</v>
          </cell>
          <cell r="F1736" t="str">
            <v>130KI26</v>
          </cell>
          <cell r="G1736" t="str">
            <v>21010101KI26</v>
          </cell>
          <cell r="H1736">
            <v>21300674</v>
          </cell>
          <cell r="I1736" t="str">
            <v>D</v>
          </cell>
          <cell r="J1736" t="str">
            <v>KININDA AGRIJAYA, CV 006/KA/VIII/2005     01372/08</v>
          </cell>
          <cell r="K1736" t="str">
            <v>301580190</v>
          </cell>
        </row>
        <row r="1737">
          <cell r="A1737" t="str">
            <v>F</v>
          </cell>
          <cell r="B1737" t="str">
            <v>2</v>
          </cell>
          <cell r="D1737" t="str">
            <v>001510</v>
          </cell>
          <cell r="E1737">
            <v>38565</v>
          </cell>
          <cell r="F1737" t="str">
            <v>130KI26</v>
          </cell>
          <cell r="G1737" t="str">
            <v>21010101KI26</v>
          </cell>
          <cell r="H1737">
            <v>2130067</v>
          </cell>
          <cell r="I1737" t="str">
            <v>D</v>
          </cell>
          <cell r="J1737" t="str">
            <v>KR PPN KININDA AGRIJAYA EGDKV-424-0000006 01372/08</v>
          </cell>
          <cell r="K1737" t="str">
            <v>301580200</v>
          </cell>
        </row>
        <row r="1738">
          <cell r="A1738" t="str">
            <v>F</v>
          </cell>
          <cell r="B1738" t="str">
            <v>2</v>
          </cell>
          <cell r="D1738" t="str">
            <v>001511</v>
          </cell>
          <cell r="E1738">
            <v>38574</v>
          </cell>
          <cell r="F1738" t="str">
            <v>1010200</v>
          </cell>
          <cell r="G1738" t="str">
            <v>110302010200</v>
          </cell>
          <cell r="H1738">
            <v>1287000</v>
          </cell>
          <cell r="I1738" t="str">
            <v>K</v>
          </cell>
          <cell r="J1738" t="str">
            <v>903/MH/VIIII/05 CINCHONA KW 191/REK/VII/2005</v>
          </cell>
          <cell r="K1738" t="str">
            <v>301580210</v>
          </cell>
        </row>
        <row r="1739">
          <cell r="A1739" t="str">
            <v>F</v>
          </cell>
          <cell r="B1739" t="str">
            <v>2</v>
          </cell>
          <cell r="D1739" t="str">
            <v>001511</v>
          </cell>
          <cell r="E1739">
            <v>38571</v>
          </cell>
          <cell r="F1739" t="str">
            <v>130CI00</v>
          </cell>
          <cell r="G1739" t="str">
            <v>21010101CI00</v>
          </cell>
          <cell r="H1739">
            <v>1170000</v>
          </cell>
          <cell r="I1739" t="str">
            <v>D</v>
          </cell>
          <cell r="J1739" t="str">
            <v>CINCHONA KOPERASI    191/REK/VII/2005     01242/07</v>
          </cell>
          <cell r="K1739" t="str">
            <v>301580220</v>
          </cell>
        </row>
        <row r="1740">
          <cell r="A1740" t="str">
            <v>F</v>
          </cell>
          <cell r="B1740" t="str">
            <v>2</v>
          </cell>
          <cell r="D1740" t="str">
            <v>001511</v>
          </cell>
          <cell r="E1740">
            <v>38571</v>
          </cell>
          <cell r="F1740" t="str">
            <v>130CI00</v>
          </cell>
          <cell r="G1740" t="str">
            <v>21010101CI00</v>
          </cell>
          <cell r="H1740">
            <v>117000</v>
          </cell>
          <cell r="I1740" t="str">
            <v>D</v>
          </cell>
          <cell r="J1740" t="str">
            <v>KR PPN CINCHONA KOPERAS CUWJX-428-0002942 01242/07</v>
          </cell>
          <cell r="K1740" t="str">
            <v>301580230</v>
          </cell>
        </row>
        <row r="1741">
          <cell r="A1741" t="str">
            <v>F</v>
          </cell>
          <cell r="B1741" t="str">
            <v>2</v>
          </cell>
          <cell r="D1741" t="str">
            <v>001512</v>
          </cell>
          <cell r="E1741">
            <v>38574</v>
          </cell>
          <cell r="F1741" t="str">
            <v>1010200</v>
          </cell>
          <cell r="G1741" t="str">
            <v>110302010200</v>
          </cell>
          <cell r="H1741">
            <v>31931064</v>
          </cell>
          <cell r="I1741" t="str">
            <v>K</v>
          </cell>
          <cell r="J1741" t="str">
            <v>906/MH/VIII/05 RIANSI KW RS-042</v>
          </cell>
          <cell r="K1741" t="str">
            <v>301580240</v>
          </cell>
        </row>
        <row r="1742">
          <cell r="A1742" t="str">
            <v>F</v>
          </cell>
          <cell r="B1742" t="str">
            <v>2</v>
          </cell>
          <cell r="D1742" t="str">
            <v>001512</v>
          </cell>
          <cell r="E1742">
            <v>38565</v>
          </cell>
          <cell r="F1742" t="str">
            <v>130RI02</v>
          </cell>
          <cell r="G1742" t="str">
            <v>21010101RI02</v>
          </cell>
          <cell r="H1742">
            <v>29028240</v>
          </cell>
          <cell r="I1742" t="str">
            <v>D</v>
          </cell>
          <cell r="J1742" t="str">
            <v>RIANSI SEJATI PT     RS-042               00138/08</v>
          </cell>
          <cell r="K1742" t="str">
            <v>301580250</v>
          </cell>
        </row>
        <row r="1743">
          <cell r="A1743" t="str">
            <v>F</v>
          </cell>
          <cell r="B1743" t="str">
            <v>2</v>
          </cell>
          <cell r="D1743" t="str">
            <v>001512</v>
          </cell>
          <cell r="E1743">
            <v>38565</v>
          </cell>
          <cell r="F1743" t="str">
            <v>130RI02</v>
          </cell>
          <cell r="G1743" t="str">
            <v>21010101RI02</v>
          </cell>
          <cell r="H1743">
            <v>2902824</v>
          </cell>
          <cell r="I1743" t="str">
            <v>D</v>
          </cell>
          <cell r="J1743" t="str">
            <v>KR PPN RIANSI SEJATI PT CRFQE-423-0000826 00138/08</v>
          </cell>
          <cell r="K1743" t="str">
            <v>301580260</v>
          </cell>
        </row>
        <row r="1744">
          <cell r="A1744" t="str">
            <v>F</v>
          </cell>
          <cell r="B1744" t="str">
            <v>2</v>
          </cell>
          <cell r="D1744" t="str">
            <v>001513</v>
          </cell>
          <cell r="E1744">
            <v>38574</v>
          </cell>
          <cell r="F1744" t="str">
            <v>1010200</v>
          </cell>
          <cell r="G1744" t="str">
            <v>110302010200</v>
          </cell>
          <cell r="H1744">
            <v>12736548</v>
          </cell>
          <cell r="I1744" t="str">
            <v>K</v>
          </cell>
          <cell r="J1744" t="str">
            <v>907/NH/VIII/05 RIANSI KW RS-043</v>
          </cell>
          <cell r="K1744" t="str">
            <v>301580270</v>
          </cell>
        </row>
        <row r="1745">
          <cell r="A1745" t="str">
            <v>F</v>
          </cell>
          <cell r="B1745" t="str">
            <v>2</v>
          </cell>
          <cell r="D1745" t="str">
            <v>001513</v>
          </cell>
          <cell r="E1745">
            <v>38566</v>
          </cell>
          <cell r="F1745" t="str">
            <v>130RI02</v>
          </cell>
          <cell r="G1745" t="str">
            <v>21010101RI02</v>
          </cell>
          <cell r="H1745">
            <v>11578680</v>
          </cell>
          <cell r="I1745" t="str">
            <v>D</v>
          </cell>
          <cell r="J1745" t="str">
            <v>RIANSI SEJATI PT     RS-043               01380/08</v>
          </cell>
          <cell r="K1745" t="str">
            <v>301580280</v>
          </cell>
        </row>
        <row r="1746">
          <cell r="A1746" t="str">
            <v>F</v>
          </cell>
          <cell r="B1746" t="str">
            <v>2</v>
          </cell>
          <cell r="D1746" t="str">
            <v>001513</v>
          </cell>
          <cell r="E1746">
            <v>38566</v>
          </cell>
          <cell r="F1746" t="str">
            <v>130RI02</v>
          </cell>
          <cell r="G1746" t="str">
            <v>21010101RI02</v>
          </cell>
          <cell r="H1746">
            <v>1157868</v>
          </cell>
          <cell r="I1746" t="str">
            <v>D</v>
          </cell>
          <cell r="J1746" t="str">
            <v>KR PPN RIANSI SEJATI PT CRFQE-423-0000827 01380/08</v>
          </cell>
          <cell r="K1746" t="str">
            <v>301580290</v>
          </cell>
        </row>
        <row r="1747">
          <cell r="A1747" t="str">
            <v>F</v>
          </cell>
          <cell r="B1747" t="str">
            <v>2</v>
          </cell>
          <cell r="D1747" t="str">
            <v>001514</v>
          </cell>
          <cell r="E1747">
            <v>38567</v>
          </cell>
          <cell r="F1747" t="str">
            <v>1010200</v>
          </cell>
          <cell r="G1747" t="str">
            <v>110302010200</v>
          </cell>
          <cell r="H1747">
            <v>52072350</v>
          </cell>
          <cell r="I1747" t="str">
            <v>K</v>
          </cell>
          <cell r="J1747" t="str">
            <v>882/MH/VII/05 RIANSI KW RS-040</v>
          </cell>
          <cell r="K1747" t="str">
            <v>301580300</v>
          </cell>
        </row>
        <row r="1748">
          <cell r="A1748" t="str">
            <v>F</v>
          </cell>
          <cell r="B1748" t="str">
            <v>2</v>
          </cell>
          <cell r="D1748" t="str">
            <v>001514</v>
          </cell>
          <cell r="E1748">
            <v>38567</v>
          </cell>
          <cell r="F1748" t="str">
            <v>130RI02</v>
          </cell>
          <cell r="G1748" t="str">
            <v>21010101RI02</v>
          </cell>
          <cell r="H1748">
            <v>47338500</v>
          </cell>
          <cell r="I1748" t="str">
            <v>D</v>
          </cell>
          <cell r="J1748" t="str">
            <v>RIANSI SEJATI PT     RS-040               01362//0</v>
          </cell>
          <cell r="K1748" t="str">
            <v>301580310</v>
          </cell>
        </row>
        <row r="1749">
          <cell r="A1749" t="str">
            <v>F</v>
          </cell>
          <cell r="B1749" t="str">
            <v>2</v>
          </cell>
          <cell r="D1749" t="str">
            <v>001514</v>
          </cell>
          <cell r="E1749">
            <v>38591</v>
          </cell>
          <cell r="F1749" t="str">
            <v>130RI02</v>
          </cell>
          <cell r="G1749" t="str">
            <v>21010101RI02</v>
          </cell>
          <cell r="H1749">
            <v>4733850</v>
          </cell>
          <cell r="I1749" t="str">
            <v>D</v>
          </cell>
          <cell r="J1749" t="str">
            <v>KR PPN RIANSI SEJATI PT CRFQE-423-0000824 01362/07</v>
          </cell>
          <cell r="K1749" t="str">
            <v>301580320</v>
          </cell>
        </row>
        <row r="1750">
          <cell r="A1750" t="str">
            <v>F</v>
          </cell>
          <cell r="B1750" t="str">
            <v>2</v>
          </cell>
          <cell r="D1750" t="str">
            <v>001515</v>
          </cell>
          <cell r="E1750">
            <v>38567</v>
          </cell>
          <cell r="F1750" t="str">
            <v>1010200</v>
          </cell>
          <cell r="G1750" t="str">
            <v>110302010200</v>
          </cell>
          <cell r="H1750">
            <v>32494550</v>
          </cell>
          <cell r="I1750" t="str">
            <v>K</v>
          </cell>
          <cell r="J1750" t="str">
            <v>881/MH/VII/05 RIANSI KW RS-041</v>
          </cell>
          <cell r="K1750" t="str">
            <v>301580330</v>
          </cell>
        </row>
        <row r="1751">
          <cell r="A1751" t="str">
            <v>F</v>
          </cell>
          <cell r="B1751" t="str">
            <v>2</v>
          </cell>
          <cell r="D1751" t="str">
            <v>001515</v>
          </cell>
          <cell r="E1751">
            <v>38592</v>
          </cell>
          <cell r="F1751" t="str">
            <v>130RI02</v>
          </cell>
          <cell r="G1751" t="str">
            <v>21010101RI02</v>
          </cell>
          <cell r="H1751">
            <v>29540500</v>
          </cell>
          <cell r="I1751" t="str">
            <v>D</v>
          </cell>
          <cell r="J1751" t="str">
            <v>RIANSI SEJATI PT     RS-041               01363/07</v>
          </cell>
          <cell r="K1751" t="str">
            <v>301580340</v>
          </cell>
        </row>
        <row r="1752">
          <cell r="A1752" t="str">
            <v>F</v>
          </cell>
          <cell r="B1752" t="str">
            <v>2</v>
          </cell>
          <cell r="D1752" t="str">
            <v>001515</v>
          </cell>
          <cell r="E1752">
            <v>38592</v>
          </cell>
          <cell r="F1752" t="str">
            <v>130RI02</v>
          </cell>
          <cell r="G1752" t="str">
            <v>21010101RI02</v>
          </cell>
          <cell r="H1752">
            <v>2954050</v>
          </cell>
          <cell r="I1752" t="str">
            <v>D</v>
          </cell>
          <cell r="J1752" t="str">
            <v>KR PPN RIANSI SEJATI PT CRFQE-423-0000825 01363/07</v>
          </cell>
          <cell r="K1752" t="str">
            <v>301580350</v>
          </cell>
        </row>
        <row r="1753">
          <cell r="A1753" t="str">
            <v>F</v>
          </cell>
          <cell r="B1753" t="str">
            <v>2</v>
          </cell>
          <cell r="D1753" t="str">
            <v>001516</v>
          </cell>
          <cell r="E1753">
            <v>38572</v>
          </cell>
          <cell r="F1753" t="str">
            <v>1010200</v>
          </cell>
          <cell r="G1753" t="str">
            <v>110302010200</v>
          </cell>
          <cell r="H1753">
            <v>3177652</v>
          </cell>
          <cell r="I1753" t="str">
            <v>K</v>
          </cell>
          <cell r="J1753" t="str">
            <v>023/MH/VII/05 KENCANA KW 0531.1/05</v>
          </cell>
          <cell r="K1753" t="str">
            <v>301580360</v>
          </cell>
        </row>
        <row r="1754">
          <cell r="A1754" t="str">
            <v>F</v>
          </cell>
          <cell r="B1754" t="str">
            <v>2</v>
          </cell>
          <cell r="D1754" t="str">
            <v>001516</v>
          </cell>
          <cell r="E1754">
            <v>38572</v>
          </cell>
          <cell r="F1754" t="str">
            <v>135SI02</v>
          </cell>
          <cell r="G1754" t="str">
            <v>21050601SI02</v>
          </cell>
          <cell r="H1754">
            <v>2888775</v>
          </cell>
          <cell r="I1754" t="str">
            <v>D</v>
          </cell>
          <cell r="J1754" t="str">
            <v>SINAR KENCANA        0531.1/05            01159/06</v>
          </cell>
          <cell r="K1754" t="str">
            <v>301580370</v>
          </cell>
        </row>
        <row r="1755">
          <cell r="A1755" t="str">
            <v>F</v>
          </cell>
          <cell r="B1755" t="str">
            <v>2</v>
          </cell>
          <cell r="D1755" t="str">
            <v>001516</v>
          </cell>
          <cell r="E1755">
            <v>38572</v>
          </cell>
          <cell r="F1755" t="str">
            <v>135SI02</v>
          </cell>
          <cell r="G1755" t="str">
            <v>21050601SI02</v>
          </cell>
          <cell r="H1755">
            <v>288877</v>
          </cell>
          <cell r="I1755" t="str">
            <v>D</v>
          </cell>
          <cell r="J1755" t="str">
            <v>KR PPN SINAR KENCANA    DFZXY-422-0000168 01159/06</v>
          </cell>
          <cell r="K1755" t="str">
            <v>301580380</v>
          </cell>
        </row>
        <row r="1756">
          <cell r="A1756" t="str">
            <v>F</v>
          </cell>
          <cell r="B1756" t="str">
            <v>2</v>
          </cell>
          <cell r="D1756" t="str">
            <v>001517</v>
          </cell>
          <cell r="E1756">
            <v>38567</v>
          </cell>
          <cell r="F1756" t="str">
            <v>1010200</v>
          </cell>
          <cell r="G1756" t="str">
            <v>110302010200</v>
          </cell>
          <cell r="H1756">
            <v>44860585</v>
          </cell>
          <cell r="I1756" t="str">
            <v>K</v>
          </cell>
          <cell r="J1756" t="str">
            <v>885/MH/VII/05 KINARA KW 010/KJ/2005</v>
          </cell>
          <cell r="K1756" t="str">
            <v>301580390</v>
          </cell>
        </row>
        <row r="1757">
          <cell r="A1757" t="str">
            <v>F</v>
          </cell>
          <cell r="B1757" t="str">
            <v>2</v>
          </cell>
          <cell r="D1757" t="str">
            <v>001517</v>
          </cell>
          <cell r="E1757">
            <v>38567</v>
          </cell>
          <cell r="F1757" t="str">
            <v>130KI25</v>
          </cell>
          <cell r="G1757" t="str">
            <v>21010101KI25</v>
          </cell>
          <cell r="H1757">
            <v>40782350</v>
          </cell>
          <cell r="I1757" t="str">
            <v>D</v>
          </cell>
          <cell r="J1757" t="str">
            <v>KINARA JAYA, CV      010/KJ/2005          01353/07</v>
          </cell>
          <cell r="K1757" t="str">
            <v>301580400</v>
          </cell>
        </row>
        <row r="1758">
          <cell r="A1758" t="str">
            <v>F</v>
          </cell>
          <cell r="B1758" t="str">
            <v>2</v>
          </cell>
          <cell r="D1758" t="str">
            <v>001517</v>
          </cell>
          <cell r="E1758">
            <v>38567</v>
          </cell>
          <cell r="F1758" t="str">
            <v>130KI25</v>
          </cell>
          <cell r="G1758" t="str">
            <v>21010101KI25</v>
          </cell>
          <cell r="H1758">
            <v>4078235</v>
          </cell>
          <cell r="I1758" t="str">
            <v>D</v>
          </cell>
          <cell r="J1758" t="str">
            <v>TK PPN KINARA JAYA, CV  DTGGI-424-0000010 01353/07</v>
          </cell>
          <cell r="K1758" t="str">
            <v>301580410</v>
          </cell>
        </row>
        <row r="1759">
          <cell r="A1759" t="str">
            <v>F</v>
          </cell>
          <cell r="B1759" t="str">
            <v>2</v>
          </cell>
          <cell r="D1759" t="str">
            <v>001518</v>
          </cell>
          <cell r="E1759">
            <v>38567</v>
          </cell>
          <cell r="F1759" t="str">
            <v>1010200</v>
          </cell>
          <cell r="G1759" t="str">
            <v>110302010200</v>
          </cell>
          <cell r="H1759">
            <v>16441560</v>
          </cell>
          <cell r="I1759" t="str">
            <v>K</v>
          </cell>
          <cell r="J1759" t="str">
            <v>933/MH/VIII/05 MENJANGAN KW P1775-P2091</v>
          </cell>
          <cell r="K1759" t="str">
            <v>301580420</v>
          </cell>
        </row>
        <row r="1760">
          <cell r="A1760" t="str">
            <v>F</v>
          </cell>
          <cell r="B1760" t="str">
            <v>2</v>
          </cell>
          <cell r="D1760" t="str">
            <v>001518</v>
          </cell>
          <cell r="E1760">
            <v>38567</v>
          </cell>
          <cell r="F1760" t="str">
            <v>1010200</v>
          </cell>
          <cell r="G1760" t="str">
            <v>110302010200</v>
          </cell>
          <cell r="H1760">
            <v>1590168</v>
          </cell>
          <cell r="I1760" t="str">
            <v>K</v>
          </cell>
          <cell r="J1760" t="str">
            <v>933/MH/VIII/05 MENJANGAN SETOR PPN MENJANGAN SAKTI</v>
          </cell>
          <cell r="K1760" t="str">
            <v>301580430</v>
          </cell>
        </row>
        <row r="1761">
          <cell r="A1761" t="str">
            <v>F</v>
          </cell>
          <cell r="B1761" t="str">
            <v>2</v>
          </cell>
          <cell r="D1761" t="str">
            <v>001518</v>
          </cell>
          <cell r="E1761">
            <v>38567</v>
          </cell>
          <cell r="F1761" t="str">
            <v>130ME10</v>
          </cell>
          <cell r="G1761" t="str">
            <v>21010101ME10</v>
          </cell>
          <cell r="H1761">
            <v>1445672</v>
          </cell>
          <cell r="I1761" t="str">
            <v>D</v>
          </cell>
          <cell r="J1761" t="str">
            <v>MENJANGAN SAKTI PT.  P1775                00948/05</v>
          </cell>
          <cell r="K1761" t="str">
            <v>301580440</v>
          </cell>
        </row>
        <row r="1762">
          <cell r="A1762" t="str">
            <v>F</v>
          </cell>
          <cell r="B1762" t="str">
            <v>2</v>
          </cell>
          <cell r="D1762" t="str">
            <v>001518</v>
          </cell>
          <cell r="E1762">
            <v>38567</v>
          </cell>
          <cell r="F1762" t="str">
            <v>130ME10</v>
          </cell>
          <cell r="G1762" t="str">
            <v>21010101ME10</v>
          </cell>
          <cell r="H1762">
            <v>144567</v>
          </cell>
          <cell r="I1762" t="str">
            <v>D</v>
          </cell>
          <cell r="J1762" t="str">
            <v>TK PPN MENJANGAN SAKTI  CWAZD-011-0140913 00948/05</v>
          </cell>
          <cell r="K1762" t="str">
            <v>301580450</v>
          </cell>
        </row>
        <row r="1763">
          <cell r="A1763" t="str">
            <v>F</v>
          </cell>
          <cell r="B1763" t="str">
            <v>2</v>
          </cell>
          <cell r="D1763" t="str">
            <v>001518</v>
          </cell>
          <cell r="E1763">
            <v>38567</v>
          </cell>
          <cell r="F1763" t="str">
            <v>130ME10</v>
          </cell>
          <cell r="G1763" t="str">
            <v>21010101ME10</v>
          </cell>
          <cell r="H1763">
            <v>1018133</v>
          </cell>
          <cell r="I1763" t="str">
            <v>D</v>
          </cell>
          <cell r="J1763" t="str">
            <v>KR PPN MENJANGAN SAKTI  CWAZD-011-0141008 00983/05</v>
          </cell>
          <cell r="K1763" t="str">
            <v>301580460</v>
          </cell>
        </row>
        <row r="1764">
          <cell r="A1764" t="str">
            <v>F</v>
          </cell>
          <cell r="B1764" t="str">
            <v>2</v>
          </cell>
          <cell r="D1764" t="str">
            <v>001518</v>
          </cell>
          <cell r="E1764">
            <v>38567</v>
          </cell>
          <cell r="F1764" t="str">
            <v>130ME10</v>
          </cell>
          <cell r="G1764" t="str">
            <v>21010101ME10</v>
          </cell>
          <cell r="H1764">
            <v>10181325</v>
          </cell>
          <cell r="I1764" t="str">
            <v>D</v>
          </cell>
          <cell r="J1764" t="str">
            <v>MENJANGAN SAKTI PT.  P1843                00983/05</v>
          </cell>
          <cell r="K1764" t="str">
            <v>301580470</v>
          </cell>
        </row>
        <row r="1765">
          <cell r="A1765" t="str">
            <v>F</v>
          </cell>
          <cell r="B1765" t="str">
            <v>2</v>
          </cell>
          <cell r="D1765" t="str">
            <v>001518</v>
          </cell>
          <cell r="E1765">
            <v>38567</v>
          </cell>
          <cell r="F1765" t="str">
            <v>9320100</v>
          </cell>
          <cell r="G1765" t="str">
            <v>720101010100</v>
          </cell>
          <cell r="H1765">
            <v>364425</v>
          </cell>
          <cell r="I1765" t="str">
            <v>D</v>
          </cell>
          <cell r="J1765" t="str">
            <v>933/MH/VIII/05 MENJANGAN KW P1843</v>
          </cell>
          <cell r="K1765" t="str">
            <v>301580480</v>
          </cell>
        </row>
        <row r="1766">
          <cell r="A1766" t="str">
            <v>F</v>
          </cell>
          <cell r="B1766" t="str">
            <v>2</v>
          </cell>
          <cell r="D1766" t="str">
            <v>001518</v>
          </cell>
          <cell r="E1766">
            <v>38567</v>
          </cell>
          <cell r="F1766" t="str">
            <v>130ME10</v>
          </cell>
          <cell r="G1766" t="str">
            <v>21010101ME10</v>
          </cell>
          <cell r="H1766">
            <v>1373295</v>
          </cell>
          <cell r="I1766" t="str">
            <v>D</v>
          </cell>
          <cell r="J1766" t="str">
            <v>MENJANGAN SAKTI PT.  P1844                00984/05</v>
          </cell>
          <cell r="K1766" t="str">
            <v>301580490</v>
          </cell>
        </row>
        <row r="1767">
          <cell r="A1767" t="str">
            <v>F</v>
          </cell>
          <cell r="B1767" t="str">
            <v>2</v>
          </cell>
          <cell r="D1767" t="str">
            <v>001518</v>
          </cell>
          <cell r="E1767">
            <v>38567</v>
          </cell>
          <cell r="F1767" t="str">
            <v>9320100</v>
          </cell>
          <cell r="G1767" t="str">
            <v>720101010100</v>
          </cell>
          <cell r="H1767">
            <v>49155</v>
          </cell>
          <cell r="I1767" t="str">
            <v>D</v>
          </cell>
          <cell r="J1767" t="str">
            <v>SELISIH KURS ATAS PEMBELIAN BAHAN BAKU</v>
          </cell>
          <cell r="K1767" t="str">
            <v>301580500</v>
          </cell>
        </row>
        <row r="1768">
          <cell r="A1768" t="str">
            <v>F</v>
          </cell>
          <cell r="B1768" t="str">
            <v>2</v>
          </cell>
          <cell r="D1768" t="str">
            <v>001518</v>
          </cell>
          <cell r="E1768">
            <v>38567</v>
          </cell>
          <cell r="F1768" t="str">
            <v>130ME10</v>
          </cell>
          <cell r="G1768" t="str">
            <v>21010101ME10</v>
          </cell>
          <cell r="H1768">
            <v>137330</v>
          </cell>
          <cell r="I1768" t="str">
            <v>D</v>
          </cell>
          <cell r="J1768" t="str">
            <v>KR PPN MENJANGAN SAKTI  CWAZD-011-0141009 00984/05</v>
          </cell>
          <cell r="K1768" t="str">
            <v>301580510</v>
          </cell>
        </row>
        <row r="1769">
          <cell r="A1769" t="str">
            <v>F</v>
          </cell>
          <cell r="B1769" t="str">
            <v>2</v>
          </cell>
          <cell r="D1769" t="str">
            <v>001518</v>
          </cell>
          <cell r="E1769">
            <v>38567</v>
          </cell>
          <cell r="F1769" t="str">
            <v>130ME10</v>
          </cell>
          <cell r="G1769" t="str">
            <v>21010101ME10</v>
          </cell>
          <cell r="H1769">
            <v>2901376</v>
          </cell>
          <cell r="I1769" t="str">
            <v>D</v>
          </cell>
          <cell r="J1769" t="str">
            <v>MENJANGAN SAKTI PT.  P2091                01147/06</v>
          </cell>
          <cell r="K1769" t="str">
            <v>301580520</v>
          </cell>
        </row>
        <row r="1770">
          <cell r="A1770" t="str">
            <v>F</v>
          </cell>
          <cell r="B1770" t="str">
            <v>2</v>
          </cell>
          <cell r="D1770" t="str">
            <v>001518</v>
          </cell>
          <cell r="E1770">
            <v>38567</v>
          </cell>
          <cell r="F1770" t="str">
            <v>9320100</v>
          </cell>
          <cell r="G1770" t="str">
            <v>720101010100</v>
          </cell>
          <cell r="H1770">
            <v>80864</v>
          </cell>
          <cell r="I1770" t="str">
            <v>D</v>
          </cell>
          <cell r="J1770" t="str">
            <v>SELISIH KURS ATAS PEMBELIAN BAHAN BAKU</v>
          </cell>
          <cell r="K1770" t="str">
            <v>301580530</v>
          </cell>
        </row>
        <row r="1771">
          <cell r="A1771" t="str">
            <v>F</v>
          </cell>
          <cell r="B1771" t="str">
            <v>2</v>
          </cell>
          <cell r="D1771" t="str">
            <v>001518</v>
          </cell>
          <cell r="E1771">
            <v>38567</v>
          </cell>
          <cell r="F1771" t="str">
            <v>130ME10</v>
          </cell>
          <cell r="G1771" t="str">
            <v>21010101ME10</v>
          </cell>
          <cell r="H1771">
            <v>290138</v>
          </cell>
          <cell r="I1771" t="str">
            <v>D</v>
          </cell>
          <cell r="J1771" t="str">
            <v>KR PPN MENJANGAN SAKTI  CWAZD-011-0141352 01147/06</v>
          </cell>
          <cell r="K1771" t="str">
            <v>301580540</v>
          </cell>
        </row>
        <row r="1772">
          <cell r="A1772" t="str">
            <v>F</v>
          </cell>
          <cell r="B1772" t="str">
            <v>2</v>
          </cell>
          <cell r="D1772" t="str">
            <v>001519</v>
          </cell>
          <cell r="E1772">
            <v>38567</v>
          </cell>
          <cell r="F1772" t="str">
            <v>1010200</v>
          </cell>
          <cell r="G1772" t="str">
            <v>110302010200</v>
          </cell>
          <cell r="H1772">
            <v>196200</v>
          </cell>
          <cell r="I1772" t="str">
            <v>K</v>
          </cell>
          <cell r="J1772" t="str">
            <v>934/MH/VIII/05 SIGNA HUSADA KW CE/05/7574</v>
          </cell>
          <cell r="K1772" t="str">
            <v>301580550</v>
          </cell>
        </row>
        <row r="1773">
          <cell r="A1773" t="str">
            <v>F</v>
          </cell>
          <cell r="B1773" t="str">
            <v>2</v>
          </cell>
          <cell r="D1773" t="str">
            <v>001519</v>
          </cell>
          <cell r="E1773">
            <v>38567</v>
          </cell>
          <cell r="F1773" t="str">
            <v>1010200</v>
          </cell>
          <cell r="G1773" t="str">
            <v>110302010200</v>
          </cell>
          <cell r="H1773">
            <v>35000</v>
          </cell>
          <cell r="I1773" t="str">
            <v>K</v>
          </cell>
          <cell r="J1773" t="str">
            <v>SELISIH KURS ATAS PEMBELIAN BAHAN BAKU</v>
          </cell>
          <cell r="K1773" t="str">
            <v>301580560</v>
          </cell>
        </row>
        <row r="1774">
          <cell r="A1774" t="str">
            <v>F</v>
          </cell>
          <cell r="B1774" t="str">
            <v>2</v>
          </cell>
          <cell r="D1774" t="str">
            <v>001519</v>
          </cell>
          <cell r="E1774">
            <v>38567</v>
          </cell>
          <cell r="F1774" t="str">
            <v>1010200</v>
          </cell>
          <cell r="G1774" t="str">
            <v>110302010200</v>
          </cell>
          <cell r="H1774">
            <v>1471500</v>
          </cell>
          <cell r="I1774" t="str">
            <v>K</v>
          </cell>
          <cell r="J1774" t="str">
            <v>934/MH/VIII/05 SIGNA HUSADA KW CE/05/7574</v>
          </cell>
          <cell r="K1774" t="str">
            <v>301580570</v>
          </cell>
        </row>
        <row r="1775">
          <cell r="A1775" t="str">
            <v>F</v>
          </cell>
          <cell r="B1775" t="str">
            <v>2</v>
          </cell>
          <cell r="D1775" t="str">
            <v>001519</v>
          </cell>
          <cell r="E1775">
            <v>38567</v>
          </cell>
          <cell r="F1775" t="str">
            <v>1010200</v>
          </cell>
          <cell r="G1775" t="str">
            <v>110302010200</v>
          </cell>
          <cell r="H1775">
            <v>142065</v>
          </cell>
          <cell r="I1775" t="str">
            <v>K</v>
          </cell>
          <cell r="J1775" t="str">
            <v>934/MH/VIII/05 SIGNA HUSADA KW CE/05/7574</v>
          </cell>
          <cell r="K1775" t="str">
            <v>301580580</v>
          </cell>
        </row>
        <row r="1776">
          <cell r="A1776" t="str">
            <v>F</v>
          </cell>
          <cell r="B1776" t="str">
            <v>2</v>
          </cell>
          <cell r="D1776" t="str">
            <v>001519</v>
          </cell>
          <cell r="E1776">
            <v>38567</v>
          </cell>
          <cell r="F1776" t="str">
            <v>130SI23</v>
          </cell>
          <cell r="G1776" t="str">
            <v>21010101SI23</v>
          </cell>
          <cell r="H1776">
            <v>1420650</v>
          </cell>
          <cell r="I1776" t="str">
            <v>D</v>
          </cell>
          <cell r="J1776" t="str">
            <v>SIGNA HUSADA, PT.    CE/05/7574           01023/05</v>
          </cell>
          <cell r="K1776" t="str">
            <v>301580590</v>
          </cell>
        </row>
        <row r="1777">
          <cell r="A1777" t="str">
            <v>F</v>
          </cell>
          <cell r="B1777" t="str">
            <v>2</v>
          </cell>
          <cell r="D1777" t="str">
            <v>001519</v>
          </cell>
          <cell r="E1777">
            <v>38567</v>
          </cell>
          <cell r="F1777" t="str">
            <v>9320100</v>
          </cell>
          <cell r="G1777" t="str">
            <v>720101010100</v>
          </cell>
          <cell r="H1777">
            <v>50850</v>
          </cell>
          <cell r="I1777" t="str">
            <v>D</v>
          </cell>
          <cell r="J1777" t="str">
            <v>SLISIH KURS ATAS PEMBELIAN 25KG SUNSET YELLOW</v>
          </cell>
          <cell r="K1777" t="str">
            <v>301580600</v>
          </cell>
        </row>
        <row r="1778">
          <cell r="A1778" t="str">
            <v>F</v>
          </cell>
          <cell r="B1778" t="str">
            <v>2</v>
          </cell>
          <cell r="D1778" t="str">
            <v>001519</v>
          </cell>
          <cell r="E1778">
            <v>38567</v>
          </cell>
          <cell r="F1778" t="str">
            <v>130SI23</v>
          </cell>
          <cell r="G1778" t="str">
            <v>21010101SI23</v>
          </cell>
          <cell r="H1778">
            <v>142065</v>
          </cell>
          <cell r="I1778" t="str">
            <v>D</v>
          </cell>
          <cell r="J1778" t="str">
            <v>KR PPN SIGNA HUSADA, PT CXITV-034-0022652 01032/05</v>
          </cell>
          <cell r="K1778" t="str">
            <v>301580610</v>
          </cell>
        </row>
        <row r="1779">
          <cell r="A1779" t="str">
            <v>F</v>
          </cell>
          <cell r="B1779" t="str">
            <v>2</v>
          </cell>
          <cell r="D1779" t="str">
            <v>001520</v>
          </cell>
          <cell r="E1779">
            <v>38567</v>
          </cell>
          <cell r="F1779" t="str">
            <v>183CI00</v>
          </cell>
          <cell r="G1779" t="str">
            <v>21030401CI00</v>
          </cell>
          <cell r="H1779">
            <v>315600</v>
          </cell>
          <cell r="I1779" t="str">
            <v>K</v>
          </cell>
          <cell r="J1779" t="str">
            <v>PPH 23 : CINCHONA KOPERASI 128/MH/NR/VIII/05</v>
          </cell>
          <cell r="K1779" t="str">
            <v>301580620</v>
          </cell>
        </row>
        <row r="1780">
          <cell r="A1780" t="str">
            <v>F</v>
          </cell>
          <cell r="B1780" t="str">
            <v>2</v>
          </cell>
          <cell r="D1780" t="str">
            <v>001520</v>
          </cell>
          <cell r="E1780">
            <v>38567</v>
          </cell>
          <cell r="F1780" t="str">
            <v>135CI00</v>
          </cell>
          <cell r="G1780" t="str">
            <v>21050601CI00</v>
          </cell>
          <cell r="H1780">
            <v>1125318</v>
          </cell>
          <cell r="I1780" t="str">
            <v>K</v>
          </cell>
          <cell r="J1780" t="str">
            <v>CINCHONA KOPERASI    KELEB POTONG PPH 23</v>
          </cell>
          <cell r="K1780" t="str">
            <v>301580630</v>
          </cell>
        </row>
        <row r="1781">
          <cell r="A1781" t="str">
            <v>F</v>
          </cell>
          <cell r="B1781" t="str">
            <v>2</v>
          </cell>
          <cell r="D1781" t="str">
            <v>001520</v>
          </cell>
          <cell r="E1781">
            <v>38567</v>
          </cell>
          <cell r="F1781" t="str">
            <v>1010200</v>
          </cell>
          <cell r="G1781" t="str">
            <v>110302010200</v>
          </cell>
          <cell r="H1781">
            <v>24975912</v>
          </cell>
          <cell r="I1781" t="str">
            <v>K</v>
          </cell>
          <cell r="J1781" t="str">
            <v>883/MH/VII/05 CINCHONA KW 198/SPK/VII/2005</v>
          </cell>
          <cell r="K1781" t="str">
            <v>301580640</v>
          </cell>
        </row>
        <row r="1782">
          <cell r="A1782" t="str">
            <v>F</v>
          </cell>
          <cell r="B1782" t="str">
            <v>2</v>
          </cell>
          <cell r="D1782" t="str">
            <v>001520</v>
          </cell>
          <cell r="E1782">
            <v>38567</v>
          </cell>
          <cell r="F1782" t="str">
            <v>46000H3</v>
          </cell>
          <cell r="G1782" t="str">
            <v>6601020100H3</v>
          </cell>
          <cell r="H1782">
            <v>24015300</v>
          </cell>
          <cell r="I1782" t="str">
            <v>D</v>
          </cell>
          <cell r="J1782" t="str">
            <v>PENGECATAN DINDING&amp;LANTAI    PENGEMASAN PILKB&amp;AKDR</v>
          </cell>
          <cell r="K1782" t="str">
            <v>301580650</v>
          </cell>
        </row>
        <row r="1783">
          <cell r="A1783" t="str">
            <v>F</v>
          </cell>
          <cell r="B1783" t="str">
            <v>2</v>
          </cell>
          <cell r="D1783" t="str">
            <v>001520</v>
          </cell>
          <cell r="E1783">
            <v>38567</v>
          </cell>
          <cell r="F1783" t="str">
            <v>187CI00</v>
          </cell>
          <cell r="G1783" t="str">
            <v>11100301CI00</v>
          </cell>
          <cell r="H1783">
            <v>2401530</v>
          </cell>
          <cell r="I1783" t="str">
            <v>D</v>
          </cell>
          <cell r="J1783" t="str">
            <v>PPN 10% CINCHONA KOPERASI        CUWJX-428-0002950</v>
          </cell>
          <cell r="K1783" t="str">
            <v>301580660</v>
          </cell>
        </row>
        <row r="1784">
          <cell r="A1784" t="str">
            <v>F</v>
          </cell>
          <cell r="B1784" t="str">
            <v>1</v>
          </cell>
          <cell r="D1784" t="str">
            <v>003416</v>
          </cell>
          <cell r="E1784">
            <v>38579</v>
          </cell>
          <cell r="F1784" t="str">
            <v>1000000</v>
          </cell>
          <cell r="G1784" t="str">
            <v>110101010000</v>
          </cell>
          <cell r="H1784">
            <v>540000</v>
          </cell>
          <cell r="I1784" t="str">
            <v>D</v>
          </cell>
          <cell r="J1784" t="str">
            <v>POTONGAN TUNJANGAN TERTIB KERJA BULAN JULI 2005</v>
          </cell>
          <cell r="K1784" t="str">
            <v>103100010</v>
          </cell>
        </row>
        <row r="1785">
          <cell r="A1785" t="str">
            <v>F</v>
          </cell>
          <cell r="B1785" t="str">
            <v>1</v>
          </cell>
          <cell r="D1785" t="str">
            <v>003416</v>
          </cell>
          <cell r="E1785">
            <v>38579</v>
          </cell>
          <cell r="F1785" t="str">
            <v>41202A3</v>
          </cell>
          <cell r="G1785" t="str">
            <v>6103010202A3</v>
          </cell>
          <cell r="H1785">
            <v>35000</v>
          </cell>
          <cell r="I1785" t="str">
            <v>K</v>
          </cell>
          <cell r="J1785" t="str">
            <v>TUNJ TERTIB KERJA BLN JUL-05 LIMBAH / IPAL</v>
          </cell>
          <cell r="K1785" t="str">
            <v>103100020</v>
          </cell>
        </row>
        <row r="1786">
          <cell r="A1786" t="str">
            <v>F</v>
          </cell>
          <cell r="B1786" t="str">
            <v>1</v>
          </cell>
          <cell r="D1786" t="str">
            <v>003416</v>
          </cell>
          <cell r="E1786">
            <v>38579</v>
          </cell>
          <cell r="F1786" t="str">
            <v>41202D2</v>
          </cell>
          <cell r="G1786" t="str">
            <v>6103010202D2</v>
          </cell>
          <cell r="H1786">
            <v>17500</v>
          </cell>
          <cell r="I1786" t="str">
            <v>K</v>
          </cell>
          <cell r="J1786" t="str">
            <v>TUNJ TERTIB KERJA BLN JUL-05 PERENCANAAN PRODUKSI</v>
          </cell>
          <cell r="K1786" t="str">
            <v>103100030</v>
          </cell>
        </row>
        <row r="1787">
          <cell r="A1787" t="str">
            <v>F</v>
          </cell>
          <cell r="B1787" t="str">
            <v>1</v>
          </cell>
          <cell r="D1787" t="str">
            <v>003416</v>
          </cell>
          <cell r="E1787">
            <v>38579</v>
          </cell>
          <cell r="F1787" t="str">
            <v>41202F3</v>
          </cell>
          <cell r="G1787" t="str">
            <v>6103010202F3</v>
          </cell>
          <cell r="H1787">
            <v>9375</v>
          </cell>
          <cell r="I1787" t="str">
            <v>K</v>
          </cell>
          <cell r="J1787" t="str">
            <v>TUNJ TERTIB KERJA BLN JUL-05 PENCETAKAN</v>
          </cell>
          <cell r="K1787" t="str">
            <v>103100040</v>
          </cell>
        </row>
        <row r="1788">
          <cell r="A1788" t="str">
            <v>F</v>
          </cell>
          <cell r="B1788" t="str">
            <v>1</v>
          </cell>
          <cell r="D1788" t="str">
            <v>003416</v>
          </cell>
          <cell r="E1788">
            <v>38579</v>
          </cell>
          <cell r="F1788" t="str">
            <v>41202F6</v>
          </cell>
          <cell r="G1788" t="str">
            <v>6103010202F6</v>
          </cell>
          <cell r="H1788">
            <v>56250</v>
          </cell>
          <cell r="I1788" t="str">
            <v>K</v>
          </cell>
          <cell r="J1788" t="str">
            <v>TUNJ TERTIB KERJA BLN JUL-05 PENGEMASAN PRIMER</v>
          </cell>
          <cell r="K1788" t="str">
            <v>103100050</v>
          </cell>
        </row>
        <row r="1789">
          <cell r="A1789" t="str">
            <v>F</v>
          </cell>
          <cell r="B1789" t="str">
            <v>1</v>
          </cell>
          <cell r="D1789" t="str">
            <v>003416</v>
          </cell>
          <cell r="E1789">
            <v>38579</v>
          </cell>
          <cell r="F1789" t="str">
            <v>41202F7</v>
          </cell>
          <cell r="G1789" t="str">
            <v>6103010202F7</v>
          </cell>
          <cell r="H1789">
            <v>16875</v>
          </cell>
          <cell r="I1789" t="str">
            <v>K</v>
          </cell>
          <cell r="J1789" t="str">
            <v>TUNJ TERTIB KERJA BLN JUL-05 PENGEMASAN SEKUNDER</v>
          </cell>
          <cell r="K1789" t="str">
            <v>103100060</v>
          </cell>
        </row>
        <row r="1790">
          <cell r="A1790" t="str">
            <v>F</v>
          </cell>
          <cell r="B1790" t="str">
            <v>1</v>
          </cell>
          <cell r="D1790" t="str">
            <v>003416</v>
          </cell>
          <cell r="E1790">
            <v>38579</v>
          </cell>
          <cell r="F1790" t="str">
            <v>41202G2</v>
          </cell>
          <cell r="G1790" t="str">
            <v>6103010202G2</v>
          </cell>
          <cell r="H1790">
            <v>96875</v>
          </cell>
          <cell r="I1790" t="str">
            <v>K</v>
          </cell>
          <cell r="J1790" t="str">
            <v>TUNJ TERTIB KERJA BLN JUL-05 PENCAMPURAN &amp; PENGIS</v>
          </cell>
          <cell r="K1790" t="str">
            <v>103100070</v>
          </cell>
        </row>
        <row r="1791">
          <cell r="A1791" t="str">
            <v>F</v>
          </cell>
          <cell r="B1791" t="str">
            <v>1</v>
          </cell>
          <cell r="D1791" t="str">
            <v>003416</v>
          </cell>
          <cell r="E1791">
            <v>38579</v>
          </cell>
          <cell r="F1791" t="str">
            <v>41202G4</v>
          </cell>
          <cell r="G1791" t="str">
            <v>6103010202G4</v>
          </cell>
          <cell r="H1791">
            <v>13125</v>
          </cell>
          <cell r="I1791" t="str">
            <v>K</v>
          </cell>
          <cell r="J1791" t="str">
            <v>TUNJ TERTIB KERJA BLN JUL-05 PENGEMASAN CAIRAN &amp;</v>
          </cell>
          <cell r="K1791" t="str">
            <v>103100080</v>
          </cell>
        </row>
        <row r="1792">
          <cell r="A1792" t="str">
            <v>F</v>
          </cell>
          <cell r="B1792" t="str">
            <v>1</v>
          </cell>
          <cell r="D1792" t="str">
            <v>003416</v>
          </cell>
          <cell r="E1792">
            <v>38579</v>
          </cell>
          <cell r="F1792" t="str">
            <v>41202G5</v>
          </cell>
          <cell r="G1792" t="str">
            <v>6103010202G5</v>
          </cell>
          <cell r="H1792">
            <v>7500</v>
          </cell>
          <cell r="I1792" t="str">
            <v>K</v>
          </cell>
          <cell r="J1792" t="str">
            <v>TUNJ TERTIB KERJA BLN JUL-05 PROSES &amp; PENGEMASAN</v>
          </cell>
          <cell r="K1792" t="str">
            <v>103100090</v>
          </cell>
        </row>
        <row r="1793">
          <cell r="A1793" t="str">
            <v>F</v>
          </cell>
          <cell r="B1793" t="str">
            <v>1</v>
          </cell>
          <cell r="D1793" t="str">
            <v>003416</v>
          </cell>
          <cell r="E1793">
            <v>38579</v>
          </cell>
          <cell r="F1793" t="str">
            <v>41202H4</v>
          </cell>
          <cell r="G1793" t="str">
            <v>6103010202H4</v>
          </cell>
          <cell r="H1793">
            <v>7500</v>
          </cell>
          <cell r="I1793" t="str">
            <v>K</v>
          </cell>
          <cell r="J1793" t="str">
            <v>TUNJ TERTIB KERJA BLN JUL-05 EKSTRAKSI KINA</v>
          </cell>
          <cell r="K1793" t="str">
            <v>103100100</v>
          </cell>
        </row>
        <row r="1794">
          <cell r="A1794" t="str">
            <v>F</v>
          </cell>
          <cell r="B1794" t="str">
            <v>8</v>
          </cell>
          <cell r="D1794" t="str">
            <v>000234</v>
          </cell>
          <cell r="E1794">
            <v>38583</v>
          </cell>
          <cell r="F1794" t="str">
            <v>124AR12</v>
          </cell>
          <cell r="G1794" t="str">
            <v>11060501AR12</v>
          </cell>
          <cell r="H1794">
            <v>482640818.75</v>
          </cell>
          <cell r="I1794" t="str">
            <v>D</v>
          </cell>
          <cell r="J1794" t="str">
            <v>INV.32A/Q.32 ARNOLD SUHR US.$.49476,25 @ 9755</v>
          </cell>
          <cell r="K1794" t="str">
            <v>500850080</v>
          </cell>
        </row>
        <row r="1795">
          <cell r="A1795" t="str">
            <v>F</v>
          </cell>
          <cell r="B1795" t="str">
            <v>1</v>
          </cell>
          <cell r="D1795" t="str">
            <v>003416</v>
          </cell>
          <cell r="E1795">
            <v>38579</v>
          </cell>
          <cell r="F1795" t="str">
            <v>41202H5</v>
          </cell>
          <cell r="G1795" t="str">
            <v>6103010202H5</v>
          </cell>
          <cell r="H1795">
            <v>7500</v>
          </cell>
          <cell r="I1795" t="str">
            <v>K</v>
          </cell>
          <cell r="J1795" t="str">
            <v>TUNJ TERTIB KERJA BLN JUL-05 ISOLASI ALKALOID KIN</v>
          </cell>
          <cell r="K1795" t="str">
            <v>103100110</v>
          </cell>
        </row>
        <row r="1796">
          <cell r="A1796" t="str">
            <v>F</v>
          </cell>
          <cell r="B1796" t="str">
            <v>1</v>
          </cell>
          <cell r="D1796" t="str">
            <v>003416</v>
          </cell>
          <cell r="E1796">
            <v>38579</v>
          </cell>
          <cell r="F1796" t="str">
            <v>41202E1</v>
          </cell>
          <cell r="G1796" t="str">
            <v>6103010202E1</v>
          </cell>
          <cell r="H1796">
            <v>1875</v>
          </cell>
          <cell r="I1796" t="str">
            <v>K</v>
          </cell>
          <cell r="J1796" t="str">
            <v>TUNJ TERTIB KERJA BLN JUL-05 KARANTINA DALAM PROS</v>
          </cell>
          <cell r="K1796" t="str">
            <v>103100120</v>
          </cell>
        </row>
        <row r="1797">
          <cell r="A1797" t="str">
            <v>F</v>
          </cell>
          <cell r="B1797" t="str">
            <v>1</v>
          </cell>
          <cell r="D1797" t="str">
            <v>003416</v>
          </cell>
          <cell r="E1797">
            <v>38579</v>
          </cell>
          <cell r="F1797" t="str">
            <v>41202J1</v>
          </cell>
          <cell r="G1797" t="str">
            <v>6103010202J1</v>
          </cell>
          <cell r="H1797">
            <v>5000</v>
          </cell>
          <cell r="I1797" t="str">
            <v>K</v>
          </cell>
          <cell r="J1797" t="str">
            <v>TUNJ TERTIB KERJA BLN JUL-05 PEMASTIAN MUTU</v>
          </cell>
          <cell r="K1797" t="str">
            <v>103100130</v>
          </cell>
        </row>
        <row r="1798">
          <cell r="A1798" t="str">
            <v>F</v>
          </cell>
          <cell r="B1798" t="str">
            <v>1</v>
          </cell>
          <cell r="D1798" t="str">
            <v>003416</v>
          </cell>
          <cell r="E1798">
            <v>38579</v>
          </cell>
          <cell r="F1798" t="str">
            <v>41202J2</v>
          </cell>
          <cell r="G1798" t="str">
            <v>6103010202J2</v>
          </cell>
          <cell r="H1798">
            <v>23125</v>
          </cell>
          <cell r="I1798" t="str">
            <v>K</v>
          </cell>
          <cell r="J1798" t="str">
            <v>TUNJ TERTIB KERJA BLN JUL-05 PENGAWASAN DALAM PRO</v>
          </cell>
          <cell r="K1798" t="str">
            <v>103100140</v>
          </cell>
        </row>
        <row r="1799">
          <cell r="A1799" t="str">
            <v>F</v>
          </cell>
          <cell r="B1799" t="str">
            <v>8</v>
          </cell>
          <cell r="D1799" t="str">
            <v>000234</v>
          </cell>
          <cell r="E1799">
            <v>38583</v>
          </cell>
          <cell r="F1799" t="str">
            <v>801KI20</v>
          </cell>
          <cell r="G1799" t="str">
            <v>41030101KI20</v>
          </cell>
          <cell r="H1799">
            <v>94733243.75</v>
          </cell>
          <cell r="I1799" t="str">
            <v>K</v>
          </cell>
          <cell r="J1799" t="str">
            <v>INV.32A/Q.32 425 KG. Q.SULPHATE $.9711,25@9755</v>
          </cell>
          <cell r="K1799" t="str">
            <v>500850090</v>
          </cell>
        </row>
        <row r="1800">
          <cell r="A1800" t="str">
            <v>F</v>
          </cell>
          <cell r="B1800" t="str">
            <v>1</v>
          </cell>
          <cell r="D1800" t="str">
            <v>003416</v>
          </cell>
          <cell r="E1800">
            <v>38579</v>
          </cell>
          <cell r="F1800" t="str">
            <v>41202J4</v>
          </cell>
          <cell r="G1800" t="str">
            <v>6103010202J4</v>
          </cell>
          <cell r="H1800">
            <v>26875</v>
          </cell>
          <cell r="I1800" t="str">
            <v>K</v>
          </cell>
          <cell r="J1800" t="str">
            <v>TUNJ TERTIB KERJA BLN JUL-05 PENGAWASAN PRODUK AK</v>
          </cell>
          <cell r="K1800" t="str">
            <v>103100150</v>
          </cell>
        </row>
        <row r="1801">
          <cell r="A1801" t="str">
            <v>F</v>
          </cell>
          <cell r="B1801" t="str">
            <v>1</v>
          </cell>
          <cell r="D1801" t="str">
            <v>003416</v>
          </cell>
          <cell r="E1801">
            <v>38579</v>
          </cell>
          <cell r="F1801" t="str">
            <v>41202J6</v>
          </cell>
          <cell r="G1801" t="str">
            <v>6103010202J6</v>
          </cell>
          <cell r="H1801">
            <v>3125</v>
          </cell>
          <cell r="I1801" t="str">
            <v>K</v>
          </cell>
          <cell r="J1801" t="str">
            <v>TUNJ TERTIB KERJA BLN JUL-05 DOKUMENTASI</v>
          </cell>
          <cell r="K1801" t="str">
            <v>103100160</v>
          </cell>
        </row>
        <row r="1802">
          <cell r="A1802" t="str">
            <v>F</v>
          </cell>
          <cell r="B1802" t="str">
            <v>1</v>
          </cell>
          <cell r="D1802" t="str">
            <v>003416</v>
          </cell>
          <cell r="E1802">
            <v>38579</v>
          </cell>
          <cell r="F1802" t="str">
            <v>41202K3</v>
          </cell>
          <cell r="G1802" t="str">
            <v>6103010202K3</v>
          </cell>
          <cell r="H1802">
            <v>15000</v>
          </cell>
          <cell r="I1802" t="str">
            <v>K</v>
          </cell>
          <cell r="J1802" t="str">
            <v>TUNJ TERTIB KERJA BLN JUL-05 PEMERIKSAAN BAHAN KE</v>
          </cell>
          <cell r="K1802" t="str">
            <v>103100170</v>
          </cell>
        </row>
        <row r="1803">
          <cell r="A1803" t="str">
            <v>F</v>
          </cell>
          <cell r="B1803" t="str">
            <v>1</v>
          </cell>
          <cell r="D1803" t="str">
            <v>003416</v>
          </cell>
          <cell r="E1803">
            <v>38579</v>
          </cell>
          <cell r="F1803" t="str">
            <v>41202K4</v>
          </cell>
          <cell r="G1803" t="str">
            <v>6103010202K4</v>
          </cell>
          <cell r="H1803">
            <v>1875</v>
          </cell>
          <cell r="I1803" t="str">
            <v>K</v>
          </cell>
          <cell r="J1803" t="str">
            <v>TUNJ TERTIB KERJA BLN JUL-05 PEMERIKSAAN PRODUK J</v>
          </cell>
          <cell r="K1803" t="str">
            <v>103100180</v>
          </cell>
        </row>
        <row r="1804">
          <cell r="A1804" t="str">
            <v>F</v>
          </cell>
          <cell r="B1804" t="str">
            <v>8</v>
          </cell>
          <cell r="D1804" t="str">
            <v>000234</v>
          </cell>
          <cell r="E1804">
            <v>38583</v>
          </cell>
          <cell r="F1804" t="str">
            <v>801KI20</v>
          </cell>
          <cell r="G1804" t="str">
            <v>41030101KI20</v>
          </cell>
          <cell r="H1804">
            <v>387907575</v>
          </cell>
          <cell r="I1804" t="str">
            <v>K</v>
          </cell>
          <cell r="J1804" t="str">
            <v>INV.32A/Q.32 1650KG. Q.HYDROCHLORIDE $.39765@9755</v>
          </cell>
          <cell r="K1804" t="str">
            <v>500850100</v>
          </cell>
        </row>
        <row r="1805">
          <cell r="A1805" t="str">
            <v>F</v>
          </cell>
          <cell r="B1805" t="str">
            <v>1</v>
          </cell>
          <cell r="D1805" t="str">
            <v>003416</v>
          </cell>
          <cell r="E1805">
            <v>38579</v>
          </cell>
          <cell r="F1805" t="str">
            <v>41202M3</v>
          </cell>
          <cell r="G1805" t="str">
            <v>6103010202M3</v>
          </cell>
          <cell r="H1805">
            <v>17500</v>
          </cell>
          <cell r="I1805" t="str">
            <v>K</v>
          </cell>
          <cell r="J1805" t="str">
            <v>TUNJ TERTIB KERJA BLN JUL-05 ELEKTRIK &amp; INSTALASI</v>
          </cell>
          <cell r="K1805" t="str">
            <v>103100190</v>
          </cell>
        </row>
        <row r="1806">
          <cell r="A1806" t="str">
            <v>F</v>
          </cell>
          <cell r="B1806" t="str">
            <v>1</v>
          </cell>
          <cell r="D1806" t="str">
            <v>003416</v>
          </cell>
          <cell r="E1806">
            <v>38579</v>
          </cell>
          <cell r="F1806" t="str">
            <v>41202M4</v>
          </cell>
          <cell r="G1806" t="str">
            <v>6103010202M4</v>
          </cell>
          <cell r="H1806">
            <v>7500</v>
          </cell>
          <cell r="I1806" t="str">
            <v>K</v>
          </cell>
          <cell r="J1806" t="str">
            <v>TUNJ TERTIB KERJA BLN JUL-05 MEKANIK</v>
          </cell>
          <cell r="K1806" t="str">
            <v>103100200</v>
          </cell>
        </row>
        <row r="1807">
          <cell r="A1807" t="str">
            <v>F</v>
          </cell>
          <cell r="B1807" t="str">
            <v>1</v>
          </cell>
          <cell r="D1807" t="str">
            <v>003416</v>
          </cell>
          <cell r="E1807">
            <v>38579</v>
          </cell>
          <cell r="F1807" t="str">
            <v>41202N2</v>
          </cell>
          <cell r="G1807" t="str">
            <v>6103010202N2</v>
          </cell>
          <cell r="H1807">
            <v>4375</v>
          </cell>
          <cell r="I1807" t="str">
            <v>K</v>
          </cell>
          <cell r="J1807" t="str">
            <v>TUNJ TERTIB KERJA BLN JUL-05 PENYIMPANAN BAHAN BA</v>
          </cell>
          <cell r="K1807" t="str">
            <v>103100210</v>
          </cell>
        </row>
        <row r="1808">
          <cell r="A1808" t="str">
            <v>F</v>
          </cell>
          <cell r="B1808" t="str">
            <v>1</v>
          </cell>
          <cell r="D1808" t="str">
            <v>003416</v>
          </cell>
          <cell r="E1808">
            <v>38579</v>
          </cell>
          <cell r="F1808" t="str">
            <v>41202N3</v>
          </cell>
          <cell r="G1808" t="str">
            <v>6103010202N3</v>
          </cell>
          <cell r="H1808">
            <v>3750</v>
          </cell>
          <cell r="I1808" t="str">
            <v>K</v>
          </cell>
          <cell r="J1808" t="str">
            <v>TUNJ TERTIB KERJA BLN JUL-05 PENYIMPANAN BAHAN KE</v>
          </cell>
          <cell r="K1808" t="str">
            <v>103100220</v>
          </cell>
        </row>
        <row r="1809">
          <cell r="A1809" t="str">
            <v>F</v>
          </cell>
          <cell r="B1809" t="str">
            <v>1</v>
          </cell>
          <cell r="D1809" t="str">
            <v>003416</v>
          </cell>
          <cell r="E1809">
            <v>38579</v>
          </cell>
          <cell r="F1809" t="str">
            <v>41202N4</v>
          </cell>
          <cell r="G1809" t="str">
            <v>6103010202N4</v>
          </cell>
          <cell r="H1809">
            <v>11875</v>
          </cell>
          <cell r="I1809" t="str">
            <v>K</v>
          </cell>
          <cell r="J1809" t="str">
            <v>TUNJ TERTIB KERJA BLN JUL-05 PENYIMPANAN PRODUK J</v>
          </cell>
          <cell r="K1809" t="str">
            <v>103100230</v>
          </cell>
        </row>
        <row r="1810">
          <cell r="A1810" t="str">
            <v>F</v>
          </cell>
          <cell r="B1810" t="str">
            <v>1</v>
          </cell>
          <cell r="D1810" t="str">
            <v>003416</v>
          </cell>
          <cell r="E1810">
            <v>38579</v>
          </cell>
          <cell r="F1810" t="str">
            <v>41202N6</v>
          </cell>
          <cell r="G1810" t="str">
            <v>6103010202N6</v>
          </cell>
          <cell r="H1810">
            <v>10000</v>
          </cell>
          <cell r="I1810" t="str">
            <v>K</v>
          </cell>
          <cell r="J1810" t="str">
            <v>TUNJ TERTIB KERJA BLN JUL-05 PENYIMPANAN KULIT KI</v>
          </cell>
          <cell r="K1810" t="str">
            <v>103100240</v>
          </cell>
        </row>
        <row r="1811">
          <cell r="A1811" t="str">
            <v>F</v>
          </cell>
          <cell r="B1811" t="str">
            <v>1</v>
          </cell>
          <cell r="D1811" t="str">
            <v>003416</v>
          </cell>
          <cell r="E1811">
            <v>38579</v>
          </cell>
          <cell r="F1811" t="str">
            <v>41202N7</v>
          </cell>
          <cell r="G1811" t="str">
            <v>6103010202N7</v>
          </cell>
          <cell r="H1811">
            <v>7500</v>
          </cell>
          <cell r="I1811" t="str">
            <v>K</v>
          </cell>
          <cell r="J1811" t="str">
            <v>TUNJ TERTIB KERJA BLN JUL-05 PENIMBANGAN SENTRAL</v>
          </cell>
          <cell r="K1811" t="str">
            <v>103100250</v>
          </cell>
        </row>
        <row r="1812">
          <cell r="A1812" t="str">
            <v>F</v>
          </cell>
          <cell r="B1812" t="str">
            <v>8</v>
          </cell>
          <cell r="D1812" t="str">
            <v>000235</v>
          </cell>
          <cell r="E1812">
            <v>38583</v>
          </cell>
          <cell r="F1812" t="str">
            <v>124AR12</v>
          </cell>
          <cell r="G1812" t="str">
            <v>11060501AR12</v>
          </cell>
          <cell r="H1812">
            <v>475556250</v>
          </cell>
          <cell r="I1812" t="str">
            <v>D</v>
          </cell>
          <cell r="J1812" t="str">
            <v>INV.34/Q.34 ARNOLD SUHR US.$.48750@9755</v>
          </cell>
          <cell r="K1812" t="str">
            <v>500850110</v>
          </cell>
        </row>
        <row r="1813">
          <cell r="A1813" t="str">
            <v>F</v>
          </cell>
          <cell r="B1813" t="str">
            <v>1</v>
          </cell>
          <cell r="D1813" t="str">
            <v>003416</v>
          </cell>
          <cell r="E1813">
            <v>38579</v>
          </cell>
          <cell r="F1813" t="str">
            <v>41202N8</v>
          </cell>
          <cell r="G1813" t="str">
            <v>6103010202N8</v>
          </cell>
          <cell r="H1813">
            <v>3125</v>
          </cell>
          <cell r="I1813" t="str">
            <v>K</v>
          </cell>
          <cell r="J1813" t="str">
            <v>TUNJ TERTIB KERJA BLN JUL-05 PENANDAAN BAHAN KEMA</v>
          </cell>
          <cell r="K1813" t="str">
            <v>103100260</v>
          </cell>
        </row>
        <row r="1814">
          <cell r="A1814" t="str">
            <v>F</v>
          </cell>
          <cell r="B1814" t="str">
            <v>1</v>
          </cell>
          <cell r="D1814" t="str">
            <v>003416</v>
          </cell>
          <cell r="E1814">
            <v>38579</v>
          </cell>
          <cell r="F1814" t="str">
            <v>41202Q5</v>
          </cell>
          <cell r="G1814" t="str">
            <v>6103010202Q5</v>
          </cell>
          <cell r="H1814">
            <v>76875</v>
          </cell>
          <cell r="I1814" t="str">
            <v>K</v>
          </cell>
          <cell r="J1814" t="str">
            <v>TUNJ TERTIB KERJA BLN JUL-05 UMUM</v>
          </cell>
          <cell r="K1814" t="str">
            <v>103100270</v>
          </cell>
        </row>
        <row r="1815">
          <cell r="A1815" t="str">
            <v>F</v>
          </cell>
          <cell r="B1815" t="str">
            <v>8</v>
          </cell>
          <cell r="D1815" t="str">
            <v>000235</v>
          </cell>
          <cell r="E1815">
            <v>38583</v>
          </cell>
          <cell r="F1815" t="str">
            <v>801KI20</v>
          </cell>
          <cell r="G1815" t="str">
            <v>41030101KI20</v>
          </cell>
          <cell r="H1815">
            <v>475556250</v>
          </cell>
          <cell r="I1815" t="str">
            <v>K</v>
          </cell>
          <cell r="J1815" t="str">
            <v>INV.34/Q.34 50000KG SUCCI BARK $.48750 @ 9755</v>
          </cell>
          <cell r="K1815" t="str">
            <v>500850120</v>
          </cell>
        </row>
        <row r="1816">
          <cell r="A1816" t="str">
            <v>F</v>
          </cell>
          <cell r="B1816" t="str">
            <v>1</v>
          </cell>
          <cell r="D1816" t="str">
            <v>003416</v>
          </cell>
          <cell r="E1816">
            <v>38579</v>
          </cell>
          <cell r="F1816" t="str">
            <v>41202Q6</v>
          </cell>
          <cell r="G1816" t="str">
            <v>6103010202Q6</v>
          </cell>
          <cell r="H1816">
            <v>1875</v>
          </cell>
          <cell r="I1816" t="str">
            <v>K</v>
          </cell>
          <cell r="J1816" t="str">
            <v>TUNJ TERTIB KERJA BLN JUL-05 RUMAH TANGGA</v>
          </cell>
          <cell r="K1816" t="str">
            <v>103100280</v>
          </cell>
        </row>
        <row r="1817">
          <cell r="A1817" t="str">
            <v>F</v>
          </cell>
          <cell r="B1817" t="str">
            <v>1</v>
          </cell>
          <cell r="D1817" t="str">
            <v>003416</v>
          </cell>
          <cell r="E1817">
            <v>38579</v>
          </cell>
          <cell r="F1817" t="str">
            <v>41202S4</v>
          </cell>
          <cell r="G1817" t="str">
            <v>6103010202S4</v>
          </cell>
          <cell r="H1817">
            <v>2500</v>
          </cell>
          <cell r="I1817" t="str">
            <v>K</v>
          </cell>
          <cell r="J1817" t="str">
            <v>TUNJ TERTIB KERJA BLN JUL-05 PAJAK</v>
          </cell>
          <cell r="K1817" t="str">
            <v>103100290</v>
          </cell>
        </row>
        <row r="1818">
          <cell r="A1818" t="str">
            <v>F</v>
          </cell>
          <cell r="B1818" t="str">
            <v>1</v>
          </cell>
          <cell r="D1818" t="str">
            <v>003416</v>
          </cell>
          <cell r="E1818">
            <v>38579</v>
          </cell>
          <cell r="F1818" t="str">
            <v>41202J5</v>
          </cell>
          <cell r="G1818" t="str">
            <v>6103010202J5</v>
          </cell>
          <cell r="H1818">
            <v>1875</v>
          </cell>
          <cell r="I1818" t="str">
            <v>K</v>
          </cell>
          <cell r="J1818" t="str">
            <v>TUNJ TERTIB KERJA BLN JUL-05 KALIBRASI INSTRUMEN</v>
          </cell>
          <cell r="K1818" t="str">
            <v>103100300</v>
          </cell>
        </row>
        <row r="1819">
          <cell r="A1819" t="str">
            <v>F</v>
          </cell>
          <cell r="B1819" t="str">
            <v>1</v>
          </cell>
          <cell r="D1819" t="str">
            <v>003416</v>
          </cell>
          <cell r="E1819">
            <v>38579</v>
          </cell>
          <cell r="F1819" t="str">
            <v>41202K4</v>
          </cell>
          <cell r="G1819" t="str">
            <v>6103010202K4</v>
          </cell>
          <cell r="H1819">
            <v>46875</v>
          </cell>
          <cell r="I1819" t="str">
            <v>K</v>
          </cell>
          <cell r="J1819" t="str">
            <v>TUNJ TERTIB KERJA BLN JUL-05 PEMERIKSAAN PRODUK J</v>
          </cell>
          <cell r="K1819" t="str">
            <v>103100310</v>
          </cell>
        </row>
        <row r="1820">
          <cell r="A1820" t="str">
            <v>F</v>
          </cell>
          <cell r="B1820" t="str">
            <v>1</v>
          </cell>
          <cell r="D1820" t="str">
            <v>003417</v>
          </cell>
          <cell r="E1820">
            <v>38579</v>
          </cell>
          <cell r="F1820" t="str">
            <v>1000000</v>
          </cell>
          <cell r="G1820" t="str">
            <v>110101010000</v>
          </cell>
          <cell r="H1820">
            <v>81060000</v>
          </cell>
          <cell r="I1820" t="str">
            <v>K</v>
          </cell>
          <cell r="J1820" t="str">
            <v>TUNJANGAN TERTIB KERJA BULAN JULI 2005</v>
          </cell>
          <cell r="K1820" t="str">
            <v>103110010</v>
          </cell>
        </row>
        <row r="1821">
          <cell r="A1821" t="str">
            <v>F</v>
          </cell>
          <cell r="B1821" t="str">
            <v>1</v>
          </cell>
          <cell r="D1821" t="str">
            <v>003417</v>
          </cell>
          <cell r="E1821">
            <v>38579</v>
          </cell>
          <cell r="F1821" t="str">
            <v>41202A0</v>
          </cell>
          <cell r="G1821" t="str">
            <v>6103010202A0</v>
          </cell>
          <cell r="H1821">
            <v>577500</v>
          </cell>
          <cell r="I1821" t="str">
            <v>D</v>
          </cell>
          <cell r="J1821" t="str">
            <v>TUNJ TERTIB KERJA BLN JUL-05 PLANT BANDUNG</v>
          </cell>
          <cell r="K1821" t="str">
            <v>103110020</v>
          </cell>
        </row>
        <row r="1822">
          <cell r="A1822" t="str">
            <v>F</v>
          </cell>
          <cell r="B1822" t="str">
            <v>1</v>
          </cell>
          <cell r="D1822" t="str">
            <v>003417</v>
          </cell>
          <cell r="E1822">
            <v>38579</v>
          </cell>
          <cell r="F1822" t="str">
            <v>41202A3</v>
          </cell>
          <cell r="G1822" t="str">
            <v>6103010202A3</v>
          </cell>
          <cell r="H1822">
            <v>1312500</v>
          </cell>
          <cell r="I1822" t="str">
            <v>D</v>
          </cell>
          <cell r="J1822" t="str">
            <v>TUNJ TERTIB KERJA BLN JUL-05 LIMBAH / IPAL</v>
          </cell>
          <cell r="K1822" t="str">
            <v>103110030</v>
          </cell>
        </row>
        <row r="1823">
          <cell r="A1823" t="str">
            <v>F</v>
          </cell>
          <cell r="B1823" t="str">
            <v>1</v>
          </cell>
          <cell r="D1823" t="str">
            <v>003417</v>
          </cell>
          <cell r="E1823">
            <v>38579</v>
          </cell>
          <cell r="F1823" t="str">
            <v>41202C1</v>
          </cell>
          <cell r="G1823" t="str">
            <v>6103010202C1</v>
          </cell>
          <cell r="H1823">
            <v>577500</v>
          </cell>
          <cell r="I1823" t="str">
            <v>D</v>
          </cell>
          <cell r="J1823" t="str">
            <v>TUNJ TERTIB KERJA BLN JUL-05 PERENCANAAN &amp; PENGEN</v>
          </cell>
          <cell r="K1823" t="str">
            <v>103110040</v>
          </cell>
        </row>
        <row r="1824">
          <cell r="A1824" t="str">
            <v>F</v>
          </cell>
          <cell r="B1824" t="str">
            <v>1</v>
          </cell>
          <cell r="D1824" t="str">
            <v>003417</v>
          </cell>
          <cell r="E1824">
            <v>38579</v>
          </cell>
          <cell r="F1824" t="str">
            <v>41202C2</v>
          </cell>
          <cell r="G1824" t="str">
            <v>6103010202C2</v>
          </cell>
          <cell r="H1824">
            <v>157500</v>
          </cell>
          <cell r="I1824" t="str">
            <v>D</v>
          </cell>
          <cell r="J1824" t="str">
            <v>TUNJ TERTIB KERJA BLN JUL-05 PERENCANAAN &amp; PENGEN</v>
          </cell>
          <cell r="K1824" t="str">
            <v>103110050</v>
          </cell>
        </row>
        <row r="1825">
          <cell r="A1825" t="str">
            <v>F</v>
          </cell>
          <cell r="B1825" t="str">
            <v>1</v>
          </cell>
          <cell r="D1825" t="str">
            <v>003417</v>
          </cell>
          <cell r="E1825">
            <v>38579</v>
          </cell>
          <cell r="F1825" t="str">
            <v>41202D2</v>
          </cell>
          <cell r="G1825" t="str">
            <v>6103010202D2</v>
          </cell>
          <cell r="H1825">
            <v>1207500</v>
          </cell>
          <cell r="I1825" t="str">
            <v>D</v>
          </cell>
          <cell r="J1825" t="str">
            <v>TUNJ TERTIB KERJA BLN JUL-05 PERENCANAAN PRODUKSI</v>
          </cell>
          <cell r="K1825" t="str">
            <v>103110060</v>
          </cell>
        </row>
        <row r="1826">
          <cell r="A1826" t="str">
            <v>F</v>
          </cell>
          <cell r="B1826" t="str">
            <v>1</v>
          </cell>
          <cell r="D1826" t="str">
            <v>003417</v>
          </cell>
          <cell r="E1826">
            <v>38579</v>
          </cell>
          <cell r="F1826" t="str">
            <v>41202D3</v>
          </cell>
          <cell r="G1826" t="str">
            <v>6103010202D3</v>
          </cell>
          <cell r="H1826">
            <v>472500</v>
          </cell>
          <cell r="I1826" t="str">
            <v>D</v>
          </cell>
          <cell r="J1826" t="str">
            <v>TUNJ TERTIB KERJA BLN JUL-05 PENGENDALIAN PRODUKS</v>
          </cell>
          <cell r="K1826" t="str">
            <v>103110070</v>
          </cell>
        </row>
        <row r="1827">
          <cell r="A1827" t="str">
            <v>F</v>
          </cell>
          <cell r="B1827" t="str">
            <v>1</v>
          </cell>
          <cell r="D1827" t="str">
            <v>003417</v>
          </cell>
          <cell r="E1827">
            <v>38579</v>
          </cell>
          <cell r="F1827" t="str">
            <v>41202F2</v>
          </cell>
          <cell r="G1827" t="str">
            <v>6103010202F2</v>
          </cell>
          <cell r="H1827">
            <v>2100000</v>
          </cell>
          <cell r="I1827" t="str">
            <v>D</v>
          </cell>
          <cell r="J1827" t="str">
            <v>TUNJ TERTIB KERJA BLN JUL-05 GRANULASI</v>
          </cell>
          <cell r="K1827" t="str">
            <v>103110080</v>
          </cell>
        </row>
        <row r="1828">
          <cell r="A1828" t="str">
            <v>F</v>
          </cell>
          <cell r="B1828" t="str">
            <v>1</v>
          </cell>
          <cell r="D1828" t="str">
            <v>003417</v>
          </cell>
          <cell r="E1828">
            <v>38579</v>
          </cell>
          <cell r="F1828" t="str">
            <v>41202F3</v>
          </cell>
          <cell r="G1828" t="str">
            <v>6103010202F3</v>
          </cell>
          <cell r="H1828">
            <v>2047500</v>
          </cell>
          <cell r="I1828" t="str">
            <v>D</v>
          </cell>
          <cell r="J1828" t="str">
            <v>TUNJ TERTIB KERJA BLN JUL-05 PENCETAKAN</v>
          </cell>
          <cell r="K1828" t="str">
            <v>103110090</v>
          </cell>
        </row>
        <row r="1829">
          <cell r="A1829" t="str">
            <v>F</v>
          </cell>
          <cell r="B1829" t="str">
            <v>1</v>
          </cell>
          <cell r="D1829" t="str">
            <v>003417</v>
          </cell>
          <cell r="E1829">
            <v>38579</v>
          </cell>
          <cell r="F1829" t="str">
            <v>41202F4</v>
          </cell>
          <cell r="G1829" t="str">
            <v>6103010202F4</v>
          </cell>
          <cell r="H1829">
            <v>735000</v>
          </cell>
          <cell r="I1829" t="str">
            <v>D</v>
          </cell>
          <cell r="J1829" t="str">
            <v>TUNJ TERTIB KERJA BLN JUL-05 PENYALUTAN</v>
          </cell>
          <cell r="K1829" t="str">
            <v>103110100</v>
          </cell>
        </row>
        <row r="1830">
          <cell r="A1830" t="str">
            <v>F</v>
          </cell>
          <cell r="B1830" t="str">
            <v>1</v>
          </cell>
          <cell r="D1830" t="str">
            <v>003417</v>
          </cell>
          <cell r="E1830">
            <v>38579</v>
          </cell>
          <cell r="F1830" t="str">
            <v>41202F5</v>
          </cell>
          <cell r="G1830" t="str">
            <v>6103010202F5</v>
          </cell>
          <cell r="H1830">
            <v>420000</v>
          </cell>
          <cell r="I1830" t="str">
            <v>D</v>
          </cell>
          <cell r="J1830" t="str">
            <v>TUNJ TERTIB KERJA BLN JUL-05 ARV</v>
          </cell>
          <cell r="K1830" t="str">
            <v>103110110</v>
          </cell>
        </row>
        <row r="1831">
          <cell r="A1831" t="str">
            <v>F</v>
          </cell>
          <cell r="B1831" t="str">
            <v>1</v>
          </cell>
          <cell r="D1831" t="str">
            <v>003417</v>
          </cell>
          <cell r="E1831">
            <v>38579</v>
          </cell>
          <cell r="F1831" t="str">
            <v>41202F6</v>
          </cell>
          <cell r="G1831" t="str">
            <v>6103010202F6</v>
          </cell>
          <cell r="H1831">
            <v>4830000</v>
          </cell>
          <cell r="I1831" t="str">
            <v>D</v>
          </cell>
          <cell r="J1831" t="str">
            <v>TUNJ TERTIB KERJA BLN JUL-05 PENGEMASAN PRIMER</v>
          </cell>
          <cell r="K1831" t="str">
            <v>103110120</v>
          </cell>
        </row>
        <row r="1832">
          <cell r="A1832" t="str">
            <v>F</v>
          </cell>
          <cell r="B1832" t="str">
            <v>1</v>
          </cell>
          <cell r="D1832" t="str">
            <v>003417</v>
          </cell>
          <cell r="E1832">
            <v>38579</v>
          </cell>
          <cell r="F1832" t="str">
            <v>41202F7</v>
          </cell>
          <cell r="G1832" t="str">
            <v>6103010202F7</v>
          </cell>
          <cell r="H1832">
            <v>4882500</v>
          </cell>
          <cell r="I1832" t="str">
            <v>D</v>
          </cell>
          <cell r="J1832" t="str">
            <v>TUNJ TERTIB KERJA BLN JUL-05 PENGEMASAN SEKUNDER</v>
          </cell>
          <cell r="K1832" t="str">
            <v>103110130</v>
          </cell>
        </row>
        <row r="1833">
          <cell r="A1833" t="str">
            <v>F</v>
          </cell>
          <cell r="B1833" t="str">
            <v>1</v>
          </cell>
          <cell r="D1833" t="str">
            <v>003417</v>
          </cell>
          <cell r="E1833">
            <v>38579</v>
          </cell>
          <cell r="F1833" t="str">
            <v>41202G2</v>
          </cell>
          <cell r="G1833" t="str">
            <v>6103010202G2</v>
          </cell>
          <cell r="H1833">
            <v>3727500</v>
          </cell>
          <cell r="I1833" t="str">
            <v>D</v>
          </cell>
          <cell r="J1833" t="str">
            <v>TUNJ TERTIB KERJA BLN JUL-05 PENCAMPURAN &amp; PENGIS</v>
          </cell>
          <cell r="K1833" t="str">
            <v>103110140</v>
          </cell>
        </row>
        <row r="1834">
          <cell r="A1834" t="str">
            <v>F</v>
          </cell>
          <cell r="B1834" t="str">
            <v>1</v>
          </cell>
          <cell r="D1834" t="str">
            <v>003417</v>
          </cell>
          <cell r="E1834">
            <v>38579</v>
          </cell>
          <cell r="F1834" t="str">
            <v>41202G3</v>
          </cell>
          <cell r="G1834" t="str">
            <v>6103010202G3</v>
          </cell>
          <cell r="H1834">
            <v>1837500</v>
          </cell>
          <cell r="I1834" t="str">
            <v>D</v>
          </cell>
          <cell r="J1834" t="str">
            <v>TUNJ TERTIB KERJA BLN JUL-05 PENCAMPURAN &amp; PENGIS</v>
          </cell>
          <cell r="K1834" t="str">
            <v>103110150</v>
          </cell>
        </row>
        <row r="1835">
          <cell r="A1835" t="str">
            <v>F</v>
          </cell>
          <cell r="B1835" t="str">
            <v>1</v>
          </cell>
          <cell r="D1835" t="str">
            <v>003417</v>
          </cell>
          <cell r="E1835">
            <v>38579</v>
          </cell>
          <cell r="F1835" t="str">
            <v>41202G4</v>
          </cell>
          <cell r="G1835" t="str">
            <v>6103010202G4</v>
          </cell>
          <cell r="H1835">
            <v>3780000</v>
          </cell>
          <cell r="I1835" t="str">
            <v>D</v>
          </cell>
          <cell r="J1835" t="str">
            <v>TUNJ TERTIB KERJA BLN JUL-05 PENGEMASAN CAIRAN &amp;</v>
          </cell>
          <cell r="K1835" t="str">
            <v>103110160</v>
          </cell>
        </row>
        <row r="1836">
          <cell r="A1836" t="str">
            <v>F</v>
          </cell>
          <cell r="B1836" t="str">
            <v>1</v>
          </cell>
          <cell r="D1836" t="str">
            <v>003417</v>
          </cell>
          <cell r="E1836">
            <v>38579</v>
          </cell>
          <cell r="F1836" t="str">
            <v>41202G5</v>
          </cell>
          <cell r="G1836" t="str">
            <v>6103010202G5</v>
          </cell>
          <cell r="H1836">
            <v>2940000</v>
          </cell>
          <cell r="I1836" t="str">
            <v>D</v>
          </cell>
          <cell r="J1836" t="str">
            <v>TUNJ TERTIB KERJA BLN JUL-05 PROSES &amp; PENGEMASAN</v>
          </cell>
          <cell r="K1836" t="str">
            <v>103110170</v>
          </cell>
        </row>
        <row r="1837">
          <cell r="A1837" t="str">
            <v>F</v>
          </cell>
          <cell r="B1837" t="str">
            <v>1</v>
          </cell>
          <cell r="D1837" t="str">
            <v>003417</v>
          </cell>
          <cell r="E1837">
            <v>38579</v>
          </cell>
          <cell r="F1837" t="str">
            <v>41202H1</v>
          </cell>
          <cell r="G1837" t="str">
            <v>6103010202H1</v>
          </cell>
          <cell r="H1837">
            <v>210000</v>
          </cell>
          <cell r="I1837" t="str">
            <v>D</v>
          </cell>
          <cell r="J1837" t="str">
            <v>TUNJ TERTIB KERJA BLN JUL-05 PRODUKSI III</v>
          </cell>
          <cell r="K1837" t="str">
            <v>103110180</v>
          </cell>
        </row>
        <row r="1838">
          <cell r="A1838" t="str">
            <v>F</v>
          </cell>
          <cell r="B1838" t="str">
            <v>1</v>
          </cell>
          <cell r="D1838" t="str">
            <v>003417</v>
          </cell>
          <cell r="E1838">
            <v>38579</v>
          </cell>
          <cell r="F1838" t="str">
            <v>41202H2</v>
          </cell>
          <cell r="G1838" t="str">
            <v>6103010202H2</v>
          </cell>
          <cell r="H1838">
            <v>630000</v>
          </cell>
          <cell r="I1838" t="str">
            <v>D</v>
          </cell>
          <cell r="J1838" t="str">
            <v>TUNJ TERTIB KERJA BLN JUL-05 PENCAMPURAN DAN PENC</v>
          </cell>
          <cell r="K1838" t="str">
            <v>103110190</v>
          </cell>
        </row>
        <row r="1839">
          <cell r="A1839" t="str">
            <v>F</v>
          </cell>
          <cell r="B1839" t="str">
            <v>1</v>
          </cell>
          <cell r="D1839" t="str">
            <v>003417</v>
          </cell>
          <cell r="E1839">
            <v>38579</v>
          </cell>
          <cell r="F1839" t="str">
            <v>41202H3</v>
          </cell>
          <cell r="G1839" t="str">
            <v>6103010202H3</v>
          </cell>
          <cell r="H1839">
            <v>2047500</v>
          </cell>
          <cell r="I1839" t="str">
            <v>D</v>
          </cell>
          <cell r="J1839" t="str">
            <v>TUNJ TERTIB KERJA BLN JUL-05 PENGEMASAN PIL KB &amp;</v>
          </cell>
          <cell r="K1839" t="str">
            <v>103110200</v>
          </cell>
        </row>
        <row r="1840">
          <cell r="A1840" t="str">
            <v>F</v>
          </cell>
          <cell r="B1840" t="str">
            <v>1</v>
          </cell>
          <cell r="D1840" t="str">
            <v>003417</v>
          </cell>
          <cell r="E1840">
            <v>38579</v>
          </cell>
          <cell r="F1840" t="str">
            <v>41202H4</v>
          </cell>
          <cell r="G1840" t="str">
            <v>6103010202H4</v>
          </cell>
          <cell r="H1840">
            <v>1837500</v>
          </cell>
          <cell r="I1840" t="str">
            <v>D</v>
          </cell>
          <cell r="J1840" t="str">
            <v>TUNJ TERTIB KERJA BLN JUL-05 EKSTRAKSI KINA</v>
          </cell>
          <cell r="K1840" t="str">
            <v>103110210</v>
          </cell>
        </row>
        <row r="1841">
          <cell r="A1841" t="str">
            <v>F</v>
          </cell>
          <cell r="B1841" t="str">
            <v>1</v>
          </cell>
          <cell r="D1841" t="str">
            <v>003417</v>
          </cell>
          <cell r="E1841">
            <v>38579</v>
          </cell>
          <cell r="F1841" t="str">
            <v>41202H5</v>
          </cell>
          <cell r="G1841" t="str">
            <v>6103010202H5</v>
          </cell>
          <cell r="H1841">
            <v>2467500</v>
          </cell>
          <cell r="I1841" t="str">
            <v>D</v>
          </cell>
          <cell r="J1841" t="str">
            <v>TUNJ TERTIB KERJA BLN JUL-05 ISOLASI ALKALOID KIN</v>
          </cell>
          <cell r="K1841" t="str">
            <v>103110220</v>
          </cell>
        </row>
        <row r="1842">
          <cell r="A1842" t="str">
            <v>F</v>
          </cell>
          <cell r="B1842" t="str">
            <v>1</v>
          </cell>
          <cell r="D1842" t="str">
            <v>003417</v>
          </cell>
          <cell r="E1842">
            <v>38579</v>
          </cell>
          <cell r="F1842" t="str">
            <v>41202H6</v>
          </cell>
          <cell r="G1842" t="str">
            <v>6103010202H6</v>
          </cell>
          <cell r="H1842">
            <v>2467500</v>
          </cell>
          <cell r="I1842" t="str">
            <v>D</v>
          </cell>
          <cell r="J1842" t="str">
            <v>TUNJ TERTIB KERJA BLN JUL-05 PEMURNIAN &amp; PENGEMAS</v>
          </cell>
          <cell r="K1842" t="str">
            <v>103110230</v>
          </cell>
        </row>
        <row r="1843">
          <cell r="A1843" t="str">
            <v>F</v>
          </cell>
          <cell r="B1843" t="str">
            <v>1</v>
          </cell>
          <cell r="D1843" t="str">
            <v>003417</v>
          </cell>
          <cell r="E1843">
            <v>38579</v>
          </cell>
          <cell r="F1843" t="str">
            <v>41202E1</v>
          </cell>
          <cell r="G1843" t="str">
            <v>6103010202E1</v>
          </cell>
          <cell r="H1843">
            <v>1312500</v>
          </cell>
          <cell r="I1843" t="str">
            <v>D</v>
          </cell>
          <cell r="J1843" t="str">
            <v>TUNJ TERTIB KERJA BLN JUL-05 KARANTINA DALAM PROS</v>
          </cell>
          <cell r="K1843" t="str">
            <v>103110240</v>
          </cell>
        </row>
        <row r="1844">
          <cell r="A1844" t="str">
            <v>F</v>
          </cell>
          <cell r="B1844" t="str">
            <v>1</v>
          </cell>
          <cell r="D1844" t="str">
            <v>003417</v>
          </cell>
          <cell r="E1844">
            <v>38579</v>
          </cell>
          <cell r="F1844" t="str">
            <v>41202J1</v>
          </cell>
          <cell r="G1844" t="str">
            <v>6103010202J1</v>
          </cell>
          <cell r="H1844">
            <v>210000</v>
          </cell>
          <cell r="I1844" t="str">
            <v>D</v>
          </cell>
          <cell r="J1844" t="str">
            <v>TUNJ TERTIB KERJA BLN JUL-05 PEMASTIAN MUTU</v>
          </cell>
          <cell r="K1844" t="str">
            <v>103110250</v>
          </cell>
        </row>
        <row r="1845">
          <cell r="A1845" t="str">
            <v>F</v>
          </cell>
          <cell r="B1845" t="str">
            <v>1</v>
          </cell>
          <cell r="D1845" t="str">
            <v>003417</v>
          </cell>
          <cell r="E1845">
            <v>38579</v>
          </cell>
          <cell r="F1845" t="str">
            <v>41202J2</v>
          </cell>
          <cell r="G1845" t="str">
            <v>6103010202J2</v>
          </cell>
          <cell r="H1845">
            <v>2310000</v>
          </cell>
          <cell r="I1845" t="str">
            <v>D</v>
          </cell>
          <cell r="J1845" t="str">
            <v>TUNJ TERTIB KERJA BLN JUL-05 PENGAWASAN DALAM PRO</v>
          </cell>
          <cell r="K1845" t="str">
            <v>103110260</v>
          </cell>
        </row>
        <row r="1846">
          <cell r="A1846" t="str">
            <v>F</v>
          </cell>
          <cell r="B1846" t="str">
            <v>1</v>
          </cell>
          <cell r="D1846" t="str">
            <v>003417</v>
          </cell>
          <cell r="E1846">
            <v>38579</v>
          </cell>
          <cell r="F1846" t="str">
            <v>41202J3</v>
          </cell>
          <cell r="G1846" t="str">
            <v>6103010202J3</v>
          </cell>
          <cell r="H1846">
            <v>1260000</v>
          </cell>
          <cell r="I1846" t="str">
            <v>D</v>
          </cell>
          <cell r="J1846" t="str">
            <v>TUNJ TERTIB KERJA BLN JUL-05 PENGAWASAN DALAM PRO</v>
          </cell>
          <cell r="K1846" t="str">
            <v>103110270</v>
          </cell>
        </row>
        <row r="1847">
          <cell r="A1847" t="str">
            <v>F</v>
          </cell>
          <cell r="B1847" t="str">
            <v>1</v>
          </cell>
          <cell r="D1847" t="str">
            <v>003417</v>
          </cell>
          <cell r="E1847">
            <v>38579</v>
          </cell>
          <cell r="F1847" t="str">
            <v>41202J4</v>
          </cell>
          <cell r="G1847" t="str">
            <v>6103010202J4</v>
          </cell>
          <cell r="H1847">
            <v>892500</v>
          </cell>
          <cell r="I1847" t="str">
            <v>D</v>
          </cell>
          <cell r="J1847" t="str">
            <v>TUNJ TERTIB KERJA BLN JUL-05 PENGAWASAN PRODUK AK</v>
          </cell>
          <cell r="K1847" t="str">
            <v>103110280</v>
          </cell>
        </row>
        <row r="1848">
          <cell r="A1848" t="str">
            <v>F</v>
          </cell>
          <cell r="B1848" t="str">
            <v>1</v>
          </cell>
          <cell r="D1848" t="str">
            <v>003417</v>
          </cell>
          <cell r="E1848">
            <v>38579</v>
          </cell>
          <cell r="F1848" t="str">
            <v>41202J5</v>
          </cell>
          <cell r="G1848" t="str">
            <v>6103010202J5</v>
          </cell>
          <cell r="H1848">
            <v>262500</v>
          </cell>
          <cell r="I1848" t="str">
            <v>D</v>
          </cell>
          <cell r="J1848" t="str">
            <v>TUNJ TERTIB KERJA BLN JUL-05 KALIBRASI INSTRUMEN</v>
          </cell>
          <cell r="K1848" t="str">
            <v>103110290</v>
          </cell>
        </row>
        <row r="1849">
          <cell r="A1849" t="str">
            <v>F</v>
          </cell>
          <cell r="B1849" t="str">
            <v>1</v>
          </cell>
          <cell r="D1849" t="str">
            <v>003417</v>
          </cell>
          <cell r="E1849">
            <v>38579</v>
          </cell>
          <cell r="F1849" t="str">
            <v>41202J6</v>
          </cell>
          <cell r="G1849" t="str">
            <v>6103010202J6</v>
          </cell>
          <cell r="H1849">
            <v>262500</v>
          </cell>
          <cell r="I1849" t="str">
            <v>D</v>
          </cell>
          <cell r="J1849" t="str">
            <v>TUNJ TERTIB KERJA BLN JUL-05 DOKUMENTASI</v>
          </cell>
          <cell r="K1849" t="str">
            <v>103110300</v>
          </cell>
        </row>
        <row r="1850">
          <cell r="A1850" t="str">
            <v>F</v>
          </cell>
          <cell r="B1850" t="str">
            <v>1</v>
          </cell>
          <cell r="D1850" t="str">
            <v>003417</v>
          </cell>
          <cell r="E1850">
            <v>38579</v>
          </cell>
          <cell r="F1850" t="str">
            <v>41202J7</v>
          </cell>
          <cell r="G1850" t="str">
            <v>6103010202J7</v>
          </cell>
          <cell r="H1850">
            <v>262500</v>
          </cell>
          <cell r="I1850" t="str">
            <v>D</v>
          </cell>
          <cell r="J1850" t="str">
            <v>TUNJ TERTIB KERJA BLN JUL-05 PENANGANAN REGULASI</v>
          </cell>
          <cell r="K1850" t="str">
            <v>103110310</v>
          </cell>
        </row>
        <row r="1851">
          <cell r="A1851" t="str">
            <v>F</v>
          </cell>
          <cell r="B1851" t="str">
            <v>1</v>
          </cell>
          <cell r="D1851" t="str">
            <v>003417</v>
          </cell>
          <cell r="E1851">
            <v>38579</v>
          </cell>
          <cell r="F1851" t="str">
            <v>41202K2</v>
          </cell>
          <cell r="G1851" t="str">
            <v>6103010202K2</v>
          </cell>
          <cell r="H1851">
            <v>420000</v>
          </cell>
          <cell r="I1851" t="str">
            <v>D</v>
          </cell>
          <cell r="J1851" t="str">
            <v>TUNJ TERTIB KERJA BLN JUL-05 PEMERIKSAAN BAHAN BA</v>
          </cell>
          <cell r="K1851" t="str">
            <v>103110320</v>
          </cell>
        </row>
        <row r="1852">
          <cell r="A1852" t="str">
            <v>F</v>
          </cell>
          <cell r="B1852" t="str">
            <v>1</v>
          </cell>
          <cell r="D1852" t="str">
            <v>003417</v>
          </cell>
          <cell r="E1852">
            <v>38579</v>
          </cell>
          <cell r="F1852" t="str">
            <v>41202K3</v>
          </cell>
          <cell r="G1852" t="str">
            <v>6103010202K3</v>
          </cell>
          <cell r="H1852">
            <v>420000</v>
          </cell>
          <cell r="I1852" t="str">
            <v>D</v>
          </cell>
          <cell r="J1852" t="str">
            <v>TUNJ TERTIB KERJA BLN JUL-05 PEMERIKSAAN BAHAN KE</v>
          </cell>
          <cell r="K1852" t="str">
            <v>103110330</v>
          </cell>
        </row>
        <row r="1853">
          <cell r="A1853" t="str">
            <v>F</v>
          </cell>
          <cell r="B1853" t="str">
            <v>1</v>
          </cell>
          <cell r="D1853" t="str">
            <v>003417</v>
          </cell>
          <cell r="E1853">
            <v>38579</v>
          </cell>
          <cell r="F1853" t="str">
            <v>41202K4</v>
          </cell>
          <cell r="G1853" t="str">
            <v>6103010202K4</v>
          </cell>
          <cell r="H1853">
            <v>735000</v>
          </cell>
          <cell r="I1853" t="str">
            <v>D</v>
          </cell>
          <cell r="J1853" t="str">
            <v>TUNJ TERTIB KERJA BLN JUL-05 PEMERIKSAAN PRODUK J</v>
          </cell>
          <cell r="K1853" t="str">
            <v>103110340</v>
          </cell>
        </row>
        <row r="1854">
          <cell r="A1854" t="str">
            <v>F</v>
          </cell>
          <cell r="B1854" t="str">
            <v>1</v>
          </cell>
          <cell r="D1854" t="str">
            <v>003417</v>
          </cell>
          <cell r="E1854">
            <v>38579</v>
          </cell>
          <cell r="F1854" t="str">
            <v>41202K5</v>
          </cell>
          <cell r="G1854" t="str">
            <v>6103010202K5</v>
          </cell>
          <cell r="H1854">
            <v>630000</v>
          </cell>
          <cell r="I1854" t="str">
            <v>D</v>
          </cell>
          <cell r="J1854" t="str">
            <v>TUNJ TERTIB KERJA BLN JUL-05 PEMERIKSAAN KINA</v>
          </cell>
          <cell r="K1854" t="str">
            <v>103110350</v>
          </cell>
        </row>
        <row r="1855">
          <cell r="A1855" t="str">
            <v>F</v>
          </cell>
          <cell r="B1855" t="str">
            <v>1</v>
          </cell>
          <cell r="D1855" t="str">
            <v>003417</v>
          </cell>
          <cell r="E1855">
            <v>38579</v>
          </cell>
          <cell r="F1855" t="str">
            <v>41202K6</v>
          </cell>
          <cell r="G1855" t="str">
            <v>6103010202K6</v>
          </cell>
          <cell r="H1855">
            <v>315000</v>
          </cell>
          <cell r="I1855" t="str">
            <v>D</v>
          </cell>
          <cell r="J1855" t="str">
            <v>TUNJ TERTIB KERJA BLN JUL-05 PEMERIKSAAN MIKROBIO</v>
          </cell>
          <cell r="K1855" t="str">
            <v>103110360</v>
          </cell>
        </row>
        <row r="1856">
          <cell r="A1856" t="str">
            <v>F</v>
          </cell>
          <cell r="B1856" t="str">
            <v>1</v>
          </cell>
          <cell r="D1856" t="str">
            <v>003417</v>
          </cell>
          <cell r="E1856">
            <v>38579</v>
          </cell>
          <cell r="F1856" t="str">
            <v>41202L2</v>
          </cell>
          <cell r="G1856" t="str">
            <v>6103010202L2</v>
          </cell>
          <cell r="H1856">
            <v>367500</v>
          </cell>
          <cell r="I1856" t="str">
            <v>D</v>
          </cell>
          <cell r="J1856" t="str">
            <v>TUNJ TERTIB KERJA BLN JUL-05 EVALUASI FORMULASI</v>
          </cell>
          <cell r="K1856" t="str">
            <v>103110370</v>
          </cell>
        </row>
        <row r="1857">
          <cell r="A1857" t="str">
            <v>F</v>
          </cell>
          <cell r="B1857" t="str">
            <v>1</v>
          </cell>
          <cell r="D1857" t="str">
            <v>003417</v>
          </cell>
          <cell r="E1857">
            <v>38579</v>
          </cell>
          <cell r="F1857" t="str">
            <v>41202L3</v>
          </cell>
          <cell r="G1857" t="str">
            <v>6103010202L3</v>
          </cell>
          <cell r="H1857">
            <v>262500</v>
          </cell>
          <cell r="I1857" t="str">
            <v>D</v>
          </cell>
          <cell r="J1857" t="str">
            <v>TUNJ TERTIB KERJA BLN JUL-05 EVALUASI METODA ANAL</v>
          </cell>
          <cell r="K1857" t="str">
            <v>103110380</v>
          </cell>
        </row>
        <row r="1858">
          <cell r="A1858" t="str">
            <v>F</v>
          </cell>
          <cell r="B1858" t="str">
            <v>1</v>
          </cell>
          <cell r="D1858" t="str">
            <v>003417</v>
          </cell>
          <cell r="E1858">
            <v>38579</v>
          </cell>
          <cell r="F1858" t="str">
            <v>41202L4</v>
          </cell>
          <cell r="G1858" t="str">
            <v>6103010202L4</v>
          </cell>
          <cell r="H1858">
            <v>420000</v>
          </cell>
          <cell r="I1858" t="str">
            <v>D</v>
          </cell>
          <cell r="J1858" t="str">
            <v>TUNJ TERTIB KERJA BLN JUL-05 EVALUASI BAHAN KEMAS</v>
          </cell>
          <cell r="K1858" t="str">
            <v>103110390</v>
          </cell>
        </row>
        <row r="1859">
          <cell r="A1859" t="str">
            <v>F</v>
          </cell>
          <cell r="B1859" t="str">
            <v>1</v>
          </cell>
          <cell r="D1859" t="str">
            <v>003417</v>
          </cell>
          <cell r="E1859">
            <v>38579</v>
          </cell>
          <cell r="F1859" t="str">
            <v>41202M1</v>
          </cell>
          <cell r="G1859" t="str">
            <v>6103010202M1</v>
          </cell>
          <cell r="H1859">
            <v>210000</v>
          </cell>
          <cell r="I1859" t="str">
            <v>D</v>
          </cell>
          <cell r="J1859" t="str">
            <v>TUNJ TERTIB KERJA BLN JUL-05 TEKNIK &amp; PEMELIHARAA</v>
          </cell>
          <cell r="K1859" t="str">
            <v>103110400</v>
          </cell>
        </row>
        <row r="1860">
          <cell r="A1860" t="str">
            <v>F</v>
          </cell>
          <cell r="B1860" t="str">
            <v>1</v>
          </cell>
          <cell r="D1860" t="str">
            <v>003417</v>
          </cell>
          <cell r="E1860">
            <v>38579</v>
          </cell>
          <cell r="F1860" t="str">
            <v>41202M2</v>
          </cell>
          <cell r="G1860" t="str">
            <v>6103010202M2</v>
          </cell>
          <cell r="H1860">
            <v>735000</v>
          </cell>
          <cell r="I1860" t="str">
            <v>D</v>
          </cell>
          <cell r="J1860" t="str">
            <v>TUNJ TERTIB KERJA BLN JUL-05 BANGUNAN &amp; LINGKUNGA</v>
          </cell>
          <cell r="K1860" t="str">
            <v>103110410</v>
          </cell>
        </row>
        <row r="1861">
          <cell r="A1861" t="str">
            <v>F</v>
          </cell>
          <cell r="B1861" t="str">
            <v>1</v>
          </cell>
          <cell r="D1861" t="str">
            <v>003417</v>
          </cell>
          <cell r="E1861">
            <v>38579</v>
          </cell>
          <cell r="F1861" t="str">
            <v>41202M3</v>
          </cell>
          <cell r="G1861" t="str">
            <v>6103010202M3</v>
          </cell>
          <cell r="H1861">
            <v>2572500</v>
          </cell>
          <cell r="I1861" t="str">
            <v>D</v>
          </cell>
          <cell r="J1861" t="str">
            <v>TUNJ TERTIB KERJA BLN JUL-05 ELEKTRIK &amp; INSTALASI</v>
          </cell>
          <cell r="K1861" t="str">
            <v>103110420</v>
          </cell>
        </row>
        <row r="1862">
          <cell r="A1862" t="str">
            <v>F</v>
          </cell>
          <cell r="B1862" t="str">
            <v>1</v>
          </cell>
          <cell r="D1862" t="str">
            <v>003417</v>
          </cell>
          <cell r="E1862">
            <v>38579</v>
          </cell>
          <cell r="F1862" t="str">
            <v>41202M4</v>
          </cell>
          <cell r="G1862" t="str">
            <v>6103010202M4</v>
          </cell>
          <cell r="H1862">
            <v>1890000</v>
          </cell>
          <cell r="I1862" t="str">
            <v>D</v>
          </cell>
          <cell r="J1862" t="str">
            <v>TUNJ TERTIB KERJA BLN JUL-05 MEKANIK</v>
          </cell>
          <cell r="K1862" t="str">
            <v>103110430</v>
          </cell>
        </row>
        <row r="1863">
          <cell r="A1863" t="str">
            <v>F</v>
          </cell>
          <cell r="B1863" t="str">
            <v>1</v>
          </cell>
          <cell r="D1863" t="str">
            <v>003417</v>
          </cell>
          <cell r="E1863">
            <v>38579</v>
          </cell>
          <cell r="F1863" t="str">
            <v>41202N2</v>
          </cell>
          <cell r="G1863" t="str">
            <v>6103010202N2</v>
          </cell>
          <cell r="H1863">
            <v>525000</v>
          </cell>
          <cell r="I1863" t="str">
            <v>D</v>
          </cell>
          <cell r="J1863" t="str">
            <v>TUNJ TERTIB KERJA BLN JUL-05 PENYIMPANAN BAHAN BA</v>
          </cell>
          <cell r="K1863" t="str">
            <v>103110440</v>
          </cell>
        </row>
        <row r="1864">
          <cell r="A1864" t="str">
            <v>F</v>
          </cell>
          <cell r="B1864" t="str">
            <v>1</v>
          </cell>
          <cell r="D1864" t="str">
            <v>003417</v>
          </cell>
          <cell r="E1864">
            <v>38579</v>
          </cell>
          <cell r="F1864" t="str">
            <v>41202N3</v>
          </cell>
          <cell r="G1864" t="str">
            <v>6103010202N3</v>
          </cell>
          <cell r="H1864">
            <v>1260000</v>
          </cell>
          <cell r="I1864" t="str">
            <v>D</v>
          </cell>
          <cell r="J1864" t="str">
            <v>TUNJ TERTIB KERJA BLN JUL-05 PENYIMPANAN BAHAN KE</v>
          </cell>
          <cell r="K1864" t="str">
            <v>103110450</v>
          </cell>
        </row>
        <row r="1865">
          <cell r="A1865" t="str">
            <v>F</v>
          </cell>
          <cell r="B1865" t="str">
            <v>1</v>
          </cell>
          <cell r="D1865" t="str">
            <v>003417</v>
          </cell>
          <cell r="E1865">
            <v>38579</v>
          </cell>
          <cell r="F1865" t="str">
            <v>41202N4</v>
          </cell>
          <cell r="G1865" t="str">
            <v>6103010202N4</v>
          </cell>
          <cell r="H1865">
            <v>1155000</v>
          </cell>
          <cell r="I1865" t="str">
            <v>D</v>
          </cell>
          <cell r="J1865" t="str">
            <v>TUNJ TERTIB KERJA BLN JUL-05 PENYIMPANAN PRODUK J</v>
          </cell>
          <cell r="K1865" t="str">
            <v>103110460</v>
          </cell>
        </row>
        <row r="1866">
          <cell r="A1866" t="str">
            <v>F</v>
          </cell>
          <cell r="B1866" t="str">
            <v>1</v>
          </cell>
          <cell r="D1866" t="str">
            <v>003417</v>
          </cell>
          <cell r="E1866">
            <v>38579</v>
          </cell>
          <cell r="F1866" t="str">
            <v>41202N5</v>
          </cell>
          <cell r="G1866" t="str">
            <v>6103010202N5</v>
          </cell>
          <cell r="H1866">
            <v>210000</v>
          </cell>
          <cell r="I1866" t="str">
            <v>D</v>
          </cell>
          <cell r="J1866" t="str">
            <v>TUNJ TERTIB KERJA BLN JUL-05 PENYIMPANAN BARANG T</v>
          </cell>
          <cell r="K1866" t="str">
            <v>103110470</v>
          </cell>
        </row>
        <row r="1867">
          <cell r="A1867" t="str">
            <v>F</v>
          </cell>
          <cell r="B1867" t="str">
            <v>1</v>
          </cell>
          <cell r="D1867" t="str">
            <v>003417</v>
          </cell>
          <cell r="E1867">
            <v>38579</v>
          </cell>
          <cell r="F1867" t="str">
            <v>41202N6</v>
          </cell>
          <cell r="G1867" t="str">
            <v>6103010202N6</v>
          </cell>
          <cell r="H1867">
            <v>1890000</v>
          </cell>
          <cell r="I1867" t="str">
            <v>D</v>
          </cell>
          <cell r="J1867" t="str">
            <v>TUNJ TERTIB KERJA BLN JUL-05 PENYIMPANAN KULIT KI</v>
          </cell>
          <cell r="K1867" t="str">
            <v>103110480</v>
          </cell>
        </row>
        <row r="1868">
          <cell r="A1868" t="str">
            <v>F</v>
          </cell>
          <cell r="B1868" t="str">
            <v>1</v>
          </cell>
          <cell r="D1868" t="str">
            <v>003417</v>
          </cell>
          <cell r="E1868">
            <v>38579</v>
          </cell>
          <cell r="F1868" t="str">
            <v>41202N7</v>
          </cell>
          <cell r="G1868" t="str">
            <v>6103010202N7</v>
          </cell>
          <cell r="H1868">
            <v>1312500</v>
          </cell>
          <cell r="I1868" t="str">
            <v>D</v>
          </cell>
          <cell r="J1868" t="str">
            <v>TUNJ TERTIB KERJA BLN JUL-05 PENIMBANGAN SENTRAL</v>
          </cell>
          <cell r="K1868" t="str">
            <v>103110490</v>
          </cell>
        </row>
        <row r="1869">
          <cell r="A1869" t="str">
            <v>F</v>
          </cell>
          <cell r="B1869" t="str">
            <v>1</v>
          </cell>
          <cell r="D1869" t="str">
            <v>003417</v>
          </cell>
          <cell r="E1869">
            <v>38579</v>
          </cell>
          <cell r="F1869" t="str">
            <v>41202N8</v>
          </cell>
          <cell r="G1869" t="str">
            <v>6103010202N8</v>
          </cell>
          <cell r="H1869">
            <v>262500</v>
          </cell>
          <cell r="I1869" t="str">
            <v>D</v>
          </cell>
          <cell r="J1869" t="str">
            <v>TUNJ TERTIB KERJA BLN JUL-05 PENANDAAN BAHAN KEMA</v>
          </cell>
          <cell r="K1869" t="str">
            <v>103110500</v>
          </cell>
        </row>
        <row r="1870">
          <cell r="A1870" t="str">
            <v>F</v>
          </cell>
          <cell r="B1870" t="str">
            <v>1</v>
          </cell>
          <cell r="D1870" t="str">
            <v>003417</v>
          </cell>
          <cell r="E1870">
            <v>38579</v>
          </cell>
          <cell r="F1870" t="str">
            <v>41202O2</v>
          </cell>
          <cell r="G1870" t="str">
            <v>6103010202O2</v>
          </cell>
          <cell r="H1870">
            <v>420000</v>
          </cell>
          <cell r="I1870" t="str">
            <v>D</v>
          </cell>
          <cell r="J1870" t="str">
            <v>TUNJ TERTIB KERJA BLN JUL-05 PEMBELIAN BAHAN PROD</v>
          </cell>
          <cell r="K1870" t="str">
            <v>103110510</v>
          </cell>
        </row>
        <row r="1871">
          <cell r="A1871" t="str">
            <v>F</v>
          </cell>
          <cell r="B1871" t="str">
            <v>1</v>
          </cell>
          <cell r="D1871" t="str">
            <v>003417</v>
          </cell>
          <cell r="E1871">
            <v>38579</v>
          </cell>
          <cell r="F1871" t="str">
            <v>41202O3</v>
          </cell>
          <cell r="G1871" t="str">
            <v>6103010202O3</v>
          </cell>
          <cell r="H1871">
            <v>315000</v>
          </cell>
          <cell r="I1871" t="str">
            <v>D</v>
          </cell>
          <cell r="J1871" t="str">
            <v>TUNJ TERTIB KERJA BLN JUL-05 PEMBELIAN BAHAN NON</v>
          </cell>
          <cell r="K1871" t="str">
            <v>103110520</v>
          </cell>
        </row>
        <row r="1872">
          <cell r="A1872" t="str">
            <v>F</v>
          </cell>
          <cell r="B1872" t="str">
            <v>1</v>
          </cell>
          <cell r="D1872" t="str">
            <v>003417</v>
          </cell>
          <cell r="E1872">
            <v>38579</v>
          </cell>
          <cell r="F1872" t="str">
            <v>41202A4</v>
          </cell>
          <cell r="G1872" t="str">
            <v>6103010202A4</v>
          </cell>
          <cell r="H1872">
            <v>2152500</v>
          </cell>
          <cell r="I1872" t="str">
            <v>D</v>
          </cell>
          <cell r="J1872" t="str">
            <v>TUNJ TERTIB KERJA BLN JUL-05 KTO BINTANG</v>
          </cell>
          <cell r="K1872" t="str">
            <v>103110530</v>
          </cell>
        </row>
        <row r="1873">
          <cell r="A1873" t="str">
            <v>F</v>
          </cell>
          <cell r="B1873" t="str">
            <v>1</v>
          </cell>
          <cell r="D1873" t="str">
            <v>003417</v>
          </cell>
          <cell r="E1873">
            <v>38579</v>
          </cell>
          <cell r="F1873" t="str">
            <v>41202Q5</v>
          </cell>
          <cell r="G1873" t="str">
            <v>6103010202Q5</v>
          </cell>
          <cell r="H1873">
            <v>4357500</v>
          </cell>
          <cell r="I1873" t="str">
            <v>D</v>
          </cell>
          <cell r="J1873" t="str">
            <v>TUNJ TERTIB KERJA BLN JUL-05 UMUM</v>
          </cell>
          <cell r="K1873" t="str">
            <v>103110540</v>
          </cell>
        </row>
        <row r="1874">
          <cell r="A1874" t="str">
            <v>F</v>
          </cell>
          <cell r="B1874" t="str">
            <v>1</v>
          </cell>
          <cell r="D1874" t="str">
            <v>003417</v>
          </cell>
          <cell r="E1874">
            <v>38579</v>
          </cell>
          <cell r="F1874" t="str">
            <v>41202Q6</v>
          </cell>
          <cell r="G1874" t="str">
            <v>6103010202Q6</v>
          </cell>
          <cell r="H1874">
            <v>1890000</v>
          </cell>
          <cell r="I1874" t="str">
            <v>D</v>
          </cell>
          <cell r="J1874" t="str">
            <v>TUNJ TERTIB KERJA BLN JUL-05 RUMAH TANGGA</v>
          </cell>
          <cell r="K1874" t="str">
            <v>103110550</v>
          </cell>
        </row>
        <row r="1875">
          <cell r="A1875" t="str">
            <v>F</v>
          </cell>
          <cell r="B1875" t="str">
            <v>1</v>
          </cell>
          <cell r="D1875" t="str">
            <v>003417</v>
          </cell>
          <cell r="E1875">
            <v>38579</v>
          </cell>
          <cell r="F1875" t="str">
            <v>41202Q2</v>
          </cell>
          <cell r="G1875" t="str">
            <v>6103010202Q2</v>
          </cell>
          <cell r="H1875">
            <v>1050000</v>
          </cell>
          <cell r="I1875" t="str">
            <v>D</v>
          </cell>
          <cell r="J1875" t="str">
            <v>TUNJ TERTIB KERJA BLN JUL-05 ADM.PERSONALIA PLANT</v>
          </cell>
          <cell r="K1875" t="str">
            <v>103110560</v>
          </cell>
        </row>
        <row r="1876">
          <cell r="A1876" t="str">
            <v>F</v>
          </cell>
          <cell r="B1876" t="str">
            <v>1</v>
          </cell>
          <cell r="D1876" t="str">
            <v>003417</v>
          </cell>
          <cell r="E1876">
            <v>38579</v>
          </cell>
          <cell r="F1876" t="str">
            <v>41202Q4</v>
          </cell>
          <cell r="G1876" t="str">
            <v>6103010202Q4</v>
          </cell>
          <cell r="H1876">
            <v>262500</v>
          </cell>
          <cell r="I1876" t="str">
            <v>D</v>
          </cell>
          <cell r="J1876" t="str">
            <v>TUNJ TERTIB KERJA BLN JUL-05 PELATIHAN</v>
          </cell>
          <cell r="K1876" t="str">
            <v>103110570</v>
          </cell>
        </row>
        <row r="1877">
          <cell r="A1877" t="str">
            <v>F</v>
          </cell>
          <cell r="B1877" t="str">
            <v>1</v>
          </cell>
          <cell r="D1877" t="str">
            <v>003417</v>
          </cell>
          <cell r="E1877">
            <v>38579</v>
          </cell>
          <cell r="F1877" t="str">
            <v>41202R2</v>
          </cell>
          <cell r="G1877" t="str">
            <v>6103010202R2</v>
          </cell>
          <cell r="H1877">
            <v>1207500</v>
          </cell>
          <cell r="I1877" t="str">
            <v>D</v>
          </cell>
          <cell r="J1877" t="str">
            <v>TUNJ TERTIB KERJA BLN JUL-05 BID.VERIFIKASI / LAP</v>
          </cell>
          <cell r="K1877" t="str">
            <v>103110580</v>
          </cell>
        </row>
        <row r="1878">
          <cell r="A1878" t="str">
            <v>F</v>
          </cell>
          <cell r="B1878" t="str">
            <v>1</v>
          </cell>
          <cell r="D1878" t="str">
            <v>003417</v>
          </cell>
          <cell r="E1878">
            <v>38579</v>
          </cell>
          <cell r="F1878" t="str">
            <v>41202R3</v>
          </cell>
          <cell r="G1878" t="str">
            <v>6103010202R3</v>
          </cell>
          <cell r="H1878">
            <v>210000</v>
          </cell>
          <cell r="I1878" t="str">
            <v>D</v>
          </cell>
          <cell r="J1878" t="str">
            <v>TUNJ TERTIB KERJA BLN JUL-05 BIDANG PROSES DATA A</v>
          </cell>
          <cell r="K1878" t="str">
            <v>103110590</v>
          </cell>
        </row>
        <row r="1879">
          <cell r="A1879" t="str">
            <v>F</v>
          </cell>
          <cell r="B1879" t="str">
            <v>1</v>
          </cell>
          <cell r="D1879" t="str">
            <v>003417</v>
          </cell>
          <cell r="E1879">
            <v>38579</v>
          </cell>
          <cell r="F1879" t="str">
            <v>41202R4</v>
          </cell>
          <cell r="G1879" t="str">
            <v>6103010202R4</v>
          </cell>
          <cell r="H1879">
            <v>367500</v>
          </cell>
          <cell r="I1879" t="str">
            <v>D</v>
          </cell>
          <cell r="J1879" t="str">
            <v>TUNJ TERTIB KERJA BLN JUL-05 BID STANDARISASI PEN</v>
          </cell>
          <cell r="K1879" t="str">
            <v>103110600</v>
          </cell>
        </row>
        <row r="1880">
          <cell r="A1880" t="str">
            <v>F</v>
          </cell>
          <cell r="B1880" t="str">
            <v>1</v>
          </cell>
          <cell r="D1880" t="str">
            <v>003417</v>
          </cell>
          <cell r="E1880">
            <v>38579</v>
          </cell>
          <cell r="F1880" t="str">
            <v>41202S1</v>
          </cell>
          <cell r="G1880" t="str">
            <v>6103010202S1</v>
          </cell>
          <cell r="H1880">
            <v>157500</v>
          </cell>
          <cell r="I1880" t="str">
            <v>D</v>
          </cell>
          <cell r="J1880" t="str">
            <v>TUNJ TERTIB KERJA BLN JUL-05 KEUANGAN</v>
          </cell>
          <cell r="K1880" t="str">
            <v>103110610</v>
          </cell>
        </row>
        <row r="1881">
          <cell r="A1881" t="str">
            <v>F</v>
          </cell>
          <cell r="B1881" t="str">
            <v>1</v>
          </cell>
          <cell r="D1881" t="str">
            <v>003417</v>
          </cell>
          <cell r="E1881">
            <v>38579</v>
          </cell>
          <cell r="F1881" t="str">
            <v>41202S2</v>
          </cell>
          <cell r="G1881" t="str">
            <v>6103010202S2</v>
          </cell>
          <cell r="H1881">
            <v>367500</v>
          </cell>
          <cell r="I1881" t="str">
            <v>D</v>
          </cell>
          <cell r="J1881" t="str">
            <v>TUNJ TERTIB KERJA BLN JUL-05 ANGGARAN</v>
          </cell>
          <cell r="K1881" t="str">
            <v>103110620</v>
          </cell>
        </row>
        <row r="1882">
          <cell r="A1882" t="str">
            <v>F</v>
          </cell>
          <cell r="B1882" t="str">
            <v>1</v>
          </cell>
          <cell r="D1882" t="str">
            <v>003417</v>
          </cell>
          <cell r="E1882">
            <v>38579</v>
          </cell>
          <cell r="F1882" t="str">
            <v>41202S3</v>
          </cell>
          <cell r="G1882" t="str">
            <v>6103010202S3</v>
          </cell>
          <cell r="H1882">
            <v>787500</v>
          </cell>
          <cell r="I1882" t="str">
            <v>D</v>
          </cell>
          <cell r="J1882" t="str">
            <v>TUNJ TERTIB KERJA BLN JUL-05 ADM / KAS BANK PLANT</v>
          </cell>
          <cell r="K1882" t="str">
            <v>103110630</v>
          </cell>
        </row>
        <row r="1883">
          <cell r="A1883" t="str">
            <v>F</v>
          </cell>
          <cell r="B1883" t="str">
            <v>1</v>
          </cell>
          <cell r="D1883" t="str">
            <v>003417</v>
          </cell>
          <cell r="E1883">
            <v>38579</v>
          </cell>
          <cell r="F1883" t="str">
            <v>41202S4</v>
          </cell>
          <cell r="G1883" t="str">
            <v>6103010202S4</v>
          </cell>
          <cell r="H1883">
            <v>682500</v>
          </cell>
          <cell r="I1883" t="str">
            <v>D</v>
          </cell>
          <cell r="J1883" t="str">
            <v>TUNJ TERTIB KERJA BLN JUL-05 PAJAK</v>
          </cell>
          <cell r="K1883" t="str">
            <v>103110640</v>
          </cell>
        </row>
        <row r="1884">
          <cell r="A1884" t="str">
            <v>F</v>
          </cell>
          <cell r="B1884" t="str">
            <v>1</v>
          </cell>
          <cell r="D1884" t="str">
            <v>003417</v>
          </cell>
          <cell r="E1884">
            <v>38579</v>
          </cell>
          <cell r="F1884" t="str">
            <v>41202F2</v>
          </cell>
          <cell r="G1884" t="str">
            <v>6103010202F2</v>
          </cell>
          <cell r="H1884">
            <v>157500</v>
          </cell>
          <cell r="I1884" t="str">
            <v>D</v>
          </cell>
          <cell r="J1884" t="str">
            <v>TUNJ TERTIB KERJA BLN JUL-05 GRANULASI         PTT</v>
          </cell>
          <cell r="K1884" t="str">
            <v>103110650</v>
          </cell>
        </row>
        <row r="1885">
          <cell r="A1885" t="str">
            <v>F</v>
          </cell>
          <cell r="B1885" t="str">
            <v>1</v>
          </cell>
          <cell r="D1885" t="str">
            <v>003417</v>
          </cell>
          <cell r="E1885">
            <v>38579</v>
          </cell>
          <cell r="F1885" t="str">
            <v>41202F3</v>
          </cell>
          <cell r="G1885" t="str">
            <v>6103010202F3</v>
          </cell>
          <cell r="H1885">
            <v>157500</v>
          </cell>
          <cell r="I1885" t="str">
            <v>D</v>
          </cell>
          <cell r="J1885" t="str">
            <v>TUNJ TERTIB KERJA BLN JUL-05 PENCETAKAN        PTT</v>
          </cell>
          <cell r="K1885" t="str">
            <v>103110660</v>
          </cell>
        </row>
        <row r="1886">
          <cell r="A1886" t="str">
            <v>F</v>
          </cell>
          <cell r="B1886" t="str">
            <v>1</v>
          </cell>
          <cell r="D1886" t="str">
            <v>003417</v>
          </cell>
          <cell r="E1886">
            <v>38579</v>
          </cell>
          <cell r="F1886" t="str">
            <v>41202F5</v>
          </cell>
          <cell r="G1886" t="str">
            <v>6103010202F5</v>
          </cell>
          <cell r="H1886">
            <v>157500</v>
          </cell>
          <cell r="I1886" t="str">
            <v>D</v>
          </cell>
          <cell r="J1886" t="str">
            <v>TUNJ TERTIB KERJA BLN JUL-05 ARV               PTT</v>
          </cell>
          <cell r="K1886" t="str">
            <v>103110670</v>
          </cell>
        </row>
        <row r="1887">
          <cell r="A1887" t="str">
            <v>F</v>
          </cell>
          <cell r="B1887" t="str">
            <v>1</v>
          </cell>
          <cell r="D1887" t="str">
            <v>003417</v>
          </cell>
          <cell r="E1887">
            <v>38579</v>
          </cell>
          <cell r="F1887" t="str">
            <v>41202H2</v>
          </cell>
          <cell r="G1887" t="str">
            <v>6103010202H2</v>
          </cell>
          <cell r="H1887">
            <v>945000</v>
          </cell>
          <cell r="I1887" t="str">
            <v>D</v>
          </cell>
          <cell r="J1887" t="str">
            <v>TUNJ TERTIB KERJA BLN JUL-05 PENCAMP &amp; PENC    PTT</v>
          </cell>
          <cell r="K1887" t="str">
            <v>103110680</v>
          </cell>
        </row>
        <row r="1888">
          <cell r="A1888" t="str">
            <v>F</v>
          </cell>
          <cell r="B1888" t="str">
            <v>1</v>
          </cell>
          <cell r="D1888" t="str">
            <v>003417</v>
          </cell>
          <cell r="E1888">
            <v>38579</v>
          </cell>
          <cell r="F1888" t="str">
            <v>41202J5</v>
          </cell>
          <cell r="G1888" t="str">
            <v>6103010202J5</v>
          </cell>
          <cell r="H1888">
            <v>157500</v>
          </cell>
          <cell r="I1888" t="str">
            <v>D</v>
          </cell>
          <cell r="J1888" t="str">
            <v>TUNJ TERTIB KERJA BLN JUL-05 KALIBRASI INSTR   PTT</v>
          </cell>
          <cell r="K1888" t="str">
            <v>103110690</v>
          </cell>
        </row>
        <row r="1889">
          <cell r="A1889" t="str">
            <v>F</v>
          </cell>
          <cell r="B1889" t="str">
            <v>1</v>
          </cell>
          <cell r="D1889" t="str">
            <v>003417</v>
          </cell>
          <cell r="E1889">
            <v>38579</v>
          </cell>
          <cell r="F1889" t="str">
            <v>41202K2</v>
          </cell>
          <cell r="G1889" t="str">
            <v>6103010202K2</v>
          </cell>
          <cell r="H1889">
            <v>157500</v>
          </cell>
          <cell r="I1889" t="str">
            <v>D</v>
          </cell>
          <cell r="J1889" t="str">
            <v>TUNJ TERTIB KERJA BLN JUL-05 PEMER BHN BAKU    PTT</v>
          </cell>
          <cell r="K1889" t="str">
            <v>103110700</v>
          </cell>
        </row>
        <row r="1890">
          <cell r="A1890" t="str">
            <v>F</v>
          </cell>
          <cell r="B1890" t="str">
            <v>1</v>
          </cell>
          <cell r="D1890" t="str">
            <v>003417</v>
          </cell>
          <cell r="E1890">
            <v>38579</v>
          </cell>
          <cell r="F1890" t="str">
            <v>41202K4</v>
          </cell>
          <cell r="G1890" t="str">
            <v>6103010202K4</v>
          </cell>
          <cell r="H1890">
            <v>630000</v>
          </cell>
          <cell r="I1890" t="str">
            <v>D</v>
          </cell>
          <cell r="J1890" t="str">
            <v>TUNJ TERTIB KERJA BLN JUL-05 PEMER PROD JD     PTT</v>
          </cell>
          <cell r="K1890" t="str">
            <v>103110710</v>
          </cell>
        </row>
        <row r="1891">
          <cell r="A1891" t="str">
            <v>F</v>
          </cell>
          <cell r="B1891" t="str">
            <v>1</v>
          </cell>
          <cell r="D1891" t="str">
            <v>003417</v>
          </cell>
          <cell r="E1891">
            <v>38579</v>
          </cell>
          <cell r="F1891" t="str">
            <v>41202K6</v>
          </cell>
          <cell r="G1891" t="str">
            <v>6103010202K6</v>
          </cell>
          <cell r="H1891">
            <v>157500</v>
          </cell>
          <cell r="I1891" t="str">
            <v>D</v>
          </cell>
          <cell r="J1891" t="str">
            <v>TUNJ TERTIB KERJA BLN JUL-05 PEMER MIKROBIO    PTT</v>
          </cell>
          <cell r="K1891" t="str">
            <v>103110720</v>
          </cell>
        </row>
        <row r="1892">
          <cell r="A1892" t="str">
            <v>F</v>
          </cell>
          <cell r="B1892" t="str">
            <v>1</v>
          </cell>
          <cell r="D1892" t="str">
            <v>003417</v>
          </cell>
          <cell r="E1892">
            <v>38579</v>
          </cell>
          <cell r="F1892" t="str">
            <v>41202L3</v>
          </cell>
          <cell r="G1892" t="str">
            <v>6103010202L3</v>
          </cell>
          <cell r="H1892">
            <v>157500</v>
          </cell>
          <cell r="I1892" t="str">
            <v>D</v>
          </cell>
          <cell r="J1892" t="str">
            <v>TUNJ TERTIB KERJA BLN JUL-05 EVAL MET ANAL     PTT</v>
          </cell>
          <cell r="K1892" t="str">
            <v>103110730</v>
          </cell>
        </row>
        <row r="1893">
          <cell r="A1893" t="str">
            <v>F</v>
          </cell>
          <cell r="B1893" t="str">
            <v>1</v>
          </cell>
          <cell r="D1893" t="str">
            <v>003417</v>
          </cell>
          <cell r="E1893">
            <v>38579</v>
          </cell>
          <cell r="F1893" t="str">
            <v>41202Q5</v>
          </cell>
          <cell r="G1893" t="str">
            <v>6103010202Q5</v>
          </cell>
          <cell r="H1893">
            <v>315000</v>
          </cell>
          <cell r="I1893" t="str">
            <v>D</v>
          </cell>
          <cell r="J1893" t="str">
            <v>TUNJ TERTIB KERJA BLN JUL-05 UMUM              PTT</v>
          </cell>
          <cell r="K1893" t="str">
            <v>103110740</v>
          </cell>
        </row>
        <row r="1894">
          <cell r="A1894" t="str">
            <v>F</v>
          </cell>
          <cell r="B1894" t="str">
            <v>1</v>
          </cell>
          <cell r="D1894" t="str">
            <v>003417</v>
          </cell>
          <cell r="E1894">
            <v>38579</v>
          </cell>
          <cell r="F1894" t="str">
            <v>41202S2</v>
          </cell>
          <cell r="G1894" t="str">
            <v>6103010202S2</v>
          </cell>
          <cell r="H1894">
            <v>210000</v>
          </cell>
          <cell r="I1894" t="str">
            <v>D</v>
          </cell>
          <cell r="J1894" t="str">
            <v>TUNJ TERTIB KERJA BLN JUL-05 ANGGARAN          PTT</v>
          </cell>
          <cell r="K1894" t="str">
            <v>103110750</v>
          </cell>
        </row>
        <row r="1895">
          <cell r="A1895" t="str">
            <v>F</v>
          </cell>
          <cell r="B1895" t="str">
            <v>1</v>
          </cell>
          <cell r="D1895" t="str">
            <v>003418</v>
          </cell>
          <cell r="E1895">
            <v>38579</v>
          </cell>
          <cell r="F1895" t="str">
            <v>1000000</v>
          </cell>
          <cell r="G1895" t="str">
            <v>110101010000</v>
          </cell>
          <cell r="H1895">
            <v>284549487</v>
          </cell>
          <cell r="I1895" t="str">
            <v>K</v>
          </cell>
          <cell r="J1895" t="str">
            <v>TUNJ.PERUSAHAAN AGUSTUS &amp; LEMBUR JULI 2005</v>
          </cell>
          <cell r="K1895" t="str">
            <v>103120010</v>
          </cell>
        </row>
        <row r="1896">
          <cell r="A1896" t="str">
            <v>F</v>
          </cell>
          <cell r="B1896" t="str">
            <v>1</v>
          </cell>
          <cell r="D1896" t="str">
            <v>003418</v>
          </cell>
          <cell r="E1896">
            <v>38579</v>
          </cell>
          <cell r="F1896" t="str">
            <v>41410A0</v>
          </cell>
          <cell r="G1896" t="str">
            <v>6107010110A0</v>
          </cell>
          <cell r="H1896">
            <v>618092</v>
          </cell>
          <cell r="I1896" t="str">
            <v>D</v>
          </cell>
          <cell r="J1896" t="str">
            <v>TJ. LEMBUR BLN JUL-05 PLANT BANDUNG</v>
          </cell>
          <cell r="K1896" t="str">
            <v>103120020</v>
          </cell>
        </row>
        <row r="1897">
          <cell r="A1897" t="str">
            <v>F</v>
          </cell>
          <cell r="B1897" t="str">
            <v>1</v>
          </cell>
          <cell r="D1897" t="str">
            <v>003418</v>
          </cell>
          <cell r="E1897">
            <v>38579</v>
          </cell>
          <cell r="F1897" t="str">
            <v>41410A3</v>
          </cell>
          <cell r="G1897" t="str">
            <v>6107010110A3</v>
          </cell>
          <cell r="H1897">
            <v>2059059</v>
          </cell>
          <cell r="I1897" t="str">
            <v>D</v>
          </cell>
          <cell r="J1897" t="str">
            <v>TJ. LEMBUR BLN JUL-05 LIMBAH / IPAL</v>
          </cell>
          <cell r="K1897" t="str">
            <v>103120030</v>
          </cell>
        </row>
        <row r="1898">
          <cell r="A1898" t="str">
            <v>F</v>
          </cell>
          <cell r="B1898" t="str">
            <v>1</v>
          </cell>
          <cell r="D1898" t="str">
            <v>003418</v>
          </cell>
          <cell r="E1898">
            <v>38579</v>
          </cell>
          <cell r="F1898" t="str">
            <v>41410C1</v>
          </cell>
          <cell r="G1898" t="str">
            <v>6107010110C1</v>
          </cell>
          <cell r="H1898">
            <v>221653</v>
          </cell>
          <cell r="I1898" t="str">
            <v>D</v>
          </cell>
          <cell r="J1898" t="str">
            <v>TJ. LEMBUR BLN JUL-05 PERENCANAAN &amp; PENGEN</v>
          </cell>
          <cell r="K1898" t="str">
            <v>103120040</v>
          </cell>
        </row>
        <row r="1899">
          <cell r="A1899" t="str">
            <v>F</v>
          </cell>
          <cell r="B1899" t="str">
            <v>1</v>
          </cell>
          <cell r="D1899" t="str">
            <v>003418</v>
          </cell>
          <cell r="E1899">
            <v>38579</v>
          </cell>
          <cell r="F1899" t="str">
            <v>41410C2</v>
          </cell>
          <cell r="G1899" t="str">
            <v>6107010110C2</v>
          </cell>
          <cell r="H1899">
            <v>36904</v>
          </cell>
          <cell r="I1899" t="str">
            <v>D</v>
          </cell>
          <cell r="J1899" t="str">
            <v>TJ. LEMBUR BLN JUL-05 PERENCANAAN &amp; PENGEN</v>
          </cell>
          <cell r="K1899" t="str">
            <v>103120050</v>
          </cell>
        </row>
        <row r="1900">
          <cell r="A1900" t="str">
            <v>F</v>
          </cell>
          <cell r="B1900" t="str">
            <v>1</v>
          </cell>
          <cell r="D1900" t="str">
            <v>003418</v>
          </cell>
          <cell r="E1900">
            <v>38579</v>
          </cell>
          <cell r="F1900" t="str">
            <v>41410D2</v>
          </cell>
          <cell r="G1900" t="str">
            <v>6107010110D2</v>
          </cell>
          <cell r="H1900">
            <v>218676</v>
          </cell>
          <cell r="I1900" t="str">
            <v>D</v>
          </cell>
          <cell r="J1900" t="str">
            <v>TJ. LEMBUR BLN JUL-05 PERENCANAAN PRODUKSI</v>
          </cell>
          <cell r="K1900" t="str">
            <v>103120060</v>
          </cell>
        </row>
        <row r="1901">
          <cell r="A1901" t="str">
            <v>F</v>
          </cell>
          <cell r="B1901" t="str">
            <v>1</v>
          </cell>
          <cell r="D1901" t="str">
            <v>003418</v>
          </cell>
          <cell r="E1901">
            <v>38579</v>
          </cell>
          <cell r="F1901" t="str">
            <v>41410D3</v>
          </cell>
          <cell r="G1901" t="str">
            <v>6107010110D3</v>
          </cell>
          <cell r="H1901">
            <v>351152</v>
          </cell>
          <cell r="I1901" t="str">
            <v>D</v>
          </cell>
          <cell r="J1901" t="str">
            <v>TJ. LEMBUR BLN JUL-05 PENGENDALIAN PRODUKS</v>
          </cell>
          <cell r="K1901" t="str">
            <v>103120070</v>
          </cell>
        </row>
        <row r="1902">
          <cell r="A1902" t="str">
            <v>F</v>
          </cell>
          <cell r="B1902" t="str">
            <v>1</v>
          </cell>
          <cell r="D1902" t="str">
            <v>003418</v>
          </cell>
          <cell r="E1902">
            <v>38579</v>
          </cell>
          <cell r="F1902" t="str">
            <v>41410F2</v>
          </cell>
          <cell r="G1902" t="str">
            <v>6107010110F2</v>
          </cell>
          <cell r="H1902">
            <v>2763471</v>
          </cell>
          <cell r="I1902" t="str">
            <v>D</v>
          </cell>
          <cell r="J1902" t="str">
            <v>TJ. LEMBUR BLN JUL-05 GRANULASI</v>
          </cell>
          <cell r="K1902" t="str">
            <v>103120080</v>
          </cell>
        </row>
        <row r="1903">
          <cell r="A1903" t="str">
            <v>F</v>
          </cell>
          <cell r="B1903" t="str">
            <v>1</v>
          </cell>
          <cell r="D1903" t="str">
            <v>003418</v>
          </cell>
          <cell r="E1903">
            <v>38579</v>
          </cell>
          <cell r="F1903" t="str">
            <v>41410F3</v>
          </cell>
          <cell r="G1903" t="str">
            <v>6107010110F3</v>
          </cell>
          <cell r="H1903">
            <v>4051760</v>
          </cell>
          <cell r="I1903" t="str">
            <v>D</v>
          </cell>
          <cell r="J1903" t="str">
            <v>TJ. LEMBUR BLN JUL-05 PENCETAKAN</v>
          </cell>
          <cell r="K1903" t="str">
            <v>103120090</v>
          </cell>
        </row>
        <row r="1904">
          <cell r="A1904" t="str">
            <v>F</v>
          </cell>
          <cell r="B1904" t="str">
            <v>1</v>
          </cell>
          <cell r="D1904" t="str">
            <v>003418</v>
          </cell>
          <cell r="E1904">
            <v>38579</v>
          </cell>
          <cell r="F1904" t="str">
            <v>41410F4</v>
          </cell>
          <cell r="G1904" t="str">
            <v>6107010110F4</v>
          </cell>
          <cell r="H1904">
            <v>1029180</v>
          </cell>
          <cell r="I1904" t="str">
            <v>D</v>
          </cell>
          <cell r="J1904" t="str">
            <v>TJ. LEMBUR BLN JUL-05 PENYALUTAN</v>
          </cell>
          <cell r="K1904" t="str">
            <v>103120100</v>
          </cell>
        </row>
        <row r="1905">
          <cell r="A1905" t="str">
            <v>F</v>
          </cell>
          <cell r="B1905" t="str">
            <v>1</v>
          </cell>
          <cell r="D1905" t="str">
            <v>003418</v>
          </cell>
          <cell r="E1905">
            <v>38579</v>
          </cell>
          <cell r="F1905" t="str">
            <v>41410F5</v>
          </cell>
          <cell r="G1905" t="str">
            <v>6107010110F5</v>
          </cell>
          <cell r="H1905">
            <v>347880</v>
          </cell>
          <cell r="I1905" t="str">
            <v>D</v>
          </cell>
          <cell r="J1905" t="str">
            <v>TJ. LEMBUR BLN JUL-05 ARV</v>
          </cell>
          <cell r="K1905" t="str">
            <v>103120110</v>
          </cell>
        </row>
        <row r="1906">
          <cell r="A1906" t="str">
            <v>F</v>
          </cell>
          <cell r="B1906" t="str">
            <v>1</v>
          </cell>
          <cell r="D1906" t="str">
            <v>003418</v>
          </cell>
          <cell r="E1906">
            <v>38579</v>
          </cell>
          <cell r="F1906" t="str">
            <v>41410F6</v>
          </cell>
          <cell r="G1906" t="str">
            <v>6107010110F6</v>
          </cell>
          <cell r="H1906">
            <v>7694586</v>
          </cell>
          <cell r="I1906" t="str">
            <v>D</v>
          </cell>
          <cell r="J1906" t="str">
            <v>TJ. LEMBUR BLN JUL-05 PENGEMASAN PRIMER</v>
          </cell>
          <cell r="K1906" t="str">
            <v>103120120</v>
          </cell>
        </row>
        <row r="1907">
          <cell r="A1907" t="str">
            <v>F</v>
          </cell>
          <cell r="B1907" t="str">
            <v>1</v>
          </cell>
          <cell r="D1907" t="str">
            <v>003418</v>
          </cell>
          <cell r="E1907">
            <v>38579</v>
          </cell>
          <cell r="F1907" t="str">
            <v>41410F7</v>
          </cell>
          <cell r="G1907" t="str">
            <v>6107010110F7</v>
          </cell>
          <cell r="H1907">
            <v>7239256</v>
          </cell>
          <cell r="I1907" t="str">
            <v>D</v>
          </cell>
          <cell r="J1907" t="str">
            <v>TJ. LEMBUR BLN JUL-05 PENGEMASAN SEKUNDER</v>
          </cell>
          <cell r="K1907" t="str">
            <v>103120130</v>
          </cell>
        </row>
        <row r="1908">
          <cell r="A1908" t="str">
            <v>F</v>
          </cell>
          <cell r="B1908" t="str">
            <v>1</v>
          </cell>
          <cell r="D1908" t="str">
            <v>003418</v>
          </cell>
          <cell r="E1908">
            <v>38579</v>
          </cell>
          <cell r="F1908" t="str">
            <v>41410G2</v>
          </cell>
          <cell r="G1908" t="str">
            <v>6107010110G2</v>
          </cell>
          <cell r="H1908">
            <v>801366</v>
          </cell>
          <cell r="I1908" t="str">
            <v>D</v>
          </cell>
          <cell r="J1908" t="str">
            <v>TJ. LEMBUR BLN JUL-05 PENCAMPURAN &amp; PENGIS</v>
          </cell>
          <cell r="K1908" t="str">
            <v>103120140</v>
          </cell>
        </row>
        <row r="1909">
          <cell r="A1909" t="str">
            <v>F</v>
          </cell>
          <cell r="B1909" t="str">
            <v>1</v>
          </cell>
          <cell r="D1909" t="str">
            <v>003418</v>
          </cell>
          <cell r="E1909">
            <v>38579</v>
          </cell>
          <cell r="F1909" t="str">
            <v>41410G3</v>
          </cell>
          <cell r="G1909" t="str">
            <v>6107010110G3</v>
          </cell>
          <cell r="H1909">
            <v>54314</v>
          </cell>
          <cell r="I1909" t="str">
            <v>D</v>
          </cell>
          <cell r="J1909" t="str">
            <v>TJ. LEMBUR BLN JUL-05 PENCAMPURAN &amp; PENGIS</v>
          </cell>
          <cell r="K1909" t="str">
            <v>103120150</v>
          </cell>
        </row>
        <row r="1910">
          <cell r="A1910" t="str">
            <v>F</v>
          </cell>
          <cell r="B1910" t="str">
            <v>1</v>
          </cell>
          <cell r="D1910" t="str">
            <v>003418</v>
          </cell>
          <cell r="E1910">
            <v>38579</v>
          </cell>
          <cell r="F1910" t="str">
            <v>41410G4</v>
          </cell>
          <cell r="G1910" t="str">
            <v>6107010110G4</v>
          </cell>
          <cell r="H1910">
            <v>592035</v>
          </cell>
          <cell r="I1910" t="str">
            <v>D</v>
          </cell>
          <cell r="J1910" t="str">
            <v>TJ. LEMBUR BLN JUL-05 PENGEMASAN CAIRAN &amp;</v>
          </cell>
          <cell r="K1910" t="str">
            <v>103120160</v>
          </cell>
        </row>
        <row r="1911">
          <cell r="A1911" t="str">
            <v>F</v>
          </cell>
          <cell r="B1911" t="str">
            <v>1</v>
          </cell>
          <cell r="D1911" t="str">
            <v>003418</v>
          </cell>
          <cell r="E1911">
            <v>38579</v>
          </cell>
          <cell r="F1911" t="str">
            <v>41410G5</v>
          </cell>
          <cell r="G1911" t="str">
            <v>6107010110G5</v>
          </cell>
          <cell r="H1911">
            <v>1785246</v>
          </cell>
          <cell r="I1911" t="str">
            <v>D</v>
          </cell>
          <cell r="J1911" t="str">
            <v>TJ. LEMBUR BLN JUL-05 PROSES &amp; PENGEMASAN</v>
          </cell>
          <cell r="K1911" t="str">
            <v>103120170</v>
          </cell>
        </row>
        <row r="1912">
          <cell r="A1912" t="str">
            <v>F</v>
          </cell>
          <cell r="B1912" t="str">
            <v>1</v>
          </cell>
          <cell r="D1912" t="str">
            <v>003418</v>
          </cell>
          <cell r="E1912">
            <v>38579</v>
          </cell>
          <cell r="F1912" t="str">
            <v>41410H1</v>
          </cell>
          <cell r="G1912" t="str">
            <v>6107010110H1</v>
          </cell>
          <cell r="H1912">
            <v>91854</v>
          </cell>
          <cell r="I1912" t="str">
            <v>D</v>
          </cell>
          <cell r="J1912" t="str">
            <v>TJ. LEMBUR BLN JUL-05 PRODUKSI III</v>
          </cell>
          <cell r="K1912" t="str">
            <v>103120180</v>
          </cell>
        </row>
        <row r="1913">
          <cell r="A1913" t="str">
            <v>F</v>
          </cell>
          <cell r="B1913" t="str">
            <v>1</v>
          </cell>
          <cell r="D1913" t="str">
            <v>003418</v>
          </cell>
          <cell r="E1913">
            <v>38579</v>
          </cell>
          <cell r="F1913" t="str">
            <v>41410H2</v>
          </cell>
          <cell r="G1913" t="str">
            <v>6107010110H2</v>
          </cell>
          <cell r="H1913">
            <v>517859</v>
          </cell>
          <cell r="I1913" t="str">
            <v>D</v>
          </cell>
          <cell r="J1913" t="str">
            <v>TJ. LEMBUR BLN JUL-05 PENCAMPURAN DAN PENC</v>
          </cell>
          <cell r="K1913" t="str">
            <v>103120190</v>
          </cell>
        </row>
        <row r="1914">
          <cell r="A1914" t="str">
            <v>F</v>
          </cell>
          <cell r="B1914" t="str">
            <v>1</v>
          </cell>
          <cell r="D1914" t="str">
            <v>003418</v>
          </cell>
          <cell r="E1914">
            <v>38579</v>
          </cell>
          <cell r="F1914" t="str">
            <v>41410H3</v>
          </cell>
          <cell r="G1914" t="str">
            <v>6107010110H3</v>
          </cell>
          <cell r="H1914">
            <v>3121651</v>
          </cell>
          <cell r="I1914" t="str">
            <v>D</v>
          </cell>
          <cell r="J1914" t="str">
            <v>TJ. LEMBUR BLN JUL-05 PENGEMASAN PIL KB &amp;</v>
          </cell>
          <cell r="K1914" t="str">
            <v>103120200</v>
          </cell>
        </row>
        <row r="1915">
          <cell r="A1915" t="str">
            <v>F</v>
          </cell>
          <cell r="B1915" t="str">
            <v>1</v>
          </cell>
          <cell r="D1915" t="str">
            <v>003418</v>
          </cell>
          <cell r="E1915">
            <v>38579</v>
          </cell>
          <cell r="F1915" t="str">
            <v>41410H4</v>
          </cell>
          <cell r="G1915" t="str">
            <v>6107010110H4</v>
          </cell>
          <cell r="H1915">
            <v>3104000</v>
          </cell>
          <cell r="I1915" t="str">
            <v>D</v>
          </cell>
          <cell r="J1915" t="str">
            <v>TJ. LEMBUR BLN JUL-05 EKSTRAKSI KINA</v>
          </cell>
          <cell r="K1915" t="str">
            <v>103120210</v>
          </cell>
        </row>
        <row r="1916">
          <cell r="A1916" t="str">
            <v>F</v>
          </cell>
          <cell r="B1916" t="str">
            <v>1</v>
          </cell>
          <cell r="D1916" t="str">
            <v>003418</v>
          </cell>
          <cell r="E1916">
            <v>38579</v>
          </cell>
          <cell r="F1916" t="str">
            <v>41410H5</v>
          </cell>
          <cell r="G1916" t="str">
            <v>6107010110H5</v>
          </cell>
          <cell r="H1916">
            <v>4466058</v>
          </cell>
          <cell r="I1916" t="str">
            <v>D</v>
          </cell>
          <cell r="J1916" t="str">
            <v>TJ. LEMBUR BLN JUL-05 ISOLASI ALKALOID KIN</v>
          </cell>
          <cell r="K1916" t="str">
            <v>103120220</v>
          </cell>
        </row>
        <row r="1917">
          <cell r="A1917" t="str">
            <v>F</v>
          </cell>
          <cell r="B1917" t="str">
            <v>1</v>
          </cell>
          <cell r="D1917" t="str">
            <v>003418</v>
          </cell>
          <cell r="E1917">
            <v>38579</v>
          </cell>
          <cell r="F1917" t="str">
            <v>41410H6</v>
          </cell>
          <cell r="G1917" t="str">
            <v>6107010110H6</v>
          </cell>
          <cell r="H1917">
            <v>5103440</v>
          </cell>
          <cell r="I1917" t="str">
            <v>D</v>
          </cell>
          <cell r="J1917" t="str">
            <v>TJ. LEMBUR BLN JUL-05 PEMURNIAN &amp; PENGEMAS</v>
          </cell>
          <cell r="K1917" t="str">
            <v>103120230</v>
          </cell>
        </row>
        <row r="1918">
          <cell r="A1918" t="str">
            <v>F</v>
          </cell>
          <cell r="B1918" t="str">
            <v>1</v>
          </cell>
          <cell r="D1918" t="str">
            <v>003418</v>
          </cell>
          <cell r="E1918">
            <v>38579</v>
          </cell>
          <cell r="F1918" t="str">
            <v>41410E1</v>
          </cell>
          <cell r="G1918" t="str">
            <v>6107010110E1</v>
          </cell>
          <cell r="H1918">
            <v>1157156</v>
          </cell>
          <cell r="I1918" t="str">
            <v>D</v>
          </cell>
          <cell r="J1918" t="str">
            <v>TJ. LEMBUR BLN JUL-05 KARANTINA DALAM PROS</v>
          </cell>
          <cell r="K1918" t="str">
            <v>103120240</v>
          </cell>
        </row>
        <row r="1919">
          <cell r="A1919" t="str">
            <v>F</v>
          </cell>
          <cell r="B1919" t="str">
            <v>1</v>
          </cell>
          <cell r="D1919" t="str">
            <v>003418</v>
          </cell>
          <cell r="E1919">
            <v>38579</v>
          </cell>
          <cell r="F1919" t="str">
            <v>41410J1</v>
          </cell>
          <cell r="G1919" t="str">
            <v>6107010110J1</v>
          </cell>
          <cell r="H1919">
            <v>26548</v>
          </cell>
          <cell r="I1919" t="str">
            <v>D</v>
          </cell>
          <cell r="J1919" t="str">
            <v>TJ. LEMBUR BLN JUL-05 PEMASTIAN MUTU</v>
          </cell>
          <cell r="K1919" t="str">
            <v>103120250</v>
          </cell>
        </row>
        <row r="1920">
          <cell r="A1920" t="str">
            <v>F</v>
          </cell>
          <cell r="B1920" t="str">
            <v>1</v>
          </cell>
          <cell r="D1920" t="str">
            <v>003418</v>
          </cell>
          <cell r="E1920">
            <v>38579</v>
          </cell>
          <cell r="F1920" t="str">
            <v>41410J2</v>
          </cell>
          <cell r="G1920" t="str">
            <v>6107010110J2</v>
          </cell>
          <cell r="H1920">
            <v>1566838</v>
          </cell>
          <cell r="I1920" t="str">
            <v>D</v>
          </cell>
          <cell r="J1920" t="str">
            <v>TJ. LEMBUR BLN JUL-05 PENGAWASAN DALAM PRO</v>
          </cell>
          <cell r="K1920" t="str">
            <v>103120260</v>
          </cell>
        </row>
        <row r="1921">
          <cell r="A1921" t="str">
            <v>F</v>
          </cell>
          <cell r="B1921" t="str">
            <v>1</v>
          </cell>
          <cell r="D1921" t="str">
            <v>003418</v>
          </cell>
          <cell r="E1921">
            <v>38579</v>
          </cell>
          <cell r="F1921" t="str">
            <v>41410J3</v>
          </cell>
          <cell r="G1921" t="str">
            <v>6107010110J3</v>
          </cell>
          <cell r="H1921">
            <v>188558</v>
          </cell>
          <cell r="I1921" t="str">
            <v>D</v>
          </cell>
          <cell r="J1921" t="str">
            <v>TJ. LEMBUR BLN JUL-05 PENGAWASAN DALAM PRO</v>
          </cell>
          <cell r="K1921" t="str">
            <v>103120270</v>
          </cell>
        </row>
        <row r="1922">
          <cell r="A1922" t="str">
            <v>F</v>
          </cell>
          <cell r="B1922" t="str">
            <v>1</v>
          </cell>
          <cell r="D1922" t="str">
            <v>003418</v>
          </cell>
          <cell r="E1922">
            <v>38579</v>
          </cell>
          <cell r="F1922" t="str">
            <v>41410J4</v>
          </cell>
          <cell r="G1922" t="str">
            <v>6107010110J4</v>
          </cell>
          <cell r="H1922">
            <v>128185</v>
          </cell>
          <cell r="I1922" t="str">
            <v>D</v>
          </cell>
          <cell r="J1922" t="str">
            <v>TJ. LEMBUR BLN JUL-05 PENGAWASAN PRODUK AK</v>
          </cell>
          <cell r="K1922" t="str">
            <v>103120280</v>
          </cell>
        </row>
        <row r="1923">
          <cell r="A1923" t="str">
            <v>F</v>
          </cell>
          <cell r="B1923" t="str">
            <v>1</v>
          </cell>
          <cell r="D1923" t="str">
            <v>003418</v>
          </cell>
          <cell r="E1923">
            <v>38579</v>
          </cell>
          <cell r="F1923" t="str">
            <v>41410J7</v>
          </cell>
          <cell r="G1923" t="str">
            <v>6107010110J7</v>
          </cell>
          <cell r="H1923">
            <v>409800</v>
          </cell>
          <cell r="I1923" t="str">
            <v>D</v>
          </cell>
          <cell r="J1923" t="str">
            <v>TJ. LEMBUR BLN JUL-05 PENANGANAN REGULASI</v>
          </cell>
          <cell r="K1923" t="str">
            <v>103120290</v>
          </cell>
        </row>
        <row r="1924">
          <cell r="A1924" t="str">
            <v>F</v>
          </cell>
          <cell r="B1924" t="str">
            <v>1</v>
          </cell>
          <cell r="D1924" t="str">
            <v>003418</v>
          </cell>
          <cell r="E1924">
            <v>38579</v>
          </cell>
          <cell r="F1924" t="str">
            <v>41410K2</v>
          </cell>
          <cell r="G1924" t="str">
            <v>6107010110K2</v>
          </cell>
          <cell r="H1924">
            <v>153634</v>
          </cell>
          <cell r="I1924" t="str">
            <v>D</v>
          </cell>
          <cell r="J1924" t="str">
            <v>TJ. LEMBUR BLN JUL-05 PEMERIKSAAN BAHAN BA</v>
          </cell>
          <cell r="K1924" t="str">
            <v>103120300</v>
          </cell>
        </row>
        <row r="1925">
          <cell r="A1925" t="str">
            <v>F</v>
          </cell>
          <cell r="B1925" t="str">
            <v>1</v>
          </cell>
          <cell r="D1925" t="str">
            <v>003418</v>
          </cell>
          <cell r="E1925">
            <v>38579</v>
          </cell>
          <cell r="F1925" t="str">
            <v>41410K4</v>
          </cell>
          <cell r="G1925" t="str">
            <v>6107010110K4</v>
          </cell>
          <cell r="H1925">
            <v>280839</v>
          </cell>
          <cell r="I1925" t="str">
            <v>D</v>
          </cell>
          <cell r="J1925" t="str">
            <v>TJ. LEMBUR BLN JUL-05 PEMERIKSAAN PRODUK J</v>
          </cell>
          <cell r="K1925" t="str">
            <v>103120310</v>
          </cell>
        </row>
        <row r="1926">
          <cell r="A1926" t="str">
            <v>F</v>
          </cell>
          <cell r="B1926" t="str">
            <v>1</v>
          </cell>
          <cell r="D1926" t="str">
            <v>003418</v>
          </cell>
          <cell r="E1926">
            <v>38579</v>
          </cell>
          <cell r="F1926" t="str">
            <v>41410K5</v>
          </cell>
          <cell r="G1926" t="str">
            <v>6107010110K5</v>
          </cell>
          <cell r="H1926">
            <v>42814</v>
          </cell>
          <cell r="I1926" t="str">
            <v>D</v>
          </cell>
          <cell r="J1926" t="str">
            <v>TJ. LEMBUR BLN JUL-05 PEMERIKSAAN KINA</v>
          </cell>
          <cell r="K1926" t="str">
            <v>103120320</v>
          </cell>
        </row>
        <row r="1927">
          <cell r="A1927" t="str">
            <v>F</v>
          </cell>
          <cell r="B1927" t="str">
            <v>1</v>
          </cell>
          <cell r="D1927" t="str">
            <v>003418</v>
          </cell>
          <cell r="E1927">
            <v>38579</v>
          </cell>
          <cell r="F1927" t="str">
            <v>41410K6</v>
          </cell>
          <cell r="G1927" t="str">
            <v>6107010110K6</v>
          </cell>
          <cell r="H1927">
            <v>132112</v>
          </cell>
          <cell r="I1927" t="str">
            <v>D</v>
          </cell>
          <cell r="J1927" t="str">
            <v>TJ. LEMBUR BLN JUL-05 PEMERIKSAAN MIKROBIO</v>
          </cell>
          <cell r="K1927" t="str">
            <v>103120330</v>
          </cell>
        </row>
        <row r="1928">
          <cell r="A1928" t="str">
            <v>F</v>
          </cell>
          <cell r="B1928" t="str">
            <v>1</v>
          </cell>
          <cell r="D1928" t="str">
            <v>003418</v>
          </cell>
          <cell r="E1928">
            <v>38579</v>
          </cell>
          <cell r="F1928" t="str">
            <v>41410M1</v>
          </cell>
          <cell r="G1928" t="str">
            <v>6107010110M1</v>
          </cell>
          <cell r="H1928">
            <v>50316</v>
          </cell>
          <cell r="I1928" t="str">
            <v>D</v>
          </cell>
          <cell r="J1928" t="str">
            <v>TJ. LEMBUR BLN JUL-05 TEKNIK &amp; PEMELIHARAA</v>
          </cell>
          <cell r="K1928" t="str">
            <v>103120340</v>
          </cell>
        </row>
        <row r="1929">
          <cell r="A1929" t="str">
            <v>F</v>
          </cell>
          <cell r="B1929" t="str">
            <v>1</v>
          </cell>
          <cell r="D1929" t="str">
            <v>003418</v>
          </cell>
          <cell r="E1929">
            <v>38579</v>
          </cell>
          <cell r="F1929" t="str">
            <v>41410M2</v>
          </cell>
          <cell r="G1929" t="str">
            <v>6107010110M2</v>
          </cell>
          <cell r="H1929">
            <v>1243565</v>
          </cell>
          <cell r="I1929" t="str">
            <v>D</v>
          </cell>
          <cell r="J1929" t="str">
            <v>TJ. LEMBUR BLN JUL-05 BANGUNAN &amp; LINGKUNGA</v>
          </cell>
          <cell r="K1929" t="str">
            <v>103120350</v>
          </cell>
        </row>
        <row r="1930">
          <cell r="A1930" t="str">
            <v>F</v>
          </cell>
          <cell r="B1930" t="str">
            <v>1</v>
          </cell>
          <cell r="D1930" t="str">
            <v>003418</v>
          </cell>
          <cell r="E1930">
            <v>38579</v>
          </cell>
          <cell r="F1930" t="str">
            <v>41410M3</v>
          </cell>
          <cell r="G1930" t="str">
            <v>6107010110M3</v>
          </cell>
          <cell r="H1930">
            <v>4264819</v>
          </cell>
          <cell r="I1930" t="str">
            <v>D</v>
          </cell>
          <cell r="J1930" t="str">
            <v>TJ. LEMBUR BLN JUL-05 ELEKTRIK &amp; INSTALASI</v>
          </cell>
          <cell r="K1930" t="str">
            <v>103120360</v>
          </cell>
        </row>
        <row r="1931">
          <cell r="A1931" t="str">
            <v>F</v>
          </cell>
          <cell r="B1931" t="str">
            <v>1</v>
          </cell>
          <cell r="D1931" t="str">
            <v>003418</v>
          </cell>
          <cell r="E1931">
            <v>38579</v>
          </cell>
          <cell r="F1931" t="str">
            <v>41410M4</v>
          </cell>
          <cell r="G1931" t="str">
            <v>6107010110M4</v>
          </cell>
          <cell r="H1931">
            <v>3280535</v>
          </cell>
          <cell r="I1931" t="str">
            <v>D</v>
          </cell>
          <cell r="J1931" t="str">
            <v>TJ. LEMBUR BLN JUL-05 MEKANIK</v>
          </cell>
          <cell r="K1931" t="str">
            <v>103120370</v>
          </cell>
        </row>
        <row r="1932">
          <cell r="A1932" t="str">
            <v>F</v>
          </cell>
          <cell r="B1932" t="str">
            <v>1</v>
          </cell>
          <cell r="D1932" t="str">
            <v>003418</v>
          </cell>
          <cell r="E1932">
            <v>38579</v>
          </cell>
          <cell r="F1932" t="str">
            <v>41410N2</v>
          </cell>
          <cell r="G1932" t="str">
            <v>6107010110N2</v>
          </cell>
          <cell r="H1932">
            <v>56870</v>
          </cell>
          <cell r="I1932" t="str">
            <v>D</v>
          </cell>
          <cell r="J1932" t="str">
            <v>TJ. LEMBUR BLN JUL-05 PENYIMPANAN BAHAN BA</v>
          </cell>
          <cell r="K1932" t="str">
            <v>103120380</v>
          </cell>
        </row>
        <row r="1933">
          <cell r="A1933" t="str">
            <v>F</v>
          </cell>
          <cell r="B1933" t="str">
            <v>1</v>
          </cell>
          <cell r="D1933" t="str">
            <v>003418</v>
          </cell>
          <cell r="E1933">
            <v>38579</v>
          </cell>
          <cell r="F1933" t="str">
            <v>41410N3</v>
          </cell>
          <cell r="G1933" t="str">
            <v>6107010110N3</v>
          </cell>
          <cell r="H1933">
            <v>412705</v>
          </cell>
          <cell r="I1933" t="str">
            <v>D</v>
          </cell>
          <cell r="J1933" t="str">
            <v>TJ. LEMBUR BLN JUL-05 PENYIMPANAN BAHAN KE</v>
          </cell>
          <cell r="K1933" t="str">
            <v>103120390</v>
          </cell>
        </row>
        <row r="1934">
          <cell r="A1934" t="str">
            <v>F</v>
          </cell>
          <cell r="B1934" t="str">
            <v>1</v>
          </cell>
          <cell r="D1934" t="str">
            <v>003418</v>
          </cell>
          <cell r="E1934">
            <v>38579</v>
          </cell>
          <cell r="F1934" t="str">
            <v>41410N4</v>
          </cell>
          <cell r="G1934" t="str">
            <v>6107010110N4</v>
          </cell>
          <cell r="H1934">
            <v>351522</v>
          </cell>
          <cell r="I1934" t="str">
            <v>D</v>
          </cell>
          <cell r="J1934" t="str">
            <v>TJ. LEMBUR BLN JUL-05 PENYIMPANAN PRODUK J</v>
          </cell>
          <cell r="K1934" t="str">
            <v>103120400</v>
          </cell>
        </row>
        <row r="1935">
          <cell r="A1935" t="str">
            <v>F</v>
          </cell>
          <cell r="B1935" t="str">
            <v>1</v>
          </cell>
          <cell r="D1935" t="str">
            <v>003418</v>
          </cell>
          <cell r="E1935">
            <v>38579</v>
          </cell>
          <cell r="F1935" t="str">
            <v>41410N6</v>
          </cell>
          <cell r="G1935" t="str">
            <v>6107010110N6</v>
          </cell>
          <cell r="H1935">
            <v>3413492</v>
          </cell>
          <cell r="I1935" t="str">
            <v>D</v>
          </cell>
          <cell r="J1935" t="str">
            <v>TJ. LEMBUR BLN JUL-05 PENYIMPANAN KULIT KI</v>
          </cell>
          <cell r="K1935" t="str">
            <v>103120410</v>
          </cell>
        </row>
        <row r="1936">
          <cell r="A1936" t="str">
            <v>F</v>
          </cell>
          <cell r="B1936" t="str">
            <v>1</v>
          </cell>
          <cell r="D1936" t="str">
            <v>003418</v>
          </cell>
          <cell r="E1936">
            <v>38579</v>
          </cell>
          <cell r="F1936" t="str">
            <v>41410N7</v>
          </cell>
          <cell r="G1936" t="str">
            <v>6107010110N7</v>
          </cell>
          <cell r="H1936">
            <v>301680</v>
          </cell>
          <cell r="I1936" t="str">
            <v>D</v>
          </cell>
          <cell r="J1936" t="str">
            <v>TJ. LEMBUR BLN JUL-05 PENIMBANGAN SENTRAL</v>
          </cell>
          <cell r="K1936" t="str">
            <v>103120420</v>
          </cell>
        </row>
        <row r="1937">
          <cell r="A1937" t="str">
            <v>F</v>
          </cell>
          <cell r="B1937" t="str">
            <v>1</v>
          </cell>
          <cell r="D1937" t="str">
            <v>003418</v>
          </cell>
          <cell r="E1937">
            <v>38579</v>
          </cell>
          <cell r="F1937" t="str">
            <v>41410O3</v>
          </cell>
          <cell r="G1937" t="str">
            <v>6107010110O3</v>
          </cell>
          <cell r="H1937">
            <v>52182</v>
          </cell>
          <cell r="I1937" t="str">
            <v>D</v>
          </cell>
          <cell r="J1937" t="str">
            <v>TJ. LEMBUR BLN JUL-05 PEMBELIAN BAHAN NON</v>
          </cell>
          <cell r="K1937" t="str">
            <v>103120430</v>
          </cell>
        </row>
        <row r="1938">
          <cell r="A1938" t="str">
            <v>F</v>
          </cell>
          <cell r="B1938" t="str">
            <v>1</v>
          </cell>
          <cell r="D1938" t="str">
            <v>003418</v>
          </cell>
          <cell r="E1938">
            <v>38579</v>
          </cell>
          <cell r="F1938" t="str">
            <v>41410A4</v>
          </cell>
          <cell r="G1938" t="str">
            <v>6107010110A4</v>
          </cell>
          <cell r="H1938">
            <v>160536</v>
          </cell>
          <cell r="I1938" t="str">
            <v>D</v>
          </cell>
          <cell r="J1938" t="str">
            <v>TJ. LEMBUR BLN JUL-05 KTO BINTANG</v>
          </cell>
          <cell r="K1938" t="str">
            <v>103120440</v>
          </cell>
        </row>
        <row r="1939">
          <cell r="A1939" t="str">
            <v>F</v>
          </cell>
          <cell r="B1939" t="str">
            <v>1</v>
          </cell>
          <cell r="D1939" t="str">
            <v>003418</v>
          </cell>
          <cell r="E1939">
            <v>38579</v>
          </cell>
          <cell r="F1939" t="str">
            <v>41410Q5</v>
          </cell>
          <cell r="G1939" t="str">
            <v>6107010110Q5</v>
          </cell>
          <cell r="H1939">
            <v>7591801</v>
          </cell>
          <cell r="I1939" t="str">
            <v>D</v>
          </cell>
          <cell r="J1939" t="str">
            <v>TJ. LEMBUR BLN JUL-05 UMUM</v>
          </cell>
          <cell r="K1939" t="str">
            <v>103120450</v>
          </cell>
        </row>
        <row r="1940">
          <cell r="A1940" t="str">
            <v>F</v>
          </cell>
          <cell r="B1940" t="str">
            <v>1</v>
          </cell>
          <cell r="D1940" t="str">
            <v>003418</v>
          </cell>
          <cell r="E1940">
            <v>38579</v>
          </cell>
          <cell r="F1940" t="str">
            <v>41410Q6</v>
          </cell>
          <cell r="G1940" t="str">
            <v>6107010110Q6</v>
          </cell>
          <cell r="H1940">
            <v>3396774</v>
          </cell>
          <cell r="I1940" t="str">
            <v>D</v>
          </cell>
          <cell r="J1940" t="str">
            <v>TJ. LEMBUR BLN JUL-05 RUMAH TANGGA</v>
          </cell>
          <cell r="K1940" t="str">
            <v>103120460</v>
          </cell>
        </row>
        <row r="1941">
          <cell r="A1941" t="str">
            <v>F</v>
          </cell>
          <cell r="B1941" t="str">
            <v>1</v>
          </cell>
          <cell r="D1941" t="str">
            <v>003418</v>
          </cell>
          <cell r="E1941">
            <v>38579</v>
          </cell>
          <cell r="F1941" t="str">
            <v>41410Q2</v>
          </cell>
          <cell r="G1941" t="str">
            <v>6107010110Q2</v>
          </cell>
          <cell r="H1941">
            <v>1378094</v>
          </cell>
          <cell r="I1941" t="str">
            <v>D</v>
          </cell>
          <cell r="J1941" t="str">
            <v>TJ. LEMBUR BLN JUL-05 ADM.PERSONALIA PLANT</v>
          </cell>
          <cell r="K1941" t="str">
            <v>103120470</v>
          </cell>
        </row>
        <row r="1942">
          <cell r="A1942" t="str">
            <v>F</v>
          </cell>
          <cell r="B1942" t="str">
            <v>1</v>
          </cell>
          <cell r="D1942" t="str">
            <v>003418</v>
          </cell>
          <cell r="E1942">
            <v>38579</v>
          </cell>
          <cell r="F1942" t="str">
            <v>41410Q4</v>
          </cell>
          <cell r="G1942" t="str">
            <v>6107010110Q4</v>
          </cell>
          <cell r="H1942">
            <v>95997</v>
          </cell>
          <cell r="I1942" t="str">
            <v>D</v>
          </cell>
          <cell r="J1942" t="str">
            <v>TJ. LEMBUR BLN JUL-05 PELATIHAN</v>
          </cell>
          <cell r="K1942" t="str">
            <v>103120480</v>
          </cell>
        </row>
        <row r="1943">
          <cell r="A1943" t="str">
            <v>F</v>
          </cell>
          <cell r="B1943" t="str">
            <v>1</v>
          </cell>
          <cell r="D1943" t="str">
            <v>003418</v>
          </cell>
          <cell r="E1943">
            <v>38579</v>
          </cell>
          <cell r="F1943" t="str">
            <v>41410R2</v>
          </cell>
          <cell r="G1943" t="str">
            <v>6107010110R2</v>
          </cell>
          <cell r="H1943">
            <v>1434466</v>
          </cell>
          <cell r="I1943" t="str">
            <v>D</v>
          </cell>
          <cell r="J1943" t="str">
            <v>TJ. LEMBUR BLN JUL-05 BID.VERIFIKASI / LAP</v>
          </cell>
          <cell r="K1943" t="str">
            <v>103120490</v>
          </cell>
        </row>
        <row r="1944">
          <cell r="A1944" t="str">
            <v>F</v>
          </cell>
          <cell r="B1944" t="str">
            <v>1</v>
          </cell>
          <cell r="D1944" t="str">
            <v>003418</v>
          </cell>
          <cell r="E1944">
            <v>38579</v>
          </cell>
          <cell r="F1944" t="str">
            <v>41410R3</v>
          </cell>
          <cell r="G1944" t="str">
            <v>6107010110R3</v>
          </cell>
          <cell r="H1944">
            <v>84513</v>
          </cell>
          <cell r="I1944" t="str">
            <v>D</v>
          </cell>
          <cell r="J1944" t="str">
            <v>TJ. LEMBUR BLN JUL-05 BIDANG PROSES DATA A</v>
          </cell>
          <cell r="K1944" t="str">
            <v>103120500</v>
          </cell>
        </row>
        <row r="1945">
          <cell r="A1945" t="str">
            <v>F</v>
          </cell>
          <cell r="B1945" t="str">
            <v>1</v>
          </cell>
          <cell r="D1945" t="str">
            <v>003418</v>
          </cell>
          <cell r="E1945">
            <v>38579</v>
          </cell>
          <cell r="F1945" t="str">
            <v>41410R4</v>
          </cell>
          <cell r="G1945" t="str">
            <v>6107010110R4</v>
          </cell>
          <cell r="H1945">
            <v>360230</v>
          </cell>
          <cell r="I1945" t="str">
            <v>D</v>
          </cell>
          <cell r="J1945" t="str">
            <v>TJ. LEMBUR BLN JUL-05 BID STANDARISASI PEN</v>
          </cell>
          <cell r="K1945" t="str">
            <v>103120510</v>
          </cell>
        </row>
        <row r="1946">
          <cell r="A1946" t="str">
            <v>F</v>
          </cell>
          <cell r="B1946" t="str">
            <v>1</v>
          </cell>
          <cell r="D1946" t="str">
            <v>003418</v>
          </cell>
          <cell r="E1946">
            <v>38579</v>
          </cell>
          <cell r="F1946" t="str">
            <v>41410S1</v>
          </cell>
          <cell r="G1946" t="str">
            <v>6107010110S1</v>
          </cell>
          <cell r="H1946">
            <v>219060</v>
          </cell>
          <cell r="I1946" t="str">
            <v>D</v>
          </cell>
          <cell r="J1946" t="str">
            <v>TJ. LEMBUR BLN JUL-05 KEUANGAN</v>
          </cell>
          <cell r="K1946" t="str">
            <v>103120520</v>
          </cell>
        </row>
        <row r="1947">
          <cell r="A1947" t="str">
            <v>F</v>
          </cell>
          <cell r="B1947" t="str">
            <v>1</v>
          </cell>
          <cell r="D1947" t="str">
            <v>003418</v>
          </cell>
          <cell r="E1947">
            <v>38579</v>
          </cell>
          <cell r="F1947" t="str">
            <v>41410S3</v>
          </cell>
          <cell r="G1947" t="str">
            <v>6107010110S3</v>
          </cell>
          <cell r="H1947">
            <v>133880</v>
          </cell>
          <cell r="I1947" t="str">
            <v>D</v>
          </cell>
          <cell r="J1947" t="str">
            <v>TJ. LEMBUR BLN JUL-05 ADM / KAS BANK PLANT</v>
          </cell>
          <cell r="K1947" t="str">
            <v>103120530</v>
          </cell>
        </row>
        <row r="1948">
          <cell r="A1948" t="str">
            <v>F</v>
          </cell>
          <cell r="B1948" t="str">
            <v>1</v>
          </cell>
          <cell r="D1948" t="str">
            <v>003418</v>
          </cell>
          <cell r="E1948">
            <v>38579</v>
          </cell>
          <cell r="F1948" t="str">
            <v>41410F3</v>
          </cell>
          <cell r="G1948" t="str">
            <v>6107010110F3</v>
          </cell>
          <cell r="H1948">
            <v>145075</v>
          </cell>
          <cell r="I1948" t="str">
            <v>D</v>
          </cell>
          <cell r="J1948" t="str">
            <v>TJ. LEMBUR BLN JUL-05 PENCETAKAN               PTT</v>
          </cell>
          <cell r="K1948" t="str">
            <v>103120540</v>
          </cell>
        </row>
        <row r="1949">
          <cell r="A1949" t="str">
            <v>F</v>
          </cell>
          <cell r="B1949" t="str">
            <v>1</v>
          </cell>
          <cell r="D1949" t="str">
            <v>003418</v>
          </cell>
          <cell r="E1949">
            <v>38579</v>
          </cell>
          <cell r="F1949" t="str">
            <v>41410F5</v>
          </cell>
          <cell r="G1949" t="str">
            <v>6107010110F5</v>
          </cell>
          <cell r="H1949">
            <v>128495</v>
          </cell>
          <cell r="I1949" t="str">
            <v>D</v>
          </cell>
          <cell r="J1949" t="str">
            <v>TJ. LEMBUR BLN JUL-05 ARV                      PTT</v>
          </cell>
          <cell r="K1949" t="str">
            <v>103120550</v>
          </cell>
        </row>
        <row r="1950">
          <cell r="A1950" t="str">
            <v>F</v>
          </cell>
          <cell r="B1950" t="str">
            <v>1</v>
          </cell>
          <cell r="D1950" t="str">
            <v>003418</v>
          </cell>
          <cell r="E1950">
            <v>38579</v>
          </cell>
          <cell r="F1950" t="str">
            <v>41410H2</v>
          </cell>
          <cell r="G1950" t="str">
            <v>6107010110H2</v>
          </cell>
          <cell r="H1950">
            <v>862160</v>
          </cell>
          <cell r="I1950" t="str">
            <v>D</v>
          </cell>
          <cell r="J1950" t="str">
            <v>TJ. LEMBUR BLN JUL-05 PENCAMPURAN DAN PENC     PTT</v>
          </cell>
          <cell r="K1950" t="str">
            <v>103120560</v>
          </cell>
        </row>
        <row r="1951">
          <cell r="A1951" t="str">
            <v>F</v>
          </cell>
          <cell r="B1951" t="str">
            <v>1</v>
          </cell>
          <cell r="D1951" t="str">
            <v>003418</v>
          </cell>
          <cell r="E1951">
            <v>38579</v>
          </cell>
          <cell r="F1951" t="str">
            <v>41410K2</v>
          </cell>
          <cell r="G1951" t="str">
            <v>6107010110K2</v>
          </cell>
          <cell r="H1951">
            <v>47168</v>
          </cell>
          <cell r="I1951" t="str">
            <v>D</v>
          </cell>
          <cell r="J1951" t="str">
            <v>TJ. LEMBUR BLN JUL-05 PEMERIKSAAN BAHAN BA</v>
          </cell>
          <cell r="K1951" t="str">
            <v>103120570</v>
          </cell>
        </row>
        <row r="1952">
          <cell r="A1952" t="str">
            <v>F</v>
          </cell>
          <cell r="B1952" t="str">
            <v>1</v>
          </cell>
          <cell r="D1952" t="str">
            <v>003418</v>
          </cell>
          <cell r="E1952">
            <v>38579</v>
          </cell>
          <cell r="F1952" t="str">
            <v>41410K4</v>
          </cell>
          <cell r="G1952" t="str">
            <v>6107010110K4</v>
          </cell>
          <cell r="H1952">
            <v>257280</v>
          </cell>
          <cell r="I1952" t="str">
            <v>D</v>
          </cell>
          <cell r="J1952" t="str">
            <v>TJ. LEMBUR BLN JUL-05 PEMERIKSAAN PRODUK J</v>
          </cell>
          <cell r="K1952" t="str">
            <v>103120580</v>
          </cell>
        </row>
        <row r="1953">
          <cell r="A1953" t="str">
            <v>F</v>
          </cell>
          <cell r="B1953" t="str">
            <v>1</v>
          </cell>
          <cell r="D1953" t="str">
            <v>003418</v>
          </cell>
          <cell r="E1953">
            <v>38579</v>
          </cell>
          <cell r="F1953" t="str">
            <v>41410K6</v>
          </cell>
          <cell r="G1953" t="str">
            <v>6107010110K6</v>
          </cell>
          <cell r="H1953">
            <v>60032</v>
          </cell>
          <cell r="I1953" t="str">
            <v>D</v>
          </cell>
          <cell r="J1953" t="str">
            <v>TJ. LEMBUR BLN JUL-05 PEMERIKSAAN MIKROBIO</v>
          </cell>
          <cell r="K1953" t="str">
            <v>103120590</v>
          </cell>
        </row>
        <row r="1954">
          <cell r="A1954" t="str">
            <v>F</v>
          </cell>
          <cell r="B1954" t="str">
            <v>1</v>
          </cell>
          <cell r="D1954" t="str">
            <v>003418</v>
          </cell>
          <cell r="E1954">
            <v>38579</v>
          </cell>
          <cell r="F1954" t="str">
            <v>41410L3</v>
          </cell>
          <cell r="G1954" t="str">
            <v>6107010110L3</v>
          </cell>
          <cell r="H1954">
            <v>12864</v>
          </cell>
          <cell r="I1954" t="str">
            <v>D</v>
          </cell>
          <cell r="J1954" t="str">
            <v>TJ. LEMBUR BLN JUL-05 EVALUASI METODA ANAL</v>
          </cell>
          <cell r="K1954" t="str">
            <v>103120600</v>
          </cell>
        </row>
        <row r="1955">
          <cell r="A1955" t="str">
            <v>F</v>
          </cell>
          <cell r="B1955" t="str">
            <v>1</v>
          </cell>
          <cell r="D1955" t="str">
            <v>003418</v>
          </cell>
          <cell r="E1955">
            <v>38579</v>
          </cell>
          <cell r="F1955" t="str">
            <v>41410Q5</v>
          </cell>
          <cell r="G1955" t="str">
            <v>6107010110Q5</v>
          </cell>
          <cell r="H1955">
            <v>497400</v>
          </cell>
          <cell r="I1955" t="str">
            <v>D</v>
          </cell>
          <cell r="J1955" t="str">
            <v>TJ. LEMBUR BLN JUL-05 UMUM                     PTT</v>
          </cell>
          <cell r="K1955" t="str">
            <v>103120610</v>
          </cell>
        </row>
        <row r="1956">
          <cell r="A1956" t="str">
            <v>F</v>
          </cell>
          <cell r="B1956" t="str">
            <v>1</v>
          </cell>
          <cell r="D1956" t="str">
            <v>003418</v>
          </cell>
          <cell r="E1956">
            <v>38579</v>
          </cell>
          <cell r="F1956" t="str">
            <v>41201A0</v>
          </cell>
          <cell r="G1956" t="str">
            <v>6103010101A0</v>
          </cell>
          <cell r="H1956">
            <v>3650000</v>
          </cell>
          <cell r="I1956" t="str">
            <v>D</v>
          </cell>
          <cell r="J1956" t="str">
            <v>TUNJ PERUSAHAAN BLN JUL-05 PLANT BANDUNG       PTT</v>
          </cell>
          <cell r="K1956" t="str">
            <v>103120620</v>
          </cell>
        </row>
        <row r="1957">
          <cell r="A1957" t="str">
            <v>F</v>
          </cell>
          <cell r="B1957" t="str">
            <v>1</v>
          </cell>
          <cell r="D1957" t="str">
            <v>003418</v>
          </cell>
          <cell r="E1957">
            <v>38579</v>
          </cell>
          <cell r="F1957" t="str">
            <v>41201A1</v>
          </cell>
          <cell r="G1957" t="str">
            <v>6103010101A1</v>
          </cell>
          <cell r="H1957">
            <v>1450000</v>
          </cell>
          <cell r="I1957" t="str">
            <v>D</v>
          </cell>
          <cell r="J1957" t="str">
            <v>TUNJ PERUSAHAAN BLN JUL-05 MANAGEMENT REPRESENT</v>
          </cell>
          <cell r="K1957" t="str">
            <v>103120630</v>
          </cell>
        </row>
        <row r="1958">
          <cell r="A1958" t="str">
            <v>F</v>
          </cell>
          <cell r="B1958" t="str">
            <v>1</v>
          </cell>
          <cell r="D1958" t="str">
            <v>003418</v>
          </cell>
          <cell r="E1958">
            <v>38579</v>
          </cell>
          <cell r="F1958" t="str">
            <v>41201A3</v>
          </cell>
          <cell r="G1958" t="str">
            <v>6103010101A3</v>
          </cell>
          <cell r="H1958">
            <v>2800000</v>
          </cell>
          <cell r="I1958" t="str">
            <v>D</v>
          </cell>
          <cell r="J1958" t="str">
            <v>TUNJ PERUSAHAAN BLN JUL-05 LIMBAH / IPAL</v>
          </cell>
          <cell r="K1958" t="str">
            <v>103120640</v>
          </cell>
        </row>
        <row r="1959">
          <cell r="A1959" t="str">
            <v>F</v>
          </cell>
          <cell r="B1959" t="str">
            <v>1</v>
          </cell>
          <cell r="D1959" t="str">
            <v>003418</v>
          </cell>
          <cell r="E1959">
            <v>38579</v>
          </cell>
          <cell r="F1959" t="str">
            <v>41201B0</v>
          </cell>
          <cell r="G1959" t="str">
            <v>6103010101B0</v>
          </cell>
          <cell r="H1959">
            <v>1800000</v>
          </cell>
          <cell r="I1959" t="str">
            <v>D</v>
          </cell>
          <cell r="J1959" t="str">
            <v>TUNJ PERUSAHAAN BLN JUL-05 PERENCANAAN PRODUKSI</v>
          </cell>
          <cell r="K1959" t="str">
            <v>103120650</v>
          </cell>
        </row>
        <row r="1960">
          <cell r="A1960" t="str">
            <v>F</v>
          </cell>
          <cell r="B1960" t="str">
            <v>1</v>
          </cell>
          <cell r="D1960" t="str">
            <v>003418</v>
          </cell>
          <cell r="E1960">
            <v>38579</v>
          </cell>
          <cell r="F1960" t="str">
            <v>41201C1</v>
          </cell>
          <cell r="G1960" t="str">
            <v>6103010101C1</v>
          </cell>
          <cell r="H1960">
            <v>2500000</v>
          </cell>
          <cell r="I1960" t="str">
            <v>D</v>
          </cell>
          <cell r="J1960" t="str">
            <v>TUNJ PERUSAHAAN BLN JUL-05 PERENCANAAN &amp; PENGEN</v>
          </cell>
          <cell r="K1960" t="str">
            <v>103120660</v>
          </cell>
        </row>
        <row r="1961">
          <cell r="A1961" t="str">
            <v>F</v>
          </cell>
          <cell r="B1961" t="str">
            <v>1</v>
          </cell>
          <cell r="D1961" t="str">
            <v>003418</v>
          </cell>
          <cell r="E1961">
            <v>38579</v>
          </cell>
          <cell r="F1961" t="str">
            <v>41201C2</v>
          </cell>
          <cell r="G1961" t="str">
            <v>6103010101C2</v>
          </cell>
          <cell r="H1961">
            <v>300000</v>
          </cell>
          <cell r="I1961" t="str">
            <v>D</v>
          </cell>
          <cell r="J1961" t="str">
            <v>TUNJ PERUSAHAAN BLN JUL-05 PERENCANAAN &amp; PENGEN</v>
          </cell>
          <cell r="K1961" t="str">
            <v>103120670</v>
          </cell>
        </row>
        <row r="1962">
          <cell r="A1962" t="str">
            <v>F</v>
          </cell>
          <cell r="B1962" t="str">
            <v>1</v>
          </cell>
          <cell r="D1962" t="str">
            <v>003418</v>
          </cell>
          <cell r="E1962">
            <v>38579</v>
          </cell>
          <cell r="F1962" t="str">
            <v>41201D1</v>
          </cell>
          <cell r="G1962" t="str">
            <v>6103010101D1</v>
          </cell>
          <cell r="H1962">
            <v>1150000</v>
          </cell>
          <cell r="I1962" t="str">
            <v>D</v>
          </cell>
          <cell r="J1962" t="str">
            <v>TUNJ PERUSAHAAN BLN JUL-05 PERENCANAAN PENGENDA</v>
          </cell>
          <cell r="K1962" t="str">
            <v>103120680</v>
          </cell>
        </row>
        <row r="1963">
          <cell r="A1963" t="str">
            <v>F</v>
          </cell>
          <cell r="B1963" t="str">
            <v>1</v>
          </cell>
          <cell r="D1963" t="str">
            <v>003418</v>
          </cell>
          <cell r="E1963">
            <v>38579</v>
          </cell>
          <cell r="F1963" t="str">
            <v>41201D2</v>
          </cell>
          <cell r="G1963" t="str">
            <v>6103010101D2</v>
          </cell>
          <cell r="H1963">
            <v>2600000</v>
          </cell>
          <cell r="I1963" t="str">
            <v>D</v>
          </cell>
          <cell r="J1963" t="str">
            <v>TUNJ PERUSAHAAN BLN JUL-05 PERENCANAAN PRODUKSI</v>
          </cell>
          <cell r="K1963" t="str">
            <v>103120690</v>
          </cell>
        </row>
        <row r="1964">
          <cell r="A1964" t="str">
            <v>F</v>
          </cell>
          <cell r="B1964" t="str">
            <v>1</v>
          </cell>
          <cell r="D1964" t="str">
            <v>003418</v>
          </cell>
          <cell r="E1964">
            <v>38579</v>
          </cell>
          <cell r="F1964" t="str">
            <v>41201D3</v>
          </cell>
          <cell r="G1964" t="str">
            <v>6103010101D3</v>
          </cell>
          <cell r="H1964">
            <v>1150000</v>
          </cell>
          <cell r="I1964" t="str">
            <v>D</v>
          </cell>
          <cell r="J1964" t="str">
            <v>TUNJ PERUSAHAAN BLN JUL-05 PENGENDALIAN PRODUKS</v>
          </cell>
          <cell r="K1964" t="str">
            <v>103120700</v>
          </cell>
        </row>
        <row r="1965">
          <cell r="A1965" t="str">
            <v>F</v>
          </cell>
          <cell r="B1965" t="str">
            <v>1</v>
          </cell>
          <cell r="D1965" t="str">
            <v>003418</v>
          </cell>
          <cell r="E1965">
            <v>38579</v>
          </cell>
          <cell r="F1965" t="str">
            <v>41201E0</v>
          </cell>
          <cell r="G1965" t="str">
            <v>6103010101E0</v>
          </cell>
          <cell r="H1965">
            <v>1800000</v>
          </cell>
          <cell r="I1965" t="str">
            <v>D</v>
          </cell>
          <cell r="J1965" t="str">
            <v>TUNJ PERUSAHAAN BLN JUL-05 PRODUKSI</v>
          </cell>
          <cell r="K1965" t="str">
            <v>103120710</v>
          </cell>
        </row>
        <row r="1966">
          <cell r="A1966" t="str">
            <v>F</v>
          </cell>
          <cell r="B1966" t="str">
            <v>1</v>
          </cell>
          <cell r="D1966" t="str">
            <v>003418</v>
          </cell>
          <cell r="E1966">
            <v>38579</v>
          </cell>
          <cell r="F1966" t="str">
            <v>41201F1</v>
          </cell>
          <cell r="G1966" t="str">
            <v>6103010101F1</v>
          </cell>
          <cell r="H1966">
            <v>1150000</v>
          </cell>
          <cell r="I1966" t="str">
            <v>D</v>
          </cell>
          <cell r="J1966" t="str">
            <v>TUNJ PERUSAHAAN BLN JUL-05 PRODUKSI I</v>
          </cell>
          <cell r="K1966" t="str">
            <v>103120720</v>
          </cell>
        </row>
        <row r="1967">
          <cell r="A1967" t="str">
            <v>F</v>
          </cell>
          <cell r="B1967" t="str">
            <v>1</v>
          </cell>
          <cell r="D1967" t="str">
            <v>003418</v>
          </cell>
          <cell r="E1967">
            <v>38579</v>
          </cell>
          <cell r="F1967" t="str">
            <v>41201F2</v>
          </cell>
          <cell r="G1967" t="str">
            <v>6103010101F2</v>
          </cell>
          <cell r="H1967">
            <v>4450000</v>
          </cell>
          <cell r="I1967" t="str">
            <v>D</v>
          </cell>
          <cell r="J1967" t="str">
            <v>TUNJ PERUSAHAAN BLN JUL-05 GRANULASI</v>
          </cell>
          <cell r="K1967" t="str">
            <v>103120730</v>
          </cell>
        </row>
        <row r="1968">
          <cell r="A1968" t="str">
            <v>F</v>
          </cell>
          <cell r="B1968" t="str">
            <v>1</v>
          </cell>
          <cell r="D1968" t="str">
            <v>003418</v>
          </cell>
          <cell r="E1968">
            <v>38579</v>
          </cell>
          <cell r="F1968" t="str">
            <v>41201F3</v>
          </cell>
          <cell r="G1968" t="str">
            <v>6103010101F3</v>
          </cell>
          <cell r="H1968">
            <v>4500000</v>
          </cell>
          <cell r="I1968" t="str">
            <v>D</v>
          </cell>
          <cell r="J1968" t="str">
            <v>TUNJ PERUSAHAAN BLN JUL-05 PENCETAKAN</v>
          </cell>
          <cell r="K1968" t="str">
            <v>103120740</v>
          </cell>
        </row>
        <row r="1969">
          <cell r="A1969" t="str">
            <v>F</v>
          </cell>
          <cell r="B1969" t="str">
            <v>1</v>
          </cell>
          <cell r="D1969" t="str">
            <v>003418</v>
          </cell>
          <cell r="E1969">
            <v>38579</v>
          </cell>
          <cell r="F1969" t="str">
            <v>41201F4</v>
          </cell>
          <cell r="G1969" t="str">
            <v>6103010101F4</v>
          </cell>
          <cell r="H1969">
            <v>1650000</v>
          </cell>
          <cell r="I1969" t="str">
            <v>D</v>
          </cell>
          <cell r="J1969" t="str">
            <v>TUNJ PERUSAHAAN BLN JUL-05 PENYALUTAN</v>
          </cell>
          <cell r="K1969" t="str">
            <v>103120750</v>
          </cell>
        </row>
        <row r="1970">
          <cell r="A1970" t="str">
            <v>F</v>
          </cell>
          <cell r="B1970" t="str">
            <v>1</v>
          </cell>
          <cell r="D1970" t="str">
            <v>003418</v>
          </cell>
          <cell r="E1970">
            <v>38579</v>
          </cell>
          <cell r="F1970" t="str">
            <v>41201F5</v>
          </cell>
          <cell r="G1970" t="str">
            <v>6103010101F5</v>
          </cell>
          <cell r="H1970">
            <v>1100000</v>
          </cell>
          <cell r="I1970" t="str">
            <v>D</v>
          </cell>
          <cell r="J1970" t="str">
            <v>TUNJ PERUSAHAAN BLN JUL-05 ARV</v>
          </cell>
          <cell r="K1970" t="str">
            <v>103120760</v>
          </cell>
        </row>
        <row r="1971">
          <cell r="A1971" t="str">
            <v>F</v>
          </cell>
          <cell r="B1971" t="str">
            <v>1</v>
          </cell>
          <cell r="D1971" t="str">
            <v>003418</v>
          </cell>
          <cell r="E1971">
            <v>38579</v>
          </cell>
          <cell r="F1971" t="str">
            <v>41201F6</v>
          </cell>
          <cell r="G1971" t="str">
            <v>6103010101F6</v>
          </cell>
          <cell r="H1971">
            <v>9950000</v>
          </cell>
          <cell r="I1971" t="str">
            <v>D</v>
          </cell>
          <cell r="J1971" t="str">
            <v>TUNJ PERUSAHAAN BLN JUL-05 PENGEMASAN PRIMER</v>
          </cell>
          <cell r="K1971" t="str">
            <v>103120770</v>
          </cell>
        </row>
        <row r="1972">
          <cell r="A1972" t="str">
            <v>F</v>
          </cell>
          <cell r="B1972" t="str">
            <v>1</v>
          </cell>
          <cell r="D1972" t="str">
            <v>003418</v>
          </cell>
          <cell r="E1972">
            <v>38579</v>
          </cell>
          <cell r="F1972" t="str">
            <v>41201F7</v>
          </cell>
          <cell r="G1972" t="str">
            <v>6103010101F7</v>
          </cell>
          <cell r="H1972">
            <v>9950000</v>
          </cell>
          <cell r="I1972" t="str">
            <v>D</v>
          </cell>
          <cell r="J1972" t="str">
            <v>TUNJ PERUSAHAAN BLN JUL-05 PENGEMASAN SEKUNDER</v>
          </cell>
          <cell r="K1972" t="str">
            <v>103120780</v>
          </cell>
        </row>
        <row r="1973">
          <cell r="A1973" t="str">
            <v>F</v>
          </cell>
          <cell r="B1973" t="str">
            <v>1</v>
          </cell>
          <cell r="D1973" t="str">
            <v>003418</v>
          </cell>
          <cell r="E1973">
            <v>38579</v>
          </cell>
          <cell r="F1973" t="str">
            <v>41201G1</v>
          </cell>
          <cell r="G1973" t="str">
            <v>6103010101G1</v>
          </cell>
          <cell r="H1973">
            <v>2300000</v>
          </cell>
          <cell r="I1973" t="str">
            <v>D</v>
          </cell>
          <cell r="J1973" t="str">
            <v>TUNJ PERUSAHAAN BLN JUL-05 PRODUKSI II</v>
          </cell>
          <cell r="K1973" t="str">
            <v>103120790</v>
          </cell>
        </row>
        <row r="1974">
          <cell r="A1974" t="str">
            <v>F</v>
          </cell>
          <cell r="B1974" t="str">
            <v>1</v>
          </cell>
          <cell r="D1974" t="str">
            <v>003418</v>
          </cell>
          <cell r="E1974">
            <v>38579</v>
          </cell>
          <cell r="F1974" t="str">
            <v>41201G2</v>
          </cell>
          <cell r="G1974" t="str">
            <v>6103010101G2</v>
          </cell>
          <cell r="H1974">
            <v>7800000</v>
          </cell>
          <cell r="I1974" t="str">
            <v>D</v>
          </cell>
          <cell r="J1974" t="str">
            <v>TUNJ PERUSAHAAN BLN JUL-05 PENCAMPURAN &amp; PENGIS</v>
          </cell>
          <cell r="K1974" t="str">
            <v>103120800</v>
          </cell>
        </row>
        <row r="1975">
          <cell r="A1975" t="str">
            <v>F</v>
          </cell>
          <cell r="B1975" t="str">
            <v>1</v>
          </cell>
          <cell r="D1975" t="str">
            <v>003418</v>
          </cell>
          <cell r="E1975">
            <v>38579</v>
          </cell>
          <cell r="F1975" t="str">
            <v>41201G3</v>
          </cell>
          <cell r="G1975" t="str">
            <v>6103010101G3</v>
          </cell>
          <cell r="H1975">
            <v>3800000</v>
          </cell>
          <cell r="I1975" t="str">
            <v>D</v>
          </cell>
          <cell r="J1975" t="str">
            <v>TUNJ PERUSAHAAN BLN JUL-05 PENCAMPURAN &amp; PENGIS</v>
          </cell>
          <cell r="K1975" t="str">
            <v>103120810</v>
          </cell>
        </row>
        <row r="1976">
          <cell r="A1976" t="str">
            <v>F</v>
          </cell>
          <cell r="B1976" t="str">
            <v>1</v>
          </cell>
          <cell r="D1976" t="str">
            <v>003418</v>
          </cell>
          <cell r="E1976">
            <v>38579</v>
          </cell>
          <cell r="F1976" t="str">
            <v>41201G4</v>
          </cell>
          <cell r="G1976" t="str">
            <v>6103010101G4</v>
          </cell>
          <cell r="H1976">
            <v>7900000</v>
          </cell>
          <cell r="I1976" t="str">
            <v>D</v>
          </cell>
          <cell r="J1976" t="str">
            <v>TUNJ PERUSAHAAN BLN JUL-05 PENGEMASAN CAIRAN &amp;</v>
          </cell>
          <cell r="K1976" t="str">
            <v>103120820</v>
          </cell>
        </row>
        <row r="1977">
          <cell r="A1977" t="str">
            <v>F</v>
          </cell>
          <cell r="B1977" t="str">
            <v>7</v>
          </cell>
          <cell r="D1977" t="str">
            <v>01413</v>
          </cell>
          <cell r="E1977">
            <v>38586</v>
          </cell>
          <cell r="F1977" t="str">
            <v>48520F6</v>
          </cell>
          <cell r="G1977" t="str">
            <v>6106010120F6</v>
          </cell>
          <cell r="H1977">
            <v>44200</v>
          </cell>
          <cell r="I1977" t="str">
            <v>D</v>
          </cell>
          <cell r="J1977" t="str">
            <v>*19590212C 004658 BI.OBT KARY DEDI SUPRATMAN</v>
          </cell>
          <cell r="K1977" t="str">
            <v>402230010</v>
          </cell>
        </row>
        <row r="1978">
          <cell r="A1978" t="str">
            <v>F</v>
          </cell>
          <cell r="B1978" t="str">
            <v>1</v>
          </cell>
          <cell r="D1978" t="str">
            <v>003418</v>
          </cell>
          <cell r="E1978">
            <v>38579</v>
          </cell>
          <cell r="F1978" t="str">
            <v>41201G5</v>
          </cell>
          <cell r="G1978" t="str">
            <v>6103010101G5</v>
          </cell>
          <cell r="H1978">
            <v>6250000</v>
          </cell>
          <cell r="I1978" t="str">
            <v>D</v>
          </cell>
          <cell r="J1978" t="str">
            <v>TUNJ PERUSAHAAN BLN JUL-05 PROSES &amp; PENGEMASAN</v>
          </cell>
          <cell r="K1978" t="str">
            <v>103120830</v>
          </cell>
        </row>
        <row r="1979">
          <cell r="A1979" t="str">
            <v>F</v>
          </cell>
          <cell r="B1979" t="str">
            <v>1</v>
          </cell>
          <cell r="D1979" t="str">
            <v>003418</v>
          </cell>
          <cell r="E1979">
            <v>38579</v>
          </cell>
          <cell r="F1979" t="str">
            <v>41201H1</v>
          </cell>
          <cell r="G1979" t="str">
            <v>6103010101H1</v>
          </cell>
          <cell r="H1979">
            <v>1550000</v>
          </cell>
          <cell r="I1979" t="str">
            <v>D</v>
          </cell>
          <cell r="J1979" t="str">
            <v>TUNJ PERUSAHAAN BLN JUL-05 PRODUKSI III</v>
          </cell>
          <cell r="K1979" t="str">
            <v>103120840</v>
          </cell>
        </row>
        <row r="1980">
          <cell r="A1980" t="str">
            <v>F</v>
          </cell>
          <cell r="B1980" t="str">
            <v>1</v>
          </cell>
          <cell r="D1980" t="str">
            <v>003418</v>
          </cell>
          <cell r="E1980">
            <v>38579</v>
          </cell>
          <cell r="F1980" t="str">
            <v>41201H2</v>
          </cell>
          <cell r="G1980" t="str">
            <v>6103010101H2</v>
          </cell>
          <cell r="H1980">
            <v>1350000</v>
          </cell>
          <cell r="I1980" t="str">
            <v>D</v>
          </cell>
          <cell r="J1980" t="str">
            <v>TUNJ PERUSAHAAN BLN JUL-05 PENCAMPURAN DAN PENC</v>
          </cell>
          <cell r="K1980" t="str">
            <v>103120850</v>
          </cell>
        </row>
        <row r="1981">
          <cell r="A1981" t="str">
            <v>M</v>
          </cell>
          <cell r="B1981" t="str">
            <v>7</v>
          </cell>
          <cell r="D1981" t="str">
            <v>01413</v>
          </cell>
          <cell r="E1981">
            <v>38586</v>
          </cell>
          <cell r="F1981" t="str">
            <v>48520H5</v>
          </cell>
          <cell r="G1981" t="str">
            <v>6106010120H5</v>
          </cell>
          <cell r="H1981">
            <v>61870</v>
          </cell>
          <cell r="I1981" t="str">
            <v>D</v>
          </cell>
          <cell r="J1981" t="str">
            <v>*19550426A 004667 BI.OBT KARY YAYA SURYA</v>
          </cell>
          <cell r="K1981" t="str">
            <v>402230020</v>
          </cell>
        </row>
        <row r="1982">
          <cell r="A1982" t="str">
            <v>F</v>
          </cell>
          <cell r="B1982" t="str">
            <v>1</v>
          </cell>
          <cell r="D1982" t="str">
            <v>003418</v>
          </cell>
          <cell r="E1982">
            <v>38579</v>
          </cell>
          <cell r="F1982" t="str">
            <v>41201H3</v>
          </cell>
          <cell r="G1982" t="str">
            <v>6103010101H3</v>
          </cell>
          <cell r="H1982">
            <v>4550000</v>
          </cell>
          <cell r="I1982" t="str">
            <v>D</v>
          </cell>
          <cell r="J1982" t="str">
            <v>TUNJ PERUSAHAAN BLN JUL-05 PENGEMASAN PIL KB &amp;</v>
          </cell>
          <cell r="K1982" t="str">
            <v>103120860</v>
          </cell>
        </row>
        <row r="1983">
          <cell r="A1983" t="str">
            <v>F</v>
          </cell>
          <cell r="B1983" t="str">
            <v>1</v>
          </cell>
          <cell r="D1983" t="str">
            <v>003418</v>
          </cell>
          <cell r="E1983">
            <v>38579</v>
          </cell>
          <cell r="F1983" t="str">
            <v>41201H4</v>
          </cell>
          <cell r="G1983" t="str">
            <v>6103010101H4</v>
          </cell>
          <cell r="H1983">
            <v>3800000</v>
          </cell>
          <cell r="I1983" t="str">
            <v>D</v>
          </cell>
          <cell r="J1983" t="str">
            <v>TUNJ PERUSAHAAN BLN JUL-05 EKSTRAKSI KINA</v>
          </cell>
          <cell r="K1983" t="str">
            <v>103120870</v>
          </cell>
        </row>
        <row r="1984">
          <cell r="A1984" t="str">
            <v>M</v>
          </cell>
          <cell r="B1984" t="str">
            <v>7</v>
          </cell>
          <cell r="D1984" t="str">
            <v>01413</v>
          </cell>
          <cell r="E1984">
            <v>38586</v>
          </cell>
          <cell r="F1984" t="str">
            <v>48520A3</v>
          </cell>
          <cell r="G1984" t="str">
            <v>6106010120A3</v>
          </cell>
          <cell r="H1984">
            <v>190560</v>
          </cell>
          <cell r="I1984" t="str">
            <v>D</v>
          </cell>
          <cell r="J1984" t="str">
            <v>*19661216A 004677 BI.OBT KARY EROM RUSHENDI</v>
          </cell>
          <cell r="K1984" t="str">
            <v>402230030</v>
          </cell>
        </row>
        <row r="1985">
          <cell r="A1985" t="str">
            <v>F</v>
          </cell>
          <cell r="B1985" t="str">
            <v>1</v>
          </cell>
          <cell r="D1985" t="str">
            <v>003418</v>
          </cell>
          <cell r="E1985">
            <v>38579</v>
          </cell>
          <cell r="F1985" t="str">
            <v>41201H5</v>
          </cell>
          <cell r="G1985" t="str">
            <v>6103010101H5</v>
          </cell>
          <cell r="H1985">
            <v>5250000</v>
          </cell>
          <cell r="I1985" t="str">
            <v>D</v>
          </cell>
          <cell r="J1985" t="str">
            <v>TUNJ PERUSAHAAN BLN JUL-05 ISOLASI ALKALOID KIN</v>
          </cell>
          <cell r="K1985" t="str">
            <v>103120880</v>
          </cell>
        </row>
        <row r="1986">
          <cell r="A1986" t="str">
            <v>F</v>
          </cell>
          <cell r="B1986" t="str">
            <v>1</v>
          </cell>
          <cell r="D1986" t="str">
            <v>003418</v>
          </cell>
          <cell r="E1986">
            <v>38579</v>
          </cell>
          <cell r="F1986" t="str">
            <v>41201H6</v>
          </cell>
          <cell r="G1986" t="str">
            <v>6103010101H6</v>
          </cell>
          <cell r="H1986">
            <v>5250000</v>
          </cell>
          <cell r="I1986" t="str">
            <v>D</v>
          </cell>
          <cell r="J1986" t="str">
            <v>TUNJ PERUSAHAAN BLN JUL-05 PEMURNIAN &amp; PENGEMAS</v>
          </cell>
          <cell r="K1986" t="str">
            <v>103120890</v>
          </cell>
        </row>
        <row r="1987">
          <cell r="A1987" t="str">
            <v>M</v>
          </cell>
          <cell r="B1987" t="str">
            <v>7</v>
          </cell>
          <cell r="D1987" t="str">
            <v>01413</v>
          </cell>
          <cell r="E1987">
            <v>38586</v>
          </cell>
          <cell r="F1987" t="str">
            <v>48520A3</v>
          </cell>
          <cell r="G1987" t="str">
            <v>6106010120A3</v>
          </cell>
          <cell r="H1987">
            <v>459915</v>
          </cell>
          <cell r="I1987" t="str">
            <v>D</v>
          </cell>
          <cell r="J1987" t="str">
            <v>*19661216A 004679 BI.OBT ANAK EROM RUSHENDI</v>
          </cell>
          <cell r="K1987" t="str">
            <v>402230040</v>
          </cell>
        </row>
        <row r="1988">
          <cell r="A1988" t="str">
            <v>M</v>
          </cell>
          <cell r="B1988" t="str">
            <v>7</v>
          </cell>
          <cell r="D1988" t="str">
            <v>01413</v>
          </cell>
          <cell r="E1988">
            <v>38586</v>
          </cell>
          <cell r="F1988" t="str">
            <v>48520M4</v>
          </cell>
          <cell r="G1988" t="str">
            <v>6106010120M4</v>
          </cell>
          <cell r="H1988">
            <v>118530</v>
          </cell>
          <cell r="I1988" t="str">
            <v>D</v>
          </cell>
          <cell r="J1988" t="str">
            <v>*19520721A 004687 BI.OBT KARY ENAN SETIANA</v>
          </cell>
          <cell r="K1988" t="str">
            <v>402230050</v>
          </cell>
        </row>
        <row r="1989">
          <cell r="A1989" t="str">
            <v>F</v>
          </cell>
          <cell r="B1989" t="str">
            <v>1</v>
          </cell>
          <cell r="D1989" t="str">
            <v>003418</v>
          </cell>
          <cell r="E1989">
            <v>38579</v>
          </cell>
          <cell r="F1989" t="str">
            <v>41201E1</v>
          </cell>
          <cell r="G1989" t="str">
            <v>6103010101E1</v>
          </cell>
          <cell r="H1989">
            <v>2800000</v>
          </cell>
          <cell r="I1989" t="str">
            <v>D</v>
          </cell>
          <cell r="J1989" t="str">
            <v>TUNJ PERUSAHAAN BLN JUL-05 KARANTINA DALAM PROS</v>
          </cell>
          <cell r="K1989" t="str">
            <v>103120900</v>
          </cell>
        </row>
        <row r="1990">
          <cell r="A1990" t="str">
            <v>M</v>
          </cell>
          <cell r="B1990" t="str">
            <v>7</v>
          </cell>
          <cell r="D1990" t="str">
            <v>01413</v>
          </cell>
          <cell r="E1990">
            <v>38586</v>
          </cell>
          <cell r="F1990" t="str">
            <v>48520H5</v>
          </cell>
          <cell r="G1990" t="str">
            <v>6106010120H5</v>
          </cell>
          <cell r="H1990">
            <v>51460</v>
          </cell>
          <cell r="I1990" t="str">
            <v>D</v>
          </cell>
          <cell r="J1990" t="str">
            <v>*19530515B 004689 BI.OBT KARY NANANG HIDAYAT</v>
          </cell>
          <cell r="K1990" t="str">
            <v>402230060</v>
          </cell>
        </row>
        <row r="1991">
          <cell r="A1991" t="str">
            <v>F</v>
          </cell>
          <cell r="B1991" t="str">
            <v>1</v>
          </cell>
          <cell r="D1991" t="str">
            <v>003418</v>
          </cell>
          <cell r="E1991">
            <v>38579</v>
          </cell>
          <cell r="F1991" t="str">
            <v>41201I0</v>
          </cell>
          <cell r="G1991" t="str">
            <v>6103010101I0</v>
          </cell>
          <cell r="H1991">
            <v>1800000</v>
          </cell>
          <cell r="I1991" t="str">
            <v>D</v>
          </cell>
          <cell r="J1991" t="str">
            <v>TUNJ PERUSAHAAN BLN JUL-05 PENGELOLAAN MUTU</v>
          </cell>
          <cell r="K1991" t="str">
            <v>103120910</v>
          </cell>
        </row>
        <row r="1992">
          <cell r="A1992" t="str">
            <v>F</v>
          </cell>
          <cell r="B1992" t="str">
            <v>1</v>
          </cell>
          <cell r="D1992" t="str">
            <v>003418</v>
          </cell>
          <cell r="E1992">
            <v>38579</v>
          </cell>
          <cell r="F1992" t="str">
            <v>41201J1</v>
          </cell>
          <cell r="G1992" t="str">
            <v>6103010101J1</v>
          </cell>
          <cell r="H1992">
            <v>1800000</v>
          </cell>
          <cell r="I1992" t="str">
            <v>D</v>
          </cell>
          <cell r="J1992" t="str">
            <v>TUNJ PERUSAHAAN BLN JUL-05 PEMASTIAN MUTU</v>
          </cell>
          <cell r="K1992" t="str">
            <v>103120920</v>
          </cell>
        </row>
        <row r="1993">
          <cell r="A1993" t="str">
            <v>F</v>
          </cell>
          <cell r="B1993" t="str">
            <v>7</v>
          </cell>
          <cell r="D1993" t="str">
            <v>01413</v>
          </cell>
          <cell r="E1993">
            <v>38586</v>
          </cell>
          <cell r="F1993" t="str">
            <v>48520E1</v>
          </cell>
          <cell r="G1993" t="str">
            <v>6106010120E1</v>
          </cell>
          <cell r="H1993">
            <v>12378</v>
          </cell>
          <cell r="I1993" t="str">
            <v>D</v>
          </cell>
          <cell r="J1993" t="str">
            <v>*19591016A 004693 BI.OBT KARY BAMBANG SUPRIYADI</v>
          </cell>
          <cell r="K1993" t="str">
            <v>402230070</v>
          </cell>
        </row>
        <row r="1994">
          <cell r="A1994" t="str">
            <v>F</v>
          </cell>
          <cell r="B1994" t="str">
            <v>1</v>
          </cell>
          <cell r="D1994" t="str">
            <v>003418</v>
          </cell>
          <cell r="E1994">
            <v>38579</v>
          </cell>
          <cell r="F1994" t="str">
            <v>41201J2</v>
          </cell>
          <cell r="G1994" t="str">
            <v>6103010101J2</v>
          </cell>
          <cell r="H1994">
            <v>5050000</v>
          </cell>
          <cell r="I1994" t="str">
            <v>D</v>
          </cell>
          <cell r="J1994" t="str">
            <v>TUNJ PERUSAHAAN BLN JUL-05 PENGAWASAN DALAM PRO</v>
          </cell>
          <cell r="K1994" t="str">
            <v>103120930</v>
          </cell>
        </row>
        <row r="1995">
          <cell r="A1995" t="str">
            <v>F</v>
          </cell>
          <cell r="B1995" t="str">
            <v>1</v>
          </cell>
          <cell r="D1995" t="str">
            <v>003418</v>
          </cell>
          <cell r="E1995">
            <v>38579</v>
          </cell>
          <cell r="F1995" t="str">
            <v>41201J3</v>
          </cell>
          <cell r="G1995" t="str">
            <v>6103010101J3</v>
          </cell>
          <cell r="H1995">
            <v>2800000</v>
          </cell>
          <cell r="I1995" t="str">
            <v>D</v>
          </cell>
          <cell r="J1995" t="str">
            <v>TUNJ PERUSAHAAN BLN JUL-05 PENGAWASAN DALAM PRO</v>
          </cell>
          <cell r="K1995" t="str">
            <v>103120940</v>
          </cell>
        </row>
        <row r="1996">
          <cell r="A1996" t="str">
            <v>M</v>
          </cell>
          <cell r="B1996" t="str">
            <v>7</v>
          </cell>
          <cell r="D1996" t="str">
            <v>01413</v>
          </cell>
          <cell r="E1996">
            <v>38586</v>
          </cell>
          <cell r="F1996" t="str">
            <v>48520N6</v>
          </cell>
          <cell r="G1996" t="str">
            <v>6106010120N6</v>
          </cell>
          <cell r="H1996">
            <v>9867</v>
          </cell>
          <cell r="I1996" t="str">
            <v>D</v>
          </cell>
          <cell r="J1996" t="str">
            <v>*19601103A 004694 BI.OBT KARY ASEP SOLIHIN</v>
          </cell>
          <cell r="K1996" t="str">
            <v>402230080</v>
          </cell>
        </row>
        <row r="1997">
          <cell r="A1997" t="str">
            <v>F</v>
          </cell>
          <cell r="B1997" t="str">
            <v>7</v>
          </cell>
          <cell r="D1997" t="str">
            <v>01413</v>
          </cell>
          <cell r="E1997">
            <v>38586</v>
          </cell>
          <cell r="F1997" t="str">
            <v>48520Q5</v>
          </cell>
          <cell r="G1997" t="str">
            <v>6106010120Q5</v>
          </cell>
          <cell r="H1997">
            <v>39259</v>
          </cell>
          <cell r="I1997" t="str">
            <v>D</v>
          </cell>
          <cell r="J1997" t="str">
            <v>*19530201A 008352 BI.OBT KARY TOHIR HERMAN</v>
          </cell>
          <cell r="K1997" t="str">
            <v>402230090</v>
          </cell>
        </row>
        <row r="1998">
          <cell r="A1998" t="str">
            <v>F</v>
          </cell>
          <cell r="B1998" t="str">
            <v>1</v>
          </cell>
          <cell r="D1998" t="str">
            <v>003418</v>
          </cell>
          <cell r="E1998">
            <v>38579</v>
          </cell>
          <cell r="F1998" t="str">
            <v>41201J4</v>
          </cell>
          <cell r="G1998" t="str">
            <v>6103010101J4</v>
          </cell>
          <cell r="H1998">
            <v>2000000</v>
          </cell>
          <cell r="I1998" t="str">
            <v>D</v>
          </cell>
          <cell r="J1998" t="str">
            <v>TUNJ PERUSAHAAN BLN JUL-05 PENGAWASAN PRODUK AK</v>
          </cell>
          <cell r="K1998" t="str">
            <v>103120950</v>
          </cell>
        </row>
        <row r="1999">
          <cell r="A1999" t="str">
            <v>F</v>
          </cell>
          <cell r="B1999" t="str">
            <v>1</v>
          </cell>
          <cell r="D1999" t="str">
            <v>003418</v>
          </cell>
          <cell r="E1999">
            <v>38579</v>
          </cell>
          <cell r="F1999" t="str">
            <v>41201J5</v>
          </cell>
          <cell r="G1999" t="str">
            <v>6103010101J5</v>
          </cell>
          <cell r="H1999">
            <v>750000</v>
          </cell>
          <cell r="I1999" t="str">
            <v>D</v>
          </cell>
          <cell r="J1999" t="str">
            <v>TUNJ PERUSAHAAN BLN JUL-05 KALIBRASI INSTRUMEN</v>
          </cell>
          <cell r="K1999" t="str">
            <v>103120960</v>
          </cell>
        </row>
        <row r="2000">
          <cell r="A2000" t="str">
            <v>M</v>
          </cell>
          <cell r="B2000" t="str">
            <v>7</v>
          </cell>
          <cell r="D2000" t="str">
            <v>01413</v>
          </cell>
          <cell r="E2000">
            <v>38586</v>
          </cell>
          <cell r="F2000" t="str">
            <v>48520J2</v>
          </cell>
          <cell r="G2000" t="str">
            <v>6106010120J2</v>
          </cell>
          <cell r="H2000">
            <v>20509</v>
          </cell>
          <cell r="I2000" t="str">
            <v>D</v>
          </cell>
          <cell r="J2000" t="str">
            <v>*19601230C 008353 BI.OBT KARY MUSIANTI, BSC</v>
          </cell>
          <cell r="K2000" t="str">
            <v>402230100</v>
          </cell>
        </row>
        <row r="2001">
          <cell r="A2001" t="str">
            <v>F</v>
          </cell>
          <cell r="B2001" t="str">
            <v>1</v>
          </cell>
          <cell r="D2001" t="str">
            <v>003418</v>
          </cell>
          <cell r="E2001">
            <v>38579</v>
          </cell>
          <cell r="F2001" t="str">
            <v>41201J6</v>
          </cell>
          <cell r="G2001" t="str">
            <v>6103010101J6</v>
          </cell>
          <cell r="H2001">
            <v>650000</v>
          </cell>
          <cell r="I2001" t="str">
            <v>D</v>
          </cell>
          <cell r="J2001" t="str">
            <v>TUNJ PERUSAHAAN BLN JUL-05 DOKUMENTASI</v>
          </cell>
          <cell r="K2001" t="str">
            <v>103120970</v>
          </cell>
        </row>
        <row r="2002">
          <cell r="A2002" t="str">
            <v>F</v>
          </cell>
          <cell r="B2002" t="str">
            <v>1</v>
          </cell>
          <cell r="D2002" t="str">
            <v>003418</v>
          </cell>
          <cell r="E2002">
            <v>38579</v>
          </cell>
          <cell r="F2002" t="str">
            <v>41201J7</v>
          </cell>
          <cell r="G2002" t="str">
            <v>6103010101J7</v>
          </cell>
          <cell r="H2002">
            <v>650000</v>
          </cell>
          <cell r="I2002" t="str">
            <v>D</v>
          </cell>
          <cell r="J2002" t="str">
            <v>TUNJ PERUSAHAAN BLN JUL-05 PENANGANAN REGULASI</v>
          </cell>
          <cell r="K2002" t="str">
            <v>103120980</v>
          </cell>
        </row>
        <row r="2003">
          <cell r="A2003" t="str">
            <v>M</v>
          </cell>
          <cell r="B2003" t="str">
            <v>7</v>
          </cell>
          <cell r="D2003" t="str">
            <v>01413</v>
          </cell>
          <cell r="E2003">
            <v>38586</v>
          </cell>
          <cell r="F2003" t="str">
            <v>48520K5</v>
          </cell>
          <cell r="G2003" t="str">
            <v>6106010120K5</v>
          </cell>
          <cell r="H2003">
            <v>39268</v>
          </cell>
          <cell r="I2003" t="str">
            <v>D</v>
          </cell>
          <cell r="J2003" t="str">
            <v>*19710207A 000277 BI.OBT KARY DIAN NUR ROCHMAH</v>
          </cell>
          <cell r="K2003" t="str">
            <v>402230110</v>
          </cell>
        </row>
        <row r="2004">
          <cell r="A2004" t="str">
            <v>F</v>
          </cell>
          <cell r="B2004" t="str">
            <v>1</v>
          </cell>
          <cell r="D2004" t="str">
            <v>003418</v>
          </cell>
          <cell r="E2004">
            <v>38579</v>
          </cell>
          <cell r="F2004" t="str">
            <v>41201K1</v>
          </cell>
          <cell r="G2004" t="str">
            <v>6103010101K1</v>
          </cell>
          <cell r="H2004">
            <v>1150000</v>
          </cell>
          <cell r="I2004" t="str">
            <v>D</v>
          </cell>
          <cell r="J2004" t="str">
            <v>TUNJ PERUSAHAAN BLN JUL-05 LABORATORIUM PENGUJI</v>
          </cell>
          <cell r="K2004" t="str">
            <v>103120990</v>
          </cell>
        </row>
        <row r="2005">
          <cell r="A2005" t="str">
            <v>F</v>
          </cell>
          <cell r="B2005" t="str">
            <v>1</v>
          </cell>
          <cell r="D2005" t="str">
            <v>003418</v>
          </cell>
          <cell r="E2005">
            <v>38579</v>
          </cell>
          <cell r="F2005" t="str">
            <v>41201K2</v>
          </cell>
          <cell r="G2005" t="str">
            <v>6103010101K2</v>
          </cell>
          <cell r="H2005">
            <v>1000000</v>
          </cell>
          <cell r="I2005" t="str">
            <v>D</v>
          </cell>
          <cell r="J2005" t="str">
            <v>TUNJ PERUSAHAAN BLN JUL-05 PEMERIKSAAN BAHAN BA</v>
          </cell>
          <cell r="K2005" t="str">
            <v>103121000</v>
          </cell>
        </row>
        <row r="2006">
          <cell r="A2006" t="str">
            <v>F</v>
          </cell>
          <cell r="B2006" t="str">
            <v>7</v>
          </cell>
          <cell r="D2006" t="str">
            <v>01413</v>
          </cell>
          <cell r="E2006">
            <v>38586</v>
          </cell>
          <cell r="F2006" t="str">
            <v>48520F7</v>
          </cell>
          <cell r="G2006" t="str">
            <v>6106010120F7</v>
          </cell>
          <cell r="H2006">
            <v>10875</v>
          </cell>
          <cell r="I2006" t="str">
            <v>D</v>
          </cell>
          <cell r="J2006" t="str">
            <v>*19630121C 008355 BI.OBT KARY EUIS AWANGSIH,NY</v>
          </cell>
          <cell r="K2006" t="str">
            <v>402230120</v>
          </cell>
        </row>
        <row r="2007">
          <cell r="A2007" t="str">
            <v>F</v>
          </cell>
          <cell r="B2007" t="str">
            <v>1</v>
          </cell>
          <cell r="D2007" t="str">
            <v>003418</v>
          </cell>
          <cell r="E2007">
            <v>38579</v>
          </cell>
          <cell r="F2007" t="str">
            <v>41201K3</v>
          </cell>
          <cell r="G2007" t="str">
            <v>6103010101K3</v>
          </cell>
          <cell r="H2007">
            <v>1050000</v>
          </cell>
          <cell r="I2007" t="str">
            <v>D</v>
          </cell>
          <cell r="J2007" t="str">
            <v>TUNJ PERUSAHAAN BLN JUL-05 PEMERIKSAAN BAHAN KE</v>
          </cell>
          <cell r="K2007" t="str">
            <v>103121010</v>
          </cell>
        </row>
        <row r="2008">
          <cell r="A2008" t="str">
            <v>F</v>
          </cell>
          <cell r="B2008" t="str">
            <v>1</v>
          </cell>
          <cell r="D2008" t="str">
            <v>003418</v>
          </cell>
          <cell r="E2008">
            <v>38579</v>
          </cell>
          <cell r="F2008" t="str">
            <v>41201K4</v>
          </cell>
          <cell r="G2008" t="str">
            <v>6103010101K4</v>
          </cell>
          <cell r="H2008">
            <v>1700000</v>
          </cell>
          <cell r="I2008" t="str">
            <v>D</v>
          </cell>
          <cell r="J2008" t="str">
            <v>TUNJ PERUSAHAAN BLN JUL-05 PEMERIKSAAN PRODUK J</v>
          </cell>
          <cell r="K2008" t="str">
            <v>103121020</v>
          </cell>
        </row>
        <row r="2009">
          <cell r="A2009" t="str">
            <v>M</v>
          </cell>
          <cell r="B2009" t="str">
            <v>7</v>
          </cell>
          <cell r="D2009" t="str">
            <v>01413</v>
          </cell>
          <cell r="E2009">
            <v>38586</v>
          </cell>
          <cell r="F2009" t="str">
            <v>48520A3</v>
          </cell>
          <cell r="G2009" t="str">
            <v>6106010120A3</v>
          </cell>
          <cell r="H2009">
            <v>118603</v>
          </cell>
          <cell r="I2009" t="str">
            <v>D</v>
          </cell>
          <cell r="J2009" t="str">
            <v>*19570208A 008440 BI.OBT KARY BEKTI SOSIAWAN</v>
          </cell>
          <cell r="K2009" t="str">
            <v>402230130</v>
          </cell>
        </row>
        <row r="2010">
          <cell r="A2010" t="str">
            <v>F</v>
          </cell>
          <cell r="B2010" t="str">
            <v>1</v>
          </cell>
          <cell r="D2010" t="str">
            <v>003418</v>
          </cell>
          <cell r="E2010">
            <v>38579</v>
          </cell>
          <cell r="F2010" t="str">
            <v>41201K5</v>
          </cell>
          <cell r="G2010" t="str">
            <v>6103010101K5</v>
          </cell>
          <cell r="H2010">
            <v>1350000</v>
          </cell>
          <cell r="I2010" t="str">
            <v>D</v>
          </cell>
          <cell r="J2010" t="str">
            <v>TUNJ PERUSAHAAN BLN JUL-05 PEMERIKSAAN KINA</v>
          </cell>
          <cell r="K2010" t="str">
            <v>103121030</v>
          </cell>
        </row>
        <row r="2011">
          <cell r="A2011" t="str">
            <v>F</v>
          </cell>
          <cell r="B2011" t="str">
            <v>1</v>
          </cell>
          <cell r="D2011" t="str">
            <v>003418</v>
          </cell>
          <cell r="E2011">
            <v>38579</v>
          </cell>
          <cell r="F2011" t="str">
            <v>41201K6</v>
          </cell>
          <cell r="G2011" t="str">
            <v>6103010101K6</v>
          </cell>
          <cell r="H2011">
            <v>700000</v>
          </cell>
          <cell r="I2011" t="str">
            <v>D</v>
          </cell>
          <cell r="J2011" t="str">
            <v>TUNJ PERUSAHAAN BLN JUL-05 PEMERIKSAAN MIKROBIO</v>
          </cell>
          <cell r="K2011" t="str">
            <v>103121040</v>
          </cell>
        </row>
        <row r="2012">
          <cell r="A2012" t="str">
            <v>F</v>
          </cell>
          <cell r="B2012" t="str">
            <v>7</v>
          </cell>
          <cell r="D2012" t="str">
            <v>01413</v>
          </cell>
          <cell r="E2012">
            <v>38586</v>
          </cell>
          <cell r="F2012" t="str">
            <v>48520H2</v>
          </cell>
          <cell r="G2012" t="str">
            <v>6106010120H2</v>
          </cell>
          <cell r="H2012">
            <v>96801</v>
          </cell>
          <cell r="I2012" t="str">
            <v>D</v>
          </cell>
          <cell r="J2012" t="str">
            <v>*19591228B 000202 BI.OBT KARY JAJAT SUDRAJAT</v>
          </cell>
          <cell r="K2012" t="str">
            <v>402230140</v>
          </cell>
        </row>
        <row r="2013">
          <cell r="A2013" t="str">
            <v>F</v>
          </cell>
          <cell r="B2013" t="str">
            <v>1</v>
          </cell>
          <cell r="D2013" t="str">
            <v>003418</v>
          </cell>
          <cell r="E2013">
            <v>38579</v>
          </cell>
          <cell r="F2013" t="str">
            <v>41201L1</v>
          </cell>
          <cell r="G2013" t="str">
            <v>6103010101L1</v>
          </cell>
          <cell r="H2013">
            <v>1150000</v>
          </cell>
          <cell r="I2013" t="str">
            <v>D</v>
          </cell>
          <cell r="J2013" t="str">
            <v>TUNJ PERUSAHAAN BLN JUL-05 TEKNOLOGI FORMULASI</v>
          </cell>
          <cell r="K2013" t="str">
            <v>103121050</v>
          </cell>
        </row>
        <row r="2014">
          <cell r="A2014" t="str">
            <v>F</v>
          </cell>
          <cell r="B2014" t="str">
            <v>7</v>
          </cell>
          <cell r="D2014" t="str">
            <v>01413</v>
          </cell>
          <cell r="E2014">
            <v>38586</v>
          </cell>
          <cell r="F2014" t="str">
            <v>48520F5</v>
          </cell>
          <cell r="G2014" t="str">
            <v>6106010120F5</v>
          </cell>
          <cell r="H2014">
            <v>57088</v>
          </cell>
          <cell r="I2014" t="str">
            <v>D</v>
          </cell>
          <cell r="J2014" t="str">
            <v>*19551217A 000203 BI.OBT KARY TATA GANJAR PRIHATNA</v>
          </cell>
          <cell r="K2014" t="str">
            <v>402230150</v>
          </cell>
        </row>
        <row r="2015">
          <cell r="A2015" t="str">
            <v>F</v>
          </cell>
          <cell r="B2015" t="str">
            <v>1</v>
          </cell>
          <cell r="D2015" t="str">
            <v>003418</v>
          </cell>
          <cell r="E2015">
            <v>38579</v>
          </cell>
          <cell r="F2015" t="str">
            <v>41201L2</v>
          </cell>
          <cell r="G2015" t="str">
            <v>6103010101L2</v>
          </cell>
          <cell r="H2015">
            <v>850000</v>
          </cell>
          <cell r="I2015" t="str">
            <v>D</v>
          </cell>
          <cell r="J2015" t="str">
            <v>TUNJ PERUSAHAAN BLN JUL-05 EVALUASI FORMULASI</v>
          </cell>
          <cell r="K2015" t="str">
            <v>103121060</v>
          </cell>
        </row>
        <row r="2016">
          <cell r="A2016" t="str">
            <v>F</v>
          </cell>
          <cell r="B2016" t="str">
            <v>7</v>
          </cell>
          <cell r="D2016" t="str">
            <v>01413</v>
          </cell>
          <cell r="E2016">
            <v>38586</v>
          </cell>
          <cell r="F2016" t="str">
            <v>48520H2</v>
          </cell>
          <cell r="G2016" t="str">
            <v>6106010120H2</v>
          </cell>
          <cell r="H2016">
            <v>26207</v>
          </cell>
          <cell r="I2016" t="str">
            <v>D</v>
          </cell>
          <cell r="J2016" t="str">
            <v>*19620517A 000205 BI.OBT KARY ATING SODIKIN</v>
          </cell>
          <cell r="K2016" t="str">
            <v>402230160</v>
          </cell>
        </row>
        <row r="2017">
          <cell r="A2017" t="str">
            <v>F</v>
          </cell>
          <cell r="B2017" t="str">
            <v>1</v>
          </cell>
          <cell r="D2017" t="str">
            <v>003418</v>
          </cell>
          <cell r="E2017">
            <v>38579</v>
          </cell>
          <cell r="F2017" t="str">
            <v>41201L3</v>
          </cell>
          <cell r="G2017" t="str">
            <v>6103010101L3</v>
          </cell>
          <cell r="H2017">
            <v>650000</v>
          </cell>
          <cell r="I2017" t="str">
            <v>D</v>
          </cell>
          <cell r="J2017" t="str">
            <v>TUNJ PERUSAHAAN BLN JUL-05 EVALUASI METODA ANAL</v>
          </cell>
          <cell r="K2017" t="str">
            <v>103121070</v>
          </cell>
        </row>
        <row r="2018">
          <cell r="A2018" t="str">
            <v>F</v>
          </cell>
          <cell r="B2018" t="str">
            <v>7</v>
          </cell>
          <cell r="D2018" t="str">
            <v>01413</v>
          </cell>
          <cell r="E2018">
            <v>38586</v>
          </cell>
          <cell r="F2018" t="str">
            <v>48520F3</v>
          </cell>
          <cell r="G2018" t="str">
            <v>6106010120F3</v>
          </cell>
          <cell r="H2018">
            <v>35652</v>
          </cell>
          <cell r="I2018" t="str">
            <v>D</v>
          </cell>
          <cell r="J2018" t="str">
            <v>*19630708B 000207 BI.OBT KARY YAYA ASIKIN</v>
          </cell>
          <cell r="K2018" t="str">
            <v>402230170</v>
          </cell>
        </row>
        <row r="2019">
          <cell r="A2019" t="str">
            <v>F</v>
          </cell>
          <cell r="B2019" t="str">
            <v>1</v>
          </cell>
          <cell r="D2019" t="str">
            <v>003418</v>
          </cell>
          <cell r="E2019">
            <v>38579</v>
          </cell>
          <cell r="F2019" t="str">
            <v>41201L4</v>
          </cell>
          <cell r="G2019" t="str">
            <v>6103010101L4</v>
          </cell>
          <cell r="H2019">
            <v>1000000</v>
          </cell>
          <cell r="I2019" t="str">
            <v>D</v>
          </cell>
          <cell r="J2019" t="str">
            <v>TUNJ PERUSAHAAN BLN JUL-05 EVALUASI BAHAN KEMAS</v>
          </cell>
          <cell r="K2019" t="str">
            <v>103121080</v>
          </cell>
        </row>
        <row r="2020">
          <cell r="A2020" t="str">
            <v>F</v>
          </cell>
          <cell r="B2020" t="str">
            <v>1</v>
          </cell>
          <cell r="D2020" t="str">
            <v>003418</v>
          </cell>
          <cell r="E2020">
            <v>38579</v>
          </cell>
          <cell r="F2020" t="str">
            <v>41201M1</v>
          </cell>
          <cell r="G2020" t="str">
            <v>6103010101M1</v>
          </cell>
          <cell r="H2020">
            <v>1550000</v>
          </cell>
          <cell r="I2020" t="str">
            <v>D</v>
          </cell>
          <cell r="J2020" t="str">
            <v>TUNJ PERUSAHAAN BLN JUL-05 TEKNIK &amp; PEMELIHARAA</v>
          </cell>
          <cell r="K2020" t="str">
            <v>103121090</v>
          </cell>
        </row>
        <row r="2021">
          <cell r="A2021" t="str">
            <v>F</v>
          </cell>
          <cell r="B2021" t="str">
            <v>1</v>
          </cell>
          <cell r="D2021" t="str">
            <v>003418</v>
          </cell>
          <cell r="E2021">
            <v>38579</v>
          </cell>
          <cell r="F2021" t="str">
            <v>41201M2</v>
          </cell>
          <cell r="G2021" t="str">
            <v>6103010101M2</v>
          </cell>
          <cell r="H2021">
            <v>1650000</v>
          </cell>
          <cell r="I2021" t="str">
            <v>D</v>
          </cell>
          <cell r="J2021" t="str">
            <v>TUNJ PERUSAHAAN BLN JUL-05 BANGUNAN &amp; LINGKUNGA</v>
          </cell>
          <cell r="K2021" t="str">
            <v>103121100</v>
          </cell>
        </row>
        <row r="2022">
          <cell r="A2022" t="str">
            <v>F</v>
          </cell>
          <cell r="B2022" t="str">
            <v>7</v>
          </cell>
          <cell r="D2022" t="str">
            <v>01413</v>
          </cell>
          <cell r="E2022">
            <v>38586</v>
          </cell>
          <cell r="F2022" t="str">
            <v>48520N3</v>
          </cell>
          <cell r="G2022" t="str">
            <v>6106010120N3</v>
          </cell>
          <cell r="H2022">
            <v>102120</v>
          </cell>
          <cell r="I2022" t="str">
            <v>D</v>
          </cell>
          <cell r="J2022" t="str">
            <v>*19620309A 000208 BI.OBT KARY ENDANG SYARIPUDIN</v>
          </cell>
          <cell r="K2022" t="str">
            <v>402230180</v>
          </cell>
        </row>
        <row r="2023">
          <cell r="A2023" t="str">
            <v>F</v>
          </cell>
          <cell r="B2023" t="str">
            <v>1</v>
          </cell>
          <cell r="D2023" t="str">
            <v>003418</v>
          </cell>
          <cell r="E2023">
            <v>38579</v>
          </cell>
          <cell r="F2023" t="str">
            <v>41201M3</v>
          </cell>
          <cell r="G2023" t="str">
            <v>6103010101M3</v>
          </cell>
          <cell r="H2023">
            <v>5450000</v>
          </cell>
          <cell r="I2023" t="str">
            <v>D</v>
          </cell>
          <cell r="J2023" t="str">
            <v>TUNJ PERUSAHAAN BLN JUL-05 ELEKTRIK &amp; INSTALASI</v>
          </cell>
          <cell r="K2023" t="str">
            <v>103121110</v>
          </cell>
        </row>
        <row r="2024">
          <cell r="A2024" t="str">
            <v>F</v>
          </cell>
          <cell r="B2024" t="str">
            <v>7</v>
          </cell>
          <cell r="D2024" t="str">
            <v>01413</v>
          </cell>
          <cell r="E2024">
            <v>38586</v>
          </cell>
          <cell r="F2024" t="str">
            <v>48520F7</v>
          </cell>
          <cell r="G2024" t="str">
            <v>6106010120F7</v>
          </cell>
          <cell r="H2024">
            <v>91033</v>
          </cell>
          <cell r="I2024" t="str">
            <v>D</v>
          </cell>
          <cell r="J2024" t="str">
            <v>*19610121A 000209 BI.OBT KARY CAHYANI,NY</v>
          </cell>
          <cell r="K2024" t="str">
            <v>402230190</v>
          </cell>
        </row>
        <row r="2025">
          <cell r="A2025" t="str">
            <v>F</v>
          </cell>
          <cell r="B2025" t="str">
            <v>1</v>
          </cell>
          <cell r="D2025" t="str">
            <v>003418</v>
          </cell>
          <cell r="E2025">
            <v>38579</v>
          </cell>
          <cell r="F2025" t="str">
            <v>41201M4</v>
          </cell>
          <cell r="G2025" t="str">
            <v>6103010101M4</v>
          </cell>
          <cell r="H2025">
            <v>4200000</v>
          </cell>
          <cell r="I2025" t="str">
            <v>D</v>
          </cell>
          <cell r="J2025" t="str">
            <v>TUNJ PERUSAHAAN BLN JUL-05 MEKANIK</v>
          </cell>
          <cell r="K2025" t="str">
            <v>103121120</v>
          </cell>
        </row>
        <row r="2026">
          <cell r="A2026" t="str">
            <v>F</v>
          </cell>
          <cell r="B2026" t="str">
            <v>7</v>
          </cell>
          <cell r="D2026" t="str">
            <v>01413</v>
          </cell>
          <cell r="E2026">
            <v>38586</v>
          </cell>
          <cell r="F2026" t="str">
            <v>48520F3</v>
          </cell>
          <cell r="G2026" t="str">
            <v>6106010120F3</v>
          </cell>
          <cell r="H2026">
            <v>18150</v>
          </cell>
          <cell r="I2026" t="str">
            <v>D</v>
          </cell>
          <cell r="J2026" t="str">
            <v>*19580223B 000210 BI.OBT KARY IIS MISBAH</v>
          </cell>
          <cell r="K2026" t="str">
            <v>402230200</v>
          </cell>
        </row>
        <row r="2027">
          <cell r="A2027" t="str">
            <v>F</v>
          </cell>
          <cell r="B2027" t="str">
            <v>1</v>
          </cell>
          <cell r="D2027" t="str">
            <v>003418</v>
          </cell>
          <cell r="E2027">
            <v>38579</v>
          </cell>
          <cell r="F2027" t="str">
            <v>41201N1</v>
          </cell>
          <cell r="G2027" t="str">
            <v>6103010101N1</v>
          </cell>
          <cell r="H2027">
            <v>1250000</v>
          </cell>
          <cell r="I2027" t="str">
            <v>D</v>
          </cell>
          <cell r="J2027" t="str">
            <v>TUNJ PERUSAHAAN BLN JUL-05 PENYIMPANAN</v>
          </cell>
          <cell r="K2027" t="str">
            <v>103121130</v>
          </cell>
        </row>
        <row r="2028">
          <cell r="A2028" t="str">
            <v>F</v>
          </cell>
          <cell r="B2028" t="str">
            <v>7</v>
          </cell>
          <cell r="D2028" t="str">
            <v>01413</v>
          </cell>
          <cell r="E2028">
            <v>38586</v>
          </cell>
          <cell r="F2028" t="str">
            <v>48520M4</v>
          </cell>
          <cell r="G2028" t="str">
            <v>6106010120M4</v>
          </cell>
          <cell r="H2028">
            <v>15859</v>
          </cell>
          <cell r="I2028" t="str">
            <v>D</v>
          </cell>
          <cell r="J2028" t="str">
            <v>*19641018A 000251 BI.OBT KARY DEDDY SUDIANA</v>
          </cell>
          <cell r="K2028" t="str">
            <v>402230210</v>
          </cell>
        </row>
        <row r="2029">
          <cell r="A2029" t="str">
            <v>F</v>
          </cell>
          <cell r="B2029" t="str">
            <v>1</v>
          </cell>
          <cell r="D2029" t="str">
            <v>003418</v>
          </cell>
          <cell r="E2029">
            <v>38579</v>
          </cell>
          <cell r="F2029" t="str">
            <v>41201N2</v>
          </cell>
          <cell r="G2029" t="str">
            <v>6103010101N2</v>
          </cell>
          <cell r="H2029">
            <v>1150000</v>
          </cell>
          <cell r="I2029" t="str">
            <v>D</v>
          </cell>
          <cell r="J2029" t="str">
            <v>TUNJ PERUSAHAAN BLN JUL-05 PENYIMPANAN BAHAN BA</v>
          </cell>
          <cell r="K2029" t="str">
            <v>103121140</v>
          </cell>
        </row>
        <row r="2030">
          <cell r="A2030" t="str">
            <v>F</v>
          </cell>
          <cell r="B2030" t="str">
            <v>1</v>
          </cell>
          <cell r="D2030" t="str">
            <v>003418</v>
          </cell>
          <cell r="E2030">
            <v>38579</v>
          </cell>
          <cell r="F2030" t="str">
            <v>41201N3</v>
          </cell>
          <cell r="G2030" t="str">
            <v>6103010101N3</v>
          </cell>
          <cell r="H2030">
            <v>2800000</v>
          </cell>
          <cell r="I2030" t="str">
            <v>D</v>
          </cell>
          <cell r="J2030" t="str">
            <v>TUNJ PERUSAHAAN BLN JUL-05 PENYIMPANAN BAHAN KE</v>
          </cell>
          <cell r="K2030" t="str">
            <v>103121150</v>
          </cell>
        </row>
        <row r="2031">
          <cell r="A2031" t="str">
            <v>M</v>
          </cell>
          <cell r="B2031" t="str">
            <v>7</v>
          </cell>
          <cell r="D2031" t="str">
            <v>01413</v>
          </cell>
          <cell r="E2031">
            <v>38586</v>
          </cell>
          <cell r="F2031" t="str">
            <v>48520J2</v>
          </cell>
          <cell r="G2031" t="str">
            <v>6106010120J2</v>
          </cell>
          <cell r="H2031">
            <v>13515</v>
          </cell>
          <cell r="I2031" t="str">
            <v>D</v>
          </cell>
          <cell r="J2031" t="str">
            <v>*19620512A 000252 BI.OBT ANAK SUHANDA</v>
          </cell>
          <cell r="K2031" t="str">
            <v>402230220</v>
          </cell>
        </row>
        <row r="2032">
          <cell r="A2032" t="str">
            <v>F</v>
          </cell>
          <cell r="B2032" t="str">
            <v>1</v>
          </cell>
          <cell r="D2032" t="str">
            <v>003418</v>
          </cell>
          <cell r="E2032">
            <v>38579</v>
          </cell>
          <cell r="F2032" t="str">
            <v>41201N4</v>
          </cell>
          <cell r="G2032" t="str">
            <v>6103010101N4</v>
          </cell>
          <cell r="H2032">
            <v>2450000</v>
          </cell>
          <cell r="I2032" t="str">
            <v>D</v>
          </cell>
          <cell r="J2032" t="str">
            <v>TUNJ PERUSAHAAN BLN JUL-05 PENYIMPANAN PRODUK J</v>
          </cell>
          <cell r="K2032" t="str">
            <v>103121160</v>
          </cell>
        </row>
        <row r="2033">
          <cell r="A2033" t="str">
            <v>F</v>
          </cell>
          <cell r="B2033" t="str">
            <v>1</v>
          </cell>
          <cell r="D2033" t="str">
            <v>003418</v>
          </cell>
          <cell r="E2033">
            <v>38579</v>
          </cell>
          <cell r="F2033" t="str">
            <v>41201N5</v>
          </cell>
          <cell r="G2033" t="str">
            <v>6103010101N5</v>
          </cell>
          <cell r="H2033">
            <v>400000</v>
          </cell>
          <cell r="I2033" t="str">
            <v>D</v>
          </cell>
          <cell r="J2033" t="str">
            <v>TUNJ PERUSAHAAN BLN JUL-05 PENYIMPANAN BARANG T</v>
          </cell>
          <cell r="K2033" t="str">
            <v>103121170</v>
          </cell>
        </row>
        <row r="2034">
          <cell r="A2034" t="str">
            <v>F</v>
          </cell>
          <cell r="B2034" t="str">
            <v>1</v>
          </cell>
          <cell r="D2034" t="str">
            <v>003418</v>
          </cell>
          <cell r="E2034">
            <v>38579</v>
          </cell>
          <cell r="F2034" t="str">
            <v>41201N6</v>
          </cell>
          <cell r="G2034" t="str">
            <v>6103010101N6</v>
          </cell>
          <cell r="H2034">
            <v>4100000</v>
          </cell>
          <cell r="I2034" t="str">
            <v>D</v>
          </cell>
          <cell r="J2034" t="str">
            <v>TUNJ PERUSAHAAN BLN JUL-05 PENYIMPANAN KULIT KI</v>
          </cell>
          <cell r="K2034" t="str">
            <v>103121180</v>
          </cell>
        </row>
        <row r="2035">
          <cell r="A2035" t="str">
            <v>F</v>
          </cell>
          <cell r="B2035" t="str">
            <v>7</v>
          </cell>
          <cell r="D2035" t="str">
            <v>01413</v>
          </cell>
          <cell r="E2035">
            <v>38586</v>
          </cell>
          <cell r="F2035" t="str">
            <v>48520F2</v>
          </cell>
          <cell r="G2035" t="str">
            <v>6106010120F2</v>
          </cell>
          <cell r="H2035">
            <v>144925</v>
          </cell>
          <cell r="I2035" t="str">
            <v>D</v>
          </cell>
          <cell r="J2035" t="str">
            <v>*19651014A 000254 BI.OBT KARY KOMAR JUANDA</v>
          </cell>
          <cell r="K2035" t="str">
            <v>402230230</v>
          </cell>
        </row>
        <row r="2036">
          <cell r="A2036" t="str">
            <v>F</v>
          </cell>
          <cell r="B2036" t="str">
            <v>7</v>
          </cell>
          <cell r="D2036" t="str">
            <v>01413</v>
          </cell>
          <cell r="E2036">
            <v>38586</v>
          </cell>
          <cell r="F2036" t="str">
            <v>48520F2</v>
          </cell>
          <cell r="G2036" t="str">
            <v>6106010120F2</v>
          </cell>
          <cell r="H2036">
            <v>131107</v>
          </cell>
          <cell r="I2036" t="str">
            <v>D</v>
          </cell>
          <cell r="J2036" t="str">
            <v>*19580203A 000255 BI.OBT KARY DIYAT</v>
          </cell>
          <cell r="K2036" t="str">
            <v>402230240</v>
          </cell>
        </row>
        <row r="2037">
          <cell r="A2037" t="str">
            <v>F</v>
          </cell>
          <cell r="B2037" t="str">
            <v>7</v>
          </cell>
          <cell r="D2037" t="str">
            <v>01413</v>
          </cell>
          <cell r="E2037">
            <v>38586</v>
          </cell>
          <cell r="F2037" t="str">
            <v>48520F2</v>
          </cell>
          <cell r="G2037" t="str">
            <v>6106010120F2</v>
          </cell>
          <cell r="H2037">
            <v>35863</v>
          </cell>
          <cell r="I2037" t="str">
            <v>D</v>
          </cell>
          <cell r="J2037" t="str">
            <v>*19580203A 000256 BI.OBT ISTR DIYAT</v>
          </cell>
          <cell r="K2037" t="str">
            <v>402230250</v>
          </cell>
        </row>
        <row r="2038">
          <cell r="A2038" t="str">
            <v>F</v>
          </cell>
          <cell r="B2038" t="str">
            <v>1</v>
          </cell>
          <cell r="D2038" t="str">
            <v>003418</v>
          </cell>
          <cell r="E2038">
            <v>38579</v>
          </cell>
          <cell r="F2038" t="str">
            <v>41201N7</v>
          </cell>
          <cell r="G2038" t="str">
            <v>6103010101N7</v>
          </cell>
          <cell r="H2038">
            <v>2800000</v>
          </cell>
          <cell r="I2038" t="str">
            <v>D</v>
          </cell>
          <cell r="J2038" t="str">
            <v>TUNJ PERUSAHAAN BLN JUL-05 PENIMBANGAN SENTRAL</v>
          </cell>
          <cell r="K2038" t="str">
            <v>103121190</v>
          </cell>
        </row>
        <row r="2039">
          <cell r="A2039" t="str">
            <v>F</v>
          </cell>
          <cell r="B2039" t="str">
            <v>1</v>
          </cell>
          <cell r="D2039" t="str">
            <v>003418</v>
          </cell>
          <cell r="E2039">
            <v>38579</v>
          </cell>
          <cell r="F2039" t="str">
            <v>41201N8</v>
          </cell>
          <cell r="G2039" t="str">
            <v>6103010101N8</v>
          </cell>
          <cell r="H2039">
            <v>750000</v>
          </cell>
          <cell r="I2039" t="str">
            <v>D</v>
          </cell>
          <cell r="J2039" t="str">
            <v>TUNJ PERUSAHAAN BLN JUL-05 PENANDAAN BAHAN KEMA</v>
          </cell>
          <cell r="K2039" t="str">
            <v>103121200</v>
          </cell>
        </row>
        <row r="2040">
          <cell r="A2040" t="str">
            <v>M</v>
          </cell>
          <cell r="B2040" t="str">
            <v>7</v>
          </cell>
          <cell r="D2040" t="str">
            <v>01413</v>
          </cell>
          <cell r="E2040">
            <v>38586</v>
          </cell>
          <cell r="F2040" t="str">
            <v>48520G5</v>
          </cell>
          <cell r="G2040" t="str">
            <v>6106010120G5</v>
          </cell>
          <cell r="H2040">
            <v>72830</v>
          </cell>
          <cell r="I2040" t="str">
            <v>D</v>
          </cell>
          <cell r="J2040" t="str">
            <v>*19601220A 000257 BI.OBT KARY DEDI SUPRIADI -1</v>
          </cell>
          <cell r="K2040" t="str">
            <v>402230260</v>
          </cell>
        </row>
        <row r="2041">
          <cell r="A2041" t="str">
            <v>F</v>
          </cell>
          <cell r="B2041" t="str">
            <v>1</v>
          </cell>
          <cell r="D2041" t="str">
            <v>003418</v>
          </cell>
          <cell r="E2041">
            <v>38579</v>
          </cell>
          <cell r="F2041" t="str">
            <v>41201O1</v>
          </cell>
          <cell r="G2041" t="str">
            <v>6103010101O1</v>
          </cell>
          <cell r="H2041">
            <v>1150000</v>
          </cell>
          <cell r="I2041" t="str">
            <v>D</v>
          </cell>
          <cell r="J2041" t="str">
            <v>TUNJ PERUSAHAAN BLN JUL-05 PEMBELIAN</v>
          </cell>
          <cell r="K2041" t="str">
            <v>103121210</v>
          </cell>
        </row>
        <row r="2042">
          <cell r="A2042" t="str">
            <v>M</v>
          </cell>
          <cell r="B2042" t="str">
            <v>7</v>
          </cell>
          <cell r="D2042" t="str">
            <v>01413</v>
          </cell>
          <cell r="E2042">
            <v>38586</v>
          </cell>
          <cell r="F2042" t="str">
            <v>48520G5</v>
          </cell>
          <cell r="G2042" t="str">
            <v>6106010120G5</v>
          </cell>
          <cell r="H2042">
            <v>32584</v>
          </cell>
          <cell r="I2042" t="str">
            <v>D</v>
          </cell>
          <cell r="J2042" t="str">
            <v>*19601220A 000258 BI.OBT KARY DEDI SUPRIADI -1</v>
          </cell>
          <cell r="K2042" t="str">
            <v>402230270</v>
          </cell>
        </row>
        <row r="2043">
          <cell r="A2043" t="str">
            <v>F</v>
          </cell>
          <cell r="B2043" t="str">
            <v>1</v>
          </cell>
          <cell r="D2043" t="str">
            <v>003418</v>
          </cell>
          <cell r="E2043">
            <v>38579</v>
          </cell>
          <cell r="F2043" t="str">
            <v>41201O2</v>
          </cell>
          <cell r="G2043" t="str">
            <v>6103010101O2</v>
          </cell>
          <cell r="H2043">
            <v>1000000</v>
          </cell>
          <cell r="I2043" t="str">
            <v>D</v>
          </cell>
          <cell r="J2043" t="str">
            <v>TUNJ PERUSAHAAN BLN JUL-05 PEMBELIAN BAHAN PROD</v>
          </cell>
          <cell r="K2043" t="str">
            <v>103121220</v>
          </cell>
        </row>
        <row r="2044">
          <cell r="A2044" t="str">
            <v>F</v>
          </cell>
          <cell r="B2044" t="str">
            <v>7</v>
          </cell>
          <cell r="D2044" t="str">
            <v>01413</v>
          </cell>
          <cell r="E2044">
            <v>38586</v>
          </cell>
          <cell r="F2044" t="str">
            <v>48520M3</v>
          </cell>
          <cell r="G2044" t="str">
            <v>6106010120M3</v>
          </cell>
          <cell r="H2044">
            <v>26815</v>
          </cell>
          <cell r="I2044" t="str">
            <v>D</v>
          </cell>
          <cell r="J2044" t="str">
            <v>*19531129B 000259 BI.OBT KARY LILI SOPANDI</v>
          </cell>
          <cell r="K2044" t="str">
            <v>402230280</v>
          </cell>
        </row>
        <row r="2045">
          <cell r="A2045" t="str">
            <v>F</v>
          </cell>
          <cell r="B2045" t="str">
            <v>1</v>
          </cell>
          <cell r="D2045" t="str">
            <v>003418</v>
          </cell>
          <cell r="E2045">
            <v>38579</v>
          </cell>
          <cell r="F2045" t="str">
            <v>41201O3</v>
          </cell>
          <cell r="G2045" t="str">
            <v>6103010101O3</v>
          </cell>
          <cell r="H2045">
            <v>700000</v>
          </cell>
          <cell r="I2045" t="str">
            <v>D</v>
          </cell>
          <cell r="J2045" t="str">
            <v>TUNJ PERUSAHAAN BLN JUL-05 PEMBELIAN BAHAN NON</v>
          </cell>
          <cell r="K2045" t="str">
            <v>103121230</v>
          </cell>
        </row>
        <row r="2046">
          <cell r="A2046" t="str">
            <v>F</v>
          </cell>
          <cell r="B2046" t="str">
            <v>1</v>
          </cell>
          <cell r="D2046" t="str">
            <v>003418</v>
          </cell>
          <cell r="E2046">
            <v>38579</v>
          </cell>
          <cell r="F2046" t="str">
            <v>41201P1</v>
          </cell>
          <cell r="G2046" t="str">
            <v>6103010101P1</v>
          </cell>
          <cell r="H2046">
            <v>1150000</v>
          </cell>
          <cell r="I2046" t="str">
            <v>D</v>
          </cell>
          <cell r="J2046" t="str">
            <v>TUNJ PERUSAHAAN BLN JUL-05 PENGOLAHAN DATA INFO</v>
          </cell>
          <cell r="K2046" t="str">
            <v>103121240</v>
          </cell>
        </row>
        <row r="2047">
          <cell r="A2047" t="str">
            <v>F</v>
          </cell>
          <cell r="B2047" t="str">
            <v>7</v>
          </cell>
          <cell r="D2047" t="str">
            <v>01413</v>
          </cell>
          <cell r="E2047">
            <v>38586</v>
          </cell>
          <cell r="F2047" t="str">
            <v>48520M3</v>
          </cell>
          <cell r="G2047" t="str">
            <v>6106010120M3</v>
          </cell>
          <cell r="H2047">
            <v>38500</v>
          </cell>
          <cell r="I2047" t="str">
            <v>D</v>
          </cell>
          <cell r="J2047" t="str">
            <v>*19531129B 000260 BI.OBT ANAK LILI SOPANDI</v>
          </cell>
          <cell r="K2047" t="str">
            <v>402230290</v>
          </cell>
        </row>
        <row r="2048">
          <cell r="A2048" t="str">
            <v>F</v>
          </cell>
          <cell r="B2048" t="str">
            <v>1</v>
          </cell>
          <cell r="D2048" t="str">
            <v>003418</v>
          </cell>
          <cell r="E2048">
            <v>38579</v>
          </cell>
          <cell r="F2048" t="str">
            <v>41201A4</v>
          </cell>
          <cell r="G2048" t="str">
            <v>6103010101A4</v>
          </cell>
          <cell r="H2048">
            <v>4350000</v>
          </cell>
          <cell r="I2048" t="str">
            <v>D</v>
          </cell>
          <cell r="J2048" t="str">
            <v>TUNJ PERUSAHAAN BLN JUL-05 KTO BINTANG</v>
          </cell>
          <cell r="K2048" t="str">
            <v>103121250</v>
          </cell>
        </row>
        <row r="2049">
          <cell r="A2049" t="str">
            <v>F</v>
          </cell>
          <cell r="B2049" t="str">
            <v>7</v>
          </cell>
          <cell r="D2049" t="str">
            <v>01413</v>
          </cell>
          <cell r="E2049">
            <v>38586</v>
          </cell>
          <cell r="F2049" t="str">
            <v>48520M3</v>
          </cell>
          <cell r="G2049" t="str">
            <v>6106010120M3</v>
          </cell>
          <cell r="H2049">
            <v>27500</v>
          </cell>
          <cell r="I2049" t="str">
            <v>D</v>
          </cell>
          <cell r="J2049" t="str">
            <v>*19531129B 000261 BI.OBT KARY LILI SOPANDI</v>
          </cell>
          <cell r="K2049" t="str">
            <v>402230300</v>
          </cell>
        </row>
        <row r="2050">
          <cell r="A2050" t="str">
            <v>F</v>
          </cell>
          <cell r="B2050" t="str">
            <v>1</v>
          </cell>
          <cell r="D2050" t="str">
            <v>003418</v>
          </cell>
          <cell r="E2050">
            <v>38579</v>
          </cell>
          <cell r="F2050" t="str">
            <v>41201Q5</v>
          </cell>
          <cell r="G2050" t="str">
            <v>6103010101Q5</v>
          </cell>
          <cell r="H2050">
            <v>9350000</v>
          </cell>
          <cell r="I2050" t="str">
            <v>D</v>
          </cell>
          <cell r="J2050" t="str">
            <v>TUNJ PERUSAHAAN BLN JUL-05 UMUM</v>
          </cell>
          <cell r="K2050" t="str">
            <v>103121260</v>
          </cell>
        </row>
        <row r="2051">
          <cell r="A2051" t="str">
            <v>F</v>
          </cell>
          <cell r="B2051" t="str">
            <v>7</v>
          </cell>
          <cell r="D2051" t="str">
            <v>01413</v>
          </cell>
          <cell r="E2051">
            <v>38586</v>
          </cell>
          <cell r="F2051" t="str">
            <v>48520G3</v>
          </cell>
          <cell r="G2051" t="str">
            <v>6106010120G3</v>
          </cell>
          <cell r="H2051">
            <v>91320</v>
          </cell>
          <cell r="I2051" t="str">
            <v>D</v>
          </cell>
          <cell r="J2051" t="str">
            <v>*19600226A 000262 BI.OBT KARY SAYUTI</v>
          </cell>
          <cell r="K2051" t="str">
            <v>402230310</v>
          </cell>
        </row>
        <row r="2052">
          <cell r="A2052" t="str">
            <v>F</v>
          </cell>
          <cell r="B2052" t="str">
            <v>7</v>
          </cell>
          <cell r="D2052" t="str">
            <v>01413</v>
          </cell>
          <cell r="E2052">
            <v>38586</v>
          </cell>
          <cell r="F2052" t="str">
            <v>48520G3</v>
          </cell>
          <cell r="G2052" t="str">
            <v>6106010120G3</v>
          </cell>
          <cell r="H2052">
            <v>80878</v>
          </cell>
          <cell r="I2052" t="str">
            <v>D</v>
          </cell>
          <cell r="J2052" t="str">
            <v>*19600226A 000263 BI.OBT KARY SAYUTI</v>
          </cell>
          <cell r="K2052" t="str">
            <v>402230320</v>
          </cell>
        </row>
        <row r="2053">
          <cell r="A2053" t="str">
            <v>F</v>
          </cell>
          <cell r="B2053" t="str">
            <v>1</v>
          </cell>
          <cell r="D2053" t="str">
            <v>003418</v>
          </cell>
          <cell r="E2053">
            <v>38579</v>
          </cell>
          <cell r="F2053" t="str">
            <v>41201Q6</v>
          </cell>
          <cell r="G2053" t="str">
            <v>6103010101Q6</v>
          </cell>
          <cell r="H2053">
            <v>4000000</v>
          </cell>
          <cell r="I2053" t="str">
            <v>D</v>
          </cell>
          <cell r="J2053" t="str">
            <v>TUNJ PERUSAHAAN BLN JUL-05 RUMAH TANGGA</v>
          </cell>
          <cell r="K2053" t="str">
            <v>103121270</v>
          </cell>
        </row>
        <row r="2054">
          <cell r="A2054" t="str">
            <v>F</v>
          </cell>
          <cell r="B2054" t="str">
            <v>7</v>
          </cell>
          <cell r="D2054" t="str">
            <v>01413</v>
          </cell>
          <cell r="E2054">
            <v>38586</v>
          </cell>
          <cell r="F2054" t="str">
            <v>48520G2</v>
          </cell>
          <cell r="G2054" t="str">
            <v>6106010120G2</v>
          </cell>
          <cell r="H2054">
            <v>46240</v>
          </cell>
          <cell r="I2054" t="str">
            <v>D</v>
          </cell>
          <cell r="J2054" t="str">
            <v>*19770106A 000264 BI.OBT KARY NUNUNG BUDIYANTI</v>
          </cell>
          <cell r="K2054" t="str">
            <v>402230330</v>
          </cell>
        </row>
        <row r="2055">
          <cell r="A2055" t="str">
            <v>F</v>
          </cell>
          <cell r="B2055" t="str">
            <v>1</v>
          </cell>
          <cell r="D2055" t="str">
            <v>003418</v>
          </cell>
          <cell r="E2055">
            <v>38579</v>
          </cell>
          <cell r="F2055" t="str">
            <v>41201Q1</v>
          </cell>
          <cell r="G2055" t="str">
            <v>6103010101Q1</v>
          </cell>
          <cell r="H2055">
            <v>1150000</v>
          </cell>
          <cell r="I2055" t="str">
            <v>D</v>
          </cell>
          <cell r="J2055" t="str">
            <v>TUNJ PERUSAHAAN BLN JUL-05 ADM.PERSONALIA &amp; UMU</v>
          </cell>
          <cell r="K2055" t="str">
            <v>103121280</v>
          </cell>
        </row>
        <row r="2056">
          <cell r="A2056" t="str">
            <v>M</v>
          </cell>
          <cell r="B2056" t="str">
            <v>7</v>
          </cell>
          <cell r="D2056" t="str">
            <v>01413</v>
          </cell>
          <cell r="E2056">
            <v>38586</v>
          </cell>
          <cell r="F2056" t="str">
            <v>48520J2</v>
          </cell>
          <cell r="G2056" t="str">
            <v>6106010120J2</v>
          </cell>
          <cell r="H2056">
            <v>10370</v>
          </cell>
          <cell r="I2056" t="str">
            <v>D</v>
          </cell>
          <cell r="J2056" t="str">
            <v>*19620512A 000265 BI.OBT ANAK SUHANDA</v>
          </cell>
          <cell r="K2056" t="str">
            <v>402230340</v>
          </cell>
        </row>
        <row r="2057">
          <cell r="A2057" t="str">
            <v>F</v>
          </cell>
          <cell r="B2057" t="str">
            <v>1</v>
          </cell>
          <cell r="D2057" t="str">
            <v>003418</v>
          </cell>
          <cell r="E2057">
            <v>38579</v>
          </cell>
          <cell r="F2057" t="str">
            <v>41201Q2</v>
          </cell>
          <cell r="G2057" t="str">
            <v>6103010101Q2</v>
          </cell>
          <cell r="H2057">
            <v>2150000</v>
          </cell>
          <cell r="I2057" t="str">
            <v>D</v>
          </cell>
          <cell r="J2057" t="str">
            <v>TUNJ PERUSAHAAN BLN JUL-05 ADM.PERSONALIA PLANT</v>
          </cell>
          <cell r="K2057" t="str">
            <v>103121290</v>
          </cell>
        </row>
        <row r="2058">
          <cell r="A2058" t="str">
            <v>F</v>
          </cell>
          <cell r="B2058" t="str">
            <v>7</v>
          </cell>
          <cell r="D2058" t="str">
            <v>01413</v>
          </cell>
          <cell r="E2058">
            <v>38586</v>
          </cell>
          <cell r="F2058" t="str">
            <v>48520F7</v>
          </cell>
          <cell r="G2058" t="str">
            <v>6106010120F7</v>
          </cell>
          <cell r="H2058">
            <v>54615</v>
          </cell>
          <cell r="I2058" t="str">
            <v>D</v>
          </cell>
          <cell r="J2058" t="str">
            <v>*19610121A 000266 BI.OBT KARY CAHYANI,NY</v>
          </cell>
          <cell r="K2058" t="str">
            <v>402230350</v>
          </cell>
        </row>
        <row r="2059">
          <cell r="A2059" t="str">
            <v>F</v>
          </cell>
          <cell r="B2059" t="str">
            <v>1</v>
          </cell>
          <cell r="D2059" t="str">
            <v>003418</v>
          </cell>
          <cell r="E2059">
            <v>38579</v>
          </cell>
          <cell r="F2059" t="str">
            <v>41201Q4</v>
          </cell>
          <cell r="G2059" t="str">
            <v>6103010101Q4</v>
          </cell>
          <cell r="H2059">
            <v>650000</v>
          </cell>
          <cell r="I2059" t="str">
            <v>D</v>
          </cell>
          <cell r="J2059" t="str">
            <v>TUNJ PERUSAHAAN BLN JUL-05 PELATIHAN</v>
          </cell>
          <cell r="K2059" t="str">
            <v>103121300</v>
          </cell>
        </row>
        <row r="2060">
          <cell r="A2060" t="str">
            <v>F</v>
          </cell>
          <cell r="B2060" t="str">
            <v>7</v>
          </cell>
          <cell r="D2060" t="str">
            <v>01413</v>
          </cell>
          <cell r="E2060">
            <v>38586</v>
          </cell>
          <cell r="F2060" t="str">
            <v>48520F7</v>
          </cell>
          <cell r="G2060" t="str">
            <v>6106010120F7</v>
          </cell>
          <cell r="H2060">
            <v>8387</v>
          </cell>
          <cell r="I2060" t="str">
            <v>D</v>
          </cell>
          <cell r="J2060" t="str">
            <v>*19640815C 000267 BI.OBT KARY AI SUTRIATI,NY</v>
          </cell>
          <cell r="K2060" t="str">
            <v>402230360</v>
          </cell>
        </row>
        <row r="2061">
          <cell r="A2061" t="str">
            <v>F</v>
          </cell>
          <cell r="B2061" t="str">
            <v>1</v>
          </cell>
          <cell r="D2061" t="str">
            <v>003418</v>
          </cell>
          <cell r="E2061">
            <v>38579</v>
          </cell>
          <cell r="F2061" t="str">
            <v>41201R1</v>
          </cell>
          <cell r="G2061" t="str">
            <v>6103010101R1</v>
          </cell>
          <cell r="H2061">
            <v>1150000</v>
          </cell>
          <cell r="I2061" t="str">
            <v>D</v>
          </cell>
          <cell r="J2061" t="str">
            <v>TUNJ PERUSAHAAN BLN JUL-05 AKUNTANSI</v>
          </cell>
          <cell r="K2061" t="str">
            <v>103121310</v>
          </cell>
        </row>
        <row r="2062">
          <cell r="A2062" t="str">
            <v>F</v>
          </cell>
          <cell r="B2062" t="str">
            <v>7</v>
          </cell>
          <cell r="D2062" t="str">
            <v>01413</v>
          </cell>
          <cell r="E2062">
            <v>38586</v>
          </cell>
          <cell r="F2062" t="str">
            <v>48520F6</v>
          </cell>
          <cell r="G2062" t="str">
            <v>6106010120F6</v>
          </cell>
          <cell r="H2062">
            <v>72486</v>
          </cell>
          <cell r="I2062" t="str">
            <v>D</v>
          </cell>
          <cell r="J2062" t="str">
            <v>*19640926A 000268 BI.OBT KARY ROSITA,NY</v>
          </cell>
          <cell r="K2062" t="str">
            <v>402230370</v>
          </cell>
        </row>
        <row r="2063">
          <cell r="A2063" t="str">
            <v>F</v>
          </cell>
          <cell r="B2063" t="str">
            <v>1</v>
          </cell>
          <cell r="D2063" t="str">
            <v>003418</v>
          </cell>
          <cell r="E2063">
            <v>38579</v>
          </cell>
          <cell r="F2063" t="str">
            <v>41201R2</v>
          </cell>
          <cell r="G2063" t="str">
            <v>6103010101R2</v>
          </cell>
          <cell r="H2063">
            <v>2650000</v>
          </cell>
          <cell r="I2063" t="str">
            <v>D</v>
          </cell>
          <cell r="J2063" t="str">
            <v>TUNJ PERUSAHAAN BLN JUL-05 BID.VERIFIKASI / LAP</v>
          </cell>
          <cell r="K2063" t="str">
            <v>103121320</v>
          </cell>
        </row>
        <row r="2064">
          <cell r="A2064" t="str">
            <v>F</v>
          </cell>
          <cell r="B2064" t="str">
            <v>1</v>
          </cell>
          <cell r="D2064" t="str">
            <v>003418</v>
          </cell>
          <cell r="E2064">
            <v>38579</v>
          </cell>
          <cell r="F2064" t="str">
            <v>41201R2</v>
          </cell>
          <cell r="G2064" t="str">
            <v>6103010101R2</v>
          </cell>
          <cell r="H2064">
            <v>400000</v>
          </cell>
          <cell r="I2064" t="str">
            <v>D</v>
          </cell>
          <cell r="J2064" t="str">
            <v>TUNJ PERUSAHAAN BLN JUL-05 BID.VERIFIKASI / LAP</v>
          </cell>
          <cell r="K2064" t="str">
            <v>103121330</v>
          </cell>
        </row>
        <row r="2065">
          <cell r="A2065" t="str">
            <v>F</v>
          </cell>
          <cell r="B2065" t="str">
            <v>1</v>
          </cell>
          <cell r="D2065" t="str">
            <v>003418</v>
          </cell>
          <cell r="E2065">
            <v>38579</v>
          </cell>
          <cell r="F2065" t="str">
            <v>41201R4</v>
          </cell>
          <cell r="G2065" t="str">
            <v>6103010101R4</v>
          </cell>
          <cell r="H2065">
            <v>850000</v>
          </cell>
          <cell r="I2065" t="str">
            <v>D</v>
          </cell>
          <cell r="J2065" t="str">
            <v>TUNJ PERUSAHAAN BLN JUL-05 BID STANDARISASI PEN</v>
          </cell>
          <cell r="K2065" t="str">
            <v>103121340</v>
          </cell>
        </row>
        <row r="2066">
          <cell r="A2066" t="str">
            <v>F</v>
          </cell>
          <cell r="B2066" t="str">
            <v>7</v>
          </cell>
          <cell r="D2066" t="str">
            <v>01413</v>
          </cell>
          <cell r="E2066">
            <v>38586</v>
          </cell>
          <cell r="F2066" t="str">
            <v>48520R2</v>
          </cell>
          <cell r="G2066" t="str">
            <v>6106010120R2</v>
          </cell>
          <cell r="H2066">
            <v>61120</v>
          </cell>
          <cell r="I2066" t="str">
            <v>D</v>
          </cell>
          <cell r="J2066" t="str">
            <v>*19590124A 000269 BI.OBT KARY ADE SUTISNA</v>
          </cell>
          <cell r="K2066" t="str">
            <v>402230380</v>
          </cell>
        </row>
        <row r="2067">
          <cell r="A2067" t="str">
            <v>F</v>
          </cell>
          <cell r="B2067" t="str">
            <v>1</v>
          </cell>
          <cell r="D2067" t="str">
            <v>003418</v>
          </cell>
          <cell r="E2067">
            <v>38579</v>
          </cell>
          <cell r="F2067" t="str">
            <v>41201S1</v>
          </cell>
          <cell r="G2067" t="str">
            <v>6103010101S1</v>
          </cell>
          <cell r="H2067">
            <v>1500000</v>
          </cell>
          <cell r="I2067" t="str">
            <v>D</v>
          </cell>
          <cell r="J2067" t="str">
            <v>TUNJ PERUSAHAAN BLN JUL-05 KEUANGAN</v>
          </cell>
          <cell r="K2067" t="str">
            <v>103121350</v>
          </cell>
        </row>
        <row r="2068">
          <cell r="A2068" t="str">
            <v>F</v>
          </cell>
          <cell r="B2068" t="str">
            <v>1</v>
          </cell>
          <cell r="D2068" t="str">
            <v>003418</v>
          </cell>
          <cell r="E2068">
            <v>38579</v>
          </cell>
          <cell r="F2068" t="str">
            <v>41201S2</v>
          </cell>
          <cell r="G2068" t="str">
            <v>6103010101S2</v>
          </cell>
          <cell r="H2068">
            <v>850000</v>
          </cell>
          <cell r="I2068" t="str">
            <v>D</v>
          </cell>
          <cell r="J2068" t="str">
            <v>TUNJ PERUSAHAAN BLN JUL-05 ANGGARAN</v>
          </cell>
          <cell r="K2068" t="str">
            <v>103121360</v>
          </cell>
        </row>
        <row r="2069">
          <cell r="A2069" t="str">
            <v>F</v>
          </cell>
          <cell r="B2069" t="str">
            <v>7</v>
          </cell>
          <cell r="D2069" t="str">
            <v>01413</v>
          </cell>
          <cell r="E2069">
            <v>38586</v>
          </cell>
          <cell r="F2069" t="str">
            <v>48520R2</v>
          </cell>
          <cell r="G2069" t="str">
            <v>6106010120R2</v>
          </cell>
          <cell r="H2069">
            <v>36885</v>
          </cell>
          <cell r="I2069" t="str">
            <v>D</v>
          </cell>
          <cell r="J2069" t="str">
            <v>*19590124A 000270 BI.OBT KARY ADE SUTISNA</v>
          </cell>
          <cell r="K2069" t="str">
            <v>402230390</v>
          </cell>
        </row>
        <row r="2070">
          <cell r="A2070" t="str">
            <v>F</v>
          </cell>
          <cell r="B2070" t="str">
            <v>1</v>
          </cell>
          <cell r="D2070" t="str">
            <v>003418</v>
          </cell>
          <cell r="E2070">
            <v>38579</v>
          </cell>
          <cell r="F2070" t="str">
            <v>41201S3</v>
          </cell>
          <cell r="G2070" t="str">
            <v>6103010101S3</v>
          </cell>
          <cell r="H2070">
            <v>1900000</v>
          </cell>
          <cell r="I2070" t="str">
            <v>D</v>
          </cell>
          <cell r="J2070" t="str">
            <v>TUNJ PERUSAHAAN BLN JUL-05 ADM / KAS BANK PLANT</v>
          </cell>
          <cell r="K2070" t="str">
            <v>103121370</v>
          </cell>
        </row>
        <row r="2071">
          <cell r="A2071" t="str">
            <v>F</v>
          </cell>
          <cell r="B2071" t="str">
            <v>7</v>
          </cell>
          <cell r="D2071" t="str">
            <v>01413</v>
          </cell>
          <cell r="E2071">
            <v>38586</v>
          </cell>
          <cell r="F2071" t="str">
            <v>48520F6</v>
          </cell>
          <cell r="G2071" t="str">
            <v>6106010120F6</v>
          </cell>
          <cell r="H2071">
            <v>61120</v>
          </cell>
          <cell r="I2071" t="str">
            <v>D</v>
          </cell>
          <cell r="J2071" t="str">
            <v>*19550202A 000271 BI.OBT KARY TIKA IRAWATI,NY</v>
          </cell>
          <cell r="K2071" t="str">
            <v>402230400</v>
          </cell>
        </row>
        <row r="2072">
          <cell r="A2072" t="str">
            <v>F</v>
          </cell>
          <cell r="B2072" t="str">
            <v>1</v>
          </cell>
          <cell r="D2072" t="str">
            <v>003418</v>
          </cell>
          <cell r="E2072">
            <v>38579</v>
          </cell>
          <cell r="F2072" t="str">
            <v>41201S4</v>
          </cell>
          <cell r="G2072" t="str">
            <v>6103010101S4</v>
          </cell>
          <cell r="H2072">
            <v>1550000</v>
          </cell>
          <cell r="I2072" t="str">
            <v>D</v>
          </cell>
          <cell r="J2072" t="str">
            <v>TUNJ PERUSAHAAN BLN JUL-05 PAJAK</v>
          </cell>
          <cell r="K2072" t="str">
            <v>103121380</v>
          </cell>
        </row>
        <row r="2073">
          <cell r="A2073" t="str">
            <v>M</v>
          </cell>
          <cell r="B2073" t="str">
            <v>7</v>
          </cell>
          <cell r="D2073" t="str">
            <v>01413</v>
          </cell>
          <cell r="E2073">
            <v>38586</v>
          </cell>
          <cell r="F2073" t="str">
            <v>48520L4</v>
          </cell>
          <cell r="G2073" t="str">
            <v>6106010120L4</v>
          </cell>
          <cell r="H2073">
            <v>25923</v>
          </cell>
          <cell r="I2073" t="str">
            <v>D</v>
          </cell>
          <cell r="J2073" t="str">
            <v>*19630830C 000272 BI.OBT KARY DANI</v>
          </cell>
          <cell r="K2073" t="str">
            <v>402230410</v>
          </cell>
        </row>
        <row r="2074">
          <cell r="A2074" t="str">
            <v>F</v>
          </cell>
          <cell r="B2074" t="str">
            <v>7</v>
          </cell>
          <cell r="D2074" t="str">
            <v>01413</v>
          </cell>
          <cell r="E2074">
            <v>38586</v>
          </cell>
          <cell r="F2074" t="str">
            <v>48520Q2</v>
          </cell>
          <cell r="G2074" t="str">
            <v>6106010120Q2</v>
          </cell>
          <cell r="H2074">
            <v>62975</v>
          </cell>
          <cell r="I2074" t="str">
            <v>D</v>
          </cell>
          <cell r="J2074" t="str">
            <v>*19710522A 000273 BI.OBT KARY AEP SAEPUDIN</v>
          </cell>
          <cell r="K2074" t="str">
            <v>402230420</v>
          </cell>
        </row>
        <row r="2075">
          <cell r="A2075" t="str">
            <v>F</v>
          </cell>
          <cell r="B2075" t="str">
            <v>1</v>
          </cell>
          <cell r="D2075" t="str">
            <v>003418</v>
          </cell>
          <cell r="E2075">
            <v>38579</v>
          </cell>
          <cell r="F2075" t="str">
            <v>41201F2</v>
          </cell>
          <cell r="G2075" t="str">
            <v>6103010101F2</v>
          </cell>
          <cell r="H2075">
            <v>350000</v>
          </cell>
          <cell r="I2075" t="str">
            <v>D</v>
          </cell>
          <cell r="J2075" t="str">
            <v>TUNJ PERUSAHAAN BLN JUL-05 GRANULASI</v>
          </cell>
          <cell r="K2075" t="str">
            <v>103121390</v>
          </cell>
        </row>
        <row r="2076">
          <cell r="A2076" t="str">
            <v>F</v>
          </cell>
          <cell r="B2076" t="str">
            <v>1</v>
          </cell>
          <cell r="D2076" t="str">
            <v>003418</v>
          </cell>
          <cell r="E2076">
            <v>38579</v>
          </cell>
          <cell r="F2076" t="str">
            <v>41201F3</v>
          </cell>
          <cell r="G2076" t="str">
            <v>6103010101F3</v>
          </cell>
          <cell r="H2076">
            <v>350000</v>
          </cell>
          <cell r="I2076" t="str">
            <v>D</v>
          </cell>
          <cell r="J2076" t="str">
            <v>TUNJ PERUSAHAAN BLN JUL-05 PENCETAKAN</v>
          </cell>
          <cell r="K2076" t="str">
            <v>103121400</v>
          </cell>
        </row>
        <row r="2077">
          <cell r="A2077" t="str">
            <v>F</v>
          </cell>
          <cell r="B2077" t="str">
            <v>7</v>
          </cell>
          <cell r="D2077" t="str">
            <v>01413</v>
          </cell>
          <cell r="E2077">
            <v>38586</v>
          </cell>
          <cell r="F2077" t="str">
            <v>48520G5</v>
          </cell>
          <cell r="G2077" t="str">
            <v>6106010120G5</v>
          </cell>
          <cell r="H2077">
            <v>120587</v>
          </cell>
          <cell r="I2077" t="str">
            <v>D</v>
          </cell>
          <cell r="J2077" t="str">
            <v>*19670126A 000274 BI.OBT KARY MIRNA LIGARTIATI</v>
          </cell>
          <cell r="K2077" t="str">
            <v>402230430</v>
          </cell>
        </row>
        <row r="2078">
          <cell r="A2078" t="str">
            <v>F</v>
          </cell>
          <cell r="B2078" t="str">
            <v>1</v>
          </cell>
          <cell r="D2078" t="str">
            <v>003418</v>
          </cell>
          <cell r="E2078">
            <v>38579</v>
          </cell>
          <cell r="F2078" t="str">
            <v>41201F5</v>
          </cell>
          <cell r="G2078" t="str">
            <v>6103010101F5</v>
          </cell>
          <cell r="H2078">
            <v>350000</v>
          </cell>
          <cell r="I2078" t="str">
            <v>D</v>
          </cell>
          <cell r="J2078" t="str">
            <v>TUNJ PERUSAHAAN BLN JUL-05 ARV</v>
          </cell>
          <cell r="K2078" t="str">
            <v>103121410</v>
          </cell>
        </row>
        <row r="2079">
          <cell r="A2079" t="str">
            <v>F</v>
          </cell>
          <cell r="B2079" t="str">
            <v>1</v>
          </cell>
          <cell r="D2079" t="str">
            <v>003418</v>
          </cell>
          <cell r="E2079">
            <v>38579</v>
          </cell>
          <cell r="F2079" t="str">
            <v>41201H2</v>
          </cell>
          <cell r="G2079" t="str">
            <v>6103010101H2</v>
          </cell>
          <cell r="H2079">
            <v>2100000</v>
          </cell>
          <cell r="I2079" t="str">
            <v>D</v>
          </cell>
          <cell r="J2079" t="str">
            <v>TUNJ PERUSAHAAN BLN JUL-05 PENCAMPURAN DAN PENC</v>
          </cell>
          <cell r="K2079" t="str">
            <v>103121420</v>
          </cell>
        </row>
        <row r="2080">
          <cell r="A2080" t="str">
            <v>M</v>
          </cell>
          <cell r="B2080" t="str">
            <v>7</v>
          </cell>
          <cell r="D2080" t="str">
            <v>01413</v>
          </cell>
          <cell r="E2080">
            <v>38586</v>
          </cell>
          <cell r="F2080" t="str">
            <v>48520A4</v>
          </cell>
          <cell r="G2080" t="str">
            <v>6106010120A4</v>
          </cell>
          <cell r="H2080">
            <v>28618</v>
          </cell>
          <cell r="I2080" t="str">
            <v>D</v>
          </cell>
          <cell r="J2080" t="str">
            <v>*19610901C 000276 BI.OBT ANAK USEP SYARIFUDIN</v>
          </cell>
          <cell r="K2080" t="str">
            <v>402230440</v>
          </cell>
        </row>
        <row r="2081">
          <cell r="A2081" t="str">
            <v>F</v>
          </cell>
          <cell r="B2081" t="str">
            <v>7</v>
          </cell>
          <cell r="D2081" t="str">
            <v>01413</v>
          </cell>
          <cell r="E2081">
            <v>38586</v>
          </cell>
          <cell r="F2081" t="str">
            <v>48520F6</v>
          </cell>
          <cell r="G2081" t="str">
            <v>6106010120F6</v>
          </cell>
          <cell r="H2081">
            <v>57316</v>
          </cell>
          <cell r="I2081" t="str">
            <v>D</v>
          </cell>
          <cell r="J2081" t="str">
            <v>*19540505C 000278 BI.OBT KARY WATI, NY</v>
          </cell>
          <cell r="K2081" t="str">
            <v>402230450</v>
          </cell>
        </row>
        <row r="2082">
          <cell r="A2082" t="str">
            <v>F</v>
          </cell>
          <cell r="B2082" t="str">
            <v>7</v>
          </cell>
          <cell r="D2082" t="str">
            <v>01413</v>
          </cell>
          <cell r="E2082">
            <v>38586</v>
          </cell>
          <cell r="F2082" t="str">
            <v>48520Q5</v>
          </cell>
          <cell r="G2082" t="str">
            <v>6106010120Q5</v>
          </cell>
          <cell r="H2082">
            <v>73650</v>
          </cell>
          <cell r="I2082" t="str">
            <v>D</v>
          </cell>
          <cell r="J2082" t="str">
            <v>*19511205A 000279 BI.OBT KARY HARUN</v>
          </cell>
          <cell r="K2082" t="str">
            <v>402230460</v>
          </cell>
        </row>
        <row r="2083">
          <cell r="A2083" t="str">
            <v>F</v>
          </cell>
          <cell r="B2083" t="str">
            <v>7</v>
          </cell>
          <cell r="D2083" t="str">
            <v>01413</v>
          </cell>
          <cell r="E2083">
            <v>38586</v>
          </cell>
          <cell r="F2083" t="str">
            <v>48520D2</v>
          </cell>
          <cell r="G2083" t="str">
            <v>6106010120D2</v>
          </cell>
          <cell r="H2083">
            <v>34166</v>
          </cell>
          <cell r="I2083" t="str">
            <v>D</v>
          </cell>
          <cell r="J2083" t="str">
            <v>*19640709A 000281 BI.OBT KARY TIKA ARYATI EDDY YUS</v>
          </cell>
          <cell r="K2083" t="str">
            <v>402230470</v>
          </cell>
        </row>
        <row r="2084">
          <cell r="A2084" t="str">
            <v>F</v>
          </cell>
          <cell r="B2084" t="str">
            <v>1</v>
          </cell>
          <cell r="D2084" t="str">
            <v>003418</v>
          </cell>
          <cell r="E2084">
            <v>38579</v>
          </cell>
          <cell r="F2084" t="str">
            <v>41201J5</v>
          </cell>
          <cell r="G2084" t="str">
            <v>6103010101J5</v>
          </cell>
          <cell r="H2084">
            <v>350000</v>
          </cell>
          <cell r="I2084" t="str">
            <v>D</v>
          </cell>
          <cell r="J2084" t="str">
            <v>TUNJ PERUSAHAAN BLN JUL-05 KALIBRASI INSTRUMEN</v>
          </cell>
          <cell r="K2084" t="str">
            <v>103121430</v>
          </cell>
        </row>
        <row r="2085">
          <cell r="A2085" t="str">
            <v>F</v>
          </cell>
          <cell r="B2085" t="str">
            <v>1</v>
          </cell>
          <cell r="D2085" t="str">
            <v>003418</v>
          </cell>
          <cell r="E2085">
            <v>38579</v>
          </cell>
          <cell r="F2085" t="str">
            <v>41201K2</v>
          </cell>
          <cell r="G2085" t="str">
            <v>6103010101K2</v>
          </cell>
          <cell r="H2085">
            <v>350000</v>
          </cell>
          <cell r="I2085" t="str">
            <v>D</v>
          </cell>
          <cell r="J2085" t="str">
            <v>TUNJ PERUSAHAAN BLN JUL-05 PEMERIKSAAN BAHAN BA</v>
          </cell>
          <cell r="K2085" t="str">
            <v>103121440</v>
          </cell>
        </row>
        <row r="2086">
          <cell r="A2086" t="str">
            <v>F</v>
          </cell>
          <cell r="B2086" t="str">
            <v>1</v>
          </cell>
          <cell r="D2086" t="str">
            <v>003418</v>
          </cell>
          <cell r="E2086">
            <v>38579</v>
          </cell>
          <cell r="F2086" t="str">
            <v>41201K4</v>
          </cell>
          <cell r="G2086" t="str">
            <v>6103010101K4</v>
          </cell>
          <cell r="H2086">
            <v>1400000</v>
          </cell>
          <cell r="I2086" t="str">
            <v>D</v>
          </cell>
          <cell r="J2086" t="str">
            <v>TUNJ PERUSAHAAN BLN JUL-05 PEMERIKSAAN PRODUK J</v>
          </cell>
          <cell r="K2086" t="str">
            <v>103121450</v>
          </cell>
        </row>
        <row r="2087">
          <cell r="A2087" t="str">
            <v>F</v>
          </cell>
          <cell r="B2087" t="str">
            <v>1</v>
          </cell>
          <cell r="D2087" t="str">
            <v>003418</v>
          </cell>
          <cell r="E2087">
            <v>38579</v>
          </cell>
          <cell r="F2087" t="str">
            <v>41201K6</v>
          </cell>
          <cell r="G2087" t="str">
            <v>6103010101K6</v>
          </cell>
          <cell r="H2087">
            <v>350000</v>
          </cell>
          <cell r="I2087" t="str">
            <v>D</v>
          </cell>
          <cell r="J2087" t="str">
            <v>TUNJ PERUSAHAAN BLN JUL-05 PEMERIKSAAN MIKROBIO</v>
          </cell>
          <cell r="K2087" t="str">
            <v>103121460</v>
          </cell>
        </row>
        <row r="2088">
          <cell r="A2088" t="str">
            <v>F</v>
          </cell>
          <cell r="B2088" t="str">
            <v>1</v>
          </cell>
          <cell r="D2088" t="str">
            <v>003418</v>
          </cell>
          <cell r="E2088">
            <v>38579</v>
          </cell>
          <cell r="F2088" t="str">
            <v>41201L3</v>
          </cell>
          <cell r="G2088" t="str">
            <v>6103010101L3</v>
          </cell>
          <cell r="H2088">
            <v>350000</v>
          </cell>
          <cell r="I2088" t="str">
            <v>D</v>
          </cell>
          <cell r="J2088" t="str">
            <v>TUNJ PERUSAHAAN BLN JUL-05 EVALUASI METODA ANAL</v>
          </cell>
          <cell r="K2088" t="str">
            <v>103121470</v>
          </cell>
        </row>
        <row r="2089">
          <cell r="A2089" t="str">
            <v>F</v>
          </cell>
          <cell r="B2089" t="str">
            <v>1</v>
          </cell>
          <cell r="D2089" t="str">
            <v>003418</v>
          </cell>
          <cell r="E2089">
            <v>38579</v>
          </cell>
          <cell r="F2089" t="str">
            <v>41201Q5</v>
          </cell>
          <cell r="G2089" t="str">
            <v>6103010101Q5</v>
          </cell>
          <cell r="H2089">
            <v>700000</v>
          </cell>
          <cell r="I2089" t="str">
            <v>D</v>
          </cell>
          <cell r="J2089" t="str">
            <v>TUNJ PERUSAHAAN BLN JUL-05 UMUM</v>
          </cell>
          <cell r="K2089" t="str">
            <v>103121480</v>
          </cell>
        </row>
        <row r="2090">
          <cell r="A2090" t="str">
            <v>F</v>
          </cell>
          <cell r="B2090" t="str">
            <v>1</v>
          </cell>
          <cell r="D2090" t="str">
            <v>003418</v>
          </cell>
          <cell r="E2090">
            <v>38579</v>
          </cell>
          <cell r="F2090" t="str">
            <v>41201S2</v>
          </cell>
          <cell r="G2090" t="str">
            <v>6103010101S2</v>
          </cell>
          <cell r="H2090">
            <v>400000</v>
          </cell>
          <cell r="I2090" t="str">
            <v>D</v>
          </cell>
          <cell r="J2090" t="str">
            <v>TUNJ PERUSAHAAN BLN JUL-05 ANGGARAN</v>
          </cell>
          <cell r="K2090" t="str">
            <v>103121490</v>
          </cell>
        </row>
        <row r="2091">
          <cell r="A2091" t="str">
            <v>F</v>
          </cell>
          <cell r="B2091" t="str">
            <v>1</v>
          </cell>
          <cell r="D2091" t="str">
            <v>003418</v>
          </cell>
          <cell r="E2091">
            <v>38579</v>
          </cell>
          <cell r="F2091" t="str">
            <v>41201A2</v>
          </cell>
          <cell r="G2091" t="str">
            <v>6103010101A2</v>
          </cell>
          <cell r="H2091">
            <v>1150000</v>
          </cell>
          <cell r="I2091" t="str">
            <v>D</v>
          </cell>
          <cell r="J2091" t="str">
            <v>TUNJ PERUSAHAAN BLN JUL-05 K3L</v>
          </cell>
          <cell r="K2091" t="str">
            <v>103121500</v>
          </cell>
        </row>
        <row r="2092">
          <cell r="A2092" t="str">
            <v>F</v>
          </cell>
          <cell r="B2092" t="str">
            <v>7</v>
          </cell>
          <cell r="D2092" t="str">
            <v>01413</v>
          </cell>
          <cell r="E2092">
            <v>38586</v>
          </cell>
          <cell r="F2092" t="str">
            <v>48520C1</v>
          </cell>
          <cell r="G2092" t="str">
            <v>6106010120C1</v>
          </cell>
          <cell r="H2092">
            <v>40361</v>
          </cell>
          <cell r="I2092" t="str">
            <v>D</v>
          </cell>
          <cell r="J2092" t="str">
            <v>*19680804B 000282 BI.OBT KARY IIT HERAWATI</v>
          </cell>
          <cell r="K2092" t="str">
            <v>402230480</v>
          </cell>
        </row>
        <row r="2093">
          <cell r="A2093" t="str">
            <v>F</v>
          </cell>
          <cell r="B2093" t="str">
            <v>7</v>
          </cell>
          <cell r="D2093" t="str">
            <v>01413</v>
          </cell>
          <cell r="E2093">
            <v>38586</v>
          </cell>
          <cell r="F2093" t="str">
            <v>48520J2</v>
          </cell>
          <cell r="G2093" t="str">
            <v>6106010120J2</v>
          </cell>
          <cell r="H2093">
            <v>31710</v>
          </cell>
          <cell r="I2093" t="str">
            <v>D</v>
          </cell>
          <cell r="J2093" t="str">
            <v>*19560104A 000283 BI.OBT KARY HASAN BASRI</v>
          </cell>
          <cell r="K2093" t="str">
            <v>402230490</v>
          </cell>
        </row>
        <row r="2094">
          <cell r="A2094" t="str">
            <v>F</v>
          </cell>
          <cell r="B2094" t="str">
            <v>7</v>
          </cell>
          <cell r="D2094" t="str">
            <v>01413</v>
          </cell>
          <cell r="E2094">
            <v>38586</v>
          </cell>
          <cell r="F2094" t="str">
            <v>48520Q4</v>
          </cell>
          <cell r="G2094" t="str">
            <v>6106010120Q4</v>
          </cell>
          <cell r="H2094">
            <v>87131</v>
          </cell>
          <cell r="I2094" t="str">
            <v>D</v>
          </cell>
          <cell r="J2094" t="str">
            <v>*19590513A 000264 BI.OBT KARY EEM NURAKHMI AGUS R,</v>
          </cell>
          <cell r="K2094" t="str">
            <v>402230500</v>
          </cell>
        </row>
        <row r="2095">
          <cell r="A2095" t="str">
            <v>M</v>
          </cell>
          <cell r="B2095" t="str">
            <v>7</v>
          </cell>
          <cell r="D2095" t="str">
            <v>01413</v>
          </cell>
          <cell r="E2095">
            <v>38586</v>
          </cell>
          <cell r="F2095" t="str">
            <v>48520Q2</v>
          </cell>
          <cell r="G2095" t="str">
            <v>6106010120Q2</v>
          </cell>
          <cell r="H2095">
            <v>26160</v>
          </cell>
          <cell r="I2095" t="str">
            <v>D</v>
          </cell>
          <cell r="J2095" t="str">
            <v>*19600217B 000285 BI.OBT KARY EFFENDI</v>
          </cell>
          <cell r="K2095" t="str">
            <v>402230510</v>
          </cell>
        </row>
        <row r="2096">
          <cell r="A2096" t="str">
            <v>M</v>
          </cell>
          <cell r="B2096" t="str">
            <v>7</v>
          </cell>
          <cell r="D2096" t="str">
            <v>01413</v>
          </cell>
          <cell r="E2096">
            <v>38586</v>
          </cell>
          <cell r="F2096" t="str">
            <v>48520N6</v>
          </cell>
          <cell r="G2096" t="str">
            <v>6106010120N6</v>
          </cell>
          <cell r="H2096">
            <v>47559</v>
          </cell>
          <cell r="I2096" t="str">
            <v>D</v>
          </cell>
          <cell r="J2096" t="str">
            <v>*19560224A 000286 BI.OBT KARY RUSLI GANDAKUSUMAH</v>
          </cell>
          <cell r="K2096" t="str">
            <v>402230520</v>
          </cell>
        </row>
        <row r="2097">
          <cell r="A2097" t="str">
            <v>M</v>
          </cell>
          <cell r="B2097" t="str">
            <v>7</v>
          </cell>
          <cell r="D2097" t="str">
            <v>01413</v>
          </cell>
          <cell r="E2097">
            <v>38586</v>
          </cell>
          <cell r="F2097" t="str">
            <v>48520A0</v>
          </cell>
          <cell r="G2097" t="str">
            <v>6106010120A0</v>
          </cell>
          <cell r="H2097">
            <v>28384</v>
          </cell>
          <cell r="I2097" t="str">
            <v>D</v>
          </cell>
          <cell r="J2097" t="str">
            <v>*19560729B 000287 BI.OBT KARY ETTY SITI RACHMAWATI</v>
          </cell>
          <cell r="K2097" t="str">
            <v>402230530</v>
          </cell>
        </row>
        <row r="2098">
          <cell r="A2098" t="str">
            <v>M</v>
          </cell>
          <cell r="B2098" t="str">
            <v>7</v>
          </cell>
          <cell r="D2098" t="str">
            <v>01413</v>
          </cell>
          <cell r="E2098">
            <v>38586</v>
          </cell>
          <cell r="F2098" t="str">
            <v>48520S3</v>
          </cell>
          <cell r="G2098" t="str">
            <v>6106010120S3</v>
          </cell>
          <cell r="H2098">
            <v>14958</v>
          </cell>
          <cell r="I2098" t="str">
            <v>D</v>
          </cell>
          <cell r="J2098" t="str">
            <v>*19600323B 000288 BI.OBT KARY ANSORI</v>
          </cell>
          <cell r="K2098" t="str">
            <v>402230540</v>
          </cell>
        </row>
        <row r="2099">
          <cell r="A2099" t="str">
            <v>F</v>
          </cell>
          <cell r="B2099" t="str">
            <v>7</v>
          </cell>
          <cell r="D2099" t="str">
            <v>01413</v>
          </cell>
          <cell r="E2099">
            <v>38586</v>
          </cell>
          <cell r="F2099" t="str">
            <v>48520Q5</v>
          </cell>
          <cell r="G2099" t="str">
            <v>6106010120Q5</v>
          </cell>
          <cell r="H2099">
            <v>44925</v>
          </cell>
          <cell r="I2099" t="str">
            <v>D</v>
          </cell>
          <cell r="J2099" t="str">
            <v>*19530101A 000289 BI.OBT KARY ADUN YAYA WAHYUDIN</v>
          </cell>
          <cell r="K2099" t="str">
            <v>402230550</v>
          </cell>
        </row>
        <row r="2100">
          <cell r="A2100" t="str">
            <v>F</v>
          </cell>
          <cell r="B2100" t="str">
            <v>7</v>
          </cell>
          <cell r="D2100" t="str">
            <v>01413</v>
          </cell>
          <cell r="E2100">
            <v>38586</v>
          </cell>
          <cell r="F2100" t="str">
            <v>48520Q5</v>
          </cell>
          <cell r="G2100" t="str">
            <v>6106010120Q5</v>
          </cell>
          <cell r="H2100">
            <v>16394</v>
          </cell>
          <cell r="I2100" t="str">
            <v>D</v>
          </cell>
          <cell r="J2100" t="str">
            <v>*19530101A 000290 BI.OBT ANAK ADUN YAYA WAHYUDIN</v>
          </cell>
          <cell r="K2100" t="str">
            <v>402230560</v>
          </cell>
        </row>
        <row r="2101">
          <cell r="A2101" t="str">
            <v>F</v>
          </cell>
          <cell r="B2101" t="str">
            <v>7</v>
          </cell>
          <cell r="D2101" t="str">
            <v>01413</v>
          </cell>
          <cell r="E2101">
            <v>38586</v>
          </cell>
          <cell r="F2101" t="str">
            <v>48520Q5</v>
          </cell>
          <cell r="G2101" t="str">
            <v>6106010120Q5</v>
          </cell>
          <cell r="H2101">
            <v>22320</v>
          </cell>
          <cell r="I2101" t="str">
            <v>D</v>
          </cell>
          <cell r="J2101" t="str">
            <v>*19550418A 000291 BI.OBT KARY ANUNG SOLEH</v>
          </cell>
          <cell r="K2101" t="str">
            <v>402230570</v>
          </cell>
        </row>
        <row r="2102">
          <cell r="A2102" t="str">
            <v>M</v>
          </cell>
          <cell r="B2102" t="str">
            <v>7</v>
          </cell>
          <cell r="D2102" t="str">
            <v>01413</v>
          </cell>
          <cell r="E2102">
            <v>38586</v>
          </cell>
          <cell r="F2102" t="str">
            <v>48520A4</v>
          </cell>
          <cell r="G2102" t="str">
            <v>6106010120A4</v>
          </cell>
          <cell r="H2102">
            <v>23480</v>
          </cell>
          <cell r="I2102" t="str">
            <v>D</v>
          </cell>
          <cell r="J2102" t="str">
            <v>*19650202B 000292 BI.OBT KARY ACHMAD LUKMAN NULHAK</v>
          </cell>
          <cell r="K2102" t="str">
            <v>402230580</v>
          </cell>
        </row>
        <row r="2103">
          <cell r="A2103" t="str">
            <v>F</v>
          </cell>
          <cell r="B2103" t="str">
            <v>7</v>
          </cell>
          <cell r="D2103" t="str">
            <v>01413</v>
          </cell>
          <cell r="E2103">
            <v>38586</v>
          </cell>
          <cell r="F2103" t="str">
            <v>48520G3</v>
          </cell>
          <cell r="G2103" t="str">
            <v>6106010120G3</v>
          </cell>
          <cell r="H2103">
            <v>53762</v>
          </cell>
          <cell r="I2103" t="str">
            <v>D</v>
          </cell>
          <cell r="J2103" t="str">
            <v>*19721216B 000301 BI.OBT KARY YAYU WAHYUHADINI</v>
          </cell>
          <cell r="K2103" t="str">
            <v>402230590</v>
          </cell>
        </row>
        <row r="2104">
          <cell r="A2104" t="str">
            <v>M</v>
          </cell>
          <cell r="B2104" t="str">
            <v>7</v>
          </cell>
          <cell r="D2104" t="str">
            <v>01413</v>
          </cell>
          <cell r="E2104">
            <v>38586</v>
          </cell>
          <cell r="F2104" t="str">
            <v>48520H6</v>
          </cell>
          <cell r="G2104" t="str">
            <v>6106010120H6</v>
          </cell>
          <cell r="H2104">
            <v>14162</v>
          </cell>
          <cell r="I2104" t="str">
            <v>D</v>
          </cell>
          <cell r="J2104" t="str">
            <v>*19630606B 000302 BI.OBT ANAK ANDI</v>
          </cell>
          <cell r="K2104" t="str">
            <v>402230600</v>
          </cell>
        </row>
        <row r="2105">
          <cell r="A2105" t="str">
            <v>F</v>
          </cell>
          <cell r="B2105" t="str">
            <v>7</v>
          </cell>
          <cell r="D2105" t="str">
            <v>01413</v>
          </cell>
          <cell r="E2105">
            <v>38586</v>
          </cell>
          <cell r="F2105" t="str">
            <v>48520K4</v>
          </cell>
          <cell r="G2105" t="str">
            <v>6106010120K4</v>
          </cell>
          <cell r="H2105">
            <v>113428</v>
          </cell>
          <cell r="I2105" t="str">
            <v>D</v>
          </cell>
          <cell r="J2105" t="str">
            <v>*19550628A 000303 BI.OBT ANAK TATANG SUPARDI</v>
          </cell>
          <cell r="K2105" t="str">
            <v>402230610</v>
          </cell>
        </row>
        <row r="2106">
          <cell r="A2106" t="str">
            <v>F</v>
          </cell>
          <cell r="B2106" t="str">
            <v>1</v>
          </cell>
          <cell r="D2106" t="str">
            <v>003149</v>
          </cell>
          <cell r="E2106">
            <v>38579</v>
          </cell>
          <cell r="F2106" t="str">
            <v>1000000</v>
          </cell>
          <cell r="G2106" t="str">
            <v>110101010000</v>
          </cell>
          <cell r="H2106">
            <v>30609855</v>
          </cell>
          <cell r="I2106" t="str">
            <v>K</v>
          </cell>
          <cell r="J2106" t="str">
            <v>IMBALAN KERJA LEMBUR BULAN JULI 2005</v>
          </cell>
          <cell r="K2106" t="str">
            <v>103130010</v>
          </cell>
        </row>
        <row r="2107">
          <cell r="A2107" t="str">
            <v>M</v>
          </cell>
          <cell r="B2107" t="str">
            <v>7</v>
          </cell>
          <cell r="D2107" t="str">
            <v>01413</v>
          </cell>
          <cell r="E2107">
            <v>38586</v>
          </cell>
          <cell r="F2107" t="str">
            <v>48520M3</v>
          </cell>
          <cell r="G2107" t="str">
            <v>6106010120M3</v>
          </cell>
          <cell r="H2107">
            <v>92683</v>
          </cell>
          <cell r="I2107" t="str">
            <v>D</v>
          </cell>
          <cell r="J2107" t="str">
            <v>*19581211A 000304 BI.OBT ISTR KUSNANDAR</v>
          </cell>
          <cell r="K2107" t="str">
            <v>402230620</v>
          </cell>
        </row>
        <row r="2108">
          <cell r="A2108" t="str">
            <v>M</v>
          </cell>
          <cell r="B2108" t="str">
            <v>7</v>
          </cell>
          <cell r="D2108" t="str">
            <v>01413</v>
          </cell>
          <cell r="E2108">
            <v>38586</v>
          </cell>
          <cell r="F2108" t="str">
            <v>48520H6</v>
          </cell>
          <cell r="G2108" t="str">
            <v>6106010120H6</v>
          </cell>
          <cell r="H2108">
            <v>2448</v>
          </cell>
          <cell r="I2108" t="str">
            <v>D</v>
          </cell>
          <cell r="J2108" t="str">
            <v>*19630606B 000305 BI.OBT KARY ANDI</v>
          </cell>
          <cell r="K2108" t="str">
            <v>402230630</v>
          </cell>
        </row>
        <row r="2109">
          <cell r="A2109" t="str">
            <v>F</v>
          </cell>
          <cell r="B2109" t="str">
            <v>1</v>
          </cell>
          <cell r="D2109" t="str">
            <v>003419</v>
          </cell>
          <cell r="E2109">
            <v>38579</v>
          </cell>
          <cell r="F2109" t="str">
            <v>41410A3</v>
          </cell>
          <cell r="G2109" t="str">
            <v>6107010110A3</v>
          </cell>
          <cell r="H2109">
            <v>6366668</v>
          </cell>
          <cell r="I2109" t="str">
            <v>D</v>
          </cell>
          <cell r="J2109" t="str">
            <v>TJ. LEMBUR BLN JUL-05 LIMBAH / IPAL</v>
          </cell>
          <cell r="K2109" t="str">
            <v>103130020</v>
          </cell>
        </row>
        <row r="2110">
          <cell r="A2110" t="str">
            <v>F</v>
          </cell>
          <cell r="B2110" t="str">
            <v>1</v>
          </cell>
          <cell r="D2110" t="str">
            <v>003419</v>
          </cell>
          <cell r="E2110">
            <v>38579</v>
          </cell>
          <cell r="F2110" t="str">
            <v>41410F2</v>
          </cell>
          <cell r="G2110" t="str">
            <v>6107010110F2</v>
          </cell>
          <cell r="H2110">
            <v>671631</v>
          </cell>
          <cell r="I2110" t="str">
            <v>D</v>
          </cell>
          <cell r="J2110" t="str">
            <v>TJ. LEMBUR BLN JUL-05 GRANULASI</v>
          </cell>
          <cell r="K2110" t="str">
            <v>103130030</v>
          </cell>
        </row>
        <row r="2111">
          <cell r="A2111" t="str">
            <v>F</v>
          </cell>
          <cell r="B2111" t="str">
            <v>1</v>
          </cell>
          <cell r="D2111" t="str">
            <v>003419</v>
          </cell>
          <cell r="E2111">
            <v>38579</v>
          </cell>
          <cell r="F2111" t="str">
            <v>41410F3</v>
          </cell>
          <cell r="G2111" t="str">
            <v>6107010110F3</v>
          </cell>
          <cell r="H2111">
            <v>1307982</v>
          </cell>
          <cell r="I2111" t="str">
            <v>D</v>
          </cell>
          <cell r="J2111" t="str">
            <v>TJ. LEMBUR BLN JUL-05 PENCETAKAN</v>
          </cell>
          <cell r="K2111" t="str">
            <v>103130040</v>
          </cell>
        </row>
        <row r="2112">
          <cell r="A2112" t="str">
            <v>F</v>
          </cell>
          <cell r="B2112" t="str">
            <v>1</v>
          </cell>
          <cell r="D2112" t="str">
            <v>003419</v>
          </cell>
          <cell r="E2112">
            <v>38579</v>
          </cell>
          <cell r="F2112" t="str">
            <v>41410F4</v>
          </cell>
          <cell r="G2112" t="str">
            <v>6107010110F4</v>
          </cell>
          <cell r="H2112">
            <v>248911</v>
          </cell>
          <cell r="I2112" t="str">
            <v>D</v>
          </cell>
          <cell r="J2112" t="str">
            <v>TJ. LEMBUR BLN JUL-05 PENYALUTAN</v>
          </cell>
          <cell r="K2112" t="str">
            <v>103130050</v>
          </cell>
        </row>
        <row r="2113">
          <cell r="A2113" t="str">
            <v>F</v>
          </cell>
          <cell r="B2113" t="str">
            <v>1</v>
          </cell>
          <cell r="D2113" t="str">
            <v>003419</v>
          </cell>
          <cell r="E2113">
            <v>38579</v>
          </cell>
          <cell r="F2113" t="str">
            <v>41410F5</v>
          </cell>
          <cell r="G2113" t="str">
            <v>6107010110F5</v>
          </cell>
          <cell r="H2113">
            <v>81172</v>
          </cell>
          <cell r="I2113" t="str">
            <v>D</v>
          </cell>
          <cell r="J2113" t="str">
            <v>TJ. LEMBUR BLN JUL-05 ARV</v>
          </cell>
          <cell r="K2113" t="str">
            <v>103130060</v>
          </cell>
        </row>
        <row r="2114">
          <cell r="A2114" t="str">
            <v>F</v>
          </cell>
          <cell r="B2114" t="str">
            <v>1</v>
          </cell>
          <cell r="D2114" t="str">
            <v>003419</v>
          </cell>
          <cell r="E2114">
            <v>38579</v>
          </cell>
          <cell r="F2114" t="str">
            <v>41410F6</v>
          </cell>
          <cell r="G2114" t="str">
            <v>6107010110F6</v>
          </cell>
          <cell r="H2114">
            <v>597071</v>
          </cell>
          <cell r="I2114" t="str">
            <v>D</v>
          </cell>
          <cell r="J2114" t="str">
            <v>TJ. LEMBUR BLN JUL-05 PENGEMASAN PRIMER</v>
          </cell>
          <cell r="K2114" t="str">
            <v>103130070</v>
          </cell>
        </row>
        <row r="2115">
          <cell r="A2115" t="str">
            <v>F</v>
          </cell>
          <cell r="B2115" t="str">
            <v>1</v>
          </cell>
          <cell r="D2115" t="str">
            <v>003419</v>
          </cell>
          <cell r="E2115">
            <v>38579</v>
          </cell>
          <cell r="F2115" t="str">
            <v>41410F7</v>
          </cell>
          <cell r="G2115" t="str">
            <v>6107010110F7</v>
          </cell>
          <cell r="H2115">
            <v>131648</v>
          </cell>
          <cell r="I2115" t="str">
            <v>D</v>
          </cell>
          <cell r="J2115" t="str">
            <v>TJ. LEMBUR BLN JUL-05 PENGEMASAN SEKUNDER</v>
          </cell>
          <cell r="K2115" t="str">
            <v>103130080</v>
          </cell>
        </row>
        <row r="2116">
          <cell r="A2116" t="str">
            <v>F</v>
          </cell>
          <cell r="B2116" t="str">
            <v>1</v>
          </cell>
          <cell r="D2116" t="str">
            <v>003419</v>
          </cell>
          <cell r="E2116">
            <v>38579</v>
          </cell>
          <cell r="F2116" t="str">
            <v>41410G5</v>
          </cell>
          <cell r="G2116" t="str">
            <v>6107010110G5</v>
          </cell>
          <cell r="H2116">
            <v>200544</v>
          </cell>
          <cell r="I2116" t="str">
            <v>D</v>
          </cell>
          <cell r="J2116" t="str">
            <v>TJ. LEMBUR BLN JUL-05 PROSES &amp; PENGEMASAN</v>
          </cell>
          <cell r="K2116" t="str">
            <v>103130090</v>
          </cell>
        </row>
        <row r="2117">
          <cell r="A2117" t="str">
            <v>F</v>
          </cell>
          <cell r="B2117" t="str">
            <v>1</v>
          </cell>
          <cell r="D2117" t="str">
            <v>003419</v>
          </cell>
          <cell r="E2117">
            <v>38579</v>
          </cell>
          <cell r="F2117" t="str">
            <v>41410H3</v>
          </cell>
          <cell r="G2117" t="str">
            <v>6107010110H3</v>
          </cell>
          <cell r="H2117">
            <v>929438</v>
          </cell>
          <cell r="I2117" t="str">
            <v>D</v>
          </cell>
          <cell r="J2117" t="str">
            <v>TJ. LEMBUR BLN JUL-05 PENGEMASAN PIL KB &amp;</v>
          </cell>
          <cell r="K2117" t="str">
            <v>103130100</v>
          </cell>
        </row>
        <row r="2118">
          <cell r="A2118" t="str">
            <v>F</v>
          </cell>
          <cell r="B2118" t="str">
            <v>1</v>
          </cell>
          <cell r="D2118" t="str">
            <v>003419</v>
          </cell>
          <cell r="E2118">
            <v>38579</v>
          </cell>
          <cell r="F2118" t="str">
            <v>41410H4</v>
          </cell>
          <cell r="G2118" t="str">
            <v>6107010110H4</v>
          </cell>
          <cell r="H2118">
            <v>504217</v>
          </cell>
          <cell r="I2118" t="str">
            <v>D</v>
          </cell>
          <cell r="J2118" t="str">
            <v>TJ. LEMBUR BLN JUL-05 EKSTRAKSI KINA</v>
          </cell>
          <cell r="K2118" t="str">
            <v>103130110</v>
          </cell>
        </row>
        <row r="2119">
          <cell r="A2119" t="str">
            <v>F</v>
          </cell>
          <cell r="B2119" t="str">
            <v>1</v>
          </cell>
          <cell r="D2119" t="str">
            <v>003419</v>
          </cell>
          <cell r="E2119">
            <v>38579</v>
          </cell>
          <cell r="F2119" t="str">
            <v>41410H5</v>
          </cell>
          <cell r="G2119" t="str">
            <v>6107010110H5</v>
          </cell>
          <cell r="H2119">
            <v>1519591</v>
          </cell>
          <cell r="I2119" t="str">
            <v>D</v>
          </cell>
          <cell r="J2119" t="str">
            <v>TJ. LEMBUR BLN JUL-05 ISOLASI ALKALOID KIN</v>
          </cell>
          <cell r="K2119" t="str">
            <v>103130120</v>
          </cell>
        </row>
        <row r="2120">
          <cell r="A2120" t="str">
            <v>F</v>
          </cell>
          <cell r="B2120" t="str">
            <v>1</v>
          </cell>
          <cell r="D2120" t="str">
            <v>003419</v>
          </cell>
          <cell r="E2120">
            <v>38579</v>
          </cell>
          <cell r="F2120" t="str">
            <v>41410H6</v>
          </cell>
          <cell r="G2120" t="str">
            <v>6107010110H6</v>
          </cell>
          <cell r="H2120">
            <v>3129543</v>
          </cell>
          <cell r="I2120" t="str">
            <v>D</v>
          </cell>
          <cell r="J2120" t="str">
            <v>TJ. LEMBUR BLN JUL-05 PEMURNIAN &amp; PENGEMAS</v>
          </cell>
          <cell r="K2120" t="str">
            <v>103130130</v>
          </cell>
        </row>
        <row r="2121">
          <cell r="A2121" t="str">
            <v>F</v>
          </cell>
          <cell r="B2121" t="str">
            <v>1</v>
          </cell>
          <cell r="D2121" t="str">
            <v>003419</v>
          </cell>
          <cell r="E2121">
            <v>38579</v>
          </cell>
          <cell r="F2121" t="str">
            <v>41410J2</v>
          </cell>
          <cell r="G2121" t="str">
            <v>6107010110J2</v>
          </cell>
          <cell r="H2121">
            <v>476477</v>
          </cell>
          <cell r="I2121" t="str">
            <v>D</v>
          </cell>
          <cell r="J2121" t="str">
            <v>TJ. LEMBUR BLN JUL-05 PENGAWASAN DALAM PRO</v>
          </cell>
          <cell r="K2121" t="str">
            <v>103130140</v>
          </cell>
        </row>
        <row r="2122">
          <cell r="A2122" t="str">
            <v>F</v>
          </cell>
          <cell r="B2122" t="str">
            <v>1</v>
          </cell>
          <cell r="D2122" t="str">
            <v>003419</v>
          </cell>
          <cell r="E2122">
            <v>38579</v>
          </cell>
          <cell r="F2122" t="str">
            <v>41410M3</v>
          </cell>
          <cell r="G2122" t="str">
            <v>6107010110M3</v>
          </cell>
          <cell r="H2122">
            <v>366265</v>
          </cell>
          <cell r="I2122" t="str">
            <v>D</v>
          </cell>
          <cell r="J2122" t="str">
            <v>TJ. LEMBUR BLN JUL-05 ELEKTRIK &amp; INSTALASI</v>
          </cell>
          <cell r="K2122" t="str">
            <v>103130150</v>
          </cell>
        </row>
        <row r="2123">
          <cell r="A2123" t="str">
            <v>F</v>
          </cell>
          <cell r="B2123" t="str">
            <v>1</v>
          </cell>
          <cell r="D2123" t="str">
            <v>003419</v>
          </cell>
          <cell r="E2123">
            <v>38579</v>
          </cell>
          <cell r="F2123" t="str">
            <v>41410M4</v>
          </cell>
          <cell r="G2123" t="str">
            <v>6107010110M4</v>
          </cell>
          <cell r="H2123">
            <v>210898</v>
          </cell>
          <cell r="I2123" t="str">
            <v>D</v>
          </cell>
          <cell r="J2123" t="str">
            <v>TJ. LEMBUR BLN JUL-05 MEKANIK</v>
          </cell>
          <cell r="K2123" t="str">
            <v>103130160</v>
          </cell>
        </row>
        <row r="2124">
          <cell r="A2124" t="str">
            <v>F</v>
          </cell>
          <cell r="B2124" t="str">
            <v>1</v>
          </cell>
          <cell r="D2124" t="str">
            <v>003419</v>
          </cell>
          <cell r="E2124">
            <v>38579</v>
          </cell>
          <cell r="F2124" t="str">
            <v>41410N6</v>
          </cell>
          <cell r="G2124" t="str">
            <v>6107010110N6</v>
          </cell>
          <cell r="H2124">
            <v>1869500</v>
          </cell>
          <cell r="I2124" t="str">
            <v>D</v>
          </cell>
          <cell r="J2124" t="str">
            <v>TJ. LEMBUR BLN JUL-05 PENYIMPANAN KULIT KI</v>
          </cell>
          <cell r="K2124" t="str">
            <v>103130170</v>
          </cell>
        </row>
        <row r="2125">
          <cell r="A2125" t="str">
            <v>F</v>
          </cell>
          <cell r="B2125" t="str">
            <v>1</v>
          </cell>
          <cell r="D2125" t="str">
            <v>003419</v>
          </cell>
          <cell r="E2125">
            <v>38579</v>
          </cell>
          <cell r="F2125" t="str">
            <v>41410Q5</v>
          </cell>
          <cell r="G2125" t="str">
            <v>6107010110Q5</v>
          </cell>
          <cell r="H2125">
            <v>9037167</v>
          </cell>
          <cell r="I2125" t="str">
            <v>D</v>
          </cell>
          <cell r="J2125" t="str">
            <v>TJ. LEMBUR BLN JUL-05 UMUM</v>
          </cell>
          <cell r="K2125" t="str">
            <v>103130180</v>
          </cell>
        </row>
        <row r="2126">
          <cell r="A2126" t="str">
            <v>F</v>
          </cell>
          <cell r="B2126" t="str">
            <v>1</v>
          </cell>
          <cell r="D2126" t="str">
            <v>003419</v>
          </cell>
          <cell r="E2126">
            <v>38579</v>
          </cell>
          <cell r="F2126" t="str">
            <v>41410Q6</v>
          </cell>
          <cell r="G2126" t="str">
            <v>6107010110Q6</v>
          </cell>
          <cell r="H2126">
            <v>1841088</v>
          </cell>
          <cell r="I2126" t="str">
            <v>D</v>
          </cell>
          <cell r="J2126" t="str">
            <v>TJ. LEMBUR BLN JUL-05 RUMAH TANGGA</v>
          </cell>
          <cell r="K2126" t="str">
            <v>103130190</v>
          </cell>
        </row>
        <row r="2127">
          <cell r="A2127" t="str">
            <v>F</v>
          </cell>
          <cell r="B2127" t="str">
            <v>1</v>
          </cell>
          <cell r="D2127" t="str">
            <v>003419</v>
          </cell>
          <cell r="E2127">
            <v>38579</v>
          </cell>
          <cell r="F2127" t="str">
            <v>41410Q2</v>
          </cell>
          <cell r="G2127" t="str">
            <v>6107010110Q2</v>
          </cell>
          <cell r="H2127">
            <v>172665</v>
          </cell>
          <cell r="I2127" t="str">
            <v>D</v>
          </cell>
          <cell r="J2127" t="str">
            <v>TJ. LEMBUR BLN JUL-05 ADM.PERSONALIA PLANT</v>
          </cell>
          <cell r="K2127" t="str">
            <v>103130200</v>
          </cell>
        </row>
        <row r="2128">
          <cell r="A2128" t="str">
            <v>F</v>
          </cell>
          <cell r="B2128" t="str">
            <v>1</v>
          </cell>
          <cell r="D2128" t="str">
            <v>003419</v>
          </cell>
          <cell r="E2128">
            <v>38579</v>
          </cell>
          <cell r="F2128" t="str">
            <v>41410R2</v>
          </cell>
          <cell r="G2128" t="str">
            <v>6107010110R2</v>
          </cell>
          <cell r="H2128">
            <v>342209</v>
          </cell>
          <cell r="I2128" t="str">
            <v>D</v>
          </cell>
          <cell r="J2128" t="str">
            <v>TJ. LEMBUR BLN JUL-05 BID.VERIFIKASI / LAP</v>
          </cell>
          <cell r="K2128" t="str">
            <v>103130210</v>
          </cell>
        </row>
        <row r="2129">
          <cell r="A2129" t="str">
            <v>F</v>
          </cell>
          <cell r="B2129" t="str">
            <v>1</v>
          </cell>
          <cell r="D2129" t="str">
            <v>003419</v>
          </cell>
          <cell r="E2129">
            <v>38579</v>
          </cell>
          <cell r="F2129" t="str">
            <v>41410H2</v>
          </cell>
          <cell r="G2129" t="str">
            <v>6107010110H2</v>
          </cell>
          <cell r="H2129">
            <v>103625</v>
          </cell>
          <cell r="I2129" t="str">
            <v>D</v>
          </cell>
          <cell r="J2129" t="str">
            <v>TJ. LEMBUR BLN JUL-05 PENCAMPURAN DAN PENC</v>
          </cell>
          <cell r="K2129" t="str">
            <v>103130220</v>
          </cell>
        </row>
        <row r="2130">
          <cell r="A2130" t="str">
            <v>F</v>
          </cell>
          <cell r="B2130" t="str">
            <v>1</v>
          </cell>
          <cell r="D2130" t="str">
            <v>003419</v>
          </cell>
          <cell r="E2130">
            <v>38579</v>
          </cell>
          <cell r="F2130" t="str">
            <v>41410Q5</v>
          </cell>
          <cell r="G2130" t="str">
            <v>6107010110Q5</v>
          </cell>
          <cell r="H2130">
            <v>501545</v>
          </cell>
          <cell r="I2130" t="str">
            <v>D</v>
          </cell>
          <cell r="J2130" t="str">
            <v>TJ. LEMBUR BLN JUL-05 UMUM</v>
          </cell>
          <cell r="K2130" t="str">
            <v>103130230</v>
          </cell>
        </row>
        <row r="2131">
          <cell r="A2131" t="str">
            <v>F</v>
          </cell>
          <cell r="B2131" t="str">
            <v>1</v>
          </cell>
          <cell r="D2131" t="str">
            <v>003420</v>
          </cell>
          <cell r="E2131">
            <v>38579</v>
          </cell>
          <cell r="F2131" t="str">
            <v>46202A4</v>
          </cell>
          <cell r="G2131" t="str">
            <v>6603020102A4</v>
          </cell>
          <cell r="H2131">
            <v>120000</v>
          </cell>
          <cell r="I2131" t="str">
            <v>D</v>
          </cell>
          <cell r="J2131" t="str">
            <v>BIAYA LAS SASIS KABIN TRUK D 8373 BO</v>
          </cell>
          <cell r="K2131" t="str">
            <v>103130240</v>
          </cell>
        </row>
        <row r="2132">
          <cell r="A2132" t="str">
            <v>F</v>
          </cell>
          <cell r="B2132" t="str">
            <v>1</v>
          </cell>
          <cell r="D2132" t="str">
            <v>003420</v>
          </cell>
          <cell r="E2132">
            <v>38579</v>
          </cell>
          <cell r="F2132" t="str">
            <v>1000000</v>
          </cell>
          <cell r="G2132" t="str">
            <v>110101010000</v>
          </cell>
          <cell r="H2132">
            <v>120000</v>
          </cell>
          <cell r="I2132" t="str">
            <v>K</v>
          </cell>
          <cell r="J2132" t="str">
            <v>BIAYA LAS SASIS KABIN TRUK D 8373 BO</v>
          </cell>
          <cell r="K2132" t="str">
            <v>103130250</v>
          </cell>
        </row>
        <row r="2133">
          <cell r="A2133" t="str">
            <v>M</v>
          </cell>
          <cell r="B2133" t="str">
            <v>7</v>
          </cell>
          <cell r="D2133" t="str">
            <v>01413</v>
          </cell>
          <cell r="E2133">
            <v>38586</v>
          </cell>
          <cell r="F2133" t="str">
            <v>48520H5</v>
          </cell>
          <cell r="G2133" t="str">
            <v>6106010120H5</v>
          </cell>
          <cell r="H2133">
            <v>22325</v>
          </cell>
          <cell r="I2133" t="str">
            <v>D</v>
          </cell>
          <cell r="J2133" t="str">
            <v>*19600502C 000306 BI.OBT KARY JAJA SUDIRJA</v>
          </cell>
          <cell r="K2133" t="str">
            <v>402230640</v>
          </cell>
        </row>
        <row r="2134">
          <cell r="A2134" t="str">
            <v>M</v>
          </cell>
          <cell r="B2134" t="str">
            <v>7</v>
          </cell>
          <cell r="D2134" t="str">
            <v>01413</v>
          </cell>
          <cell r="E2134">
            <v>38586</v>
          </cell>
          <cell r="F2134" t="str">
            <v>48520H5</v>
          </cell>
          <cell r="G2134" t="str">
            <v>6106010120H5</v>
          </cell>
          <cell r="H2134">
            <v>38436</v>
          </cell>
          <cell r="I2134" t="str">
            <v>D</v>
          </cell>
          <cell r="J2134" t="str">
            <v>*19600502C 000307 BI.OBT ANAK JAJA SUDIRJA</v>
          </cell>
          <cell r="K2134" t="str">
            <v>402230650</v>
          </cell>
        </row>
        <row r="2135">
          <cell r="A2135" t="str">
            <v>F</v>
          </cell>
          <cell r="B2135" t="str">
            <v>1</v>
          </cell>
          <cell r="D2135" t="str">
            <v>003421</v>
          </cell>
          <cell r="E2135">
            <v>38579</v>
          </cell>
          <cell r="F2135" t="str">
            <v>49300Q5</v>
          </cell>
          <cell r="G2135" t="str">
            <v>6802010100Q5</v>
          </cell>
          <cell r="H2135">
            <v>150000</v>
          </cell>
          <cell r="I2135" t="str">
            <v>D</v>
          </cell>
          <cell r="J2135" t="str">
            <v>BIAYA PETUGAS &amp; PERLENGKAPAN SENAM MARET-JULI 2005</v>
          </cell>
          <cell r="K2135" t="str">
            <v>103130260</v>
          </cell>
        </row>
        <row r="2136">
          <cell r="A2136" t="str">
            <v>F</v>
          </cell>
          <cell r="B2136" t="str">
            <v>7</v>
          </cell>
          <cell r="D2136" t="str">
            <v>01413</v>
          </cell>
          <cell r="E2136">
            <v>38586</v>
          </cell>
          <cell r="F2136" t="str">
            <v>48520F7</v>
          </cell>
          <cell r="G2136" t="str">
            <v>6106010120F7</v>
          </cell>
          <cell r="H2136">
            <v>23995</v>
          </cell>
          <cell r="I2136" t="str">
            <v>D</v>
          </cell>
          <cell r="J2136" t="str">
            <v>*19500910A 000308 BI.OBT KARY NILA MERLITA, DRA.NY</v>
          </cell>
          <cell r="K2136" t="str">
            <v>402230660</v>
          </cell>
        </row>
        <row r="2137">
          <cell r="A2137" t="str">
            <v>F</v>
          </cell>
          <cell r="B2137" t="str">
            <v>1</v>
          </cell>
          <cell r="D2137" t="str">
            <v>003421</v>
          </cell>
          <cell r="E2137">
            <v>38579</v>
          </cell>
          <cell r="F2137" t="str">
            <v>1000000</v>
          </cell>
          <cell r="G2137" t="str">
            <v>110101010000</v>
          </cell>
          <cell r="H2137">
            <v>150000</v>
          </cell>
          <cell r="I2137" t="str">
            <v>K</v>
          </cell>
          <cell r="J2137" t="str">
            <v>BIAYA PETUGAS &amp; PERLENGKAPAN SENAM MARET-JULI 2005</v>
          </cell>
          <cell r="K2137" t="str">
            <v>103130270</v>
          </cell>
        </row>
        <row r="2138">
          <cell r="A2138" t="str">
            <v>M</v>
          </cell>
          <cell r="B2138" t="str">
            <v>7</v>
          </cell>
          <cell r="D2138" t="str">
            <v>01413</v>
          </cell>
          <cell r="E2138">
            <v>38586</v>
          </cell>
          <cell r="F2138" t="str">
            <v>48520N6</v>
          </cell>
          <cell r="G2138" t="str">
            <v>6106010120N6</v>
          </cell>
          <cell r="H2138">
            <v>55410</v>
          </cell>
          <cell r="I2138" t="str">
            <v>D</v>
          </cell>
          <cell r="J2138" t="str">
            <v>*19580607A 000309 BI.OBT KARY ASEP KOMAR</v>
          </cell>
          <cell r="K2138" t="str">
            <v>402230670</v>
          </cell>
        </row>
        <row r="2139">
          <cell r="A2139" t="str">
            <v>M</v>
          </cell>
          <cell r="B2139" t="str">
            <v>7</v>
          </cell>
          <cell r="D2139" t="str">
            <v>01413</v>
          </cell>
          <cell r="E2139">
            <v>38586</v>
          </cell>
          <cell r="F2139" t="str">
            <v>48520N6</v>
          </cell>
          <cell r="G2139" t="str">
            <v>6106010120N6</v>
          </cell>
          <cell r="H2139">
            <v>40374</v>
          </cell>
          <cell r="I2139" t="str">
            <v>D</v>
          </cell>
          <cell r="J2139" t="str">
            <v>*19580607A 000310 BI.OBT KARY ASEP KOMAR</v>
          </cell>
          <cell r="K2139" t="str">
            <v>402230680</v>
          </cell>
        </row>
        <row r="2140">
          <cell r="A2140" t="str">
            <v>M</v>
          </cell>
          <cell r="B2140" t="str">
            <v>7</v>
          </cell>
          <cell r="D2140" t="str">
            <v>01413</v>
          </cell>
          <cell r="E2140">
            <v>38586</v>
          </cell>
          <cell r="F2140" t="str">
            <v>48520H4</v>
          </cell>
          <cell r="G2140" t="str">
            <v>6106010120H4</v>
          </cell>
          <cell r="H2140">
            <v>46745</v>
          </cell>
          <cell r="I2140" t="str">
            <v>D</v>
          </cell>
          <cell r="J2140" t="str">
            <v>*19660408A 000311 BI.OBT KARY DEDI RUSTANDI</v>
          </cell>
          <cell r="K2140" t="str">
            <v>402230690</v>
          </cell>
        </row>
        <row r="2141">
          <cell r="A2141" t="str">
            <v>F</v>
          </cell>
          <cell r="B2141" t="str">
            <v>7</v>
          </cell>
          <cell r="D2141" t="str">
            <v>01413</v>
          </cell>
          <cell r="E2141">
            <v>38586</v>
          </cell>
          <cell r="F2141" t="str">
            <v>48520R2</v>
          </cell>
          <cell r="G2141" t="str">
            <v>6106010120R2</v>
          </cell>
          <cell r="H2141">
            <v>281920</v>
          </cell>
          <cell r="I2141" t="str">
            <v>D</v>
          </cell>
          <cell r="J2141" t="str">
            <v>*19680523B 000312 BI.OBT KARY YUSSA TONY ARCADIUS,</v>
          </cell>
          <cell r="K2141" t="str">
            <v>402230700</v>
          </cell>
        </row>
        <row r="2142">
          <cell r="A2142" t="str">
            <v>F</v>
          </cell>
          <cell r="B2142" t="str">
            <v>7</v>
          </cell>
          <cell r="D2142" t="str">
            <v>01413</v>
          </cell>
          <cell r="E2142">
            <v>38586</v>
          </cell>
          <cell r="F2142" t="str">
            <v>48520G3</v>
          </cell>
          <cell r="G2142" t="str">
            <v>6106010120G3</v>
          </cell>
          <cell r="H2142">
            <v>41782</v>
          </cell>
          <cell r="I2142" t="str">
            <v>D</v>
          </cell>
          <cell r="J2142" t="str">
            <v>*19630622A 000313 BI.OBT ANAK ENCO</v>
          </cell>
          <cell r="K2142" t="str">
            <v>402230710</v>
          </cell>
        </row>
        <row r="2143">
          <cell r="A2143" t="str">
            <v>F</v>
          </cell>
          <cell r="B2143" t="str">
            <v>1</v>
          </cell>
          <cell r="D2143" t="str">
            <v>003422</v>
          </cell>
          <cell r="E2143">
            <v>38579</v>
          </cell>
          <cell r="F2143" t="str">
            <v>49802Q5</v>
          </cell>
          <cell r="G2143" t="str">
            <v>6807020102Q5</v>
          </cell>
          <cell r="H2143">
            <v>2900000</v>
          </cell>
          <cell r="I2143" t="str">
            <v>D</v>
          </cell>
          <cell r="J2143" t="str">
            <v>PEMBELIAN 1BH LEMARI U/ RMH DINAS TGL 29-07-2005</v>
          </cell>
          <cell r="K2143" t="str">
            <v>103130280</v>
          </cell>
        </row>
        <row r="2144">
          <cell r="A2144" t="str">
            <v>F</v>
          </cell>
          <cell r="B2144" t="str">
            <v>1</v>
          </cell>
          <cell r="D2144" t="str">
            <v>003422</v>
          </cell>
          <cell r="E2144">
            <v>38579</v>
          </cell>
          <cell r="F2144" t="str">
            <v>1000000</v>
          </cell>
          <cell r="G2144" t="str">
            <v>110101010000</v>
          </cell>
          <cell r="H2144">
            <v>2900000</v>
          </cell>
          <cell r="I2144" t="str">
            <v>K</v>
          </cell>
          <cell r="J2144" t="str">
            <v>PEMBELIAN 1BH LEMARI U/ RMH DINAS TGL 29-07-2005</v>
          </cell>
          <cell r="K2144" t="str">
            <v>103130290</v>
          </cell>
        </row>
        <row r="2145">
          <cell r="A2145" t="str">
            <v>F</v>
          </cell>
          <cell r="B2145" t="str">
            <v>7</v>
          </cell>
          <cell r="D2145" t="str">
            <v>01413</v>
          </cell>
          <cell r="E2145">
            <v>38586</v>
          </cell>
          <cell r="F2145" t="str">
            <v>48520G3</v>
          </cell>
          <cell r="G2145" t="str">
            <v>6106010120G3</v>
          </cell>
          <cell r="H2145">
            <v>23040</v>
          </cell>
          <cell r="I2145" t="str">
            <v>D</v>
          </cell>
          <cell r="J2145" t="str">
            <v>*19630622A 000315 BI.OBT ISTR ENCO</v>
          </cell>
          <cell r="K2145" t="str">
            <v>402230720</v>
          </cell>
        </row>
        <row r="2146">
          <cell r="A2146" t="str">
            <v>F</v>
          </cell>
          <cell r="B2146" t="str">
            <v>7</v>
          </cell>
          <cell r="D2146" t="str">
            <v>01413</v>
          </cell>
          <cell r="E2146">
            <v>38586</v>
          </cell>
          <cell r="F2146" t="str">
            <v>48520F7</v>
          </cell>
          <cell r="G2146" t="str">
            <v>6106010120F7</v>
          </cell>
          <cell r="H2146">
            <v>79070</v>
          </cell>
          <cell r="I2146" t="str">
            <v>D</v>
          </cell>
          <cell r="J2146" t="str">
            <v>*19580907D 000315 BI.OBT KARY KOMARIAH ASE,NY</v>
          </cell>
          <cell r="K2146" t="str">
            <v>402230730</v>
          </cell>
        </row>
        <row r="2147">
          <cell r="A2147" t="str">
            <v>F</v>
          </cell>
          <cell r="B2147" t="str">
            <v>1</v>
          </cell>
          <cell r="D2147" t="str">
            <v>003423</v>
          </cell>
          <cell r="E2147">
            <v>38579</v>
          </cell>
          <cell r="F2147" t="str">
            <v>48527S1</v>
          </cell>
          <cell r="G2147" t="str">
            <v>6106010227S1</v>
          </cell>
          <cell r="H2147">
            <v>722500</v>
          </cell>
          <cell r="I2147" t="str">
            <v>D</v>
          </cell>
          <cell r="J2147" t="str">
            <v>BIAYA KONTROL AN.HELLY HASBULLA         BLN AGT-05</v>
          </cell>
          <cell r="K2147" t="str">
            <v>103130300</v>
          </cell>
        </row>
        <row r="2148">
          <cell r="A2148" t="str">
            <v>F</v>
          </cell>
          <cell r="B2148" t="str">
            <v>1</v>
          </cell>
          <cell r="D2148" t="str">
            <v>003423</v>
          </cell>
          <cell r="E2148">
            <v>38579</v>
          </cell>
          <cell r="F2148" t="str">
            <v>1000000</v>
          </cell>
          <cell r="G2148" t="str">
            <v>110101010000</v>
          </cell>
          <cell r="H2148">
            <v>722500</v>
          </cell>
          <cell r="I2148" t="str">
            <v>K</v>
          </cell>
          <cell r="J2148" t="str">
            <v>BIAYA KONTROL AN.HELLY HASBULLA         BLN AGT-05</v>
          </cell>
          <cell r="K2148" t="str">
            <v>103130310</v>
          </cell>
        </row>
        <row r="2149">
          <cell r="A2149" t="str">
            <v>M</v>
          </cell>
          <cell r="B2149" t="str">
            <v>7</v>
          </cell>
          <cell r="D2149" t="str">
            <v>01413</v>
          </cell>
          <cell r="E2149">
            <v>38586</v>
          </cell>
          <cell r="F2149" t="str">
            <v>48520J4</v>
          </cell>
          <cell r="G2149" t="str">
            <v>6106010120J4</v>
          </cell>
          <cell r="H2149">
            <v>30440</v>
          </cell>
          <cell r="I2149" t="str">
            <v>D</v>
          </cell>
          <cell r="J2149" t="str">
            <v>*19550610B 000316 BI.OBT KARY DION RUSDIANA</v>
          </cell>
          <cell r="K2149" t="str">
            <v>402230740</v>
          </cell>
        </row>
        <row r="2150">
          <cell r="A2150" t="str">
            <v>F</v>
          </cell>
          <cell r="B2150" t="str">
            <v>7</v>
          </cell>
          <cell r="D2150" t="str">
            <v>01413</v>
          </cell>
          <cell r="E2150">
            <v>38586</v>
          </cell>
          <cell r="F2150" t="str">
            <v>48520Q6</v>
          </cell>
          <cell r="G2150" t="str">
            <v>6106010120Q6</v>
          </cell>
          <cell r="H2150">
            <v>17405</v>
          </cell>
          <cell r="I2150" t="str">
            <v>D</v>
          </cell>
          <cell r="J2150" t="str">
            <v>*19571208A 000317 BI.OBT KARY ANDI HENDRAYADI</v>
          </cell>
          <cell r="K2150" t="str">
            <v>402230750</v>
          </cell>
        </row>
        <row r="2151">
          <cell r="A2151" t="str">
            <v>F</v>
          </cell>
          <cell r="B2151" t="str">
            <v>7</v>
          </cell>
          <cell r="D2151" t="str">
            <v>01413</v>
          </cell>
          <cell r="E2151">
            <v>38586</v>
          </cell>
          <cell r="F2151" t="str">
            <v>48520G4</v>
          </cell>
          <cell r="G2151" t="str">
            <v>6106010120G4</v>
          </cell>
          <cell r="H2151">
            <v>42174</v>
          </cell>
          <cell r="I2151" t="str">
            <v>D</v>
          </cell>
          <cell r="J2151" t="str">
            <v>*19641229E 000318 BI.OBT KARY ENI SAENI MULYANA,NY</v>
          </cell>
          <cell r="K2151" t="str">
            <v>402230760</v>
          </cell>
        </row>
        <row r="2152">
          <cell r="A2152" t="str">
            <v>F</v>
          </cell>
          <cell r="B2152" t="str">
            <v>1</v>
          </cell>
          <cell r="D2152" t="str">
            <v>003424</v>
          </cell>
          <cell r="E2152">
            <v>38579</v>
          </cell>
          <cell r="F2152" t="str">
            <v>48300Q5</v>
          </cell>
          <cell r="G2152" t="str">
            <v>6702010300Q5</v>
          </cell>
          <cell r="H2152">
            <v>21000</v>
          </cell>
          <cell r="I2152" t="str">
            <v>D</v>
          </cell>
          <cell r="J2152" t="str">
            <v>BIAYA TOL KENDARAAN DINAS D 1452 ES</v>
          </cell>
          <cell r="K2152" t="str">
            <v>103130320</v>
          </cell>
        </row>
        <row r="2153">
          <cell r="A2153" t="str">
            <v>F</v>
          </cell>
          <cell r="B2153" t="str">
            <v>7</v>
          </cell>
          <cell r="D2153" t="str">
            <v>01413</v>
          </cell>
          <cell r="E2153">
            <v>38586</v>
          </cell>
          <cell r="F2153" t="str">
            <v>48520J4</v>
          </cell>
          <cell r="G2153" t="str">
            <v>6106010120J4</v>
          </cell>
          <cell r="H2153">
            <v>131032</v>
          </cell>
          <cell r="I2153" t="str">
            <v>D</v>
          </cell>
          <cell r="J2153" t="str">
            <v>*19640716B 000320 BI.OBT KARY KURNIASIH</v>
          </cell>
          <cell r="K2153" t="str">
            <v>402230770</v>
          </cell>
        </row>
        <row r="2154">
          <cell r="A2154" t="str">
            <v>F</v>
          </cell>
          <cell r="B2154" t="str">
            <v>7</v>
          </cell>
          <cell r="D2154" t="str">
            <v>01413</v>
          </cell>
          <cell r="E2154">
            <v>38586</v>
          </cell>
          <cell r="F2154" t="str">
            <v>48520F2</v>
          </cell>
          <cell r="G2154" t="str">
            <v>6106010120F2</v>
          </cell>
          <cell r="H2154">
            <v>37904</v>
          </cell>
          <cell r="I2154" t="str">
            <v>D</v>
          </cell>
          <cell r="J2154" t="str">
            <v>*19660410A 000321 BI.OBT KARY RUSMIATI,NY</v>
          </cell>
          <cell r="K2154" t="str">
            <v>402230780</v>
          </cell>
        </row>
        <row r="2155">
          <cell r="A2155" t="str">
            <v>F</v>
          </cell>
          <cell r="B2155" t="str">
            <v>7</v>
          </cell>
          <cell r="D2155" t="str">
            <v>01413</v>
          </cell>
          <cell r="E2155">
            <v>38586</v>
          </cell>
          <cell r="F2155" t="str">
            <v>48520Q5</v>
          </cell>
          <cell r="G2155" t="str">
            <v>6106010120Q5</v>
          </cell>
          <cell r="H2155">
            <v>87012</v>
          </cell>
          <cell r="I2155" t="str">
            <v>D</v>
          </cell>
          <cell r="J2155" t="str">
            <v>*19630504C 000322 BI.OBT KARY MAMAN SUDARMAN</v>
          </cell>
          <cell r="K2155" t="str">
            <v>402230790</v>
          </cell>
        </row>
        <row r="2156">
          <cell r="A2156" t="str">
            <v>F</v>
          </cell>
          <cell r="B2156" t="str">
            <v>7</v>
          </cell>
          <cell r="D2156" t="str">
            <v>01413</v>
          </cell>
          <cell r="E2156">
            <v>38586</v>
          </cell>
          <cell r="F2156" t="str">
            <v>48520F2</v>
          </cell>
          <cell r="G2156" t="str">
            <v>6106010120F2</v>
          </cell>
          <cell r="H2156">
            <v>8125</v>
          </cell>
          <cell r="I2156" t="str">
            <v>D</v>
          </cell>
          <cell r="J2156" t="str">
            <v>*19561229B 000324 BI.OBT KARY UJANG HERMAN</v>
          </cell>
          <cell r="K2156" t="str">
            <v>402230800</v>
          </cell>
        </row>
        <row r="2157">
          <cell r="A2157" t="str">
            <v>F</v>
          </cell>
          <cell r="B2157" t="str">
            <v>7</v>
          </cell>
          <cell r="D2157" t="str">
            <v>01413</v>
          </cell>
          <cell r="E2157">
            <v>38586</v>
          </cell>
          <cell r="F2157" t="str">
            <v>48520F2</v>
          </cell>
          <cell r="G2157" t="str">
            <v>6106010120F2</v>
          </cell>
          <cell r="H2157">
            <v>10725</v>
          </cell>
          <cell r="I2157" t="str">
            <v>D</v>
          </cell>
          <cell r="J2157" t="str">
            <v>*19550219A 000325 BI.OBT KARY ACHMAD SUPANDI</v>
          </cell>
          <cell r="K2157" t="str">
            <v>402230810</v>
          </cell>
        </row>
        <row r="2158">
          <cell r="A2158" t="str">
            <v>F</v>
          </cell>
          <cell r="B2158" t="str">
            <v>1</v>
          </cell>
          <cell r="D2158" t="str">
            <v>003424</v>
          </cell>
          <cell r="E2158">
            <v>38579</v>
          </cell>
          <cell r="F2158" t="str">
            <v>1000000</v>
          </cell>
          <cell r="G2158" t="str">
            <v>110101010000</v>
          </cell>
          <cell r="H2158">
            <v>21000</v>
          </cell>
          <cell r="I2158" t="str">
            <v>K</v>
          </cell>
          <cell r="J2158" t="str">
            <v>BIAYA TOL KENDARAAN DINAS D 1452 ES</v>
          </cell>
          <cell r="K2158" t="str">
            <v>103130330</v>
          </cell>
        </row>
        <row r="2159">
          <cell r="A2159" t="str">
            <v>F</v>
          </cell>
          <cell r="B2159" t="str">
            <v>7</v>
          </cell>
          <cell r="D2159" t="str">
            <v>01413</v>
          </cell>
          <cell r="E2159">
            <v>38586</v>
          </cell>
          <cell r="F2159" t="str">
            <v>48520Q5</v>
          </cell>
          <cell r="G2159" t="str">
            <v>6106010120Q5</v>
          </cell>
          <cell r="H2159">
            <v>35502</v>
          </cell>
          <cell r="I2159" t="str">
            <v>D</v>
          </cell>
          <cell r="J2159" t="str">
            <v>*19550811A 000326 BI.OBT KARY AGUS SURYANA</v>
          </cell>
          <cell r="K2159" t="str">
            <v>402230820</v>
          </cell>
        </row>
        <row r="2160">
          <cell r="A2160" t="str">
            <v>F</v>
          </cell>
          <cell r="B2160" t="str">
            <v>7</v>
          </cell>
          <cell r="D2160" t="str">
            <v>01413</v>
          </cell>
          <cell r="E2160">
            <v>38586</v>
          </cell>
          <cell r="F2160" t="str">
            <v>48520Q5</v>
          </cell>
          <cell r="G2160" t="str">
            <v>6106010120Q5</v>
          </cell>
          <cell r="H2160">
            <v>10382</v>
          </cell>
          <cell r="I2160" t="str">
            <v>D</v>
          </cell>
          <cell r="J2160" t="str">
            <v>*19600705A 000327 BI.OBT KARY ACHMAD MUSTAFA</v>
          </cell>
          <cell r="K2160" t="str">
            <v>402230830</v>
          </cell>
        </row>
        <row r="2161">
          <cell r="A2161" t="str">
            <v>M</v>
          </cell>
          <cell r="B2161" t="str">
            <v>7</v>
          </cell>
          <cell r="D2161" t="str">
            <v>01413</v>
          </cell>
          <cell r="E2161">
            <v>38586</v>
          </cell>
          <cell r="F2161" t="str">
            <v>48520Q5</v>
          </cell>
          <cell r="G2161" t="str">
            <v>6106010120Q5</v>
          </cell>
          <cell r="H2161">
            <v>15125</v>
          </cell>
          <cell r="I2161" t="str">
            <v>D</v>
          </cell>
          <cell r="J2161" t="str">
            <v>*19521101A 000328 BI.OBT KARY SUMANTRI</v>
          </cell>
          <cell r="K2161" t="str">
            <v>402230840</v>
          </cell>
        </row>
        <row r="2162">
          <cell r="A2162" t="str">
            <v>F</v>
          </cell>
          <cell r="B2162" t="str">
            <v>7</v>
          </cell>
          <cell r="D2162" t="str">
            <v>01413</v>
          </cell>
          <cell r="E2162">
            <v>38586</v>
          </cell>
          <cell r="F2162" t="str">
            <v>48520Q6</v>
          </cell>
          <cell r="G2162" t="str">
            <v>6106010120Q6</v>
          </cell>
          <cell r="H2162">
            <v>46796</v>
          </cell>
          <cell r="I2162" t="str">
            <v>D</v>
          </cell>
          <cell r="J2162" t="str">
            <v>*19590512B 000329 BI.OBT KARY THERESIA INGGRIED,NY</v>
          </cell>
          <cell r="K2162" t="str">
            <v>402230850</v>
          </cell>
        </row>
        <row r="2163">
          <cell r="A2163" t="str">
            <v>F</v>
          </cell>
          <cell r="B2163" t="str">
            <v>7</v>
          </cell>
          <cell r="D2163" t="str">
            <v>01413</v>
          </cell>
          <cell r="E2163">
            <v>38586</v>
          </cell>
          <cell r="F2163" t="str">
            <v>48520G5</v>
          </cell>
          <cell r="G2163" t="str">
            <v>6106010120G5</v>
          </cell>
          <cell r="H2163">
            <v>71025</v>
          </cell>
          <cell r="I2163" t="str">
            <v>D</v>
          </cell>
          <cell r="J2163" t="str">
            <v>*19670126A 000330 BI.OBT KARY MIRNA LIGARTIATI</v>
          </cell>
          <cell r="K2163" t="str">
            <v>402230860</v>
          </cell>
        </row>
        <row r="2164">
          <cell r="A2164" t="str">
            <v>F</v>
          </cell>
          <cell r="B2164" t="str">
            <v>1</v>
          </cell>
          <cell r="D2164" t="str">
            <v>003425</v>
          </cell>
          <cell r="E2164">
            <v>38579</v>
          </cell>
          <cell r="F2164" t="str">
            <v>48200Q5</v>
          </cell>
          <cell r="G2164" t="str">
            <v>6702010100Q5</v>
          </cell>
          <cell r="H2164">
            <v>75000</v>
          </cell>
          <cell r="I2164" t="str">
            <v>D</v>
          </cell>
          <cell r="J2164" t="str">
            <v>PERJALANAN DINAS SPPD NO.244/SPPD/JS/DH/VIII/05</v>
          </cell>
          <cell r="K2164" t="str">
            <v>103130340</v>
          </cell>
        </row>
        <row r="2165">
          <cell r="A2165" t="str">
            <v>F</v>
          </cell>
          <cell r="B2165" t="str">
            <v>1</v>
          </cell>
          <cell r="D2165" t="str">
            <v>003425</v>
          </cell>
          <cell r="E2165">
            <v>38579</v>
          </cell>
          <cell r="F2165" t="str">
            <v>1000000</v>
          </cell>
          <cell r="G2165" t="str">
            <v>110101010000</v>
          </cell>
          <cell r="H2165">
            <v>75000</v>
          </cell>
          <cell r="I2165" t="str">
            <v>K</v>
          </cell>
          <cell r="J2165" t="str">
            <v>PERJALANAN DINAS SPPD NO.244/SPPD/JS/DH/VIII/05</v>
          </cell>
          <cell r="K2165" t="str">
            <v>103130350</v>
          </cell>
        </row>
        <row r="2166">
          <cell r="A2166" t="str">
            <v>M</v>
          </cell>
          <cell r="B2166" t="str">
            <v>7</v>
          </cell>
          <cell r="D2166" t="str">
            <v>01413</v>
          </cell>
          <cell r="E2166">
            <v>38586</v>
          </cell>
          <cell r="F2166" t="str">
            <v>48520A0</v>
          </cell>
          <cell r="G2166" t="str">
            <v>6106010120A0</v>
          </cell>
          <cell r="H2166">
            <v>69945</v>
          </cell>
          <cell r="I2166" t="str">
            <v>D</v>
          </cell>
          <cell r="J2166" t="str">
            <v>*19560729B 000331 BI.OBT KARY ETTY SITI RACHMAWATI</v>
          </cell>
          <cell r="K2166" t="str">
            <v>402230870</v>
          </cell>
        </row>
        <row r="2167">
          <cell r="A2167" t="str">
            <v>F</v>
          </cell>
          <cell r="B2167" t="str">
            <v>7</v>
          </cell>
          <cell r="D2167" t="str">
            <v>01413</v>
          </cell>
          <cell r="E2167">
            <v>38586</v>
          </cell>
          <cell r="F2167" t="str">
            <v>48520F6</v>
          </cell>
          <cell r="G2167" t="str">
            <v>6106010120F6</v>
          </cell>
          <cell r="H2167">
            <v>20938</v>
          </cell>
          <cell r="I2167" t="str">
            <v>D</v>
          </cell>
          <cell r="J2167" t="str">
            <v>*19600521A 000333 BI.OBT KARY ASEP SULAEMAN</v>
          </cell>
          <cell r="K2167" t="str">
            <v>402230880</v>
          </cell>
        </row>
        <row r="2168">
          <cell r="A2168" t="str">
            <v>F</v>
          </cell>
          <cell r="B2168" t="str">
            <v>7</v>
          </cell>
          <cell r="D2168" t="str">
            <v>01413</v>
          </cell>
          <cell r="E2168">
            <v>38586</v>
          </cell>
          <cell r="F2168" t="str">
            <v>48520M3</v>
          </cell>
          <cell r="G2168" t="str">
            <v>6106010120M3</v>
          </cell>
          <cell r="H2168">
            <v>73843</v>
          </cell>
          <cell r="I2168" t="str">
            <v>D</v>
          </cell>
          <cell r="J2168" t="str">
            <v>*19610705C 000334 BI.OBT KARY RACHMANUDIN</v>
          </cell>
          <cell r="K2168" t="str">
            <v>402230890</v>
          </cell>
        </row>
        <row r="2169">
          <cell r="A2169" t="str">
            <v>F</v>
          </cell>
          <cell r="B2169" t="str">
            <v>1</v>
          </cell>
          <cell r="D2169" t="str">
            <v>003426</v>
          </cell>
          <cell r="E2169">
            <v>38579</v>
          </cell>
          <cell r="F2169" t="str">
            <v>48200Q5</v>
          </cell>
          <cell r="G2169" t="str">
            <v>6702010100Q5</v>
          </cell>
          <cell r="H2169">
            <v>314000</v>
          </cell>
          <cell r="I2169" t="str">
            <v>D</v>
          </cell>
          <cell r="J2169" t="str">
            <v>PERJALANAN DINAS SPPD NO.246/SPPD/JS/DH/VIII/05</v>
          </cell>
          <cell r="K2169" t="str">
            <v>103130360</v>
          </cell>
        </row>
        <row r="2170">
          <cell r="A2170" t="str">
            <v>F</v>
          </cell>
          <cell r="B2170" t="str">
            <v>1</v>
          </cell>
          <cell r="D2170" t="str">
            <v>003426</v>
          </cell>
          <cell r="E2170">
            <v>38579</v>
          </cell>
          <cell r="F2170" t="str">
            <v>1000000</v>
          </cell>
          <cell r="G2170" t="str">
            <v>110101010000</v>
          </cell>
          <cell r="H2170">
            <v>314000</v>
          </cell>
          <cell r="I2170" t="str">
            <v>K</v>
          </cell>
          <cell r="J2170" t="str">
            <v>PERJALANAN DINAS SPPD NO.246/SPPD/JS/DH/VIII/05</v>
          </cell>
          <cell r="K2170" t="str">
            <v>103130370</v>
          </cell>
        </row>
        <row r="2171">
          <cell r="A2171" t="str">
            <v>F</v>
          </cell>
          <cell r="B2171" t="str">
            <v>7</v>
          </cell>
          <cell r="D2171" t="str">
            <v>01413</v>
          </cell>
          <cell r="E2171">
            <v>38586</v>
          </cell>
          <cell r="F2171" t="str">
            <v>48520M3</v>
          </cell>
          <cell r="G2171" t="str">
            <v>6106010120M3</v>
          </cell>
          <cell r="H2171">
            <v>14162</v>
          </cell>
          <cell r="I2171" t="str">
            <v>D</v>
          </cell>
          <cell r="J2171" t="str">
            <v>*19610705C 000335 BI.OBT ANAK RACHMANUDIN</v>
          </cell>
          <cell r="K2171" t="str">
            <v>402230900</v>
          </cell>
        </row>
        <row r="2172">
          <cell r="A2172" t="str">
            <v>M</v>
          </cell>
          <cell r="B2172" t="str">
            <v>7</v>
          </cell>
          <cell r="D2172" t="str">
            <v>01413</v>
          </cell>
          <cell r="E2172">
            <v>38586</v>
          </cell>
          <cell r="F2172" t="str">
            <v>48520N6</v>
          </cell>
          <cell r="G2172" t="str">
            <v>6106010120N6</v>
          </cell>
          <cell r="H2172">
            <v>88908</v>
          </cell>
          <cell r="I2172" t="str">
            <v>D</v>
          </cell>
          <cell r="J2172" t="str">
            <v>*19620304A 000336 BI.OBT KARY GUNAWAN</v>
          </cell>
          <cell r="K2172" t="str">
            <v>402230910</v>
          </cell>
        </row>
        <row r="2173">
          <cell r="A2173" t="str">
            <v>F</v>
          </cell>
          <cell r="B2173" t="str">
            <v>7</v>
          </cell>
          <cell r="D2173" t="str">
            <v>01413</v>
          </cell>
          <cell r="E2173">
            <v>38586</v>
          </cell>
          <cell r="F2173" t="str">
            <v>48520F7</v>
          </cell>
          <cell r="G2173" t="str">
            <v>6106010120F7</v>
          </cell>
          <cell r="H2173">
            <v>23787</v>
          </cell>
          <cell r="I2173" t="str">
            <v>D</v>
          </cell>
          <cell r="J2173" t="str">
            <v>*19571110B 000339 BI.OBT KARY DUDU DARYANA</v>
          </cell>
          <cell r="K2173" t="str">
            <v>402230920</v>
          </cell>
        </row>
        <row r="2174">
          <cell r="A2174" t="str">
            <v>F</v>
          </cell>
          <cell r="B2174" t="str">
            <v>1</v>
          </cell>
          <cell r="D2174" t="str">
            <v>003427</v>
          </cell>
          <cell r="E2174">
            <v>38579</v>
          </cell>
          <cell r="F2174" t="str">
            <v>48200Q5</v>
          </cell>
          <cell r="G2174" t="str">
            <v>6702010100Q5</v>
          </cell>
          <cell r="H2174">
            <v>320800</v>
          </cell>
          <cell r="I2174" t="str">
            <v>D</v>
          </cell>
          <cell r="J2174" t="str">
            <v>PERJALANAN DINAS SPPD NO.243/SPPD/JS/DH/VIII/05</v>
          </cell>
          <cell r="K2174" t="str">
            <v>103130380</v>
          </cell>
        </row>
        <row r="2175">
          <cell r="A2175" t="str">
            <v>F</v>
          </cell>
          <cell r="B2175" t="str">
            <v>7</v>
          </cell>
          <cell r="D2175" t="str">
            <v>01413</v>
          </cell>
          <cell r="E2175">
            <v>38586</v>
          </cell>
          <cell r="F2175" t="str">
            <v>48520G2</v>
          </cell>
          <cell r="G2175" t="str">
            <v>6106010120G2</v>
          </cell>
          <cell r="H2175">
            <v>24922</v>
          </cell>
          <cell r="I2175" t="str">
            <v>D</v>
          </cell>
          <cell r="J2175" t="str">
            <v>*19550414A 000340 BI.OBT KARY CUCU ANWAR SUMARNA</v>
          </cell>
          <cell r="K2175" t="str">
            <v>402230930</v>
          </cell>
        </row>
        <row r="2176">
          <cell r="A2176" t="str">
            <v>F</v>
          </cell>
          <cell r="B2176" t="str">
            <v>1</v>
          </cell>
          <cell r="D2176" t="str">
            <v>003427</v>
          </cell>
          <cell r="E2176">
            <v>38579</v>
          </cell>
          <cell r="F2176" t="str">
            <v>1000000</v>
          </cell>
          <cell r="G2176" t="str">
            <v>110101010000</v>
          </cell>
          <cell r="H2176">
            <v>320800</v>
          </cell>
          <cell r="I2176" t="str">
            <v>K</v>
          </cell>
          <cell r="J2176" t="str">
            <v>PERJALANAN DINAS SPPD NO.243/SPPD/JS/DH/VIII/05</v>
          </cell>
          <cell r="K2176" t="str">
            <v>103130390</v>
          </cell>
        </row>
        <row r="2177">
          <cell r="A2177" t="str">
            <v>F</v>
          </cell>
          <cell r="B2177" t="str">
            <v>7</v>
          </cell>
          <cell r="D2177" t="str">
            <v>01413</v>
          </cell>
          <cell r="E2177">
            <v>38586</v>
          </cell>
          <cell r="F2177" t="str">
            <v>48520F7</v>
          </cell>
          <cell r="G2177" t="str">
            <v>6106010120F7</v>
          </cell>
          <cell r="H2177">
            <v>54601</v>
          </cell>
          <cell r="I2177" t="str">
            <v>D</v>
          </cell>
          <cell r="J2177" t="str">
            <v>*19651021B 000342 BI.OBT KARY SUTIAH,NY</v>
          </cell>
          <cell r="K2177" t="str">
            <v>402230940</v>
          </cell>
        </row>
        <row r="2178">
          <cell r="A2178" t="str">
            <v>F</v>
          </cell>
          <cell r="B2178" t="str">
            <v>7</v>
          </cell>
          <cell r="D2178" t="str">
            <v>01413</v>
          </cell>
          <cell r="E2178">
            <v>38586</v>
          </cell>
          <cell r="F2178" t="str">
            <v>48520J2</v>
          </cell>
          <cell r="G2178" t="str">
            <v>6106010120J2</v>
          </cell>
          <cell r="H2178">
            <v>53345</v>
          </cell>
          <cell r="I2178" t="str">
            <v>D</v>
          </cell>
          <cell r="J2178" t="str">
            <v>*19630412A 000343 BI.OBT KARY ENDIN ACHYARUDIN</v>
          </cell>
          <cell r="K2178" t="str">
            <v>402230950</v>
          </cell>
        </row>
        <row r="2179">
          <cell r="A2179" t="str">
            <v>M</v>
          </cell>
          <cell r="B2179" t="str">
            <v>7</v>
          </cell>
          <cell r="D2179" t="str">
            <v>01413</v>
          </cell>
          <cell r="E2179">
            <v>38586</v>
          </cell>
          <cell r="F2179" t="str">
            <v>48520J3</v>
          </cell>
          <cell r="G2179" t="str">
            <v>6106010120J3</v>
          </cell>
          <cell r="H2179">
            <v>48984</v>
          </cell>
          <cell r="I2179" t="str">
            <v>D</v>
          </cell>
          <cell r="J2179" t="str">
            <v>*19630420C 000344 BI.OBT KARY DINI ANGGINI</v>
          </cell>
          <cell r="K2179" t="str">
            <v>402230960</v>
          </cell>
        </row>
        <row r="2180">
          <cell r="A2180" t="str">
            <v>F</v>
          </cell>
          <cell r="B2180" t="str">
            <v>7</v>
          </cell>
          <cell r="D2180" t="str">
            <v>01413</v>
          </cell>
          <cell r="E2180">
            <v>38586</v>
          </cell>
          <cell r="F2180" t="str">
            <v>48520F2</v>
          </cell>
          <cell r="G2180" t="str">
            <v>6106010120F2</v>
          </cell>
          <cell r="H2180">
            <v>87107</v>
          </cell>
          <cell r="I2180" t="str">
            <v>D</v>
          </cell>
          <cell r="J2180" t="str">
            <v>*19620121A 000345 BI.OBT KARY ACHMAD MANSYUR</v>
          </cell>
          <cell r="K2180" t="str">
            <v>402230970</v>
          </cell>
        </row>
        <row r="2181">
          <cell r="A2181" t="str">
            <v>F</v>
          </cell>
          <cell r="B2181" t="str">
            <v>1</v>
          </cell>
          <cell r="D2181" t="str">
            <v>003428</v>
          </cell>
          <cell r="E2181">
            <v>38579</v>
          </cell>
          <cell r="F2181" t="str">
            <v>48200Q5</v>
          </cell>
          <cell r="G2181" t="str">
            <v>6702010100Q5</v>
          </cell>
          <cell r="H2181">
            <v>336200</v>
          </cell>
          <cell r="I2181" t="str">
            <v>D</v>
          </cell>
          <cell r="J2181" t="str">
            <v>PERJALANAN DINAS SPPD NO.231/SPPD/JS/DH/VIII/05</v>
          </cell>
          <cell r="K2181" t="str">
            <v>103130400</v>
          </cell>
        </row>
        <row r="2182">
          <cell r="A2182" t="str">
            <v>F</v>
          </cell>
          <cell r="B2182" t="str">
            <v>1</v>
          </cell>
          <cell r="D2182" t="str">
            <v>003428</v>
          </cell>
          <cell r="E2182">
            <v>38579</v>
          </cell>
          <cell r="F2182" t="str">
            <v>1000000</v>
          </cell>
          <cell r="G2182" t="str">
            <v>110101010000</v>
          </cell>
          <cell r="H2182">
            <v>336200</v>
          </cell>
          <cell r="I2182" t="str">
            <v>K</v>
          </cell>
          <cell r="J2182" t="str">
            <v>PERJALANAN DINAS SPPD NO.231/SPPD/JS/DH/VIII/05</v>
          </cell>
          <cell r="K2182" t="str">
            <v>103130410</v>
          </cell>
        </row>
        <row r="2183">
          <cell r="A2183" t="str">
            <v>F</v>
          </cell>
          <cell r="B2183" t="str">
            <v>7</v>
          </cell>
          <cell r="D2183" t="str">
            <v>01413</v>
          </cell>
          <cell r="E2183">
            <v>38586</v>
          </cell>
          <cell r="F2183" t="str">
            <v>48520F2</v>
          </cell>
          <cell r="G2183" t="str">
            <v>6106010120F2</v>
          </cell>
          <cell r="H2183">
            <v>15125</v>
          </cell>
          <cell r="I2183" t="str">
            <v>D</v>
          </cell>
          <cell r="J2183" t="str">
            <v>*19620121A 000346 BI.OBT KARY ACHMAD MANSYUR</v>
          </cell>
          <cell r="K2183" t="str">
            <v>402230980</v>
          </cell>
        </row>
        <row r="2184">
          <cell r="A2184" t="str">
            <v>F</v>
          </cell>
          <cell r="B2184" t="str">
            <v>7</v>
          </cell>
          <cell r="D2184" t="str">
            <v>01413</v>
          </cell>
          <cell r="E2184">
            <v>38586</v>
          </cell>
          <cell r="F2184" t="str">
            <v>48520N7</v>
          </cell>
          <cell r="G2184" t="str">
            <v>6106010120N7</v>
          </cell>
          <cell r="H2184">
            <v>29287</v>
          </cell>
          <cell r="I2184" t="str">
            <v>D</v>
          </cell>
          <cell r="J2184" t="str">
            <v>*19590303A 000347 BI.OBT KARY UNAY SUNARDI</v>
          </cell>
          <cell r="K2184" t="str">
            <v>402230990</v>
          </cell>
        </row>
        <row r="2185">
          <cell r="A2185" t="str">
            <v>F</v>
          </cell>
          <cell r="B2185" t="str">
            <v>7</v>
          </cell>
          <cell r="D2185" t="str">
            <v>01413</v>
          </cell>
          <cell r="E2185">
            <v>38586</v>
          </cell>
          <cell r="F2185" t="str">
            <v>48520G4</v>
          </cell>
          <cell r="G2185" t="str">
            <v>6106010120G4</v>
          </cell>
          <cell r="H2185">
            <v>92645</v>
          </cell>
          <cell r="I2185" t="str">
            <v>D</v>
          </cell>
          <cell r="J2185" t="str">
            <v>*19540808C 000348 BI.OBT KARY NANAH AMANAH, NY</v>
          </cell>
          <cell r="K2185" t="str">
            <v>402231000</v>
          </cell>
        </row>
        <row r="2186">
          <cell r="A2186" t="str">
            <v>M</v>
          </cell>
          <cell r="B2186" t="str">
            <v>7</v>
          </cell>
          <cell r="D2186" t="str">
            <v>01413</v>
          </cell>
          <cell r="E2186">
            <v>38586</v>
          </cell>
          <cell r="F2186" t="str">
            <v>48520F6</v>
          </cell>
          <cell r="G2186" t="str">
            <v>6106010120F6</v>
          </cell>
          <cell r="H2186">
            <v>82332</v>
          </cell>
          <cell r="I2186" t="str">
            <v>D</v>
          </cell>
          <cell r="J2186" t="str">
            <v>*19670710C 000349 BI.OBT KARY EFIE PURNAMA YANTI</v>
          </cell>
          <cell r="K2186" t="str">
            <v>402231010</v>
          </cell>
        </row>
        <row r="2187">
          <cell r="A2187" t="str">
            <v>F</v>
          </cell>
          <cell r="B2187" t="str">
            <v>7</v>
          </cell>
          <cell r="D2187" t="str">
            <v>01413</v>
          </cell>
          <cell r="E2187">
            <v>38586</v>
          </cell>
          <cell r="F2187" t="str">
            <v>48520G4</v>
          </cell>
          <cell r="G2187" t="str">
            <v>6106010120G4</v>
          </cell>
          <cell r="H2187">
            <v>21991</v>
          </cell>
          <cell r="I2187" t="str">
            <v>D</v>
          </cell>
          <cell r="J2187" t="str">
            <v>*19640622B 000350 BI.OBT KARY LILIS KRISANTI,NY</v>
          </cell>
          <cell r="K2187" t="str">
            <v>402231020</v>
          </cell>
        </row>
        <row r="2188">
          <cell r="A2188" t="str">
            <v>M</v>
          </cell>
          <cell r="B2188" t="str">
            <v>7</v>
          </cell>
          <cell r="D2188" t="str">
            <v>01413</v>
          </cell>
          <cell r="E2188">
            <v>38586</v>
          </cell>
          <cell r="F2188" t="str">
            <v>48520R2</v>
          </cell>
          <cell r="G2188" t="str">
            <v>6106010120R2</v>
          </cell>
          <cell r="H2188">
            <v>17874</v>
          </cell>
          <cell r="I2188" t="str">
            <v>D</v>
          </cell>
          <cell r="J2188" t="str">
            <v>*19631115B 000844 BI.OBT KARY TETY INDRIAWATI</v>
          </cell>
          <cell r="K2188" t="str">
            <v>402231030</v>
          </cell>
        </row>
        <row r="2189">
          <cell r="A2189" t="str">
            <v>F</v>
          </cell>
          <cell r="B2189" t="str">
            <v>7</v>
          </cell>
          <cell r="D2189" t="str">
            <v>01413</v>
          </cell>
          <cell r="E2189">
            <v>38586</v>
          </cell>
          <cell r="F2189" t="str">
            <v>48520Q5</v>
          </cell>
          <cell r="G2189" t="str">
            <v>6106010120Q5</v>
          </cell>
          <cell r="H2189">
            <v>232560</v>
          </cell>
          <cell r="I2189" t="str">
            <v>D</v>
          </cell>
          <cell r="J2189" t="str">
            <v>*19510212A 004653 BI.OBT KARY AYI SUGANDA</v>
          </cell>
          <cell r="K2189" t="str">
            <v>402231040</v>
          </cell>
        </row>
        <row r="2190">
          <cell r="A2190" t="str">
            <v>M</v>
          </cell>
          <cell r="B2190" t="str">
            <v>7</v>
          </cell>
          <cell r="D2190" t="str">
            <v>01413</v>
          </cell>
          <cell r="E2190">
            <v>38586</v>
          </cell>
          <cell r="F2190" t="str">
            <v>48520N6</v>
          </cell>
          <cell r="G2190" t="str">
            <v>6106010120N6</v>
          </cell>
          <cell r="H2190">
            <v>53578</v>
          </cell>
          <cell r="I2190" t="str">
            <v>D</v>
          </cell>
          <cell r="J2190" t="str">
            <v>*19601103A 004655 BI.OBT KARY ASEP SOLIHIN</v>
          </cell>
          <cell r="K2190" t="str">
            <v>402231050</v>
          </cell>
        </row>
        <row r="2191">
          <cell r="A2191" t="str">
            <v>F</v>
          </cell>
          <cell r="B2191" t="str">
            <v>7</v>
          </cell>
          <cell r="D2191" t="str">
            <v>01413</v>
          </cell>
          <cell r="E2191">
            <v>38586</v>
          </cell>
          <cell r="F2191" t="str">
            <v>48520F2</v>
          </cell>
          <cell r="G2191" t="str">
            <v>6106010120F2</v>
          </cell>
          <cell r="H2191">
            <v>44431</v>
          </cell>
          <cell r="I2191" t="str">
            <v>D</v>
          </cell>
          <cell r="J2191" t="str">
            <v>*19671225C 004656 BI.OBT KARY DUDUNG SUPRIYATNA</v>
          </cell>
          <cell r="K2191" t="str">
            <v>402231060</v>
          </cell>
        </row>
        <row r="2192">
          <cell r="A2192" t="str">
            <v>F</v>
          </cell>
          <cell r="B2192" t="str">
            <v>7</v>
          </cell>
          <cell r="D2192" t="str">
            <v>01413</v>
          </cell>
          <cell r="E2192">
            <v>38586</v>
          </cell>
          <cell r="F2192" t="str">
            <v>48520F2</v>
          </cell>
          <cell r="G2192" t="str">
            <v>6106010120F2</v>
          </cell>
          <cell r="H2192">
            <v>12650</v>
          </cell>
          <cell r="I2192" t="str">
            <v>D</v>
          </cell>
          <cell r="J2192" t="str">
            <v>*19671225C 004657 BI.OBT KARY DUDUNG SUPRIYATNA</v>
          </cell>
          <cell r="K2192" t="str">
            <v>402231070</v>
          </cell>
        </row>
        <row r="2193">
          <cell r="A2193" t="str">
            <v>M</v>
          </cell>
          <cell r="B2193" t="str">
            <v>7</v>
          </cell>
          <cell r="D2193" t="str">
            <v>01413</v>
          </cell>
          <cell r="E2193">
            <v>38586</v>
          </cell>
          <cell r="F2193" t="str">
            <v>48520H5</v>
          </cell>
          <cell r="G2193" t="str">
            <v>6106010120H5</v>
          </cell>
          <cell r="H2193">
            <v>108730</v>
          </cell>
          <cell r="I2193" t="str">
            <v>D</v>
          </cell>
          <cell r="J2193" t="str">
            <v>*19640527A 004659 BI.OBT KARY SAKIMUN</v>
          </cell>
          <cell r="K2193" t="str">
            <v>402231080</v>
          </cell>
        </row>
        <row r="2194">
          <cell r="A2194" t="str">
            <v>M</v>
          </cell>
          <cell r="B2194" t="str">
            <v>7</v>
          </cell>
          <cell r="D2194" t="str">
            <v>01413</v>
          </cell>
          <cell r="E2194">
            <v>38586</v>
          </cell>
          <cell r="F2194" t="str">
            <v>48520H5</v>
          </cell>
          <cell r="G2194" t="str">
            <v>6106010120H5</v>
          </cell>
          <cell r="H2194">
            <v>9762</v>
          </cell>
          <cell r="I2194" t="str">
            <v>D</v>
          </cell>
          <cell r="J2194" t="str">
            <v>*19640527A 004660 BI.OBT ANAK SAKIMUN</v>
          </cell>
          <cell r="K2194" t="str">
            <v>402231090</v>
          </cell>
        </row>
        <row r="2195">
          <cell r="A2195" t="str">
            <v>F</v>
          </cell>
          <cell r="B2195" t="str">
            <v>7</v>
          </cell>
          <cell r="D2195" t="str">
            <v>01413</v>
          </cell>
          <cell r="E2195">
            <v>38586</v>
          </cell>
          <cell r="F2195" t="str">
            <v>48520G2</v>
          </cell>
          <cell r="G2195" t="str">
            <v>6106010120G2</v>
          </cell>
          <cell r="H2195">
            <v>44018</v>
          </cell>
          <cell r="I2195" t="str">
            <v>D</v>
          </cell>
          <cell r="J2195" t="str">
            <v>*19600819A 004661 BI.OBT KARY CACA NURCANA</v>
          </cell>
          <cell r="K2195" t="str">
            <v>402231100</v>
          </cell>
        </row>
        <row r="2196">
          <cell r="A2196" t="str">
            <v>M</v>
          </cell>
          <cell r="B2196" t="str">
            <v>7</v>
          </cell>
          <cell r="D2196" t="str">
            <v>01413</v>
          </cell>
          <cell r="E2196">
            <v>38586</v>
          </cell>
          <cell r="F2196" t="str">
            <v>48520N6</v>
          </cell>
          <cell r="G2196" t="str">
            <v>6106010120N6</v>
          </cell>
          <cell r="H2196">
            <v>42620</v>
          </cell>
          <cell r="I2196" t="str">
            <v>D</v>
          </cell>
          <cell r="J2196" t="str">
            <v>*19580605B 004662 BI.OBT KARY ANA SURYANA</v>
          </cell>
          <cell r="K2196" t="str">
            <v>402231110</v>
          </cell>
        </row>
        <row r="2197">
          <cell r="A2197" t="str">
            <v>F</v>
          </cell>
          <cell r="B2197" t="str">
            <v>7</v>
          </cell>
          <cell r="D2197" t="str">
            <v>01413</v>
          </cell>
          <cell r="E2197">
            <v>38586</v>
          </cell>
          <cell r="F2197" t="str">
            <v>48520F6</v>
          </cell>
          <cell r="G2197" t="str">
            <v>6106010120F6</v>
          </cell>
          <cell r="H2197">
            <v>60380</v>
          </cell>
          <cell r="I2197" t="str">
            <v>D</v>
          </cell>
          <cell r="J2197" t="str">
            <v>*19600607B 004663 BI.OBT KARY WINARTININGSIH,NY</v>
          </cell>
          <cell r="K2197" t="str">
            <v>402231120</v>
          </cell>
        </row>
        <row r="2198">
          <cell r="A2198" t="str">
            <v>F</v>
          </cell>
          <cell r="B2198" t="str">
            <v>7</v>
          </cell>
          <cell r="D2198" t="str">
            <v>01413</v>
          </cell>
          <cell r="E2198">
            <v>38586</v>
          </cell>
          <cell r="F2198" t="str">
            <v>48520F6</v>
          </cell>
          <cell r="G2198" t="str">
            <v>6106010120F6</v>
          </cell>
          <cell r="H2198">
            <v>2720</v>
          </cell>
          <cell r="I2198" t="str">
            <v>D</v>
          </cell>
          <cell r="J2198" t="str">
            <v>*19600607B 004664 BI.OBT KARY WINARTININGSIH,NY</v>
          </cell>
          <cell r="K2198" t="str">
            <v>402231130</v>
          </cell>
        </row>
        <row r="2199">
          <cell r="A2199" t="str">
            <v>F</v>
          </cell>
          <cell r="B2199" t="str">
            <v>7</v>
          </cell>
          <cell r="D2199" t="str">
            <v>01413</v>
          </cell>
          <cell r="E2199">
            <v>38586</v>
          </cell>
          <cell r="F2199" t="str">
            <v>48520N3</v>
          </cell>
          <cell r="G2199" t="str">
            <v>6106010120N3</v>
          </cell>
          <cell r="H2199">
            <v>50446</v>
          </cell>
          <cell r="I2199" t="str">
            <v>D</v>
          </cell>
          <cell r="J2199" t="str">
            <v>*19530107A 004665 BI.OBT KARY SUPRIYADI</v>
          </cell>
          <cell r="K2199" t="str">
            <v>402231140</v>
          </cell>
        </row>
        <row r="2200">
          <cell r="A2200" t="str">
            <v>F</v>
          </cell>
          <cell r="B2200" t="str">
            <v>7</v>
          </cell>
          <cell r="D2200" t="str">
            <v>01413</v>
          </cell>
          <cell r="E2200">
            <v>38586</v>
          </cell>
          <cell r="F2200" t="str">
            <v>48520N3</v>
          </cell>
          <cell r="G2200" t="str">
            <v>6106010120N3</v>
          </cell>
          <cell r="H2200">
            <v>44640</v>
          </cell>
          <cell r="I2200" t="str">
            <v>D</v>
          </cell>
          <cell r="J2200" t="str">
            <v>*19530107A 004666 BI.OBT KARY SUPRIYADI</v>
          </cell>
          <cell r="K2200" t="str">
            <v>402231150</v>
          </cell>
        </row>
        <row r="2201">
          <cell r="A2201" t="str">
            <v>F</v>
          </cell>
          <cell r="B2201" t="str">
            <v>7</v>
          </cell>
          <cell r="D2201" t="str">
            <v>01413</v>
          </cell>
          <cell r="E2201">
            <v>38586</v>
          </cell>
          <cell r="F2201" t="str">
            <v>48520J4</v>
          </cell>
          <cell r="G2201" t="str">
            <v>6106010120J4</v>
          </cell>
          <cell r="H2201">
            <v>56059</v>
          </cell>
          <cell r="I2201" t="str">
            <v>D</v>
          </cell>
          <cell r="J2201" t="str">
            <v>*19560818A 004668 BI.OBT KARY ASEP SAEPUDIN - 1</v>
          </cell>
          <cell r="K2201" t="str">
            <v>402231160</v>
          </cell>
        </row>
        <row r="2202">
          <cell r="A2202" t="str">
            <v>M</v>
          </cell>
          <cell r="B2202" t="str">
            <v>7</v>
          </cell>
          <cell r="D2202" t="str">
            <v>01413</v>
          </cell>
          <cell r="E2202">
            <v>38586</v>
          </cell>
          <cell r="F2202" t="str">
            <v>48520Q5</v>
          </cell>
          <cell r="G2202" t="str">
            <v>6106010120Q5</v>
          </cell>
          <cell r="H2202">
            <v>39129</v>
          </cell>
          <cell r="I2202" t="str">
            <v>D</v>
          </cell>
          <cell r="J2202" t="str">
            <v>*19611127B 004669 BI.OBT KARY ENDANG YUSEP S.</v>
          </cell>
          <cell r="K2202" t="str">
            <v>402231170</v>
          </cell>
        </row>
        <row r="2203">
          <cell r="A2203" t="str">
            <v>F</v>
          </cell>
          <cell r="B2203" t="str">
            <v>7</v>
          </cell>
          <cell r="D2203" t="str">
            <v>01413</v>
          </cell>
          <cell r="E2203">
            <v>38586</v>
          </cell>
          <cell r="F2203" t="str">
            <v>48520F4</v>
          </cell>
          <cell r="G2203" t="str">
            <v>6106010120F4</v>
          </cell>
          <cell r="H2203">
            <v>15951</v>
          </cell>
          <cell r="I2203" t="str">
            <v>D</v>
          </cell>
          <cell r="J2203" t="str">
            <v>*19550816B 004570 BI.OBT KARY AGUS KUSNADI</v>
          </cell>
          <cell r="K2203" t="str">
            <v>402231180</v>
          </cell>
        </row>
        <row r="2204">
          <cell r="A2204" t="str">
            <v>F</v>
          </cell>
          <cell r="B2204" t="str">
            <v>7</v>
          </cell>
          <cell r="D2204" t="str">
            <v>01413</v>
          </cell>
          <cell r="E2204">
            <v>38586</v>
          </cell>
          <cell r="F2204" t="str">
            <v>48520F3</v>
          </cell>
          <cell r="G2204" t="str">
            <v>6106010120F3</v>
          </cell>
          <cell r="H2204">
            <v>60915</v>
          </cell>
          <cell r="I2204" t="str">
            <v>D</v>
          </cell>
          <cell r="J2204" t="str">
            <v>*19580501B 004671 BI.OBT KARY DIDI</v>
          </cell>
          <cell r="K2204" t="str">
            <v>402231190</v>
          </cell>
        </row>
        <row r="2205">
          <cell r="A2205" t="str">
            <v>F</v>
          </cell>
          <cell r="B2205" t="str">
            <v>7</v>
          </cell>
          <cell r="D2205" t="str">
            <v>01413</v>
          </cell>
          <cell r="E2205">
            <v>38586</v>
          </cell>
          <cell r="F2205" t="str">
            <v>48520Q6</v>
          </cell>
          <cell r="G2205" t="str">
            <v>6106010120Q6</v>
          </cell>
          <cell r="H2205">
            <v>7468</v>
          </cell>
          <cell r="I2205" t="str">
            <v>D</v>
          </cell>
          <cell r="J2205" t="str">
            <v>*19570115A 004672 BI.OBT KARY RACHMAT EFFENDI</v>
          </cell>
          <cell r="K2205" t="str">
            <v>402231200</v>
          </cell>
        </row>
        <row r="2206">
          <cell r="A2206" t="str">
            <v>F</v>
          </cell>
          <cell r="B2206" t="str">
            <v>7</v>
          </cell>
          <cell r="D2206" t="str">
            <v>01413</v>
          </cell>
          <cell r="E2206">
            <v>38586</v>
          </cell>
          <cell r="F2206" t="str">
            <v>48520Q6</v>
          </cell>
          <cell r="G2206" t="str">
            <v>6106010120Q6</v>
          </cell>
          <cell r="H2206">
            <v>73380</v>
          </cell>
          <cell r="I2206" t="str">
            <v>D</v>
          </cell>
          <cell r="J2206" t="str">
            <v>*19570115A 004673 BI.OBT KARY RACHMAT EFFENDI</v>
          </cell>
          <cell r="K2206" t="str">
            <v>402231210</v>
          </cell>
        </row>
        <row r="2207">
          <cell r="A2207" t="str">
            <v>M</v>
          </cell>
          <cell r="B2207" t="str">
            <v>7</v>
          </cell>
          <cell r="D2207" t="str">
            <v>01413</v>
          </cell>
          <cell r="E2207">
            <v>38586</v>
          </cell>
          <cell r="F2207" t="str">
            <v>48520G5</v>
          </cell>
          <cell r="G2207" t="str">
            <v>6106010120G5</v>
          </cell>
          <cell r="H2207">
            <v>48225</v>
          </cell>
          <cell r="I2207" t="str">
            <v>D</v>
          </cell>
          <cell r="J2207" t="str">
            <v>*19760627A 004674 BI.OBT KARY ANWAR SADAT</v>
          </cell>
          <cell r="K2207" t="str">
            <v>402231220</v>
          </cell>
        </row>
        <row r="2208">
          <cell r="A2208" t="str">
            <v>F</v>
          </cell>
          <cell r="B2208" t="str">
            <v>7</v>
          </cell>
          <cell r="D2208" t="str">
            <v>01413</v>
          </cell>
          <cell r="E2208">
            <v>38586</v>
          </cell>
          <cell r="F2208" t="str">
            <v>48520G4</v>
          </cell>
          <cell r="G2208" t="str">
            <v>6106010120G4</v>
          </cell>
          <cell r="H2208">
            <v>21338</v>
          </cell>
          <cell r="I2208" t="str">
            <v>D</v>
          </cell>
          <cell r="J2208" t="str">
            <v>*19591107A 004675 BI.OBT KARY EUIS ISMIYATI,NY</v>
          </cell>
          <cell r="K2208" t="str">
            <v>402231230</v>
          </cell>
        </row>
        <row r="2209">
          <cell r="A2209" t="str">
            <v>F</v>
          </cell>
          <cell r="B2209" t="str">
            <v>7</v>
          </cell>
          <cell r="D2209" t="str">
            <v>01413</v>
          </cell>
          <cell r="E2209">
            <v>38586</v>
          </cell>
          <cell r="F2209" t="str">
            <v>48520G2</v>
          </cell>
          <cell r="G2209" t="str">
            <v>6106010120G2</v>
          </cell>
          <cell r="H2209">
            <v>30416</v>
          </cell>
          <cell r="I2209" t="str">
            <v>D</v>
          </cell>
          <cell r="J2209" t="str">
            <v>*19610315C 004676 BI.OBT KARY ALIS KARMINI,NY</v>
          </cell>
          <cell r="K2209" t="str">
            <v>402231240</v>
          </cell>
        </row>
        <row r="2210">
          <cell r="A2210" t="str">
            <v>M</v>
          </cell>
          <cell r="B2210" t="str">
            <v>7</v>
          </cell>
          <cell r="D2210" t="str">
            <v>01413</v>
          </cell>
          <cell r="E2210">
            <v>38586</v>
          </cell>
          <cell r="F2210" t="str">
            <v>48520A3</v>
          </cell>
          <cell r="G2210" t="str">
            <v>6106010120A3</v>
          </cell>
          <cell r="H2210">
            <v>622910</v>
          </cell>
          <cell r="I2210" t="str">
            <v>D</v>
          </cell>
          <cell r="J2210" t="str">
            <v>*19661216A 004678 BI.OBT KARY EROM RUSHENDI</v>
          </cell>
          <cell r="K2210" t="str">
            <v>402231250</v>
          </cell>
        </row>
        <row r="2211">
          <cell r="A2211" t="str">
            <v>M</v>
          </cell>
          <cell r="B2211" t="str">
            <v>7</v>
          </cell>
          <cell r="D2211" t="str">
            <v>01413</v>
          </cell>
          <cell r="E2211">
            <v>38586</v>
          </cell>
          <cell r="F2211" t="str">
            <v>48520A3</v>
          </cell>
          <cell r="G2211" t="str">
            <v>6106010120A3</v>
          </cell>
          <cell r="H2211">
            <v>190560</v>
          </cell>
          <cell r="I2211" t="str">
            <v>D</v>
          </cell>
          <cell r="J2211" t="str">
            <v>*19661216A 004680 BI.OBT KARY EROM RUSHENDI</v>
          </cell>
          <cell r="K2211" t="str">
            <v>402231260</v>
          </cell>
        </row>
        <row r="2212">
          <cell r="A2212" t="str">
            <v>M</v>
          </cell>
          <cell r="B2212" t="str">
            <v>7</v>
          </cell>
          <cell r="D2212" t="str">
            <v>01413</v>
          </cell>
          <cell r="E2212">
            <v>38586</v>
          </cell>
          <cell r="F2212" t="str">
            <v>48520Q2</v>
          </cell>
          <cell r="G2212" t="str">
            <v>6106010120Q2</v>
          </cell>
          <cell r="H2212">
            <v>193625</v>
          </cell>
          <cell r="I2212" t="str">
            <v>D</v>
          </cell>
          <cell r="J2212" t="str">
            <v>*19510912A 004681 BI.OBT KARY AAN PRIATNA</v>
          </cell>
          <cell r="K2212" t="str">
            <v>402231270</v>
          </cell>
        </row>
        <row r="2213">
          <cell r="A2213" t="str">
            <v>M</v>
          </cell>
          <cell r="B2213" t="str">
            <v>7</v>
          </cell>
          <cell r="D2213" t="str">
            <v>01413</v>
          </cell>
          <cell r="E2213">
            <v>38586</v>
          </cell>
          <cell r="F2213" t="str">
            <v>48520Q2</v>
          </cell>
          <cell r="G2213" t="str">
            <v>6106010120Q2</v>
          </cell>
          <cell r="H2213">
            <v>52792</v>
          </cell>
          <cell r="I2213" t="str">
            <v>D</v>
          </cell>
          <cell r="J2213" t="str">
            <v>*19510912A 004682 BI.OBT KARY AAN PRIATNA</v>
          </cell>
          <cell r="K2213" t="str">
            <v>402231280</v>
          </cell>
        </row>
        <row r="2214">
          <cell r="A2214" t="str">
            <v>M</v>
          </cell>
          <cell r="B2214" t="str">
            <v>7</v>
          </cell>
          <cell r="D2214" t="str">
            <v>01413</v>
          </cell>
          <cell r="E2214">
            <v>38586</v>
          </cell>
          <cell r="F2214" t="str">
            <v>48520J2</v>
          </cell>
          <cell r="G2214" t="str">
            <v>6106010120J2</v>
          </cell>
          <cell r="H2214">
            <v>106550</v>
          </cell>
          <cell r="I2214" t="str">
            <v>D</v>
          </cell>
          <cell r="J2214" t="str">
            <v>*19620512A 004683 BI.OBT KARY SUHANDA</v>
          </cell>
          <cell r="K2214" t="str">
            <v>402231290</v>
          </cell>
        </row>
        <row r="2215">
          <cell r="A2215" t="str">
            <v>M</v>
          </cell>
          <cell r="B2215" t="str">
            <v>7</v>
          </cell>
          <cell r="D2215" t="str">
            <v>01413</v>
          </cell>
          <cell r="E2215">
            <v>38586</v>
          </cell>
          <cell r="F2215" t="str">
            <v>48520H5</v>
          </cell>
          <cell r="G2215" t="str">
            <v>6106010120H5</v>
          </cell>
          <cell r="H2215">
            <v>118530</v>
          </cell>
          <cell r="I2215" t="str">
            <v>D</v>
          </cell>
          <cell r="J2215" t="str">
            <v>*19591224B 004684 BI.OBT KARY ENDUT SUPRIYATNA</v>
          </cell>
          <cell r="K2215" t="str">
            <v>402231300</v>
          </cell>
        </row>
        <row r="2216">
          <cell r="A2216" t="str">
            <v>F</v>
          </cell>
          <cell r="B2216" t="str">
            <v>7</v>
          </cell>
          <cell r="D2216" t="str">
            <v>01413</v>
          </cell>
          <cell r="E2216">
            <v>38586</v>
          </cell>
          <cell r="F2216" t="str">
            <v>48520G4</v>
          </cell>
          <cell r="G2216" t="str">
            <v>6106010120G4</v>
          </cell>
          <cell r="H2216">
            <v>66704</v>
          </cell>
          <cell r="I2216" t="str">
            <v>D</v>
          </cell>
          <cell r="J2216" t="str">
            <v>*19550320D 004685 BI.OBT KARY ADE RUCHIYAT</v>
          </cell>
          <cell r="K2216" t="str">
            <v>402231310</v>
          </cell>
        </row>
        <row r="2217">
          <cell r="A2217" t="str">
            <v>F</v>
          </cell>
          <cell r="B2217" t="str">
            <v>7</v>
          </cell>
          <cell r="D2217" t="str">
            <v>01413</v>
          </cell>
          <cell r="E2217">
            <v>38586</v>
          </cell>
          <cell r="F2217" t="str">
            <v>48520E1</v>
          </cell>
          <cell r="G2217" t="str">
            <v>6106010120E1</v>
          </cell>
          <cell r="H2217">
            <v>33883</v>
          </cell>
          <cell r="I2217" t="str">
            <v>D</v>
          </cell>
          <cell r="J2217" t="str">
            <v>*19640918A 004686 BI.OBT KARY LILIS RODIAH,NY</v>
          </cell>
          <cell r="K2217" t="str">
            <v>402231320</v>
          </cell>
        </row>
        <row r="2218">
          <cell r="A2218" t="str">
            <v>F</v>
          </cell>
          <cell r="B2218" t="str">
            <v>7</v>
          </cell>
          <cell r="D2218" t="str">
            <v>01413</v>
          </cell>
          <cell r="E2218">
            <v>38586</v>
          </cell>
          <cell r="F2218" t="str">
            <v>48520K2</v>
          </cell>
          <cell r="G2218" t="str">
            <v>6106010120K2</v>
          </cell>
          <cell r="H2218">
            <v>25948</v>
          </cell>
          <cell r="I2218" t="str">
            <v>D</v>
          </cell>
          <cell r="J2218" t="str">
            <v>*19600312A 004688 BI.OBT KARY UKUN</v>
          </cell>
          <cell r="K2218" t="str">
            <v>402231330</v>
          </cell>
        </row>
        <row r="2219">
          <cell r="A2219" t="str">
            <v>M</v>
          </cell>
          <cell r="B2219" t="str">
            <v>7</v>
          </cell>
          <cell r="D2219" t="str">
            <v>01413</v>
          </cell>
          <cell r="E2219">
            <v>38586</v>
          </cell>
          <cell r="F2219" t="str">
            <v>48520H5</v>
          </cell>
          <cell r="G2219" t="str">
            <v>6106010120H5</v>
          </cell>
          <cell r="H2219">
            <v>7070</v>
          </cell>
          <cell r="I2219" t="str">
            <v>D</v>
          </cell>
          <cell r="J2219" t="str">
            <v>*19530515B 004690 BI.OBT KARY NANANG HIDAYAT</v>
          </cell>
          <cell r="K2219" t="str">
            <v>402231340</v>
          </cell>
        </row>
        <row r="2220">
          <cell r="A2220" t="str">
            <v>F</v>
          </cell>
          <cell r="B2220" t="str">
            <v>7</v>
          </cell>
          <cell r="D2220" t="str">
            <v>01413</v>
          </cell>
          <cell r="E2220">
            <v>38586</v>
          </cell>
          <cell r="F2220" t="str">
            <v>48520Q6</v>
          </cell>
          <cell r="G2220" t="str">
            <v>6106010120Q6</v>
          </cell>
          <cell r="H2220">
            <v>69161</v>
          </cell>
          <cell r="I2220" t="str">
            <v>D</v>
          </cell>
          <cell r="J2220" t="str">
            <v>*19510519B 004691 BI.OBT KARY ENTIN KARTINI,NY</v>
          </cell>
          <cell r="K2220" t="str">
            <v>402231350</v>
          </cell>
        </row>
        <row r="2221">
          <cell r="A2221" t="str">
            <v>F</v>
          </cell>
          <cell r="B2221" t="str">
            <v>7</v>
          </cell>
          <cell r="D2221" t="str">
            <v>01413</v>
          </cell>
          <cell r="E2221">
            <v>38586</v>
          </cell>
          <cell r="F2221" t="str">
            <v>48520S4</v>
          </cell>
          <cell r="G2221" t="str">
            <v>6106010120S4</v>
          </cell>
          <cell r="H2221">
            <v>12560</v>
          </cell>
          <cell r="I2221" t="str">
            <v>D</v>
          </cell>
          <cell r="J2221" t="str">
            <v>*19620808A 004692 BI.OBT KARY NENENG RATNAWATI,NY</v>
          </cell>
          <cell r="K2221" t="str">
            <v>402231360</v>
          </cell>
        </row>
        <row r="2222">
          <cell r="A2222" t="str">
            <v>F</v>
          </cell>
          <cell r="B2222" t="str">
            <v>7</v>
          </cell>
          <cell r="D2222" t="str">
            <v>01413</v>
          </cell>
          <cell r="E2222">
            <v>38586</v>
          </cell>
          <cell r="F2222" t="str">
            <v>48520E1</v>
          </cell>
          <cell r="G2222" t="str">
            <v>6106010120E1</v>
          </cell>
          <cell r="H2222">
            <v>24474</v>
          </cell>
          <cell r="I2222" t="str">
            <v>D</v>
          </cell>
          <cell r="J2222" t="str">
            <v>*19580103A 004695 BI.OBT KARY UNDANG WARDJO</v>
          </cell>
          <cell r="K2222" t="str">
            <v>402231370</v>
          </cell>
        </row>
        <row r="2223">
          <cell r="A2223" t="str">
            <v>M</v>
          </cell>
          <cell r="B2223" t="str">
            <v>7</v>
          </cell>
          <cell r="D2223" t="str">
            <v>01413</v>
          </cell>
          <cell r="E2223">
            <v>38586</v>
          </cell>
          <cell r="F2223" t="str">
            <v>48520M1</v>
          </cell>
          <cell r="G2223" t="str">
            <v>6106010120M1</v>
          </cell>
          <cell r="H2223">
            <v>19769</v>
          </cell>
          <cell r="I2223" t="str">
            <v>D</v>
          </cell>
          <cell r="J2223" t="str">
            <v>*19540925A 004696 BI.OBT KARY DHARMANTO, B.SC</v>
          </cell>
          <cell r="K2223" t="str">
            <v>402231380</v>
          </cell>
        </row>
        <row r="2224">
          <cell r="A2224" t="str">
            <v>F</v>
          </cell>
          <cell r="B2224" t="str">
            <v>7</v>
          </cell>
          <cell r="D2224" t="str">
            <v>01413</v>
          </cell>
          <cell r="E2224">
            <v>38586</v>
          </cell>
          <cell r="F2224" t="str">
            <v>48520F7</v>
          </cell>
          <cell r="G2224" t="str">
            <v>6106010120F7</v>
          </cell>
          <cell r="H2224">
            <v>8350</v>
          </cell>
          <cell r="I2224" t="str">
            <v>D</v>
          </cell>
          <cell r="J2224" t="str">
            <v>*19641211A 004697 BI.OBT KARY JUJU JUARSIH,NY</v>
          </cell>
          <cell r="K2224" t="str">
            <v>402231390</v>
          </cell>
        </row>
        <row r="2225">
          <cell r="A2225" t="str">
            <v>F</v>
          </cell>
          <cell r="B2225" t="str">
            <v>7</v>
          </cell>
          <cell r="D2225" t="str">
            <v>01413</v>
          </cell>
          <cell r="E2225">
            <v>38586</v>
          </cell>
          <cell r="F2225" t="str">
            <v>48520S1</v>
          </cell>
          <cell r="G2225" t="str">
            <v>6106010120S1</v>
          </cell>
          <cell r="H2225">
            <v>38156</v>
          </cell>
          <cell r="I2225" t="str">
            <v>D</v>
          </cell>
          <cell r="J2225" t="str">
            <v>*19610626A 004698 BI.OBT KARY DADANG ERAWAN</v>
          </cell>
          <cell r="K2225" t="str">
            <v>402231400</v>
          </cell>
        </row>
        <row r="2226">
          <cell r="A2226" t="str">
            <v>F</v>
          </cell>
          <cell r="B2226" t="str">
            <v>7</v>
          </cell>
          <cell r="D2226" t="str">
            <v>01413</v>
          </cell>
          <cell r="E2226">
            <v>38586</v>
          </cell>
          <cell r="F2226" t="str">
            <v>48520G2</v>
          </cell>
          <cell r="G2226" t="str">
            <v>6106010120G2</v>
          </cell>
          <cell r="H2226">
            <v>18150</v>
          </cell>
          <cell r="I2226" t="str">
            <v>D</v>
          </cell>
          <cell r="J2226" t="str">
            <v>*19610324A 004699 BI.OBT KARY ENDANG KARYA</v>
          </cell>
          <cell r="K2226" t="str">
            <v>402231410</v>
          </cell>
        </row>
        <row r="2227">
          <cell r="A2227" t="str">
            <v>F</v>
          </cell>
          <cell r="B2227" t="str">
            <v>7</v>
          </cell>
          <cell r="D2227" t="str">
            <v>01413</v>
          </cell>
          <cell r="E2227">
            <v>38586</v>
          </cell>
          <cell r="F2227" t="str">
            <v>48520F3</v>
          </cell>
          <cell r="G2227" t="str">
            <v>6106010120F3</v>
          </cell>
          <cell r="H2227">
            <v>85371</v>
          </cell>
          <cell r="I2227" t="str">
            <v>D</v>
          </cell>
          <cell r="J2227" t="str">
            <v>*19580223B 004700 BI.OBT KARY IIS MISBAH</v>
          </cell>
          <cell r="K2227" t="str">
            <v>402231420</v>
          </cell>
        </row>
        <row r="2228">
          <cell r="A2228" t="str">
            <v>F</v>
          </cell>
          <cell r="B2228" t="str">
            <v>7</v>
          </cell>
          <cell r="D2228" t="str">
            <v>01413</v>
          </cell>
          <cell r="E2228">
            <v>38586</v>
          </cell>
          <cell r="F2228" t="str">
            <v>48520Q5</v>
          </cell>
          <cell r="G2228" t="str">
            <v>6106010120Q5</v>
          </cell>
          <cell r="H2228">
            <v>28384</v>
          </cell>
          <cell r="I2228" t="str">
            <v>D</v>
          </cell>
          <cell r="J2228" t="str">
            <v>*19610507B 007747 BI.OBT KARY ADE SUPRIATNA</v>
          </cell>
          <cell r="K2228" t="str">
            <v>402231430</v>
          </cell>
        </row>
        <row r="2229">
          <cell r="A2229" t="str">
            <v>M</v>
          </cell>
          <cell r="B2229" t="str">
            <v>7</v>
          </cell>
          <cell r="D2229" t="str">
            <v>01413</v>
          </cell>
          <cell r="E2229">
            <v>38586</v>
          </cell>
          <cell r="F2229" t="str">
            <v>48520S3</v>
          </cell>
          <cell r="G2229" t="str">
            <v>6106010120S3</v>
          </cell>
          <cell r="H2229">
            <v>28384</v>
          </cell>
          <cell r="I2229" t="str">
            <v>D</v>
          </cell>
          <cell r="J2229" t="str">
            <v>*19600323B 008351 BI.OBT KARY ANSORI</v>
          </cell>
          <cell r="K2229" t="str">
            <v>402231440</v>
          </cell>
        </row>
        <row r="2230">
          <cell r="A2230" t="str">
            <v>M</v>
          </cell>
          <cell r="B2230" t="str">
            <v>7</v>
          </cell>
          <cell r="D2230" t="str">
            <v>01413</v>
          </cell>
          <cell r="E2230">
            <v>38586</v>
          </cell>
          <cell r="F2230" t="str">
            <v>48520Q5</v>
          </cell>
          <cell r="G2230" t="str">
            <v>6106010120Q5</v>
          </cell>
          <cell r="H2230">
            <v>20482</v>
          </cell>
          <cell r="I2230" t="str">
            <v>D</v>
          </cell>
          <cell r="J2230" t="str">
            <v>*19620817F 008354 BI.OBT KARY AJI</v>
          </cell>
          <cell r="K2230" t="str">
            <v>402231450</v>
          </cell>
        </row>
        <row r="2231">
          <cell r="A2231" t="str">
            <v>F</v>
          </cell>
          <cell r="B2231" t="str">
            <v>7</v>
          </cell>
          <cell r="D2231" t="str">
            <v>01413</v>
          </cell>
          <cell r="E2231">
            <v>38586</v>
          </cell>
          <cell r="F2231" t="str">
            <v>48520K3</v>
          </cell>
          <cell r="G2231" t="str">
            <v>6106010120K3</v>
          </cell>
          <cell r="H2231">
            <v>28384</v>
          </cell>
          <cell r="I2231" t="str">
            <v>D</v>
          </cell>
          <cell r="J2231" t="str">
            <v>*19500810A 008356 BI.OBT KARY ENDI SUHAEDI</v>
          </cell>
          <cell r="K2231" t="str">
            <v>402231460</v>
          </cell>
        </row>
        <row r="2232">
          <cell r="A2232" t="str">
            <v>F</v>
          </cell>
          <cell r="B2232" t="str">
            <v>7</v>
          </cell>
          <cell r="D2232" t="str">
            <v>01413</v>
          </cell>
          <cell r="E2232">
            <v>38586</v>
          </cell>
          <cell r="F2232" t="str">
            <v>48520Q6</v>
          </cell>
          <cell r="G2232" t="str">
            <v>6106010120Q6</v>
          </cell>
          <cell r="H2232">
            <v>82404</v>
          </cell>
          <cell r="I2232" t="str">
            <v>D</v>
          </cell>
          <cell r="J2232" t="str">
            <v>*19510519B 008357 BI.OBT KARY ENTIN KARTINI,NY</v>
          </cell>
          <cell r="K2232" t="str">
            <v>402231470</v>
          </cell>
        </row>
        <row r="2233">
          <cell r="A2233" t="str">
            <v>F</v>
          </cell>
          <cell r="B2233" t="str">
            <v>7</v>
          </cell>
          <cell r="D2233" t="str">
            <v>01413</v>
          </cell>
          <cell r="E2233">
            <v>38586</v>
          </cell>
          <cell r="F2233" t="str">
            <v>48520D3</v>
          </cell>
          <cell r="G2233" t="str">
            <v>6106010120D3</v>
          </cell>
          <cell r="H2233">
            <v>40220</v>
          </cell>
          <cell r="I2233" t="str">
            <v>D</v>
          </cell>
          <cell r="J2233" t="str">
            <v>*19570903B 008437 BI.OBT KARY YANA SUPRIYANA,RD.DR</v>
          </cell>
          <cell r="K2233" t="str">
            <v>402231480</v>
          </cell>
        </row>
        <row r="2234">
          <cell r="A2234" t="str">
            <v>F</v>
          </cell>
          <cell r="B2234" t="str">
            <v>7</v>
          </cell>
          <cell r="D2234" t="str">
            <v>01413</v>
          </cell>
          <cell r="E2234">
            <v>38586</v>
          </cell>
          <cell r="F2234" t="str">
            <v>48520D3</v>
          </cell>
          <cell r="G2234" t="str">
            <v>6106010120D3</v>
          </cell>
          <cell r="H2234">
            <v>124540</v>
          </cell>
          <cell r="I2234" t="str">
            <v>D</v>
          </cell>
          <cell r="J2234" t="str">
            <v>*19570903B 008438 BI.OBT KARY YANA SUPRIYANA,RD.DR</v>
          </cell>
          <cell r="K2234" t="str">
            <v>402231490</v>
          </cell>
        </row>
        <row r="2235">
          <cell r="A2235" t="str">
            <v>F</v>
          </cell>
          <cell r="B2235" t="str">
            <v>7</v>
          </cell>
          <cell r="D2235" t="str">
            <v>01413</v>
          </cell>
          <cell r="E2235">
            <v>38586</v>
          </cell>
          <cell r="F2235" t="str">
            <v>48520E0</v>
          </cell>
          <cell r="G2235" t="str">
            <v>6106010120E0</v>
          </cell>
          <cell r="H2235">
            <v>22000</v>
          </cell>
          <cell r="I2235" t="str">
            <v>D</v>
          </cell>
          <cell r="J2235" t="str">
            <v>*19540903A 008439 BI.OBT KARY KUSMAYA, DRS</v>
          </cell>
          <cell r="K2235" t="str">
            <v>402231500</v>
          </cell>
        </row>
        <row r="2236">
          <cell r="B2236" t="str">
            <v>7</v>
          </cell>
          <cell r="D2236" t="str">
            <v>01413</v>
          </cell>
          <cell r="E2236">
            <v>38586</v>
          </cell>
          <cell r="F2236" t="str">
            <v>48520A2</v>
          </cell>
          <cell r="G2236" t="str">
            <v>6106010120A2</v>
          </cell>
          <cell r="H2236">
            <v>35114</v>
          </cell>
          <cell r="I2236" t="str">
            <v>D</v>
          </cell>
          <cell r="J2236" t="str">
            <v>*19600318A 009506 BI.OBT KARY SOETARDJO, IR</v>
          </cell>
          <cell r="K2236" t="str">
            <v>402231510</v>
          </cell>
        </row>
        <row r="2237">
          <cell r="A2237" t="str">
            <v>M</v>
          </cell>
          <cell r="B2237" t="str">
            <v>7</v>
          </cell>
          <cell r="D2237" t="str">
            <v>01413</v>
          </cell>
          <cell r="E2237">
            <v>38586</v>
          </cell>
          <cell r="F2237" t="str">
            <v>48520Q5</v>
          </cell>
          <cell r="G2237" t="str">
            <v>6106010120Q5</v>
          </cell>
          <cell r="H2237">
            <v>87645</v>
          </cell>
          <cell r="I2237" t="str">
            <v>D</v>
          </cell>
          <cell r="J2237" t="str">
            <v>*19620408A 009553 BI.OBT KARY EDDY KURNAEDI</v>
          </cell>
          <cell r="K2237" t="str">
            <v>402231520</v>
          </cell>
        </row>
        <row r="2238">
          <cell r="A2238" t="str">
            <v>F</v>
          </cell>
          <cell r="B2238" t="str">
            <v>7</v>
          </cell>
          <cell r="D2238" t="str">
            <v>01413</v>
          </cell>
          <cell r="E2238">
            <v>38586</v>
          </cell>
          <cell r="F2238" t="str">
            <v>48520N4</v>
          </cell>
          <cell r="G2238" t="str">
            <v>6106010120N4</v>
          </cell>
          <cell r="H2238">
            <v>20381</v>
          </cell>
          <cell r="I2238" t="str">
            <v>D</v>
          </cell>
          <cell r="J2238" t="str">
            <v>*19590608B 009554 BI.OBT KARY ATO YUNARTO</v>
          </cell>
          <cell r="K2238" t="str">
            <v>402231530</v>
          </cell>
        </row>
        <row r="2239">
          <cell r="A2239" t="str">
            <v>F</v>
          </cell>
          <cell r="B2239" t="str">
            <v>7</v>
          </cell>
          <cell r="D2239" t="str">
            <v>01413</v>
          </cell>
          <cell r="E2239">
            <v>38586</v>
          </cell>
          <cell r="F2239" t="str">
            <v>48520N4</v>
          </cell>
          <cell r="G2239" t="str">
            <v>6106010120N4</v>
          </cell>
          <cell r="H2239">
            <v>87453</v>
          </cell>
          <cell r="I2239" t="str">
            <v>D</v>
          </cell>
          <cell r="J2239" t="str">
            <v>*19590608B 009555 BI.OBT KARY ATO YUNARTO</v>
          </cell>
          <cell r="K2239" t="str">
            <v>402231540</v>
          </cell>
        </row>
        <row r="2240">
          <cell r="A2240" t="str">
            <v>F</v>
          </cell>
          <cell r="B2240" t="str">
            <v>7</v>
          </cell>
          <cell r="D2240" t="str">
            <v>01413</v>
          </cell>
          <cell r="E2240">
            <v>38586</v>
          </cell>
          <cell r="F2240" t="str">
            <v>48520F6</v>
          </cell>
          <cell r="G2240" t="str">
            <v>6106010120F6</v>
          </cell>
          <cell r="H2240">
            <v>25195</v>
          </cell>
          <cell r="I2240" t="str">
            <v>D</v>
          </cell>
          <cell r="J2240" t="str">
            <v>*19590212C 009557 BI.OBT KARY DEDI SUPRATMAN</v>
          </cell>
          <cell r="K2240" t="str">
            <v>402231550</v>
          </cell>
        </row>
        <row r="2241">
          <cell r="A2241" t="str">
            <v>F</v>
          </cell>
          <cell r="B2241" t="str">
            <v>7</v>
          </cell>
          <cell r="D2241" t="str">
            <v>01413</v>
          </cell>
          <cell r="E2241">
            <v>38586</v>
          </cell>
          <cell r="F2241" t="str">
            <v>48520F6</v>
          </cell>
          <cell r="G2241" t="str">
            <v>6106010120F6</v>
          </cell>
          <cell r="H2241">
            <v>43035</v>
          </cell>
          <cell r="I2241" t="str">
            <v>D</v>
          </cell>
          <cell r="J2241" t="str">
            <v>*19590212C 009558 BI.OBT KARY DEDI SUPRATMAN</v>
          </cell>
          <cell r="K2241" t="str">
            <v>402231560</v>
          </cell>
        </row>
        <row r="2242">
          <cell r="A2242" t="str">
            <v>F</v>
          </cell>
          <cell r="B2242" t="str">
            <v>7</v>
          </cell>
          <cell r="D2242" t="str">
            <v>01413</v>
          </cell>
          <cell r="E2242">
            <v>38586</v>
          </cell>
          <cell r="F2242" t="str">
            <v>48520M3</v>
          </cell>
          <cell r="G2242" t="str">
            <v>6106010120M3</v>
          </cell>
          <cell r="H2242">
            <v>129745</v>
          </cell>
          <cell r="I2242" t="str">
            <v>D</v>
          </cell>
          <cell r="J2242" t="str">
            <v>*19530509B 009559 BI.OBT KARY ACE SULAEMAN</v>
          </cell>
          <cell r="K2242" t="str">
            <v>402231570</v>
          </cell>
        </row>
        <row r="2243">
          <cell r="A2243" t="str">
            <v>F</v>
          </cell>
          <cell r="B2243" t="str">
            <v>7</v>
          </cell>
          <cell r="D2243" t="str">
            <v>01413</v>
          </cell>
          <cell r="E2243">
            <v>38586</v>
          </cell>
          <cell r="F2243" t="str">
            <v>48520K3</v>
          </cell>
          <cell r="G2243" t="str">
            <v>6106010120K3</v>
          </cell>
          <cell r="H2243">
            <v>72310</v>
          </cell>
          <cell r="I2243" t="str">
            <v>D</v>
          </cell>
          <cell r="J2243" t="str">
            <v>*19500810A 009561 BI.OBT KARY ENDI SUHAEDI</v>
          </cell>
          <cell r="K2243" t="str">
            <v>402231580</v>
          </cell>
        </row>
        <row r="2244">
          <cell r="A2244" t="str">
            <v>F</v>
          </cell>
          <cell r="B2244" t="str">
            <v>7</v>
          </cell>
          <cell r="D2244" t="str">
            <v>01413</v>
          </cell>
          <cell r="E2244">
            <v>38586</v>
          </cell>
          <cell r="F2244" t="str">
            <v>48520K3</v>
          </cell>
          <cell r="G2244" t="str">
            <v>6106010120K3</v>
          </cell>
          <cell r="H2244">
            <v>18422</v>
          </cell>
          <cell r="I2244" t="str">
            <v>D</v>
          </cell>
          <cell r="J2244" t="str">
            <v>*19500810A 009582 BI.OBT KARY ENDI SUHAEDI</v>
          </cell>
          <cell r="K2244" t="str">
            <v>402231590</v>
          </cell>
        </row>
        <row r="2245">
          <cell r="A2245" t="str">
            <v>M</v>
          </cell>
          <cell r="B2245" t="str">
            <v>7</v>
          </cell>
          <cell r="D2245" t="str">
            <v>01413</v>
          </cell>
          <cell r="E2245">
            <v>38586</v>
          </cell>
          <cell r="F2245" t="str">
            <v>48520H6</v>
          </cell>
          <cell r="G2245" t="str">
            <v>6106010120H6</v>
          </cell>
          <cell r="H2245">
            <v>91988</v>
          </cell>
          <cell r="I2245" t="str">
            <v>D</v>
          </cell>
          <cell r="J2245" t="str">
            <v>*19571215B 009563 BI.OBT KARY OHI HIDAYAT</v>
          </cell>
          <cell r="K2245" t="str">
            <v>402231600</v>
          </cell>
        </row>
        <row r="2246">
          <cell r="A2246" t="str">
            <v>M</v>
          </cell>
          <cell r="B2246" t="str">
            <v>7</v>
          </cell>
          <cell r="D2246" t="str">
            <v>01413</v>
          </cell>
          <cell r="E2246">
            <v>38586</v>
          </cell>
          <cell r="F2246" t="str">
            <v>48520H6</v>
          </cell>
          <cell r="G2246" t="str">
            <v>6106010120H6</v>
          </cell>
          <cell r="H2246">
            <v>16450</v>
          </cell>
          <cell r="I2246" t="str">
            <v>D</v>
          </cell>
          <cell r="J2246" t="str">
            <v>*19571215B 009564 BI.OBT ISTR OHI HIDAYAT</v>
          </cell>
          <cell r="K2246" t="str">
            <v>402231610</v>
          </cell>
        </row>
        <row r="2247">
          <cell r="A2247" t="str">
            <v>F</v>
          </cell>
          <cell r="B2247" t="str">
            <v>7</v>
          </cell>
          <cell r="D2247" t="str">
            <v>01413</v>
          </cell>
          <cell r="E2247">
            <v>38586</v>
          </cell>
          <cell r="F2247" t="str">
            <v>48520Q6</v>
          </cell>
          <cell r="G2247" t="str">
            <v>6106010120Q6</v>
          </cell>
          <cell r="H2247">
            <v>113188</v>
          </cell>
          <cell r="I2247" t="str">
            <v>D</v>
          </cell>
          <cell r="J2247" t="str">
            <v>*19510519B 009566 BI.OBT KARY ENTIN KARTINI,NY</v>
          </cell>
          <cell r="K2247" t="str">
            <v>402231620</v>
          </cell>
        </row>
        <row r="2248">
          <cell r="A2248" t="str">
            <v>M</v>
          </cell>
          <cell r="B2248" t="str">
            <v>7</v>
          </cell>
          <cell r="D2248" t="str">
            <v>01413</v>
          </cell>
          <cell r="E2248">
            <v>38586</v>
          </cell>
          <cell r="F2248" t="str">
            <v>48520S4</v>
          </cell>
          <cell r="G2248" t="str">
            <v>6106010120S4</v>
          </cell>
          <cell r="H2248">
            <v>43100</v>
          </cell>
          <cell r="I2248" t="str">
            <v>D</v>
          </cell>
          <cell r="J2248" t="str">
            <v>*19571026B 009567 BI.OBT KARY DADANG WAHYU</v>
          </cell>
          <cell r="K2248" t="str">
            <v>402231630</v>
          </cell>
        </row>
        <row r="2249">
          <cell r="A2249" t="str">
            <v>F</v>
          </cell>
          <cell r="B2249" t="str">
            <v>7</v>
          </cell>
          <cell r="D2249" t="str">
            <v>01413</v>
          </cell>
          <cell r="E2249">
            <v>38586</v>
          </cell>
          <cell r="F2249" t="str">
            <v>48520R4</v>
          </cell>
          <cell r="G2249" t="str">
            <v>6106010120R4</v>
          </cell>
          <cell r="H2249">
            <v>47326</v>
          </cell>
          <cell r="I2249" t="str">
            <v>D</v>
          </cell>
          <cell r="J2249" t="str">
            <v>*19580531A 009568 BI.OBT KARY BAMBANG PURWANTO, BS</v>
          </cell>
          <cell r="K2249" t="str">
            <v>402231640</v>
          </cell>
        </row>
        <row r="2250">
          <cell r="A2250" t="str">
            <v>M</v>
          </cell>
          <cell r="B2250" t="str">
            <v>7</v>
          </cell>
          <cell r="D2250" t="str">
            <v>01413</v>
          </cell>
          <cell r="E2250">
            <v>38586</v>
          </cell>
          <cell r="F2250" t="str">
            <v>48520G5</v>
          </cell>
          <cell r="G2250" t="str">
            <v>6106010120G5</v>
          </cell>
          <cell r="H2250">
            <v>51838</v>
          </cell>
          <cell r="I2250" t="str">
            <v>D</v>
          </cell>
          <cell r="J2250" t="str">
            <v>*19690421A 009569 BI.OBT KARY ABDUL KARNAEN</v>
          </cell>
          <cell r="K2250" t="str">
            <v>402231650</v>
          </cell>
        </row>
        <row r="2251">
          <cell r="A2251" t="str">
            <v>F</v>
          </cell>
          <cell r="B2251" t="str">
            <v>7</v>
          </cell>
          <cell r="D2251" t="str">
            <v>01413</v>
          </cell>
          <cell r="E2251">
            <v>38586</v>
          </cell>
          <cell r="F2251" t="str">
            <v>48520S4</v>
          </cell>
          <cell r="G2251" t="str">
            <v>6106010120S4</v>
          </cell>
          <cell r="H2251">
            <v>42158</v>
          </cell>
          <cell r="I2251" t="str">
            <v>D</v>
          </cell>
          <cell r="J2251" t="str">
            <v>*19620808A 009570 BI.OBT KARY NENENG RATNAWATI,NY</v>
          </cell>
          <cell r="K2251" t="str">
            <v>402231660</v>
          </cell>
        </row>
        <row r="2252">
          <cell r="A2252" t="str">
            <v>F</v>
          </cell>
          <cell r="B2252" t="str">
            <v>7</v>
          </cell>
          <cell r="D2252" t="str">
            <v>01413</v>
          </cell>
          <cell r="E2252">
            <v>38586</v>
          </cell>
          <cell r="F2252" t="str">
            <v>48520Q6</v>
          </cell>
          <cell r="G2252" t="str">
            <v>6106010120Q6</v>
          </cell>
          <cell r="H2252">
            <v>35670</v>
          </cell>
          <cell r="I2252" t="str">
            <v>D</v>
          </cell>
          <cell r="J2252" t="str">
            <v>*19650830A 009571 BI.OBT KARY TIN SARTIKA,NY</v>
          </cell>
          <cell r="K2252" t="str">
            <v>402231670</v>
          </cell>
        </row>
        <row r="2253">
          <cell r="A2253" t="str">
            <v>F</v>
          </cell>
          <cell r="B2253" t="str">
            <v>7</v>
          </cell>
          <cell r="D2253" t="str">
            <v>01413</v>
          </cell>
          <cell r="E2253">
            <v>38586</v>
          </cell>
          <cell r="F2253" t="str">
            <v>48520Q6</v>
          </cell>
          <cell r="G2253" t="str">
            <v>6106010120Q6</v>
          </cell>
          <cell r="H2253">
            <v>86366</v>
          </cell>
          <cell r="I2253" t="str">
            <v>D</v>
          </cell>
          <cell r="J2253" t="str">
            <v>*19600527A 009572 BI.OBT KARY LILIS LATIFAH,NY</v>
          </cell>
          <cell r="K2253" t="str">
            <v>402231680</v>
          </cell>
        </row>
        <row r="2254">
          <cell r="A2254" t="str">
            <v>M</v>
          </cell>
          <cell r="B2254" t="str">
            <v>7</v>
          </cell>
          <cell r="D2254" t="str">
            <v>01413</v>
          </cell>
          <cell r="E2254">
            <v>38586</v>
          </cell>
          <cell r="F2254" t="str">
            <v>48520M4</v>
          </cell>
          <cell r="G2254" t="str">
            <v>6106010120M4</v>
          </cell>
          <cell r="H2254">
            <v>84585</v>
          </cell>
          <cell r="I2254" t="str">
            <v>D</v>
          </cell>
          <cell r="J2254" t="str">
            <v>*19520721A 009573 BI.OBT ISTR ENAN SETIANA</v>
          </cell>
          <cell r="K2254" t="str">
            <v>402231690</v>
          </cell>
        </row>
        <row r="2255">
          <cell r="A2255" t="str">
            <v>M</v>
          </cell>
          <cell r="B2255" t="str">
            <v>7</v>
          </cell>
          <cell r="D2255" t="str">
            <v>01413</v>
          </cell>
          <cell r="E2255">
            <v>38586</v>
          </cell>
          <cell r="F2255" t="str">
            <v>48520M4</v>
          </cell>
          <cell r="G2255" t="str">
            <v>6106010120M4</v>
          </cell>
          <cell r="H2255">
            <v>45370</v>
          </cell>
          <cell r="I2255" t="str">
            <v>D</v>
          </cell>
          <cell r="J2255" t="str">
            <v>*19520721A 009574 BI.OBT KARY ENAN SETIANA</v>
          </cell>
          <cell r="K2255" t="str">
            <v>402231700</v>
          </cell>
        </row>
        <row r="2256">
          <cell r="A2256" t="str">
            <v>M</v>
          </cell>
          <cell r="B2256" t="str">
            <v>7</v>
          </cell>
          <cell r="D2256" t="str">
            <v>01413</v>
          </cell>
          <cell r="E2256">
            <v>38586</v>
          </cell>
          <cell r="F2256" t="str">
            <v>48520G5</v>
          </cell>
          <cell r="G2256" t="str">
            <v>6106010120G5</v>
          </cell>
          <cell r="H2256">
            <v>4080</v>
          </cell>
          <cell r="I2256" t="str">
            <v>D</v>
          </cell>
          <cell r="J2256" t="str">
            <v>*19601212C 009575 BI.OBT KARY KUSMANA</v>
          </cell>
          <cell r="K2256" t="str">
            <v>402231710</v>
          </cell>
        </row>
        <row r="2257">
          <cell r="A2257" t="str">
            <v>F</v>
          </cell>
          <cell r="B2257" t="str">
            <v>7</v>
          </cell>
          <cell r="D2257" t="str">
            <v>01413</v>
          </cell>
          <cell r="E2257">
            <v>38586</v>
          </cell>
          <cell r="F2257" t="str">
            <v>48520G4</v>
          </cell>
          <cell r="G2257" t="str">
            <v>6106010120G4</v>
          </cell>
          <cell r="H2257">
            <v>44658</v>
          </cell>
          <cell r="I2257" t="str">
            <v>D</v>
          </cell>
          <cell r="J2257" t="str">
            <v>*19640524A 009576 BI.OBT KARY KUSNADI</v>
          </cell>
          <cell r="K2257" t="str">
            <v>402231720</v>
          </cell>
        </row>
        <row r="2258">
          <cell r="A2258" t="str">
            <v>F</v>
          </cell>
          <cell r="B2258" t="str">
            <v>7</v>
          </cell>
          <cell r="D2258" t="str">
            <v>01413</v>
          </cell>
          <cell r="E2258">
            <v>38586</v>
          </cell>
          <cell r="F2258" t="str">
            <v>48520F3</v>
          </cell>
          <cell r="G2258" t="str">
            <v>6106010120F3</v>
          </cell>
          <cell r="H2258">
            <v>67111</v>
          </cell>
          <cell r="I2258" t="str">
            <v>D</v>
          </cell>
          <cell r="J2258" t="str">
            <v>*19620725A 009577 BI.OBT ANAK BUDIMAN</v>
          </cell>
          <cell r="K2258" t="str">
            <v>402231730</v>
          </cell>
        </row>
        <row r="2259">
          <cell r="A2259" t="str">
            <v>M</v>
          </cell>
          <cell r="B2259" t="str">
            <v>7</v>
          </cell>
          <cell r="D2259" t="str">
            <v>01413</v>
          </cell>
          <cell r="E2259">
            <v>38586</v>
          </cell>
          <cell r="F2259" t="str">
            <v>48520Q5</v>
          </cell>
          <cell r="G2259" t="str">
            <v>6106010120Q5</v>
          </cell>
          <cell r="H2259">
            <v>36990</v>
          </cell>
          <cell r="I2259" t="str">
            <v>D</v>
          </cell>
          <cell r="J2259" t="str">
            <v>*19611127B 009578 BI.OBT KARY ENDANG YUSEP S.</v>
          </cell>
          <cell r="K2259" t="str">
            <v>402231740</v>
          </cell>
        </row>
        <row r="2260">
          <cell r="A2260" t="str">
            <v>M</v>
          </cell>
          <cell r="B2260" t="str">
            <v>7</v>
          </cell>
          <cell r="D2260" t="str">
            <v>01413</v>
          </cell>
          <cell r="E2260">
            <v>38586</v>
          </cell>
          <cell r="F2260" t="str">
            <v>48520N4</v>
          </cell>
          <cell r="G2260" t="str">
            <v>6106010120N4</v>
          </cell>
          <cell r="H2260">
            <v>124154</v>
          </cell>
          <cell r="I2260" t="str">
            <v>D</v>
          </cell>
          <cell r="J2260" t="str">
            <v>*19640827A 009579 BI.OBT KARY ADIH ISMAYADI</v>
          </cell>
          <cell r="K2260" t="str">
            <v>402231750</v>
          </cell>
        </row>
        <row r="2261">
          <cell r="A2261" t="str">
            <v>M</v>
          </cell>
          <cell r="B2261" t="str">
            <v>7</v>
          </cell>
          <cell r="D2261" t="str">
            <v>01413</v>
          </cell>
          <cell r="E2261">
            <v>38586</v>
          </cell>
          <cell r="F2261" t="str">
            <v>48520J2</v>
          </cell>
          <cell r="G2261" t="str">
            <v>6106010120J2</v>
          </cell>
          <cell r="H2261">
            <v>27420</v>
          </cell>
          <cell r="I2261" t="str">
            <v>D</v>
          </cell>
          <cell r="J2261" t="str">
            <v>*19620512A 009580 BI.OBT ANAK SUHANDA</v>
          </cell>
          <cell r="K2261" t="str">
            <v>402231760</v>
          </cell>
        </row>
        <row r="2262">
          <cell r="A2262" t="str">
            <v>F</v>
          </cell>
          <cell r="B2262" t="str">
            <v>7</v>
          </cell>
          <cell r="D2262" t="str">
            <v>01413</v>
          </cell>
          <cell r="E2262">
            <v>38586</v>
          </cell>
          <cell r="F2262" t="str">
            <v>48520G2</v>
          </cell>
          <cell r="G2262" t="str">
            <v>6106010120G2</v>
          </cell>
          <cell r="H2262">
            <v>17040</v>
          </cell>
          <cell r="I2262" t="str">
            <v>D</v>
          </cell>
          <cell r="J2262" t="str">
            <v>*19610324A 009581 BI.OBT ANAK ENDANG KARYA</v>
          </cell>
          <cell r="K2262" t="str">
            <v>402231770</v>
          </cell>
        </row>
        <row r="2263">
          <cell r="A2263" t="str">
            <v>F</v>
          </cell>
          <cell r="B2263" t="str">
            <v>7</v>
          </cell>
          <cell r="D2263" t="str">
            <v>01413</v>
          </cell>
          <cell r="E2263">
            <v>38586</v>
          </cell>
          <cell r="F2263" t="str">
            <v>48520Q6</v>
          </cell>
          <cell r="G2263" t="str">
            <v>6106010120Q6</v>
          </cell>
          <cell r="H2263">
            <v>68380</v>
          </cell>
          <cell r="I2263" t="str">
            <v>D</v>
          </cell>
          <cell r="J2263" t="str">
            <v>*19570115A 009582 BI.OBT KARY RACHMAT EFFENDI</v>
          </cell>
          <cell r="K2263" t="str">
            <v>402231780</v>
          </cell>
        </row>
        <row r="2264">
          <cell r="A2264" t="str">
            <v>F</v>
          </cell>
          <cell r="B2264" t="str">
            <v>7</v>
          </cell>
          <cell r="D2264" t="str">
            <v>01413</v>
          </cell>
          <cell r="E2264">
            <v>38586</v>
          </cell>
          <cell r="F2264" t="str">
            <v>48520G3</v>
          </cell>
          <cell r="G2264" t="str">
            <v>6106010120G3</v>
          </cell>
          <cell r="H2264">
            <v>73523</v>
          </cell>
          <cell r="I2264" t="str">
            <v>D</v>
          </cell>
          <cell r="J2264" t="str">
            <v>*19590107B 009583 BI.OBT KARY SADMI HERLAN</v>
          </cell>
          <cell r="K2264" t="str">
            <v>402231790</v>
          </cell>
        </row>
        <row r="2265">
          <cell r="A2265" t="str">
            <v>F</v>
          </cell>
          <cell r="B2265" t="str">
            <v>7</v>
          </cell>
          <cell r="D2265" t="str">
            <v>01413</v>
          </cell>
          <cell r="E2265">
            <v>38586</v>
          </cell>
          <cell r="F2265" t="str">
            <v>48520F3</v>
          </cell>
          <cell r="G2265" t="str">
            <v>6106010120F3</v>
          </cell>
          <cell r="H2265">
            <v>55900</v>
          </cell>
          <cell r="I2265" t="str">
            <v>D</v>
          </cell>
          <cell r="J2265" t="str">
            <v>*19610612A 009584 BI.OBT KARY AGUS RUKAMTO</v>
          </cell>
          <cell r="K2265" t="str">
            <v>402231800</v>
          </cell>
        </row>
        <row r="2266">
          <cell r="A2266" t="str">
            <v>F</v>
          </cell>
          <cell r="B2266" t="str">
            <v>7</v>
          </cell>
          <cell r="D2266" t="str">
            <v>01413</v>
          </cell>
          <cell r="E2266">
            <v>38586</v>
          </cell>
          <cell r="F2266" t="str">
            <v>48520E1</v>
          </cell>
          <cell r="G2266" t="str">
            <v>6106010120E1</v>
          </cell>
          <cell r="H2266">
            <v>42424</v>
          </cell>
          <cell r="I2266" t="str">
            <v>D</v>
          </cell>
          <cell r="J2266" t="str">
            <v>*19620214A 009586 BI.OBT KARY IMAS SUPRIATI,NY</v>
          </cell>
          <cell r="K2266" t="str">
            <v>402231810</v>
          </cell>
        </row>
        <row r="2267">
          <cell r="A2267" t="str">
            <v>F</v>
          </cell>
          <cell r="B2267" t="str">
            <v>7</v>
          </cell>
          <cell r="D2267" t="str">
            <v>01413</v>
          </cell>
          <cell r="E2267">
            <v>38586</v>
          </cell>
          <cell r="F2267" t="str">
            <v>48520F7</v>
          </cell>
          <cell r="G2267" t="str">
            <v>6106010120F7</v>
          </cell>
          <cell r="H2267">
            <v>28535</v>
          </cell>
          <cell r="I2267" t="str">
            <v>D</v>
          </cell>
          <cell r="J2267" t="str">
            <v>*19630605C 009589 BI.OBT KARY YADI KURNIADI</v>
          </cell>
          <cell r="K2267" t="str">
            <v>402231820</v>
          </cell>
        </row>
        <row r="2268">
          <cell r="A2268" t="str">
            <v>M</v>
          </cell>
          <cell r="B2268" t="str">
            <v>7</v>
          </cell>
          <cell r="D2268" t="str">
            <v>01413</v>
          </cell>
          <cell r="E2268">
            <v>38586</v>
          </cell>
          <cell r="F2268" t="str">
            <v>48520M2</v>
          </cell>
          <cell r="G2268" t="str">
            <v>6106010120M2</v>
          </cell>
          <cell r="H2268">
            <v>66451</v>
          </cell>
          <cell r="I2268" t="str">
            <v>D</v>
          </cell>
          <cell r="J2268" t="str">
            <v>*19600420B 009590 BI.OBT KARY IYON SUTARDJI</v>
          </cell>
          <cell r="K2268" t="str">
            <v>402231830</v>
          </cell>
        </row>
        <row r="2269">
          <cell r="A2269" t="str">
            <v>M</v>
          </cell>
          <cell r="B2269" t="str">
            <v>7</v>
          </cell>
          <cell r="D2269" t="str">
            <v>01413</v>
          </cell>
          <cell r="E2269">
            <v>38586</v>
          </cell>
          <cell r="F2269" t="str">
            <v>48520M2</v>
          </cell>
          <cell r="G2269" t="str">
            <v>6106010120M2</v>
          </cell>
          <cell r="H2269">
            <v>38186</v>
          </cell>
          <cell r="I2269" t="str">
            <v>D</v>
          </cell>
          <cell r="J2269" t="str">
            <v>*19600420B 009591 BI.OBT ANAK IYON SUTARDJI</v>
          </cell>
          <cell r="K2269" t="str">
            <v>402231840</v>
          </cell>
        </row>
        <row r="2270">
          <cell r="A2270" t="str">
            <v>F</v>
          </cell>
          <cell r="B2270" t="str">
            <v>7</v>
          </cell>
          <cell r="D2270" t="str">
            <v>01413</v>
          </cell>
          <cell r="E2270">
            <v>38586</v>
          </cell>
          <cell r="F2270" t="str">
            <v>48520N7</v>
          </cell>
          <cell r="G2270" t="str">
            <v>6106010120N7</v>
          </cell>
          <cell r="H2270">
            <v>96890</v>
          </cell>
          <cell r="I2270" t="str">
            <v>D</v>
          </cell>
          <cell r="J2270" t="str">
            <v>*19630818B 009592 BI.OBT KARY TATA RISNANDAR</v>
          </cell>
          <cell r="K2270" t="str">
            <v>402231850</v>
          </cell>
        </row>
        <row r="2271">
          <cell r="A2271" t="str">
            <v>M</v>
          </cell>
          <cell r="B2271" t="str">
            <v>7</v>
          </cell>
          <cell r="D2271" t="str">
            <v>01413</v>
          </cell>
          <cell r="E2271">
            <v>38586</v>
          </cell>
          <cell r="F2271" t="str">
            <v>48520N2</v>
          </cell>
          <cell r="G2271" t="str">
            <v>6106010120N2</v>
          </cell>
          <cell r="H2271">
            <v>93680</v>
          </cell>
          <cell r="I2271" t="str">
            <v>D</v>
          </cell>
          <cell r="J2271" t="str">
            <v>*19591227A 009593 BI.OBT KARY YENNI SETIANI DEDDY</v>
          </cell>
          <cell r="K2271" t="str">
            <v>402231860</v>
          </cell>
        </row>
        <row r="2272">
          <cell r="A2272" t="str">
            <v>M</v>
          </cell>
          <cell r="B2272" t="str">
            <v>7</v>
          </cell>
          <cell r="D2272" t="str">
            <v>01413</v>
          </cell>
          <cell r="E2272">
            <v>38586</v>
          </cell>
          <cell r="F2272" t="str">
            <v>48520N6</v>
          </cell>
          <cell r="G2272" t="str">
            <v>6106010120N6</v>
          </cell>
          <cell r="H2272">
            <v>31255</v>
          </cell>
          <cell r="I2272" t="str">
            <v>D</v>
          </cell>
          <cell r="J2272" t="str">
            <v>*19580607A 009594 BI.OBT KARY ASEP KOMAR</v>
          </cell>
          <cell r="K2272" t="str">
            <v>402231870</v>
          </cell>
        </row>
        <row r="2273">
          <cell r="A2273" t="str">
            <v>F</v>
          </cell>
          <cell r="B2273" t="str">
            <v>7</v>
          </cell>
          <cell r="D2273" t="str">
            <v>01413</v>
          </cell>
          <cell r="E2273">
            <v>38586</v>
          </cell>
          <cell r="F2273" t="str">
            <v>48520M3</v>
          </cell>
          <cell r="G2273" t="str">
            <v>6106010120M3</v>
          </cell>
          <cell r="H2273">
            <v>28858</v>
          </cell>
          <cell r="I2273" t="str">
            <v>D</v>
          </cell>
          <cell r="J2273" t="str">
            <v>*19530509B 009595 BI.OBT KARY ACE SULAEMAN</v>
          </cell>
          <cell r="K2273" t="str">
            <v>402231880</v>
          </cell>
        </row>
        <row r="2274">
          <cell r="A2274" t="str">
            <v>F</v>
          </cell>
          <cell r="B2274" t="str">
            <v>7</v>
          </cell>
          <cell r="D2274" t="str">
            <v>01413</v>
          </cell>
          <cell r="E2274">
            <v>38586</v>
          </cell>
          <cell r="F2274" t="str">
            <v>48520G4</v>
          </cell>
          <cell r="G2274" t="str">
            <v>6106010120G4</v>
          </cell>
          <cell r="H2274">
            <v>41769</v>
          </cell>
          <cell r="I2274" t="str">
            <v>D</v>
          </cell>
          <cell r="J2274" t="str">
            <v>*19570503A 009596 BI.OBT KARY TATTY SUMARYATI, NY</v>
          </cell>
          <cell r="K2274" t="str">
            <v>402231890</v>
          </cell>
        </row>
        <row r="2275">
          <cell r="A2275" t="str">
            <v>F</v>
          </cell>
          <cell r="B2275" t="str">
            <v>7</v>
          </cell>
          <cell r="D2275" t="str">
            <v>01413</v>
          </cell>
          <cell r="E2275">
            <v>38586</v>
          </cell>
          <cell r="F2275" t="str">
            <v>48520Q5</v>
          </cell>
          <cell r="G2275" t="str">
            <v>6106010120Q5</v>
          </cell>
          <cell r="H2275">
            <v>67440</v>
          </cell>
          <cell r="I2275" t="str">
            <v>D</v>
          </cell>
          <cell r="J2275" t="str">
            <v>*19600705A 009597 BI.OBT KARY ACHMAD MUSTAFA</v>
          </cell>
          <cell r="K2275" t="str">
            <v>402231900</v>
          </cell>
        </row>
        <row r="2276">
          <cell r="A2276" t="str">
            <v>F</v>
          </cell>
          <cell r="B2276" t="str">
            <v>7</v>
          </cell>
          <cell r="D2276" t="str">
            <v>01413</v>
          </cell>
          <cell r="E2276">
            <v>38586</v>
          </cell>
          <cell r="F2276" t="str">
            <v>48520F7</v>
          </cell>
          <cell r="G2276" t="str">
            <v>6106010120F7</v>
          </cell>
          <cell r="H2276">
            <v>41690</v>
          </cell>
          <cell r="I2276" t="str">
            <v>D</v>
          </cell>
          <cell r="J2276" t="str">
            <v>*19630504A 009598 BI.OBT KARY ADE ROKAYAH,NY</v>
          </cell>
          <cell r="K2276" t="str">
            <v>402231910</v>
          </cell>
        </row>
        <row r="2277">
          <cell r="A2277" t="str">
            <v>M</v>
          </cell>
          <cell r="B2277" t="str">
            <v>7</v>
          </cell>
          <cell r="D2277" t="str">
            <v>01413</v>
          </cell>
          <cell r="E2277">
            <v>38586</v>
          </cell>
          <cell r="F2277" t="str">
            <v>48520M2</v>
          </cell>
          <cell r="G2277" t="str">
            <v>6106010120M2</v>
          </cell>
          <cell r="H2277">
            <v>52938</v>
          </cell>
          <cell r="I2277" t="str">
            <v>D</v>
          </cell>
          <cell r="J2277" t="str">
            <v>*19600420B 009599 BI.OBT ANAK IYON SUTARDJI</v>
          </cell>
          <cell r="K2277" t="str">
            <v>402231920</v>
          </cell>
        </row>
        <row r="2278">
          <cell r="A2278" t="str">
            <v>F</v>
          </cell>
          <cell r="B2278" t="str">
            <v>7</v>
          </cell>
          <cell r="D2278" t="str">
            <v>01413</v>
          </cell>
          <cell r="E2278">
            <v>38586</v>
          </cell>
          <cell r="F2278" t="str">
            <v>48520F6</v>
          </cell>
          <cell r="G2278" t="str">
            <v>6106010120F6</v>
          </cell>
          <cell r="H2278">
            <v>169448</v>
          </cell>
          <cell r="I2278" t="str">
            <v>D</v>
          </cell>
          <cell r="J2278" t="str">
            <v>*19600607B 009600 BI.OBT KARY WINARTININGSIH,NY</v>
          </cell>
          <cell r="K2278" t="str">
            <v>402231930</v>
          </cell>
        </row>
        <row r="2279">
          <cell r="A2279" t="str">
            <v>M</v>
          </cell>
          <cell r="B2279" t="str">
            <v>7</v>
          </cell>
          <cell r="D2279" t="str">
            <v>01413</v>
          </cell>
          <cell r="E2279">
            <v>38586</v>
          </cell>
          <cell r="F2279" t="str">
            <v>48520N8</v>
          </cell>
          <cell r="G2279" t="str">
            <v>6106010120N8</v>
          </cell>
          <cell r="H2279">
            <v>27500</v>
          </cell>
          <cell r="I2279" t="str">
            <v>D</v>
          </cell>
          <cell r="J2279" t="str">
            <v>*19540806A 000275 BI.OBT KARY CARSUKMA, DRS</v>
          </cell>
          <cell r="K2279" t="str">
            <v>402231940</v>
          </cell>
        </row>
        <row r="2280">
          <cell r="A2280" t="str">
            <v>F</v>
          </cell>
          <cell r="B2280" t="str">
            <v>7</v>
          </cell>
          <cell r="D2280" t="str">
            <v>01413</v>
          </cell>
          <cell r="E2280">
            <v>38586</v>
          </cell>
          <cell r="F2280" t="str">
            <v>48520Q6</v>
          </cell>
          <cell r="G2280" t="str">
            <v>6106010120Q6</v>
          </cell>
          <cell r="H2280">
            <v>181620</v>
          </cell>
          <cell r="I2280" t="str">
            <v>D</v>
          </cell>
          <cell r="J2280" t="str">
            <v>*19510519B 000293 BI.OBT KARY ENTIN KARTINI,NY</v>
          </cell>
          <cell r="K2280" t="str">
            <v>402231950</v>
          </cell>
        </row>
        <row r="2281">
          <cell r="A2281" t="str">
            <v>F</v>
          </cell>
          <cell r="B2281" t="str">
            <v>7</v>
          </cell>
          <cell r="D2281" t="str">
            <v>01413</v>
          </cell>
          <cell r="E2281">
            <v>38586</v>
          </cell>
          <cell r="F2281" t="str">
            <v>48520Q6</v>
          </cell>
          <cell r="G2281" t="str">
            <v>6106010120Q6</v>
          </cell>
          <cell r="H2281">
            <v>10686</v>
          </cell>
          <cell r="I2281" t="str">
            <v>D</v>
          </cell>
          <cell r="J2281" t="str">
            <v>*19510519B 000294 BI.OBT KARY ENTIN KARTINI,NY</v>
          </cell>
          <cell r="K2281" t="str">
            <v>402231960</v>
          </cell>
        </row>
        <row r="2282">
          <cell r="A2282" t="str">
            <v>F</v>
          </cell>
          <cell r="B2282" t="str">
            <v>7</v>
          </cell>
          <cell r="D2282" t="str">
            <v>01413</v>
          </cell>
          <cell r="E2282">
            <v>38586</v>
          </cell>
          <cell r="F2282" t="str">
            <v>48520F7</v>
          </cell>
          <cell r="G2282" t="str">
            <v>6106010120F7</v>
          </cell>
          <cell r="H2282">
            <v>35915</v>
          </cell>
          <cell r="I2282" t="str">
            <v>D</v>
          </cell>
          <cell r="J2282" t="str">
            <v>*19560204A 000319 BI.OBT KARY TUTI SUBETSI, NY</v>
          </cell>
          <cell r="K2282" t="str">
            <v>402231970</v>
          </cell>
        </row>
        <row r="2283">
          <cell r="A2283" t="str">
            <v>M</v>
          </cell>
          <cell r="B2283" t="str">
            <v>7</v>
          </cell>
          <cell r="D2283" t="str">
            <v>01413</v>
          </cell>
          <cell r="E2283">
            <v>38586</v>
          </cell>
          <cell r="F2283" t="str">
            <v>48520G5</v>
          </cell>
          <cell r="G2283" t="str">
            <v>6106010120G5</v>
          </cell>
          <cell r="H2283">
            <v>67099</v>
          </cell>
          <cell r="I2283" t="str">
            <v>D</v>
          </cell>
          <cell r="J2283" t="str">
            <v>*19620406B 000332 BI.OBT KARY HASUDUNGAN</v>
          </cell>
          <cell r="K2283" t="str">
            <v>402231980</v>
          </cell>
        </row>
        <row r="2284">
          <cell r="A2284" t="str">
            <v>M</v>
          </cell>
          <cell r="B2284" t="str">
            <v>7</v>
          </cell>
          <cell r="D2284" t="str">
            <v>01413</v>
          </cell>
          <cell r="E2284">
            <v>38586</v>
          </cell>
          <cell r="F2284" t="str">
            <v>48520N6</v>
          </cell>
          <cell r="G2284" t="str">
            <v>6106010120N6</v>
          </cell>
          <cell r="H2284">
            <v>53899</v>
          </cell>
          <cell r="I2284" t="str">
            <v>D</v>
          </cell>
          <cell r="J2284" t="str">
            <v>*19620304A 000337 BI.OBT ANAK GUNAWAN</v>
          </cell>
          <cell r="K2284" t="str">
            <v>402231990</v>
          </cell>
        </row>
        <row r="2285">
          <cell r="A2285" t="str">
            <v>F</v>
          </cell>
          <cell r="B2285" t="str">
            <v>7</v>
          </cell>
          <cell r="D2285" t="str">
            <v>01413</v>
          </cell>
          <cell r="E2285">
            <v>38586</v>
          </cell>
          <cell r="F2285" t="str">
            <v>48520F7</v>
          </cell>
          <cell r="G2285" t="str">
            <v>6106010120F7</v>
          </cell>
          <cell r="H2285">
            <v>45311</v>
          </cell>
          <cell r="I2285" t="str">
            <v>D</v>
          </cell>
          <cell r="J2285" t="str">
            <v>*19571110B 000338 BI.OBT KARY DUDU DARYANA</v>
          </cell>
          <cell r="K2285" t="str">
            <v>402232000</v>
          </cell>
        </row>
        <row r="2286">
          <cell r="A2286" t="str">
            <v>F</v>
          </cell>
          <cell r="B2286" t="str">
            <v>7</v>
          </cell>
          <cell r="D2286" t="str">
            <v>01413</v>
          </cell>
          <cell r="E2286">
            <v>38586</v>
          </cell>
          <cell r="F2286" t="str">
            <v>48520G2</v>
          </cell>
          <cell r="G2286" t="str">
            <v>6106010120G2</v>
          </cell>
          <cell r="H2286">
            <v>14714</v>
          </cell>
          <cell r="I2286" t="str">
            <v>D</v>
          </cell>
          <cell r="J2286" t="str">
            <v>*19550414A 000341 BI.OBT KARY CUCU ANWAR SUMARNA</v>
          </cell>
          <cell r="K2286" t="str">
            <v>402232010</v>
          </cell>
        </row>
        <row r="2287">
          <cell r="A2287" t="str">
            <v>F</v>
          </cell>
          <cell r="B2287" t="str">
            <v>7</v>
          </cell>
          <cell r="D2287" t="str">
            <v>01413</v>
          </cell>
          <cell r="E2287">
            <v>38586</v>
          </cell>
          <cell r="F2287" t="str">
            <v>48520F3</v>
          </cell>
          <cell r="G2287" t="str">
            <v>6106010120F3</v>
          </cell>
          <cell r="H2287">
            <v>64600</v>
          </cell>
          <cell r="I2287" t="str">
            <v>D</v>
          </cell>
          <cell r="J2287" t="str">
            <v>*19610612A 000523 BI.OBT KARY AGUS RUKAMTO</v>
          </cell>
          <cell r="K2287" t="str">
            <v>402232020</v>
          </cell>
        </row>
        <row r="2288">
          <cell r="A2288" t="str">
            <v>F</v>
          </cell>
          <cell r="B2288" t="str">
            <v>7</v>
          </cell>
          <cell r="D2288" t="str">
            <v>01413</v>
          </cell>
          <cell r="E2288">
            <v>38586</v>
          </cell>
          <cell r="F2288" t="str">
            <v>48520F3</v>
          </cell>
          <cell r="G2288" t="str">
            <v>6106010120F3</v>
          </cell>
          <cell r="H2288">
            <v>66962</v>
          </cell>
          <cell r="I2288" t="str">
            <v>D</v>
          </cell>
          <cell r="J2288" t="str">
            <v>*19570713A 000848 BI.OBT KARY DARIMIN</v>
          </cell>
          <cell r="K2288" t="str">
            <v>402232030</v>
          </cell>
        </row>
        <row r="2289">
          <cell r="A2289" t="str">
            <v>F</v>
          </cell>
          <cell r="B2289" t="str">
            <v>7</v>
          </cell>
          <cell r="D2289" t="str">
            <v>01413</v>
          </cell>
          <cell r="E2289">
            <v>38586</v>
          </cell>
          <cell r="F2289" t="str">
            <v>48520M1</v>
          </cell>
          <cell r="G2289" t="str">
            <v>6106010120M1</v>
          </cell>
          <cell r="H2289">
            <v>65733</v>
          </cell>
          <cell r="I2289" t="str">
            <v>D</v>
          </cell>
          <cell r="J2289" t="str">
            <v>*19610503A 008360 BI.OBT KARY SOBARNA</v>
          </cell>
          <cell r="K2289" t="str">
            <v>402232040</v>
          </cell>
        </row>
        <row r="2290">
          <cell r="A2290" t="str">
            <v>M</v>
          </cell>
          <cell r="B2290" t="str">
            <v>7</v>
          </cell>
          <cell r="D2290" t="str">
            <v>01413</v>
          </cell>
          <cell r="E2290">
            <v>38586</v>
          </cell>
          <cell r="F2290" t="str">
            <v>48520R2</v>
          </cell>
          <cell r="G2290" t="str">
            <v>6106010120R2</v>
          </cell>
          <cell r="H2290">
            <v>28384</v>
          </cell>
          <cell r="I2290" t="str">
            <v>D</v>
          </cell>
          <cell r="J2290" t="str">
            <v>*19590206C 008361 BI.OBT KARY IDA FARIDA</v>
          </cell>
          <cell r="K2290" t="str">
            <v>402232050</v>
          </cell>
        </row>
        <row r="2291">
          <cell r="A2291" t="str">
            <v>F</v>
          </cell>
          <cell r="B2291" t="str">
            <v>7</v>
          </cell>
          <cell r="D2291" t="str">
            <v>01413</v>
          </cell>
          <cell r="E2291">
            <v>38586</v>
          </cell>
          <cell r="F2291" t="str">
            <v>48520G2</v>
          </cell>
          <cell r="G2291" t="str">
            <v>6106010120G2</v>
          </cell>
          <cell r="H2291">
            <v>174666</v>
          </cell>
          <cell r="I2291" t="str">
            <v>D</v>
          </cell>
          <cell r="J2291" t="str">
            <v>*19670424A 008442 BI.OBT KARY II ISWARA</v>
          </cell>
          <cell r="K2291" t="str">
            <v>402232060</v>
          </cell>
        </row>
        <row r="2292">
          <cell r="A2292" t="str">
            <v>F</v>
          </cell>
          <cell r="B2292" t="str">
            <v>7</v>
          </cell>
          <cell r="D2292" t="str">
            <v>01413</v>
          </cell>
          <cell r="E2292">
            <v>38586</v>
          </cell>
          <cell r="F2292" t="str">
            <v>48520F7</v>
          </cell>
          <cell r="G2292" t="str">
            <v>6106010120F7</v>
          </cell>
          <cell r="H2292">
            <v>56303</v>
          </cell>
          <cell r="I2292" t="str">
            <v>D</v>
          </cell>
          <cell r="J2292" t="str">
            <v>*19640608A 008447 BI.OBT KARY TUTI SUARSIH,NY</v>
          </cell>
          <cell r="K2292" t="str">
            <v>402232070</v>
          </cell>
        </row>
        <row r="2293">
          <cell r="A2293" t="str">
            <v>F</v>
          </cell>
          <cell r="B2293" t="str">
            <v>7</v>
          </cell>
          <cell r="D2293" t="str">
            <v>01413</v>
          </cell>
          <cell r="E2293">
            <v>38586</v>
          </cell>
          <cell r="F2293" t="str">
            <v>48520Q5</v>
          </cell>
          <cell r="G2293" t="str">
            <v>6106010120Q5</v>
          </cell>
          <cell r="H2293">
            <v>15298</v>
          </cell>
          <cell r="I2293" t="str">
            <v>D</v>
          </cell>
          <cell r="J2293" t="str">
            <v>*19550418A 009552 BI.OBT KARY ANUNG SOLEH</v>
          </cell>
          <cell r="K2293" t="str">
            <v>402232080</v>
          </cell>
        </row>
        <row r="2294">
          <cell r="A2294" t="str">
            <v>F</v>
          </cell>
          <cell r="B2294" t="str">
            <v>7</v>
          </cell>
          <cell r="D2294" t="str">
            <v>01413</v>
          </cell>
          <cell r="E2294">
            <v>38586</v>
          </cell>
          <cell r="F2294" t="str">
            <v>48520M4</v>
          </cell>
          <cell r="G2294" t="str">
            <v>6106010120M4</v>
          </cell>
          <cell r="H2294">
            <v>22030</v>
          </cell>
          <cell r="I2294" t="str">
            <v>D</v>
          </cell>
          <cell r="J2294" t="str">
            <v>*19700307A 009560 BI.OBT KARY BENNY YUSAK</v>
          </cell>
          <cell r="K2294" t="str">
            <v>402232090</v>
          </cell>
        </row>
        <row r="2295">
          <cell r="A2295" t="str">
            <v>F</v>
          </cell>
          <cell r="B2295" t="str">
            <v>7</v>
          </cell>
          <cell r="D2295" t="str">
            <v>01413</v>
          </cell>
          <cell r="E2295">
            <v>38586</v>
          </cell>
          <cell r="F2295" t="str">
            <v>48520H2</v>
          </cell>
          <cell r="G2295" t="str">
            <v>6106010120H2</v>
          </cell>
          <cell r="H2295">
            <v>69977</v>
          </cell>
          <cell r="I2295" t="str">
            <v>D</v>
          </cell>
          <cell r="J2295" t="str">
            <v>*19591228B 009565 BI.OBT KARY JAJAT SUDRAJAT</v>
          </cell>
          <cell r="K2295" t="str">
            <v>402232100</v>
          </cell>
        </row>
        <row r="2296">
          <cell r="A2296" t="str">
            <v>F</v>
          </cell>
          <cell r="B2296" t="str">
            <v>7</v>
          </cell>
          <cell r="D2296" t="str">
            <v>01413</v>
          </cell>
          <cell r="E2296">
            <v>38586</v>
          </cell>
          <cell r="F2296" t="str">
            <v>48520G3</v>
          </cell>
          <cell r="G2296" t="str">
            <v>6106010120G3</v>
          </cell>
          <cell r="H2296">
            <v>79308</v>
          </cell>
          <cell r="I2296" t="str">
            <v>D</v>
          </cell>
          <cell r="J2296" t="str">
            <v>*19640807A 009603 BI.OBT KARY ENGKUS KUSNADI</v>
          </cell>
          <cell r="K2296" t="str">
            <v>402232110</v>
          </cell>
        </row>
        <row r="2297">
          <cell r="A2297" t="str">
            <v>F</v>
          </cell>
          <cell r="B2297" t="str">
            <v>7</v>
          </cell>
          <cell r="D2297" t="str">
            <v>01413</v>
          </cell>
          <cell r="E2297">
            <v>38586</v>
          </cell>
          <cell r="F2297" t="str">
            <v>48520G4</v>
          </cell>
          <cell r="G2297" t="str">
            <v>6106010120G4</v>
          </cell>
          <cell r="H2297">
            <v>39643</v>
          </cell>
          <cell r="I2297" t="str">
            <v>D</v>
          </cell>
          <cell r="J2297" t="str">
            <v>*19540715A 009605 BI.OBT KARY ETI HAMIDAH,NY</v>
          </cell>
          <cell r="K2297" t="str">
            <v>402232120</v>
          </cell>
        </row>
        <row r="2298">
          <cell r="A2298" t="str">
            <v>M</v>
          </cell>
          <cell r="B2298" t="str">
            <v>7</v>
          </cell>
          <cell r="D2298" t="str">
            <v>01413</v>
          </cell>
          <cell r="E2298">
            <v>38586</v>
          </cell>
          <cell r="F2298" t="str">
            <v>48520K3</v>
          </cell>
          <cell r="G2298" t="str">
            <v>6106010120K3</v>
          </cell>
          <cell r="H2298">
            <v>83610</v>
          </cell>
          <cell r="I2298" t="str">
            <v>D</v>
          </cell>
          <cell r="J2298" t="str">
            <v>*19571215A 009608 BI.OBT KARY TATANG SUDRAJAT</v>
          </cell>
          <cell r="K2298" t="str">
            <v>402232130</v>
          </cell>
        </row>
        <row r="2299">
          <cell r="A2299" t="str">
            <v>F</v>
          </cell>
          <cell r="B2299" t="str">
            <v>7</v>
          </cell>
          <cell r="D2299" t="str">
            <v>01413</v>
          </cell>
          <cell r="E2299">
            <v>38586</v>
          </cell>
          <cell r="F2299" t="str">
            <v>48520M3</v>
          </cell>
          <cell r="G2299" t="str">
            <v>6106010120M3</v>
          </cell>
          <cell r="H2299">
            <v>22502</v>
          </cell>
          <cell r="I2299" t="str">
            <v>D</v>
          </cell>
          <cell r="J2299" t="str">
            <v>*19630918A 009610 BI.OBT KARY EDI ROCHENDI</v>
          </cell>
          <cell r="K2299" t="str">
            <v>402232140</v>
          </cell>
        </row>
        <row r="2300">
          <cell r="A2300" t="str">
            <v>F</v>
          </cell>
          <cell r="B2300" t="str">
            <v>7</v>
          </cell>
          <cell r="D2300" t="str">
            <v>01413</v>
          </cell>
          <cell r="E2300">
            <v>38586</v>
          </cell>
          <cell r="F2300" t="str">
            <v>48520M3</v>
          </cell>
          <cell r="G2300" t="str">
            <v>6106010120M3</v>
          </cell>
          <cell r="H2300">
            <v>232875</v>
          </cell>
          <cell r="I2300" t="str">
            <v>D</v>
          </cell>
          <cell r="J2300" t="str">
            <v>*19531129B 009612 BI.OBT KARY LILI SOPANDI</v>
          </cell>
          <cell r="K2300" t="str">
            <v>402232150</v>
          </cell>
        </row>
        <row r="2301">
          <cell r="A2301" t="str">
            <v>M</v>
          </cell>
          <cell r="B2301" t="str">
            <v>7</v>
          </cell>
          <cell r="D2301" t="str">
            <v>01413</v>
          </cell>
          <cell r="E2301">
            <v>38586</v>
          </cell>
          <cell r="F2301" t="str">
            <v>48520H6</v>
          </cell>
          <cell r="G2301" t="str">
            <v>6106010120H6</v>
          </cell>
          <cell r="H2301">
            <v>47282</v>
          </cell>
          <cell r="I2301" t="str">
            <v>D</v>
          </cell>
          <cell r="J2301" t="str">
            <v>*19571215B 009613 BI.OBT KARY OHI HIDAYAT</v>
          </cell>
          <cell r="K2301" t="str">
            <v>402232160</v>
          </cell>
        </row>
        <row r="2302">
          <cell r="A2302" t="str">
            <v>F</v>
          </cell>
          <cell r="B2302" t="str">
            <v>7</v>
          </cell>
          <cell r="D2302" t="str">
            <v>01413</v>
          </cell>
          <cell r="E2302">
            <v>38586</v>
          </cell>
          <cell r="F2302" t="str">
            <v>48520Q6</v>
          </cell>
          <cell r="G2302" t="str">
            <v>6106010120Q6</v>
          </cell>
          <cell r="H2302">
            <v>152725</v>
          </cell>
          <cell r="I2302" t="str">
            <v>D</v>
          </cell>
          <cell r="J2302" t="str">
            <v>*19510519B 009614 BI.OBT KARY ENTIN KARTINI,NY</v>
          </cell>
          <cell r="K2302" t="str">
            <v>402232170</v>
          </cell>
        </row>
        <row r="2303">
          <cell r="A2303" t="str">
            <v>F</v>
          </cell>
          <cell r="B2303" t="str">
            <v>7</v>
          </cell>
          <cell r="D2303" t="str">
            <v>01413</v>
          </cell>
          <cell r="E2303">
            <v>38586</v>
          </cell>
          <cell r="F2303" t="str">
            <v>48520Q5</v>
          </cell>
          <cell r="G2303" t="str">
            <v>6106010120Q5</v>
          </cell>
          <cell r="H2303">
            <v>49332</v>
          </cell>
          <cell r="I2303" t="str">
            <v>D</v>
          </cell>
          <cell r="J2303" t="str">
            <v>*19610514C 009615 BI.OBT KARY MULYANA</v>
          </cell>
          <cell r="K2303" t="str">
            <v>402232180</v>
          </cell>
        </row>
        <row r="2304">
          <cell r="A2304" t="str">
            <v>F</v>
          </cell>
          <cell r="B2304" t="str">
            <v>7</v>
          </cell>
          <cell r="D2304" t="str">
            <v>01413</v>
          </cell>
          <cell r="E2304">
            <v>38586</v>
          </cell>
          <cell r="F2304" t="str">
            <v>48520F7</v>
          </cell>
          <cell r="G2304" t="str">
            <v>6106010120F7</v>
          </cell>
          <cell r="H2304">
            <v>71910</v>
          </cell>
          <cell r="I2304" t="str">
            <v>D</v>
          </cell>
          <cell r="J2304" t="str">
            <v>*19581223A 009616 BI.OBT KARY RETNOWATI</v>
          </cell>
          <cell r="K2304" t="str">
            <v>402232190</v>
          </cell>
        </row>
        <row r="2305">
          <cell r="A2305" t="str">
            <v>F</v>
          </cell>
          <cell r="B2305" t="str">
            <v>7</v>
          </cell>
          <cell r="D2305" t="str">
            <v>01413</v>
          </cell>
          <cell r="E2305">
            <v>38586</v>
          </cell>
          <cell r="F2305" t="str">
            <v>48520S4</v>
          </cell>
          <cell r="G2305" t="str">
            <v>6106010120S4</v>
          </cell>
          <cell r="H2305">
            <v>214120</v>
          </cell>
          <cell r="I2305" t="str">
            <v>D</v>
          </cell>
          <cell r="J2305" t="str">
            <v>*19620808A 009617 BI.OBT KARY NENENG RATNAWATI,NY</v>
          </cell>
          <cell r="K2305" t="str">
            <v>402232200</v>
          </cell>
        </row>
        <row r="2306">
          <cell r="A2306" t="str">
            <v>F</v>
          </cell>
          <cell r="B2306" t="str">
            <v>7</v>
          </cell>
          <cell r="D2306" t="str">
            <v>01413</v>
          </cell>
          <cell r="E2306">
            <v>38586</v>
          </cell>
          <cell r="F2306" t="str">
            <v>48520O3</v>
          </cell>
          <cell r="G2306" t="str">
            <v>6106010120O3</v>
          </cell>
          <cell r="H2306">
            <v>62798</v>
          </cell>
          <cell r="I2306" t="str">
            <v>D</v>
          </cell>
          <cell r="J2306" t="str">
            <v>*19601212D 009619 BI.OBT KARY ACEP ACHMAD SANUSI</v>
          </cell>
          <cell r="K2306" t="str">
            <v>402232210</v>
          </cell>
        </row>
        <row r="2307">
          <cell r="A2307" t="str">
            <v>F</v>
          </cell>
          <cell r="B2307" t="str">
            <v>7</v>
          </cell>
          <cell r="D2307" t="str">
            <v>01413</v>
          </cell>
          <cell r="E2307">
            <v>38586</v>
          </cell>
          <cell r="F2307" t="str">
            <v>48520F7</v>
          </cell>
          <cell r="G2307" t="str">
            <v>6106010120F7</v>
          </cell>
          <cell r="H2307">
            <v>10875</v>
          </cell>
          <cell r="I2307" t="str">
            <v>D</v>
          </cell>
          <cell r="J2307" t="str">
            <v>*19641127A 008362 BI.OBT KARY ADE HERTINI,NY</v>
          </cell>
          <cell r="K2307" t="str">
            <v>402232220</v>
          </cell>
        </row>
        <row r="2308">
          <cell r="A2308" t="str">
            <v>F</v>
          </cell>
          <cell r="B2308" t="str">
            <v>7</v>
          </cell>
          <cell r="D2308" t="str">
            <v>01413</v>
          </cell>
          <cell r="E2308">
            <v>38586</v>
          </cell>
          <cell r="F2308" t="str">
            <v>48520J2</v>
          </cell>
          <cell r="G2308" t="str">
            <v>6106010120J2</v>
          </cell>
          <cell r="H2308">
            <v>10725</v>
          </cell>
          <cell r="I2308" t="str">
            <v>D</v>
          </cell>
          <cell r="J2308" t="str">
            <v>*19740716B 008522 BI.OBT KARY YOELIANY</v>
          </cell>
          <cell r="K2308" t="str">
            <v>402232230</v>
          </cell>
        </row>
        <row r="2309">
          <cell r="A2309" t="str">
            <v>F</v>
          </cell>
          <cell r="B2309" t="str">
            <v>7</v>
          </cell>
          <cell r="D2309" t="str">
            <v>01413</v>
          </cell>
          <cell r="E2309">
            <v>38586</v>
          </cell>
          <cell r="F2309" t="str">
            <v>48520R2</v>
          </cell>
          <cell r="G2309" t="str">
            <v>6106010120R2</v>
          </cell>
          <cell r="H2309">
            <v>4080</v>
          </cell>
          <cell r="I2309" t="str">
            <v>D</v>
          </cell>
          <cell r="J2309" t="str">
            <v>*19540929A 008523 BI.OBT KARY SAPARI</v>
          </cell>
          <cell r="K2309" t="str">
            <v>402232240</v>
          </cell>
        </row>
        <row r="2310">
          <cell r="A2310" t="str">
            <v>F</v>
          </cell>
          <cell r="B2310" t="str">
            <v>7</v>
          </cell>
          <cell r="D2310" t="str">
            <v>01413</v>
          </cell>
          <cell r="E2310">
            <v>38586</v>
          </cell>
          <cell r="F2310" t="str">
            <v>48520G4</v>
          </cell>
          <cell r="G2310" t="str">
            <v>6106010120G4</v>
          </cell>
          <cell r="H2310">
            <v>34802</v>
          </cell>
          <cell r="I2310" t="str">
            <v>D</v>
          </cell>
          <cell r="J2310" t="str">
            <v>*19540919A 008446 BI.OBT KARY EDDY KURNIADI</v>
          </cell>
          <cell r="K2310" t="str">
            <v>402232250</v>
          </cell>
        </row>
        <row r="2311">
          <cell r="A2311" t="str">
            <v>M</v>
          </cell>
          <cell r="B2311" t="str">
            <v>7</v>
          </cell>
          <cell r="D2311" t="str">
            <v>01413</v>
          </cell>
          <cell r="E2311">
            <v>38586</v>
          </cell>
          <cell r="F2311" t="str">
            <v>48520Q5</v>
          </cell>
          <cell r="G2311" t="str">
            <v>6106010120Q5</v>
          </cell>
          <cell r="H2311">
            <v>51838</v>
          </cell>
          <cell r="I2311" t="str">
            <v>D</v>
          </cell>
          <cell r="J2311" t="str">
            <v>*19620408A 009520 BI.OBT KARY EDDY KURNAEDI</v>
          </cell>
          <cell r="K2311" t="str">
            <v>402232260</v>
          </cell>
        </row>
        <row r="2312">
          <cell r="A2312" t="str">
            <v>F</v>
          </cell>
          <cell r="B2312" t="str">
            <v>7</v>
          </cell>
          <cell r="D2312" t="str">
            <v>01413</v>
          </cell>
          <cell r="E2312">
            <v>38586</v>
          </cell>
          <cell r="F2312" t="str">
            <v>48520R2</v>
          </cell>
          <cell r="G2312" t="str">
            <v>6106010120R2</v>
          </cell>
          <cell r="H2312">
            <v>10725</v>
          </cell>
          <cell r="I2312" t="str">
            <v>D</v>
          </cell>
          <cell r="J2312" t="str">
            <v>*19680523B 009521 BI.OBT KARY YUSSA TONY ARCADIUS,</v>
          </cell>
          <cell r="K2312" t="str">
            <v>402232270</v>
          </cell>
        </row>
        <row r="2313">
          <cell r="A2313" t="str">
            <v>F</v>
          </cell>
          <cell r="B2313" t="str">
            <v>7</v>
          </cell>
          <cell r="D2313" t="str">
            <v>01413</v>
          </cell>
          <cell r="E2313">
            <v>38586</v>
          </cell>
          <cell r="F2313" t="str">
            <v>48520N4</v>
          </cell>
          <cell r="G2313" t="str">
            <v>6106010120N4</v>
          </cell>
          <cell r="H2313">
            <v>25437</v>
          </cell>
          <cell r="I2313" t="str">
            <v>D</v>
          </cell>
          <cell r="J2313" t="str">
            <v>*19590608B 009556 BI.OBT KARY ATO YUNARTO</v>
          </cell>
          <cell r="K2313" t="str">
            <v>402232280</v>
          </cell>
        </row>
        <row r="2314">
          <cell r="A2314" t="str">
            <v>F</v>
          </cell>
          <cell r="B2314" t="str">
            <v>7</v>
          </cell>
          <cell r="D2314" t="str">
            <v>01413</v>
          </cell>
          <cell r="E2314">
            <v>38586</v>
          </cell>
          <cell r="F2314" t="str">
            <v>48520F6</v>
          </cell>
          <cell r="G2314" t="str">
            <v>6106010120F6</v>
          </cell>
          <cell r="H2314">
            <v>201670</v>
          </cell>
          <cell r="I2314" t="str">
            <v>D</v>
          </cell>
          <cell r="J2314" t="str">
            <v>*19600521A 009623 BI.OBT KARY ASEP SULAEMAN</v>
          </cell>
          <cell r="K2314" t="str">
            <v>402232290</v>
          </cell>
        </row>
        <row r="2315">
          <cell r="A2315" t="str">
            <v>F</v>
          </cell>
          <cell r="B2315" t="str">
            <v>7</v>
          </cell>
          <cell r="D2315" t="str">
            <v>01413</v>
          </cell>
          <cell r="E2315">
            <v>38586</v>
          </cell>
          <cell r="F2315" t="str">
            <v>48520M3</v>
          </cell>
          <cell r="G2315" t="str">
            <v>6106010120M3</v>
          </cell>
          <cell r="H2315">
            <v>91448</v>
          </cell>
          <cell r="I2315" t="str">
            <v>D</v>
          </cell>
          <cell r="J2315" t="str">
            <v>*19610705C 009624 BI.OBT KARY RACHMANUDIN</v>
          </cell>
          <cell r="K2315" t="str">
            <v>402232300</v>
          </cell>
        </row>
        <row r="2316">
          <cell r="A2316" t="str">
            <v>M</v>
          </cell>
          <cell r="B2316" t="str">
            <v>7</v>
          </cell>
          <cell r="D2316" t="str">
            <v>01413</v>
          </cell>
          <cell r="E2316">
            <v>38586</v>
          </cell>
          <cell r="F2316" t="str">
            <v>48520M4</v>
          </cell>
          <cell r="G2316" t="str">
            <v>6106010120M4</v>
          </cell>
          <cell r="H2316">
            <v>76485</v>
          </cell>
          <cell r="I2316" t="str">
            <v>D</v>
          </cell>
          <cell r="J2316" t="str">
            <v>*19520721A 009627 BI.OBT KARY ENAN SETIANA</v>
          </cell>
          <cell r="K2316" t="str">
            <v>402232310</v>
          </cell>
        </row>
        <row r="2317">
          <cell r="A2317" t="str">
            <v>F</v>
          </cell>
          <cell r="B2317" t="str">
            <v>7</v>
          </cell>
          <cell r="D2317" t="str">
            <v>01413</v>
          </cell>
          <cell r="E2317">
            <v>38586</v>
          </cell>
          <cell r="F2317" t="str">
            <v>48520D2</v>
          </cell>
          <cell r="G2317" t="str">
            <v>6106010120D2</v>
          </cell>
          <cell r="H2317">
            <v>12380</v>
          </cell>
          <cell r="I2317" t="str">
            <v>D</v>
          </cell>
          <cell r="J2317" t="str">
            <v>*19530213B 009628 BI.OBT KARY ADE RUKMAYA,NY</v>
          </cell>
          <cell r="K2317" t="str">
            <v>402232320</v>
          </cell>
        </row>
        <row r="2318">
          <cell r="A2318" t="str">
            <v>F</v>
          </cell>
          <cell r="B2318" t="str">
            <v>7</v>
          </cell>
          <cell r="D2318" t="str">
            <v>01413</v>
          </cell>
          <cell r="E2318">
            <v>38586</v>
          </cell>
          <cell r="F2318" t="str">
            <v>48520G3</v>
          </cell>
          <cell r="G2318" t="str">
            <v>6106010120G3</v>
          </cell>
          <cell r="H2318">
            <v>38420</v>
          </cell>
          <cell r="I2318" t="str">
            <v>D</v>
          </cell>
          <cell r="J2318" t="str">
            <v>*19600226A 009629 BI.OBT KARY SAYUTI</v>
          </cell>
          <cell r="K2318" t="str">
            <v>402232330</v>
          </cell>
        </row>
        <row r="2319">
          <cell r="A2319" t="str">
            <v>F</v>
          </cell>
          <cell r="B2319" t="str">
            <v>7</v>
          </cell>
          <cell r="D2319" t="str">
            <v>01413</v>
          </cell>
          <cell r="E2319">
            <v>38586</v>
          </cell>
          <cell r="F2319" t="str">
            <v>48520G2</v>
          </cell>
          <cell r="G2319" t="str">
            <v>6106010120G2</v>
          </cell>
          <cell r="H2319">
            <v>21450</v>
          </cell>
          <cell r="I2319" t="str">
            <v>D</v>
          </cell>
          <cell r="J2319" t="str">
            <v>*19550414A 009632 BI.OBT KARY CUCU ANWAR SUMARNA</v>
          </cell>
          <cell r="K2319" t="str">
            <v>402232340</v>
          </cell>
        </row>
        <row r="2320">
          <cell r="B2320" t="str">
            <v>7</v>
          </cell>
          <cell r="D2320" t="str">
            <v>01413</v>
          </cell>
          <cell r="E2320">
            <v>38586</v>
          </cell>
          <cell r="F2320" t="str">
            <v>48520A2</v>
          </cell>
          <cell r="G2320" t="str">
            <v>6106010120A2</v>
          </cell>
          <cell r="H2320">
            <v>79020</v>
          </cell>
          <cell r="I2320" t="str">
            <v>D</v>
          </cell>
          <cell r="J2320" t="str">
            <v>*19600318A 009637 BI.OBT KARY SOETARDJO, IR</v>
          </cell>
          <cell r="K2320" t="str">
            <v>402232350</v>
          </cell>
        </row>
        <row r="2321">
          <cell r="A2321" t="str">
            <v>M</v>
          </cell>
          <cell r="B2321" t="str">
            <v>7</v>
          </cell>
          <cell r="D2321" t="str">
            <v>01413</v>
          </cell>
          <cell r="E2321">
            <v>38586</v>
          </cell>
          <cell r="F2321" t="str">
            <v>48520J4</v>
          </cell>
          <cell r="G2321" t="str">
            <v>6106010120J4</v>
          </cell>
          <cell r="H2321">
            <v>32355</v>
          </cell>
          <cell r="I2321" t="str">
            <v>D</v>
          </cell>
          <cell r="J2321" t="str">
            <v>*19550610B 009369 BI.OBT KARY DION RUSDIANA</v>
          </cell>
          <cell r="K2321" t="str">
            <v>402232360</v>
          </cell>
        </row>
        <row r="2322">
          <cell r="A2322" t="str">
            <v>M</v>
          </cell>
          <cell r="B2322" t="str">
            <v>7</v>
          </cell>
          <cell r="D2322" t="str">
            <v>01413</v>
          </cell>
          <cell r="E2322">
            <v>38586</v>
          </cell>
          <cell r="F2322" t="str">
            <v>48520J4</v>
          </cell>
          <cell r="G2322" t="str">
            <v>6106010120J4</v>
          </cell>
          <cell r="H2322">
            <v>68740</v>
          </cell>
          <cell r="I2322" t="str">
            <v>D</v>
          </cell>
          <cell r="J2322" t="str">
            <v>*19550610B 009640 BI.OBT KARY DION RUSDIANA</v>
          </cell>
          <cell r="K2322" t="str">
            <v>402232370</v>
          </cell>
        </row>
        <row r="2323">
          <cell r="A2323" t="str">
            <v>F</v>
          </cell>
          <cell r="B2323" t="str">
            <v>7</v>
          </cell>
          <cell r="D2323" t="str">
            <v>01413</v>
          </cell>
          <cell r="E2323">
            <v>38586</v>
          </cell>
          <cell r="F2323" t="str">
            <v>48520G2</v>
          </cell>
          <cell r="G2323" t="str">
            <v>6106010120G2</v>
          </cell>
          <cell r="H2323">
            <v>43823</v>
          </cell>
          <cell r="I2323" t="str">
            <v>D</v>
          </cell>
          <cell r="J2323" t="str">
            <v>*19650117A 009641 BI.OBT KARY ANIH ROCHAENI RUSTAM</v>
          </cell>
          <cell r="K2323" t="str">
            <v>402232380</v>
          </cell>
        </row>
        <row r="2324">
          <cell r="A2324" t="str">
            <v>M</v>
          </cell>
          <cell r="B2324" t="str">
            <v>7</v>
          </cell>
          <cell r="D2324" t="str">
            <v>01413</v>
          </cell>
          <cell r="E2324">
            <v>38586</v>
          </cell>
          <cell r="F2324" t="str">
            <v>48520J2</v>
          </cell>
          <cell r="G2324" t="str">
            <v>6106010120J2</v>
          </cell>
          <cell r="H2324">
            <v>33212</v>
          </cell>
          <cell r="I2324" t="str">
            <v>D</v>
          </cell>
          <cell r="J2324" t="str">
            <v>*19620512A 009642 BI.OBT KARY SUHANDA</v>
          </cell>
          <cell r="K2324" t="str">
            <v>402232390</v>
          </cell>
        </row>
        <row r="2325">
          <cell r="A2325" t="str">
            <v>F</v>
          </cell>
          <cell r="B2325" t="str">
            <v>7</v>
          </cell>
          <cell r="D2325" t="str">
            <v>01413</v>
          </cell>
          <cell r="E2325">
            <v>38586</v>
          </cell>
          <cell r="F2325" t="str">
            <v>48520F2</v>
          </cell>
          <cell r="G2325" t="str">
            <v>6106010120F2</v>
          </cell>
          <cell r="H2325">
            <v>24683</v>
          </cell>
          <cell r="I2325" t="str">
            <v>D</v>
          </cell>
          <cell r="J2325" t="str">
            <v>*19580203A 009643 BI.OBT KARY DIYAT</v>
          </cell>
          <cell r="K2325" t="str">
            <v>402232400</v>
          </cell>
        </row>
        <row r="2326">
          <cell r="A2326" t="str">
            <v>M</v>
          </cell>
          <cell r="B2326" t="str">
            <v>7</v>
          </cell>
          <cell r="D2326" t="str">
            <v>01413</v>
          </cell>
          <cell r="E2326">
            <v>38586</v>
          </cell>
          <cell r="F2326" t="str">
            <v>48520K5</v>
          </cell>
          <cell r="G2326" t="str">
            <v>6106010120K5</v>
          </cell>
          <cell r="H2326">
            <v>121826</v>
          </cell>
          <cell r="I2326" t="str">
            <v>D</v>
          </cell>
          <cell r="J2326" t="str">
            <v>*19710207A 009645 BI.OBT KARY DIAN NUR ROCHMAH</v>
          </cell>
          <cell r="K2326" t="str">
            <v>402232410</v>
          </cell>
        </row>
        <row r="2327">
          <cell r="A2327" t="str">
            <v>M</v>
          </cell>
          <cell r="B2327" t="str">
            <v>7</v>
          </cell>
          <cell r="D2327" t="str">
            <v>01413</v>
          </cell>
          <cell r="E2327">
            <v>38586</v>
          </cell>
          <cell r="F2327" t="str">
            <v>48520N6</v>
          </cell>
          <cell r="G2327" t="str">
            <v>6106010120N6</v>
          </cell>
          <cell r="H2327">
            <v>20580</v>
          </cell>
          <cell r="I2327" t="str">
            <v>D</v>
          </cell>
          <cell r="J2327" t="str">
            <v>*19601103A 009647 BI.OBT KARY ASEP SOLIHIN</v>
          </cell>
          <cell r="K2327" t="str">
            <v>402232420</v>
          </cell>
        </row>
        <row r="2328">
          <cell r="A2328" t="str">
            <v>M</v>
          </cell>
          <cell r="B2328" t="str">
            <v>7</v>
          </cell>
          <cell r="D2328" t="str">
            <v>01413</v>
          </cell>
          <cell r="E2328">
            <v>38586</v>
          </cell>
          <cell r="F2328" t="str">
            <v>48520Q5</v>
          </cell>
          <cell r="G2328" t="str">
            <v>6106010120Q5</v>
          </cell>
          <cell r="H2328">
            <v>56650</v>
          </cell>
          <cell r="I2328" t="str">
            <v>D</v>
          </cell>
          <cell r="J2328" t="str">
            <v>*19640322A 009648 BI.OBT KARY YAYAN</v>
          </cell>
          <cell r="K2328" t="str">
            <v>402232430</v>
          </cell>
        </row>
        <row r="2329">
          <cell r="A2329" t="str">
            <v>M</v>
          </cell>
          <cell r="B2329" t="str">
            <v>7</v>
          </cell>
          <cell r="D2329" t="str">
            <v>01413</v>
          </cell>
          <cell r="E2329">
            <v>38586</v>
          </cell>
          <cell r="F2329" t="str">
            <v>48520H6</v>
          </cell>
          <cell r="G2329" t="str">
            <v>6106010120H6</v>
          </cell>
          <cell r="H2329">
            <v>125130</v>
          </cell>
          <cell r="I2329" t="str">
            <v>D</v>
          </cell>
          <cell r="J2329" t="str">
            <v>*19550505B 009649 BI.OBT KARY RIYANTO</v>
          </cell>
          <cell r="K2329" t="str">
            <v>402232440</v>
          </cell>
        </row>
        <row r="2330">
          <cell r="A2330" t="str">
            <v>M</v>
          </cell>
          <cell r="B2330" t="str">
            <v>7</v>
          </cell>
          <cell r="D2330" t="str">
            <v>01413</v>
          </cell>
          <cell r="E2330">
            <v>38586</v>
          </cell>
          <cell r="F2330" t="str">
            <v>48520H5</v>
          </cell>
          <cell r="G2330" t="str">
            <v>6106010120H5</v>
          </cell>
          <cell r="H2330">
            <v>51838</v>
          </cell>
          <cell r="I2330" t="str">
            <v>D</v>
          </cell>
          <cell r="J2330" t="str">
            <v>*19630813C 009650 BI.OBT KARY DAYAT SUDRAJAT</v>
          </cell>
          <cell r="K2330" t="str">
            <v>402232450</v>
          </cell>
        </row>
        <row r="2331">
          <cell r="A2331" t="str">
            <v>F</v>
          </cell>
          <cell r="B2331" t="str">
            <v>7</v>
          </cell>
          <cell r="D2331" t="str">
            <v>01413</v>
          </cell>
          <cell r="E2331">
            <v>38586</v>
          </cell>
          <cell r="F2331" t="str">
            <v>48520H2</v>
          </cell>
          <cell r="G2331" t="str">
            <v>6106010120H2</v>
          </cell>
          <cell r="H2331">
            <v>141626</v>
          </cell>
          <cell r="I2331" t="str">
            <v>D</v>
          </cell>
          <cell r="J2331" t="str">
            <v>*19630430B 000216 BI.OBT KARY ASEP HERIMAN</v>
          </cell>
          <cell r="K2331" t="str">
            <v>402232460</v>
          </cell>
        </row>
        <row r="2332">
          <cell r="A2332" t="str">
            <v>M</v>
          </cell>
          <cell r="B2332" t="str">
            <v>7</v>
          </cell>
          <cell r="D2332" t="str">
            <v>01413</v>
          </cell>
          <cell r="E2332">
            <v>38586</v>
          </cell>
          <cell r="F2332" t="str">
            <v>48520M3</v>
          </cell>
          <cell r="G2332" t="str">
            <v>6106010120M3</v>
          </cell>
          <cell r="H2332">
            <v>154530</v>
          </cell>
          <cell r="I2332" t="str">
            <v>D</v>
          </cell>
          <cell r="J2332" t="str">
            <v>*19590916B 009211 BI.OBT KARY NANDANG RUSKANDAR</v>
          </cell>
          <cell r="K2332" t="str">
            <v>402232470</v>
          </cell>
        </row>
        <row r="2333">
          <cell r="A2333" t="str">
            <v>M</v>
          </cell>
          <cell r="B2333" t="str">
            <v>7</v>
          </cell>
          <cell r="D2333" t="str">
            <v>01413</v>
          </cell>
          <cell r="E2333">
            <v>38586</v>
          </cell>
          <cell r="F2333" t="str">
            <v>48520G5</v>
          </cell>
          <cell r="G2333" t="str">
            <v>6106010120G5</v>
          </cell>
          <cell r="H2333">
            <v>144636</v>
          </cell>
          <cell r="I2333" t="str">
            <v>D</v>
          </cell>
          <cell r="J2333" t="str">
            <v>*19591202B 009239 BI.OBT KARY SUGANDA</v>
          </cell>
          <cell r="K2333" t="str">
            <v>402232480</v>
          </cell>
        </row>
        <row r="2334">
          <cell r="A2334" t="str">
            <v>F</v>
          </cell>
          <cell r="B2334" t="str">
            <v>7</v>
          </cell>
          <cell r="D2334" t="str">
            <v>01413</v>
          </cell>
          <cell r="E2334">
            <v>38586</v>
          </cell>
          <cell r="F2334" t="str">
            <v>48520G2</v>
          </cell>
          <cell r="G2334" t="str">
            <v>6106010120G2</v>
          </cell>
          <cell r="H2334">
            <v>140627</v>
          </cell>
          <cell r="I2334" t="str">
            <v>D</v>
          </cell>
          <cell r="J2334" t="str">
            <v>*19670904A 009644 BI.OBT KARY TUTI AISYAH</v>
          </cell>
          <cell r="K2334" t="str">
            <v>402232490</v>
          </cell>
        </row>
        <row r="2335">
          <cell r="A2335" t="str">
            <v>F</v>
          </cell>
          <cell r="B2335" t="str">
            <v>7</v>
          </cell>
          <cell r="D2335" t="str">
            <v>01413</v>
          </cell>
          <cell r="E2335">
            <v>38586</v>
          </cell>
          <cell r="F2335" t="str">
            <v>48520G4</v>
          </cell>
          <cell r="G2335" t="str">
            <v>6106010120G4</v>
          </cell>
          <cell r="H2335">
            <v>28384</v>
          </cell>
          <cell r="I2335" t="str">
            <v>D</v>
          </cell>
          <cell r="J2335" t="str">
            <v>*19591101B 008367 BI.OBT KARY ENTIN SURTINI, NY</v>
          </cell>
          <cell r="K2335" t="str">
            <v>402232500</v>
          </cell>
        </row>
        <row r="2336">
          <cell r="A2336" t="str">
            <v>F</v>
          </cell>
          <cell r="B2336" t="str">
            <v>7</v>
          </cell>
          <cell r="D2336" t="str">
            <v>01413</v>
          </cell>
          <cell r="E2336">
            <v>38586</v>
          </cell>
          <cell r="F2336" t="str">
            <v>48520F7</v>
          </cell>
          <cell r="G2336" t="str">
            <v>6106010120F7</v>
          </cell>
          <cell r="H2336">
            <v>406538</v>
          </cell>
          <cell r="I2336" t="str">
            <v>D</v>
          </cell>
          <cell r="J2336" t="str">
            <v>*19610413B 008449 BI.OBT KARY SUTIKNO</v>
          </cell>
          <cell r="K2336" t="str">
            <v>402232510</v>
          </cell>
        </row>
        <row r="2337">
          <cell r="A2337" t="str">
            <v>M</v>
          </cell>
          <cell r="B2337" t="str">
            <v>7</v>
          </cell>
          <cell r="D2337" t="str">
            <v>01413</v>
          </cell>
          <cell r="E2337">
            <v>38586</v>
          </cell>
          <cell r="F2337" t="str">
            <v>48520H4</v>
          </cell>
          <cell r="G2337" t="str">
            <v>6106010120H4</v>
          </cell>
          <cell r="H2337">
            <v>62563</v>
          </cell>
          <cell r="I2337" t="str">
            <v>D</v>
          </cell>
          <cell r="J2337" t="str">
            <v>*19570107C 009202 BI.OBT KARY SOLIHIN</v>
          </cell>
          <cell r="K2337" t="str">
            <v>402232520</v>
          </cell>
        </row>
        <row r="2338">
          <cell r="A2338" t="str">
            <v>M</v>
          </cell>
          <cell r="B2338" t="str">
            <v>7</v>
          </cell>
          <cell r="D2338" t="str">
            <v>01413</v>
          </cell>
          <cell r="E2338">
            <v>38586</v>
          </cell>
          <cell r="F2338" t="str">
            <v>48520G5</v>
          </cell>
          <cell r="G2338" t="str">
            <v>6106010120G5</v>
          </cell>
          <cell r="H2338">
            <v>52980</v>
          </cell>
          <cell r="I2338" t="str">
            <v>D</v>
          </cell>
          <cell r="J2338" t="str">
            <v>*19591230A 009203 BI.OBT ISTR KASMAT</v>
          </cell>
          <cell r="K2338" t="str">
            <v>402232530</v>
          </cell>
        </row>
        <row r="2339">
          <cell r="A2339" t="str">
            <v>F</v>
          </cell>
          <cell r="B2339" t="str">
            <v>7</v>
          </cell>
          <cell r="D2339" t="str">
            <v>01413</v>
          </cell>
          <cell r="E2339">
            <v>38586</v>
          </cell>
          <cell r="F2339" t="str">
            <v>48520M3</v>
          </cell>
          <cell r="G2339" t="str">
            <v>6106010120M3</v>
          </cell>
          <cell r="H2339">
            <v>38964</v>
          </cell>
          <cell r="I2339" t="str">
            <v>D</v>
          </cell>
          <cell r="J2339" t="str">
            <v>*19610705C 009204 BI.OBT KARY RACHMANUDIN</v>
          </cell>
          <cell r="K2339" t="str">
            <v>402232540</v>
          </cell>
        </row>
        <row r="2340">
          <cell r="A2340" t="str">
            <v>F</v>
          </cell>
          <cell r="B2340" t="str">
            <v>7</v>
          </cell>
          <cell r="D2340" t="str">
            <v>01413</v>
          </cell>
          <cell r="E2340">
            <v>38586</v>
          </cell>
          <cell r="F2340" t="str">
            <v>48520E1</v>
          </cell>
          <cell r="G2340" t="str">
            <v>6106010120E1</v>
          </cell>
          <cell r="H2340">
            <v>21483</v>
          </cell>
          <cell r="I2340" t="str">
            <v>D</v>
          </cell>
          <cell r="J2340" t="str">
            <v>*19640918A 009205 BI.OBT KARY LILIS RODIAH,NY</v>
          </cell>
          <cell r="K2340" t="str">
            <v>402232550</v>
          </cell>
        </row>
        <row r="2341">
          <cell r="A2341" t="str">
            <v>M</v>
          </cell>
          <cell r="B2341" t="str">
            <v>7</v>
          </cell>
          <cell r="D2341" t="str">
            <v>01413</v>
          </cell>
          <cell r="E2341">
            <v>38586</v>
          </cell>
          <cell r="F2341" t="str">
            <v>48520H6</v>
          </cell>
          <cell r="G2341" t="str">
            <v>6106010120H6</v>
          </cell>
          <cell r="H2341">
            <v>14805</v>
          </cell>
          <cell r="I2341" t="str">
            <v>D</v>
          </cell>
          <cell r="J2341" t="str">
            <v>*19630606B 009206 BI.OBT KARY ANDI</v>
          </cell>
          <cell r="K2341" t="str">
            <v>402232560</v>
          </cell>
        </row>
        <row r="2342">
          <cell r="A2342" t="str">
            <v>F</v>
          </cell>
          <cell r="B2342" t="str">
            <v>7</v>
          </cell>
          <cell r="D2342" t="str">
            <v>01413</v>
          </cell>
          <cell r="E2342">
            <v>38586</v>
          </cell>
          <cell r="F2342" t="str">
            <v>48520N3</v>
          </cell>
          <cell r="G2342" t="str">
            <v>6106010120N3</v>
          </cell>
          <cell r="H2342">
            <v>21540</v>
          </cell>
          <cell r="I2342" t="str">
            <v>D</v>
          </cell>
          <cell r="J2342" t="str">
            <v>*19561003B 009213 BI.OBT KARY YUDI WAHYUDI</v>
          </cell>
          <cell r="K2342" t="str">
            <v>402232570</v>
          </cell>
        </row>
        <row r="2343">
          <cell r="A2343" t="str">
            <v>M</v>
          </cell>
          <cell r="B2343" t="str">
            <v>7</v>
          </cell>
          <cell r="D2343" t="str">
            <v>01413</v>
          </cell>
          <cell r="E2343">
            <v>38586</v>
          </cell>
          <cell r="F2343" t="str">
            <v>48520H5</v>
          </cell>
          <cell r="G2343" t="str">
            <v>6106010120H5</v>
          </cell>
          <cell r="H2343">
            <v>4812</v>
          </cell>
          <cell r="I2343" t="str">
            <v>D</v>
          </cell>
          <cell r="J2343" t="str">
            <v>*19640527A 009215 BI.OBT KARY SAKIMUN</v>
          </cell>
          <cell r="K2343" t="str">
            <v>402232580</v>
          </cell>
        </row>
        <row r="2344">
          <cell r="A2344" t="str">
            <v>F</v>
          </cell>
          <cell r="B2344" t="str">
            <v>7</v>
          </cell>
          <cell r="D2344" t="str">
            <v>01413</v>
          </cell>
          <cell r="E2344">
            <v>38586</v>
          </cell>
          <cell r="F2344" t="str">
            <v>48520M4</v>
          </cell>
          <cell r="G2344" t="str">
            <v>6106010120M4</v>
          </cell>
          <cell r="H2344">
            <v>106015</v>
          </cell>
          <cell r="I2344" t="str">
            <v>D</v>
          </cell>
          <cell r="J2344" t="str">
            <v>*19700307A 009217 BI.OBT KARY BENNY YUSAK</v>
          </cell>
          <cell r="K2344" t="str">
            <v>402232590</v>
          </cell>
        </row>
        <row r="2345">
          <cell r="A2345" t="str">
            <v>F</v>
          </cell>
          <cell r="B2345" t="str">
            <v>7</v>
          </cell>
          <cell r="D2345" t="str">
            <v>01413</v>
          </cell>
          <cell r="E2345">
            <v>38586</v>
          </cell>
          <cell r="F2345" t="str">
            <v>48520F2</v>
          </cell>
          <cell r="G2345" t="str">
            <v>6106010120F2</v>
          </cell>
          <cell r="H2345">
            <v>12259</v>
          </cell>
          <cell r="I2345" t="str">
            <v>D</v>
          </cell>
          <cell r="J2345" t="str">
            <v>*19671225C 009218 BI.OBT ANAK DUDUNG SUPRIYATNA</v>
          </cell>
          <cell r="K2345" t="str">
            <v>402232600</v>
          </cell>
        </row>
        <row r="2346">
          <cell r="A2346" t="str">
            <v>F</v>
          </cell>
          <cell r="B2346" t="str">
            <v>7</v>
          </cell>
          <cell r="D2346" t="str">
            <v>01413</v>
          </cell>
          <cell r="E2346">
            <v>38586</v>
          </cell>
          <cell r="F2346" t="str">
            <v>48520G4</v>
          </cell>
          <cell r="G2346" t="str">
            <v>6106010120G4</v>
          </cell>
          <cell r="H2346">
            <v>35055</v>
          </cell>
          <cell r="I2346" t="str">
            <v>D</v>
          </cell>
          <cell r="J2346" t="str">
            <v>*19591107A 009221 BI.OBT KARY EUIS ISMIYATI,NY</v>
          </cell>
          <cell r="K2346" t="str">
            <v>402232610</v>
          </cell>
        </row>
        <row r="2347">
          <cell r="A2347" t="str">
            <v>M</v>
          </cell>
          <cell r="B2347" t="str">
            <v>7</v>
          </cell>
          <cell r="D2347" t="str">
            <v>01413</v>
          </cell>
          <cell r="E2347">
            <v>38586</v>
          </cell>
          <cell r="F2347" t="str">
            <v>48520Q2</v>
          </cell>
          <cell r="G2347" t="str">
            <v>6106010120Q2</v>
          </cell>
          <cell r="H2347">
            <v>51269</v>
          </cell>
          <cell r="I2347" t="str">
            <v>D</v>
          </cell>
          <cell r="J2347" t="str">
            <v>*19541009A 009223 BI.OBT KARY SUKARDJO ADISUMARNO</v>
          </cell>
          <cell r="K2347" t="str">
            <v>402232620</v>
          </cell>
        </row>
        <row r="2348">
          <cell r="A2348" t="str">
            <v>F</v>
          </cell>
          <cell r="B2348" t="str">
            <v>7</v>
          </cell>
          <cell r="D2348" t="str">
            <v>01413</v>
          </cell>
          <cell r="E2348">
            <v>38586</v>
          </cell>
          <cell r="F2348" t="str">
            <v>48520F6</v>
          </cell>
          <cell r="G2348" t="str">
            <v>6106010120F6</v>
          </cell>
          <cell r="H2348">
            <v>24499</v>
          </cell>
          <cell r="I2348" t="str">
            <v>D</v>
          </cell>
          <cell r="J2348" t="str">
            <v>*19690323A 009224 BI.OBT KARY ENI ROCHAENI</v>
          </cell>
          <cell r="K2348" t="str">
            <v>402232630</v>
          </cell>
        </row>
        <row r="2349">
          <cell r="A2349" t="str">
            <v>F</v>
          </cell>
          <cell r="B2349" t="str">
            <v>7</v>
          </cell>
          <cell r="D2349" t="str">
            <v>01413</v>
          </cell>
          <cell r="E2349">
            <v>38586</v>
          </cell>
          <cell r="F2349" t="str">
            <v>48520F6</v>
          </cell>
          <cell r="G2349" t="str">
            <v>6106010120F6</v>
          </cell>
          <cell r="H2349">
            <v>42625</v>
          </cell>
          <cell r="I2349" t="str">
            <v>D</v>
          </cell>
          <cell r="J2349" t="str">
            <v>*19611226A 009225 BI.OBT KARY DEDEH ROHATI,NY</v>
          </cell>
          <cell r="K2349" t="str">
            <v>402232640</v>
          </cell>
        </row>
        <row r="2350">
          <cell r="A2350" t="str">
            <v>F</v>
          </cell>
          <cell r="B2350" t="str">
            <v>7</v>
          </cell>
          <cell r="D2350" t="str">
            <v>01413</v>
          </cell>
          <cell r="E2350">
            <v>38586</v>
          </cell>
          <cell r="F2350" t="str">
            <v>48520K3</v>
          </cell>
          <cell r="G2350" t="str">
            <v>6106010120K3</v>
          </cell>
          <cell r="H2350">
            <v>104152</v>
          </cell>
          <cell r="I2350" t="str">
            <v>D</v>
          </cell>
          <cell r="J2350" t="str">
            <v>*19500810A 009227 BI.OBT KARY ENDI SUHAEDI</v>
          </cell>
          <cell r="K2350" t="str">
            <v>402232650</v>
          </cell>
        </row>
        <row r="2351">
          <cell r="A2351" t="str">
            <v>M</v>
          </cell>
          <cell r="B2351" t="str">
            <v>7</v>
          </cell>
          <cell r="D2351" t="str">
            <v>01413</v>
          </cell>
          <cell r="E2351">
            <v>38586</v>
          </cell>
          <cell r="F2351" t="str">
            <v>48520N6</v>
          </cell>
          <cell r="G2351" t="str">
            <v>6106010120N6</v>
          </cell>
          <cell r="H2351">
            <v>140100</v>
          </cell>
          <cell r="I2351" t="str">
            <v>D</v>
          </cell>
          <cell r="J2351" t="str">
            <v>*19560224A 009230 BI.OBT KARY RUSLI GANDAKUSUMAH</v>
          </cell>
          <cell r="K2351" t="str">
            <v>402232660</v>
          </cell>
        </row>
        <row r="2352">
          <cell r="A2352" t="str">
            <v>M</v>
          </cell>
          <cell r="B2352" t="str">
            <v>7</v>
          </cell>
          <cell r="D2352" t="str">
            <v>01413</v>
          </cell>
          <cell r="E2352">
            <v>38586</v>
          </cell>
          <cell r="F2352" t="str">
            <v>48520N1</v>
          </cell>
          <cell r="G2352" t="str">
            <v>6106010120N1</v>
          </cell>
          <cell r="H2352">
            <v>226578</v>
          </cell>
          <cell r="I2352" t="str">
            <v>D</v>
          </cell>
          <cell r="J2352" t="str">
            <v>*19520124A 009233 BI.OBT KARY EMMA RACHMAWATI T S,</v>
          </cell>
          <cell r="K2352" t="str">
            <v>402232670</v>
          </cell>
        </row>
        <row r="2353">
          <cell r="A2353" t="str">
            <v>F</v>
          </cell>
          <cell r="B2353" t="str">
            <v>7</v>
          </cell>
          <cell r="D2353" t="str">
            <v>01413</v>
          </cell>
          <cell r="E2353">
            <v>38586</v>
          </cell>
          <cell r="F2353" t="str">
            <v>48520N2</v>
          </cell>
          <cell r="G2353" t="str">
            <v>6106010120N2</v>
          </cell>
          <cell r="H2353">
            <v>4950</v>
          </cell>
          <cell r="I2353" t="str">
            <v>D</v>
          </cell>
          <cell r="J2353" t="str">
            <v>*19620808D 009238 BI.OBT KARY KUSMAYADI</v>
          </cell>
          <cell r="K2353" t="str">
            <v>402232680</v>
          </cell>
        </row>
        <row r="2354">
          <cell r="A2354" t="str">
            <v>F</v>
          </cell>
          <cell r="B2354" t="str">
            <v>7</v>
          </cell>
          <cell r="D2354" t="str">
            <v>01413</v>
          </cell>
          <cell r="E2354">
            <v>38586</v>
          </cell>
          <cell r="F2354" t="str">
            <v>48520Q6</v>
          </cell>
          <cell r="G2354" t="str">
            <v>6106010120Q6</v>
          </cell>
          <cell r="H2354">
            <v>71228</v>
          </cell>
          <cell r="I2354" t="str">
            <v>D</v>
          </cell>
          <cell r="J2354" t="str">
            <v>*19590512B 009241 BI.OBT KARY THERESIA INGGRIED,NY</v>
          </cell>
          <cell r="K2354" t="str">
            <v>402232690</v>
          </cell>
        </row>
        <row r="2355">
          <cell r="A2355" t="str">
            <v>M</v>
          </cell>
          <cell r="B2355" t="str">
            <v>7</v>
          </cell>
          <cell r="D2355" t="str">
            <v>01413</v>
          </cell>
          <cell r="E2355">
            <v>38586</v>
          </cell>
          <cell r="F2355" t="str">
            <v>48520Q2</v>
          </cell>
          <cell r="G2355" t="str">
            <v>6106010120Q2</v>
          </cell>
          <cell r="H2355">
            <v>36100</v>
          </cell>
          <cell r="I2355" t="str">
            <v>D</v>
          </cell>
          <cell r="J2355" t="str">
            <v>*19510912A 009243 BI.OBT KARY AAN PRIATNA</v>
          </cell>
          <cell r="K2355" t="str">
            <v>402232700</v>
          </cell>
        </row>
        <row r="2356">
          <cell r="A2356" t="str">
            <v>M</v>
          </cell>
          <cell r="B2356" t="str">
            <v>7</v>
          </cell>
          <cell r="D2356" t="str">
            <v>01413</v>
          </cell>
          <cell r="E2356">
            <v>38586</v>
          </cell>
          <cell r="F2356" t="str">
            <v>48520Q2</v>
          </cell>
          <cell r="G2356" t="str">
            <v>6106010120Q2</v>
          </cell>
          <cell r="H2356">
            <v>97818</v>
          </cell>
          <cell r="I2356" t="str">
            <v>D</v>
          </cell>
          <cell r="J2356" t="str">
            <v>*19600217B 009244 BI.OBT KARY EFFENDI</v>
          </cell>
          <cell r="K2356" t="str">
            <v>402232710</v>
          </cell>
        </row>
        <row r="2357">
          <cell r="A2357" t="str">
            <v>F</v>
          </cell>
          <cell r="B2357" t="str">
            <v>7</v>
          </cell>
          <cell r="D2357" t="str">
            <v>01413</v>
          </cell>
          <cell r="E2357">
            <v>38586</v>
          </cell>
          <cell r="F2357" t="str">
            <v>48520G4</v>
          </cell>
          <cell r="G2357" t="str">
            <v>6106010120G4</v>
          </cell>
          <cell r="H2357">
            <v>58275</v>
          </cell>
          <cell r="I2357" t="str">
            <v>D</v>
          </cell>
          <cell r="J2357" t="str">
            <v>*19600425B 009532 BI.OBT KARY SITI AISYAH AMIN</v>
          </cell>
          <cell r="K2357" t="str">
            <v>402232720</v>
          </cell>
        </row>
        <row r="2358">
          <cell r="A2358" t="str">
            <v>M</v>
          </cell>
          <cell r="B2358" t="str">
            <v>7</v>
          </cell>
          <cell r="D2358" t="str">
            <v>01413</v>
          </cell>
          <cell r="E2358">
            <v>38586</v>
          </cell>
          <cell r="F2358" t="str">
            <v>48520K6</v>
          </cell>
          <cell r="G2358" t="str">
            <v>6106010120K6</v>
          </cell>
          <cell r="H2358">
            <v>131805</v>
          </cell>
          <cell r="I2358" t="str">
            <v>D</v>
          </cell>
          <cell r="J2358" t="str">
            <v>*19601030B 009534 BI.OBT KARY SUPRAPTO</v>
          </cell>
          <cell r="K2358" t="str">
            <v>402232730</v>
          </cell>
        </row>
        <row r="2359">
          <cell r="A2359" t="str">
            <v>F</v>
          </cell>
          <cell r="B2359" t="str">
            <v>7</v>
          </cell>
          <cell r="D2359" t="str">
            <v>01413</v>
          </cell>
          <cell r="E2359">
            <v>38586</v>
          </cell>
          <cell r="F2359" t="str">
            <v>48520F2</v>
          </cell>
          <cell r="G2359" t="str">
            <v>6106010120F2</v>
          </cell>
          <cell r="H2359">
            <v>110000</v>
          </cell>
          <cell r="I2359" t="str">
            <v>D</v>
          </cell>
          <cell r="J2359" t="str">
            <v>*19651014A 009536 BI.OBT KARY KOMAR JUANDA</v>
          </cell>
          <cell r="K2359" t="str">
            <v>402232740</v>
          </cell>
        </row>
        <row r="2360">
          <cell r="A2360" t="str">
            <v>M</v>
          </cell>
          <cell r="B2360" t="str">
            <v>7</v>
          </cell>
          <cell r="D2360" t="str">
            <v>01413</v>
          </cell>
          <cell r="E2360">
            <v>38586</v>
          </cell>
          <cell r="F2360" t="str">
            <v>48520G5</v>
          </cell>
          <cell r="G2360" t="str">
            <v>6106010120G5</v>
          </cell>
          <cell r="H2360">
            <v>42673</v>
          </cell>
          <cell r="I2360" t="str">
            <v>D</v>
          </cell>
          <cell r="J2360" t="str">
            <v>*19660615B 009538 BI.OBT KARY ROCHMAN</v>
          </cell>
          <cell r="K2360" t="str">
            <v>402232750</v>
          </cell>
        </row>
        <row r="2361">
          <cell r="A2361" t="str">
            <v>F</v>
          </cell>
          <cell r="B2361" t="str">
            <v>7</v>
          </cell>
          <cell r="D2361" t="str">
            <v>01413</v>
          </cell>
          <cell r="E2361">
            <v>38586</v>
          </cell>
          <cell r="F2361" t="str">
            <v>48520F2</v>
          </cell>
          <cell r="G2361" t="str">
            <v>6106010120F2</v>
          </cell>
          <cell r="H2361">
            <v>44601</v>
          </cell>
          <cell r="I2361" t="str">
            <v>D</v>
          </cell>
          <cell r="J2361" t="str">
            <v>*19550219A 009544 BI.OBT KARY ACHMAD SUPANDI</v>
          </cell>
          <cell r="K2361" t="str">
            <v>402232760</v>
          </cell>
        </row>
        <row r="2362">
          <cell r="A2362" t="str">
            <v>F</v>
          </cell>
          <cell r="B2362" t="str">
            <v>7</v>
          </cell>
          <cell r="D2362" t="str">
            <v>01413</v>
          </cell>
          <cell r="E2362">
            <v>38586</v>
          </cell>
          <cell r="F2362" t="str">
            <v>48520F2</v>
          </cell>
          <cell r="G2362" t="str">
            <v>6106010120F2</v>
          </cell>
          <cell r="H2362">
            <v>68750</v>
          </cell>
          <cell r="I2362" t="str">
            <v>D</v>
          </cell>
          <cell r="J2362" t="str">
            <v>*19550219A 009545 BI.OBT KARY ACHMAD SUPANDI</v>
          </cell>
          <cell r="K2362" t="str">
            <v>402232770</v>
          </cell>
        </row>
        <row r="2363">
          <cell r="A2363" t="str">
            <v>F</v>
          </cell>
          <cell r="B2363" t="str">
            <v>7</v>
          </cell>
          <cell r="D2363" t="str">
            <v>01413</v>
          </cell>
          <cell r="E2363">
            <v>38586</v>
          </cell>
          <cell r="F2363" t="str">
            <v>48520F6</v>
          </cell>
          <cell r="G2363" t="str">
            <v>6106010120F6</v>
          </cell>
          <cell r="H2363">
            <v>45370</v>
          </cell>
          <cell r="I2363" t="str">
            <v>D</v>
          </cell>
          <cell r="J2363" t="str">
            <v>*19600607B 009546 BI.OBT KARY WINARTININGSIH,NY</v>
          </cell>
          <cell r="K2363" t="str">
            <v>402232780</v>
          </cell>
        </row>
        <row r="2364">
          <cell r="A2364" t="str">
            <v>F</v>
          </cell>
          <cell r="B2364" t="str">
            <v>7</v>
          </cell>
          <cell r="D2364" t="str">
            <v>01413</v>
          </cell>
          <cell r="E2364">
            <v>38586</v>
          </cell>
          <cell r="F2364" t="str">
            <v>48520Q5</v>
          </cell>
          <cell r="G2364" t="str">
            <v>6106010120Q5</v>
          </cell>
          <cell r="H2364">
            <v>65863</v>
          </cell>
          <cell r="I2364" t="str">
            <v>D</v>
          </cell>
          <cell r="J2364" t="str">
            <v>*19530101A 009547 BI.OBT KARY ADUN YAYA WAHYUDIN</v>
          </cell>
          <cell r="K2364" t="str">
            <v>402232790</v>
          </cell>
        </row>
        <row r="2365">
          <cell r="A2365" t="str">
            <v>M</v>
          </cell>
          <cell r="B2365" t="str">
            <v>7</v>
          </cell>
          <cell r="D2365" t="str">
            <v>01413</v>
          </cell>
          <cell r="E2365">
            <v>38586</v>
          </cell>
          <cell r="F2365" t="str">
            <v>48520L4</v>
          </cell>
          <cell r="G2365" t="str">
            <v>6106010120L4</v>
          </cell>
          <cell r="H2365">
            <v>43335</v>
          </cell>
          <cell r="I2365" t="str">
            <v>D</v>
          </cell>
          <cell r="J2365" t="str">
            <v>*19630830C 009550 BI.OBT KARY DANI</v>
          </cell>
          <cell r="K2365" t="str">
            <v>402232800</v>
          </cell>
        </row>
        <row r="2366">
          <cell r="A2366" t="str">
            <v>F</v>
          </cell>
          <cell r="B2366" t="str">
            <v>7</v>
          </cell>
          <cell r="D2366" t="str">
            <v>01413</v>
          </cell>
          <cell r="E2366">
            <v>38586</v>
          </cell>
          <cell r="F2366" t="str">
            <v>48520J2</v>
          </cell>
          <cell r="G2366" t="str">
            <v>6106010120J2</v>
          </cell>
          <cell r="H2366">
            <v>190367</v>
          </cell>
          <cell r="I2366" t="str">
            <v>D</v>
          </cell>
          <cell r="J2366" t="str">
            <v>*19611111A 009634 BI.OBT KARY DONI DWIHANTORO</v>
          </cell>
          <cell r="K2366" t="str">
            <v>402232810</v>
          </cell>
        </row>
        <row r="2367">
          <cell r="A2367" t="str">
            <v>F</v>
          </cell>
          <cell r="B2367" t="str">
            <v>7</v>
          </cell>
          <cell r="D2367" t="str">
            <v>01413</v>
          </cell>
          <cell r="E2367">
            <v>38586</v>
          </cell>
          <cell r="F2367" t="str">
            <v>48520H3</v>
          </cell>
          <cell r="G2367" t="str">
            <v>6106010120H3</v>
          </cell>
          <cell r="H2367">
            <v>48164</v>
          </cell>
          <cell r="I2367" t="str">
            <v>D</v>
          </cell>
          <cell r="J2367" t="str">
            <v>*19530830A 000211 BI.OBT KARY OOS ROSIANA</v>
          </cell>
          <cell r="K2367" t="str">
            <v>402232820</v>
          </cell>
        </row>
        <row r="2368">
          <cell r="A2368" t="str">
            <v>F</v>
          </cell>
          <cell r="B2368" t="str">
            <v>7</v>
          </cell>
          <cell r="D2368" t="str">
            <v>01413</v>
          </cell>
          <cell r="E2368">
            <v>38586</v>
          </cell>
          <cell r="F2368" t="str">
            <v>48520H2</v>
          </cell>
          <cell r="G2368" t="str">
            <v>6106010120H2</v>
          </cell>
          <cell r="H2368">
            <v>36452</v>
          </cell>
          <cell r="I2368" t="str">
            <v>D</v>
          </cell>
          <cell r="J2368" t="str">
            <v>*19591228B 000212 BI.OBT KARY JAJAT SUDRAJAT</v>
          </cell>
          <cell r="K2368" t="str">
            <v>402232830</v>
          </cell>
        </row>
        <row r="2369">
          <cell r="A2369" t="str">
            <v>F</v>
          </cell>
          <cell r="B2369" t="str">
            <v>7</v>
          </cell>
          <cell r="D2369" t="str">
            <v>01413</v>
          </cell>
          <cell r="E2369">
            <v>38586</v>
          </cell>
          <cell r="F2369" t="str">
            <v>48520H2</v>
          </cell>
          <cell r="G2369" t="str">
            <v>6106010120H2</v>
          </cell>
          <cell r="H2369">
            <v>46626</v>
          </cell>
          <cell r="I2369" t="str">
            <v>D</v>
          </cell>
          <cell r="J2369" t="str">
            <v>*19620517A 000213 BI.OBT KARY ATING SODIKIN</v>
          </cell>
          <cell r="K2369" t="str">
            <v>402232840</v>
          </cell>
        </row>
        <row r="2370">
          <cell r="A2370" t="str">
            <v>F</v>
          </cell>
          <cell r="B2370" t="str">
            <v>7</v>
          </cell>
          <cell r="D2370" t="str">
            <v>01413</v>
          </cell>
          <cell r="E2370">
            <v>38586</v>
          </cell>
          <cell r="F2370" t="str">
            <v>48520H2</v>
          </cell>
          <cell r="G2370" t="str">
            <v>6106010120H2</v>
          </cell>
          <cell r="H2370">
            <v>19965</v>
          </cell>
          <cell r="I2370" t="str">
            <v>D</v>
          </cell>
          <cell r="J2370" t="str">
            <v>*19690814C 000214 BI.OBT KARY BONDAN MUZAKIR</v>
          </cell>
          <cell r="K2370" t="str">
            <v>402232850</v>
          </cell>
        </row>
        <row r="2371">
          <cell r="A2371" t="str">
            <v>F</v>
          </cell>
          <cell r="B2371" t="str">
            <v>7</v>
          </cell>
          <cell r="D2371" t="str">
            <v>01413</v>
          </cell>
          <cell r="E2371">
            <v>38586</v>
          </cell>
          <cell r="F2371" t="str">
            <v>48520H2</v>
          </cell>
          <cell r="G2371" t="str">
            <v>6106010120H2</v>
          </cell>
          <cell r="H2371">
            <v>60598</v>
          </cell>
          <cell r="I2371" t="str">
            <v>D</v>
          </cell>
          <cell r="J2371" t="str">
            <v>*19661026B 000215 BI.OBT KARY R. MENTAL SUBIARTO</v>
          </cell>
          <cell r="K2371" t="str">
            <v>402232860</v>
          </cell>
        </row>
        <row r="2372">
          <cell r="A2372" t="str">
            <v>F</v>
          </cell>
          <cell r="B2372" t="str">
            <v>7</v>
          </cell>
          <cell r="D2372" t="str">
            <v>01413</v>
          </cell>
          <cell r="E2372">
            <v>38586</v>
          </cell>
          <cell r="F2372" t="str">
            <v>48520O1</v>
          </cell>
          <cell r="G2372" t="str">
            <v>6106010120O1</v>
          </cell>
          <cell r="H2372">
            <v>47440</v>
          </cell>
          <cell r="I2372" t="str">
            <v>D</v>
          </cell>
          <cell r="J2372" t="str">
            <v>*19650604E 000323 BI.OBT KARY WARTIYAS TUTI, DRA</v>
          </cell>
          <cell r="K2372" t="str">
            <v>402232870</v>
          </cell>
        </row>
        <row r="2373">
          <cell r="A2373" t="str">
            <v>F</v>
          </cell>
          <cell r="B2373" t="str">
            <v>7</v>
          </cell>
          <cell r="D2373" t="str">
            <v>01413</v>
          </cell>
          <cell r="E2373">
            <v>38586</v>
          </cell>
          <cell r="F2373" t="str">
            <v>48520F7</v>
          </cell>
          <cell r="G2373" t="str">
            <v>6106010120F7</v>
          </cell>
          <cell r="H2373">
            <v>125820</v>
          </cell>
          <cell r="I2373" t="str">
            <v>D</v>
          </cell>
          <cell r="J2373" t="str">
            <v>*19500910A 000839 BI.OBT KARY NILA MERLITA, DRA.NY</v>
          </cell>
          <cell r="K2373" t="str">
            <v>402232880</v>
          </cell>
        </row>
        <row r="2374">
          <cell r="A2374" t="str">
            <v>F</v>
          </cell>
          <cell r="B2374" t="str">
            <v>7</v>
          </cell>
          <cell r="D2374" t="str">
            <v>01413</v>
          </cell>
          <cell r="E2374">
            <v>38586</v>
          </cell>
          <cell r="F2374" t="str">
            <v>48520G2</v>
          </cell>
          <cell r="G2374" t="str">
            <v>6106010120G2</v>
          </cell>
          <cell r="H2374">
            <v>65620</v>
          </cell>
          <cell r="I2374" t="str">
            <v>D</v>
          </cell>
          <cell r="J2374" t="str">
            <v>*19610324A 000867 BI.OBT KARY ENDANG KARYA</v>
          </cell>
          <cell r="K2374" t="str">
            <v>402232890</v>
          </cell>
        </row>
        <row r="2375">
          <cell r="A2375" t="str">
            <v>M</v>
          </cell>
          <cell r="B2375" t="str">
            <v>7</v>
          </cell>
          <cell r="D2375" t="str">
            <v>01413</v>
          </cell>
          <cell r="E2375">
            <v>38586</v>
          </cell>
          <cell r="F2375" t="str">
            <v>48520S4</v>
          </cell>
          <cell r="G2375" t="str">
            <v>6106010120S4</v>
          </cell>
          <cell r="H2375">
            <v>62773</v>
          </cell>
          <cell r="I2375" t="str">
            <v>D</v>
          </cell>
          <cell r="J2375" t="str">
            <v>*19581230A 008358 BI.OBT KARY AYI SUTARSIH</v>
          </cell>
          <cell r="K2375" t="str">
            <v>402232900</v>
          </cell>
        </row>
        <row r="2376">
          <cell r="A2376" t="str">
            <v>F</v>
          </cell>
          <cell r="B2376" t="str">
            <v>7</v>
          </cell>
          <cell r="D2376" t="str">
            <v>01413</v>
          </cell>
          <cell r="E2376">
            <v>38586</v>
          </cell>
          <cell r="F2376" t="str">
            <v>48520F7</v>
          </cell>
          <cell r="G2376" t="str">
            <v>6106010120F7</v>
          </cell>
          <cell r="H2376">
            <v>39259</v>
          </cell>
          <cell r="I2376" t="str">
            <v>D</v>
          </cell>
          <cell r="J2376" t="str">
            <v>*19651021B 008359 BI.OBT KARY SUTIAH,NY</v>
          </cell>
          <cell r="K2376" t="str">
            <v>402232910</v>
          </cell>
        </row>
        <row r="2377">
          <cell r="A2377" t="str">
            <v>M</v>
          </cell>
          <cell r="B2377" t="str">
            <v>7</v>
          </cell>
          <cell r="D2377" t="str">
            <v>01413</v>
          </cell>
          <cell r="E2377">
            <v>38586</v>
          </cell>
          <cell r="F2377" t="str">
            <v>48520R2</v>
          </cell>
          <cell r="G2377" t="str">
            <v>6106010120R2</v>
          </cell>
          <cell r="H2377">
            <v>28384</v>
          </cell>
          <cell r="I2377" t="str">
            <v>D</v>
          </cell>
          <cell r="J2377" t="str">
            <v>*19631115B 008363 BI.OBT KARY TETY INDRIAWATI</v>
          </cell>
          <cell r="K2377" t="str">
            <v>402232920</v>
          </cell>
        </row>
        <row r="2378">
          <cell r="A2378" t="str">
            <v>M</v>
          </cell>
          <cell r="B2378" t="str">
            <v>7</v>
          </cell>
          <cell r="D2378" t="str">
            <v>01413</v>
          </cell>
          <cell r="E2378">
            <v>38586</v>
          </cell>
          <cell r="F2378" t="str">
            <v>48520G5</v>
          </cell>
          <cell r="G2378" t="str">
            <v>6106010120G5</v>
          </cell>
          <cell r="H2378">
            <v>39259</v>
          </cell>
          <cell r="I2378" t="str">
            <v>D</v>
          </cell>
          <cell r="J2378" t="str">
            <v>*19591230A 008364 BI.OBT KARY KASMAT</v>
          </cell>
          <cell r="K2378" t="str">
            <v>402232930</v>
          </cell>
        </row>
        <row r="2379">
          <cell r="A2379" t="str">
            <v>F</v>
          </cell>
          <cell r="B2379" t="str">
            <v>7</v>
          </cell>
          <cell r="D2379" t="str">
            <v>01413</v>
          </cell>
          <cell r="E2379">
            <v>38586</v>
          </cell>
          <cell r="F2379" t="str">
            <v>48520N7</v>
          </cell>
          <cell r="G2379" t="str">
            <v>6106010120N7</v>
          </cell>
          <cell r="H2379">
            <v>28384</v>
          </cell>
          <cell r="I2379" t="str">
            <v>D</v>
          </cell>
          <cell r="J2379" t="str">
            <v>*19570514A 008365 BI.OBT KARY NANA SUPRIATNA</v>
          </cell>
          <cell r="K2379" t="str">
            <v>402232940</v>
          </cell>
        </row>
        <row r="2380">
          <cell r="A2380" t="str">
            <v>F</v>
          </cell>
          <cell r="B2380" t="str">
            <v>7</v>
          </cell>
          <cell r="D2380" t="str">
            <v>01413</v>
          </cell>
          <cell r="E2380">
            <v>38586</v>
          </cell>
          <cell r="F2380" t="str">
            <v>48520Q5</v>
          </cell>
          <cell r="G2380" t="str">
            <v>6106010120Q5</v>
          </cell>
          <cell r="H2380">
            <v>43109</v>
          </cell>
          <cell r="I2380" t="str">
            <v>D</v>
          </cell>
          <cell r="J2380" t="str">
            <v>*19530101A 008366 BI.OBT KARY ADUN YAYA WAHYUDIN</v>
          </cell>
          <cell r="K2380" t="str">
            <v>402232950</v>
          </cell>
        </row>
        <row r="2381">
          <cell r="A2381" t="str">
            <v>F</v>
          </cell>
          <cell r="B2381" t="str">
            <v>7</v>
          </cell>
          <cell r="D2381" t="str">
            <v>01413</v>
          </cell>
          <cell r="E2381">
            <v>38586</v>
          </cell>
          <cell r="F2381" t="str">
            <v>48520G2</v>
          </cell>
          <cell r="G2381" t="str">
            <v>6106010120G2</v>
          </cell>
          <cell r="H2381">
            <v>67230</v>
          </cell>
          <cell r="I2381" t="str">
            <v>D</v>
          </cell>
          <cell r="J2381" t="str">
            <v>*19610324A 008436 BI.OBT KARY ENDANG KARYA</v>
          </cell>
          <cell r="K2381" t="str">
            <v>402232960</v>
          </cell>
        </row>
        <row r="2382">
          <cell r="A2382" t="str">
            <v>M</v>
          </cell>
          <cell r="B2382" t="str">
            <v>7</v>
          </cell>
          <cell r="D2382" t="str">
            <v>01413</v>
          </cell>
          <cell r="E2382">
            <v>38586</v>
          </cell>
          <cell r="F2382" t="str">
            <v>48520D3</v>
          </cell>
          <cell r="G2382" t="str">
            <v>6106010120D3</v>
          </cell>
          <cell r="H2382">
            <v>192825</v>
          </cell>
          <cell r="I2382" t="str">
            <v>D</v>
          </cell>
          <cell r="J2382" t="str">
            <v>*19700404B 005441 BI.OBT KARY IWAN DJUNAEDI</v>
          </cell>
          <cell r="K2382" t="str">
            <v>402232970</v>
          </cell>
        </row>
        <row r="2383">
          <cell r="A2383" t="str">
            <v>F</v>
          </cell>
          <cell r="B2383" t="str">
            <v>7</v>
          </cell>
          <cell r="D2383" t="str">
            <v>01413</v>
          </cell>
          <cell r="E2383">
            <v>38586</v>
          </cell>
          <cell r="F2383" t="str">
            <v>48520J5</v>
          </cell>
          <cell r="G2383" t="str">
            <v>6106010120J5</v>
          </cell>
          <cell r="H2383">
            <v>243566</v>
          </cell>
          <cell r="I2383" t="str">
            <v>D</v>
          </cell>
          <cell r="J2383" t="str">
            <v>*19560612B 008445 BI.OBT KARY ENDANG RUSMAWAN</v>
          </cell>
          <cell r="K2383" t="str">
            <v>402232980</v>
          </cell>
        </row>
        <row r="2384">
          <cell r="A2384" t="str">
            <v>F</v>
          </cell>
          <cell r="B2384" t="str">
            <v>7</v>
          </cell>
          <cell r="D2384" t="str">
            <v>01413</v>
          </cell>
          <cell r="E2384">
            <v>38586</v>
          </cell>
          <cell r="F2384" t="str">
            <v>48520N3</v>
          </cell>
          <cell r="G2384" t="str">
            <v>6106010120N3</v>
          </cell>
          <cell r="H2384">
            <v>65486</v>
          </cell>
          <cell r="I2384" t="str">
            <v>D</v>
          </cell>
          <cell r="J2384" t="str">
            <v>*19591105A 008448 BI.OBT KARY LILIS SANUSI, NY</v>
          </cell>
          <cell r="K2384" t="str">
            <v>402232990</v>
          </cell>
        </row>
        <row r="2385">
          <cell r="A2385" t="str">
            <v>F</v>
          </cell>
          <cell r="B2385" t="str">
            <v>7</v>
          </cell>
          <cell r="D2385" t="str">
            <v>01413</v>
          </cell>
          <cell r="E2385">
            <v>38586</v>
          </cell>
          <cell r="F2385" t="str">
            <v>48520G3</v>
          </cell>
          <cell r="G2385" t="str">
            <v>6106010120G3</v>
          </cell>
          <cell r="H2385">
            <v>14805</v>
          </cell>
          <cell r="I2385" t="str">
            <v>D</v>
          </cell>
          <cell r="J2385" t="str">
            <v>*19590107B 009201 BI.OBT KARY SADMI HERLAN</v>
          </cell>
          <cell r="K2385" t="str">
            <v>402233000</v>
          </cell>
        </row>
        <row r="2386">
          <cell r="A2386" t="str">
            <v>F</v>
          </cell>
          <cell r="B2386" t="str">
            <v>7</v>
          </cell>
          <cell r="D2386" t="str">
            <v>01413</v>
          </cell>
          <cell r="E2386">
            <v>38586</v>
          </cell>
          <cell r="F2386" t="str">
            <v>48520D2</v>
          </cell>
          <cell r="G2386" t="str">
            <v>6106010120D2</v>
          </cell>
          <cell r="H2386">
            <v>109468</v>
          </cell>
          <cell r="I2386" t="str">
            <v>D</v>
          </cell>
          <cell r="J2386" t="str">
            <v>*19621129B 009207 BI.OBT KARY SITI TRISNANI SURYAD</v>
          </cell>
          <cell r="K2386" t="str">
            <v>402233010</v>
          </cell>
        </row>
        <row r="2387">
          <cell r="A2387" t="str">
            <v>F</v>
          </cell>
          <cell r="B2387" t="str">
            <v>7</v>
          </cell>
          <cell r="D2387" t="str">
            <v>01413</v>
          </cell>
          <cell r="E2387">
            <v>38586</v>
          </cell>
          <cell r="F2387" t="str">
            <v>48520F7</v>
          </cell>
          <cell r="G2387" t="str">
            <v>6106010120F7</v>
          </cell>
          <cell r="H2387">
            <v>52965</v>
          </cell>
          <cell r="I2387" t="str">
            <v>D</v>
          </cell>
          <cell r="J2387" t="str">
            <v>*19601110B 009208 BI.OBT KARY SUWONDO</v>
          </cell>
          <cell r="K2387" t="str">
            <v>402233020</v>
          </cell>
        </row>
        <row r="2388">
          <cell r="A2388" t="str">
            <v>F</v>
          </cell>
          <cell r="B2388" t="str">
            <v>7</v>
          </cell>
          <cell r="D2388" t="str">
            <v>01413</v>
          </cell>
          <cell r="E2388">
            <v>38586</v>
          </cell>
          <cell r="F2388" t="str">
            <v>48520N3</v>
          </cell>
          <cell r="G2388" t="str">
            <v>6106010120N3</v>
          </cell>
          <cell r="H2388">
            <v>54070</v>
          </cell>
          <cell r="I2388" t="str">
            <v>D</v>
          </cell>
          <cell r="J2388" t="str">
            <v>*19561003B 009212 BI.OBT KARY YUDI WAHYUDI</v>
          </cell>
          <cell r="K2388" t="str">
            <v>402233030</v>
          </cell>
        </row>
        <row r="2389">
          <cell r="A2389" t="str">
            <v>M</v>
          </cell>
          <cell r="B2389" t="str">
            <v>7</v>
          </cell>
          <cell r="D2389" t="str">
            <v>01413</v>
          </cell>
          <cell r="E2389">
            <v>38586</v>
          </cell>
          <cell r="F2389" t="str">
            <v>48520H5</v>
          </cell>
          <cell r="G2389" t="str">
            <v>6106010120H5</v>
          </cell>
          <cell r="H2389">
            <v>157250</v>
          </cell>
          <cell r="I2389" t="str">
            <v>D</v>
          </cell>
          <cell r="J2389" t="str">
            <v>*19640527A 009214 BI.OBT KARY SAKIMUN</v>
          </cell>
          <cell r="K2389" t="str">
            <v>402233040</v>
          </cell>
        </row>
        <row r="2390">
          <cell r="A2390" t="str">
            <v>F</v>
          </cell>
          <cell r="B2390" t="str">
            <v>7</v>
          </cell>
          <cell r="D2390" t="str">
            <v>01413</v>
          </cell>
          <cell r="E2390">
            <v>38586</v>
          </cell>
          <cell r="F2390" t="str">
            <v>48520N4</v>
          </cell>
          <cell r="G2390" t="str">
            <v>6106010120N4</v>
          </cell>
          <cell r="H2390">
            <v>239720</v>
          </cell>
          <cell r="I2390" t="str">
            <v>D</v>
          </cell>
          <cell r="J2390" t="str">
            <v>*19610806A 009222 BI.OBT KARY LILIS MUKHSIN,NY</v>
          </cell>
          <cell r="K2390" t="str">
            <v>402233050</v>
          </cell>
        </row>
        <row r="2391">
          <cell r="A2391" t="str">
            <v>F</v>
          </cell>
          <cell r="B2391" t="str">
            <v>7</v>
          </cell>
          <cell r="D2391" t="str">
            <v>01413</v>
          </cell>
          <cell r="E2391">
            <v>38586</v>
          </cell>
          <cell r="F2391" t="str">
            <v>48520F7</v>
          </cell>
          <cell r="G2391" t="str">
            <v>6106010120F7</v>
          </cell>
          <cell r="H2391">
            <v>167015</v>
          </cell>
          <cell r="I2391" t="str">
            <v>D</v>
          </cell>
          <cell r="J2391" t="str">
            <v>*19550525A 009231 BI.OBT KARY RUSMINI,NY</v>
          </cell>
          <cell r="K2391" t="str">
            <v>402233060</v>
          </cell>
        </row>
        <row r="2392">
          <cell r="A2392" t="str">
            <v>F</v>
          </cell>
          <cell r="B2392" t="str">
            <v>7</v>
          </cell>
          <cell r="D2392" t="str">
            <v>01413</v>
          </cell>
          <cell r="E2392">
            <v>38586</v>
          </cell>
          <cell r="F2392" t="str">
            <v>48520F7</v>
          </cell>
          <cell r="G2392" t="str">
            <v>6106010120F7</v>
          </cell>
          <cell r="H2392">
            <v>28014</v>
          </cell>
          <cell r="I2392" t="str">
            <v>D</v>
          </cell>
          <cell r="J2392" t="str">
            <v>*19560204A 009232 BI.OBT KARY TUTI SUBETSI, NY</v>
          </cell>
          <cell r="K2392" t="str">
            <v>402233070</v>
          </cell>
        </row>
        <row r="2393">
          <cell r="A2393" t="str">
            <v>M</v>
          </cell>
          <cell r="B2393" t="str">
            <v>7</v>
          </cell>
          <cell r="D2393" t="str">
            <v>01413</v>
          </cell>
          <cell r="E2393">
            <v>38586</v>
          </cell>
          <cell r="F2393" t="str">
            <v>48520Q5</v>
          </cell>
          <cell r="G2393" t="str">
            <v>6106010120Q5</v>
          </cell>
          <cell r="H2393">
            <v>67513</v>
          </cell>
          <cell r="I2393" t="str">
            <v>D</v>
          </cell>
          <cell r="J2393" t="str">
            <v>*19620730A 009237 BI.OBT KARY NAJMUDIN</v>
          </cell>
          <cell r="K2393" t="str">
            <v>402233080</v>
          </cell>
        </row>
        <row r="2394">
          <cell r="A2394" t="str">
            <v>M</v>
          </cell>
          <cell r="B2394" t="str">
            <v>7</v>
          </cell>
          <cell r="D2394" t="str">
            <v>01413</v>
          </cell>
          <cell r="E2394">
            <v>38586</v>
          </cell>
          <cell r="F2394" t="str">
            <v>48520Q2</v>
          </cell>
          <cell r="G2394" t="str">
            <v>6106010120Q2</v>
          </cell>
          <cell r="H2394">
            <v>267120</v>
          </cell>
          <cell r="I2394" t="str">
            <v>D</v>
          </cell>
          <cell r="J2394" t="str">
            <v>*19510912A 009242 BI.OBT KARY AAN PRIATNA</v>
          </cell>
          <cell r="K2394" t="str">
            <v>402233090</v>
          </cell>
        </row>
        <row r="2395">
          <cell r="A2395" t="str">
            <v>M</v>
          </cell>
          <cell r="B2395" t="str">
            <v>7</v>
          </cell>
          <cell r="D2395" t="str">
            <v>01413</v>
          </cell>
          <cell r="E2395">
            <v>38586</v>
          </cell>
          <cell r="F2395" t="str">
            <v>48520I0</v>
          </cell>
          <cell r="G2395" t="str">
            <v>6106010120I0</v>
          </cell>
          <cell r="H2395">
            <v>35988</v>
          </cell>
          <cell r="I2395" t="str">
            <v>D</v>
          </cell>
          <cell r="J2395" t="str">
            <v>*19560713A 009245 BI.OBT KARY ABDUL MANAN, DRS</v>
          </cell>
          <cell r="K2395" t="str">
            <v>402233100</v>
          </cell>
        </row>
        <row r="2396">
          <cell r="A2396" t="str">
            <v>F</v>
          </cell>
          <cell r="B2396" t="str">
            <v>7</v>
          </cell>
          <cell r="D2396" t="str">
            <v>01413</v>
          </cell>
          <cell r="E2396">
            <v>38586</v>
          </cell>
          <cell r="F2396" t="str">
            <v>48520E1</v>
          </cell>
          <cell r="G2396" t="str">
            <v>6106010120E1</v>
          </cell>
          <cell r="H2396">
            <v>34925</v>
          </cell>
          <cell r="I2396" t="str">
            <v>D</v>
          </cell>
          <cell r="J2396" t="str">
            <v>*19620214A 009246 BI.OBT KARY IMAS SUPRIATI,NY</v>
          </cell>
          <cell r="K2396" t="str">
            <v>402233110</v>
          </cell>
        </row>
        <row r="2397">
          <cell r="A2397" t="str">
            <v>F</v>
          </cell>
          <cell r="B2397" t="str">
            <v>7</v>
          </cell>
          <cell r="D2397" t="str">
            <v>01413</v>
          </cell>
          <cell r="E2397">
            <v>38586</v>
          </cell>
          <cell r="F2397" t="str">
            <v>48520K4</v>
          </cell>
          <cell r="G2397" t="str">
            <v>6106010120K4</v>
          </cell>
          <cell r="H2397">
            <v>4080</v>
          </cell>
          <cell r="I2397" t="str">
            <v>D</v>
          </cell>
          <cell r="J2397" t="str">
            <v>*19740224B 009247 BI.OBT KARY KOSTAMAN</v>
          </cell>
          <cell r="K2397" t="str">
            <v>402233120</v>
          </cell>
        </row>
        <row r="2398">
          <cell r="A2398" t="str">
            <v>F</v>
          </cell>
          <cell r="B2398" t="str">
            <v>7</v>
          </cell>
          <cell r="D2398" t="str">
            <v>01413</v>
          </cell>
          <cell r="E2398">
            <v>38586</v>
          </cell>
          <cell r="F2398" t="str">
            <v>48520Q5</v>
          </cell>
          <cell r="G2398" t="str">
            <v>6106010120Q5</v>
          </cell>
          <cell r="H2398">
            <v>70465</v>
          </cell>
          <cell r="I2398" t="str">
            <v>D</v>
          </cell>
          <cell r="J2398" t="str">
            <v>*19610514C 009248 BI.OBT KARY MULYANA</v>
          </cell>
          <cell r="K2398" t="str">
            <v>402233130</v>
          </cell>
        </row>
        <row r="2399">
          <cell r="A2399" t="str">
            <v>M</v>
          </cell>
          <cell r="B2399" t="str">
            <v>7</v>
          </cell>
          <cell r="D2399" t="str">
            <v>01413</v>
          </cell>
          <cell r="E2399">
            <v>38586</v>
          </cell>
          <cell r="F2399" t="str">
            <v>48520I0</v>
          </cell>
          <cell r="G2399" t="str">
            <v>6106010120I0</v>
          </cell>
          <cell r="H2399">
            <v>57235</v>
          </cell>
          <cell r="I2399" t="str">
            <v>D</v>
          </cell>
          <cell r="J2399" t="str">
            <v>*19560713A 009249 BI.OBT KARY ABDUL MANAN, DRS</v>
          </cell>
          <cell r="K2399" t="str">
            <v>402233140</v>
          </cell>
        </row>
        <row r="2400">
          <cell r="A2400" t="str">
            <v>M</v>
          </cell>
          <cell r="B2400" t="str">
            <v>7</v>
          </cell>
          <cell r="D2400" t="str">
            <v>01413</v>
          </cell>
          <cell r="E2400">
            <v>38586</v>
          </cell>
          <cell r="F2400" t="str">
            <v>48520J4</v>
          </cell>
          <cell r="G2400" t="str">
            <v>6106010120J4</v>
          </cell>
          <cell r="H2400">
            <v>34920</v>
          </cell>
          <cell r="I2400" t="str">
            <v>D</v>
          </cell>
          <cell r="J2400" t="str">
            <v>*19550610B 009251 BI.OBT KARY DION RUSDIANA</v>
          </cell>
          <cell r="K2400" t="str">
            <v>402233150</v>
          </cell>
        </row>
        <row r="2401">
          <cell r="A2401" t="str">
            <v>M</v>
          </cell>
          <cell r="B2401" t="str">
            <v>7</v>
          </cell>
          <cell r="D2401" t="str">
            <v>01413</v>
          </cell>
          <cell r="E2401">
            <v>38586</v>
          </cell>
          <cell r="F2401" t="str">
            <v>48520H5</v>
          </cell>
          <cell r="G2401" t="str">
            <v>6106010120H5</v>
          </cell>
          <cell r="H2401">
            <v>39028</v>
          </cell>
          <cell r="I2401" t="str">
            <v>D</v>
          </cell>
          <cell r="J2401" t="str">
            <v>*19530515B 009252 BI.OBT KARY NANANG HIDAYAT</v>
          </cell>
          <cell r="K2401" t="str">
            <v>402233160</v>
          </cell>
        </row>
        <row r="2402">
          <cell r="A2402" t="str">
            <v>F</v>
          </cell>
          <cell r="B2402" t="str">
            <v>7</v>
          </cell>
          <cell r="D2402" t="str">
            <v>01413</v>
          </cell>
          <cell r="E2402">
            <v>38586</v>
          </cell>
          <cell r="F2402" t="str">
            <v>48520F6</v>
          </cell>
          <cell r="G2402" t="str">
            <v>6106010120F6</v>
          </cell>
          <cell r="H2402">
            <v>10800</v>
          </cell>
          <cell r="I2402" t="str">
            <v>D</v>
          </cell>
          <cell r="J2402" t="str">
            <v>*19600607B 009253 BI.OBT KARY WINARTININGSIH,NY</v>
          </cell>
          <cell r="K2402" t="str">
            <v>402233170</v>
          </cell>
        </row>
        <row r="2403">
          <cell r="A2403" t="str">
            <v>M</v>
          </cell>
          <cell r="B2403" t="str">
            <v>7</v>
          </cell>
          <cell r="D2403" t="str">
            <v>01413</v>
          </cell>
          <cell r="E2403">
            <v>38586</v>
          </cell>
          <cell r="F2403" t="str">
            <v>48520G5</v>
          </cell>
          <cell r="G2403" t="str">
            <v>6106010120G5</v>
          </cell>
          <cell r="H2403">
            <v>10445</v>
          </cell>
          <cell r="I2403" t="str">
            <v>D</v>
          </cell>
          <cell r="J2403" t="str">
            <v>*19620108A 009254 BI.OBT KARY SUHERMAN</v>
          </cell>
          <cell r="K2403" t="str">
            <v>402233180</v>
          </cell>
        </row>
        <row r="2404">
          <cell r="A2404" t="str">
            <v>F</v>
          </cell>
          <cell r="B2404" t="str">
            <v>7</v>
          </cell>
          <cell r="D2404" t="str">
            <v>01413</v>
          </cell>
          <cell r="E2404">
            <v>38586</v>
          </cell>
          <cell r="F2404" t="str">
            <v>48520G3</v>
          </cell>
          <cell r="G2404" t="str">
            <v>6106010120G3</v>
          </cell>
          <cell r="H2404">
            <v>120170</v>
          </cell>
          <cell r="I2404" t="str">
            <v>D</v>
          </cell>
          <cell r="J2404" t="str">
            <v>*19540503B 009255 BI.OBT KARY YUSUF SUPRIYADI</v>
          </cell>
          <cell r="K2404" t="str">
            <v>402233190</v>
          </cell>
        </row>
        <row r="2405">
          <cell r="A2405" t="str">
            <v>F</v>
          </cell>
          <cell r="B2405" t="str">
            <v>7</v>
          </cell>
          <cell r="D2405" t="str">
            <v>01413</v>
          </cell>
          <cell r="E2405">
            <v>38586</v>
          </cell>
          <cell r="F2405" t="str">
            <v>48520F7</v>
          </cell>
          <cell r="G2405" t="str">
            <v>6106010120F7</v>
          </cell>
          <cell r="H2405">
            <v>61611</v>
          </cell>
          <cell r="I2405" t="str">
            <v>D</v>
          </cell>
          <cell r="J2405" t="str">
            <v>*19580907D 009256 BI.OBT KARY KOMARIAH ASE,NY</v>
          </cell>
          <cell r="K2405" t="str">
            <v>402233200</v>
          </cell>
        </row>
        <row r="2406">
          <cell r="A2406" t="str">
            <v>F</v>
          </cell>
          <cell r="B2406" t="str">
            <v>7</v>
          </cell>
          <cell r="D2406" t="str">
            <v>01413</v>
          </cell>
          <cell r="E2406">
            <v>38586</v>
          </cell>
          <cell r="F2406" t="str">
            <v>48520G4</v>
          </cell>
          <cell r="G2406" t="str">
            <v>6106010120G4</v>
          </cell>
          <cell r="H2406">
            <v>65666</v>
          </cell>
          <cell r="I2406" t="str">
            <v>D</v>
          </cell>
          <cell r="J2406" t="str">
            <v>*19600425B 009257 BI.OBT KARY SITI AISYAH AMIN</v>
          </cell>
          <cell r="K2406" t="str">
            <v>402233210</v>
          </cell>
        </row>
        <row r="2407">
          <cell r="A2407" t="str">
            <v>M</v>
          </cell>
          <cell r="B2407" t="str">
            <v>7</v>
          </cell>
          <cell r="D2407" t="str">
            <v>01413</v>
          </cell>
          <cell r="E2407">
            <v>38586</v>
          </cell>
          <cell r="F2407" t="str">
            <v>48520M3</v>
          </cell>
          <cell r="G2407" t="str">
            <v>6106010120M3</v>
          </cell>
          <cell r="H2407">
            <v>18656</v>
          </cell>
          <cell r="I2407" t="str">
            <v>D</v>
          </cell>
          <cell r="J2407" t="str">
            <v>*19630222B 009258 BI.OBT KARY NANDANG SUTISNA</v>
          </cell>
          <cell r="K2407" t="str">
            <v>402233220</v>
          </cell>
        </row>
        <row r="2408">
          <cell r="A2408" t="str">
            <v>F</v>
          </cell>
          <cell r="B2408" t="str">
            <v>7</v>
          </cell>
          <cell r="D2408" t="str">
            <v>01413</v>
          </cell>
          <cell r="E2408">
            <v>38586</v>
          </cell>
          <cell r="F2408" t="str">
            <v>48520J4</v>
          </cell>
          <cell r="G2408" t="str">
            <v>6106010120J4</v>
          </cell>
          <cell r="H2408">
            <v>43785</v>
          </cell>
          <cell r="I2408" t="str">
            <v>D</v>
          </cell>
          <cell r="J2408" t="str">
            <v>*19570527B 009259 BI.OBT KARY SITI AMINAH,NY</v>
          </cell>
          <cell r="K2408" t="str">
            <v>402233230</v>
          </cell>
        </row>
        <row r="2409">
          <cell r="A2409" t="str">
            <v>F</v>
          </cell>
          <cell r="B2409" t="str">
            <v>7</v>
          </cell>
          <cell r="D2409" t="str">
            <v>01413</v>
          </cell>
          <cell r="E2409">
            <v>38586</v>
          </cell>
          <cell r="F2409" t="str">
            <v>48520Q5</v>
          </cell>
          <cell r="G2409" t="str">
            <v>6106010120Q5</v>
          </cell>
          <cell r="H2409">
            <v>21831</v>
          </cell>
          <cell r="I2409" t="str">
            <v>D</v>
          </cell>
          <cell r="J2409" t="str">
            <v>*19550418A 009261 BI.OBT KARY ANUNG SOLEH</v>
          </cell>
          <cell r="K2409" t="str">
            <v>402233240</v>
          </cell>
        </row>
        <row r="2410">
          <cell r="A2410" t="str">
            <v>F</v>
          </cell>
          <cell r="B2410" t="str">
            <v>7</v>
          </cell>
          <cell r="D2410" t="str">
            <v>01413</v>
          </cell>
          <cell r="E2410">
            <v>38586</v>
          </cell>
          <cell r="F2410" t="str">
            <v>48520H2</v>
          </cell>
          <cell r="G2410" t="str">
            <v>6106010120H2</v>
          </cell>
          <cell r="H2410">
            <v>112149</v>
          </cell>
          <cell r="I2410" t="str">
            <v>D</v>
          </cell>
          <cell r="J2410" t="str">
            <v>*19591228B 009262 BI.OBT KARY JAJAT SUDRAJAT</v>
          </cell>
          <cell r="K2410" t="str">
            <v>402233250</v>
          </cell>
        </row>
        <row r="2411">
          <cell r="A2411" t="str">
            <v>F</v>
          </cell>
          <cell r="B2411" t="str">
            <v>7</v>
          </cell>
          <cell r="D2411" t="str">
            <v>01413</v>
          </cell>
          <cell r="E2411">
            <v>38586</v>
          </cell>
          <cell r="F2411" t="str">
            <v>48520F6</v>
          </cell>
          <cell r="G2411" t="str">
            <v>6106010120F6</v>
          </cell>
          <cell r="H2411">
            <v>69105</v>
          </cell>
          <cell r="I2411" t="str">
            <v>D</v>
          </cell>
          <cell r="J2411" t="str">
            <v>*19570903C 009263 BI.OBT KARY EUIS RATNA KOMALA,NY</v>
          </cell>
          <cell r="K2411" t="str">
            <v>402233260</v>
          </cell>
        </row>
        <row r="2412">
          <cell r="A2412" t="str">
            <v>F</v>
          </cell>
          <cell r="B2412" t="str">
            <v>7</v>
          </cell>
          <cell r="D2412" t="str">
            <v>01413</v>
          </cell>
          <cell r="E2412">
            <v>38586</v>
          </cell>
          <cell r="F2412" t="str">
            <v>48520F2</v>
          </cell>
          <cell r="G2412" t="str">
            <v>6106010120F2</v>
          </cell>
          <cell r="H2412">
            <v>23750</v>
          </cell>
          <cell r="I2412" t="str">
            <v>D</v>
          </cell>
          <cell r="J2412" t="str">
            <v>*19671225C 009265 BI.OBT KARY DUDUNG SUPRIYATNA</v>
          </cell>
          <cell r="K2412" t="str">
            <v>402233270</v>
          </cell>
        </row>
        <row r="2413">
          <cell r="A2413" t="str">
            <v>M</v>
          </cell>
          <cell r="B2413" t="str">
            <v>7</v>
          </cell>
          <cell r="D2413" t="str">
            <v>01413</v>
          </cell>
          <cell r="E2413">
            <v>38586</v>
          </cell>
          <cell r="F2413" t="str">
            <v>48520H6</v>
          </cell>
          <cell r="G2413" t="str">
            <v>6106010120H6</v>
          </cell>
          <cell r="H2413">
            <v>49417</v>
          </cell>
          <cell r="I2413" t="str">
            <v>D</v>
          </cell>
          <cell r="J2413" t="str">
            <v>*19620925B 009525 BI.OBT KARY SYAIFUL ARBAI</v>
          </cell>
          <cell r="K2413" t="str">
            <v>402233280</v>
          </cell>
        </row>
        <row r="2414">
          <cell r="A2414" t="str">
            <v>F</v>
          </cell>
          <cell r="B2414" t="str">
            <v>7</v>
          </cell>
          <cell r="D2414" t="str">
            <v>01413</v>
          </cell>
          <cell r="E2414">
            <v>38586</v>
          </cell>
          <cell r="F2414" t="str">
            <v>48520G4</v>
          </cell>
          <cell r="G2414" t="str">
            <v>6106010120G4</v>
          </cell>
          <cell r="H2414">
            <v>129244</v>
          </cell>
          <cell r="I2414" t="str">
            <v>D</v>
          </cell>
          <cell r="J2414" t="str">
            <v>*19550320D 009528 BI.OBT KARY ADE RUCHIYAT</v>
          </cell>
          <cell r="K2414" t="str">
            <v>402233290</v>
          </cell>
        </row>
        <row r="2415">
          <cell r="A2415" t="str">
            <v>F</v>
          </cell>
          <cell r="B2415" t="str">
            <v>7</v>
          </cell>
          <cell r="D2415" t="str">
            <v>01413</v>
          </cell>
          <cell r="E2415">
            <v>38586</v>
          </cell>
          <cell r="F2415" t="str">
            <v>48520F6</v>
          </cell>
          <cell r="G2415" t="str">
            <v>6106010120F6</v>
          </cell>
          <cell r="H2415">
            <v>26941</v>
          </cell>
          <cell r="I2415" t="str">
            <v>D</v>
          </cell>
          <cell r="J2415" t="str">
            <v>*19590616C 009527 BI.OBT KARY WAHYU SAEPUDIN</v>
          </cell>
          <cell r="K2415" t="str">
            <v>402233300</v>
          </cell>
        </row>
        <row r="2416">
          <cell r="A2416" t="str">
            <v>M</v>
          </cell>
          <cell r="B2416" t="str">
            <v>7</v>
          </cell>
          <cell r="D2416" t="str">
            <v>01413</v>
          </cell>
          <cell r="E2416">
            <v>38586</v>
          </cell>
          <cell r="F2416" t="str">
            <v>48520H5</v>
          </cell>
          <cell r="G2416" t="str">
            <v>6106010120H5</v>
          </cell>
          <cell r="H2416">
            <v>31993</v>
          </cell>
          <cell r="I2416" t="str">
            <v>D</v>
          </cell>
          <cell r="J2416" t="str">
            <v>*19630307A 009528 BI.OBT KARY LILI HERMAWAN</v>
          </cell>
          <cell r="K2416" t="str">
            <v>402233310</v>
          </cell>
        </row>
        <row r="2417">
          <cell r="A2417" t="str">
            <v>M</v>
          </cell>
          <cell r="B2417" t="str">
            <v>7</v>
          </cell>
          <cell r="D2417" t="str">
            <v>01413</v>
          </cell>
          <cell r="E2417">
            <v>38586</v>
          </cell>
          <cell r="F2417" t="str">
            <v>48520H5</v>
          </cell>
          <cell r="G2417" t="str">
            <v>6106010120H5</v>
          </cell>
          <cell r="H2417">
            <v>33840</v>
          </cell>
          <cell r="I2417" t="str">
            <v>D</v>
          </cell>
          <cell r="J2417" t="str">
            <v>*19550727A 009530 BI.OBT KARY YAYA SUPRIYA</v>
          </cell>
          <cell r="K2417" t="str">
            <v>402233320</v>
          </cell>
        </row>
        <row r="2418">
          <cell r="A2418" t="str">
            <v>M</v>
          </cell>
          <cell r="B2418" t="str">
            <v>7</v>
          </cell>
          <cell r="D2418" t="str">
            <v>01413</v>
          </cell>
          <cell r="E2418">
            <v>38586</v>
          </cell>
          <cell r="F2418" t="str">
            <v>48520H5</v>
          </cell>
          <cell r="G2418" t="str">
            <v>6106010120H5</v>
          </cell>
          <cell r="H2418">
            <v>15879</v>
          </cell>
          <cell r="I2418" t="str">
            <v>D</v>
          </cell>
          <cell r="J2418" t="str">
            <v>*19550727A 009531 BI.OBT KARY YAYA SUPRIYA</v>
          </cell>
          <cell r="K2418" t="str">
            <v>402233330</v>
          </cell>
        </row>
        <row r="2419">
          <cell r="A2419" t="str">
            <v>F</v>
          </cell>
          <cell r="B2419" t="str">
            <v>7</v>
          </cell>
          <cell r="D2419" t="str">
            <v>01413</v>
          </cell>
          <cell r="E2419">
            <v>38586</v>
          </cell>
          <cell r="F2419" t="str">
            <v>48520G4</v>
          </cell>
          <cell r="G2419" t="str">
            <v>6106010120G4</v>
          </cell>
          <cell r="H2419">
            <v>227340</v>
          </cell>
          <cell r="I2419" t="str">
            <v>D</v>
          </cell>
          <cell r="J2419" t="str">
            <v>*19570503A 009533 BI.OBT KARY TATTY SUMARYATI, NY</v>
          </cell>
          <cell r="K2419" t="str">
            <v>402233340</v>
          </cell>
        </row>
        <row r="2420">
          <cell r="A2420" t="str">
            <v>M</v>
          </cell>
          <cell r="B2420" t="str">
            <v>7</v>
          </cell>
          <cell r="D2420" t="str">
            <v>01413</v>
          </cell>
          <cell r="E2420">
            <v>38586</v>
          </cell>
          <cell r="F2420" t="str">
            <v>48520K6</v>
          </cell>
          <cell r="G2420" t="str">
            <v>6106010120K6</v>
          </cell>
          <cell r="H2420">
            <v>14162</v>
          </cell>
          <cell r="I2420" t="str">
            <v>D</v>
          </cell>
          <cell r="J2420" t="str">
            <v>*19601030B 009535 BI.OBT KARY SUPRAPTO</v>
          </cell>
          <cell r="K2420" t="str">
            <v>402233350</v>
          </cell>
        </row>
        <row r="2421">
          <cell r="A2421" t="str">
            <v>M</v>
          </cell>
          <cell r="B2421" t="str">
            <v>7</v>
          </cell>
          <cell r="D2421" t="str">
            <v>01413</v>
          </cell>
          <cell r="E2421">
            <v>38586</v>
          </cell>
          <cell r="F2421" t="str">
            <v>48520H4</v>
          </cell>
          <cell r="G2421" t="str">
            <v>6106010120H4</v>
          </cell>
          <cell r="H2421">
            <v>179868</v>
          </cell>
          <cell r="I2421" t="str">
            <v>D</v>
          </cell>
          <cell r="J2421" t="str">
            <v>*19660115A 009537 BI.OBT KARY ADE SUTISNA</v>
          </cell>
          <cell r="K2421" t="str">
            <v>402233360</v>
          </cell>
        </row>
        <row r="2422">
          <cell r="A2422" t="str">
            <v>M</v>
          </cell>
          <cell r="B2422" t="str">
            <v>7</v>
          </cell>
          <cell r="D2422" t="str">
            <v>01413</v>
          </cell>
          <cell r="E2422">
            <v>38586</v>
          </cell>
          <cell r="F2422" t="str">
            <v>48520H6</v>
          </cell>
          <cell r="G2422" t="str">
            <v>6106010120H6</v>
          </cell>
          <cell r="H2422">
            <v>25175</v>
          </cell>
          <cell r="I2422" t="str">
            <v>D</v>
          </cell>
          <cell r="J2422" t="str">
            <v>*19571215B 009538 BI.OBT KARY OHI HIDAYAT</v>
          </cell>
          <cell r="K2422" t="str">
            <v>402233370</v>
          </cell>
        </row>
        <row r="2423">
          <cell r="A2423" t="str">
            <v>F</v>
          </cell>
          <cell r="B2423" t="str">
            <v>7</v>
          </cell>
          <cell r="D2423" t="str">
            <v>01413</v>
          </cell>
          <cell r="E2423">
            <v>38586</v>
          </cell>
          <cell r="F2423" t="str">
            <v>48520M3</v>
          </cell>
          <cell r="G2423" t="str">
            <v>6106010120M3</v>
          </cell>
          <cell r="H2423">
            <v>53645</v>
          </cell>
          <cell r="I2423" t="str">
            <v>D</v>
          </cell>
          <cell r="J2423" t="str">
            <v>*19530509B 009540 BI.OBT KARY ACE SULAEMAN</v>
          </cell>
          <cell r="K2423" t="str">
            <v>402233380</v>
          </cell>
        </row>
        <row r="2424">
          <cell r="A2424" t="str">
            <v>F</v>
          </cell>
          <cell r="B2424" t="str">
            <v>7</v>
          </cell>
          <cell r="D2424" t="str">
            <v>01413</v>
          </cell>
          <cell r="E2424">
            <v>38586</v>
          </cell>
          <cell r="F2424" t="str">
            <v>48520Q6</v>
          </cell>
          <cell r="G2424" t="str">
            <v>6106010120Q6</v>
          </cell>
          <cell r="H2424">
            <v>16318</v>
          </cell>
          <cell r="I2424" t="str">
            <v>D</v>
          </cell>
          <cell r="J2424" t="str">
            <v>*19570115A 009541 BI.OBT KARY RACHMAT EFFENDI</v>
          </cell>
          <cell r="K2424" t="str">
            <v>402233390</v>
          </cell>
        </row>
        <row r="2425">
          <cell r="A2425" t="str">
            <v>F</v>
          </cell>
          <cell r="B2425" t="str">
            <v>7</v>
          </cell>
          <cell r="D2425" t="str">
            <v>01413</v>
          </cell>
          <cell r="E2425">
            <v>38586</v>
          </cell>
          <cell r="F2425" t="str">
            <v>48520Q6</v>
          </cell>
          <cell r="G2425" t="str">
            <v>6106010120Q6</v>
          </cell>
          <cell r="H2425">
            <v>20625</v>
          </cell>
          <cell r="I2425" t="str">
            <v>D</v>
          </cell>
          <cell r="J2425" t="str">
            <v>*19570115A 009542 BI.OBT KARY RACHMAT EFFENDI</v>
          </cell>
          <cell r="K2425" t="str">
            <v>402233400</v>
          </cell>
        </row>
        <row r="2426">
          <cell r="A2426" t="str">
            <v>F</v>
          </cell>
          <cell r="B2426" t="str">
            <v>7</v>
          </cell>
          <cell r="D2426" t="str">
            <v>01413</v>
          </cell>
          <cell r="E2426">
            <v>38586</v>
          </cell>
          <cell r="F2426" t="str">
            <v>48520F6</v>
          </cell>
          <cell r="G2426" t="str">
            <v>6106010120F6</v>
          </cell>
          <cell r="H2426">
            <v>19610</v>
          </cell>
          <cell r="I2426" t="str">
            <v>D</v>
          </cell>
          <cell r="J2426" t="str">
            <v>*19600607B 009543 BI.OBT KARY WINARTININGSIH,NY</v>
          </cell>
          <cell r="K2426" t="str">
            <v>402233410</v>
          </cell>
        </row>
        <row r="2427">
          <cell r="A2427" t="str">
            <v>F</v>
          </cell>
          <cell r="B2427" t="str">
            <v>7</v>
          </cell>
          <cell r="D2427" t="str">
            <v>01413</v>
          </cell>
          <cell r="E2427">
            <v>38586</v>
          </cell>
          <cell r="F2427" t="str">
            <v>48520D2</v>
          </cell>
          <cell r="G2427" t="str">
            <v>6106010120D2</v>
          </cell>
          <cell r="H2427">
            <v>49235</v>
          </cell>
          <cell r="I2427" t="str">
            <v>D</v>
          </cell>
          <cell r="J2427" t="str">
            <v>*19610515D 009548 BI.OBT KARY AI TINTIN SUMARTINI,</v>
          </cell>
          <cell r="K2427" t="str">
            <v>402233420</v>
          </cell>
        </row>
        <row r="2428">
          <cell r="A2428" t="str">
            <v>F</v>
          </cell>
          <cell r="B2428" t="str">
            <v>7</v>
          </cell>
          <cell r="D2428" t="str">
            <v>01413</v>
          </cell>
          <cell r="E2428">
            <v>38586</v>
          </cell>
          <cell r="F2428" t="str">
            <v>48520G2</v>
          </cell>
          <cell r="G2428" t="str">
            <v>6106010120G2</v>
          </cell>
          <cell r="H2428">
            <v>39875</v>
          </cell>
          <cell r="I2428" t="str">
            <v>D</v>
          </cell>
          <cell r="J2428" t="str">
            <v>*19770106A 009549 BI.OBT KARY NUNUNG BUDIYANTI</v>
          </cell>
          <cell r="K2428" t="str">
            <v>402233430</v>
          </cell>
        </row>
        <row r="2429">
          <cell r="A2429" t="str">
            <v>F</v>
          </cell>
          <cell r="B2429" t="str">
            <v>7</v>
          </cell>
          <cell r="D2429" t="str">
            <v>01413</v>
          </cell>
          <cell r="E2429">
            <v>38586</v>
          </cell>
          <cell r="F2429" t="str">
            <v>48520Q5</v>
          </cell>
          <cell r="G2429" t="str">
            <v>6106010120Q5</v>
          </cell>
          <cell r="H2429">
            <v>60560</v>
          </cell>
          <cell r="I2429" t="str">
            <v>D</v>
          </cell>
          <cell r="J2429" t="str">
            <v>*19550418A 009551 BI.OBT KARY ANUNG SOLEH</v>
          </cell>
          <cell r="K2429" t="str">
            <v>402233440</v>
          </cell>
        </row>
        <row r="2430">
          <cell r="A2430" t="str">
            <v>F</v>
          </cell>
          <cell r="B2430" t="str">
            <v>7</v>
          </cell>
          <cell r="D2430" t="str">
            <v>01413</v>
          </cell>
          <cell r="E2430">
            <v>38586</v>
          </cell>
          <cell r="F2430" t="str">
            <v>48520N7</v>
          </cell>
          <cell r="G2430" t="str">
            <v>6106010120N7</v>
          </cell>
          <cell r="H2430">
            <v>69437</v>
          </cell>
          <cell r="I2430" t="str">
            <v>D</v>
          </cell>
          <cell r="J2430" t="str">
            <v>*19680629A 009585 BI.OBT KARY JUNJUN SAPTAJI</v>
          </cell>
          <cell r="K2430" t="str">
            <v>402233450</v>
          </cell>
        </row>
        <row r="2431">
          <cell r="A2431" t="str">
            <v>M</v>
          </cell>
          <cell r="B2431" t="str">
            <v>7</v>
          </cell>
          <cell r="D2431" t="str">
            <v>01413</v>
          </cell>
          <cell r="E2431">
            <v>38586</v>
          </cell>
          <cell r="F2431" t="str">
            <v>48520J3</v>
          </cell>
          <cell r="G2431" t="str">
            <v>6106010120J3</v>
          </cell>
          <cell r="H2431">
            <v>116862</v>
          </cell>
          <cell r="I2431" t="str">
            <v>D</v>
          </cell>
          <cell r="J2431" t="str">
            <v>*19630420C 009587 BI.OBT KARY DINI ANGGINI</v>
          </cell>
          <cell r="K2431" t="str">
            <v>402233460</v>
          </cell>
        </row>
        <row r="2432">
          <cell r="A2432" t="str">
            <v>F</v>
          </cell>
          <cell r="B2432" t="str">
            <v>7</v>
          </cell>
          <cell r="D2432" t="str">
            <v>01413</v>
          </cell>
          <cell r="E2432">
            <v>38586</v>
          </cell>
          <cell r="F2432" t="str">
            <v>48520F7</v>
          </cell>
          <cell r="G2432" t="str">
            <v>6106010120F7</v>
          </cell>
          <cell r="H2432">
            <v>203558</v>
          </cell>
          <cell r="I2432" t="str">
            <v>D</v>
          </cell>
          <cell r="J2432" t="str">
            <v>*19630605C 009588 BI.OBT KARY YADI KURNIADI</v>
          </cell>
          <cell r="K2432" t="str">
            <v>402233470</v>
          </cell>
        </row>
        <row r="2433">
          <cell r="A2433" t="str">
            <v>F</v>
          </cell>
          <cell r="B2433" t="str">
            <v>7</v>
          </cell>
          <cell r="D2433" t="str">
            <v>01413</v>
          </cell>
          <cell r="E2433">
            <v>38586</v>
          </cell>
          <cell r="F2433" t="str">
            <v>48520Q5</v>
          </cell>
          <cell r="G2433" t="str">
            <v>6106010120Q5</v>
          </cell>
          <cell r="H2433">
            <v>90332</v>
          </cell>
          <cell r="I2433" t="str">
            <v>D</v>
          </cell>
          <cell r="J2433" t="str">
            <v>*19550811A 009601 BI.OBT KARY AGUS SURYANA</v>
          </cell>
          <cell r="K2433" t="str">
            <v>402233480</v>
          </cell>
        </row>
        <row r="2434">
          <cell r="A2434" t="str">
            <v>F</v>
          </cell>
          <cell r="B2434" t="str">
            <v>7</v>
          </cell>
          <cell r="D2434" t="str">
            <v>01413</v>
          </cell>
          <cell r="E2434">
            <v>38586</v>
          </cell>
          <cell r="F2434" t="str">
            <v>48520G4</v>
          </cell>
          <cell r="G2434" t="str">
            <v>6106010120G4</v>
          </cell>
          <cell r="H2434">
            <v>90701</v>
          </cell>
          <cell r="I2434" t="str">
            <v>D</v>
          </cell>
          <cell r="J2434" t="str">
            <v>*19501110B 009602 BI.OBT KARY EUIS SUHERTI,NY</v>
          </cell>
          <cell r="K2434" t="str">
            <v>402233490</v>
          </cell>
        </row>
        <row r="2435">
          <cell r="A2435" t="str">
            <v>F</v>
          </cell>
          <cell r="B2435" t="str">
            <v>7</v>
          </cell>
          <cell r="D2435" t="str">
            <v>01413</v>
          </cell>
          <cell r="E2435">
            <v>38586</v>
          </cell>
          <cell r="F2435" t="str">
            <v>48520G3</v>
          </cell>
          <cell r="G2435" t="str">
            <v>6106010120G3</v>
          </cell>
          <cell r="H2435">
            <v>19388</v>
          </cell>
          <cell r="I2435" t="str">
            <v>D</v>
          </cell>
          <cell r="J2435" t="str">
            <v>*19640807A 009604 BI.OBT KARY ENGKUS KUSNADI</v>
          </cell>
          <cell r="K2435" t="str">
            <v>402233500</v>
          </cell>
        </row>
        <row r="2436">
          <cell r="A2436" t="str">
            <v>F</v>
          </cell>
          <cell r="B2436" t="str">
            <v>7</v>
          </cell>
          <cell r="D2436" t="str">
            <v>01413</v>
          </cell>
          <cell r="E2436">
            <v>38586</v>
          </cell>
          <cell r="F2436" t="str">
            <v>48520G2</v>
          </cell>
          <cell r="G2436" t="str">
            <v>6106010120G2</v>
          </cell>
          <cell r="H2436">
            <v>29531</v>
          </cell>
          <cell r="I2436" t="str">
            <v>D</v>
          </cell>
          <cell r="J2436" t="str">
            <v>*19590804A 009606 BI.OBT KARY MAMAN - 1</v>
          </cell>
          <cell r="K2436" t="str">
            <v>402233510</v>
          </cell>
        </row>
        <row r="2437">
          <cell r="A2437" t="str">
            <v>F</v>
          </cell>
          <cell r="B2437" t="str">
            <v>7</v>
          </cell>
          <cell r="D2437" t="str">
            <v>01413</v>
          </cell>
          <cell r="E2437">
            <v>38586</v>
          </cell>
          <cell r="F2437" t="str">
            <v>48520K4</v>
          </cell>
          <cell r="G2437" t="str">
            <v>6106010120K4</v>
          </cell>
          <cell r="H2437">
            <v>28384</v>
          </cell>
          <cell r="I2437" t="str">
            <v>D</v>
          </cell>
          <cell r="J2437" t="str">
            <v>*19550628A 009808 BI.OBT KARY TATANG SUPARDI</v>
          </cell>
          <cell r="K2437" t="str">
            <v>402233520</v>
          </cell>
        </row>
        <row r="2438">
          <cell r="A2438" t="str">
            <v>F</v>
          </cell>
          <cell r="B2438" t="str">
            <v>7</v>
          </cell>
          <cell r="D2438" t="str">
            <v>01413</v>
          </cell>
          <cell r="E2438">
            <v>38586</v>
          </cell>
          <cell r="F2438" t="str">
            <v>48520G4</v>
          </cell>
          <cell r="G2438" t="str">
            <v>6106010120G4</v>
          </cell>
          <cell r="H2438">
            <v>36602</v>
          </cell>
          <cell r="I2438" t="str">
            <v>D</v>
          </cell>
          <cell r="J2438" t="str">
            <v>*19561123B 009611 BI.OBT KARY IDA JUBAEDAH,NY</v>
          </cell>
          <cell r="K2438" t="str">
            <v>402233530</v>
          </cell>
        </row>
        <row r="2439">
          <cell r="A2439" t="str">
            <v>F</v>
          </cell>
          <cell r="B2439" t="str">
            <v>7</v>
          </cell>
          <cell r="D2439" t="str">
            <v>01413</v>
          </cell>
          <cell r="E2439">
            <v>38586</v>
          </cell>
          <cell r="F2439" t="str">
            <v>48520E0</v>
          </cell>
          <cell r="G2439" t="str">
            <v>6106010120E0</v>
          </cell>
          <cell r="H2439">
            <v>51295</v>
          </cell>
          <cell r="I2439" t="str">
            <v>D</v>
          </cell>
          <cell r="J2439" t="str">
            <v>*19540903A 009618 BI.OBT KARY KUSMAYA, DRS</v>
          </cell>
          <cell r="K2439" t="str">
            <v>402233540</v>
          </cell>
        </row>
        <row r="2440">
          <cell r="A2440" t="str">
            <v>F</v>
          </cell>
          <cell r="B2440" t="str">
            <v>7</v>
          </cell>
          <cell r="D2440" t="str">
            <v>01413</v>
          </cell>
          <cell r="E2440">
            <v>38586</v>
          </cell>
          <cell r="F2440" t="str">
            <v>48520M3</v>
          </cell>
          <cell r="G2440" t="str">
            <v>6106010120M3</v>
          </cell>
          <cell r="H2440">
            <v>23100</v>
          </cell>
          <cell r="I2440" t="str">
            <v>D</v>
          </cell>
          <cell r="J2440" t="str">
            <v>*19650406C 009620 BI.OBT KARY SRI AGUNG KUNTO NUGR</v>
          </cell>
          <cell r="K2440" t="str">
            <v>402233550</v>
          </cell>
        </row>
        <row r="2441">
          <cell r="A2441" t="str">
            <v>F</v>
          </cell>
          <cell r="B2441" t="str">
            <v>7</v>
          </cell>
          <cell r="D2441" t="str">
            <v>01413</v>
          </cell>
          <cell r="E2441">
            <v>38586</v>
          </cell>
          <cell r="F2441" t="str">
            <v>48520Q5</v>
          </cell>
          <cell r="G2441" t="str">
            <v>6106010120Q5</v>
          </cell>
          <cell r="H2441">
            <v>23838</v>
          </cell>
          <cell r="I2441" t="str">
            <v>D</v>
          </cell>
          <cell r="J2441" t="str">
            <v>*19611216A 009621 BI.OBT KARY AGUS WARSA</v>
          </cell>
          <cell r="K2441" t="str">
            <v>402233560</v>
          </cell>
        </row>
        <row r="2442">
          <cell r="A2442" t="str">
            <v>F</v>
          </cell>
          <cell r="B2442" t="str">
            <v>7</v>
          </cell>
          <cell r="D2442" t="str">
            <v>01413</v>
          </cell>
          <cell r="E2442">
            <v>38586</v>
          </cell>
          <cell r="F2442" t="str">
            <v>48520Q5</v>
          </cell>
          <cell r="G2442" t="str">
            <v>6106010120Q5</v>
          </cell>
          <cell r="H2442">
            <v>11445</v>
          </cell>
          <cell r="I2442" t="str">
            <v>D</v>
          </cell>
          <cell r="J2442" t="str">
            <v>*19611216A 009622 BI.OBT ANAK AGUS WARSA</v>
          </cell>
          <cell r="K2442" t="str">
            <v>402233570</v>
          </cell>
        </row>
        <row r="2443">
          <cell r="A2443" t="str">
            <v>F</v>
          </cell>
          <cell r="B2443" t="str">
            <v>7</v>
          </cell>
          <cell r="D2443" t="str">
            <v>01413</v>
          </cell>
          <cell r="E2443">
            <v>38586</v>
          </cell>
          <cell r="F2443" t="str">
            <v>48520H3</v>
          </cell>
          <cell r="G2443" t="str">
            <v>6106010120H3</v>
          </cell>
          <cell r="H2443">
            <v>5160</v>
          </cell>
          <cell r="I2443" t="str">
            <v>D</v>
          </cell>
          <cell r="J2443" t="str">
            <v>*19610605C 009625 BI.OBT KARY TATANG</v>
          </cell>
          <cell r="K2443" t="str">
            <v>402233580</v>
          </cell>
        </row>
        <row r="2444">
          <cell r="A2444" t="str">
            <v>M</v>
          </cell>
          <cell r="B2444" t="str">
            <v>7</v>
          </cell>
          <cell r="D2444" t="str">
            <v>01413</v>
          </cell>
          <cell r="E2444">
            <v>38586</v>
          </cell>
          <cell r="F2444" t="str">
            <v>48520M4</v>
          </cell>
          <cell r="G2444" t="str">
            <v>6106010120M4</v>
          </cell>
          <cell r="H2444">
            <v>170990</v>
          </cell>
          <cell r="I2444" t="str">
            <v>D</v>
          </cell>
          <cell r="J2444" t="str">
            <v>*19520721A 009626 BI.OBT KARY ENAN SETIANA</v>
          </cell>
          <cell r="K2444" t="str">
            <v>402233590</v>
          </cell>
        </row>
        <row r="2445">
          <cell r="A2445" t="str">
            <v>M</v>
          </cell>
          <cell r="B2445" t="str">
            <v>7</v>
          </cell>
          <cell r="D2445" t="str">
            <v>01413</v>
          </cell>
          <cell r="E2445">
            <v>38586</v>
          </cell>
          <cell r="F2445" t="str">
            <v>48520J2</v>
          </cell>
          <cell r="G2445" t="str">
            <v>6106010120J2</v>
          </cell>
          <cell r="H2445">
            <v>112074</v>
          </cell>
          <cell r="I2445" t="str">
            <v>D</v>
          </cell>
          <cell r="J2445" t="str">
            <v>*19640627A 009630 BI.OBT KARY ASEP TAFSIRUDIN</v>
          </cell>
          <cell r="K2445" t="str">
            <v>402233600</v>
          </cell>
        </row>
        <row r="2446">
          <cell r="A2446" t="str">
            <v>M</v>
          </cell>
          <cell r="B2446" t="str">
            <v>7</v>
          </cell>
          <cell r="D2446" t="str">
            <v>01413</v>
          </cell>
          <cell r="E2446">
            <v>38586</v>
          </cell>
          <cell r="F2446" t="str">
            <v>48520J2</v>
          </cell>
          <cell r="G2446" t="str">
            <v>6106010120J2</v>
          </cell>
          <cell r="H2446">
            <v>14805</v>
          </cell>
          <cell r="I2446" t="str">
            <v>D</v>
          </cell>
          <cell r="J2446" t="str">
            <v>*19640627A 009631 BI.OBT KARY ASEP TAFSIRUDIN</v>
          </cell>
          <cell r="K2446" t="str">
            <v>402233610</v>
          </cell>
        </row>
        <row r="2447">
          <cell r="A2447" t="str">
            <v>F</v>
          </cell>
          <cell r="B2447" t="str">
            <v>7</v>
          </cell>
          <cell r="D2447" t="str">
            <v>01413</v>
          </cell>
          <cell r="E2447">
            <v>38586</v>
          </cell>
          <cell r="F2447" t="str">
            <v>48520F6</v>
          </cell>
          <cell r="G2447" t="str">
            <v>6106010120F6</v>
          </cell>
          <cell r="H2447">
            <v>88275</v>
          </cell>
          <cell r="I2447" t="str">
            <v>D</v>
          </cell>
          <cell r="J2447" t="str">
            <v>*19611226A 009633 BI.OBT KARY DEDEH ROHATI,NY</v>
          </cell>
          <cell r="K2447" t="str">
            <v>402233620</v>
          </cell>
        </row>
        <row r="2448">
          <cell r="A2448" t="str">
            <v>F</v>
          </cell>
          <cell r="B2448" t="str">
            <v>7</v>
          </cell>
          <cell r="D2448" t="str">
            <v>01413</v>
          </cell>
          <cell r="E2448">
            <v>38586</v>
          </cell>
          <cell r="F2448" t="str">
            <v>48520D2</v>
          </cell>
          <cell r="G2448" t="str">
            <v>6106010120D2</v>
          </cell>
          <cell r="H2448">
            <v>180685</v>
          </cell>
          <cell r="I2448" t="str">
            <v>D</v>
          </cell>
          <cell r="J2448" t="str">
            <v>*19610625B 009635 BI.OBT KARY MUHARAM YUNIFAR</v>
          </cell>
          <cell r="K2448" t="str">
            <v>402233630</v>
          </cell>
        </row>
        <row r="2449">
          <cell r="A2449" t="str">
            <v>F</v>
          </cell>
          <cell r="B2449" t="str">
            <v>7</v>
          </cell>
          <cell r="D2449" t="str">
            <v>01413</v>
          </cell>
          <cell r="E2449">
            <v>38586</v>
          </cell>
          <cell r="F2449" t="str">
            <v>48520G4</v>
          </cell>
          <cell r="G2449" t="str">
            <v>6106010120G4</v>
          </cell>
          <cell r="H2449">
            <v>75110</v>
          </cell>
          <cell r="I2449" t="str">
            <v>D</v>
          </cell>
          <cell r="J2449" t="str">
            <v>*19550320D 009636 BI.OBT KARY ADE RUCHIYAT</v>
          </cell>
          <cell r="K2449" t="str">
            <v>402233640</v>
          </cell>
        </row>
        <row r="2450">
          <cell r="A2450" t="str">
            <v>F</v>
          </cell>
          <cell r="B2450" t="str">
            <v>7</v>
          </cell>
          <cell r="D2450" t="str">
            <v>01413</v>
          </cell>
          <cell r="E2450">
            <v>38586</v>
          </cell>
          <cell r="F2450" t="str">
            <v>48520G2</v>
          </cell>
          <cell r="G2450" t="str">
            <v>6106010120G2</v>
          </cell>
          <cell r="H2450">
            <v>73485</v>
          </cell>
          <cell r="I2450" t="str">
            <v>D</v>
          </cell>
          <cell r="J2450" t="str">
            <v>*19610315C 009638 BI.OBT KARY ALIS KARMINI,NY</v>
          </cell>
          <cell r="K2450" t="str">
            <v>402233650</v>
          </cell>
        </row>
        <row r="2451">
          <cell r="A2451" t="str">
            <v>M</v>
          </cell>
          <cell r="B2451" t="str">
            <v>7</v>
          </cell>
          <cell r="D2451" t="str">
            <v>01413</v>
          </cell>
          <cell r="E2451">
            <v>38586</v>
          </cell>
          <cell r="F2451" t="str">
            <v>48520Q5</v>
          </cell>
          <cell r="G2451" t="str">
            <v>6106010120Q5</v>
          </cell>
          <cell r="H2451">
            <v>193190</v>
          </cell>
          <cell r="I2451" t="str">
            <v>D</v>
          </cell>
          <cell r="J2451" t="str">
            <v>*19620408A 000051 BI.OBT KARY EDDY KURNAEDI</v>
          </cell>
          <cell r="K2451" t="str">
            <v>402233660</v>
          </cell>
        </row>
        <row r="2452">
          <cell r="A2452" t="str">
            <v>M</v>
          </cell>
          <cell r="B2452" t="str">
            <v>7</v>
          </cell>
          <cell r="D2452" t="str">
            <v>01413</v>
          </cell>
          <cell r="E2452">
            <v>38586</v>
          </cell>
          <cell r="F2452" t="str">
            <v>48520Q5</v>
          </cell>
          <cell r="G2452" t="str">
            <v>6106010120Q5</v>
          </cell>
          <cell r="H2452">
            <v>26812</v>
          </cell>
          <cell r="I2452" t="str">
            <v>D</v>
          </cell>
          <cell r="J2452" t="str">
            <v>*19620408A 000052 BI.OBT KARY EDDY KURNAEDI</v>
          </cell>
          <cell r="K2452" t="str">
            <v>402233670</v>
          </cell>
        </row>
        <row r="2453">
          <cell r="A2453" t="str">
            <v>F</v>
          </cell>
          <cell r="B2453" t="str">
            <v>7</v>
          </cell>
          <cell r="D2453" t="str">
            <v>01413</v>
          </cell>
          <cell r="E2453">
            <v>38586</v>
          </cell>
          <cell r="F2453" t="str">
            <v>48520F6</v>
          </cell>
          <cell r="G2453" t="str">
            <v>6106010120F6</v>
          </cell>
          <cell r="H2453">
            <v>12860</v>
          </cell>
          <cell r="I2453" t="str">
            <v>D</v>
          </cell>
          <cell r="J2453" t="str">
            <v>*19530805B 000053 BI.OBT KARY CACA RUSDAYA</v>
          </cell>
          <cell r="K2453" t="str">
            <v>402233680</v>
          </cell>
        </row>
        <row r="2454">
          <cell r="A2454" t="str">
            <v>M</v>
          </cell>
          <cell r="B2454" t="str">
            <v>7</v>
          </cell>
          <cell r="D2454" t="str">
            <v>01413</v>
          </cell>
          <cell r="E2454">
            <v>38586</v>
          </cell>
          <cell r="F2454" t="str">
            <v>48520N6</v>
          </cell>
          <cell r="G2454" t="str">
            <v>6106010120N6</v>
          </cell>
          <cell r="H2454">
            <v>50506</v>
          </cell>
          <cell r="I2454" t="str">
            <v>D</v>
          </cell>
          <cell r="J2454" t="str">
            <v>*19601103A 000054 BI.OBT KARY ASEP SOLIHIN</v>
          </cell>
          <cell r="K2454" t="str">
            <v>402233690</v>
          </cell>
        </row>
        <row r="2455">
          <cell r="A2455" t="str">
            <v>F</v>
          </cell>
          <cell r="B2455" t="str">
            <v>7</v>
          </cell>
          <cell r="D2455" t="str">
            <v>01413</v>
          </cell>
          <cell r="E2455">
            <v>38586</v>
          </cell>
          <cell r="F2455" t="str">
            <v>48520K4</v>
          </cell>
          <cell r="G2455" t="str">
            <v>6106010120K4</v>
          </cell>
          <cell r="H2455">
            <v>26482</v>
          </cell>
          <cell r="I2455" t="str">
            <v>D</v>
          </cell>
          <cell r="J2455" t="str">
            <v>*19550628A 000055 BI.OBT KARY TATANG SUPARDI</v>
          </cell>
          <cell r="K2455" t="str">
            <v>402233700</v>
          </cell>
        </row>
        <row r="2456">
          <cell r="A2456" t="str">
            <v>F</v>
          </cell>
          <cell r="B2456" t="str">
            <v>7</v>
          </cell>
          <cell r="D2456" t="str">
            <v>01413</v>
          </cell>
          <cell r="E2456">
            <v>38586</v>
          </cell>
          <cell r="F2456" t="str">
            <v>48520Q2</v>
          </cell>
          <cell r="G2456" t="str">
            <v>6106010120Q2</v>
          </cell>
          <cell r="H2456">
            <v>14040</v>
          </cell>
          <cell r="I2456" t="str">
            <v>D</v>
          </cell>
          <cell r="J2456" t="str">
            <v>*19710522A 000056 BI.OBT KARY AEP SAEPUDIN</v>
          </cell>
          <cell r="K2456" t="str">
            <v>402233710</v>
          </cell>
        </row>
        <row r="2457">
          <cell r="A2457" t="str">
            <v>F</v>
          </cell>
          <cell r="B2457" t="str">
            <v>7</v>
          </cell>
          <cell r="D2457" t="str">
            <v>01413</v>
          </cell>
          <cell r="E2457">
            <v>38586</v>
          </cell>
          <cell r="F2457" t="str">
            <v>48520J4</v>
          </cell>
          <cell r="G2457" t="str">
            <v>6106010120J4</v>
          </cell>
          <cell r="H2457">
            <v>51970</v>
          </cell>
          <cell r="I2457" t="str">
            <v>D</v>
          </cell>
          <cell r="J2457" t="str">
            <v>*19560818A 000057 BI.OBT KARY ASEP SAEPUDIN - 1</v>
          </cell>
          <cell r="K2457" t="str">
            <v>402233720</v>
          </cell>
        </row>
        <row r="2458">
          <cell r="A2458" t="str">
            <v>M</v>
          </cell>
          <cell r="B2458" t="str">
            <v>7</v>
          </cell>
          <cell r="D2458" t="str">
            <v>01413</v>
          </cell>
          <cell r="E2458">
            <v>38586</v>
          </cell>
          <cell r="F2458" t="str">
            <v>48520N6</v>
          </cell>
          <cell r="G2458" t="str">
            <v>6106010120N6</v>
          </cell>
          <cell r="H2458">
            <v>23375</v>
          </cell>
          <cell r="I2458" t="str">
            <v>D</v>
          </cell>
          <cell r="J2458" t="str">
            <v>*19650311A 000058 BI.OBT ANAK AEP SAEPUDIN</v>
          </cell>
          <cell r="K2458" t="str">
            <v>402233730</v>
          </cell>
        </row>
        <row r="2459">
          <cell r="A2459" t="str">
            <v>M</v>
          </cell>
          <cell r="B2459" t="str">
            <v>7</v>
          </cell>
          <cell r="D2459" t="str">
            <v>01413</v>
          </cell>
          <cell r="E2459">
            <v>38586</v>
          </cell>
          <cell r="F2459" t="str">
            <v>48520H3</v>
          </cell>
          <cell r="G2459" t="str">
            <v>6106010120H3</v>
          </cell>
          <cell r="H2459">
            <v>23525</v>
          </cell>
          <cell r="I2459" t="str">
            <v>D</v>
          </cell>
          <cell r="J2459" t="str">
            <v>*19520414B 000059 BI.OBT KARY R. ENANG SYAFRUDIN,</v>
          </cell>
          <cell r="K2459" t="str">
            <v>402233740</v>
          </cell>
        </row>
        <row r="2460">
          <cell r="A2460" t="str">
            <v>F</v>
          </cell>
          <cell r="B2460" t="str">
            <v>7</v>
          </cell>
          <cell r="D2460" t="str">
            <v>01413</v>
          </cell>
          <cell r="E2460">
            <v>38586</v>
          </cell>
          <cell r="F2460" t="str">
            <v>48520S1</v>
          </cell>
          <cell r="G2460" t="str">
            <v>6106010120S1</v>
          </cell>
          <cell r="H2460">
            <v>31350</v>
          </cell>
          <cell r="I2460" t="str">
            <v>D</v>
          </cell>
          <cell r="J2460" t="str">
            <v>*19610626A 000060 BI.OBT KARY DADANG ERAWAN</v>
          </cell>
          <cell r="K2460" t="str">
            <v>402233750</v>
          </cell>
        </row>
        <row r="2461">
          <cell r="A2461" t="str">
            <v>F</v>
          </cell>
          <cell r="B2461" t="str">
            <v>7</v>
          </cell>
          <cell r="D2461" t="str">
            <v>01413</v>
          </cell>
          <cell r="E2461">
            <v>38586</v>
          </cell>
          <cell r="F2461" t="str">
            <v>48520F7</v>
          </cell>
          <cell r="G2461" t="str">
            <v>6106010120F7</v>
          </cell>
          <cell r="H2461">
            <v>19050</v>
          </cell>
          <cell r="I2461" t="str">
            <v>D</v>
          </cell>
          <cell r="J2461" t="str">
            <v>*19580907D 000061 BI.OBT KARY KOMARIAH ASE,NY</v>
          </cell>
          <cell r="K2461" t="str">
            <v>402233760</v>
          </cell>
        </row>
        <row r="2462">
          <cell r="A2462" t="str">
            <v>M</v>
          </cell>
          <cell r="B2462" t="str">
            <v>7</v>
          </cell>
          <cell r="D2462" t="str">
            <v>01413</v>
          </cell>
          <cell r="E2462">
            <v>38586</v>
          </cell>
          <cell r="F2462" t="str">
            <v>48520F6</v>
          </cell>
          <cell r="G2462" t="str">
            <v>6106010120F6</v>
          </cell>
          <cell r="H2462">
            <v>42012</v>
          </cell>
          <cell r="I2462" t="str">
            <v>D</v>
          </cell>
          <cell r="J2462" t="str">
            <v>*19670710C 000062 BI.OBT KARY EFIE PURNAMA YANTI</v>
          </cell>
          <cell r="K2462" t="str">
            <v>402233770</v>
          </cell>
        </row>
        <row r="2463">
          <cell r="A2463" t="str">
            <v>F</v>
          </cell>
          <cell r="B2463" t="str">
            <v>7</v>
          </cell>
          <cell r="D2463" t="str">
            <v>01413</v>
          </cell>
          <cell r="E2463">
            <v>38586</v>
          </cell>
          <cell r="F2463" t="str">
            <v>48520F6</v>
          </cell>
          <cell r="G2463" t="str">
            <v>6106010120F6</v>
          </cell>
          <cell r="H2463">
            <v>53017</v>
          </cell>
          <cell r="I2463" t="str">
            <v>D</v>
          </cell>
          <cell r="J2463" t="str">
            <v>*19690323A 000063 BI.OBT KARY ENI ROCHAENI</v>
          </cell>
          <cell r="K2463" t="str">
            <v>402233780</v>
          </cell>
        </row>
        <row r="2464">
          <cell r="A2464" t="str">
            <v>F</v>
          </cell>
          <cell r="B2464" t="str">
            <v>7</v>
          </cell>
          <cell r="D2464" t="str">
            <v>01413</v>
          </cell>
          <cell r="E2464">
            <v>38586</v>
          </cell>
          <cell r="F2464" t="str">
            <v>48520F6</v>
          </cell>
          <cell r="G2464" t="str">
            <v>6106010120F6</v>
          </cell>
          <cell r="H2464">
            <v>27855</v>
          </cell>
          <cell r="I2464" t="str">
            <v>D</v>
          </cell>
          <cell r="J2464" t="str">
            <v>*19630525C 000064 BI.OBT KARY ONENG ROSITA,NY</v>
          </cell>
          <cell r="K2464" t="str">
            <v>402233790</v>
          </cell>
        </row>
        <row r="2465">
          <cell r="A2465" t="str">
            <v>F</v>
          </cell>
          <cell r="B2465" t="str">
            <v>7</v>
          </cell>
          <cell r="D2465" t="str">
            <v>01413</v>
          </cell>
          <cell r="E2465">
            <v>38586</v>
          </cell>
          <cell r="F2465" t="str">
            <v>48520J4</v>
          </cell>
          <cell r="G2465" t="str">
            <v>6106010120J4</v>
          </cell>
          <cell r="H2465">
            <v>19175</v>
          </cell>
          <cell r="I2465" t="str">
            <v>D</v>
          </cell>
          <cell r="J2465" t="str">
            <v>*19560818A 000065 BI.OBT KARY ASEP SAEPUDIN - 1</v>
          </cell>
          <cell r="K2465" t="str">
            <v>402233800</v>
          </cell>
        </row>
        <row r="2466">
          <cell r="A2466" t="str">
            <v>F</v>
          </cell>
          <cell r="B2466" t="str">
            <v>7</v>
          </cell>
          <cell r="D2466" t="str">
            <v>01413</v>
          </cell>
          <cell r="E2466">
            <v>38586</v>
          </cell>
          <cell r="F2466" t="str">
            <v>48520F6</v>
          </cell>
          <cell r="G2466" t="str">
            <v>6106010120F6</v>
          </cell>
          <cell r="H2466">
            <v>35074</v>
          </cell>
          <cell r="I2466" t="str">
            <v>D</v>
          </cell>
          <cell r="J2466" t="str">
            <v>*19550202A 000066 BI.OBT KARY TIKA IRAWATI,NY</v>
          </cell>
          <cell r="K2466" t="str">
            <v>402233810</v>
          </cell>
        </row>
        <row r="2467">
          <cell r="A2467" t="str">
            <v>F</v>
          </cell>
          <cell r="B2467" t="str">
            <v>7</v>
          </cell>
          <cell r="D2467" t="str">
            <v>01413</v>
          </cell>
          <cell r="E2467">
            <v>38586</v>
          </cell>
          <cell r="F2467" t="str">
            <v>48520F7</v>
          </cell>
          <cell r="G2467" t="str">
            <v>6106010120F7</v>
          </cell>
          <cell r="H2467">
            <v>86779</v>
          </cell>
          <cell r="I2467" t="str">
            <v>D</v>
          </cell>
          <cell r="J2467" t="str">
            <v>*19630121C 000067 BI.OBT KARY EUIS AWANGSIH,NY</v>
          </cell>
          <cell r="K2467" t="str">
            <v>402233820</v>
          </cell>
        </row>
        <row r="2468">
          <cell r="A2468" t="str">
            <v>F</v>
          </cell>
          <cell r="B2468" t="str">
            <v>7</v>
          </cell>
          <cell r="D2468" t="str">
            <v>01413</v>
          </cell>
          <cell r="E2468">
            <v>38586</v>
          </cell>
          <cell r="F2468" t="str">
            <v>48520F7</v>
          </cell>
          <cell r="G2468" t="str">
            <v>6106010120F7</v>
          </cell>
          <cell r="H2468">
            <v>55063</v>
          </cell>
          <cell r="I2468" t="str">
            <v>D</v>
          </cell>
          <cell r="J2468" t="str">
            <v>*19641127A 000068 BI.OBT KARY ADE HERTINI,NY</v>
          </cell>
          <cell r="K2468" t="str">
            <v>402233830</v>
          </cell>
        </row>
        <row r="2469">
          <cell r="A2469" t="str">
            <v>F</v>
          </cell>
          <cell r="B2469" t="str">
            <v>7</v>
          </cell>
          <cell r="D2469" t="str">
            <v>01413</v>
          </cell>
          <cell r="E2469">
            <v>38586</v>
          </cell>
          <cell r="F2469" t="str">
            <v>48520F7</v>
          </cell>
          <cell r="G2469" t="str">
            <v>6106010120F7</v>
          </cell>
          <cell r="H2469">
            <v>7150</v>
          </cell>
          <cell r="I2469" t="str">
            <v>D</v>
          </cell>
          <cell r="J2469" t="str">
            <v>*19661119A 000069 BI.OBT KARY SRI NURHAYATI</v>
          </cell>
          <cell r="K2469" t="str">
            <v>402233840</v>
          </cell>
        </row>
        <row r="2470">
          <cell r="A2470" t="str">
            <v>F</v>
          </cell>
          <cell r="B2470" t="str">
            <v>7</v>
          </cell>
          <cell r="D2470" t="str">
            <v>01413</v>
          </cell>
          <cell r="E2470">
            <v>38586</v>
          </cell>
          <cell r="F2470" t="str">
            <v>48520H2</v>
          </cell>
          <cell r="G2470" t="str">
            <v>6106010120H2</v>
          </cell>
          <cell r="H2470">
            <v>28618</v>
          </cell>
          <cell r="I2470" t="str">
            <v>D</v>
          </cell>
          <cell r="J2470" t="str">
            <v>*19630430B 000070 BI.OBT KARY ASEP HERIMAN</v>
          </cell>
          <cell r="K2470" t="str">
            <v>402233850</v>
          </cell>
        </row>
        <row r="2471">
          <cell r="A2471" t="str">
            <v>F</v>
          </cell>
          <cell r="B2471" t="str">
            <v>7</v>
          </cell>
          <cell r="D2471" t="str">
            <v>01413</v>
          </cell>
          <cell r="E2471">
            <v>38586</v>
          </cell>
          <cell r="F2471" t="str">
            <v>48520H2</v>
          </cell>
          <cell r="G2471" t="str">
            <v>6106010120H2</v>
          </cell>
          <cell r="H2471">
            <v>52612</v>
          </cell>
          <cell r="I2471" t="str">
            <v>D</v>
          </cell>
          <cell r="J2471" t="str">
            <v>*19630430B 000071 BI.OBT KARY ASEP HERIMAN</v>
          </cell>
          <cell r="K2471" t="str">
            <v>402233860</v>
          </cell>
        </row>
        <row r="2472">
          <cell r="A2472" t="str">
            <v>M</v>
          </cell>
          <cell r="B2472" t="str">
            <v>7</v>
          </cell>
          <cell r="D2472" t="str">
            <v>01413</v>
          </cell>
          <cell r="E2472">
            <v>38586</v>
          </cell>
          <cell r="F2472" t="str">
            <v>48520H5</v>
          </cell>
          <cell r="G2472" t="str">
            <v>6106010120H5</v>
          </cell>
          <cell r="H2472">
            <v>23525</v>
          </cell>
          <cell r="I2472" t="str">
            <v>D</v>
          </cell>
          <cell r="J2472" t="str">
            <v>*19630122A 000072 BI.OBT KARY ASEP SUPRIATNA</v>
          </cell>
          <cell r="K2472" t="str">
            <v>402233870</v>
          </cell>
        </row>
        <row r="2473">
          <cell r="A2473" t="str">
            <v>M</v>
          </cell>
          <cell r="B2473" t="str">
            <v>7</v>
          </cell>
          <cell r="D2473" t="str">
            <v>01413</v>
          </cell>
          <cell r="E2473">
            <v>38586</v>
          </cell>
          <cell r="F2473" t="str">
            <v>48520Q5</v>
          </cell>
          <cell r="G2473" t="str">
            <v>6106010120Q5</v>
          </cell>
          <cell r="H2473">
            <v>28558</v>
          </cell>
          <cell r="I2473" t="str">
            <v>D</v>
          </cell>
          <cell r="J2473" t="str">
            <v>*19631110D 000073 BI.OBT KARY SUGIATNO</v>
          </cell>
          <cell r="K2473" t="str">
            <v>402233880</v>
          </cell>
        </row>
        <row r="2474">
          <cell r="A2474" t="str">
            <v>F</v>
          </cell>
          <cell r="B2474" t="str">
            <v>7</v>
          </cell>
          <cell r="D2474" t="str">
            <v>01413</v>
          </cell>
          <cell r="E2474">
            <v>38586</v>
          </cell>
          <cell r="F2474" t="str">
            <v>48520G3</v>
          </cell>
          <cell r="G2474" t="str">
            <v>6106010120G3</v>
          </cell>
          <cell r="H2474">
            <v>67733</v>
          </cell>
          <cell r="I2474" t="str">
            <v>D</v>
          </cell>
          <cell r="J2474" t="str">
            <v>*19630804A 000074 BI.OBT KARY IMAS ANIA SUHASTI,NY</v>
          </cell>
          <cell r="K2474" t="str">
            <v>402233890</v>
          </cell>
        </row>
        <row r="2475">
          <cell r="A2475" t="str">
            <v>F</v>
          </cell>
          <cell r="B2475" t="str">
            <v>7</v>
          </cell>
          <cell r="D2475" t="str">
            <v>01413</v>
          </cell>
          <cell r="E2475">
            <v>38586</v>
          </cell>
          <cell r="F2475" t="str">
            <v>48520G2</v>
          </cell>
          <cell r="G2475" t="str">
            <v>6106010120G2</v>
          </cell>
          <cell r="H2475">
            <v>45311</v>
          </cell>
          <cell r="I2475" t="str">
            <v>D</v>
          </cell>
          <cell r="J2475" t="str">
            <v>*19610324A 000075 BI.OBT KARY ENDANG KARYA</v>
          </cell>
          <cell r="K2475" t="str">
            <v>402233900</v>
          </cell>
        </row>
        <row r="2476">
          <cell r="A2476" t="str">
            <v>F</v>
          </cell>
          <cell r="B2476" t="str">
            <v>7</v>
          </cell>
          <cell r="D2476" t="str">
            <v>01413</v>
          </cell>
          <cell r="E2476">
            <v>38586</v>
          </cell>
          <cell r="F2476" t="str">
            <v>48520F1</v>
          </cell>
          <cell r="G2476" t="str">
            <v>6106010120F1</v>
          </cell>
          <cell r="H2476">
            <v>16930</v>
          </cell>
          <cell r="I2476" t="str">
            <v>D</v>
          </cell>
          <cell r="J2476" t="str">
            <v>*19650315C 000076 BI.OBT KARY ENDANG WIDIASTUTI B,</v>
          </cell>
          <cell r="K2476" t="str">
            <v>402233910</v>
          </cell>
        </row>
        <row r="2477">
          <cell r="A2477" t="str">
            <v>F</v>
          </cell>
          <cell r="B2477" t="str">
            <v>7</v>
          </cell>
          <cell r="D2477" t="str">
            <v>01413</v>
          </cell>
          <cell r="E2477">
            <v>38586</v>
          </cell>
          <cell r="F2477" t="str">
            <v>48520H4</v>
          </cell>
          <cell r="G2477" t="str">
            <v>6106010120H4</v>
          </cell>
          <cell r="H2477">
            <v>8450</v>
          </cell>
          <cell r="I2477" t="str">
            <v>D</v>
          </cell>
          <cell r="J2477" t="str">
            <v>*19631225A 000077 BI.OBT KARY DEDAH JUBAEDAH,NY</v>
          </cell>
          <cell r="K2477" t="str">
            <v>402233920</v>
          </cell>
        </row>
        <row r="2478">
          <cell r="A2478" t="str">
            <v>F</v>
          </cell>
          <cell r="B2478" t="str">
            <v>7</v>
          </cell>
          <cell r="D2478" t="str">
            <v>01413</v>
          </cell>
          <cell r="E2478">
            <v>38586</v>
          </cell>
          <cell r="F2478" t="str">
            <v>48520D2</v>
          </cell>
          <cell r="G2478" t="str">
            <v>6106010120D2</v>
          </cell>
          <cell r="H2478">
            <v>14125</v>
          </cell>
          <cell r="I2478" t="str">
            <v>D</v>
          </cell>
          <cell r="J2478" t="str">
            <v>*19621129B 000078 BI.OBT KARY SITI TRISNANI SURYAD</v>
          </cell>
          <cell r="K2478" t="str">
            <v>402233930</v>
          </cell>
        </row>
        <row r="2479">
          <cell r="A2479" t="str">
            <v>F</v>
          </cell>
          <cell r="B2479" t="str">
            <v>7</v>
          </cell>
          <cell r="D2479" t="str">
            <v>01413</v>
          </cell>
          <cell r="E2479">
            <v>38586</v>
          </cell>
          <cell r="F2479" t="str">
            <v>48520F3</v>
          </cell>
          <cell r="G2479" t="str">
            <v>6106010120F3</v>
          </cell>
          <cell r="H2479">
            <v>46550</v>
          </cell>
          <cell r="I2479" t="str">
            <v>D</v>
          </cell>
          <cell r="J2479" t="str">
            <v>*19580501B 000079 BI.OBT KARY DIDI</v>
          </cell>
          <cell r="K2479" t="str">
            <v>402233940</v>
          </cell>
        </row>
        <row r="2480">
          <cell r="A2480" t="str">
            <v>F</v>
          </cell>
          <cell r="B2480" t="str">
            <v>7</v>
          </cell>
          <cell r="D2480" t="str">
            <v>01413</v>
          </cell>
          <cell r="E2480">
            <v>38586</v>
          </cell>
          <cell r="F2480" t="str">
            <v>48520Q6</v>
          </cell>
          <cell r="G2480" t="str">
            <v>6106010120Q6</v>
          </cell>
          <cell r="H2480">
            <v>51920</v>
          </cell>
          <cell r="I2480" t="str">
            <v>D</v>
          </cell>
          <cell r="J2480" t="str">
            <v>*19510519B 000080 BI.OBT KARY ENTIN KARTINI,NY</v>
          </cell>
          <cell r="K2480" t="str">
            <v>402233950</v>
          </cell>
        </row>
        <row r="2481">
          <cell r="A2481" t="str">
            <v>F</v>
          </cell>
          <cell r="B2481" t="str">
            <v>7</v>
          </cell>
          <cell r="D2481" t="str">
            <v>01413</v>
          </cell>
          <cell r="E2481">
            <v>38586</v>
          </cell>
          <cell r="F2481" t="str">
            <v>48520M3</v>
          </cell>
          <cell r="G2481" t="str">
            <v>6106010120M3</v>
          </cell>
          <cell r="H2481">
            <v>10312</v>
          </cell>
          <cell r="I2481" t="str">
            <v>D</v>
          </cell>
          <cell r="J2481" t="str">
            <v>*19720320A 000081 BI.OBT KARY SURYAMAN</v>
          </cell>
          <cell r="K2481" t="str">
            <v>402233960</v>
          </cell>
        </row>
        <row r="2482">
          <cell r="A2482" t="str">
            <v>F</v>
          </cell>
          <cell r="B2482" t="str">
            <v>7</v>
          </cell>
          <cell r="D2482" t="str">
            <v>01413</v>
          </cell>
          <cell r="E2482">
            <v>38586</v>
          </cell>
          <cell r="F2482" t="str">
            <v>48520F7</v>
          </cell>
          <cell r="G2482" t="str">
            <v>6106010120F7</v>
          </cell>
          <cell r="H2482">
            <v>43175</v>
          </cell>
          <cell r="I2482" t="str">
            <v>D</v>
          </cell>
          <cell r="J2482" t="str">
            <v>*19651021B 000082 BI.OBT KARY SUTIAH,NY</v>
          </cell>
          <cell r="K2482" t="str">
            <v>402233970</v>
          </cell>
        </row>
        <row r="2483">
          <cell r="A2483" t="str">
            <v>M</v>
          </cell>
          <cell r="B2483" t="str">
            <v>7</v>
          </cell>
          <cell r="D2483" t="str">
            <v>01413</v>
          </cell>
          <cell r="E2483">
            <v>38586</v>
          </cell>
          <cell r="F2483" t="str">
            <v>48520A3</v>
          </cell>
          <cell r="G2483" t="str">
            <v>6106010120A3</v>
          </cell>
          <cell r="H2483">
            <v>20688</v>
          </cell>
          <cell r="I2483" t="str">
            <v>D</v>
          </cell>
          <cell r="J2483" t="str">
            <v>*19630530A 000084 BI.OBT ANAK AYI SUTISNA</v>
          </cell>
          <cell r="K2483" t="str">
            <v>402233980</v>
          </cell>
        </row>
        <row r="2484">
          <cell r="A2484" t="str">
            <v>F</v>
          </cell>
          <cell r="B2484" t="str">
            <v>7</v>
          </cell>
          <cell r="D2484" t="str">
            <v>01413</v>
          </cell>
          <cell r="E2484">
            <v>38586</v>
          </cell>
          <cell r="F2484" t="str">
            <v>48520D3</v>
          </cell>
          <cell r="G2484" t="str">
            <v>6106010120D3</v>
          </cell>
          <cell r="H2484">
            <v>7650</v>
          </cell>
          <cell r="I2484" t="str">
            <v>D</v>
          </cell>
          <cell r="J2484" t="str">
            <v>*19570903B 000085 BI.OBT KARY YANA SUPRIYANA,RD.DR</v>
          </cell>
          <cell r="K2484" t="str">
            <v>402233990</v>
          </cell>
        </row>
        <row r="2485">
          <cell r="A2485" t="str">
            <v>F</v>
          </cell>
          <cell r="B2485" t="str">
            <v>7</v>
          </cell>
          <cell r="D2485" t="str">
            <v>01413</v>
          </cell>
          <cell r="E2485">
            <v>38586</v>
          </cell>
          <cell r="F2485" t="str">
            <v>48520E0</v>
          </cell>
          <cell r="G2485" t="str">
            <v>6106010120E0</v>
          </cell>
          <cell r="H2485">
            <v>9080</v>
          </cell>
          <cell r="I2485" t="str">
            <v>D</v>
          </cell>
          <cell r="J2485" t="str">
            <v>*19540903A 000086 BI.OBT KARY KUSMAYA, DRS</v>
          </cell>
          <cell r="K2485" t="str">
            <v>402234000</v>
          </cell>
        </row>
        <row r="2486">
          <cell r="A2486" t="str">
            <v>F</v>
          </cell>
          <cell r="B2486" t="str">
            <v>7</v>
          </cell>
          <cell r="D2486" t="str">
            <v>01413</v>
          </cell>
          <cell r="E2486">
            <v>38586</v>
          </cell>
          <cell r="F2486" t="str">
            <v>48520Q6</v>
          </cell>
          <cell r="G2486" t="str">
            <v>6106010120Q6</v>
          </cell>
          <cell r="H2486">
            <v>18520</v>
          </cell>
          <cell r="I2486" t="str">
            <v>D</v>
          </cell>
          <cell r="J2486" t="str">
            <v>*19510519B 000087 BI.OBT KARY ENTIN KARTINI,NY</v>
          </cell>
          <cell r="K2486" t="str">
            <v>402234010</v>
          </cell>
        </row>
        <row r="2487">
          <cell r="A2487" t="str">
            <v>M</v>
          </cell>
          <cell r="B2487" t="str">
            <v>7</v>
          </cell>
          <cell r="D2487" t="str">
            <v>01413</v>
          </cell>
          <cell r="E2487">
            <v>38586</v>
          </cell>
          <cell r="F2487" t="str">
            <v>48520Q6</v>
          </cell>
          <cell r="G2487" t="str">
            <v>6106010120Q6</v>
          </cell>
          <cell r="H2487">
            <v>32312</v>
          </cell>
          <cell r="I2487" t="str">
            <v>D</v>
          </cell>
          <cell r="J2487" t="str">
            <v>*19530907A 000088 BI.OBT KARY SUKAR</v>
          </cell>
          <cell r="K2487" t="str">
            <v>402234020</v>
          </cell>
        </row>
        <row r="2488">
          <cell r="A2488" t="str">
            <v>F</v>
          </cell>
          <cell r="B2488" t="str">
            <v>7</v>
          </cell>
          <cell r="D2488" t="str">
            <v>01413</v>
          </cell>
          <cell r="E2488">
            <v>38586</v>
          </cell>
          <cell r="F2488" t="str">
            <v>48520G4</v>
          </cell>
          <cell r="G2488" t="str">
            <v>6106010120G4</v>
          </cell>
          <cell r="H2488">
            <v>4080</v>
          </cell>
          <cell r="I2488" t="str">
            <v>D</v>
          </cell>
          <cell r="J2488" t="str">
            <v>*19550320D 000089 BI.OBT KARY ADE RUCHIYAT</v>
          </cell>
          <cell r="K2488" t="str">
            <v>402234030</v>
          </cell>
        </row>
        <row r="2489">
          <cell r="A2489" t="str">
            <v>F</v>
          </cell>
          <cell r="B2489" t="str">
            <v>7</v>
          </cell>
          <cell r="D2489" t="str">
            <v>01413</v>
          </cell>
          <cell r="E2489">
            <v>38586</v>
          </cell>
          <cell r="F2489" t="str">
            <v>48520J4</v>
          </cell>
          <cell r="G2489" t="str">
            <v>6106010120J4</v>
          </cell>
          <cell r="H2489">
            <v>11230</v>
          </cell>
          <cell r="I2489" t="str">
            <v>D</v>
          </cell>
          <cell r="J2489" t="str">
            <v>*19560818A 000090 BI.OBT KARY ASEP SAEPUDIN - 1</v>
          </cell>
          <cell r="K2489" t="str">
            <v>402234040</v>
          </cell>
        </row>
        <row r="2490">
          <cell r="A2490" t="str">
            <v>M</v>
          </cell>
          <cell r="B2490" t="str">
            <v>7</v>
          </cell>
          <cell r="D2490" t="str">
            <v>01413</v>
          </cell>
          <cell r="E2490">
            <v>38586</v>
          </cell>
          <cell r="F2490" t="str">
            <v>48520H6</v>
          </cell>
          <cell r="G2490" t="str">
            <v>6106010120H6</v>
          </cell>
          <cell r="H2490">
            <v>4080</v>
          </cell>
          <cell r="I2490" t="str">
            <v>D</v>
          </cell>
          <cell r="J2490" t="str">
            <v>*19640626A 000091 BI.OBT KARY NANANG SUMARNA</v>
          </cell>
          <cell r="K2490" t="str">
            <v>402234050</v>
          </cell>
        </row>
        <row r="2491">
          <cell r="A2491" t="str">
            <v>F</v>
          </cell>
          <cell r="B2491" t="str">
            <v>7</v>
          </cell>
          <cell r="D2491" t="str">
            <v>01413</v>
          </cell>
          <cell r="E2491">
            <v>38586</v>
          </cell>
          <cell r="F2491" t="str">
            <v>48520G2</v>
          </cell>
          <cell r="G2491" t="str">
            <v>6106010120G2</v>
          </cell>
          <cell r="H2491">
            <v>10238</v>
          </cell>
          <cell r="I2491" t="str">
            <v>D</v>
          </cell>
          <cell r="J2491" t="str">
            <v>*19770106A 000092 BI.OBT KARY NUNUNG BUDIYANTI</v>
          </cell>
          <cell r="K2491" t="str">
            <v>402234060</v>
          </cell>
        </row>
        <row r="2492">
          <cell r="A2492" t="str">
            <v>M</v>
          </cell>
          <cell r="B2492" t="str">
            <v>7</v>
          </cell>
          <cell r="D2492" t="str">
            <v>01413</v>
          </cell>
          <cell r="E2492">
            <v>38586</v>
          </cell>
          <cell r="F2492" t="str">
            <v>48520M1</v>
          </cell>
          <cell r="G2492" t="str">
            <v>6106010120M1</v>
          </cell>
          <cell r="H2492">
            <v>18150</v>
          </cell>
          <cell r="I2492" t="str">
            <v>D</v>
          </cell>
          <cell r="J2492" t="str">
            <v>*19540925A 000093 BI.OBT KARY DHARMANTO, B.SC</v>
          </cell>
          <cell r="K2492" t="str">
            <v>402234070</v>
          </cell>
        </row>
        <row r="2493">
          <cell r="A2493" t="str">
            <v>F</v>
          </cell>
          <cell r="B2493" t="str">
            <v>7</v>
          </cell>
          <cell r="D2493" t="str">
            <v>01413</v>
          </cell>
          <cell r="E2493">
            <v>38586</v>
          </cell>
          <cell r="F2493" t="str">
            <v>48520F4</v>
          </cell>
          <cell r="G2493" t="str">
            <v>6106010120F4</v>
          </cell>
          <cell r="H2493">
            <v>32312</v>
          </cell>
          <cell r="I2493" t="str">
            <v>D</v>
          </cell>
          <cell r="J2493" t="str">
            <v>*19540804C 000094 BI.OBT KARY ADE HERMAN</v>
          </cell>
          <cell r="K2493" t="str">
            <v>402234080</v>
          </cell>
        </row>
        <row r="2494">
          <cell r="A2494" t="str">
            <v>M</v>
          </cell>
          <cell r="B2494" t="str">
            <v>7</v>
          </cell>
          <cell r="D2494" t="str">
            <v>01413</v>
          </cell>
          <cell r="E2494">
            <v>38586</v>
          </cell>
          <cell r="F2494" t="str">
            <v>48520G5</v>
          </cell>
          <cell r="G2494" t="str">
            <v>6106010120G5</v>
          </cell>
          <cell r="H2494">
            <v>15730</v>
          </cell>
          <cell r="I2494" t="str">
            <v>D</v>
          </cell>
          <cell r="J2494" t="str">
            <v>*19591230A 008370 BI.OBT KARY KASMAT</v>
          </cell>
          <cell r="K2494" t="str">
            <v>402234090</v>
          </cell>
        </row>
        <row r="2495">
          <cell r="A2495" t="str">
            <v>M</v>
          </cell>
          <cell r="B2495" t="str">
            <v>7</v>
          </cell>
          <cell r="D2495" t="str">
            <v>01413</v>
          </cell>
          <cell r="E2495">
            <v>38586</v>
          </cell>
          <cell r="F2495" t="str">
            <v>48520J4</v>
          </cell>
          <cell r="G2495" t="str">
            <v>6106010120J4</v>
          </cell>
          <cell r="H2495">
            <v>76806</v>
          </cell>
          <cell r="I2495" t="str">
            <v>D</v>
          </cell>
          <cell r="J2495" t="str">
            <v>*19550610B 008371 BI.OBT KARY DION RUSDIANA</v>
          </cell>
          <cell r="K2495" t="str">
            <v>402234100</v>
          </cell>
        </row>
        <row r="2496">
          <cell r="A2496" t="str">
            <v>M</v>
          </cell>
          <cell r="B2496" t="str">
            <v>7</v>
          </cell>
          <cell r="D2496" t="str">
            <v>01413</v>
          </cell>
          <cell r="E2496">
            <v>38586</v>
          </cell>
          <cell r="F2496" t="str">
            <v>48520H5</v>
          </cell>
          <cell r="G2496" t="str">
            <v>6106010120H5</v>
          </cell>
          <cell r="H2496">
            <v>92188</v>
          </cell>
          <cell r="I2496" t="str">
            <v>D</v>
          </cell>
          <cell r="J2496" t="str">
            <v>*19600412B 008372 BI.OBT KARY DODING KUSNADI</v>
          </cell>
          <cell r="K2496" t="str">
            <v>402234110</v>
          </cell>
        </row>
        <row r="2497">
          <cell r="A2497" t="str">
            <v>F</v>
          </cell>
          <cell r="B2497" t="str">
            <v>7</v>
          </cell>
          <cell r="D2497" t="str">
            <v>01413</v>
          </cell>
          <cell r="E2497">
            <v>38586</v>
          </cell>
          <cell r="F2497" t="str">
            <v>48520F7</v>
          </cell>
          <cell r="G2497" t="str">
            <v>6106010120F7</v>
          </cell>
          <cell r="H2497">
            <v>429110</v>
          </cell>
          <cell r="I2497" t="str">
            <v>D</v>
          </cell>
          <cell r="J2497" t="str">
            <v>*19610413B 008450 BI.OBT KARY SUTIKNO</v>
          </cell>
          <cell r="K2497" t="str">
            <v>402234120</v>
          </cell>
        </row>
        <row r="2498">
          <cell r="A2498" t="str">
            <v>F</v>
          </cell>
          <cell r="B2498" t="str">
            <v>7</v>
          </cell>
          <cell r="D2498" t="str">
            <v>01413</v>
          </cell>
          <cell r="E2498">
            <v>38586</v>
          </cell>
          <cell r="F2498" t="str">
            <v>48520F7</v>
          </cell>
          <cell r="G2498" t="str">
            <v>6106010120F7</v>
          </cell>
          <cell r="H2498">
            <v>131931</v>
          </cell>
          <cell r="I2498" t="str">
            <v>D</v>
          </cell>
          <cell r="J2498" t="str">
            <v>*19581227B 009260 BI.OBT KARY NANI MADIANI, NY</v>
          </cell>
          <cell r="K2498" t="str">
            <v>402234130</v>
          </cell>
        </row>
        <row r="2499">
          <cell r="A2499" t="str">
            <v>F</v>
          </cell>
          <cell r="B2499" t="str">
            <v>7</v>
          </cell>
          <cell r="D2499" t="str">
            <v>01413</v>
          </cell>
          <cell r="E2499">
            <v>38586</v>
          </cell>
          <cell r="F2499" t="str">
            <v>48520G2</v>
          </cell>
          <cell r="G2499" t="str">
            <v>6106010120G2</v>
          </cell>
          <cell r="H2499">
            <v>110799</v>
          </cell>
          <cell r="I2499" t="str">
            <v>D</v>
          </cell>
          <cell r="J2499" t="str">
            <v>*19521212A 000095 BI.OBT KARY MACHPUD</v>
          </cell>
          <cell r="K2499" t="str">
            <v>402234140</v>
          </cell>
        </row>
        <row r="2500">
          <cell r="A2500" t="str">
            <v>M</v>
          </cell>
          <cell r="B2500" t="str">
            <v>7</v>
          </cell>
          <cell r="D2500" t="str">
            <v>01413</v>
          </cell>
          <cell r="E2500">
            <v>38586</v>
          </cell>
          <cell r="F2500" t="str">
            <v>48520F6</v>
          </cell>
          <cell r="G2500" t="str">
            <v>6106010120F6</v>
          </cell>
          <cell r="H2500">
            <v>69255</v>
          </cell>
          <cell r="I2500" t="str">
            <v>D</v>
          </cell>
          <cell r="J2500" t="str">
            <v>*19620819A 000096 BI.OBT KARY YAYAT HIDAYAT BASMAN</v>
          </cell>
          <cell r="K2500" t="str">
            <v>402234150</v>
          </cell>
        </row>
        <row r="2501">
          <cell r="A2501" t="str">
            <v>F</v>
          </cell>
          <cell r="B2501" t="str">
            <v>7</v>
          </cell>
          <cell r="D2501" t="str">
            <v>01413</v>
          </cell>
          <cell r="E2501">
            <v>38586</v>
          </cell>
          <cell r="F2501" t="str">
            <v>48520J2</v>
          </cell>
          <cell r="G2501" t="str">
            <v>6106010120J2</v>
          </cell>
          <cell r="H2501">
            <v>161377</v>
          </cell>
          <cell r="I2501" t="str">
            <v>D</v>
          </cell>
          <cell r="J2501" t="str">
            <v>*19631127B 000097 BI.OBT KARY PEPEN SUPENDI</v>
          </cell>
          <cell r="K2501" t="str">
            <v>402234160</v>
          </cell>
        </row>
        <row r="2502">
          <cell r="A2502" t="str">
            <v>F</v>
          </cell>
          <cell r="B2502" t="str">
            <v>7</v>
          </cell>
          <cell r="D2502" t="str">
            <v>01413</v>
          </cell>
          <cell r="E2502">
            <v>38586</v>
          </cell>
          <cell r="F2502" t="str">
            <v>48520G4</v>
          </cell>
          <cell r="G2502" t="str">
            <v>6106010120G4</v>
          </cell>
          <cell r="H2502">
            <v>39380</v>
          </cell>
          <cell r="I2502" t="str">
            <v>D</v>
          </cell>
          <cell r="J2502" t="str">
            <v>*19540919A 000098 BI.OBT KARY EDDY KURNIADI</v>
          </cell>
          <cell r="K2502" t="str">
            <v>402234170</v>
          </cell>
        </row>
        <row r="2503">
          <cell r="A2503" t="str">
            <v>M</v>
          </cell>
          <cell r="B2503" t="str">
            <v>7</v>
          </cell>
          <cell r="D2503" t="str">
            <v>01413</v>
          </cell>
          <cell r="E2503">
            <v>38586</v>
          </cell>
          <cell r="F2503" t="str">
            <v>48520A4</v>
          </cell>
          <cell r="G2503" t="str">
            <v>6106010120A4</v>
          </cell>
          <cell r="H2503">
            <v>103995</v>
          </cell>
          <cell r="I2503" t="str">
            <v>D</v>
          </cell>
          <cell r="J2503" t="str">
            <v>*19621221B 000099 BI.OBT KARY ACHMAD NASRUDIN</v>
          </cell>
          <cell r="K2503" t="str">
            <v>402234180</v>
          </cell>
        </row>
        <row r="2504">
          <cell r="A2504" t="str">
            <v>F</v>
          </cell>
          <cell r="B2504" t="str">
            <v>7</v>
          </cell>
          <cell r="D2504" t="str">
            <v>01413</v>
          </cell>
          <cell r="E2504">
            <v>38586</v>
          </cell>
          <cell r="F2504" t="str">
            <v>48520M4</v>
          </cell>
          <cell r="G2504" t="str">
            <v>6106010120M4</v>
          </cell>
          <cell r="H2504">
            <v>66943</v>
          </cell>
          <cell r="I2504" t="str">
            <v>D</v>
          </cell>
          <cell r="J2504" t="str">
            <v>*19641018A 000199 BI.OBT KARY DEDDY SUDIANA</v>
          </cell>
          <cell r="K2504" t="str">
            <v>402234190</v>
          </cell>
        </row>
        <row r="2505">
          <cell r="A2505" t="str">
            <v>F</v>
          </cell>
          <cell r="B2505" t="str">
            <v>7</v>
          </cell>
          <cell r="D2505" t="str">
            <v>01413</v>
          </cell>
          <cell r="E2505">
            <v>38586</v>
          </cell>
          <cell r="F2505" t="str">
            <v>48520F3</v>
          </cell>
          <cell r="G2505" t="str">
            <v>6106010120F3</v>
          </cell>
          <cell r="H2505">
            <v>91448</v>
          </cell>
          <cell r="I2505" t="str">
            <v>D</v>
          </cell>
          <cell r="J2505" t="str">
            <v>*19610612A 000101 BI.OBT KARY AGUS RUKAMTO</v>
          </cell>
          <cell r="K2505" t="str">
            <v>402234200</v>
          </cell>
        </row>
        <row r="2506">
          <cell r="A2506" t="str">
            <v>M</v>
          </cell>
          <cell r="B2506" t="str">
            <v>7</v>
          </cell>
          <cell r="D2506" t="str">
            <v>01413</v>
          </cell>
          <cell r="E2506">
            <v>38586</v>
          </cell>
          <cell r="F2506" t="str">
            <v>48520G5</v>
          </cell>
          <cell r="G2506" t="str">
            <v>6106010120G5</v>
          </cell>
          <cell r="H2506">
            <v>13828</v>
          </cell>
          <cell r="I2506" t="str">
            <v>D</v>
          </cell>
          <cell r="J2506" t="str">
            <v>*19601212C 000102 BI.OBT KARY KUSMANA</v>
          </cell>
          <cell r="K2506" t="str">
            <v>402234210</v>
          </cell>
        </row>
        <row r="2507">
          <cell r="A2507" t="str">
            <v>F</v>
          </cell>
          <cell r="B2507" t="str">
            <v>7</v>
          </cell>
          <cell r="D2507" t="str">
            <v>01413</v>
          </cell>
          <cell r="E2507">
            <v>38586</v>
          </cell>
          <cell r="F2507" t="str">
            <v>48520K4</v>
          </cell>
          <cell r="G2507" t="str">
            <v>6106010120K4</v>
          </cell>
          <cell r="H2507">
            <v>19590</v>
          </cell>
          <cell r="I2507" t="str">
            <v>D</v>
          </cell>
          <cell r="J2507" t="str">
            <v>*19550628A 000103 BI.OBT KARY TATANG SUPARDI</v>
          </cell>
          <cell r="K2507" t="str">
            <v>402234220</v>
          </cell>
        </row>
        <row r="2508">
          <cell r="A2508" t="str">
            <v>M</v>
          </cell>
          <cell r="B2508" t="str">
            <v>7</v>
          </cell>
          <cell r="D2508" t="str">
            <v>01413</v>
          </cell>
          <cell r="E2508">
            <v>38586</v>
          </cell>
          <cell r="F2508" t="str">
            <v>48520H6</v>
          </cell>
          <cell r="G2508" t="str">
            <v>6106010120H6</v>
          </cell>
          <cell r="H2508">
            <v>19808</v>
          </cell>
          <cell r="I2508" t="str">
            <v>D</v>
          </cell>
          <cell r="J2508" t="str">
            <v>*19560602A 000104 BI.OBT KARY SUDJIMAN</v>
          </cell>
          <cell r="K2508" t="str">
            <v>402234230</v>
          </cell>
        </row>
        <row r="2509">
          <cell r="A2509" t="str">
            <v>F</v>
          </cell>
          <cell r="B2509" t="str">
            <v>7</v>
          </cell>
          <cell r="D2509" t="str">
            <v>01413</v>
          </cell>
          <cell r="E2509">
            <v>38586</v>
          </cell>
          <cell r="F2509" t="str">
            <v>48520G4</v>
          </cell>
          <cell r="G2509" t="str">
            <v>6106010120G4</v>
          </cell>
          <cell r="H2509">
            <v>38610</v>
          </cell>
          <cell r="I2509" t="str">
            <v>D</v>
          </cell>
          <cell r="J2509" t="str">
            <v>*19540919A 000105 BI.OBT KARY EDDY KURNIADI</v>
          </cell>
          <cell r="K2509" t="str">
            <v>402234240</v>
          </cell>
        </row>
        <row r="2510">
          <cell r="A2510" t="str">
            <v>M</v>
          </cell>
          <cell r="B2510" t="str">
            <v>7</v>
          </cell>
          <cell r="D2510" t="str">
            <v>01413</v>
          </cell>
          <cell r="E2510">
            <v>38586</v>
          </cell>
          <cell r="F2510" t="str">
            <v>48520G5</v>
          </cell>
          <cell r="G2510" t="str">
            <v>6106010120G5</v>
          </cell>
          <cell r="H2510">
            <v>129189</v>
          </cell>
          <cell r="I2510" t="str">
            <v>D</v>
          </cell>
          <cell r="J2510" t="str">
            <v>*19601220A 000196 BI.OBT KARY DEDI SUPRIADI -1</v>
          </cell>
          <cell r="K2510" t="str">
            <v>402234250</v>
          </cell>
        </row>
        <row r="2511">
          <cell r="A2511" t="str">
            <v>F</v>
          </cell>
          <cell r="B2511" t="str">
            <v>7</v>
          </cell>
          <cell r="D2511" t="str">
            <v>01413</v>
          </cell>
          <cell r="E2511">
            <v>38586</v>
          </cell>
          <cell r="F2511" t="str">
            <v>48520G2</v>
          </cell>
          <cell r="G2511" t="str">
            <v>6106010120G2</v>
          </cell>
          <cell r="H2511">
            <v>38669</v>
          </cell>
          <cell r="I2511" t="str">
            <v>D</v>
          </cell>
          <cell r="J2511" t="str">
            <v>*19561208A 000107 BI.OBT KARY DIRSUN SUTANTO</v>
          </cell>
          <cell r="K2511" t="str">
            <v>402234260</v>
          </cell>
        </row>
        <row r="2512">
          <cell r="A2512" t="str">
            <v>F</v>
          </cell>
          <cell r="B2512" t="str">
            <v>7</v>
          </cell>
          <cell r="D2512" t="str">
            <v>01413</v>
          </cell>
          <cell r="E2512">
            <v>38586</v>
          </cell>
          <cell r="F2512" t="str">
            <v>48520H3</v>
          </cell>
          <cell r="G2512" t="str">
            <v>6106010120H3</v>
          </cell>
          <cell r="H2512">
            <v>85453</v>
          </cell>
          <cell r="I2512" t="str">
            <v>D</v>
          </cell>
          <cell r="J2512" t="str">
            <v>*19630722A 000108 BI.OBT KARY HENDRA YULIAS</v>
          </cell>
          <cell r="K2512" t="str">
            <v>402234270</v>
          </cell>
        </row>
        <row r="2513">
          <cell r="A2513" t="str">
            <v>F</v>
          </cell>
          <cell r="B2513" t="str">
            <v>7</v>
          </cell>
          <cell r="D2513" t="str">
            <v>01413</v>
          </cell>
          <cell r="E2513">
            <v>38586</v>
          </cell>
          <cell r="F2513" t="str">
            <v>48520Q5</v>
          </cell>
          <cell r="G2513" t="str">
            <v>6106010120Q5</v>
          </cell>
          <cell r="H2513">
            <v>23715</v>
          </cell>
          <cell r="I2513" t="str">
            <v>D</v>
          </cell>
          <cell r="J2513" t="str">
            <v>*19510212A 000110 BI.OBT KARY AYI SUGANDA</v>
          </cell>
          <cell r="K2513" t="str">
            <v>402234280</v>
          </cell>
        </row>
        <row r="2514">
          <cell r="A2514" t="str">
            <v>F</v>
          </cell>
          <cell r="B2514" t="str">
            <v>7</v>
          </cell>
          <cell r="D2514" t="str">
            <v>01413</v>
          </cell>
          <cell r="E2514">
            <v>38586</v>
          </cell>
          <cell r="F2514" t="str">
            <v>48520R2</v>
          </cell>
          <cell r="G2514" t="str">
            <v>6106010120R2</v>
          </cell>
          <cell r="H2514">
            <v>31080</v>
          </cell>
          <cell r="I2514" t="str">
            <v>D</v>
          </cell>
          <cell r="J2514" t="str">
            <v>*19590124A 000111 BI.OBT KARY ADE SUTISNA</v>
          </cell>
          <cell r="K2514" t="str">
            <v>402234290</v>
          </cell>
        </row>
        <row r="2515">
          <cell r="A2515" t="str">
            <v>F</v>
          </cell>
          <cell r="B2515" t="str">
            <v>7</v>
          </cell>
          <cell r="D2515" t="str">
            <v>01413</v>
          </cell>
          <cell r="E2515">
            <v>38586</v>
          </cell>
          <cell r="F2515" t="str">
            <v>48520G2</v>
          </cell>
          <cell r="G2515" t="str">
            <v>6106010120G2</v>
          </cell>
          <cell r="H2515">
            <v>29833</v>
          </cell>
          <cell r="I2515" t="str">
            <v>D</v>
          </cell>
          <cell r="J2515" t="str">
            <v>*19610324A 000112 BI.OBT KARY ENDANG KARYA</v>
          </cell>
          <cell r="K2515" t="str">
            <v>402234300</v>
          </cell>
        </row>
        <row r="2516">
          <cell r="A2516" t="str">
            <v>F</v>
          </cell>
          <cell r="B2516" t="str">
            <v>7</v>
          </cell>
          <cell r="D2516" t="str">
            <v>01413</v>
          </cell>
          <cell r="E2516">
            <v>38586</v>
          </cell>
          <cell r="F2516" t="str">
            <v>48520G4</v>
          </cell>
          <cell r="G2516" t="str">
            <v>6106010120G4</v>
          </cell>
          <cell r="H2516">
            <v>106779</v>
          </cell>
          <cell r="I2516" t="str">
            <v>D</v>
          </cell>
          <cell r="J2516" t="str">
            <v>*19570503A 000113 BI.OBT KARY TATTY SUMARYATI, NY</v>
          </cell>
          <cell r="K2516" t="str">
            <v>402234310</v>
          </cell>
        </row>
        <row r="2517">
          <cell r="A2517" t="str">
            <v>F</v>
          </cell>
          <cell r="B2517" t="str">
            <v>7</v>
          </cell>
          <cell r="D2517" t="str">
            <v>01413</v>
          </cell>
          <cell r="E2517">
            <v>38586</v>
          </cell>
          <cell r="F2517" t="str">
            <v>48520K2</v>
          </cell>
          <cell r="G2517" t="str">
            <v>6106010120K2</v>
          </cell>
          <cell r="H2517">
            <v>36990</v>
          </cell>
          <cell r="I2517" t="str">
            <v>D</v>
          </cell>
          <cell r="J2517" t="str">
            <v>*19600312A 000114 BI.OBT KARY UKUN</v>
          </cell>
          <cell r="K2517" t="str">
            <v>402234320</v>
          </cell>
        </row>
        <row r="2518">
          <cell r="A2518" t="str">
            <v>M</v>
          </cell>
          <cell r="B2518" t="str">
            <v>7</v>
          </cell>
          <cell r="D2518" t="str">
            <v>01413</v>
          </cell>
          <cell r="E2518">
            <v>38586</v>
          </cell>
          <cell r="F2518" t="str">
            <v>48520H3</v>
          </cell>
          <cell r="G2518" t="str">
            <v>6106010120H3</v>
          </cell>
          <cell r="H2518">
            <v>135653</v>
          </cell>
          <cell r="I2518" t="str">
            <v>D</v>
          </cell>
          <cell r="J2518" t="str">
            <v>*19550515C 000115 BI.OBT KARY MAMAD</v>
          </cell>
          <cell r="K2518" t="str">
            <v>402234330</v>
          </cell>
        </row>
        <row r="2519">
          <cell r="A2519" t="str">
            <v>F</v>
          </cell>
          <cell r="B2519" t="str">
            <v>7</v>
          </cell>
          <cell r="D2519" t="str">
            <v>01413</v>
          </cell>
          <cell r="E2519">
            <v>38586</v>
          </cell>
          <cell r="F2519" t="str">
            <v>48520N4</v>
          </cell>
          <cell r="G2519" t="str">
            <v>6106010120N4</v>
          </cell>
          <cell r="H2519">
            <v>10725</v>
          </cell>
          <cell r="I2519" t="str">
            <v>D</v>
          </cell>
          <cell r="J2519" t="str">
            <v>*19610806A 000116 BI.OBT KARY LILIS MUKHSIN,NY</v>
          </cell>
          <cell r="K2519" t="str">
            <v>402234340</v>
          </cell>
        </row>
        <row r="2520">
          <cell r="A2520" t="str">
            <v>F</v>
          </cell>
          <cell r="B2520" t="str">
            <v>7</v>
          </cell>
          <cell r="D2520" t="str">
            <v>01413</v>
          </cell>
          <cell r="E2520">
            <v>38586</v>
          </cell>
          <cell r="F2520" t="str">
            <v>48520J3</v>
          </cell>
          <cell r="G2520" t="str">
            <v>6106010120J3</v>
          </cell>
          <cell r="H2520">
            <v>6190</v>
          </cell>
          <cell r="I2520" t="str">
            <v>D</v>
          </cell>
          <cell r="J2520" t="str">
            <v>*19630809C 000117 BI.OBT KARY TIKA KARTIKA,NY</v>
          </cell>
          <cell r="K2520" t="str">
            <v>402234350</v>
          </cell>
        </row>
        <row r="2521">
          <cell r="A2521" t="str">
            <v>M</v>
          </cell>
          <cell r="B2521" t="str">
            <v>7</v>
          </cell>
          <cell r="D2521" t="str">
            <v>01413</v>
          </cell>
          <cell r="E2521">
            <v>38586</v>
          </cell>
          <cell r="F2521" t="str">
            <v>48520H1</v>
          </cell>
          <cell r="G2521" t="str">
            <v>6106010120H1</v>
          </cell>
          <cell r="H2521">
            <v>1594520</v>
          </cell>
          <cell r="I2521" t="str">
            <v>D</v>
          </cell>
          <cell r="J2521" t="str">
            <v>*19710206A 000118 BI.OBT KARY ERWIN SETIAWAN</v>
          </cell>
          <cell r="K2521" t="str">
            <v>402234360</v>
          </cell>
        </row>
        <row r="2522">
          <cell r="A2522" t="str">
            <v>F</v>
          </cell>
          <cell r="B2522" t="str">
            <v>7</v>
          </cell>
          <cell r="D2522" t="str">
            <v>01413</v>
          </cell>
          <cell r="E2522">
            <v>38586</v>
          </cell>
          <cell r="F2522" t="str">
            <v>48520Q4</v>
          </cell>
          <cell r="G2522" t="str">
            <v>6106010120Q4</v>
          </cell>
          <cell r="H2522">
            <v>2380</v>
          </cell>
          <cell r="I2522" t="str">
            <v>D</v>
          </cell>
          <cell r="J2522" t="str">
            <v>*19590513A 000119 BI.OBT KARY EEM NURAKHMI AGUS R,</v>
          </cell>
          <cell r="K2522" t="str">
            <v>402234370</v>
          </cell>
        </row>
        <row r="2523">
          <cell r="A2523" t="str">
            <v>M</v>
          </cell>
          <cell r="B2523" t="str">
            <v>7</v>
          </cell>
          <cell r="D2523" t="str">
            <v>01413</v>
          </cell>
          <cell r="E2523">
            <v>38586</v>
          </cell>
          <cell r="F2523" t="str">
            <v>48520S1</v>
          </cell>
          <cell r="G2523" t="str">
            <v>6106010120S1</v>
          </cell>
          <cell r="H2523">
            <v>38592</v>
          </cell>
          <cell r="I2523" t="str">
            <v>D</v>
          </cell>
          <cell r="J2523" t="str">
            <v>*19620319A 000129 BI.OBT KARY MAMAT HASBULLAH, SE</v>
          </cell>
          <cell r="K2523" t="str">
            <v>402234380</v>
          </cell>
        </row>
        <row r="2524">
          <cell r="A2524" t="str">
            <v>F</v>
          </cell>
          <cell r="B2524" t="str">
            <v>7</v>
          </cell>
          <cell r="D2524" t="str">
            <v>01413</v>
          </cell>
          <cell r="E2524">
            <v>38586</v>
          </cell>
          <cell r="F2524" t="str">
            <v>48520H3</v>
          </cell>
          <cell r="G2524" t="str">
            <v>6106010120H3</v>
          </cell>
          <cell r="H2524">
            <v>940130</v>
          </cell>
          <cell r="I2524" t="str">
            <v>D</v>
          </cell>
          <cell r="J2524" t="str">
            <v>*19530830A 000253 BI.OBT KARY OOS ROSIANA</v>
          </cell>
          <cell r="K2524" t="str">
            <v>402234390</v>
          </cell>
        </row>
        <row r="2525">
          <cell r="B2525" t="str">
            <v>7</v>
          </cell>
          <cell r="D2525" t="str">
            <v>01413</v>
          </cell>
          <cell r="E2525">
            <v>38586</v>
          </cell>
          <cell r="F2525" t="str">
            <v>48520R1</v>
          </cell>
          <cell r="G2525" t="str">
            <v>6106010120R1</v>
          </cell>
          <cell r="H2525">
            <v>124095</v>
          </cell>
          <cell r="I2525" t="str">
            <v>D</v>
          </cell>
          <cell r="J2525" t="str">
            <v>*19640718A 000295 BI.OBT KARY FONNY YULINA</v>
          </cell>
          <cell r="K2525" t="str">
            <v>402234400</v>
          </cell>
        </row>
        <row r="2526">
          <cell r="A2526" t="str">
            <v>M</v>
          </cell>
          <cell r="B2526" t="str">
            <v>7</v>
          </cell>
          <cell r="D2526" t="str">
            <v>01413</v>
          </cell>
          <cell r="E2526">
            <v>38586</v>
          </cell>
          <cell r="F2526" t="str">
            <v>48520N6</v>
          </cell>
          <cell r="G2526" t="str">
            <v>6106010120N6</v>
          </cell>
          <cell r="H2526">
            <v>14125</v>
          </cell>
          <cell r="I2526" t="str">
            <v>D</v>
          </cell>
          <cell r="J2526" t="str">
            <v>*19560224A 000296 BI.OBT KARY RUSLI GANDAKUSUMAH</v>
          </cell>
          <cell r="K2526" t="str">
            <v>402234410</v>
          </cell>
        </row>
        <row r="2527">
          <cell r="A2527" t="str">
            <v>F</v>
          </cell>
          <cell r="B2527" t="str">
            <v>7</v>
          </cell>
          <cell r="D2527" t="str">
            <v>01413</v>
          </cell>
          <cell r="E2527">
            <v>38586</v>
          </cell>
          <cell r="F2527" t="str">
            <v>48520S4</v>
          </cell>
          <cell r="G2527" t="str">
            <v>6106010120S4</v>
          </cell>
          <cell r="H2527">
            <v>15400</v>
          </cell>
          <cell r="I2527" t="str">
            <v>D</v>
          </cell>
          <cell r="J2527" t="str">
            <v>*19620808A 000297 BI.OBT KARY NENENG RATNAWATI,NY</v>
          </cell>
          <cell r="K2527" t="str">
            <v>402234420</v>
          </cell>
        </row>
        <row r="2528">
          <cell r="A2528" t="str">
            <v>F</v>
          </cell>
          <cell r="B2528" t="str">
            <v>7</v>
          </cell>
          <cell r="D2528" t="str">
            <v>01413</v>
          </cell>
          <cell r="E2528">
            <v>38586</v>
          </cell>
          <cell r="F2528" t="str">
            <v>48520C1</v>
          </cell>
          <cell r="G2528" t="str">
            <v>6106010120C1</v>
          </cell>
          <cell r="H2528">
            <v>39325</v>
          </cell>
          <cell r="I2528" t="str">
            <v>D</v>
          </cell>
          <cell r="J2528" t="str">
            <v>*19631028A 000298 BI.OBT KARY SYAMSUL HADI, DRS</v>
          </cell>
          <cell r="K2528" t="str">
            <v>402234430</v>
          </cell>
        </row>
        <row r="2529">
          <cell r="A2529" t="str">
            <v>F</v>
          </cell>
          <cell r="B2529" t="str">
            <v>7</v>
          </cell>
          <cell r="D2529" t="str">
            <v>01413</v>
          </cell>
          <cell r="E2529">
            <v>38586</v>
          </cell>
          <cell r="F2529" t="str">
            <v>48520F3</v>
          </cell>
          <cell r="G2529" t="str">
            <v>6106010120F3</v>
          </cell>
          <cell r="H2529">
            <v>34410</v>
          </cell>
          <cell r="I2529" t="str">
            <v>D</v>
          </cell>
          <cell r="J2529" t="str">
            <v>*19580223B 000299 BI.OBT KARY IIS MISBAH</v>
          </cell>
          <cell r="K2529" t="str">
            <v>402234440</v>
          </cell>
        </row>
        <row r="2530">
          <cell r="A2530" t="str">
            <v>F</v>
          </cell>
          <cell r="B2530" t="str">
            <v>7</v>
          </cell>
          <cell r="D2530" t="str">
            <v>01413</v>
          </cell>
          <cell r="E2530">
            <v>38586</v>
          </cell>
          <cell r="F2530" t="str">
            <v>48520Q6</v>
          </cell>
          <cell r="G2530" t="str">
            <v>6106010120Q6</v>
          </cell>
          <cell r="H2530">
            <v>23100</v>
          </cell>
          <cell r="I2530" t="str">
            <v>D</v>
          </cell>
          <cell r="J2530" t="str">
            <v>*19590512B 000300 BI.OBT KARY THERESIA INGGRIED,NY</v>
          </cell>
          <cell r="K2530" t="str">
            <v>402234450</v>
          </cell>
        </row>
        <row r="2531">
          <cell r="A2531" t="str">
            <v>M</v>
          </cell>
          <cell r="B2531" t="str">
            <v>7</v>
          </cell>
          <cell r="D2531" t="str">
            <v>01413</v>
          </cell>
          <cell r="E2531">
            <v>38586</v>
          </cell>
          <cell r="F2531" t="str">
            <v>48520S4</v>
          </cell>
          <cell r="G2531" t="str">
            <v>6106010120S4</v>
          </cell>
          <cell r="H2531">
            <v>295190</v>
          </cell>
          <cell r="I2531" t="str">
            <v>D</v>
          </cell>
          <cell r="J2531" t="str">
            <v>*19581230A 000862 BI.OBT KARY AYI SUTARSIH</v>
          </cell>
          <cell r="K2531" t="str">
            <v>402234460</v>
          </cell>
        </row>
        <row r="2532">
          <cell r="A2532" t="str">
            <v>M</v>
          </cell>
          <cell r="B2532" t="str">
            <v>7</v>
          </cell>
          <cell r="D2532" t="str">
            <v>01413</v>
          </cell>
          <cell r="E2532">
            <v>38586</v>
          </cell>
          <cell r="F2532" t="str">
            <v>48520H4</v>
          </cell>
          <cell r="G2532" t="str">
            <v>6106010120H4</v>
          </cell>
          <cell r="H2532">
            <v>19250</v>
          </cell>
          <cell r="I2532" t="str">
            <v>D</v>
          </cell>
          <cell r="J2532" t="str">
            <v>*19680706A 000870 BI.OBT KARY MURNIANTO</v>
          </cell>
          <cell r="K2532" t="str">
            <v>402234470</v>
          </cell>
        </row>
        <row r="2533">
          <cell r="A2533" t="str">
            <v>M</v>
          </cell>
          <cell r="B2533" t="str">
            <v>7</v>
          </cell>
          <cell r="D2533" t="str">
            <v>01413</v>
          </cell>
          <cell r="E2533">
            <v>38586</v>
          </cell>
          <cell r="F2533" t="str">
            <v>48520M4</v>
          </cell>
          <cell r="G2533" t="str">
            <v>6106010120M4</v>
          </cell>
          <cell r="H2533">
            <v>48197</v>
          </cell>
          <cell r="I2533" t="str">
            <v>D</v>
          </cell>
          <cell r="J2533" t="str">
            <v>*19601014A 001031 BI.OBT KARY PAHLAWANTO</v>
          </cell>
          <cell r="K2533" t="str">
            <v>402234480</v>
          </cell>
        </row>
        <row r="2534">
          <cell r="A2534" t="str">
            <v>F</v>
          </cell>
          <cell r="B2534" t="str">
            <v>7</v>
          </cell>
          <cell r="D2534" t="str">
            <v>01413</v>
          </cell>
          <cell r="E2534">
            <v>38586</v>
          </cell>
          <cell r="F2534" t="str">
            <v>48520Q5</v>
          </cell>
          <cell r="G2534" t="str">
            <v>6106010120Q5</v>
          </cell>
          <cell r="H2534">
            <v>73538</v>
          </cell>
          <cell r="I2534" t="str">
            <v>D</v>
          </cell>
          <cell r="J2534" t="str">
            <v>*19630504C 002950 BI.OBT KARY MAMAN SUDARMAN</v>
          </cell>
          <cell r="K2534" t="str">
            <v>402234490</v>
          </cell>
        </row>
        <row r="2535">
          <cell r="A2535" t="str">
            <v>F</v>
          </cell>
          <cell r="B2535" t="str">
            <v>7</v>
          </cell>
          <cell r="D2535" t="str">
            <v>01413</v>
          </cell>
          <cell r="E2535">
            <v>38586</v>
          </cell>
          <cell r="F2535" t="str">
            <v>48520N2</v>
          </cell>
          <cell r="G2535" t="str">
            <v>6106010120N2</v>
          </cell>
          <cell r="H2535">
            <v>283594</v>
          </cell>
          <cell r="I2535" t="str">
            <v>D</v>
          </cell>
          <cell r="J2535" t="str">
            <v>*19620808D 004603 BI.OBT KARY KUSMAYADI</v>
          </cell>
          <cell r="K2535" t="str">
            <v>402234500</v>
          </cell>
        </row>
        <row r="2536">
          <cell r="A2536" t="str">
            <v>F</v>
          </cell>
          <cell r="B2536" t="str">
            <v>7</v>
          </cell>
          <cell r="D2536" t="str">
            <v>01413</v>
          </cell>
          <cell r="E2536">
            <v>38586</v>
          </cell>
          <cell r="F2536" t="str">
            <v>48520Q2</v>
          </cell>
          <cell r="G2536" t="str">
            <v>6106010120Q2</v>
          </cell>
          <cell r="H2536">
            <v>39259</v>
          </cell>
          <cell r="I2536" t="str">
            <v>D</v>
          </cell>
          <cell r="J2536" t="str">
            <v>*19710522A 008368 BI.OBT KARY AEP SAEPUDIN</v>
          </cell>
          <cell r="K2536" t="str">
            <v>402234510</v>
          </cell>
        </row>
        <row r="2537">
          <cell r="A2537" t="str">
            <v>M</v>
          </cell>
          <cell r="B2537" t="str">
            <v>7</v>
          </cell>
          <cell r="D2537" t="str">
            <v>01413</v>
          </cell>
          <cell r="E2537">
            <v>38586</v>
          </cell>
          <cell r="F2537" t="str">
            <v>48520J4</v>
          </cell>
          <cell r="G2537" t="str">
            <v>6106010120J4</v>
          </cell>
          <cell r="H2537">
            <v>6060</v>
          </cell>
          <cell r="I2537" t="str">
            <v>D</v>
          </cell>
          <cell r="J2537" t="str">
            <v>*19550610B 008374 BI.OBT KARY DION RUSDIANA</v>
          </cell>
          <cell r="K2537" t="str">
            <v>402234520</v>
          </cell>
        </row>
        <row r="2538">
          <cell r="A2538" t="str">
            <v>F</v>
          </cell>
          <cell r="B2538" t="str">
            <v>7</v>
          </cell>
          <cell r="D2538" t="str">
            <v>01413</v>
          </cell>
          <cell r="E2538">
            <v>38586</v>
          </cell>
          <cell r="F2538" t="str">
            <v>48520F7</v>
          </cell>
          <cell r="G2538" t="str">
            <v>6106010120F7</v>
          </cell>
          <cell r="H2538">
            <v>56530</v>
          </cell>
          <cell r="I2538" t="str">
            <v>D</v>
          </cell>
          <cell r="J2538" t="str">
            <v>*19641127A 008375 BI.OBT KARY ADE HERTINI,NY</v>
          </cell>
          <cell r="K2538" t="str">
            <v>402234530</v>
          </cell>
        </row>
        <row r="2539">
          <cell r="A2539" t="str">
            <v>F</v>
          </cell>
          <cell r="B2539" t="str">
            <v>7</v>
          </cell>
          <cell r="D2539" t="str">
            <v>01413</v>
          </cell>
          <cell r="E2539">
            <v>38586</v>
          </cell>
          <cell r="F2539" t="str">
            <v>48520F6</v>
          </cell>
          <cell r="G2539" t="str">
            <v>6106010120F6</v>
          </cell>
          <cell r="H2539">
            <v>10875</v>
          </cell>
          <cell r="I2539" t="str">
            <v>D</v>
          </cell>
          <cell r="J2539" t="str">
            <v>*19610310A 008376 BI.OBT KARY YEYEH JULAEHA</v>
          </cell>
          <cell r="K2539" t="str">
            <v>402234540</v>
          </cell>
        </row>
        <row r="2540">
          <cell r="A2540" t="str">
            <v>M</v>
          </cell>
          <cell r="B2540" t="str">
            <v>7</v>
          </cell>
          <cell r="D2540" t="str">
            <v>01413</v>
          </cell>
          <cell r="E2540">
            <v>38586</v>
          </cell>
          <cell r="F2540" t="str">
            <v>48520H5</v>
          </cell>
          <cell r="G2540" t="str">
            <v>6106010120H5</v>
          </cell>
          <cell r="H2540">
            <v>10875</v>
          </cell>
          <cell r="I2540" t="str">
            <v>D</v>
          </cell>
          <cell r="J2540" t="str">
            <v>*19600412B 008377 BI.OBT KARY DODING KUSNADI</v>
          </cell>
          <cell r="K2540" t="str">
            <v>402234550</v>
          </cell>
        </row>
        <row r="2541">
          <cell r="A2541" t="str">
            <v>F</v>
          </cell>
          <cell r="B2541" t="str">
            <v>7</v>
          </cell>
          <cell r="D2541" t="str">
            <v>01413</v>
          </cell>
          <cell r="E2541">
            <v>38586</v>
          </cell>
          <cell r="F2541" t="str">
            <v>48520Q4</v>
          </cell>
          <cell r="G2541" t="str">
            <v>6106010120Q4</v>
          </cell>
          <cell r="H2541">
            <v>95810</v>
          </cell>
          <cell r="I2541" t="str">
            <v>D</v>
          </cell>
          <cell r="J2541" t="str">
            <v>*19590513A 008752 BI.OBT KARY EEM NURAKHMI AGUS R,</v>
          </cell>
          <cell r="K2541" t="str">
            <v>402234560</v>
          </cell>
        </row>
        <row r="2542">
          <cell r="A2542" t="str">
            <v>F</v>
          </cell>
          <cell r="B2542" t="str">
            <v>7</v>
          </cell>
          <cell r="D2542" t="str">
            <v>01413</v>
          </cell>
          <cell r="E2542">
            <v>38586</v>
          </cell>
          <cell r="F2542" t="str">
            <v>48520F7</v>
          </cell>
          <cell r="G2542" t="str">
            <v>6106010120F7</v>
          </cell>
          <cell r="H2542">
            <v>2090</v>
          </cell>
          <cell r="I2542" t="str">
            <v>D</v>
          </cell>
          <cell r="J2542" t="str">
            <v>*19640608A 008753 BI.OBT KARY TUTI SUARSIH,NY</v>
          </cell>
          <cell r="K2542" t="str">
            <v>402234570</v>
          </cell>
        </row>
        <row r="2543">
          <cell r="A2543" t="str">
            <v>F</v>
          </cell>
          <cell r="B2543" t="str">
            <v>7</v>
          </cell>
          <cell r="D2543" t="str">
            <v>01413</v>
          </cell>
          <cell r="E2543">
            <v>38586</v>
          </cell>
          <cell r="F2543" t="str">
            <v>48520F7</v>
          </cell>
          <cell r="G2543" t="str">
            <v>6106010120F7</v>
          </cell>
          <cell r="H2543">
            <v>138270</v>
          </cell>
          <cell r="I2543" t="str">
            <v>D</v>
          </cell>
          <cell r="J2543" t="str">
            <v>*19641127A 009228 BI.OBT KARY ADE HERTINI,NY</v>
          </cell>
          <cell r="K2543" t="str">
            <v>402234580</v>
          </cell>
        </row>
        <row r="2544">
          <cell r="A2544" t="str">
            <v>M</v>
          </cell>
          <cell r="B2544" t="str">
            <v>7</v>
          </cell>
          <cell r="D2544" t="str">
            <v>01413</v>
          </cell>
          <cell r="E2544">
            <v>38586</v>
          </cell>
          <cell r="F2544" t="str">
            <v>48520J4</v>
          </cell>
          <cell r="G2544" t="str">
            <v>6106010120J4</v>
          </cell>
          <cell r="H2544">
            <v>131175</v>
          </cell>
          <cell r="I2544" t="str">
            <v>D</v>
          </cell>
          <cell r="J2544" t="str">
            <v>*19550610B 009250 BI.OBT KARY DION RUSDIANA</v>
          </cell>
          <cell r="K2544" t="str">
            <v>402234590</v>
          </cell>
        </row>
        <row r="2545">
          <cell r="A2545" t="str">
            <v>F</v>
          </cell>
          <cell r="B2545" t="str">
            <v>7</v>
          </cell>
          <cell r="D2545" t="str">
            <v>01413</v>
          </cell>
          <cell r="E2545">
            <v>38586</v>
          </cell>
          <cell r="F2545" t="str">
            <v>48520J3</v>
          </cell>
          <cell r="G2545" t="str">
            <v>6106010120J3</v>
          </cell>
          <cell r="H2545">
            <v>151036</v>
          </cell>
          <cell r="I2545" t="str">
            <v>D</v>
          </cell>
          <cell r="J2545" t="str">
            <v>*19630809C 009529 BI.OBT KARY TIKA KARTIKA,NY</v>
          </cell>
          <cell r="K2545" t="str">
            <v>402234600</v>
          </cell>
        </row>
        <row r="2546">
          <cell r="A2546" t="str">
            <v>F</v>
          </cell>
          <cell r="B2546" t="str">
            <v>7</v>
          </cell>
          <cell r="D2546" t="str">
            <v>01413</v>
          </cell>
          <cell r="E2546">
            <v>38586</v>
          </cell>
          <cell r="F2546" t="str">
            <v>48520N3</v>
          </cell>
          <cell r="G2546" t="str">
            <v>6106010120N3</v>
          </cell>
          <cell r="H2546">
            <v>60467</v>
          </cell>
          <cell r="I2546" t="str">
            <v>D</v>
          </cell>
          <cell r="J2546" t="str">
            <v>*19530107A 009607 BI.OBT KARY SUPRIYADI</v>
          </cell>
          <cell r="K2546" t="str">
            <v>402234610</v>
          </cell>
        </row>
        <row r="2547">
          <cell r="A2547" t="str">
            <v>M</v>
          </cell>
          <cell r="B2547" t="str">
            <v>7</v>
          </cell>
          <cell r="D2547" t="str">
            <v>01413</v>
          </cell>
          <cell r="E2547">
            <v>38586</v>
          </cell>
          <cell r="F2547" t="str">
            <v>48520K3</v>
          </cell>
          <cell r="G2547" t="str">
            <v>6106010120K3</v>
          </cell>
          <cell r="H2547">
            <v>53220</v>
          </cell>
          <cell r="I2547" t="str">
            <v>D</v>
          </cell>
          <cell r="J2547" t="str">
            <v>*19571215A 009646 BI.OBT KARY TATANG SUDRAJAT</v>
          </cell>
          <cell r="K2547" t="str">
            <v>402234620</v>
          </cell>
        </row>
        <row r="2548">
          <cell r="A2548" t="str">
            <v>F</v>
          </cell>
          <cell r="B2548" t="str">
            <v>7</v>
          </cell>
          <cell r="D2548" t="str">
            <v>01413</v>
          </cell>
          <cell r="E2548">
            <v>38586</v>
          </cell>
          <cell r="F2548" t="str">
            <v>48520G2</v>
          </cell>
          <cell r="G2548" t="str">
            <v>6106010120G2</v>
          </cell>
          <cell r="H2548">
            <v>28631</v>
          </cell>
          <cell r="I2548" t="str">
            <v>D</v>
          </cell>
          <cell r="J2548" t="str">
            <v>*19610324A 000121 BI.OBT KARY ENDANG KARYA</v>
          </cell>
          <cell r="K2548" t="str">
            <v>402234630</v>
          </cell>
        </row>
        <row r="2549">
          <cell r="A2549" t="str">
            <v>M</v>
          </cell>
          <cell r="B2549" t="str">
            <v>7</v>
          </cell>
          <cell r="D2549" t="str">
            <v>01413</v>
          </cell>
          <cell r="E2549">
            <v>38586</v>
          </cell>
          <cell r="F2549" t="str">
            <v>48520Q5</v>
          </cell>
          <cell r="G2549" t="str">
            <v>6106010120Q5</v>
          </cell>
          <cell r="H2549">
            <v>69805</v>
          </cell>
          <cell r="I2549" t="str">
            <v>D</v>
          </cell>
          <cell r="J2549" t="str">
            <v>*19521101A 000122 BI.OBT KARY SUMANTRI</v>
          </cell>
          <cell r="K2549" t="str">
            <v>402234640</v>
          </cell>
        </row>
        <row r="2550">
          <cell r="A2550" t="str">
            <v>F</v>
          </cell>
          <cell r="B2550" t="str">
            <v>7</v>
          </cell>
          <cell r="D2550" t="str">
            <v>01413</v>
          </cell>
          <cell r="E2550">
            <v>38586</v>
          </cell>
          <cell r="F2550" t="str">
            <v>48520F2</v>
          </cell>
          <cell r="G2550" t="str">
            <v>6106010120F2</v>
          </cell>
          <cell r="H2550">
            <v>19756</v>
          </cell>
          <cell r="I2550" t="str">
            <v>D</v>
          </cell>
          <cell r="J2550" t="str">
            <v>*19620121A 000124 BI.OBT KARY ACHMAD MANSYUR</v>
          </cell>
          <cell r="K2550" t="str">
            <v>402234650</v>
          </cell>
        </row>
        <row r="2551">
          <cell r="A2551" t="str">
            <v>F</v>
          </cell>
          <cell r="B2551" t="str">
            <v>7</v>
          </cell>
          <cell r="D2551" t="str">
            <v>01413</v>
          </cell>
          <cell r="E2551">
            <v>38586</v>
          </cell>
          <cell r="F2551" t="str">
            <v>48520F7</v>
          </cell>
          <cell r="G2551" t="str">
            <v>6106010120F7</v>
          </cell>
          <cell r="H2551">
            <v>34830</v>
          </cell>
          <cell r="I2551" t="str">
            <v>D</v>
          </cell>
          <cell r="J2551" t="str">
            <v>*19641211A 000125 BI.OBT KARY JUJU JUARSIH,NY</v>
          </cell>
          <cell r="K2551" t="str">
            <v>402234660</v>
          </cell>
        </row>
        <row r="2552">
          <cell r="A2552" t="str">
            <v>F</v>
          </cell>
          <cell r="B2552" t="str">
            <v>7</v>
          </cell>
          <cell r="D2552" t="str">
            <v>01413</v>
          </cell>
          <cell r="E2552">
            <v>38586</v>
          </cell>
          <cell r="F2552" t="str">
            <v>48520M3</v>
          </cell>
          <cell r="G2552" t="str">
            <v>6106010120M3</v>
          </cell>
          <cell r="H2552">
            <v>183970</v>
          </cell>
          <cell r="I2552" t="str">
            <v>D</v>
          </cell>
          <cell r="J2552" t="str">
            <v>*19610705C 000126 BI.OBT KARY RACHMANUDIN</v>
          </cell>
          <cell r="K2552" t="str">
            <v>402234670</v>
          </cell>
        </row>
        <row r="2553">
          <cell r="A2553" t="str">
            <v>F</v>
          </cell>
          <cell r="B2553" t="str">
            <v>7</v>
          </cell>
          <cell r="D2553" t="str">
            <v>01413</v>
          </cell>
          <cell r="E2553">
            <v>38586</v>
          </cell>
          <cell r="F2553" t="str">
            <v>48520G2</v>
          </cell>
          <cell r="G2553" t="str">
            <v>6106010120G2</v>
          </cell>
          <cell r="H2553">
            <v>48750</v>
          </cell>
          <cell r="I2553" t="str">
            <v>D</v>
          </cell>
          <cell r="J2553" t="str">
            <v>*19560823A 000127 BI.OBT KARY YEYEH SOMANTRI</v>
          </cell>
          <cell r="K2553" t="str">
            <v>402234680</v>
          </cell>
        </row>
        <row r="2554">
          <cell r="A2554" t="str">
            <v>F</v>
          </cell>
          <cell r="B2554" t="str">
            <v>7</v>
          </cell>
          <cell r="D2554" t="str">
            <v>01413</v>
          </cell>
          <cell r="E2554">
            <v>38586</v>
          </cell>
          <cell r="F2554" t="str">
            <v>48520G2</v>
          </cell>
          <cell r="G2554" t="str">
            <v>6106010120G2</v>
          </cell>
          <cell r="H2554">
            <v>49886</v>
          </cell>
          <cell r="I2554" t="str">
            <v>D</v>
          </cell>
          <cell r="J2554" t="str">
            <v>*19610315C 000128 BI.OBT KARY ALIS KARMINI,NY</v>
          </cell>
          <cell r="K2554" t="str">
            <v>402234690</v>
          </cell>
        </row>
        <row r="2555">
          <cell r="A2555" t="str">
            <v>M</v>
          </cell>
          <cell r="B2555" t="str">
            <v>7</v>
          </cell>
          <cell r="D2555" t="str">
            <v>01413</v>
          </cell>
          <cell r="E2555">
            <v>38586</v>
          </cell>
          <cell r="F2555" t="str">
            <v>48520G5</v>
          </cell>
          <cell r="G2555" t="str">
            <v>6106010120G5</v>
          </cell>
          <cell r="H2555">
            <v>22558</v>
          </cell>
          <cell r="I2555" t="str">
            <v>D</v>
          </cell>
          <cell r="J2555" t="str">
            <v>*19591202B 000129 BI.OBT KARY SUGANDA</v>
          </cell>
          <cell r="K2555" t="str">
            <v>402234700</v>
          </cell>
        </row>
        <row r="2556">
          <cell r="A2556" t="str">
            <v>M</v>
          </cell>
          <cell r="B2556" t="str">
            <v>7</v>
          </cell>
          <cell r="D2556" t="str">
            <v>01413</v>
          </cell>
          <cell r="E2556">
            <v>38586</v>
          </cell>
          <cell r="F2556" t="str">
            <v>48520A3</v>
          </cell>
          <cell r="G2556" t="str">
            <v>6106010120A3</v>
          </cell>
          <cell r="H2556">
            <v>35612</v>
          </cell>
          <cell r="I2556" t="str">
            <v>D</v>
          </cell>
          <cell r="J2556" t="str">
            <v>*19570208A 000131 BI.OBT KARY BEKTI SOSIAWAN</v>
          </cell>
          <cell r="K2556" t="str">
            <v>402234710</v>
          </cell>
        </row>
        <row r="2557">
          <cell r="A2557" t="str">
            <v>M</v>
          </cell>
          <cell r="B2557" t="str">
            <v>7</v>
          </cell>
          <cell r="D2557" t="str">
            <v>01413</v>
          </cell>
          <cell r="E2557">
            <v>38586</v>
          </cell>
          <cell r="F2557" t="str">
            <v>48520M4</v>
          </cell>
          <cell r="G2557" t="str">
            <v>6106010120M4</v>
          </cell>
          <cell r="H2557">
            <v>134522</v>
          </cell>
          <cell r="I2557" t="str">
            <v>D</v>
          </cell>
          <cell r="J2557" t="str">
            <v>*19601014A 000132 BI.OBT KARY PAHLAWANTO</v>
          </cell>
          <cell r="K2557" t="str">
            <v>402234720</v>
          </cell>
        </row>
        <row r="2558">
          <cell r="A2558" t="str">
            <v>M</v>
          </cell>
          <cell r="B2558" t="str">
            <v>7</v>
          </cell>
          <cell r="D2558" t="str">
            <v>01413</v>
          </cell>
          <cell r="E2558">
            <v>38586</v>
          </cell>
          <cell r="F2558" t="str">
            <v>48520M4</v>
          </cell>
          <cell r="G2558" t="str">
            <v>6106010120M4</v>
          </cell>
          <cell r="H2558">
            <v>57969</v>
          </cell>
          <cell r="I2558" t="str">
            <v>D</v>
          </cell>
          <cell r="J2558" t="str">
            <v>*19601014A 000133 BI.OBT ANAK PAHLAWANTO</v>
          </cell>
          <cell r="K2558" t="str">
            <v>402234730</v>
          </cell>
        </row>
        <row r="2559">
          <cell r="A2559" t="str">
            <v>F</v>
          </cell>
          <cell r="B2559" t="str">
            <v>7</v>
          </cell>
          <cell r="D2559" t="str">
            <v>01413</v>
          </cell>
          <cell r="E2559">
            <v>38586</v>
          </cell>
          <cell r="F2559" t="str">
            <v>48520G4</v>
          </cell>
          <cell r="G2559" t="str">
            <v>6106010120G4</v>
          </cell>
          <cell r="H2559">
            <v>76710</v>
          </cell>
          <cell r="I2559" t="str">
            <v>D</v>
          </cell>
          <cell r="J2559" t="str">
            <v>*19540603B 000135 BI.OBT KARY MINTARSIH,NY</v>
          </cell>
          <cell r="K2559" t="str">
            <v>402234740</v>
          </cell>
        </row>
        <row r="2560">
          <cell r="A2560" t="str">
            <v>F</v>
          </cell>
          <cell r="B2560" t="str">
            <v>7</v>
          </cell>
          <cell r="D2560" t="str">
            <v>01413</v>
          </cell>
          <cell r="E2560">
            <v>38586</v>
          </cell>
          <cell r="F2560" t="str">
            <v>48520G4</v>
          </cell>
          <cell r="G2560" t="str">
            <v>6106010120G4</v>
          </cell>
          <cell r="H2560">
            <v>78495</v>
          </cell>
          <cell r="I2560" t="str">
            <v>D</v>
          </cell>
          <cell r="J2560" t="str">
            <v>*19540808C 000136 BI.OBT KARY NANAH AMANAH, NY</v>
          </cell>
          <cell r="K2560" t="str">
            <v>402234750</v>
          </cell>
        </row>
        <row r="2561">
          <cell r="A2561" t="str">
            <v>F</v>
          </cell>
          <cell r="B2561" t="str">
            <v>7</v>
          </cell>
          <cell r="D2561" t="str">
            <v>01413</v>
          </cell>
          <cell r="E2561">
            <v>38586</v>
          </cell>
          <cell r="F2561" t="str">
            <v>48520G4</v>
          </cell>
          <cell r="G2561" t="str">
            <v>6106010120G4</v>
          </cell>
          <cell r="H2561">
            <v>35734</v>
          </cell>
          <cell r="I2561" t="str">
            <v>D</v>
          </cell>
          <cell r="J2561" t="str">
            <v>*19640622B 000137 BI.OBT KARY LILIS KRISANTI,NY</v>
          </cell>
          <cell r="K2561" t="str">
            <v>402234760</v>
          </cell>
        </row>
        <row r="2562">
          <cell r="A2562" t="str">
            <v>F</v>
          </cell>
          <cell r="B2562" t="str">
            <v>7</v>
          </cell>
          <cell r="D2562" t="str">
            <v>01413</v>
          </cell>
          <cell r="E2562">
            <v>38586</v>
          </cell>
          <cell r="F2562" t="str">
            <v>48520F6</v>
          </cell>
          <cell r="G2562" t="str">
            <v>6106010120F6</v>
          </cell>
          <cell r="H2562">
            <v>23475</v>
          </cell>
          <cell r="I2562" t="str">
            <v>D</v>
          </cell>
          <cell r="J2562" t="str">
            <v>*19550202A 000138 BI.OBT KARY TIKA IRAWATI,NY</v>
          </cell>
          <cell r="K2562" t="str">
            <v>402234770</v>
          </cell>
        </row>
        <row r="2563">
          <cell r="A2563" t="str">
            <v>M</v>
          </cell>
          <cell r="B2563" t="str">
            <v>7</v>
          </cell>
          <cell r="D2563" t="str">
            <v>01413</v>
          </cell>
          <cell r="E2563">
            <v>38586</v>
          </cell>
          <cell r="F2563" t="str">
            <v>48520E1</v>
          </cell>
          <cell r="G2563" t="str">
            <v>6106010120E1</v>
          </cell>
          <cell r="H2563">
            <v>38475</v>
          </cell>
          <cell r="I2563" t="str">
            <v>D</v>
          </cell>
          <cell r="J2563" t="str">
            <v>*19540430A 000139 BI.OBT KARY MULYANA MARTADIREDJA</v>
          </cell>
          <cell r="K2563" t="str">
            <v>402234780</v>
          </cell>
        </row>
        <row r="2564">
          <cell r="A2564" t="str">
            <v>M</v>
          </cell>
          <cell r="B2564" t="str">
            <v>7</v>
          </cell>
          <cell r="D2564" t="str">
            <v>01413</v>
          </cell>
          <cell r="E2564">
            <v>38586</v>
          </cell>
          <cell r="F2564" t="str">
            <v>48520N1</v>
          </cell>
          <cell r="G2564" t="str">
            <v>6106010120N1</v>
          </cell>
          <cell r="H2564">
            <v>63225</v>
          </cell>
          <cell r="I2564" t="str">
            <v>D</v>
          </cell>
          <cell r="J2564" t="str">
            <v>*19520124A 000140 BI.OBT KARY EMMA RACHMAWATI T S,</v>
          </cell>
          <cell r="K2564" t="str">
            <v>402234790</v>
          </cell>
        </row>
        <row r="2565">
          <cell r="A2565" t="str">
            <v>M</v>
          </cell>
          <cell r="B2565" t="str">
            <v>7</v>
          </cell>
          <cell r="D2565" t="str">
            <v>01413</v>
          </cell>
          <cell r="E2565">
            <v>38586</v>
          </cell>
          <cell r="F2565" t="str">
            <v>48520N1</v>
          </cell>
          <cell r="G2565" t="str">
            <v>6106010120N1</v>
          </cell>
          <cell r="H2565">
            <v>109280</v>
          </cell>
          <cell r="I2565" t="str">
            <v>D</v>
          </cell>
          <cell r="J2565" t="str">
            <v>*19520124A 000141 BI.OBT KARY EMMA RACHMAWATI T S,</v>
          </cell>
          <cell r="K2565" t="str">
            <v>402234800</v>
          </cell>
        </row>
        <row r="2566">
          <cell r="A2566" t="str">
            <v>F</v>
          </cell>
          <cell r="B2566" t="str">
            <v>7</v>
          </cell>
          <cell r="D2566" t="str">
            <v>01413</v>
          </cell>
          <cell r="E2566">
            <v>38586</v>
          </cell>
          <cell r="F2566" t="str">
            <v>48520Q5</v>
          </cell>
          <cell r="G2566" t="str">
            <v>6106010120Q5</v>
          </cell>
          <cell r="H2566">
            <v>25359</v>
          </cell>
          <cell r="I2566" t="str">
            <v>D</v>
          </cell>
          <cell r="J2566" t="str">
            <v>*19610514C 000142 BI.OBT KARY MULYANA</v>
          </cell>
          <cell r="K2566" t="str">
            <v>402234810</v>
          </cell>
        </row>
        <row r="2567">
          <cell r="A2567" t="str">
            <v>F</v>
          </cell>
          <cell r="B2567" t="str">
            <v>7</v>
          </cell>
          <cell r="D2567" t="str">
            <v>01413</v>
          </cell>
          <cell r="E2567">
            <v>38586</v>
          </cell>
          <cell r="F2567" t="str">
            <v>48520L1</v>
          </cell>
          <cell r="G2567" t="str">
            <v>6106010120L1</v>
          </cell>
          <cell r="H2567">
            <v>175335</v>
          </cell>
          <cell r="I2567" t="str">
            <v>D</v>
          </cell>
          <cell r="J2567" t="str">
            <v>*19691010D 000143 BI.OBT KARY ENOK MIMIN AMALIANA,</v>
          </cell>
          <cell r="K2567" t="str">
            <v>402234820</v>
          </cell>
        </row>
        <row r="2568">
          <cell r="A2568" t="str">
            <v>F</v>
          </cell>
          <cell r="B2568" t="str">
            <v>7</v>
          </cell>
          <cell r="D2568" t="str">
            <v>01413</v>
          </cell>
          <cell r="E2568">
            <v>38586</v>
          </cell>
          <cell r="F2568" t="str">
            <v>48520F7</v>
          </cell>
          <cell r="G2568" t="str">
            <v>6106010120F7</v>
          </cell>
          <cell r="H2568">
            <v>27156</v>
          </cell>
          <cell r="I2568" t="str">
            <v>D</v>
          </cell>
          <cell r="J2568" t="str">
            <v>*19630605C 000144 BI.OBT KARY YADI KURNIADI</v>
          </cell>
          <cell r="K2568" t="str">
            <v>402234830</v>
          </cell>
        </row>
        <row r="2569">
          <cell r="A2569" t="str">
            <v>F</v>
          </cell>
          <cell r="B2569" t="str">
            <v>7</v>
          </cell>
          <cell r="D2569" t="str">
            <v>01413</v>
          </cell>
          <cell r="E2569">
            <v>38586</v>
          </cell>
          <cell r="F2569" t="str">
            <v>48520Q2</v>
          </cell>
          <cell r="G2569" t="str">
            <v>6106010120Q2</v>
          </cell>
          <cell r="H2569">
            <v>14748</v>
          </cell>
          <cell r="I2569" t="str">
            <v>D</v>
          </cell>
          <cell r="J2569" t="str">
            <v>*19590514A 000146 BI.OBT KARY SOMARI</v>
          </cell>
          <cell r="K2569" t="str">
            <v>402234840</v>
          </cell>
        </row>
        <row r="2570">
          <cell r="A2570" t="str">
            <v>F</v>
          </cell>
          <cell r="B2570" t="str">
            <v>7</v>
          </cell>
          <cell r="D2570" t="str">
            <v>01413</v>
          </cell>
          <cell r="E2570">
            <v>38586</v>
          </cell>
          <cell r="F2570" t="str">
            <v>48520Q5</v>
          </cell>
          <cell r="G2570" t="str">
            <v>6106010120Q5</v>
          </cell>
          <cell r="H2570">
            <v>38498</v>
          </cell>
          <cell r="I2570" t="str">
            <v>D</v>
          </cell>
          <cell r="J2570" t="str">
            <v>*19530101A 000147 BI.OBT KARY ADUN YAYA WAHYUDIN</v>
          </cell>
          <cell r="K2570" t="str">
            <v>402234850</v>
          </cell>
        </row>
        <row r="2571">
          <cell r="A2571" t="str">
            <v>F</v>
          </cell>
          <cell r="B2571" t="str">
            <v>7</v>
          </cell>
          <cell r="D2571" t="str">
            <v>01413</v>
          </cell>
          <cell r="E2571">
            <v>38586</v>
          </cell>
          <cell r="F2571" t="str">
            <v>48520Q5</v>
          </cell>
          <cell r="G2571" t="str">
            <v>6106010120Q5</v>
          </cell>
          <cell r="H2571">
            <v>50695</v>
          </cell>
          <cell r="I2571" t="str">
            <v>D</v>
          </cell>
          <cell r="J2571" t="str">
            <v>*19610401B 000148 BI.OBT KARY HERMANSYAH, SH</v>
          </cell>
          <cell r="K2571" t="str">
            <v>402234860</v>
          </cell>
        </row>
        <row r="2572">
          <cell r="A2572" t="str">
            <v>F</v>
          </cell>
          <cell r="B2572" t="str">
            <v>7</v>
          </cell>
          <cell r="D2572" t="str">
            <v>01413</v>
          </cell>
          <cell r="E2572">
            <v>38586</v>
          </cell>
          <cell r="F2572" t="str">
            <v>48520D2</v>
          </cell>
          <cell r="G2572" t="str">
            <v>6106010120D2</v>
          </cell>
          <cell r="H2572">
            <v>3300</v>
          </cell>
          <cell r="I2572" t="str">
            <v>D</v>
          </cell>
          <cell r="J2572" t="str">
            <v>*19610515D 000149 BI.OBT KARY AI TINTIN SUMARTINI,</v>
          </cell>
          <cell r="K2572" t="str">
            <v>402234870</v>
          </cell>
        </row>
        <row r="2573">
          <cell r="A2573" t="str">
            <v>F</v>
          </cell>
          <cell r="B2573" t="str">
            <v>7</v>
          </cell>
          <cell r="D2573" t="str">
            <v>01413</v>
          </cell>
          <cell r="E2573">
            <v>38586</v>
          </cell>
          <cell r="F2573" t="str">
            <v>48520G5</v>
          </cell>
          <cell r="G2573" t="str">
            <v>6106010120G5</v>
          </cell>
          <cell r="H2573">
            <v>66000</v>
          </cell>
          <cell r="I2573" t="str">
            <v>D</v>
          </cell>
          <cell r="J2573" t="str">
            <v>*19670126A 000151 BI.OBT KARY MIRNA LIGARTIATI</v>
          </cell>
          <cell r="K2573" t="str">
            <v>402234880</v>
          </cell>
        </row>
        <row r="2574">
          <cell r="A2574" t="str">
            <v>F</v>
          </cell>
          <cell r="B2574" t="str">
            <v>7</v>
          </cell>
          <cell r="D2574" t="str">
            <v>01413</v>
          </cell>
          <cell r="E2574">
            <v>38586</v>
          </cell>
          <cell r="F2574" t="str">
            <v>48520Q6</v>
          </cell>
          <cell r="G2574" t="str">
            <v>6106010120Q6</v>
          </cell>
          <cell r="H2574">
            <v>525</v>
          </cell>
          <cell r="I2574" t="str">
            <v>D</v>
          </cell>
          <cell r="J2574" t="str">
            <v>*19510519B 000152 BI.OBT KARY ENTIN KARTINI,NY</v>
          </cell>
          <cell r="K2574" t="str">
            <v>402234890</v>
          </cell>
        </row>
        <row r="2575">
          <cell r="A2575" t="str">
            <v>F</v>
          </cell>
          <cell r="B2575" t="str">
            <v>7</v>
          </cell>
          <cell r="D2575" t="str">
            <v>01413</v>
          </cell>
          <cell r="E2575">
            <v>38586</v>
          </cell>
          <cell r="F2575" t="str">
            <v>48520Q4</v>
          </cell>
          <cell r="G2575" t="str">
            <v>6106010120Q4</v>
          </cell>
          <cell r="H2575">
            <v>7150</v>
          </cell>
          <cell r="I2575" t="str">
            <v>D</v>
          </cell>
          <cell r="J2575" t="str">
            <v>*19590513A 000153 BI.OBT KARY EEM NURAKHMI AGUS R,</v>
          </cell>
          <cell r="K2575" t="str">
            <v>402234900</v>
          </cell>
        </row>
        <row r="2576">
          <cell r="A2576" t="str">
            <v>M</v>
          </cell>
          <cell r="B2576" t="str">
            <v>7</v>
          </cell>
          <cell r="D2576" t="str">
            <v>01413</v>
          </cell>
          <cell r="E2576">
            <v>38586</v>
          </cell>
          <cell r="F2576" t="str">
            <v>48520A0</v>
          </cell>
          <cell r="G2576" t="str">
            <v>6106010120A0</v>
          </cell>
          <cell r="H2576">
            <v>2408</v>
          </cell>
          <cell r="I2576" t="str">
            <v>D</v>
          </cell>
          <cell r="J2576" t="str">
            <v>*19560729B 000154 BI.OBT KARY ETTY SITI RACHMAWATI</v>
          </cell>
          <cell r="K2576" t="str">
            <v>402234910</v>
          </cell>
        </row>
        <row r="2577">
          <cell r="A2577" t="str">
            <v>F</v>
          </cell>
          <cell r="B2577" t="str">
            <v>7</v>
          </cell>
          <cell r="D2577" t="str">
            <v>01413</v>
          </cell>
          <cell r="E2577">
            <v>38586</v>
          </cell>
          <cell r="F2577" t="str">
            <v>48520G4</v>
          </cell>
          <cell r="G2577" t="str">
            <v>6106010120G4</v>
          </cell>
          <cell r="H2577">
            <v>28384</v>
          </cell>
          <cell r="I2577" t="str">
            <v>D</v>
          </cell>
          <cell r="J2577" t="str">
            <v>*19640603A 008373 BI.OBT KARY TATANG SUHERMAN</v>
          </cell>
          <cell r="K2577" t="str">
            <v>402234920</v>
          </cell>
        </row>
        <row r="2578">
          <cell r="A2578" t="str">
            <v>M</v>
          </cell>
          <cell r="B2578" t="str">
            <v>7</v>
          </cell>
          <cell r="D2578" t="str">
            <v>01413</v>
          </cell>
          <cell r="E2578">
            <v>38586</v>
          </cell>
          <cell r="F2578" t="str">
            <v>48520N8</v>
          </cell>
          <cell r="G2578" t="str">
            <v>6106010120N8</v>
          </cell>
          <cell r="H2578">
            <v>39259</v>
          </cell>
          <cell r="I2578" t="str">
            <v>D</v>
          </cell>
          <cell r="J2578" t="str">
            <v>*19540806A 008378 BI.OBT KARY CARSUKMA, DRS</v>
          </cell>
          <cell r="K2578" t="str">
            <v>402234930</v>
          </cell>
        </row>
        <row r="2579">
          <cell r="A2579" t="str">
            <v>F</v>
          </cell>
          <cell r="B2579" t="str">
            <v>7</v>
          </cell>
          <cell r="D2579" t="str">
            <v>01413</v>
          </cell>
          <cell r="E2579">
            <v>38586</v>
          </cell>
          <cell r="F2579" t="str">
            <v>48520M4</v>
          </cell>
          <cell r="G2579" t="str">
            <v>6106010120M4</v>
          </cell>
          <cell r="H2579">
            <v>159846</v>
          </cell>
          <cell r="I2579" t="str">
            <v>D</v>
          </cell>
          <cell r="J2579" t="str">
            <v>*19550511A 008734 BI.OBT KARY JUNAEDI NURMAN</v>
          </cell>
          <cell r="K2579" t="str">
            <v>402234940</v>
          </cell>
        </row>
        <row r="2580">
          <cell r="A2580" t="str">
            <v>F</v>
          </cell>
          <cell r="B2580" t="str">
            <v>7</v>
          </cell>
          <cell r="D2580" t="str">
            <v>01413</v>
          </cell>
          <cell r="E2580">
            <v>38586</v>
          </cell>
          <cell r="F2580" t="str">
            <v>48520F2</v>
          </cell>
          <cell r="G2580" t="str">
            <v>6106010120F2</v>
          </cell>
          <cell r="H2580">
            <v>158375</v>
          </cell>
          <cell r="I2580" t="str">
            <v>D</v>
          </cell>
          <cell r="J2580" t="str">
            <v>*19620121A 000123 BI.OBT KARY ACHMAD MANSYUR</v>
          </cell>
          <cell r="K2580" t="str">
            <v>402234950</v>
          </cell>
        </row>
        <row r="2581">
          <cell r="A2581" t="str">
            <v>F</v>
          </cell>
          <cell r="B2581" t="str">
            <v>7</v>
          </cell>
          <cell r="D2581" t="str">
            <v>01413</v>
          </cell>
          <cell r="E2581">
            <v>38586</v>
          </cell>
          <cell r="F2581" t="str">
            <v>48520F7</v>
          </cell>
          <cell r="G2581" t="str">
            <v>6106010120F7</v>
          </cell>
          <cell r="H2581">
            <v>18150</v>
          </cell>
          <cell r="I2581" t="str">
            <v>D</v>
          </cell>
          <cell r="J2581" t="str">
            <v>*19630605C 000145 BI.OBT KARY YADI KURNIADI</v>
          </cell>
          <cell r="K2581" t="str">
            <v>402234960</v>
          </cell>
        </row>
        <row r="2582">
          <cell r="A2582" t="str">
            <v>F</v>
          </cell>
          <cell r="B2582" t="str">
            <v>7</v>
          </cell>
          <cell r="D2582" t="str">
            <v>01413</v>
          </cell>
          <cell r="E2582">
            <v>38586</v>
          </cell>
          <cell r="F2582" t="str">
            <v>48520G2</v>
          </cell>
          <cell r="G2582" t="str">
            <v>6106010120G2</v>
          </cell>
          <cell r="H2582">
            <v>60500</v>
          </cell>
          <cell r="I2582" t="str">
            <v>D</v>
          </cell>
          <cell r="J2582" t="str">
            <v>*19610324A 000150 BI.OBT KARY ENDANG KARYA</v>
          </cell>
          <cell r="K2582" t="str">
            <v>402234970</v>
          </cell>
        </row>
        <row r="2583">
          <cell r="A2583" t="str">
            <v>F</v>
          </cell>
          <cell r="B2583" t="str">
            <v>7</v>
          </cell>
          <cell r="D2583" t="str">
            <v>01413</v>
          </cell>
          <cell r="E2583">
            <v>38586</v>
          </cell>
          <cell r="F2583" t="str">
            <v>48520G2</v>
          </cell>
          <cell r="G2583" t="str">
            <v>6106010120G2</v>
          </cell>
          <cell r="H2583">
            <v>43563</v>
          </cell>
          <cell r="I2583" t="str">
            <v>D</v>
          </cell>
          <cell r="J2583" t="str">
            <v>*19610324A 000155 BI.OBT KARY ENDANG KARYA</v>
          </cell>
          <cell r="K2583" t="str">
            <v>402234980</v>
          </cell>
        </row>
        <row r="2584">
          <cell r="A2584" t="str">
            <v>M</v>
          </cell>
          <cell r="B2584" t="str">
            <v>7</v>
          </cell>
          <cell r="D2584" t="str">
            <v>01413</v>
          </cell>
          <cell r="E2584">
            <v>38586</v>
          </cell>
          <cell r="F2584" t="str">
            <v>48520N8</v>
          </cell>
          <cell r="G2584" t="str">
            <v>6106010120N8</v>
          </cell>
          <cell r="H2584">
            <v>22688</v>
          </cell>
          <cell r="I2584" t="str">
            <v>D</v>
          </cell>
          <cell r="J2584" t="str">
            <v>*19540806A 000156 BI.OBT KARY CARSUKMA, DRS</v>
          </cell>
          <cell r="K2584" t="str">
            <v>402234990</v>
          </cell>
        </row>
        <row r="2585">
          <cell r="A2585" t="str">
            <v>F</v>
          </cell>
          <cell r="B2585" t="str">
            <v>7</v>
          </cell>
          <cell r="D2585" t="str">
            <v>01413</v>
          </cell>
          <cell r="E2585">
            <v>38586</v>
          </cell>
          <cell r="F2585" t="str">
            <v>48520F7</v>
          </cell>
          <cell r="G2585" t="str">
            <v>6106010120F7</v>
          </cell>
          <cell r="H2585">
            <v>16318</v>
          </cell>
          <cell r="I2585" t="str">
            <v>D</v>
          </cell>
          <cell r="J2585" t="str">
            <v>*19610413B 000157 BI.OBT KARY SUTIKNO</v>
          </cell>
          <cell r="K2585" t="str">
            <v>402235000</v>
          </cell>
        </row>
        <row r="2586">
          <cell r="A2586" t="str">
            <v>M</v>
          </cell>
          <cell r="B2586" t="str">
            <v>7</v>
          </cell>
          <cell r="D2586" t="str">
            <v>01413</v>
          </cell>
          <cell r="E2586">
            <v>38586</v>
          </cell>
          <cell r="F2586" t="str">
            <v>48520H3</v>
          </cell>
          <cell r="G2586" t="str">
            <v>6106010120H3</v>
          </cell>
          <cell r="H2586">
            <v>51106</v>
          </cell>
          <cell r="I2586" t="str">
            <v>D</v>
          </cell>
          <cell r="J2586" t="str">
            <v>*19621225B 000158 BI.OBT KARY DJALIL</v>
          </cell>
          <cell r="K2586" t="str">
            <v>402235010</v>
          </cell>
        </row>
        <row r="2587">
          <cell r="A2587" t="str">
            <v>M</v>
          </cell>
          <cell r="B2587" t="str">
            <v>7</v>
          </cell>
          <cell r="D2587" t="str">
            <v>01413</v>
          </cell>
          <cell r="E2587">
            <v>38586</v>
          </cell>
          <cell r="F2587" t="str">
            <v>48520Q5</v>
          </cell>
          <cell r="G2587" t="str">
            <v>6106010120Q5</v>
          </cell>
          <cell r="H2587">
            <v>124323</v>
          </cell>
          <cell r="I2587" t="str">
            <v>D</v>
          </cell>
          <cell r="J2587" t="str">
            <v>*19620408A 000159 BI.OBT KARY EDDY KURNAEDI</v>
          </cell>
          <cell r="K2587" t="str">
            <v>402235020</v>
          </cell>
        </row>
        <row r="2588">
          <cell r="A2588" t="str">
            <v>M</v>
          </cell>
          <cell r="B2588" t="str">
            <v>7</v>
          </cell>
          <cell r="D2588" t="str">
            <v>01413</v>
          </cell>
          <cell r="E2588">
            <v>38586</v>
          </cell>
          <cell r="F2588" t="str">
            <v>48520H6</v>
          </cell>
          <cell r="G2588" t="str">
            <v>6106010120H6</v>
          </cell>
          <cell r="H2588">
            <v>61711</v>
          </cell>
          <cell r="I2588" t="str">
            <v>D</v>
          </cell>
          <cell r="J2588" t="str">
            <v>*19550201B 000160 BI.OBT KARY AJID</v>
          </cell>
          <cell r="K2588" t="str">
            <v>402235030</v>
          </cell>
        </row>
        <row r="2589">
          <cell r="A2589" t="str">
            <v>F</v>
          </cell>
          <cell r="B2589" t="str">
            <v>7</v>
          </cell>
          <cell r="D2589" t="str">
            <v>01413</v>
          </cell>
          <cell r="E2589">
            <v>38586</v>
          </cell>
          <cell r="F2589" t="str">
            <v>48520G2</v>
          </cell>
          <cell r="G2589" t="str">
            <v>6106010120G2</v>
          </cell>
          <cell r="H2589">
            <v>69190</v>
          </cell>
          <cell r="I2589" t="str">
            <v>D</v>
          </cell>
          <cell r="J2589" t="str">
            <v>*19521212A 000162 BI.OBT KARY MACHPUD</v>
          </cell>
          <cell r="K2589" t="str">
            <v>402235040</v>
          </cell>
        </row>
        <row r="2590">
          <cell r="A2590" t="str">
            <v>F</v>
          </cell>
          <cell r="B2590" t="str">
            <v>7</v>
          </cell>
          <cell r="D2590" t="str">
            <v>01413</v>
          </cell>
          <cell r="E2590">
            <v>38586</v>
          </cell>
          <cell r="F2590" t="str">
            <v>48520N3</v>
          </cell>
          <cell r="G2590" t="str">
            <v>6106010120N3</v>
          </cell>
          <cell r="H2590">
            <v>35665</v>
          </cell>
          <cell r="I2590" t="str">
            <v>D</v>
          </cell>
          <cell r="J2590" t="str">
            <v>*19591105A 000163 BI.OBT KARY LILIS SANUSI, NY</v>
          </cell>
          <cell r="K2590" t="str">
            <v>402235050</v>
          </cell>
        </row>
        <row r="2591">
          <cell r="A2591" t="str">
            <v>F</v>
          </cell>
          <cell r="B2591" t="str">
            <v>7</v>
          </cell>
          <cell r="D2591" t="str">
            <v>01413</v>
          </cell>
          <cell r="E2591">
            <v>38586</v>
          </cell>
          <cell r="F2591" t="str">
            <v>48520G2</v>
          </cell>
          <cell r="G2591" t="str">
            <v>6106010120G2</v>
          </cell>
          <cell r="H2591">
            <v>123513</v>
          </cell>
          <cell r="I2591" t="str">
            <v>D</v>
          </cell>
          <cell r="J2591" t="str">
            <v>*19670904A 000164 BI.OBT KARY TUTI AISYAH</v>
          </cell>
          <cell r="K2591" t="str">
            <v>402235060</v>
          </cell>
        </row>
        <row r="2592">
          <cell r="A2592" t="str">
            <v>M</v>
          </cell>
          <cell r="B2592" t="str">
            <v>7</v>
          </cell>
          <cell r="D2592" t="str">
            <v>01413</v>
          </cell>
          <cell r="E2592">
            <v>38586</v>
          </cell>
          <cell r="F2592" t="str">
            <v>48520G5</v>
          </cell>
          <cell r="G2592" t="str">
            <v>6106010120G5</v>
          </cell>
          <cell r="H2592">
            <v>48679</v>
          </cell>
          <cell r="I2592" t="str">
            <v>D</v>
          </cell>
          <cell r="J2592" t="str">
            <v>*19760627A 000165 BI.OBT KARY ANWAR SADAT</v>
          </cell>
          <cell r="K2592" t="str">
            <v>402235070</v>
          </cell>
        </row>
        <row r="2593">
          <cell r="A2593" t="str">
            <v>M</v>
          </cell>
          <cell r="B2593" t="str">
            <v>7</v>
          </cell>
          <cell r="D2593" t="str">
            <v>01413</v>
          </cell>
          <cell r="E2593">
            <v>38586</v>
          </cell>
          <cell r="F2593" t="str">
            <v>48520H3</v>
          </cell>
          <cell r="G2593" t="str">
            <v>6106010120H3</v>
          </cell>
          <cell r="H2593">
            <v>150344</v>
          </cell>
          <cell r="I2593" t="str">
            <v>D</v>
          </cell>
          <cell r="J2593" t="str">
            <v>*19620504B 000167 BI.OBT KARY JAJAT SUDRAJAT</v>
          </cell>
          <cell r="K2593" t="str">
            <v>402235080</v>
          </cell>
        </row>
        <row r="2594">
          <cell r="A2594" t="str">
            <v>M</v>
          </cell>
          <cell r="B2594" t="str">
            <v>7</v>
          </cell>
          <cell r="D2594" t="str">
            <v>01413</v>
          </cell>
          <cell r="E2594">
            <v>38586</v>
          </cell>
          <cell r="F2594" t="str">
            <v>48520Q5</v>
          </cell>
          <cell r="G2594" t="str">
            <v>6106010120Q5</v>
          </cell>
          <cell r="H2594">
            <v>41435</v>
          </cell>
          <cell r="I2594" t="str">
            <v>D</v>
          </cell>
          <cell r="J2594" t="str">
            <v>*19520414A 000168 BI.OBT KARY ANDI SUHANDI - 2</v>
          </cell>
          <cell r="K2594" t="str">
            <v>402235090</v>
          </cell>
        </row>
        <row r="2595">
          <cell r="A2595" t="str">
            <v>M</v>
          </cell>
          <cell r="B2595" t="str">
            <v>7</v>
          </cell>
          <cell r="D2595" t="str">
            <v>01413</v>
          </cell>
          <cell r="E2595">
            <v>38586</v>
          </cell>
          <cell r="F2595" t="str">
            <v>48520H3</v>
          </cell>
          <cell r="G2595" t="str">
            <v>6106010120H3</v>
          </cell>
          <cell r="H2595">
            <v>4080</v>
          </cell>
          <cell r="I2595" t="str">
            <v>D</v>
          </cell>
          <cell r="J2595" t="str">
            <v>*19620504B 000169 BI.OBT KARY JAJAT SUDRAJAT</v>
          </cell>
          <cell r="K2595" t="str">
            <v>402235100</v>
          </cell>
        </row>
        <row r="2596">
          <cell r="A2596" t="str">
            <v>F</v>
          </cell>
          <cell r="B2596" t="str">
            <v>7</v>
          </cell>
          <cell r="D2596" t="str">
            <v>01413</v>
          </cell>
          <cell r="E2596">
            <v>38586</v>
          </cell>
          <cell r="F2596" t="str">
            <v>48520G2</v>
          </cell>
          <cell r="G2596" t="str">
            <v>6106010120G2</v>
          </cell>
          <cell r="H2596">
            <v>105572</v>
          </cell>
          <cell r="I2596" t="str">
            <v>D</v>
          </cell>
          <cell r="J2596" t="str">
            <v>*19611223A 000170 BI.OBT KARY ETI DARYATI,NY</v>
          </cell>
          <cell r="K2596" t="str">
            <v>402235110</v>
          </cell>
        </row>
        <row r="2597">
          <cell r="A2597" t="str">
            <v>M</v>
          </cell>
          <cell r="B2597" t="str">
            <v>7</v>
          </cell>
          <cell r="D2597" t="str">
            <v>01413</v>
          </cell>
          <cell r="E2597">
            <v>38586</v>
          </cell>
          <cell r="F2597" t="str">
            <v>48520A3</v>
          </cell>
          <cell r="G2597" t="str">
            <v>6106010120A3</v>
          </cell>
          <cell r="H2597">
            <v>38276</v>
          </cell>
          <cell r="I2597" t="str">
            <v>D</v>
          </cell>
          <cell r="J2597" t="str">
            <v>*19630530A 000171 BI.OBT KARY AYI SUTISNA</v>
          </cell>
          <cell r="K2597" t="str">
            <v>402235120</v>
          </cell>
        </row>
        <row r="2598">
          <cell r="A2598" t="str">
            <v>F</v>
          </cell>
          <cell r="B2598" t="str">
            <v>7</v>
          </cell>
          <cell r="D2598" t="str">
            <v>01413</v>
          </cell>
          <cell r="E2598">
            <v>38586</v>
          </cell>
          <cell r="F2598" t="str">
            <v>48520F7</v>
          </cell>
          <cell r="G2598" t="str">
            <v>6106010120F7</v>
          </cell>
          <cell r="H2598">
            <v>99285</v>
          </cell>
          <cell r="I2598" t="str">
            <v>D</v>
          </cell>
          <cell r="J2598" t="str">
            <v>*19550525A 000172 BI.OBT KARY RUSMINI,NY</v>
          </cell>
          <cell r="K2598" t="str">
            <v>402235130</v>
          </cell>
        </row>
        <row r="2599">
          <cell r="A2599" t="str">
            <v>M</v>
          </cell>
          <cell r="B2599" t="str">
            <v>7</v>
          </cell>
          <cell r="D2599" t="str">
            <v>01413</v>
          </cell>
          <cell r="E2599">
            <v>38586</v>
          </cell>
          <cell r="F2599" t="str">
            <v>48520H1</v>
          </cell>
          <cell r="G2599" t="str">
            <v>6106010120H1</v>
          </cell>
          <cell r="H2599">
            <v>59572</v>
          </cell>
          <cell r="I2599" t="str">
            <v>D</v>
          </cell>
          <cell r="J2599" t="str">
            <v>*19750826A 000173 BI.OBT KARY BEBEN BUDIMAN, DRS</v>
          </cell>
          <cell r="K2599" t="str">
            <v>402235140</v>
          </cell>
        </row>
        <row r="2600">
          <cell r="A2600" t="str">
            <v>M</v>
          </cell>
          <cell r="B2600" t="str">
            <v>7</v>
          </cell>
          <cell r="D2600" t="str">
            <v>01413</v>
          </cell>
          <cell r="E2600">
            <v>38586</v>
          </cell>
          <cell r="F2600" t="str">
            <v>48520J4</v>
          </cell>
          <cell r="G2600" t="str">
            <v>6106010120J4</v>
          </cell>
          <cell r="H2600">
            <v>19250</v>
          </cell>
          <cell r="I2600" t="str">
            <v>D</v>
          </cell>
          <cell r="J2600" t="str">
            <v>*19550610B 000174 BI.OBT KARY DION RUSDIANA</v>
          </cell>
          <cell r="K2600" t="str">
            <v>402235150</v>
          </cell>
        </row>
        <row r="2601">
          <cell r="A2601" t="str">
            <v>F</v>
          </cell>
          <cell r="B2601" t="str">
            <v>7</v>
          </cell>
          <cell r="D2601" t="str">
            <v>01413</v>
          </cell>
          <cell r="E2601">
            <v>38586</v>
          </cell>
          <cell r="F2601" t="str">
            <v>48520Q6</v>
          </cell>
          <cell r="G2601" t="str">
            <v>6106010120Q6</v>
          </cell>
          <cell r="H2601">
            <v>24190</v>
          </cell>
          <cell r="I2601" t="str">
            <v>D</v>
          </cell>
          <cell r="J2601" t="str">
            <v>*19650830A 000175 BI.OBT KARY TIN SARTIKA,NY</v>
          </cell>
          <cell r="K2601" t="str">
            <v>402235160</v>
          </cell>
        </row>
        <row r="2602">
          <cell r="A2602" t="str">
            <v>M</v>
          </cell>
          <cell r="B2602" t="str">
            <v>7</v>
          </cell>
          <cell r="D2602" t="str">
            <v>01413</v>
          </cell>
          <cell r="E2602">
            <v>38586</v>
          </cell>
          <cell r="F2602" t="str">
            <v>48520N5</v>
          </cell>
          <cell r="G2602" t="str">
            <v>6106010120N5</v>
          </cell>
          <cell r="H2602">
            <v>51838</v>
          </cell>
          <cell r="I2602" t="str">
            <v>D</v>
          </cell>
          <cell r="J2602" t="str">
            <v>*19570127A 000176 BI.OBT KARY AAN SUHANDI</v>
          </cell>
          <cell r="K2602" t="str">
            <v>402235170</v>
          </cell>
        </row>
        <row r="2603">
          <cell r="A2603" t="str">
            <v>F</v>
          </cell>
          <cell r="B2603" t="str">
            <v>7</v>
          </cell>
          <cell r="D2603" t="str">
            <v>01413</v>
          </cell>
          <cell r="E2603">
            <v>38586</v>
          </cell>
          <cell r="F2603" t="str">
            <v>48520H4</v>
          </cell>
          <cell r="G2603" t="str">
            <v>6106010120H4</v>
          </cell>
          <cell r="H2603">
            <v>53515</v>
          </cell>
          <cell r="I2603" t="str">
            <v>D</v>
          </cell>
          <cell r="J2603" t="str">
            <v>*19631225A 000177 BI.OBT KARY DEDAH JUBAEDAH,NY</v>
          </cell>
          <cell r="K2603" t="str">
            <v>402235180</v>
          </cell>
        </row>
        <row r="2604">
          <cell r="A2604" t="str">
            <v>M</v>
          </cell>
          <cell r="B2604" t="str">
            <v>7</v>
          </cell>
          <cell r="D2604" t="str">
            <v>01413</v>
          </cell>
          <cell r="E2604">
            <v>38586</v>
          </cell>
          <cell r="F2604" t="str">
            <v>48520M3</v>
          </cell>
          <cell r="G2604" t="str">
            <v>6106010120M3</v>
          </cell>
          <cell r="H2604">
            <v>80852</v>
          </cell>
          <cell r="I2604" t="str">
            <v>D</v>
          </cell>
          <cell r="J2604" t="str">
            <v>*19610828B 000872 BI.OBT KARY AGUS HENDAR</v>
          </cell>
          <cell r="K2604" t="str">
            <v>402235190</v>
          </cell>
        </row>
        <row r="2605">
          <cell r="A2605" t="str">
            <v>F</v>
          </cell>
          <cell r="B2605" t="str">
            <v>7</v>
          </cell>
          <cell r="D2605" t="str">
            <v>01413</v>
          </cell>
          <cell r="E2605">
            <v>38586</v>
          </cell>
          <cell r="F2605" t="str">
            <v>48520D3</v>
          </cell>
          <cell r="G2605" t="str">
            <v>6106010120D3</v>
          </cell>
          <cell r="H2605">
            <v>28384</v>
          </cell>
          <cell r="I2605" t="str">
            <v>D</v>
          </cell>
          <cell r="J2605" t="str">
            <v>*19570903B 008379 BI.OBT KARY YANA SUPRIYANA,RD.DR</v>
          </cell>
          <cell r="K2605" t="str">
            <v>402235200</v>
          </cell>
        </row>
        <row r="2606">
          <cell r="A2606" t="str">
            <v>M</v>
          </cell>
          <cell r="B2606" t="str">
            <v>7</v>
          </cell>
          <cell r="D2606" t="str">
            <v>01413</v>
          </cell>
          <cell r="E2606">
            <v>38586</v>
          </cell>
          <cell r="F2606" t="str">
            <v>48520D3</v>
          </cell>
          <cell r="G2606" t="str">
            <v>6106010120D3</v>
          </cell>
          <cell r="H2606">
            <v>33975</v>
          </cell>
          <cell r="I2606" t="str">
            <v>D</v>
          </cell>
          <cell r="J2606" t="str">
            <v>*19700404B 008380 BI.OBT KARY IWAN DJUNAEDI</v>
          </cell>
          <cell r="K2606" t="str">
            <v>402235210</v>
          </cell>
        </row>
        <row r="2607">
          <cell r="A2607" t="str">
            <v>F</v>
          </cell>
          <cell r="B2607" t="str">
            <v>7</v>
          </cell>
          <cell r="D2607" t="str">
            <v>01413</v>
          </cell>
          <cell r="E2607">
            <v>38586</v>
          </cell>
          <cell r="F2607" t="str">
            <v>48520H2</v>
          </cell>
          <cell r="G2607" t="str">
            <v>6106010120H2</v>
          </cell>
          <cell r="H2607">
            <v>8635</v>
          </cell>
          <cell r="I2607" t="str">
            <v>D</v>
          </cell>
          <cell r="J2607" t="str">
            <v>*19591228B 008381 BI.OBT KARY JAJAT SUDRAJAT</v>
          </cell>
          <cell r="K2607" t="str">
            <v>402235220</v>
          </cell>
        </row>
        <row r="2608">
          <cell r="A2608" t="str">
            <v>F</v>
          </cell>
          <cell r="B2608" t="str">
            <v>7</v>
          </cell>
          <cell r="D2608" t="str">
            <v>01413</v>
          </cell>
          <cell r="E2608">
            <v>38586</v>
          </cell>
          <cell r="F2608" t="str">
            <v>48520Q6</v>
          </cell>
          <cell r="G2608" t="str">
            <v>6106010120Q6</v>
          </cell>
          <cell r="H2608">
            <v>72188</v>
          </cell>
          <cell r="I2608" t="str">
            <v>D</v>
          </cell>
          <cell r="J2608" t="str">
            <v>*19600527A 009701 BI.OBT KARY LILIS LATIFAH,NY</v>
          </cell>
          <cell r="K2608" t="str">
            <v>402235230</v>
          </cell>
        </row>
        <row r="2609">
          <cell r="A2609" t="str">
            <v>F</v>
          </cell>
          <cell r="B2609" t="str">
            <v>7</v>
          </cell>
          <cell r="D2609" t="str">
            <v>01413</v>
          </cell>
          <cell r="E2609">
            <v>38586</v>
          </cell>
          <cell r="F2609" t="str">
            <v>48520A0</v>
          </cell>
          <cell r="G2609" t="str">
            <v>6106010120A0</v>
          </cell>
          <cell r="H2609">
            <v>308340</v>
          </cell>
          <cell r="I2609" t="str">
            <v>D</v>
          </cell>
          <cell r="J2609" t="str">
            <v>*19560801A 009702 BI.OBT KARY JISMAN SIAGIAN, DRS</v>
          </cell>
          <cell r="K2609" t="str">
            <v>402235240</v>
          </cell>
        </row>
        <row r="2610">
          <cell r="A2610" t="str">
            <v>F</v>
          </cell>
          <cell r="B2610" t="str">
            <v>7</v>
          </cell>
          <cell r="D2610" t="str">
            <v>01413</v>
          </cell>
          <cell r="E2610">
            <v>38586</v>
          </cell>
          <cell r="F2610" t="str">
            <v>48520H3</v>
          </cell>
          <cell r="G2610" t="str">
            <v>6106010120H3</v>
          </cell>
          <cell r="H2610">
            <v>30015</v>
          </cell>
          <cell r="I2610" t="str">
            <v>D</v>
          </cell>
          <cell r="J2610" t="str">
            <v>*19630722A 000161 BI.OBT KARY HENDRA YULIAS</v>
          </cell>
          <cell r="K2610" t="str">
            <v>402235250</v>
          </cell>
        </row>
        <row r="2611">
          <cell r="A2611" t="str">
            <v>M</v>
          </cell>
          <cell r="B2611" t="str">
            <v>7</v>
          </cell>
          <cell r="D2611" t="str">
            <v>01413</v>
          </cell>
          <cell r="E2611">
            <v>38586</v>
          </cell>
          <cell r="F2611" t="str">
            <v>48520Q5</v>
          </cell>
          <cell r="G2611" t="str">
            <v>6106010120Q5</v>
          </cell>
          <cell r="H2611">
            <v>356510</v>
          </cell>
          <cell r="I2611" t="str">
            <v>D</v>
          </cell>
          <cell r="J2611" t="str">
            <v>*19520414A 000166 BI.OBT KARY ANDI SUHANDI - 2</v>
          </cell>
          <cell r="K2611" t="str">
            <v>402235260</v>
          </cell>
        </row>
        <row r="2612">
          <cell r="A2612" t="str">
            <v>M</v>
          </cell>
          <cell r="B2612" t="str">
            <v>7</v>
          </cell>
          <cell r="D2612" t="str">
            <v>01413</v>
          </cell>
          <cell r="E2612">
            <v>38586</v>
          </cell>
          <cell r="F2612" t="str">
            <v>48520H6</v>
          </cell>
          <cell r="G2612" t="str">
            <v>6106010120H6</v>
          </cell>
          <cell r="H2612">
            <v>51100</v>
          </cell>
          <cell r="I2612" t="str">
            <v>D</v>
          </cell>
          <cell r="J2612" t="str">
            <v>*19620925B 000178 BI.OBT KARY SYAIFUL ARBAI</v>
          </cell>
          <cell r="K2612" t="str">
            <v>402235270</v>
          </cell>
        </row>
        <row r="2613">
          <cell r="A2613" t="str">
            <v>F</v>
          </cell>
          <cell r="B2613" t="str">
            <v>7</v>
          </cell>
          <cell r="D2613" t="str">
            <v>01413</v>
          </cell>
          <cell r="E2613">
            <v>38586</v>
          </cell>
          <cell r="F2613" t="str">
            <v>48520Q6</v>
          </cell>
          <cell r="G2613" t="str">
            <v>6106010120Q6</v>
          </cell>
          <cell r="H2613">
            <v>87655</v>
          </cell>
          <cell r="I2613" t="str">
            <v>D</v>
          </cell>
          <cell r="J2613" t="str">
            <v>*19560328A 000179 BI.OBT KARY ETTI RUSYATI, NY</v>
          </cell>
          <cell r="K2613" t="str">
            <v>402235280</v>
          </cell>
        </row>
        <row r="2614">
          <cell r="A2614" t="str">
            <v>F</v>
          </cell>
          <cell r="B2614" t="str">
            <v>7</v>
          </cell>
          <cell r="D2614" t="str">
            <v>01413</v>
          </cell>
          <cell r="E2614">
            <v>38586</v>
          </cell>
          <cell r="F2614" t="str">
            <v>48520G4</v>
          </cell>
          <cell r="G2614" t="str">
            <v>6106010120G4</v>
          </cell>
          <cell r="H2614">
            <v>66232</v>
          </cell>
          <cell r="I2614" t="str">
            <v>D</v>
          </cell>
          <cell r="J2614" t="str">
            <v>*19540919A 000180 BI.OBT KARY EDDY KURNIADI</v>
          </cell>
          <cell r="K2614" t="str">
            <v>402235290</v>
          </cell>
        </row>
        <row r="2615">
          <cell r="A2615" t="str">
            <v>M</v>
          </cell>
          <cell r="B2615" t="str">
            <v>7</v>
          </cell>
          <cell r="D2615" t="str">
            <v>01413</v>
          </cell>
          <cell r="E2615">
            <v>38586</v>
          </cell>
          <cell r="F2615" t="str">
            <v>48520M3</v>
          </cell>
          <cell r="G2615" t="str">
            <v>6106010120M3</v>
          </cell>
          <cell r="H2615">
            <v>77832</v>
          </cell>
          <cell r="I2615" t="str">
            <v>D</v>
          </cell>
          <cell r="J2615" t="str">
            <v>*19581211A 000181 BI.OBT KARY KUSNANDAR</v>
          </cell>
          <cell r="K2615" t="str">
            <v>402235300</v>
          </cell>
        </row>
        <row r="2616">
          <cell r="A2616" t="str">
            <v>F</v>
          </cell>
          <cell r="B2616" t="str">
            <v>7</v>
          </cell>
          <cell r="D2616" t="str">
            <v>01413</v>
          </cell>
          <cell r="E2616">
            <v>38586</v>
          </cell>
          <cell r="F2616" t="str">
            <v>48520G2</v>
          </cell>
          <cell r="G2616" t="str">
            <v>6106010120G2</v>
          </cell>
          <cell r="H2616">
            <v>98474</v>
          </cell>
          <cell r="I2616" t="str">
            <v>D</v>
          </cell>
          <cell r="J2616" t="str">
            <v>*19541008A 000182 BI.OBT KARY SRI MULYATI</v>
          </cell>
          <cell r="K2616" t="str">
            <v>402235310</v>
          </cell>
        </row>
        <row r="2617">
          <cell r="A2617" t="str">
            <v>F</v>
          </cell>
          <cell r="B2617" t="str">
            <v>7</v>
          </cell>
          <cell r="D2617" t="str">
            <v>01413</v>
          </cell>
          <cell r="E2617">
            <v>38586</v>
          </cell>
          <cell r="F2617" t="str">
            <v>48520Q5</v>
          </cell>
          <cell r="G2617" t="str">
            <v>6106010120Q5</v>
          </cell>
          <cell r="H2617">
            <v>39875</v>
          </cell>
          <cell r="I2617" t="str">
            <v>D</v>
          </cell>
          <cell r="J2617" t="str">
            <v>*19530201A 000184 BI.OBT KARY TOHIR HERMAN</v>
          </cell>
          <cell r="K2617" t="str">
            <v>402235320</v>
          </cell>
        </row>
        <row r="2618">
          <cell r="A2618" t="str">
            <v>M</v>
          </cell>
          <cell r="B2618" t="str">
            <v>7</v>
          </cell>
          <cell r="D2618" t="str">
            <v>01413</v>
          </cell>
          <cell r="E2618">
            <v>38586</v>
          </cell>
          <cell r="F2618" t="str">
            <v>48520H6</v>
          </cell>
          <cell r="G2618" t="str">
            <v>6106010120H6</v>
          </cell>
          <cell r="H2618">
            <v>16318</v>
          </cell>
          <cell r="I2618" t="str">
            <v>D</v>
          </cell>
          <cell r="J2618" t="str">
            <v>*19571215B 000186 BI.OBT KARY OHI HIDAYAT</v>
          </cell>
          <cell r="K2618" t="str">
            <v>402235330</v>
          </cell>
        </row>
        <row r="2619">
          <cell r="A2619" t="str">
            <v>M</v>
          </cell>
          <cell r="B2619" t="str">
            <v>7</v>
          </cell>
          <cell r="D2619" t="str">
            <v>01413</v>
          </cell>
          <cell r="E2619">
            <v>38586</v>
          </cell>
          <cell r="F2619" t="str">
            <v>48520H6</v>
          </cell>
          <cell r="G2619" t="str">
            <v>6106010120H6</v>
          </cell>
          <cell r="H2619">
            <v>36420</v>
          </cell>
          <cell r="I2619" t="str">
            <v>D</v>
          </cell>
          <cell r="J2619" t="str">
            <v>*19571215B 000187 BI.OBT KARY OHI HIDAYAT</v>
          </cell>
          <cell r="K2619" t="str">
            <v>402235340</v>
          </cell>
        </row>
        <row r="2620">
          <cell r="A2620" t="str">
            <v>M</v>
          </cell>
          <cell r="B2620" t="str">
            <v>7</v>
          </cell>
          <cell r="D2620" t="str">
            <v>01413</v>
          </cell>
          <cell r="E2620">
            <v>38586</v>
          </cell>
          <cell r="F2620" t="str">
            <v>48520A3</v>
          </cell>
          <cell r="G2620" t="str">
            <v>6106010120A3</v>
          </cell>
          <cell r="H2620">
            <v>86351</v>
          </cell>
          <cell r="I2620" t="str">
            <v>D</v>
          </cell>
          <cell r="J2620" t="str">
            <v>*19670515B 000188 BI.OBT KARY YANA SURYANA</v>
          </cell>
          <cell r="K2620" t="str">
            <v>402235350</v>
          </cell>
        </row>
        <row r="2621">
          <cell r="A2621" t="str">
            <v>M</v>
          </cell>
          <cell r="B2621" t="str">
            <v>7</v>
          </cell>
          <cell r="D2621" t="str">
            <v>01413</v>
          </cell>
          <cell r="E2621">
            <v>38586</v>
          </cell>
          <cell r="F2621" t="str">
            <v>48520M4</v>
          </cell>
          <cell r="G2621" t="str">
            <v>6106010120M4</v>
          </cell>
          <cell r="H2621">
            <v>70320</v>
          </cell>
          <cell r="I2621" t="str">
            <v>D</v>
          </cell>
          <cell r="J2621" t="str">
            <v>*19610723A 000189 BI.OBT KARY MOCH. SAPARI</v>
          </cell>
          <cell r="K2621" t="str">
            <v>402235360</v>
          </cell>
        </row>
        <row r="2622">
          <cell r="A2622" t="str">
            <v>M</v>
          </cell>
          <cell r="B2622" t="str">
            <v>7</v>
          </cell>
          <cell r="D2622" t="str">
            <v>01413</v>
          </cell>
          <cell r="E2622">
            <v>38586</v>
          </cell>
          <cell r="F2622" t="str">
            <v>48520H4</v>
          </cell>
          <cell r="G2622" t="str">
            <v>6106010120H4</v>
          </cell>
          <cell r="H2622">
            <v>14685</v>
          </cell>
          <cell r="I2622" t="str">
            <v>D</v>
          </cell>
          <cell r="J2622" t="str">
            <v>*19550808B 000190 BI.OBT KARY ACHMAD SANUSI</v>
          </cell>
          <cell r="K2622" t="str">
            <v>402235370</v>
          </cell>
        </row>
        <row r="2623">
          <cell r="A2623" t="str">
            <v>M</v>
          </cell>
          <cell r="B2623" t="str">
            <v>7</v>
          </cell>
          <cell r="D2623" t="str">
            <v>01413</v>
          </cell>
          <cell r="E2623">
            <v>38586</v>
          </cell>
          <cell r="F2623" t="str">
            <v>48520H4</v>
          </cell>
          <cell r="G2623" t="str">
            <v>6106010120H4</v>
          </cell>
          <cell r="H2623">
            <v>16318</v>
          </cell>
          <cell r="I2623" t="str">
            <v>D</v>
          </cell>
          <cell r="J2623" t="str">
            <v>*19550808B 000191 BI.OBT KARY ACHMAD SANUSI</v>
          </cell>
          <cell r="K2623" t="str">
            <v>402235380</v>
          </cell>
        </row>
        <row r="2624">
          <cell r="A2624" t="str">
            <v>F</v>
          </cell>
          <cell r="B2624" t="str">
            <v>7</v>
          </cell>
          <cell r="D2624" t="str">
            <v>01413</v>
          </cell>
          <cell r="E2624">
            <v>38586</v>
          </cell>
          <cell r="F2624" t="str">
            <v>48520N4</v>
          </cell>
          <cell r="G2624" t="str">
            <v>6106010120N4</v>
          </cell>
          <cell r="H2624">
            <v>47303</v>
          </cell>
          <cell r="I2624" t="str">
            <v>D</v>
          </cell>
          <cell r="J2624" t="str">
            <v>*19590608B 000192 BI.OBT KARY ATO YUNARTO</v>
          </cell>
          <cell r="K2624" t="str">
            <v>402235390</v>
          </cell>
        </row>
        <row r="2625">
          <cell r="A2625" t="str">
            <v>F</v>
          </cell>
          <cell r="B2625" t="str">
            <v>7</v>
          </cell>
          <cell r="D2625" t="str">
            <v>01413</v>
          </cell>
          <cell r="E2625">
            <v>38586</v>
          </cell>
          <cell r="F2625" t="str">
            <v>48520N4</v>
          </cell>
          <cell r="G2625" t="str">
            <v>6106010120N4</v>
          </cell>
          <cell r="H2625">
            <v>25975</v>
          </cell>
          <cell r="I2625" t="str">
            <v>D</v>
          </cell>
          <cell r="J2625" t="str">
            <v>*19590608B 000193 BI.OBT KARY ATO YUNARTO</v>
          </cell>
          <cell r="K2625" t="str">
            <v>402235400</v>
          </cell>
        </row>
        <row r="2626">
          <cell r="A2626" t="str">
            <v>F</v>
          </cell>
          <cell r="B2626" t="str">
            <v>7</v>
          </cell>
          <cell r="D2626" t="str">
            <v>01413</v>
          </cell>
          <cell r="E2626">
            <v>38586</v>
          </cell>
          <cell r="F2626" t="str">
            <v>48520Q1</v>
          </cell>
          <cell r="G2626" t="str">
            <v>6106010120Q1</v>
          </cell>
          <cell r="H2626">
            <v>274830</v>
          </cell>
          <cell r="I2626" t="str">
            <v>D</v>
          </cell>
          <cell r="J2626" t="str">
            <v>*19520619A 000194 BI.OBT KARY DODDY HERU, BE</v>
          </cell>
          <cell r="K2626" t="str">
            <v>402235410</v>
          </cell>
        </row>
        <row r="2627">
          <cell r="A2627" t="str">
            <v>M</v>
          </cell>
          <cell r="B2627" t="str">
            <v>7</v>
          </cell>
          <cell r="D2627" t="str">
            <v>01413</v>
          </cell>
          <cell r="E2627">
            <v>38586</v>
          </cell>
          <cell r="F2627" t="str">
            <v>48520E1</v>
          </cell>
          <cell r="G2627" t="str">
            <v>6106010120E1</v>
          </cell>
          <cell r="H2627">
            <v>59265</v>
          </cell>
          <cell r="I2627" t="str">
            <v>D</v>
          </cell>
          <cell r="J2627" t="str">
            <v>*19540430A 000195 BI.OBT KARY MULYANA MARTADIREDJA</v>
          </cell>
          <cell r="K2627" t="str">
            <v>402235420</v>
          </cell>
        </row>
        <row r="2628">
          <cell r="A2628" t="str">
            <v>M</v>
          </cell>
          <cell r="B2628" t="str">
            <v>7</v>
          </cell>
          <cell r="D2628" t="str">
            <v>01413</v>
          </cell>
          <cell r="E2628">
            <v>38586</v>
          </cell>
          <cell r="F2628" t="str">
            <v>48520H6</v>
          </cell>
          <cell r="G2628" t="str">
            <v>6106010120H6</v>
          </cell>
          <cell r="H2628">
            <v>36977</v>
          </cell>
          <cell r="I2628" t="str">
            <v>D</v>
          </cell>
          <cell r="J2628" t="str">
            <v>*19550505B 000196 BI.OBT KARY RIYANTO</v>
          </cell>
          <cell r="K2628" t="str">
            <v>402235430</v>
          </cell>
        </row>
        <row r="2629">
          <cell r="A2629" t="str">
            <v>F</v>
          </cell>
          <cell r="B2629" t="str">
            <v>7</v>
          </cell>
          <cell r="D2629" t="str">
            <v>01413</v>
          </cell>
          <cell r="E2629">
            <v>38586</v>
          </cell>
          <cell r="F2629" t="str">
            <v>48520D3</v>
          </cell>
          <cell r="G2629" t="str">
            <v>6106010120D3</v>
          </cell>
          <cell r="H2629">
            <v>100230</v>
          </cell>
          <cell r="I2629" t="str">
            <v>D</v>
          </cell>
          <cell r="J2629" t="str">
            <v>*19570903B 000197 BI.OBT KARY YANA SUPRIYANA,RD.DR</v>
          </cell>
          <cell r="K2629" t="str">
            <v>402235440</v>
          </cell>
        </row>
        <row r="2630">
          <cell r="A2630" t="str">
            <v>M</v>
          </cell>
          <cell r="B2630" t="str">
            <v>7</v>
          </cell>
          <cell r="D2630" t="str">
            <v>01413</v>
          </cell>
          <cell r="E2630">
            <v>38586</v>
          </cell>
          <cell r="F2630" t="str">
            <v>48520H5</v>
          </cell>
          <cell r="G2630" t="str">
            <v>6106010120H5</v>
          </cell>
          <cell r="H2630">
            <v>102400</v>
          </cell>
          <cell r="I2630" t="str">
            <v>D</v>
          </cell>
          <cell r="J2630" t="str">
            <v>*19640527A 000199 BI.OBT KARY SAKIMUN</v>
          </cell>
          <cell r="K2630" t="str">
            <v>402235450</v>
          </cell>
        </row>
        <row r="2631">
          <cell r="A2631" t="str">
            <v>M</v>
          </cell>
          <cell r="B2631" t="str">
            <v>7</v>
          </cell>
          <cell r="D2631" t="str">
            <v>01413</v>
          </cell>
          <cell r="E2631">
            <v>38586</v>
          </cell>
          <cell r="F2631" t="str">
            <v>48520N6</v>
          </cell>
          <cell r="G2631" t="str">
            <v>6106010120N6</v>
          </cell>
          <cell r="H2631">
            <v>111780</v>
          </cell>
          <cell r="I2631" t="str">
            <v>D</v>
          </cell>
          <cell r="J2631" t="str">
            <v>*19560224A 000200 BI.OBT KARY RUSLI GANDAKUSUMAH</v>
          </cell>
          <cell r="K2631" t="str">
            <v>402235460</v>
          </cell>
        </row>
        <row r="2632">
          <cell r="A2632" t="str">
            <v>F</v>
          </cell>
          <cell r="B2632" t="str">
            <v>7</v>
          </cell>
          <cell r="D2632" t="str">
            <v>01413</v>
          </cell>
          <cell r="E2632">
            <v>38586</v>
          </cell>
          <cell r="F2632" t="str">
            <v>48520Q6</v>
          </cell>
          <cell r="G2632" t="str">
            <v>6106010120Q6</v>
          </cell>
          <cell r="H2632">
            <v>76638</v>
          </cell>
          <cell r="I2632" t="str">
            <v>D</v>
          </cell>
          <cell r="J2632" t="str">
            <v>*19570823B 000201 BI.OBT KARY SITI JUARIAH,NY</v>
          </cell>
          <cell r="K2632" t="str">
            <v>402235470</v>
          </cell>
        </row>
        <row r="2633">
          <cell r="A2633" t="str">
            <v>M</v>
          </cell>
          <cell r="B2633" t="str">
            <v>7</v>
          </cell>
          <cell r="D2633" t="str">
            <v>01413</v>
          </cell>
          <cell r="E2633">
            <v>38586</v>
          </cell>
          <cell r="F2633" t="str">
            <v>48520R2</v>
          </cell>
          <cell r="G2633" t="str">
            <v>6106010120R2</v>
          </cell>
          <cell r="H2633">
            <v>242334</v>
          </cell>
          <cell r="I2633" t="str">
            <v>D</v>
          </cell>
          <cell r="J2633" t="str">
            <v>*19631115B 000873 BI.OBT KARY TETY INDRIAWATI</v>
          </cell>
          <cell r="K2633" t="str">
            <v>402235480</v>
          </cell>
        </row>
        <row r="2634">
          <cell r="A2634" t="str">
            <v>M</v>
          </cell>
          <cell r="B2634" t="str">
            <v>7</v>
          </cell>
          <cell r="D2634" t="str">
            <v>01413</v>
          </cell>
          <cell r="E2634">
            <v>38586</v>
          </cell>
          <cell r="F2634" t="str">
            <v>48520I0</v>
          </cell>
          <cell r="G2634" t="str">
            <v>6106010120I0</v>
          </cell>
          <cell r="H2634">
            <v>130189</v>
          </cell>
          <cell r="I2634" t="str">
            <v>D</v>
          </cell>
          <cell r="J2634" t="str">
            <v>*19560713A 000874 BI.OBT KARY ABDUL MANAN, DRS</v>
          </cell>
          <cell r="K2634" t="str">
            <v>402235490</v>
          </cell>
        </row>
        <row r="2635">
          <cell r="A2635" t="str">
            <v>F</v>
          </cell>
          <cell r="B2635" t="str">
            <v>7</v>
          </cell>
          <cell r="D2635" t="str">
            <v>01413</v>
          </cell>
          <cell r="E2635">
            <v>38586</v>
          </cell>
          <cell r="F2635" t="str">
            <v>48520G3</v>
          </cell>
          <cell r="G2635" t="str">
            <v>6106010120G3</v>
          </cell>
          <cell r="H2635">
            <v>10875</v>
          </cell>
          <cell r="I2635" t="str">
            <v>D</v>
          </cell>
          <cell r="J2635" t="str">
            <v>*19630622A 008382 BI.OBT KARY ENCO</v>
          </cell>
          <cell r="K2635" t="str">
            <v>402235500</v>
          </cell>
        </row>
        <row r="2636">
          <cell r="A2636" t="str">
            <v>M</v>
          </cell>
          <cell r="B2636" t="str">
            <v>7</v>
          </cell>
          <cell r="D2636" t="str">
            <v>01413</v>
          </cell>
          <cell r="E2636">
            <v>38586</v>
          </cell>
          <cell r="F2636" t="str">
            <v>48520A1</v>
          </cell>
          <cell r="G2636" t="str">
            <v>6106010120A1</v>
          </cell>
          <cell r="H2636">
            <v>52265</v>
          </cell>
          <cell r="I2636" t="str">
            <v>D</v>
          </cell>
          <cell r="J2636" t="str">
            <v>*19531210B 008384 BI.OBT KARY IMAM SUBAGJO, DRS</v>
          </cell>
          <cell r="K2636" t="str">
            <v>402235510</v>
          </cell>
        </row>
        <row r="2637">
          <cell r="A2637" t="str">
            <v>M</v>
          </cell>
          <cell r="B2637" t="str">
            <v>7</v>
          </cell>
          <cell r="D2637" t="str">
            <v>01413</v>
          </cell>
          <cell r="E2637">
            <v>38586</v>
          </cell>
          <cell r="F2637" t="str">
            <v>48520S4</v>
          </cell>
          <cell r="G2637" t="str">
            <v>6106010120S4</v>
          </cell>
          <cell r="H2637">
            <v>51975</v>
          </cell>
          <cell r="I2637" t="str">
            <v>D</v>
          </cell>
          <cell r="J2637" t="str">
            <v>*19581230A 008385 BI.OBT KARY AYI SUTARSIH</v>
          </cell>
          <cell r="K2637" t="str">
            <v>402235520</v>
          </cell>
        </row>
        <row r="2638">
          <cell r="A2638" t="str">
            <v>F</v>
          </cell>
          <cell r="B2638" t="str">
            <v>7</v>
          </cell>
          <cell r="D2638" t="str">
            <v>01413</v>
          </cell>
          <cell r="E2638">
            <v>38586</v>
          </cell>
          <cell r="F2638" t="str">
            <v>48520M1</v>
          </cell>
          <cell r="G2638" t="str">
            <v>6106010120M1</v>
          </cell>
          <cell r="H2638">
            <v>184350</v>
          </cell>
          <cell r="I2638" t="str">
            <v>D</v>
          </cell>
          <cell r="J2638" t="str">
            <v>*19610503A 009703 BI.OBT KARY SOBARNA</v>
          </cell>
          <cell r="K2638" t="str">
            <v>402235530</v>
          </cell>
        </row>
        <row r="2639">
          <cell r="A2639" t="str">
            <v>F</v>
          </cell>
          <cell r="B2639" t="str">
            <v>7</v>
          </cell>
          <cell r="D2639" t="str">
            <v>01413</v>
          </cell>
          <cell r="E2639">
            <v>38586</v>
          </cell>
          <cell r="F2639" t="str">
            <v>48520Q4</v>
          </cell>
          <cell r="G2639" t="str">
            <v>6106010120Q4</v>
          </cell>
          <cell r="H2639">
            <v>155390</v>
          </cell>
          <cell r="I2639" t="str">
            <v>D</v>
          </cell>
          <cell r="J2639" t="str">
            <v>*19590513A 009704 BI.OBT KARY EEM NURAKHMI AGUS R,</v>
          </cell>
          <cell r="K2639" t="str">
            <v>402235540</v>
          </cell>
        </row>
        <row r="2640">
          <cell r="A2640" t="str">
            <v>F</v>
          </cell>
          <cell r="B2640" t="str">
            <v>7</v>
          </cell>
          <cell r="D2640" t="str">
            <v>01413</v>
          </cell>
          <cell r="E2640">
            <v>38586</v>
          </cell>
          <cell r="F2640" t="str">
            <v>48520G3</v>
          </cell>
          <cell r="G2640" t="str">
            <v>6106010120G3</v>
          </cell>
          <cell r="H2640">
            <v>33660</v>
          </cell>
          <cell r="I2640" t="str">
            <v>D</v>
          </cell>
          <cell r="J2640" t="str">
            <v>*19631023A 000130 BI.OBT KARY MAMAT RACHMAT-1</v>
          </cell>
          <cell r="K2640" t="str">
            <v>402235550</v>
          </cell>
        </row>
        <row r="2641">
          <cell r="A2641" t="str">
            <v>F</v>
          </cell>
          <cell r="B2641" t="str">
            <v>7</v>
          </cell>
          <cell r="D2641" t="str">
            <v>01413</v>
          </cell>
          <cell r="E2641">
            <v>38586</v>
          </cell>
          <cell r="F2641" t="str">
            <v>48520M4</v>
          </cell>
          <cell r="G2641" t="str">
            <v>6106010120M4</v>
          </cell>
          <cell r="H2641">
            <v>123565</v>
          </cell>
          <cell r="I2641" t="str">
            <v>D</v>
          </cell>
          <cell r="J2641" t="str">
            <v>*19550511A 000134 BI.OBT KARY JUNAEDI NURMAN</v>
          </cell>
          <cell r="K2641" t="str">
            <v>402235560</v>
          </cell>
        </row>
        <row r="2642">
          <cell r="A2642" t="str">
            <v>F</v>
          </cell>
          <cell r="B2642" t="str">
            <v>7</v>
          </cell>
          <cell r="D2642" t="str">
            <v>01413</v>
          </cell>
          <cell r="E2642">
            <v>38586</v>
          </cell>
          <cell r="F2642" t="str">
            <v>48520Q5</v>
          </cell>
          <cell r="G2642" t="str">
            <v>6106010120Q5</v>
          </cell>
          <cell r="H2642">
            <v>45105</v>
          </cell>
          <cell r="I2642" t="str">
            <v>D</v>
          </cell>
          <cell r="J2642" t="str">
            <v>*19530201A 000183 BI.OBT KARY TOHIR HERMAN</v>
          </cell>
          <cell r="K2642" t="str">
            <v>402235570</v>
          </cell>
        </row>
        <row r="2643">
          <cell r="A2643" t="str">
            <v>M</v>
          </cell>
          <cell r="B2643" t="str">
            <v>7</v>
          </cell>
          <cell r="D2643" t="str">
            <v>01413</v>
          </cell>
          <cell r="E2643">
            <v>38586</v>
          </cell>
          <cell r="F2643" t="str">
            <v>48520G5</v>
          </cell>
          <cell r="G2643" t="str">
            <v>6106010120G5</v>
          </cell>
          <cell r="H2643">
            <v>28853</v>
          </cell>
          <cell r="I2643" t="str">
            <v>D</v>
          </cell>
          <cell r="J2643" t="str">
            <v>*19690421A 000204 BI.OBT KARY ABDUL KARNAEN</v>
          </cell>
          <cell r="K2643" t="str">
            <v>402235580</v>
          </cell>
        </row>
        <row r="2644">
          <cell r="A2644" t="str">
            <v>F</v>
          </cell>
          <cell r="B2644" t="str">
            <v>7</v>
          </cell>
          <cell r="D2644" t="str">
            <v>01413</v>
          </cell>
          <cell r="E2644">
            <v>38586</v>
          </cell>
          <cell r="F2644" t="str">
            <v>48520G2</v>
          </cell>
          <cell r="G2644" t="str">
            <v>6106010120G2</v>
          </cell>
          <cell r="H2644">
            <v>70764</v>
          </cell>
          <cell r="I2644" t="str">
            <v>D</v>
          </cell>
          <cell r="J2644" t="str">
            <v>*19590804A 000206 BI.OBT KARY MAMAN - 1</v>
          </cell>
          <cell r="K2644" t="str">
            <v>402235590</v>
          </cell>
        </row>
        <row r="2645">
          <cell r="A2645" t="str">
            <v>M</v>
          </cell>
          <cell r="B2645" t="str">
            <v>7</v>
          </cell>
          <cell r="D2645" t="str">
            <v>01413</v>
          </cell>
          <cell r="E2645">
            <v>38586</v>
          </cell>
          <cell r="F2645" t="str">
            <v>48520N6</v>
          </cell>
          <cell r="G2645" t="str">
            <v>6106010120N6</v>
          </cell>
          <cell r="H2645">
            <v>174347</v>
          </cell>
          <cell r="I2645" t="str">
            <v>D</v>
          </cell>
          <cell r="J2645" t="str">
            <v>*19580605B 000217 BI.OBT KARY ANA SURYANA</v>
          </cell>
          <cell r="K2645" t="str">
            <v>402235600</v>
          </cell>
        </row>
        <row r="2646">
          <cell r="A2646" t="str">
            <v>F</v>
          </cell>
          <cell r="B2646" t="str">
            <v>7</v>
          </cell>
          <cell r="D2646" t="str">
            <v>01413</v>
          </cell>
          <cell r="E2646">
            <v>38586</v>
          </cell>
          <cell r="F2646" t="str">
            <v>48520J7</v>
          </cell>
          <cell r="G2646" t="str">
            <v>6106010120J7</v>
          </cell>
          <cell r="H2646">
            <v>163515</v>
          </cell>
          <cell r="I2646" t="str">
            <v>D</v>
          </cell>
          <cell r="J2646" t="str">
            <v>*19641127B 000218 BI.OBT KARY NIA BANYUNIASIH</v>
          </cell>
          <cell r="K2646" t="str">
            <v>402235610</v>
          </cell>
        </row>
        <row r="2647">
          <cell r="A2647" t="str">
            <v>F</v>
          </cell>
          <cell r="B2647" t="str">
            <v>7</v>
          </cell>
          <cell r="D2647" t="str">
            <v>01413</v>
          </cell>
          <cell r="E2647">
            <v>38586</v>
          </cell>
          <cell r="F2647" t="str">
            <v>48520F7</v>
          </cell>
          <cell r="G2647" t="str">
            <v>6106010120F7</v>
          </cell>
          <cell r="H2647">
            <v>58857</v>
          </cell>
          <cell r="I2647" t="str">
            <v>D</v>
          </cell>
          <cell r="J2647" t="str">
            <v>*19630504A 000219 BI.OBT KARY ADE ROKAYAH,NY</v>
          </cell>
          <cell r="K2647" t="str">
            <v>402235620</v>
          </cell>
        </row>
        <row r="2648">
          <cell r="A2648" t="str">
            <v>F</v>
          </cell>
          <cell r="B2648" t="str">
            <v>7</v>
          </cell>
          <cell r="D2648" t="str">
            <v>01413</v>
          </cell>
          <cell r="E2648">
            <v>38586</v>
          </cell>
          <cell r="F2648" t="str">
            <v>48520Q6</v>
          </cell>
          <cell r="G2648" t="str">
            <v>6106010120Q6</v>
          </cell>
          <cell r="H2648">
            <v>54718</v>
          </cell>
          <cell r="I2648" t="str">
            <v>D</v>
          </cell>
          <cell r="J2648" t="str">
            <v>*19510519B 000220 BI.OBT KARY ENTIN KARTINI,NY</v>
          </cell>
          <cell r="K2648" t="str">
            <v>402235630</v>
          </cell>
        </row>
        <row r="2649">
          <cell r="A2649" t="str">
            <v>F</v>
          </cell>
          <cell r="B2649" t="str">
            <v>7</v>
          </cell>
          <cell r="D2649" t="str">
            <v>01413</v>
          </cell>
          <cell r="E2649">
            <v>38586</v>
          </cell>
          <cell r="F2649" t="str">
            <v>48520Q1</v>
          </cell>
          <cell r="G2649" t="str">
            <v>6106010120Q1</v>
          </cell>
          <cell r="H2649">
            <v>55380</v>
          </cell>
          <cell r="I2649" t="str">
            <v>D</v>
          </cell>
          <cell r="J2649" t="str">
            <v>*19520619A 000221 BI.OBT KARY DODDY HERU, BE</v>
          </cell>
          <cell r="K2649" t="str">
            <v>402235640</v>
          </cell>
        </row>
        <row r="2650">
          <cell r="A2650" t="str">
            <v>M</v>
          </cell>
          <cell r="B2650" t="str">
            <v>7</v>
          </cell>
          <cell r="D2650" t="str">
            <v>01413</v>
          </cell>
          <cell r="E2650">
            <v>38586</v>
          </cell>
          <cell r="F2650" t="str">
            <v>48520M1</v>
          </cell>
          <cell r="G2650" t="str">
            <v>6106010120M1</v>
          </cell>
          <cell r="H2650">
            <v>11655</v>
          </cell>
          <cell r="I2650" t="str">
            <v>D</v>
          </cell>
          <cell r="J2650" t="str">
            <v>*19540925A 000223 BI.OBT KARY DHARMANTO, B.SC</v>
          </cell>
          <cell r="K2650" t="str">
            <v>402235650</v>
          </cell>
        </row>
        <row r="2651">
          <cell r="A2651" t="str">
            <v>M</v>
          </cell>
          <cell r="B2651" t="str">
            <v>7</v>
          </cell>
          <cell r="D2651" t="str">
            <v>01413</v>
          </cell>
          <cell r="E2651">
            <v>38586</v>
          </cell>
          <cell r="F2651" t="str">
            <v>48520R2</v>
          </cell>
          <cell r="G2651" t="str">
            <v>6106010120R2</v>
          </cell>
          <cell r="H2651">
            <v>7484</v>
          </cell>
          <cell r="I2651" t="str">
            <v>D</v>
          </cell>
          <cell r="J2651" t="str">
            <v>*19601216E 000224 BI.OBT KARY YANA TRIATNA</v>
          </cell>
          <cell r="K2651" t="str">
            <v>402235660</v>
          </cell>
        </row>
        <row r="2652">
          <cell r="A2652" t="str">
            <v>F</v>
          </cell>
          <cell r="B2652" t="str">
            <v>7</v>
          </cell>
          <cell r="D2652" t="str">
            <v>01413</v>
          </cell>
          <cell r="E2652">
            <v>38586</v>
          </cell>
          <cell r="F2652" t="str">
            <v>48520G3</v>
          </cell>
          <cell r="G2652" t="str">
            <v>6106010120G3</v>
          </cell>
          <cell r="H2652">
            <v>13620</v>
          </cell>
          <cell r="I2652" t="str">
            <v>D</v>
          </cell>
          <cell r="J2652" t="str">
            <v>*19721216B 000225 BI.OBT KARY YAYU WAHYUHADINI</v>
          </cell>
          <cell r="K2652" t="str">
            <v>402235670</v>
          </cell>
        </row>
        <row r="2653">
          <cell r="A2653" t="str">
            <v>F</v>
          </cell>
          <cell r="B2653" t="str">
            <v>7</v>
          </cell>
          <cell r="D2653" t="str">
            <v>01413</v>
          </cell>
          <cell r="E2653">
            <v>38586</v>
          </cell>
          <cell r="F2653" t="str">
            <v>48520Q2</v>
          </cell>
          <cell r="G2653" t="str">
            <v>6106010120Q2</v>
          </cell>
          <cell r="H2653">
            <v>12525</v>
          </cell>
          <cell r="I2653" t="str">
            <v>D</v>
          </cell>
          <cell r="J2653" t="str">
            <v>*19710522A 000226 BI.OBT KARY AEP SAEPUDIN</v>
          </cell>
          <cell r="K2653" t="str">
            <v>402235680</v>
          </cell>
        </row>
        <row r="2654">
          <cell r="A2654" t="str">
            <v>F</v>
          </cell>
          <cell r="B2654" t="str">
            <v>7</v>
          </cell>
          <cell r="D2654" t="str">
            <v>01413</v>
          </cell>
          <cell r="E2654">
            <v>38586</v>
          </cell>
          <cell r="F2654" t="str">
            <v>48520G4</v>
          </cell>
          <cell r="G2654" t="str">
            <v>6106010120G4</v>
          </cell>
          <cell r="H2654">
            <v>39510</v>
          </cell>
          <cell r="I2654" t="str">
            <v>D</v>
          </cell>
          <cell r="J2654" t="str">
            <v>*19570503A 000227 BI.OBT KARY TATTY SUMARYATI, NY</v>
          </cell>
          <cell r="K2654" t="str">
            <v>402235690</v>
          </cell>
        </row>
        <row r="2655">
          <cell r="A2655" t="str">
            <v>F</v>
          </cell>
          <cell r="B2655" t="str">
            <v>7</v>
          </cell>
          <cell r="D2655" t="str">
            <v>01413</v>
          </cell>
          <cell r="E2655">
            <v>38586</v>
          </cell>
          <cell r="F2655" t="str">
            <v>48520K4</v>
          </cell>
          <cell r="G2655" t="str">
            <v>6106010120K4</v>
          </cell>
          <cell r="H2655">
            <v>147240</v>
          </cell>
          <cell r="I2655" t="str">
            <v>D</v>
          </cell>
          <cell r="J2655" t="str">
            <v>*19550628A 002020 BI.OBT KARY TATANG SUPARDI</v>
          </cell>
          <cell r="K2655" t="str">
            <v>402235700</v>
          </cell>
        </row>
        <row r="2656">
          <cell r="A2656" t="str">
            <v>M</v>
          </cell>
          <cell r="B2656" t="str">
            <v>7</v>
          </cell>
          <cell r="D2656" t="str">
            <v>01413</v>
          </cell>
          <cell r="E2656">
            <v>38586</v>
          </cell>
          <cell r="F2656" t="str">
            <v>48520G5</v>
          </cell>
          <cell r="G2656" t="str">
            <v>6106010120G5</v>
          </cell>
          <cell r="H2656">
            <v>34130</v>
          </cell>
          <cell r="I2656" t="str">
            <v>D</v>
          </cell>
          <cell r="J2656" t="str">
            <v>*19690421A 002030 BI.OBT KARY ABDUL KARNAEN</v>
          </cell>
          <cell r="K2656" t="str">
            <v>402235710</v>
          </cell>
        </row>
        <row r="2657">
          <cell r="A2657" t="str">
            <v>M</v>
          </cell>
          <cell r="B2657" t="str">
            <v>7</v>
          </cell>
          <cell r="D2657" t="str">
            <v>01413</v>
          </cell>
          <cell r="E2657">
            <v>38586</v>
          </cell>
          <cell r="F2657" t="str">
            <v>48520M3</v>
          </cell>
          <cell r="G2657" t="str">
            <v>6106010120M3</v>
          </cell>
          <cell r="H2657">
            <v>257680</v>
          </cell>
          <cell r="I2657" t="str">
            <v>D</v>
          </cell>
          <cell r="J2657" t="str">
            <v>*19590916B 002050 BI.OBT KARY NANDANG RUSKANDAR</v>
          </cell>
          <cell r="K2657" t="str">
            <v>402235720</v>
          </cell>
        </row>
        <row r="2658">
          <cell r="A2658" t="str">
            <v>F</v>
          </cell>
          <cell r="B2658" t="str">
            <v>7</v>
          </cell>
          <cell r="D2658" t="str">
            <v>01413</v>
          </cell>
          <cell r="E2658">
            <v>38586</v>
          </cell>
          <cell r="F2658" t="str">
            <v>48520G2</v>
          </cell>
          <cell r="G2658" t="str">
            <v>6106010120G2</v>
          </cell>
          <cell r="H2658">
            <v>42066</v>
          </cell>
          <cell r="I2658" t="str">
            <v>D</v>
          </cell>
          <cell r="J2658" t="str">
            <v>*19590804A 002070 BI.OBT KARY MAMAN - 1</v>
          </cell>
          <cell r="K2658" t="str">
            <v>402235730</v>
          </cell>
        </row>
        <row r="2659">
          <cell r="A2659" t="str">
            <v>F</v>
          </cell>
          <cell r="B2659" t="str">
            <v>7</v>
          </cell>
          <cell r="D2659" t="str">
            <v>01413</v>
          </cell>
          <cell r="E2659">
            <v>38586</v>
          </cell>
          <cell r="F2659" t="str">
            <v>48520M4</v>
          </cell>
          <cell r="G2659" t="str">
            <v>6106010120M4</v>
          </cell>
          <cell r="H2659">
            <v>16644</v>
          </cell>
          <cell r="I2659" t="str">
            <v>D</v>
          </cell>
          <cell r="J2659" t="str">
            <v>*19631227B 002080 BI.OBT KARY NANA TRIANA</v>
          </cell>
          <cell r="K2659" t="str">
            <v>402235740</v>
          </cell>
        </row>
        <row r="2660">
          <cell r="A2660" t="str">
            <v>F</v>
          </cell>
          <cell r="B2660" t="str">
            <v>7</v>
          </cell>
          <cell r="D2660" t="str">
            <v>01413</v>
          </cell>
          <cell r="E2660">
            <v>38586</v>
          </cell>
          <cell r="F2660" t="str">
            <v>48520M4</v>
          </cell>
          <cell r="G2660" t="str">
            <v>6106010120M4</v>
          </cell>
          <cell r="H2660">
            <v>16318</v>
          </cell>
          <cell r="I2660" t="str">
            <v>D</v>
          </cell>
          <cell r="J2660" t="str">
            <v>*19631227B 002090 BI.OBT KARY NANA TRIANA</v>
          </cell>
          <cell r="K2660" t="str">
            <v>402235750</v>
          </cell>
        </row>
        <row r="2661">
          <cell r="A2661" t="str">
            <v>M</v>
          </cell>
          <cell r="B2661" t="str">
            <v>7</v>
          </cell>
          <cell r="D2661" t="str">
            <v>01413</v>
          </cell>
          <cell r="E2661">
            <v>38586</v>
          </cell>
          <cell r="F2661" t="str">
            <v>48520G5</v>
          </cell>
          <cell r="G2661" t="str">
            <v>6106010120G5</v>
          </cell>
          <cell r="H2661">
            <v>41650</v>
          </cell>
          <cell r="I2661" t="str">
            <v>D</v>
          </cell>
          <cell r="J2661" t="str">
            <v>*19560705A 002100 BI.OBT KARY TATA SUPRIYADI</v>
          </cell>
          <cell r="K2661" t="str">
            <v>402235760</v>
          </cell>
        </row>
        <row r="2662">
          <cell r="A2662" t="str">
            <v>M</v>
          </cell>
          <cell r="B2662" t="str">
            <v>7</v>
          </cell>
          <cell r="D2662" t="str">
            <v>01413</v>
          </cell>
          <cell r="E2662">
            <v>38586</v>
          </cell>
          <cell r="F2662" t="str">
            <v>48520G5</v>
          </cell>
          <cell r="G2662" t="str">
            <v>6106010120G5</v>
          </cell>
          <cell r="H2662">
            <v>23393</v>
          </cell>
          <cell r="I2662" t="str">
            <v>D</v>
          </cell>
          <cell r="J2662" t="str">
            <v>*19560705A 002110 BI.OBT KARY TATA SUPRIYADI</v>
          </cell>
          <cell r="K2662" t="str">
            <v>402235770</v>
          </cell>
        </row>
        <row r="2663">
          <cell r="A2663" t="str">
            <v>F</v>
          </cell>
          <cell r="B2663" t="str">
            <v>7</v>
          </cell>
          <cell r="D2663" t="str">
            <v>01413</v>
          </cell>
          <cell r="E2663">
            <v>38586</v>
          </cell>
          <cell r="F2663" t="str">
            <v>48520G2</v>
          </cell>
          <cell r="G2663" t="str">
            <v>6106010120G2</v>
          </cell>
          <cell r="H2663">
            <v>17705</v>
          </cell>
          <cell r="I2663" t="str">
            <v>D</v>
          </cell>
          <cell r="J2663" t="str">
            <v>*19670424A 002120 BI.OBT KARY II ISWARA</v>
          </cell>
          <cell r="K2663" t="str">
            <v>402235780</v>
          </cell>
        </row>
        <row r="2664">
          <cell r="A2664" t="str">
            <v>F</v>
          </cell>
          <cell r="B2664" t="str">
            <v>7</v>
          </cell>
          <cell r="D2664" t="str">
            <v>01413</v>
          </cell>
          <cell r="E2664">
            <v>38586</v>
          </cell>
          <cell r="F2664" t="str">
            <v>48520N7</v>
          </cell>
          <cell r="G2664" t="str">
            <v>6106010120N7</v>
          </cell>
          <cell r="H2664">
            <v>48720</v>
          </cell>
          <cell r="I2664" t="str">
            <v>D</v>
          </cell>
          <cell r="J2664" t="str">
            <v>*19571010B 002130 BI.OBT KARY M. YULIZAR</v>
          </cell>
          <cell r="K2664" t="str">
            <v>402235790</v>
          </cell>
        </row>
        <row r="2665">
          <cell r="A2665" t="str">
            <v>F</v>
          </cell>
          <cell r="B2665" t="str">
            <v>7</v>
          </cell>
          <cell r="D2665" t="str">
            <v>01413</v>
          </cell>
          <cell r="E2665">
            <v>38586</v>
          </cell>
          <cell r="F2665" t="str">
            <v>48520F3</v>
          </cell>
          <cell r="G2665" t="str">
            <v>6106010120F3</v>
          </cell>
          <cell r="H2665">
            <v>84970</v>
          </cell>
          <cell r="I2665" t="str">
            <v>D</v>
          </cell>
          <cell r="J2665" t="str">
            <v>*19580223B 002140 BI.OBT KARY IIS MISBAH</v>
          </cell>
          <cell r="K2665" t="str">
            <v>402235800</v>
          </cell>
        </row>
        <row r="2666">
          <cell r="A2666" t="str">
            <v>F</v>
          </cell>
          <cell r="B2666" t="str">
            <v>7</v>
          </cell>
          <cell r="D2666" t="str">
            <v>01413</v>
          </cell>
          <cell r="E2666">
            <v>38586</v>
          </cell>
          <cell r="F2666" t="str">
            <v>48520N4</v>
          </cell>
          <cell r="G2666" t="str">
            <v>6106010120N4</v>
          </cell>
          <cell r="H2666">
            <v>18422</v>
          </cell>
          <cell r="I2666" t="str">
            <v>D</v>
          </cell>
          <cell r="J2666" t="str">
            <v>*19530712A 002150 BI.OBT KARY CUCU SAMSU</v>
          </cell>
          <cell r="K2666" t="str">
            <v>402235810</v>
          </cell>
        </row>
        <row r="2667">
          <cell r="A2667" t="str">
            <v>F</v>
          </cell>
          <cell r="B2667" t="str">
            <v>7</v>
          </cell>
          <cell r="D2667" t="str">
            <v>01413</v>
          </cell>
          <cell r="E2667">
            <v>38586</v>
          </cell>
          <cell r="F2667" t="str">
            <v>48520F4</v>
          </cell>
          <cell r="G2667" t="str">
            <v>6106010120F4</v>
          </cell>
          <cell r="H2667">
            <v>23848</v>
          </cell>
          <cell r="I2667" t="str">
            <v>D</v>
          </cell>
          <cell r="J2667" t="str">
            <v>*19550816B 002160 BI.OBT KARY AGUS KUSNADI</v>
          </cell>
          <cell r="K2667" t="str">
            <v>402235820</v>
          </cell>
        </row>
        <row r="2668">
          <cell r="A2668" t="str">
            <v>M</v>
          </cell>
          <cell r="B2668" t="str">
            <v>7</v>
          </cell>
          <cell r="D2668" t="str">
            <v>01413</v>
          </cell>
          <cell r="E2668">
            <v>38586</v>
          </cell>
          <cell r="F2668" t="str">
            <v>48520N6</v>
          </cell>
          <cell r="G2668" t="str">
            <v>6106010120N6</v>
          </cell>
          <cell r="H2668">
            <v>10875</v>
          </cell>
          <cell r="I2668" t="str">
            <v>D</v>
          </cell>
          <cell r="J2668" t="str">
            <v>*19580607A 008389 BI.OBT KARY ASEP KOMAR</v>
          </cell>
          <cell r="K2668" t="str">
            <v>402235830</v>
          </cell>
        </row>
        <row r="2669">
          <cell r="A2669" t="str">
            <v>F</v>
          </cell>
          <cell r="B2669" t="str">
            <v>7</v>
          </cell>
          <cell r="D2669" t="str">
            <v>01413</v>
          </cell>
          <cell r="E2669">
            <v>38586</v>
          </cell>
          <cell r="F2669" t="str">
            <v>48520E0</v>
          </cell>
          <cell r="G2669" t="str">
            <v>6106010120E0</v>
          </cell>
          <cell r="H2669">
            <v>51528</v>
          </cell>
          <cell r="I2669" t="str">
            <v>D</v>
          </cell>
          <cell r="J2669" t="str">
            <v>*19540903A 009708 BI.OBT KARY KUSMAYA, DRS</v>
          </cell>
          <cell r="K2669" t="str">
            <v>402235840</v>
          </cell>
        </row>
        <row r="2670">
          <cell r="A2670" t="str">
            <v>F</v>
          </cell>
          <cell r="B2670" t="str">
            <v>7</v>
          </cell>
          <cell r="D2670" t="str">
            <v>01413</v>
          </cell>
          <cell r="E2670">
            <v>38586</v>
          </cell>
          <cell r="F2670" t="str">
            <v>48520S4</v>
          </cell>
          <cell r="G2670" t="str">
            <v>6106010120S4</v>
          </cell>
          <cell r="H2670">
            <v>207258</v>
          </cell>
          <cell r="I2670" t="str">
            <v>D</v>
          </cell>
          <cell r="J2670" t="str">
            <v>*19620808A 000185 BI.OBT KARY NENENG RATNAWATI,NY</v>
          </cell>
          <cell r="K2670" t="str">
            <v>402235850</v>
          </cell>
        </row>
        <row r="2671">
          <cell r="A2671" t="str">
            <v>F</v>
          </cell>
          <cell r="B2671" t="str">
            <v>7</v>
          </cell>
          <cell r="D2671" t="str">
            <v>01413</v>
          </cell>
          <cell r="E2671">
            <v>38586</v>
          </cell>
          <cell r="F2671" t="str">
            <v>48520G3</v>
          </cell>
          <cell r="G2671" t="str">
            <v>6106010120G3</v>
          </cell>
          <cell r="H2671">
            <v>103530</v>
          </cell>
          <cell r="I2671" t="str">
            <v>D</v>
          </cell>
          <cell r="J2671" t="str">
            <v>*19721216B 000198 BI.OBT KARY YAYU WAHYUHADINI</v>
          </cell>
          <cell r="K2671" t="str">
            <v>402235860</v>
          </cell>
        </row>
        <row r="2672">
          <cell r="A2672" t="str">
            <v>F</v>
          </cell>
          <cell r="B2672" t="str">
            <v>7</v>
          </cell>
          <cell r="D2672" t="str">
            <v>01413</v>
          </cell>
          <cell r="E2672">
            <v>38586</v>
          </cell>
          <cell r="F2672" t="str">
            <v>48520F3</v>
          </cell>
          <cell r="G2672" t="str">
            <v>6106010120F3</v>
          </cell>
          <cell r="H2672">
            <v>22306</v>
          </cell>
          <cell r="I2672" t="str">
            <v>D</v>
          </cell>
          <cell r="J2672" t="str">
            <v>*19570713A 000228 BI.OBT KARY DARIMIN</v>
          </cell>
          <cell r="K2672" t="str">
            <v>402235870</v>
          </cell>
        </row>
        <row r="2673">
          <cell r="A2673" t="str">
            <v>F</v>
          </cell>
          <cell r="B2673" t="str">
            <v>7</v>
          </cell>
          <cell r="D2673" t="str">
            <v>01413</v>
          </cell>
          <cell r="E2673">
            <v>38586</v>
          </cell>
          <cell r="F2673" t="str">
            <v>48520F3</v>
          </cell>
          <cell r="G2673" t="str">
            <v>6106010120F3</v>
          </cell>
          <cell r="H2673">
            <v>38156</v>
          </cell>
          <cell r="I2673" t="str">
            <v>D</v>
          </cell>
          <cell r="J2673" t="str">
            <v>*19570713A 000229 BI.OBT ANAK DARIMIN</v>
          </cell>
          <cell r="K2673" t="str">
            <v>402235880</v>
          </cell>
        </row>
        <row r="2674">
          <cell r="A2674" t="str">
            <v>M</v>
          </cell>
          <cell r="B2674" t="str">
            <v>7</v>
          </cell>
          <cell r="D2674" t="str">
            <v>01413</v>
          </cell>
          <cell r="E2674">
            <v>38586</v>
          </cell>
          <cell r="F2674" t="str">
            <v>48520G5</v>
          </cell>
          <cell r="G2674" t="str">
            <v>6106010120G5</v>
          </cell>
          <cell r="H2674">
            <v>51968</v>
          </cell>
          <cell r="I2674" t="str">
            <v>D</v>
          </cell>
          <cell r="J2674" t="str">
            <v>*19601212C 000230 BI.OBT KARY KUSMANA</v>
          </cell>
          <cell r="K2674" t="str">
            <v>402235890</v>
          </cell>
        </row>
        <row r="2675">
          <cell r="A2675" t="str">
            <v>M</v>
          </cell>
          <cell r="B2675" t="str">
            <v>7</v>
          </cell>
          <cell r="D2675" t="str">
            <v>01413</v>
          </cell>
          <cell r="E2675">
            <v>38586</v>
          </cell>
          <cell r="F2675" t="str">
            <v>48520H4</v>
          </cell>
          <cell r="G2675" t="str">
            <v>6106010120H4</v>
          </cell>
          <cell r="H2675">
            <v>20218</v>
          </cell>
          <cell r="I2675" t="str">
            <v>D</v>
          </cell>
          <cell r="J2675" t="str">
            <v>*19521219A 000231 BI.OBT KARY OMAN</v>
          </cell>
          <cell r="K2675" t="str">
            <v>402235900</v>
          </cell>
        </row>
        <row r="2676">
          <cell r="A2676" t="str">
            <v>M</v>
          </cell>
          <cell r="B2676" t="str">
            <v>7</v>
          </cell>
          <cell r="D2676" t="str">
            <v>01413</v>
          </cell>
          <cell r="E2676">
            <v>38586</v>
          </cell>
          <cell r="F2676" t="str">
            <v>48520H4</v>
          </cell>
          <cell r="G2676" t="str">
            <v>6106010120H4</v>
          </cell>
          <cell r="H2676">
            <v>23585</v>
          </cell>
          <cell r="I2676" t="str">
            <v>D</v>
          </cell>
          <cell r="J2676" t="str">
            <v>*19521219A 000232 BI.OBT ISTR OMAN</v>
          </cell>
          <cell r="K2676" t="str">
            <v>402235910</v>
          </cell>
        </row>
        <row r="2677">
          <cell r="A2677" t="str">
            <v>M</v>
          </cell>
          <cell r="B2677" t="str">
            <v>7</v>
          </cell>
          <cell r="D2677" t="str">
            <v>01413</v>
          </cell>
          <cell r="E2677">
            <v>38586</v>
          </cell>
          <cell r="F2677" t="str">
            <v>48520H5</v>
          </cell>
          <cell r="G2677" t="str">
            <v>6106010120H5</v>
          </cell>
          <cell r="H2677">
            <v>18295</v>
          </cell>
          <cell r="I2677" t="str">
            <v>D</v>
          </cell>
          <cell r="J2677" t="str">
            <v>*19600502C 000233 BI.OBT KARY JAJA SUDIRJA</v>
          </cell>
          <cell r="K2677" t="str">
            <v>402235920</v>
          </cell>
        </row>
        <row r="2678">
          <cell r="A2678" t="str">
            <v>M</v>
          </cell>
          <cell r="B2678" t="str">
            <v>7</v>
          </cell>
          <cell r="D2678" t="str">
            <v>01413</v>
          </cell>
          <cell r="E2678">
            <v>38586</v>
          </cell>
          <cell r="F2678" t="str">
            <v>48520G5</v>
          </cell>
          <cell r="G2678" t="str">
            <v>6106010120G5</v>
          </cell>
          <cell r="H2678">
            <v>19175</v>
          </cell>
          <cell r="I2678" t="str">
            <v>D</v>
          </cell>
          <cell r="J2678" t="str">
            <v>*19610220A 000234 BI.OBT KARY JAJANG CAHYA</v>
          </cell>
          <cell r="K2678" t="str">
            <v>402235930</v>
          </cell>
        </row>
        <row r="2679">
          <cell r="A2679" t="str">
            <v>F</v>
          </cell>
          <cell r="B2679" t="str">
            <v>7</v>
          </cell>
          <cell r="D2679" t="str">
            <v>01413</v>
          </cell>
          <cell r="E2679">
            <v>38586</v>
          </cell>
          <cell r="F2679" t="str">
            <v>48520F2</v>
          </cell>
          <cell r="G2679" t="str">
            <v>6106010120F2</v>
          </cell>
          <cell r="H2679">
            <v>45790</v>
          </cell>
          <cell r="I2679" t="str">
            <v>D</v>
          </cell>
          <cell r="J2679" t="str">
            <v>*19600905A 000235 BI.OBT ANAK DEDE ISKANDAR</v>
          </cell>
          <cell r="K2679" t="str">
            <v>402235940</v>
          </cell>
        </row>
        <row r="2680">
          <cell r="A2680" t="str">
            <v>M</v>
          </cell>
          <cell r="B2680" t="str">
            <v>7</v>
          </cell>
          <cell r="D2680" t="str">
            <v>01413</v>
          </cell>
          <cell r="E2680">
            <v>38586</v>
          </cell>
          <cell r="F2680" t="str">
            <v>48520M2</v>
          </cell>
          <cell r="G2680" t="str">
            <v>6106010120M2</v>
          </cell>
          <cell r="H2680">
            <v>59399</v>
          </cell>
          <cell r="I2680" t="str">
            <v>D</v>
          </cell>
          <cell r="J2680" t="str">
            <v>*19600420B 000236 BI.OBT KARY IYON SUTARDJI</v>
          </cell>
          <cell r="K2680" t="str">
            <v>402235950</v>
          </cell>
        </row>
        <row r="2681">
          <cell r="A2681" t="str">
            <v>M</v>
          </cell>
          <cell r="B2681" t="str">
            <v>7</v>
          </cell>
          <cell r="D2681" t="str">
            <v>01413</v>
          </cell>
          <cell r="E2681">
            <v>38586</v>
          </cell>
          <cell r="F2681" t="str">
            <v>48520M2</v>
          </cell>
          <cell r="G2681" t="str">
            <v>6106010120M2</v>
          </cell>
          <cell r="H2681">
            <v>58505</v>
          </cell>
          <cell r="I2681" t="str">
            <v>D</v>
          </cell>
          <cell r="J2681" t="str">
            <v>*19600420B 000237 BI.OBT ANAK IYON SUTARDJI</v>
          </cell>
          <cell r="K2681" t="str">
            <v>402235960</v>
          </cell>
        </row>
        <row r="2682">
          <cell r="A2682" t="str">
            <v>F</v>
          </cell>
          <cell r="B2682" t="str">
            <v>7</v>
          </cell>
          <cell r="D2682" t="str">
            <v>01413</v>
          </cell>
          <cell r="E2682">
            <v>38586</v>
          </cell>
          <cell r="F2682" t="str">
            <v>48520R2</v>
          </cell>
          <cell r="G2682" t="str">
            <v>6106010120R2</v>
          </cell>
          <cell r="H2682">
            <v>23620</v>
          </cell>
          <cell r="I2682" t="str">
            <v>D</v>
          </cell>
          <cell r="J2682" t="str">
            <v>*19590124A 000236 BI.OBT KARY ADE SUTISNA</v>
          </cell>
          <cell r="K2682" t="str">
            <v>402235970</v>
          </cell>
        </row>
        <row r="2683">
          <cell r="A2683" t="str">
            <v>F</v>
          </cell>
          <cell r="B2683" t="str">
            <v>7</v>
          </cell>
          <cell r="D2683" t="str">
            <v>01413</v>
          </cell>
          <cell r="E2683">
            <v>38586</v>
          </cell>
          <cell r="F2683" t="str">
            <v>48520R2</v>
          </cell>
          <cell r="G2683" t="str">
            <v>6106010120R2</v>
          </cell>
          <cell r="H2683">
            <v>18873</v>
          </cell>
          <cell r="I2683" t="str">
            <v>D</v>
          </cell>
          <cell r="J2683" t="str">
            <v>*19590124A 000239 BI.OBT KARY ADE SUTISNA</v>
          </cell>
          <cell r="K2683" t="str">
            <v>402235980</v>
          </cell>
        </row>
        <row r="2684">
          <cell r="A2684" t="str">
            <v>M</v>
          </cell>
          <cell r="B2684" t="str">
            <v>7</v>
          </cell>
          <cell r="D2684" t="str">
            <v>01413</v>
          </cell>
          <cell r="E2684">
            <v>38586</v>
          </cell>
          <cell r="F2684" t="str">
            <v>48520F6</v>
          </cell>
          <cell r="G2684" t="str">
            <v>6106010120F6</v>
          </cell>
          <cell r="H2684">
            <v>11530</v>
          </cell>
          <cell r="I2684" t="str">
            <v>D</v>
          </cell>
          <cell r="J2684" t="str">
            <v>*19620819A 000240 BI.OBT KARY YAYAT HIDAYAT BASMAN</v>
          </cell>
          <cell r="K2684" t="str">
            <v>402235990</v>
          </cell>
        </row>
        <row r="2685">
          <cell r="A2685" t="str">
            <v>F</v>
          </cell>
          <cell r="B2685" t="str">
            <v>7</v>
          </cell>
          <cell r="D2685" t="str">
            <v>01413</v>
          </cell>
          <cell r="E2685">
            <v>38586</v>
          </cell>
          <cell r="F2685" t="str">
            <v>48520G4</v>
          </cell>
          <cell r="G2685" t="str">
            <v>6106010120G4</v>
          </cell>
          <cell r="H2685">
            <v>91734</v>
          </cell>
          <cell r="I2685" t="str">
            <v>D</v>
          </cell>
          <cell r="J2685" t="str">
            <v>*19570503A 000241 BI.OBT KARY TATTY SUMARYATI, NY</v>
          </cell>
          <cell r="K2685" t="str">
            <v>402236000</v>
          </cell>
        </row>
        <row r="2686">
          <cell r="A2686" t="str">
            <v>M</v>
          </cell>
          <cell r="B2686" t="str">
            <v>7</v>
          </cell>
          <cell r="D2686" t="str">
            <v>01413</v>
          </cell>
          <cell r="E2686">
            <v>38586</v>
          </cell>
          <cell r="F2686" t="str">
            <v>48520H5</v>
          </cell>
          <cell r="G2686" t="str">
            <v>6106010120H5</v>
          </cell>
          <cell r="H2686">
            <v>21275</v>
          </cell>
          <cell r="I2686" t="str">
            <v>D</v>
          </cell>
          <cell r="J2686" t="str">
            <v>*19630122A 000242 BI.OBT KARY ASEP SUPRIATNA</v>
          </cell>
          <cell r="K2686" t="str">
            <v>402236010</v>
          </cell>
        </row>
        <row r="2687">
          <cell r="A2687" t="str">
            <v>F</v>
          </cell>
          <cell r="B2687" t="str">
            <v>7</v>
          </cell>
          <cell r="D2687" t="str">
            <v>01413</v>
          </cell>
          <cell r="E2687">
            <v>38586</v>
          </cell>
          <cell r="F2687" t="str">
            <v>48520G4</v>
          </cell>
          <cell r="G2687" t="str">
            <v>6106010120G4</v>
          </cell>
          <cell r="H2687">
            <v>63397</v>
          </cell>
          <cell r="I2687" t="str">
            <v>D</v>
          </cell>
          <cell r="J2687" t="str">
            <v>*19591101B 000243 BI.OBT KARY ENTIN SURTINI, NY</v>
          </cell>
          <cell r="K2687" t="str">
            <v>402236020</v>
          </cell>
        </row>
        <row r="2688">
          <cell r="A2688" t="str">
            <v>F</v>
          </cell>
          <cell r="B2688" t="str">
            <v>7</v>
          </cell>
          <cell r="D2688" t="str">
            <v>01413</v>
          </cell>
          <cell r="E2688">
            <v>38586</v>
          </cell>
          <cell r="F2688" t="str">
            <v>48520Q5</v>
          </cell>
          <cell r="G2688" t="str">
            <v>6106010120Q5</v>
          </cell>
          <cell r="H2688">
            <v>17210</v>
          </cell>
          <cell r="I2688" t="str">
            <v>D</v>
          </cell>
          <cell r="J2688" t="str">
            <v>*19530101A 000244 BI.OBT KARY ADUN YAYA WAHYUDIN</v>
          </cell>
          <cell r="K2688" t="str">
            <v>402236030</v>
          </cell>
        </row>
        <row r="2689">
          <cell r="A2689" t="str">
            <v>F</v>
          </cell>
          <cell r="B2689" t="str">
            <v>7</v>
          </cell>
          <cell r="D2689" t="str">
            <v>01413</v>
          </cell>
          <cell r="E2689">
            <v>38586</v>
          </cell>
          <cell r="F2689" t="str">
            <v>48520Q5</v>
          </cell>
          <cell r="G2689" t="str">
            <v>6106010120Q5</v>
          </cell>
          <cell r="H2689">
            <v>47822</v>
          </cell>
          <cell r="I2689" t="str">
            <v>D</v>
          </cell>
          <cell r="J2689" t="str">
            <v>*19530101A 000245 BI.OBT KARY ADUN YAYA WAHYUDIN</v>
          </cell>
          <cell r="K2689" t="str">
            <v>402236040</v>
          </cell>
        </row>
        <row r="2690">
          <cell r="A2690" t="str">
            <v>F</v>
          </cell>
          <cell r="B2690" t="str">
            <v>7</v>
          </cell>
          <cell r="D2690" t="str">
            <v>01413</v>
          </cell>
          <cell r="E2690">
            <v>38586</v>
          </cell>
          <cell r="F2690" t="str">
            <v>48520Q5</v>
          </cell>
          <cell r="G2690" t="str">
            <v>6106010120Q5</v>
          </cell>
          <cell r="H2690">
            <v>26113</v>
          </cell>
          <cell r="I2690" t="str">
            <v>D</v>
          </cell>
          <cell r="J2690" t="str">
            <v>*19530101A 000246 BI.OBT ANAK ADUN YAYA WAHYUDIN</v>
          </cell>
          <cell r="K2690" t="str">
            <v>402236050</v>
          </cell>
        </row>
        <row r="2691">
          <cell r="A2691" t="str">
            <v>F</v>
          </cell>
          <cell r="B2691" t="str">
            <v>7</v>
          </cell>
          <cell r="D2691" t="str">
            <v>01413</v>
          </cell>
          <cell r="E2691">
            <v>38586</v>
          </cell>
          <cell r="F2691" t="str">
            <v>48520R2</v>
          </cell>
          <cell r="G2691" t="str">
            <v>6106010120R2</v>
          </cell>
          <cell r="H2691">
            <v>4779</v>
          </cell>
          <cell r="I2691" t="str">
            <v>D</v>
          </cell>
          <cell r="J2691" t="str">
            <v>*19590124A 000247 BI.OBT KARY ADE SUTISNA</v>
          </cell>
          <cell r="K2691" t="str">
            <v>402236060</v>
          </cell>
        </row>
        <row r="2692">
          <cell r="A2692" t="str">
            <v>F</v>
          </cell>
          <cell r="B2692" t="str">
            <v>7</v>
          </cell>
          <cell r="D2692" t="str">
            <v>01413</v>
          </cell>
          <cell r="E2692">
            <v>38586</v>
          </cell>
          <cell r="F2692" t="str">
            <v>48520G1</v>
          </cell>
          <cell r="G2692" t="str">
            <v>6106010120G1</v>
          </cell>
          <cell r="H2692">
            <v>19175</v>
          </cell>
          <cell r="I2692" t="str">
            <v>D</v>
          </cell>
          <cell r="J2692" t="str">
            <v>*19750109A 000248 BI.OBT KARY YANYAN SOLEHUDDIN, D</v>
          </cell>
          <cell r="K2692" t="str">
            <v>402236070</v>
          </cell>
        </row>
        <row r="2693">
          <cell r="A2693" t="str">
            <v>M</v>
          </cell>
          <cell r="B2693" t="str">
            <v>7</v>
          </cell>
          <cell r="D2693" t="str">
            <v>01413</v>
          </cell>
          <cell r="E2693">
            <v>38586</v>
          </cell>
          <cell r="F2693" t="str">
            <v>48520Q6</v>
          </cell>
          <cell r="G2693" t="str">
            <v>6106010120Q6</v>
          </cell>
          <cell r="H2693">
            <v>19681</v>
          </cell>
          <cell r="I2693" t="str">
            <v>D</v>
          </cell>
          <cell r="J2693" t="str">
            <v>*19530907A 000249 BI.OBT KARY SUKAR</v>
          </cell>
          <cell r="K2693" t="str">
            <v>402236080</v>
          </cell>
        </row>
        <row r="2694">
          <cell r="A2694" t="str">
            <v>M</v>
          </cell>
          <cell r="B2694" t="str">
            <v>7</v>
          </cell>
          <cell r="D2694" t="str">
            <v>01413</v>
          </cell>
          <cell r="E2694">
            <v>38586</v>
          </cell>
          <cell r="F2694" t="str">
            <v>48520M4</v>
          </cell>
          <cell r="G2694" t="str">
            <v>6106010120M4</v>
          </cell>
          <cell r="H2694">
            <v>67148</v>
          </cell>
          <cell r="I2694" t="str">
            <v>D</v>
          </cell>
          <cell r="J2694" t="str">
            <v>*19620727A 000250 BI.OBT KARY ENDET</v>
          </cell>
          <cell r="K2694" t="str">
            <v>402236090</v>
          </cell>
        </row>
        <row r="2695">
          <cell r="A2695" t="str">
            <v>F</v>
          </cell>
          <cell r="B2695" t="str">
            <v>7</v>
          </cell>
          <cell r="D2695" t="str">
            <v>01413</v>
          </cell>
          <cell r="E2695">
            <v>38586</v>
          </cell>
          <cell r="F2695" t="str">
            <v>48520Q5</v>
          </cell>
          <cell r="G2695" t="str">
            <v>6106010120Q5</v>
          </cell>
          <cell r="H2695">
            <v>34544</v>
          </cell>
          <cell r="I2695" t="str">
            <v>D</v>
          </cell>
          <cell r="J2695" t="str">
            <v>*19520101A 000501 BI.OBT KARY NANA SURYANA</v>
          </cell>
          <cell r="K2695" t="str">
            <v>402236100</v>
          </cell>
        </row>
        <row r="2696">
          <cell r="A2696" t="str">
            <v>M</v>
          </cell>
          <cell r="B2696" t="str">
            <v>7</v>
          </cell>
          <cell r="D2696" t="str">
            <v>01413</v>
          </cell>
          <cell r="E2696">
            <v>38586</v>
          </cell>
          <cell r="F2696" t="str">
            <v>48520J2</v>
          </cell>
          <cell r="G2696" t="str">
            <v>6106010120J2</v>
          </cell>
          <cell r="H2696">
            <v>68757</v>
          </cell>
          <cell r="I2696" t="str">
            <v>D</v>
          </cell>
          <cell r="J2696" t="str">
            <v>*19620512A 000502 BI.OBT KARY SUHANDA</v>
          </cell>
          <cell r="K2696" t="str">
            <v>402236110</v>
          </cell>
        </row>
        <row r="2697">
          <cell r="A2697" t="str">
            <v>F</v>
          </cell>
          <cell r="B2697" t="str">
            <v>7</v>
          </cell>
          <cell r="D2697" t="str">
            <v>01413</v>
          </cell>
          <cell r="E2697">
            <v>38586</v>
          </cell>
          <cell r="F2697" t="str">
            <v>48520N7</v>
          </cell>
          <cell r="G2697" t="str">
            <v>6106010120N7</v>
          </cell>
          <cell r="H2697">
            <v>28085</v>
          </cell>
          <cell r="I2697" t="str">
            <v>D</v>
          </cell>
          <cell r="J2697" t="str">
            <v>*19630818B 000503 BI.OBT KARY TATA RISNANDAR</v>
          </cell>
          <cell r="K2697" t="str">
            <v>402236120</v>
          </cell>
        </row>
        <row r="2698">
          <cell r="A2698" t="str">
            <v>M</v>
          </cell>
          <cell r="B2698" t="str">
            <v>7</v>
          </cell>
          <cell r="D2698" t="str">
            <v>01413</v>
          </cell>
          <cell r="E2698">
            <v>38586</v>
          </cell>
          <cell r="F2698" t="str">
            <v>48520N6</v>
          </cell>
          <cell r="G2698" t="str">
            <v>6106010120N6</v>
          </cell>
          <cell r="H2698">
            <v>19175</v>
          </cell>
          <cell r="I2698" t="str">
            <v>D</v>
          </cell>
          <cell r="J2698" t="str">
            <v>*19541126B 000504 BI.OBT KARY DANDI DJUNAEDI</v>
          </cell>
          <cell r="K2698" t="str">
            <v>402236130</v>
          </cell>
        </row>
        <row r="2699">
          <cell r="A2699" t="str">
            <v>M</v>
          </cell>
          <cell r="B2699" t="str">
            <v>7</v>
          </cell>
          <cell r="D2699" t="str">
            <v>01413</v>
          </cell>
          <cell r="E2699">
            <v>38586</v>
          </cell>
          <cell r="F2699" t="str">
            <v>48520N6</v>
          </cell>
          <cell r="G2699" t="str">
            <v>6106010120N6</v>
          </cell>
          <cell r="H2699">
            <v>28700</v>
          </cell>
          <cell r="I2699" t="str">
            <v>D</v>
          </cell>
          <cell r="J2699" t="str">
            <v>*19541126B 000505 BI.OBT KARY DANDI DJUNAEDI</v>
          </cell>
          <cell r="K2699" t="str">
            <v>402236140</v>
          </cell>
        </row>
        <row r="2700">
          <cell r="A2700" t="str">
            <v>F</v>
          </cell>
          <cell r="B2700" t="str">
            <v>7</v>
          </cell>
          <cell r="D2700" t="str">
            <v>01413</v>
          </cell>
          <cell r="E2700">
            <v>38586</v>
          </cell>
          <cell r="F2700" t="str">
            <v>48520N7</v>
          </cell>
          <cell r="G2700" t="str">
            <v>6106010120N7</v>
          </cell>
          <cell r="H2700">
            <v>27500</v>
          </cell>
          <cell r="I2700" t="str">
            <v>D</v>
          </cell>
          <cell r="J2700" t="str">
            <v>*19630818B 000506 BI.OBT KARY TATA RISNANDAR</v>
          </cell>
          <cell r="K2700" t="str">
            <v>402236150</v>
          </cell>
        </row>
        <row r="2701">
          <cell r="A2701" t="str">
            <v>F</v>
          </cell>
          <cell r="B2701" t="str">
            <v>7</v>
          </cell>
          <cell r="D2701" t="str">
            <v>01413</v>
          </cell>
          <cell r="E2701">
            <v>38586</v>
          </cell>
          <cell r="F2701" t="str">
            <v>48520G3</v>
          </cell>
          <cell r="G2701" t="str">
            <v>6106010120G3</v>
          </cell>
          <cell r="H2701">
            <v>44063</v>
          </cell>
          <cell r="I2701" t="str">
            <v>D</v>
          </cell>
          <cell r="J2701" t="str">
            <v>*19630804A 000507 BI.OBT KARY IMAS ANIA SUHASTI,NY</v>
          </cell>
          <cell r="K2701" t="str">
            <v>402236160</v>
          </cell>
        </row>
        <row r="2702">
          <cell r="A2702" t="str">
            <v>M</v>
          </cell>
          <cell r="B2702" t="str">
            <v>7</v>
          </cell>
          <cell r="D2702" t="str">
            <v>01413</v>
          </cell>
          <cell r="E2702">
            <v>38586</v>
          </cell>
          <cell r="F2702" t="str">
            <v>48520N5</v>
          </cell>
          <cell r="G2702" t="str">
            <v>6106010120N5</v>
          </cell>
          <cell r="H2702">
            <v>14125</v>
          </cell>
          <cell r="I2702" t="str">
            <v>D</v>
          </cell>
          <cell r="J2702" t="str">
            <v>*19570127A 000508 BI.OBT KARY AAN SUHANDI</v>
          </cell>
          <cell r="K2702" t="str">
            <v>402236170</v>
          </cell>
        </row>
        <row r="2703">
          <cell r="A2703" t="str">
            <v>M</v>
          </cell>
          <cell r="B2703" t="str">
            <v>7</v>
          </cell>
          <cell r="D2703" t="str">
            <v>01413</v>
          </cell>
          <cell r="E2703">
            <v>38586</v>
          </cell>
          <cell r="F2703" t="str">
            <v>48520H4</v>
          </cell>
          <cell r="G2703" t="str">
            <v>6106010120H4</v>
          </cell>
          <cell r="H2703">
            <v>18410</v>
          </cell>
          <cell r="I2703" t="str">
            <v>D</v>
          </cell>
          <cell r="J2703" t="str">
            <v>*19660826B 000509 BI.OBT KARY AWA</v>
          </cell>
          <cell r="K2703" t="str">
            <v>402236180</v>
          </cell>
        </row>
        <row r="2704">
          <cell r="A2704" t="str">
            <v>F</v>
          </cell>
          <cell r="B2704" t="str">
            <v>7</v>
          </cell>
          <cell r="D2704" t="str">
            <v>01413</v>
          </cell>
          <cell r="E2704">
            <v>38586</v>
          </cell>
          <cell r="F2704" t="str">
            <v>48520G4</v>
          </cell>
          <cell r="G2704" t="str">
            <v>6106010120G4</v>
          </cell>
          <cell r="H2704">
            <v>28629</v>
          </cell>
          <cell r="I2704" t="str">
            <v>D</v>
          </cell>
          <cell r="J2704" t="str">
            <v>*19501110B 000510 BI.OBT KARY EUIS SUHERTI,NY</v>
          </cell>
          <cell r="K2704" t="str">
            <v>402236190</v>
          </cell>
        </row>
        <row r="2705">
          <cell r="A2705" t="str">
            <v>F</v>
          </cell>
          <cell r="B2705" t="str">
            <v>7</v>
          </cell>
          <cell r="D2705" t="str">
            <v>01413</v>
          </cell>
          <cell r="E2705">
            <v>38586</v>
          </cell>
          <cell r="F2705" t="str">
            <v>48520G2</v>
          </cell>
          <cell r="G2705" t="str">
            <v>6106010120G2</v>
          </cell>
          <cell r="H2705">
            <v>27355</v>
          </cell>
          <cell r="I2705" t="str">
            <v>D</v>
          </cell>
          <cell r="J2705" t="str">
            <v>*19610324A 000511 BI.OBT KARY ENDANG KARYA</v>
          </cell>
          <cell r="K2705" t="str">
            <v>402236200</v>
          </cell>
        </row>
        <row r="2706">
          <cell r="A2706" t="str">
            <v>F</v>
          </cell>
          <cell r="B2706" t="str">
            <v>7</v>
          </cell>
          <cell r="D2706" t="str">
            <v>01413</v>
          </cell>
          <cell r="E2706">
            <v>38586</v>
          </cell>
          <cell r="F2706" t="str">
            <v>48520N7</v>
          </cell>
          <cell r="G2706" t="str">
            <v>6106010120N7</v>
          </cell>
          <cell r="H2706">
            <v>33570</v>
          </cell>
          <cell r="I2706" t="str">
            <v>D</v>
          </cell>
          <cell r="J2706" t="str">
            <v>*19680629A 000512 BI.OBT KARY JUNJUN SAPTAJI</v>
          </cell>
          <cell r="K2706" t="str">
            <v>402236210</v>
          </cell>
        </row>
        <row r="2707">
          <cell r="A2707" t="str">
            <v>M</v>
          </cell>
          <cell r="B2707" t="str">
            <v>7</v>
          </cell>
          <cell r="D2707" t="str">
            <v>01413</v>
          </cell>
          <cell r="E2707">
            <v>38586</v>
          </cell>
          <cell r="F2707" t="str">
            <v>48520J3</v>
          </cell>
          <cell r="G2707" t="str">
            <v>6106010120J3</v>
          </cell>
          <cell r="H2707">
            <v>33115</v>
          </cell>
          <cell r="I2707" t="str">
            <v>D</v>
          </cell>
          <cell r="J2707" t="str">
            <v>*19610923A 000513 BI.OBT KARY NANANG SUMITA</v>
          </cell>
          <cell r="K2707" t="str">
            <v>402236220</v>
          </cell>
        </row>
        <row r="2708">
          <cell r="A2708" t="str">
            <v>M</v>
          </cell>
          <cell r="B2708" t="str">
            <v>7</v>
          </cell>
          <cell r="D2708" t="str">
            <v>01413</v>
          </cell>
          <cell r="E2708">
            <v>38586</v>
          </cell>
          <cell r="F2708" t="str">
            <v>48520M3</v>
          </cell>
          <cell r="G2708" t="str">
            <v>6106010120M3</v>
          </cell>
          <cell r="H2708">
            <v>19794</v>
          </cell>
          <cell r="I2708" t="str">
            <v>D</v>
          </cell>
          <cell r="J2708" t="str">
            <v>*19630222B 000514 BI.OBT KARY NANDANG SUTISNA</v>
          </cell>
          <cell r="K2708" t="str">
            <v>402236230</v>
          </cell>
        </row>
        <row r="2709">
          <cell r="A2709" t="str">
            <v>F</v>
          </cell>
          <cell r="B2709" t="str">
            <v>7</v>
          </cell>
          <cell r="D2709" t="str">
            <v>01413</v>
          </cell>
          <cell r="E2709">
            <v>38586</v>
          </cell>
          <cell r="F2709" t="str">
            <v>48520Q6</v>
          </cell>
          <cell r="G2709" t="str">
            <v>6106010120Q6</v>
          </cell>
          <cell r="H2709">
            <v>18837</v>
          </cell>
          <cell r="I2709" t="str">
            <v>D</v>
          </cell>
          <cell r="J2709" t="str">
            <v>*19640515B 000515 BI.OBT KARY SITI YUNINGSIH</v>
          </cell>
          <cell r="K2709" t="str">
            <v>402236240</v>
          </cell>
        </row>
        <row r="2710">
          <cell r="A2710" t="str">
            <v>F</v>
          </cell>
          <cell r="B2710" t="str">
            <v>7</v>
          </cell>
          <cell r="D2710" t="str">
            <v>01413</v>
          </cell>
          <cell r="E2710">
            <v>38586</v>
          </cell>
          <cell r="F2710" t="str">
            <v>48520G2</v>
          </cell>
          <cell r="G2710" t="str">
            <v>6106010120G2</v>
          </cell>
          <cell r="H2710">
            <v>8250</v>
          </cell>
          <cell r="I2710" t="str">
            <v>D</v>
          </cell>
          <cell r="J2710" t="str">
            <v>*19611223A 000516 BI.OBT KARY ETI DARYATI,NY</v>
          </cell>
          <cell r="K2710" t="str">
            <v>402236250</v>
          </cell>
        </row>
        <row r="2711">
          <cell r="A2711" t="str">
            <v>M</v>
          </cell>
          <cell r="B2711" t="str">
            <v>7</v>
          </cell>
          <cell r="D2711" t="str">
            <v>01413</v>
          </cell>
          <cell r="E2711">
            <v>38586</v>
          </cell>
          <cell r="F2711" t="str">
            <v>48520N1</v>
          </cell>
          <cell r="G2711" t="str">
            <v>6106010120N1</v>
          </cell>
          <cell r="H2711">
            <v>19175</v>
          </cell>
          <cell r="I2711" t="str">
            <v>D</v>
          </cell>
          <cell r="J2711" t="str">
            <v>*19520124A 000517 BI.OBT KARY EMMA RACHMAWATI T S,</v>
          </cell>
          <cell r="K2711" t="str">
            <v>402236260</v>
          </cell>
        </row>
        <row r="2712">
          <cell r="A2712" t="str">
            <v>M</v>
          </cell>
          <cell r="B2712" t="str">
            <v>7</v>
          </cell>
          <cell r="D2712" t="str">
            <v>01413</v>
          </cell>
          <cell r="E2712">
            <v>38586</v>
          </cell>
          <cell r="F2712" t="str">
            <v>48520Q2</v>
          </cell>
          <cell r="G2712" t="str">
            <v>6106010120Q2</v>
          </cell>
          <cell r="H2712">
            <v>37125</v>
          </cell>
          <cell r="I2712" t="str">
            <v>D</v>
          </cell>
          <cell r="J2712" t="str">
            <v>*19600217B 000518 BI.OBT KARY EFFENDI</v>
          </cell>
          <cell r="K2712" t="str">
            <v>402236270</v>
          </cell>
        </row>
        <row r="2713">
          <cell r="A2713" t="str">
            <v>F</v>
          </cell>
          <cell r="B2713" t="str">
            <v>7</v>
          </cell>
          <cell r="D2713" t="str">
            <v>01413</v>
          </cell>
          <cell r="E2713">
            <v>38586</v>
          </cell>
          <cell r="F2713" t="str">
            <v>48520G4</v>
          </cell>
          <cell r="G2713" t="str">
            <v>6106010120G4</v>
          </cell>
          <cell r="H2713">
            <v>49009</v>
          </cell>
          <cell r="I2713" t="str">
            <v>D</v>
          </cell>
          <cell r="J2713" t="str">
            <v>*19591107A 000519 BI.OBT KARY EUIS ISMIYATI,NY</v>
          </cell>
          <cell r="K2713" t="str">
            <v>402236280</v>
          </cell>
        </row>
        <row r="2714">
          <cell r="A2714" t="str">
            <v>F</v>
          </cell>
          <cell r="B2714" t="str">
            <v>7</v>
          </cell>
          <cell r="D2714" t="str">
            <v>01413</v>
          </cell>
          <cell r="E2714">
            <v>38586</v>
          </cell>
          <cell r="F2714" t="str">
            <v>48520F2</v>
          </cell>
          <cell r="G2714" t="str">
            <v>6106010120F2</v>
          </cell>
          <cell r="H2714">
            <v>15400</v>
          </cell>
          <cell r="I2714" t="str">
            <v>D</v>
          </cell>
          <cell r="J2714" t="str">
            <v>*19671225C 000520 BI.OBT KARY DUDUNG SUPRIYATNA</v>
          </cell>
          <cell r="K2714" t="str">
            <v>402236290</v>
          </cell>
        </row>
        <row r="2715">
          <cell r="A2715" t="str">
            <v>F</v>
          </cell>
          <cell r="B2715" t="str">
            <v>7</v>
          </cell>
          <cell r="D2715" t="str">
            <v>01413</v>
          </cell>
          <cell r="E2715">
            <v>38586</v>
          </cell>
          <cell r="F2715" t="str">
            <v>48520F2</v>
          </cell>
          <cell r="G2715" t="str">
            <v>6106010120F2</v>
          </cell>
          <cell r="H2715">
            <v>18525</v>
          </cell>
          <cell r="I2715" t="str">
            <v>D</v>
          </cell>
          <cell r="J2715" t="str">
            <v>*19671225C 000521 BI.OBT ANAK DUDUNG SUPRIYATNA</v>
          </cell>
          <cell r="K2715" t="str">
            <v>402236300</v>
          </cell>
        </row>
        <row r="2716">
          <cell r="A2716" t="str">
            <v>F</v>
          </cell>
          <cell r="B2716" t="str">
            <v>7</v>
          </cell>
          <cell r="D2716" t="str">
            <v>01413</v>
          </cell>
          <cell r="E2716">
            <v>38586</v>
          </cell>
          <cell r="F2716" t="str">
            <v>48520G3</v>
          </cell>
          <cell r="G2716" t="str">
            <v>6106010120G3</v>
          </cell>
          <cell r="H2716">
            <v>9829</v>
          </cell>
          <cell r="I2716" t="str">
            <v>D</v>
          </cell>
          <cell r="J2716" t="str">
            <v>*19721216B 000522 BI.OBT KARY YAYU WAHYUHADINI</v>
          </cell>
          <cell r="K2716" t="str">
            <v>402236310</v>
          </cell>
        </row>
        <row r="2717">
          <cell r="A2717" t="str">
            <v>M</v>
          </cell>
          <cell r="B2717" t="str">
            <v>7</v>
          </cell>
          <cell r="D2717" t="str">
            <v>01413</v>
          </cell>
          <cell r="E2717">
            <v>38586</v>
          </cell>
          <cell r="F2717" t="str">
            <v>48520A0</v>
          </cell>
          <cell r="G2717" t="str">
            <v>6106010120A0</v>
          </cell>
          <cell r="H2717">
            <v>4812</v>
          </cell>
          <cell r="I2717" t="str">
            <v>D</v>
          </cell>
          <cell r="J2717" t="str">
            <v>*19560729B 000524 BI.OBT KARY ETTY SITI RACHMAWATI</v>
          </cell>
          <cell r="K2717" t="str">
            <v>402236320</v>
          </cell>
        </row>
        <row r="2718">
          <cell r="A2718" t="str">
            <v>M</v>
          </cell>
          <cell r="B2718" t="str">
            <v>7</v>
          </cell>
          <cell r="D2718" t="str">
            <v>01413</v>
          </cell>
          <cell r="E2718">
            <v>38586</v>
          </cell>
          <cell r="F2718" t="str">
            <v>48520N2</v>
          </cell>
          <cell r="G2718" t="str">
            <v>6106010120N2</v>
          </cell>
          <cell r="H2718">
            <v>28384</v>
          </cell>
          <cell r="I2718" t="str">
            <v>D</v>
          </cell>
          <cell r="J2718" t="str">
            <v>*19591227A 000525 BI.OBT KARY YENNI SETIANI DEDDY</v>
          </cell>
          <cell r="K2718" t="str">
            <v>402236330</v>
          </cell>
        </row>
        <row r="2719">
          <cell r="A2719" t="str">
            <v>F</v>
          </cell>
          <cell r="B2719" t="str">
            <v>7</v>
          </cell>
          <cell r="D2719" t="str">
            <v>01413</v>
          </cell>
          <cell r="E2719">
            <v>38586</v>
          </cell>
          <cell r="F2719" t="str">
            <v>48520J2</v>
          </cell>
          <cell r="G2719" t="str">
            <v>6106010120J2</v>
          </cell>
          <cell r="H2719">
            <v>38156</v>
          </cell>
          <cell r="I2719" t="str">
            <v>D</v>
          </cell>
          <cell r="J2719" t="str">
            <v>*19611111A 000526 BI.OBT KARY DONI DWIHANTORO</v>
          </cell>
          <cell r="K2719" t="str">
            <v>402236340</v>
          </cell>
        </row>
        <row r="2720">
          <cell r="A2720" t="str">
            <v>M</v>
          </cell>
          <cell r="B2720" t="str">
            <v>7</v>
          </cell>
          <cell r="D2720" t="str">
            <v>01413</v>
          </cell>
          <cell r="E2720">
            <v>38586</v>
          </cell>
          <cell r="F2720" t="str">
            <v>48520A3</v>
          </cell>
          <cell r="G2720" t="str">
            <v>6106010120A3</v>
          </cell>
          <cell r="H2720">
            <v>38592</v>
          </cell>
          <cell r="I2720" t="str">
            <v>D</v>
          </cell>
          <cell r="J2720" t="str">
            <v>*19570208A 000527 BI.OBT KARY BEKTI SOSIAWAN</v>
          </cell>
          <cell r="K2720" t="str">
            <v>402236350</v>
          </cell>
        </row>
        <row r="2721">
          <cell r="A2721" t="str">
            <v>F</v>
          </cell>
          <cell r="B2721" t="str">
            <v>7</v>
          </cell>
          <cell r="D2721" t="str">
            <v>01413</v>
          </cell>
          <cell r="E2721">
            <v>38586</v>
          </cell>
          <cell r="F2721" t="str">
            <v>48520F7</v>
          </cell>
          <cell r="G2721" t="str">
            <v>6106010120F7</v>
          </cell>
          <cell r="H2721">
            <v>65244</v>
          </cell>
          <cell r="I2721" t="str">
            <v>D</v>
          </cell>
          <cell r="J2721" t="str">
            <v>*19640511B 000528 BI.OBT KARY ESIH SUKAESIH,NY</v>
          </cell>
          <cell r="K2721" t="str">
            <v>402236360</v>
          </cell>
        </row>
        <row r="2722">
          <cell r="A2722" t="str">
            <v>F</v>
          </cell>
          <cell r="B2722" t="str">
            <v>7</v>
          </cell>
          <cell r="D2722" t="str">
            <v>01413</v>
          </cell>
          <cell r="E2722">
            <v>38586</v>
          </cell>
          <cell r="F2722" t="str">
            <v>48520Q6</v>
          </cell>
          <cell r="G2722" t="str">
            <v>6106010120Q6</v>
          </cell>
          <cell r="H2722">
            <v>28462</v>
          </cell>
          <cell r="I2722" t="str">
            <v>D</v>
          </cell>
          <cell r="J2722" t="str">
            <v>*19570823B 005230 BI.OBT KARY SITI JUARIAH,NY</v>
          </cell>
          <cell r="K2722" t="str">
            <v>402236370</v>
          </cell>
        </row>
        <row r="2723">
          <cell r="A2723" t="str">
            <v>F</v>
          </cell>
          <cell r="B2723" t="str">
            <v>7</v>
          </cell>
          <cell r="D2723" t="str">
            <v>01413</v>
          </cell>
          <cell r="E2723">
            <v>38586</v>
          </cell>
          <cell r="F2723" t="str">
            <v>48520H2</v>
          </cell>
          <cell r="G2723" t="str">
            <v>6106010120H2</v>
          </cell>
          <cell r="H2723">
            <v>34494</v>
          </cell>
          <cell r="I2723" t="str">
            <v>D</v>
          </cell>
          <cell r="J2723" t="str">
            <v>*19591228B 008388 BI.OBT KARY JAJAT SUDRAJAT</v>
          </cell>
          <cell r="K2723" t="str">
            <v>402236380</v>
          </cell>
        </row>
        <row r="2724">
          <cell r="A2724" t="str">
            <v>M</v>
          </cell>
          <cell r="B2724" t="str">
            <v>7</v>
          </cell>
          <cell r="D2724" t="str">
            <v>01413</v>
          </cell>
          <cell r="E2724">
            <v>38586</v>
          </cell>
          <cell r="F2724" t="str">
            <v>48520E1</v>
          </cell>
          <cell r="G2724" t="str">
            <v>6106010120E1</v>
          </cell>
          <cell r="H2724">
            <v>107180</v>
          </cell>
          <cell r="I2724" t="str">
            <v>D</v>
          </cell>
          <cell r="J2724" t="str">
            <v>*19540430A 008390 BI.OBT KARY MULYANA MARTADIREDJA</v>
          </cell>
          <cell r="K2724" t="str">
            <v>402236390</v>
          </cell>
        </row>
        <row r="2725">
          <cell r="A2725" t="str">
            <v>M</v>
          </cell>
          <cell r="B2725" t="str">
            <v>7</v>
          </cell>
          <cell r="D2725" t="str">
            <v>01413</v>
          </cell>
          <cell r="E2725">
            <v>38586</v>
          </cell>
          <cell r="F2725" t="str">
            <v>48520N6</v>
          </cell>
          <cell r="G2725" t="str">
            <v>6106010120N6</v>
          </cell>
          <cell r="H2725">
            <v>34494</v>
          </cell>
          <cell r="I2725" t="str">
            <v>D</v>
          </cell>
          <cell r="J2725" t="str">
            <v>*19580607A 008391 BI.OBT KARY ASEP KOMAR</v>
          </cell>
          <cell r="K2725" t="str">
            <v>402236400</v>
          </cell>
        </row>
        <row r="2726">
          <cell r="A2726" t="str">
            <v>M</v>
          </cell>
          <cell r="B2726" t="str">
            <v>7</v>
          </cell>
          <cell r="D2726" t="str">
            <v>01413</v>
          </cell>
          <cell r="E2726">
            <v>38586</v>
          </cell>
          <cell r="F2726" t="str">
            <v>48520D3</v>
          </cell>
          <cell r="G2726" t="str">
            <v>6106010120D3</v>
          </cell>
          <cell r="H2726">
            <v>119110</v>
          </cell>
          <cell r="I2726" t="str">
            <v>D</v>
          </cell>
          <cell r="J2726" t="str">
            <v>*19700404B 009706 BI.OBT KARY IWAN DJUNAEDI</v>
          </cell>
          <cell r="K2726" t="str">
            <v>402236410</v>
          </cell>
        </row>
        <row r="2727">
          <cell r="A2727" t="str">
            <v>F</v>
          </cell>
          <cell r="B2727" t="str">
            <v>7</v>
          </cell>
          <cell r="D2727" t="str">
            <v>01413</v>
          </cell>
          <cell r="E2727">
            <v>38586</v>
          </cell>
          <cell r="F2727" t="str">
            <v>48520R2</v>
          </cell>
          <cell r="G2727" t="str">
            <v>6106010120R2</v>
          </cell>
          <cell r="H2727">
            <v>23375</v>
          </cell>
          <cell r="I2727" t="str">
            <v>D</v>
          </cell>
          <cell r="J2727" t="str">
            <v>*19680523B 097080 BI.OBT ANAK YUSSA TONY ARCADIUS,</v>
          </cell>
          <cell r="K2727" t="str">
            <v>402236420</v>
          </cell>
        </row>
        <row r="2728">
          <cell r="A2728" t="str">
            <v>M</v>
          </cell>
          <cell r="B2728" t="str">
            <v>7</v>
          </cell>
          <cell r="D2728" t="str">
            <v>01413</v>
          </cell>
          <cell r="E2728">
            <v>38586</v>
          </cell>
          <cell r="F2728" t="str">
            <v>48520M1</v>
          </cell>
          <cell r="G2728" t="str">
            <v>6106010120M1</v>
          </cell>
          <cell r="H2728">
            <v>17520</v>
          </cell>
          <cell r="I2728" t="str">
            <v>D</v>
          </cell>
          <cell r="J2728" t="str">
            <v>*19540925A 000222 BI.OBT KARY DHARMANTO, B.SC</v>
          </cell>
          <cell r="K2728" t="str">
            <v>402236430</v>
          </cell>
        </row>
        <row r="2729">
          <cell r="A2729" t="str">
            <v>M</v>
          </cell>
          <cell r="B2729" t="str">
            <v>7</v>
          </cell>
          <cell r="D2729" t="str">
            <v>01413</v>
          </cell>
          <cell r="E2729">
            <v>38586</v>
          </cell>
          <cell r="F2729" t="str">
            <v>48520G5</v>
          </cell>
          <cell r="G2729" t="str">
            <v>6106010120G5</v>
          </cell>
          <cell r="H2729">
            <v>80852</v>
          </cell>
          <cell r="I2729" t="str">
            <v>D</v>
          </cell>
          <cell r="J2729" t="str">
            <v>*19560705A 000529 BI.OBT KARY TATA SUPRIYADI</v>
          </cell>
          <cell r="K2729" t="str">
            <v>402236440</v>
          </cell>
        </row>
        <row r="2730">
          <cell r="A2730" t="str">
            <v>M</v>
          </cell>
          <cell r="B2730" t="str">
            <v>7</v>
          </cell>
          <cell r="D2730" t="str">
            <v>01413</v>
          </cell>
          <cell r="E2730">
            <v>38586</v>
          </cell>
          <cell r="F2730" t="str">
            <v>48520Q5</v>
          </cell>
          <cell r="G2730" t="str">
            <v>6106010120Q5</v>
          </cell>
          <cell r="H2730">
            <v>18150</v>
          </cell>
          <cell r="I2730" t="str">
            <v>D</v>
          </cell>
          <cell r="J2730" t="str">
            <v>*19620408A 000530 BI.OBT KARY EDDY KURNAEDI</v>
          </cell>
          <cell r="K2730" t="str">
            <v>402236450</v>
          </cell>
        </row>
        <row r="2731">
          <cell r="A2731" t="str">
            <v>F</v>
          </cell>
          <cell r="B2731" t="str">
            <v>7</v>
          </cell>
          <cell r="D2731" t="str">
            <v>01413</v>
          </cell>
          <cell r="E2731">
            <v>38586</v>
          </cell>
          <cell r="F2731" t="str">
            <v>48520F7</v>
          </cell>
          <cell r="G2731" t="str">
            <v>6106010120F7</v>
          </cell>
          <cell r="H2731">
            <v>41820</v>
          </cell>
          <cell r="I2731" t="str">
            <v>D</v>
          </cell>
          <cell r="J2731" t="str">
            <v>*19580907D 000531 BI.OBT KARY KOMARIAH ASE,NY</v>
          </cell>
          <cell r="K2731" t="str">
            <v>402236460</v>
          </cell>
        </row>
        <row r="2732">
          <cell r="A2732" t="str">
            <v>F</v>
          </cell>
          <cell r="B2732" t="str">
            <v>7</v>
          </cell>
          <cell r="D2732" t="str">
            <v>01413</v>
          </cell>
          <cell r="E2732">
            <v>38586</v>
          </cell>
          <cell r="F2732" t="str">
            <v>48520F3</v>
          </cell>
          <cell r="G2732" t="str">
            <v>6106010120F3</v>
          </cell>
          <cell r="H2732">
            <v>57550</v>
          </cell>
          <cell r="I2732" t="str">
            <v>D</v>
          </cell>
          <cell r="J2732" t="str">
            <v>*19610612A 000532 BI.OBT KARY AGUS RUKAMTO</v>
          </cell>
          <cell r="K2732" t="str">
            <v>402236470</v>
          </cell>
        </row>
        <row r="2733">
          <cell r="A2733" t="str">
            <v>M</v>
          </cell>
          <cell r="B2733" t="str">
            <v>7</v>
          </cell>
          <cell r="D2733" t="str">
            <v>01413</v>
          </cell>
          <cell r="E2733">
            <v>38586</v>
          </cell>
          <cell r="F2733" t="str">
            <v>48520A0</v>
          </cell>
          <cell r="G2733" t="str">
            <v>6106010120A0</v>
          </cell>
          <cell r="H2733">
            <v>99479</v>
          </cell>
          <cell r="I2733" t="str">
            <v>D</v>
          </cell>
          <cell r="J2733" t="str">
            <v>*19590303B 000533 BI.OBT KARY IIS KURNIATI</v>
          </cell>
          <cell r="K2733" t="str">
            <v>402236480</v>
          </cell>
        </row>
        <row r="2734">
          <cell r="A2734" t="str">
            <v>F</v>
          </cell>
          <cell r="B2734" t="str">
            <v>7</v>
          </cell>
          <cell r="D2734" t="str">
            <v>01413</v>
          </cell>
          <cell r="E2734">
            <v>38586</v>
          </cell>
          <cell r="F2734" t="str">
            <v>48520F6</v>
          </cell>
          <cell r="G2734" t="str">
            <v>6106010120F6</v>
          </cell>
          <cell r="H2734">
            <v>28773</v>
          </cell>
          <cell r="I2734" t="str">
            <v>D</v>
          </cell>
          <cell r="J2734" t="str">
            <v>*19610917A 000534 BI.OBT KARY ATIKAH,NY</v>
          </cell>
          <cell r="K2734" t="str">
            <v>402236490</v>
          </cell>
        </row>
        <row r="2735">
          <cell r="A2735" t="str">
            <v>F</v>
          </cell>
          <cell r="B2735" t="str">
            <v>7</v>
          </cell>
          <cell r="D2735" t="str">
            <v>01413</v>
          </cell>
          <cell r="E2735">
            <v>38586</v>
          </cell>
          <cell r="F2735" t="str">
            <v>48520E1</v>
          </cell>
          <cell r="G2735" t="str">
            <v>6106010120E1</v>
          </cell>
          <cell r="H2735">
            <v>44405</v>
          </cell>
          <cell r="I2735" t="str">
            <v>D</v>
          </cell>
          <cell r="J2735" t="str">
            <v>*19640918A 000535 BI.OBT KARY LILIS RODIAH,NY</v>
          </cell>
          <cell r="K2735" t="str">
            <v>402236500</v>
          </cell>
        </row>
        <row r="2736">
          <cell r="A2736" t="str">
            <v>F</v>
          </cell>
          <cell r="B2736" t="str">
            <v>7</v>
          </cell>
          <cell r="D2736" t="str">
            <v>01413</v>
          </cell>
          <cell r="E2736">
            <v>38586</v>
          </cell>
          <cell r="F2736" t="str">
            <v>48520N4</v>
          </cell>
          <cell r="G2736" t="str">
            <v>6106010120N4</v>
          </cell>
          <cell r="H2736">
            <v>96399</v>
          </cell>
          <cell r="I2736" t="str">
            <v>D</v>
          </cell>
          <cell r="J2736" t="str">
            <v>*19530712A 000538 BI.OBT KARY CUCU SAMSU</v>
          </cell>
          <cell r="K2736" t="str">
            <v>402236510</v>
          </cell>
        </row>
        <row r="2737">
          <cell r="A2737" t="str">
            <v>F</v>
          </cell>
          <cell r="B2737" t="str">
            <v>7</v>
          </cell>
          <cell r="D2737" t="str">
            <v>01413</v>
          </cell>
          <cell r="E2737">
            <v>38586</v>
          </cell>
          <cell r="F2737" t="str">
            <v>48520N4</v>
          </cell>
          <cell r="G2737" t="str">
            <v>6106010120N4</v>
          </cell>
          <cell r="H2737">
            <v>31397</v>
          </cell>
          <cell r="I2737" t="str">
            <v>D</v>
          </cell>
          <cell r="J2737" t="str">
            <v>*19530712A 000537 BI.OBT KARY CUCU SAMSU</v>
          </cell>
          <cell r="K2737" t="str">
            <v>402236520</v>
          </cell>
        </row>
        <row r="2738">
          <cell r="A2738" t="str">
            <v>M</v>
          </cell>
          <cell r="B2738" t="str">
            <v>7</v>
          </cell>
          <cell r="D2738" t="str">
            <v>01413</v>
          </cell>
          <cell r="E2738">
            <v>38586</v>
          </cell>
          <cell r="F2738" t="str">
            <v>48520G5</v>
          </cell>
          <cell r="G2738" t="str">
            <v>6106010120G5</v>
          </cell>
          <cell r="H2738">
            <v>61688</v>
          </cell>
          <cell r="I2738" t="str">
            <v>D</v>
          </cell>
          <cell r="J2738" t="str">
            <v>*19620108A 000538 BI.OBT KARY SUHERMAN</v>
          </cell>
          <cell r="K2738" t="str">
            <v>402236530</v>
          </cell>
        </row>
        <row r="2739">
          <cell r="A2739" t="str">
            <v>F</v>
          </cell>
          <cell r="B2739" t="str">
            <v>7</v>
          </cell>
          <cell r="D2739" t="str">
            <v>01413</v>
          </cell>
          <cell r="E2739">
            <v>38586</v>
          </cell>
          <cell r="F2739" t="str">
            <v>48520F3</v>
          </cell>
          <cell r="G2739" t="str">
            <v>6106010120F3</v>
          </cell>
          <cell r="H2739">
            <v>9624</v>
          </cell>
          <cell r="I2739" t="str">
            <v>D</v>
          </cell>
          <cell r="J2739" t="str">
            <v>*19500717B 000539 BI.OBT KARY ENDI</v>
          </cell>
          <cell r="K2739" t="str">
            <v>402236540</v>
          </cell>
        </row>
        <row r="2740">
          <cell r="A2740" t="str">
            <v>F</v>
          </cell>
          <cell r="B2740" t="str">
            <v>7</v>
          </cell>
          <cell r="D2740" t="str">
            <v>01413</v>
          </cell>
          <cell r="E2740">
            <v>38586</v>
          </cell>
          <cell r="F2740" t="str">
            <v>48520F3</v>
          </cell>
          <cell r="G2740" t="str">
            <v>6106010120F3</v>
          </cell>
          <cell r="H2740">
            <v>4125</v>
          </cell>
          <cell r="I2740" t="str">
            <v>D</v>
          </cell>
          <cell r="J2740" t="str">
            <v>*19500717B 000540 BI.OBT ISTR ENDI</v>
          </cell>
          <cell r="K2740" t="str">
            <v>402236550</v>
          </cell>
        </row>
        <row r="2741">
          <cell r="A2741" t="str">
            <v>F</v>
          </cell>
          <cell r="B2741" t="str">
            <v>7</v>
          </cell>
          <cell r="D2741" t="str">
            <v>01413</v>
          </cell>
          <cell r="E2741">
            <v>38586</v>
          </cell>
          <cell r="F2741" t="str">
            <v>48520F2</v>
          </cell>
          <cell r="G2741" t="str">
            <v>6106010120F2</v>
          </cell>
          <cell r="H2741">
            <v>69733</v>
          </cell>
          <cell r="I2741" t="str">
            <v>D</v>
          </cell>
          <cell r="J2741" t="str">
            <v>*19610826A 000541 BI.OBT KARY WAWAN RUSWANDI</v>
          </cell>
          <cell r="K2741" t="str">
            <v>402236560</v>
          </cell>
        </row>
        <row r="2742">
          <cell r="A2742" t="str">
            <v>F</v>
          </cell>
          <cell r="B2742" t="str">
            <v>7</v>
          </cell>
          <cell r="D2742" t="str">
            <v>01413</v>
          </cell>
          <cell r="E2742">
            <v>38586</v>
          </cell>
          <cell r="F2742" t="str">
            <v>48520L4</v>
          </cell>
          <cell r="G2742" t="str">
            <v>6106010120L4</v>
          </cell>
          <cell r="H2742">
            <v>118133</v>
          </cell>
          <cell r="I2742" t="str">
            <v>D</v>
          </cell>
          <cell r="J2742" t="str">
            <v>*19621117A 000542 BI.OBT KARY UTIN USNIATIN SUTION</v>
          </cell>
          <cell r="K2742" t="str">
            <v>402236570</v>
          </cell>
        </row>
        <row r="2743">
          <cell r="A2743" t="str">
            <v>F</v>
          </cell>
          <cell r="B2743" t="str">
            <v>7</v>
          </cell>
          <cell r="D2743" t="str">
            <v>01413</v>
          </cell>
          <cell r="E2743">
            <v>38586</v>
          </cell>
          <cell r="F2743" t="str">
            <v>48520F3</v>
          </cell>
          <cell r="G2743" t="str">
            <v>6106010120F3</v>
          </cell>
          <cell r="H2743">
            <v>33793</v>
          </cell>
          <cell r="I2743" t="str">
            <v>D</v>
          </cell>
          <cell r="J2743" t="str">
            <v>*19621019A 000543 BI.OBT KARY ANDA JUHANDA</v>
          </cell>
          <cell r="K2743" t="str">
            <v>402236580</v>
          </cell>
        </row>
        <row r="2744">
          <cell r="A2744" t="str">
            <v>M</v>
          </cell>
          <cell r="B2744" t="str">
            <v>7</v>
          </cell>
          <cell r="D2744" t="str">
            <v>01413</v>
          </cell>
          <cell r="E2744">
            <v>38586</v>
          </cell>
          <cell r="F2744" t="str">
            <v>48520H5</v>
          </cell>
          <cell r="G2744" t="str">
            <v>6106010120H5</v>
          </cell>
          <cell r="H2744">
            <v>131423</v>
          </cell>
          <cell r="I2744" t="str">
            <v>D</v>
          </cell>
          <cell r="J2744" t="str">
            <v>*19550426A 000544 BI.OBT KARY YAYA SURYA</v>
          </cell>
          <cell r="K2744" t="str">
            <v>402236590</v>
          </cell>
        </row>
        <row r="2745">
          <cell r="A2745" t="str">
            <v>F</v>
          </cell>
          <cell r="B2745" t="str">
            <v>7</v>
          </cell>
          <cell r="D2745" t="str">
            <v>01413</v>
          </cell>
          <cell r="E2745">
            <v>38586</v>
          </cell>
          <cell r="F2745" t="str">
            <v>48520N3</v>
          </cell>
          <cell r="G2745" t="str">
            <v>6106010120N3</v>
          </cell>
          <cell r="H2745">
            <v>101100</v>
          </cell>
          <cell r="I2745" t="str">
            <v>D</v>
          </cell>
          <cell r="J2745" t="str">
            <v>*19561003B 000545 BI.OBT KARY YUDI WAHYUDI</v>
          </cell>
          <cell r="K2745" t="str">
            <v>402236600</v>
          </cell>
        </row>
        <row r="2746">
          <cell r="A2746" t="str">
            <v>F</v>
          </cell>
          <cell r="B2746" t="str">
            <v>7</v>
          </cell>
          <cell r="D2746" t="str">
            <v>01413</v>
          </cell>
          <cell r="E2746">
            <v>38586</v>
          </cell>
          <cell r="F2746" t="str">
            <v>48520N7</v>
          </cell>
          <cell r="G2746" t="str">
            <v>6106010120N7</v>
          </cell>
          <cell r="H2746">
            <v>31130</v>
          </cell>
          <cell r="I2746" t="str">
            <v>D</v>
          </cell>
          <cell r="J2746" t="str">
            <v>*19590303A 000546 BI.OBT KARY UNAY SUNARDI</v>
          </cell>
          <cell r="K2746" t="str">
            <v>402236610</v>
          </cell>
        </row>
        <row r="2747">
          <cell r="A2747" t="str">
            <v>F</v>
          </cell>
          <cell r="B2747" t="str">
            <v>7</v>
          </cell>
          <cell r="D2747" t="str">
            <v>01413</v>
          </cell>
          <cell r="E2747">
            <v>38586</v>
          </cell>
          <cell r="F2747" t="str">
            <v>48520F7</v>
          </cell>
          <cell r="G2747" t="str">
            <v>6106010120F7</v>
          </cell>
          <cell r="H2747">
            <v>73215</v>
          </cell>
          <cell r="I2747" t="str">
            <v>D</v>
          </cell>
          <cell r="J2747" t="str">
            <v>*19601110B 000547 BI.OBT KARY SUWONDO</v>
          </cell>
          <cell r="K2747" t="str">
            <v>402236620</v>
          </cell>
        </row>
        <row r="2748">
          <cell r="A2748" t="str">
            <v>M</v>
          </cell>
          <cell r="B2748" t="str">
            <v>7</v>
          </cell>
          <cell r="D2748" t="str">
            <v>01413</v>
          </cell>
          <cell r="E2748">
            <v>38586</v>
          </cell>
          <cell r="F2748" t="str">
            <v>48520A3</v>
          </cell>
          <cell r="G2748" t="str">
            <v>6106010120A3</v>
          </cell>
          <cell r="H2748">
            <v>15125</v>
          </cell>
          <cell r="I2748" t="str">
            <v>D</v>
          </cell>
          <cell r="J2748" t="str">
            <v>*19661216A 000549 BI.OBT KARY EROM RUSHENDI</v>
          </cell>
          <cell r="K2748" t="str">
            <v>402236630</v>
          </cell>
        </row>
        <row r="2749">
          <cell r="A2749" t="str">
            <v>M</v>
          </cell>
          <cell r="B2749" t="str">
            <v>7</v>
          </cell>
          <cell r="D2749" t="str">
            <v>01413</v>
          </cell>
          <cell r="E2749">
            <v>38586</v>
          </cell>
          <cell r="F2749" t="str">
            <v>48520A3</v>
          </cell>
          <cell r="G2749" t="str">
            <v>6106010120A3</v>
          </cell>
          <cell r="H2749">
            <v>76220</v>
          </cell>
          <cell r="I2749" t="str">
            <v>D</v>
          </cell>
          <cell r="J2749" t="str">
            <v>*19661216A 000650 BI.OBT ANAK EROM RUSHENDI</v>
          </cell>
          <cell r="K2749" t="str">
            <v>402236640</v>
          </cell>
        </row>
        <row r="2750">
          <cell r="A2750" t="str">
            <v>M</v>
          </cell>
          <cell r="B2750" t="str">
            <v>7</v>
          </cell>
          <cell r="D2750" t="str">
            <v>01413</v>
          </cell>
          <cell r="E2750">
            <v>38586</v>
          </cell>
          <cell r="F2750" t="str">
            <v>48520A3</v>
          </cell>
          <cell r="G2750" t="str">
            <v>6106010120A3</v>
          </cell>
          <cell r="H2750">
            <v>101574</v>
          </cell>
          <cell r="I2750" t="str">
            <v>D</v>
          </cell>
          <cell r="J2750" t="str">
            <v>*19661216A 003010 BI.OBT KARY EROM RUSHENDI</v>
          </cell>
          <cell r="K2750" t="str">
            <v>402236650</v>
          </cell>
        </row>
        <row r="2751">
          <cell r="A2751" t="str">
            <v>M</v>
          </cell>
          <cell r="B2751" t="str">
            <v>7</v>
          </cell>
          <cell r="D2751" t="str">
            <v>01413</v>
          </cell>
          <cell r="E2751">
            <v>38586</v>
          </cell>
          <cell r="F2751" t="str">
            <v>48520N8</v>
          </cell>
          <cell r="G2751" t="str">
            <v>6106010120N8</v>
          </cell>
          <cell r="H2751">
            <v>17261</v>
          </cell>
          <cell r="I2751" t="str">
            <v>D</v>
          </cell>
          <cell r="J2751" t="str">
            <v>*19540806A 003021 BI.OBT KARY CARSUKMA, DRS</v>
          </cell>
          <cell r="K2751" t="str">
            <v>402236660</v>
          </cell>
        </row>
        <row r="2752">
          <cell r="A2752" t="str">
            <v>F</v>
          </cell>
          <cell r="B2752" t="str">
            <v>7</v>
          </cell>
          <cell r="D2752" t="str">
            <v>01413</v>
          </cell>
          <cell r="E2752">
            <v>38586</v>
          </cell>
          <cell r="F2752" t="str">
            <v>48520F6</v>
          </cell>
          <cell r="G2752" t="str">
            <v>6106010120F6</v>
          </cell>
          <cell r="H2752">
            <v>43675</v>
          </cell>
          <cell r="I2752" t="str">
            <v>D</v>
          </cell>
          <cell r="J2752" t="str">
            <v>*19550202A 003030 BI.OBT KARY TIKA IRAWATI,NY</v>
          </cell>
          <cell r="K2752" t="str">
            <v>402236670</v>
          </cell>
        </row>
        <row r="2753">
          <cell r="A2753" t="str">
            <v>M</v>
          </cell>
          <cell r="B2753" t="str">
            <v>7</v>
          </cell>
          <cell r="D2753" t="str">
            <v>01413</v>
          </cell>
          <cell r="E2753">
            <v>38586</v>
          </cell>
          <cell r="F2753" t="str">
            <v>48520N2</v>
          </cell>
          <cell r="G2753" t="str">
            <v>6106010120N2</v>
          </cell>
          <cell r="H2753">
            <v>234360</v>
          </cell>
          <cell r="I2753" t="str">
            <v>D</v>
          </cell>
          <cell r="J2753" t="str">
            <v>*19591227A 003040 BI.OBT KARY YENNI SETIANI DEDDY</v>
          </cell>
          <cell r="K2753" t="str">
            <v>402236680</v>
          </cell>
        </row>
        <row r="2754">
          <cell r="A2754" t="str">
            <v>F</v>
          </cell>
          <cell r="B2754" t="str">
            <v>7</v>
          </cell>
          <cell r="D2754" t="str">
            <v>01413</v>
          </cell>
          <cell r="E2754">
            <v>38586</v>
          </cell>
          <cell r="F2754" t="str">
            <v>48520G2</v>
          </cell>
          <cell r="G2754" t="str">
            <v>6106010120G2</v>
          </cell>
          <cell r="H2754">
            <v>16318</v>
          </cell>
          <cell r="I2754" t="str">
            <v>D</v>
          </cell>
          <cell r="J2754" t="str">
            <v>*19631201A 003051 BI.OBT KARY UJANG MARDIONO</v>
          </cell>
          <cell r="K2754" t="str">
            <v>402236690</v>
          </cell>
        </row>
        <row r="2755">
          <cell r="A2755" t="str">
            <v>M</v>
          </cell>
          <cell r="B2755" t="str">
            <v>7</v>
          </cell>
          <cell r="D2755" t="str">
            <v>01413</v>
          </cell>
          <cell r="E2755">
            <v>38586</v>
          </cell>
          <cell r="F2755" t="str">
            <v>48520A4</v>
          </cell>
          <cell r="G2755" t="str">
            <v>6106010120A4</v>
          </cell>
          <cell r="H2755">
            <v>13619</v>
          </cell>
          <cell r="I2755" t="str">
            <v>D</v>
          </cell>
          <cell r="J2755" t="str">
            <v>*19610901C 003060 BI.OBT KARY USEP SYARIFUDIN</v>
          </cell>
          <cell r="K2755" t="str">
            <v>402236700</v>
          </cell>
        </row>
        <row r="2756">
          <cell r="A2756" t="str">
            <v>M</v>
          </cell>
          <cell r="B2756" t="str">
            <v>7</v>
          </cell>
          <cell r="D2756" t="str">
            <v>01413</v>
          </cell>
          <cell r="E2756">
            <v>38586</v>
          </cell>
          <cell r="F2756" t="str">
            <v>48520A4</v>
          </cell>
          <cell r="G2756" t="str">
            <v>6106010120A4</v>
          </cell>
          <cell r="H2756">
            <v>16644</v>
          </cell>
          <cell r="I2756" t="str">
            <v>D</v>
          </cell>
          <cell r="J2756" t="str">
            <v>*19610901C 003070 BI.OBT ANAK USEP SYARIFUDIN</v>
          </cell>
          <cell r="K2756" t="str">
            <v>402236710</v>
          </cell>
        </row>
        <row r="2757">
          <cell r="A2757" t="str">
            <v>M</v>
          </cell>
          <cell r="B2757" t="str">
            <v>7</v>
          </cell>
          <cell r="D2757" t="str">
            <v>01413</v>
          </cell>
          <cell r="E2757">
            <v>38586</v>
          </cell>
          <cell r="F2757" t="str">
            <v>48520A4</v>
          </cell>
          <cell r="G2757" t="str">
            <v>6106010120A4</v>
          </cell>
          <cell r="H2757">
            <v>11763</v>
          </cell>
          <cell r="I2757" t="str">
            <v>D</v>
          </cell>
          <cell r="J2757" t="str">
            <v>*19610901C 003081 BI.OBT ISTR USEP SYARIFUDIN</v>
          </cell>
          <cell r="K2757" t="str">
            <v>402236720</v>
          </cell>
        </row>
        <row r="2758">
          <cell r="A2758" t="str">
            <v>M</v>
          </cell>
          <cell r="B2758" t="str">
            <v>7</v>
          </cell>
          <cell r="D2758" t="str">
            <v>01413</v>
          </cell>
          <cell r="E2758">
            <v>38586</v>
          </cell>
          <cell r="F2758" t="str">
            <v>48520H6</v>
          </cell>
          <cell r="G2758" t="str">
            <v>6106010120H6</v>
          </cell>
          <cell r="H2758">
            <v>49470</v>
          </cell>
          <cell r="I2758" t="str">
            <v>D</v>
          </cell>
          <cell r="J2758" t="str">
            <v>*19571215B 003091 BI.OBT KARY OHI HIDAYAT</v>
          </cell>
          <cell r="K2758" t="str">
            <v>402236730</v>
          </cell>
        </row>
        <row r="2759">
          <cell r="A2759" t="str">
            <v>F</v>
          </cell>
          <cell r="B2759" t="str">
            <v>7</v>
          </cell>
          <cell r="D2759" t="str">
            <v>01413</v>
          </cell>
          <cell r="E2759">
            <v>38586</v>
          </cell>
          <cell r="F2759" t="str">
            <v>48520F1</v>
          </cell>
          <cell r="G2759" t="str">
            <v>6106010120F1</v>
          </cell>
          <cell r="H2759">
            <v>34095</v>
          </cell>
          <cell r="I2759" t="str">
            <v>D</v>
          </cell>
          <cell r="J2759" t="str">
            <v>*19650315C 003100 BI.OBT KARY ENDANG WIDIASTUTI B,</v>
          </cell>
          <cell r="K2759" t="str">
            <v>402236740</v>
          </cell>
        </row>
        <row r="2760">
          <cell r="A2760" t="str">
            <v>F</v>
          </cell>
          <cell r="B2760" t="str">
            <v>7</v>
          </cell>
          <cell r="D2760" t="str">
            <v>01413</v>
          </cell>
          <cell r="E2760">
            <v>38586</v>
          </cell>
          <cell r="F2760" t="str">
            <v>48520A0</v>
          </cell>
          <cell r="G2760" t="str">
            <v>6106010120A0</v>
          </cell>
          <cell r="H2760">
            <v>12993</v>
          </cell>
          <cell r="I2760" t="str">
            <v>D</v>
          </cell>
          <cell r="J2760" t="str">
            <v>*19640826A 003110 BI.OBT KARY ROSTINI AHIM,NY</v>
          </cell>
          <cell r="K2760" t="str">
            <v>402236750</v>
          </cell>
        </row>
        <row r="2761">
          <cell r="A2761" t="str">
            <v>F</v>
          </cell>
          <cell r="B2761" t="str">
            <v>7</v>
          </cell>
          <cell r="D2761" t="str">
            <v>01413</v>
          </cell>
          <cell r="E2761">
            <v>38586</v>
          </cell>
          <cell r="F2761" t="str">
            <v>48520Q6</v>
          </cell>
          <cell r="G2761" t="str">
            <v>6106010120Q6</v>
          </cell>
          <cell r="H2761">
            <v>68750</v>
          </cell>
          <cell r="I2761" t="str">
            <v>D</v>
          </cell>
          <cell r="J2761" t="str">
            <v>*19600527A 003120 BI.OBT KARY LILIS LATIFAH,NY</v>
          </cell>
          <cell r="K2761" t="str">
            <v>402236760</v>
          </cell>
        </row>
        <row r="2762">
          <cell r="A2762" t="str">
            <v>M</v>
          </cell>
          <cell r="B2762" t="str">
            <v>7</v>
          </cell>
          <cell r="D2762" t="str">
            <v>01413</v>
          </cell>
          <cell r="E2762">
            <v>38586</v>
          </cell>
          <cell r="F2762" t="str">
            <v>48520N6</v>
          </cell>
          <cell r="G2762" t="str">
            <v>6106010120N6</v>
          </cell>
          <cell r="H2762">
            <v>14805</v>
          </cell>
          <cell r="I2762" t="str">
            <v>D</v>
          </cell>
          <cell r="J2762" t="str">
            <v>*19560224A 003130 BI.OBT KARY RUSLI GANDAKUSUMAH</v>
          </cell>
          <cell r="K2762" t="str">
            <v>402236770</v>
          </cell>
        </row>
        <row r="2763">
          <cell r="A2763" t="str">
            <v>M</v>
          </cell>
          <cell r="B2763" t="str">
            <v>7</v>
          </cell>
          <cell r="D2763" t="str">
            <v>01413</v>
          </cell>
          <cell r="E2763">
            <v>38586</v>
          </cell>
          <cell r="F2763" t="str">
            <v>48520N1</v>
          </cell>
          <cell r="G2763" t="str">
            <v>6106010120N1</v>
          </cell>
          <cell r="H2763">
            <v>121640</v>
          </cell>
          <cell r="I2763" t="str">
            <v>D</v>
          </cell>
          <cell r="J2763" t="str">
            <v>*19520124A 003140 BI.OBT KARY EMMA RACHMAWATI T S,</v>
          </cell>
          <cell r="K2763" t="str">
            <v>402236780</v>
          </cell>
        </row>
        <row r="2764">
          <cell r="A2764" t="str">
            <v>F</v>
          </cell>
          <cell r="B2764" t="str">
            <v>7</v>
          </cell>
          <cell r="D2764" t="str">
            <v>01413</v>
          </cell>
          <cell r="E2764">
            <v>38586</v>
          </cell>
          <cell r="F2764" t="str">
            <v>48520Q5</v>
          </cell>
          <cell r="G2764" t="str">
            <v>6106010120Q5</v>
          </cell>
          <cell r="H2764">
            <v>221100</v>
          </cell>
          <cell r="I2764" t="str">
            <v>D</v>
          </cell>
          <cell r="J2764" t="str">
            <v>*19610514C 003151 BI.OBT KARY MULYANA</v>
          </cell>
          <cell r="K2764" t="str">
            <v>402236790</v>
          </cell>
        </row>
        <row r="2765">
          <cell r="A2765" t="str">
            <v>F</v>
          </cell>
          <cell r="B2765" t="str">
            <v>7</v>
          </cell>
          <cell r="D2765" t="str">
            <v>01413</v>
          </cell>
          <cell r="E2765">
            <v>38586</v>
          </cell>
          <cell r="F2765" t="str">
            <v>48520H2</v>
          </cell>
          <cell r="G2765" t="str">
            <v>6106010120H2</v>
          </cell>
          <cell r="H2765">
            <v>49357</v>
          </cell>
          <cell r="I2765" t="str">
            <v>D</v>
          </cell>
          <cell r="J2765" t="str">
            <v>*19591228B 003161 BI.OBT KARY JAJAT SUDRAJAT</v>
          </cell>
          <cell r="K2765" t="str">
            <v>402236800</v>
          </cell>
        </row>
        <row r="2766">
          <cell r="A2766" t="str">
            <v>F</v>
          </cell>
          <cell r="B2766" t="str">
            <v>7</v>
          </cell>
          <cell r="D2766" t="str">
            <v>01413</v>
          </cell>
          <cell r="E2766">
            <v>38586</v>
          </cell>
          <cell r="F2766" t="str">
            <v>48520H3</v>
          </cell>
          <cell r="G2766" t="str">
            <v>6106010120H3</v>
          </cell>
          <cell r="H2766">
            <v>170531</v>
          </cell>
          <cell r="I2766" t="str">
            <v>D</v>
          </cell>
          <cell r="J2766" t="str">
            <v>*19601108A 003171 BI.OBT KARY TOTO SUMPENA</v>
          </cell>
          <cell r="K2766" t="str">
            <v>402236810</v>
          </cell>
        </row>
        <row r="2767">
          <cell r="A2767" t="str">
            <v>F</v>
          </cell>
          <cell r="B2767" t="str">
            <v>7</v>
          </cell>
          <cell r="D2767" t="str">
            <v>01413</v>
          </cell>
          <cell r="E2767">
            <v>38586</v>
          </cell>
          <cell r="F2767" t="str">
            <v>48520F6</v>
          </cell>
          <cell r="G2767" t="str">
            <v>6106010120F6</v>
          </cell>
          <cell r="H2767">
            <v>24408</v>
          </cell>
          <cell r="I2767" t="str">
            <v>D</v>
          </cell>
          <cell r="J2767" t="str">
            <v>*19550805A 003181 BI.OBT KARY SUWARDJO DJAMBEK</v>
          </cell>
          <cell r="K2767" t="str">
            <v>402236820</v>
          </cell>
        </row>
        <row r="2768">
          <cell r="A2768" t="str">
            <v>F</v>
          </cell>
          <cell r="B2768" t="str">
            <v>7</v>
          </cell>
          <cell r="D2768" t="str">
            <v>01413</v>
          </cell>
          <cell r="E2768">
            <v>38586</v>
          </cell>
          <cell r="F2768" t="str">
            <v>48520H2</v>
          </cell>
          <cell r="G2768" t="str">
            <v>6106010120H2</v>
          </cell>
          <cell r="H2768">
            <v>34195</v>
          </cell>
          <cell r="I2768" t="str">
            <v>D</v>
          </cell>
          <cell r="J2768" t="str">
            <v>*19610717A 003191 BI.OBT KARY NANDANG</v>
          </cell>
          <cell r="K2768" t="str">
            <v>402236830</v>
          </cell>
        </row>
        <row r="2769">
          <cell r="A2769" t="str">
            <v>F</v>
          </cell>
          <cell r="B2769" t="str">
            <v>7</v>
          </cell>
          <cell r="D2769" t="str">
            <v>01413</v>
          </cell>
          <cell r="E2769">
            <v>38586</v>
          </cell>
          <cell r="F2769" t="str">
            <v>48520E1</v>
          </cell>
          <cell r="G2769" t="str">
            <v>6106010120E1</v>
          </cell>
          <cell r="H2769">
            <v>46516</v>
          </cell>
          <cell r="I2769" t="str">
            <v>D</v>
          </cell>
          <cell r="J2769" t="str">
            <v>*19591016A 003201 BI.OBT KARY BAMBANG SUPRIYADI</v>
          </cell>
          <cell r="K2769" t="str">
            <v>402236840</v>
          </cell>
        </row>
        <row r="2770">
          <cell r="A2770" t="str">
            <v>F</v>
          </cell>
          <cell r="B2770" t="str">
            <v>7</v>
          </cell>
          <cell r="D2770" t="str">
            <v>01413</v>
          </cell>
          <cell r="E2770">
            <v>38586</v>
          </cell>
          <cell r="F2770" t="str">
            <v>48520H3</v>
          </cell>
          <cell r="G2770" t="str">
            <v>6106010120H3</v>
          </cell>
          <cell r="H2770">
            <v>35637</v>
          </cell>
          <cell r="I2770" t="str">
            <v>D</v>
          </cell>
          <cell r="J2770" t="str">
            <v>*19530830A 003211 BI.OBT KARY OOS ROSIANA</v>
          </cell>
          <cell r="K2770" t="str">
            <v>402236850</v>
          </cell>
        </row>
        <row r="2771">
          <cell r="A2771" t="str">
            <v>M</v>
          </cell>
          <cell r="B2771" t="str">
            <v>7</v>
          </cell>
          <cell r="D2771" t="str">
            <v>01413</v>
          </cell>
          <cell r="E2771">
            <v>38586</v>
          </cell>
          <cell r="F2771" t="str">
            <v>48520H3</v>
          </cell>
          <cell r="G2771" t="str">
            <v>6106010120H3</v>
          </cell>
          <cell r="H2771">
            <v>76544</v>
          </cell>
          <cell r="I2771" t="str">
            <v>D</v>
          </cell>
          <cell r="J2771" t="str">
            <v>*19550515C 003231 BI.OBT KARY MAMAD</v>
          </cell>
          <cell r="K2771" t="str">
            <v>402236860</v>
          </cell>
        </row>
        <row r="2772">
          <cell r="A2772" t="str">
            <v>M</v>
          </cell>
          <cell r="B2772" t="str">
            <v>7</v>
          </cell>
          <cell r="D2772" t="str">
            <v>01413</v>
          </cell>
          <cell r="E2772">
            <v>38586</v>
          </cell>
          <cell r="F2772" t="str">
            <v>48520H3</v>
          </cell>
          <cell r="G2772" t="str">
            <v>6106010120H3</v>
          </cell>
          <cell r="H2772">
            <v>45882</v>
          </cell>
          <cell r="I2772" t="str">
            <v>D</v>
          </cell>
          <cell r="J2772" t="str">
            <v>*19561024A 003241 BI.OBT KARY SUPARDJO</v>
          </cell>
          <cell r="K2772" t="str">
            <v>402236870</v>
          </cell>
        </row>
        <row r="2773">
          <cell r="A2773" t="str">
            <v>F</v>
          </cell>
          <cell r="B2773" t="str">
            <v>7</v>
          </cell>
          <cell r="D2773" t="str">
            <v>01413</v>
          </cell>
          <cell r="E2773">
            <v>38586</v>
          </cell>
          <cell r="F2773" t="str">
            <v>48520H2</v>
          </cell>
          <cell r="G2773" t="str">
            <v>6106010120H2</v>
          </cell>
          <cell r="H2773">
            <v>103495</v>
          </cell>
          <cell r="I2773" t="str">
            <v>D</v>
          </cell>
          <cell r="J2773" t="str">
            <v>*19630430B 003251 BI.OBT KARY ASEP HERIMAN</v>
          </cell>
          <cell r="K2773" t="str">
            <v>402236880</v>
          </cell>
        </row>
        <row r="2774">
          <cell r="A2774" t="str">
            <v>F</v>
          </cell>
          <cell r="B2774" t="str">
            <v>7</v>
          </cell>
          <cell r="D2774" t="str">
            <v>01413</v>
          </cell>
          <cell r="E2774">
            <v>38586</v>
          </cell>
          <cell r="F2774" t="str">
            <v>48520H3</v>
          </cell>
          <cell r="G2774" t="str">
            <v>6106010120H3</v>
          </cell>
          <cell r="H2774">
            <v>39259</v>
          </cell>
          <cell r="I2774" t="str">
            <v>D</v>
          </cell>
          <cell r="J2774" t="str">
            <v>*19610605C 008392 BI.OBT ISTR TATANG</v>
          </cell>
          <cell r="K2774" t="str">
            <v>402236890</v>
          </cell>
        </row>
        <row r="2775">
          <cell r="A2775" t="str">
            <v>F</v>
          </cell>
          <cell r="B2775" t="str">
            <v>7</v>
          </cell>
          <cell r="D2775" t="str">
            <v>01413</v>
          </cell>
          <cell r="E2775">
            <v>38586</v>
          </cell>
          <cell r="F2775" t="str">
            <v>48520J5</v>
          </cell>
          <cell r="G2775" t="str">
            <v>6106010120J5</v>
          </cell>
          <cell r="H2775">
            <v>31357</v>
          </cell>
          <cell r="I2775" t="str">
            <v>D</v>
          </cell>
          <cell r="J2775" t="str">
            <v>*19560612B 008393 BI.OBT KARY ENDANG RUSMAWAN</v>
          </cell>
          <cell r="K2775" t="str">
            <v>402236900</v>
          </cell>
        </row>
        <row r="2776">
          <cell r="A2776" t="str">
            <v>M</v>
          </cell>
          <cell r="B2776" t="str">
            <v>7</v>
          </cell>
          <cell r="D2776" t="str">
            <v>01413</v>
          </cell>
          <cell r="E2776">
            <v>38586</v>
          </cell>
          <cell r="F2776" t="str">
            <v>48520S4</v>
          </cell>
          <cell r="G2776" t="str">
            <v>6106010120S4</v>
          </cell>
          <cell r="H2776">
            <v>31357</v>
          </cell>
          <cell r="I2776" t="str">
            <v>D</v>
          </cell>
          <cell r="J2776" t="str">
            <v>*19581230A 008395 BI.OBT KARY AYI SUTARSIH</v>
          </cell>
          <cell r="K2776" t="str">
            <v>402236910</v>
          </cell>
        </row>
        <row r="2777">
          <cell r="A2777" t="str">
            <v>F</v>
          </cell>
          <cell r="B2777" t="str">
            <v>7</v>
          </cell>
          <cell r="D2777" t="str">
            <v>01413</v>
          </cell>
          <cell r="E2777">
            <v>38586</v>
          </cell>
          <cell r="F2777" t="str">
            <v>48520M4</v>
          </cell>
          <cell r="G2777" t="str">
            <v>6106010120M4</v>
          </cell>
          <cell r="H2777">
            <v>57509</v>
          </cell>
          <cell r="I2777" t="str">
            <v>D</v>
          </cell>
          <cell r="J2777" t="str">
            <v>*19700307A 009711 BI.OBT KARY BENNY YUSAK</v>
          </cell>
          <cell r="K2777" t="str">
            <v>402236920</v>
          </cell>
        </row>
        <row r="2778">
          <cell r="A2778" t="str">
            <v>F</v>
          </cell>
          <cell r="B2778" t="str">
            <v>7</v>
          </cell>
          <cell r="D2778" t="str">
            <v>01413</v>
          </cell>
          <cell r="E2778">
            <v>38586</v>
          </cell>
          <cell r="F2778" t="str">
            <v>48520Q1</v>
          </cell>
          <cell r="G2778" t="str">
            <v>6106010120Q1</v>
          </cell>
          <cell r="H2778">
            <v>48462</v>
          </cell>
          <cell r="I2778" t="str">
            <v>D</v>
          </cell>
          <cell r="J2778" t="str">
            <v>*19520619A 000001 BI.OBT ISTR DODDY HERU, BE</v>
          </cell>
          <cell r="K2778" t="str">
            <v>402236930</v>
          </cell>
        </row>
        <row r="2779">
          <cell r="A2779" t="str">
            <v>M</v>
          </cell>
          <cell r="B2779" t="str">
            <v>7</v>
          </cell>
          <cell r="D2779" t="str">
            <v>01413</v>
          </cell>
          <cell r="E2779">
            <v>38586</v>
          </cell>
          <cell r="F2779" t="str">
            <v>48520H4</v>
          </cell>
          <cell r="G2779" t="str">
            <v>6106010120H4</v>
          </cell>
          <cell r="H2779">
            <v>38790</v>
          </cell>
          <cell r="I2779" t="str">
            <v>D</v>
          </cell>
          <cell r="J2779" t="str">
            <v>*19550808B 000002 BI.OBT KARY ACHMAD SANUSI</v>
          </cell>
          <cell r="K2779" t="str">
            <v>402236940</v>
          </cell>
        </row>
        <row r="2780">
          <cell r="A2780" t="str">
            <v>M</v>
          </cell>
          <cell r="B2780" t="str">
            <v>7</v>
          </cell>
          <cell r="D2780" t="str">
            <v>01413</v>
          </cell>
          <cell r="E2780">
            <v>38586</v>
          </cell>
          <cell r="F2780" t="str">
            <v>48520G5</v>
          </cell>
          <cell r="G2780" t="str">
            <v>6106010120G5</v>
          </cell>
          <cell r="H2780">
            <v>43950</v>
          </cell>
          <cell r="I2780" t="str">
            <v>D</v>
          </cell>
          <cell r="J2780" t="str">
            <v>*19520727B 000003 BI.OBT KARY UUN SUPANDI</v>
          </cell>
          <cell r="K2780" t="str">
            <v>402236950</v>
          </cell>
        </row>
        <row r="2781">
          <cell r="A2781" t="str">
            <v>M</v>
          </cell>
          <cell r="B2781" t="str">
            <v>7</v>
          </cell>
          <cell r="D2781" t="str">
            <v>01413</v>
          </cell>
          <cell r="E2781">
            <v>38586</v>
          </cell>
          <cell r="F2781" t="str">
            <v>48520R2</v>
          </cell>
          <cell r="G2781" t="str">
            <v>6106010120R2</v>
          </cell>
          <cell r="H2781">
            <v>13440</v>
          </cell>
          <cell r="I2781" t="str">
            <v>D</v>
          </cell>
          <cell r="J2781" t="str">
            <v>*19590206C 000004 BI.OBT KARY IDA FARIDA</v>
          </cell>
          <cell r="K2781" t="str">
            <v>402236960</v>
          </cell>
        </row>
        <row r="2782">
          <cell r="A2782" t="str">
            <v>F</v>
          </cell>
          <cell r="B2782" t="str">
            <v>7</v>
          </cell>
          <cell r="D2782" t="str">
            <v>01413</v>
          </cell>
          <cell r="E2782">
            <v>38586</v>
          </cell>
          <cell r="F2782" t="str">
            <v>48520H2</v>
          </cell>
          <cell r="G2782" t="str">
            <v>6106010120H2</v>
          </cell>
          <cell r="H2782">
            <v>28983</v>
          </cell>
          <cell r="I2782" t="str">
            <v>D</v>
          </cell>
          <cell r="J2782" t="str">
            <v>*19620517A 003220 BI.OBT KARY ATING SODIKIN</v>
          </cell>
          <cell r="K2782" t="str">
            <v>402236970</v>
          </cell>
        </row>
        <row r="2783">
          <cell r="A2783" t="str">
            <v>M</v>
          </cell>
          <cell r="B2783" t="str">
            <v>7</v>
          </cell>
          <cell r="D2783" t="str">
            <v>01413</v>
          </cell>
          <cell r="E2783">
            <v>38586</v>
          </cell>
          <cell r="F2783" t="str">
            <v>48520N6</v>
          </cell>
          <cell r="G2783" t="str">
            <v>6106010120N6</v>
          </cell>
          <cell r="H2783">
            <v>252729</v>
          </cell>
          <cell r="I2783" t="str">
            <v>D</v>
          </cell>
          <cell r="J2783" t="str">
            <v>*19580506C 003260 BI.OBT ANAK DADANG</v>
          </cell>
          <cell r="K2783" t="str">
            <v>402236980</v>
          </cell>
        </row>
        <row r="2784">
          <cell r="A2784" t="str">
            <v>M</v>
          </cell>
          <cell r="B2784" t="str">
            <v>7</v>
          </cell>
          <cell r="D2784" t="str">
            <v>01413</v>
          </cell>
          <cell r="E2784">
            <v>38586</v>
          </cell>
          <cell r="F2784" t="str">
            <v>48520M4</v>
          </cell>
          <cell r="G2784" t="str">
            <v>6106010120M4</v>
          </cell>
          <cell r="H2784">
            <v>74525</v>
          </cell>
          <cell r="I2784" t="str">
            <v>D</v>
          </cell>
          <cell r="J2784" t="str">
            <v>*19610723A 003280 BI.OBT KARY MOCH. SAPARI</v>
          </cell>
          <cell r="K2784" t="str">
            <v>402236990</v>
          </cell>
        </row>
        <row r="2785">
          <cell r="A2785" t="str">
            <v>M</v>
          </cell>
          <cell r="B2785" t="str">
            <v>7</v>
          </cell>
          <cell r="D2785" t="str">
            <v>01413</v>
          </cell>
          <cell r="E2785">
            <v>38586</v>
          </cell>
          <cell r="F2785" t="str">
            <v>48520A3</v>
          </cell>
          <cell r="G2785" t="str">
            <v>6106010120A3</v>
          </cell>
          <cell r="H2785">
            <v>30740</v>
          </cell>
          <cell r="I2785" t="str">
            <v>D</v>
          </cell>
          <cell r="J2785" t="str">
            <v>*19570208A 003290 BI.OBT KARY BEKTI SOSIAWAN</v>
          </cell>
          <cell r="K2785" t="str">
            <v>402237000</v>
          </cell>
        </row>
        <row r="2786">
          <cell r="A2786" t="str">
            <v>M</v>
          </cell>
          <cell r="B2786" t="str">
            <v>7</v>
          </cell>
          <cell r="D2786" t="str">
            <v>01413</v>
          </cell>
          <cell r="E2786">
            <v>38586</v>
          </cell>
          <cell r="F2786" t="str">
            <v>48520N6</v>
          </cell>
          <cell r="G2786" t="str">
            <v>6106010120N6</v>
          </cell>
          <cell r="H2786">
            <v>15120</v>
          </cell>
          <cell r="I2786" t="str">
            <v>D</v>
          </cell>
          <cell r="J2786" t="str">
            <v>*19580605B 003300 BI.OBT KARY ANA SURYANA</v>
          </cell>
          <cell r="K2786" t="str">
            <v>402237010</v>
          </cell>
        </row>
        <row r="2787">
          <cell r="A2787" t="str">
            <v>M</v>
          </cell>
          <cell r="B2787" t="str">
            <v>7</v>
          </cell>
          <cell r="D2787" t="str">
            <v>01413</v>
          </cell>
          <cell r="E2787">
            <v>38586</v>
          </cell>
          <cell r="F2787" t="str">
            <v>48520H3</v>
          </cell>
          <cell r="G2787" t="str">
            <v>6106010120H3</v>
          </cell>
          <cell r="H2787">
            <v>170267</v>
          </cell>
          <cell r="I2787" t="str">
            <v>D</v>
          </cell>
          <cell r="J2787" t="str">
            <v>*19620504B 003310 BI.OBT KARY JAJAT SUDRAJAT</v>
          </cell>
          <cell r="K2787" t="str">
            <v>402237020</v>
          </cell>
        </row>
        <row r="2788">
          <cell r="A2788" t="str">
            <v>F</v>
          </cell>
          <cell r="B2788" t="str">
            <v>7</v>
          </cell>
          <cell r="D2788" t="str">
            <v>01413</v>
          </cell>
          <cell r="E2788">
            <v>38586</v>
          </cell>
          <cell r="F2788" t="str">
            <v>48520F6</v>
          </cell>
          <cell r="G2788" t="str">
            <v>6106010120F6</v>
          </cell>
          <cell r="H2788">
            <v>107148</v>
          </cell>
          <cell r="I2788" t="str">
            <v>D</v>
          </cell>
          <cell r="J2788" t="str">
            <v>*19640926A 003320 BI.OBT KARY ROSITA,NY</v>
          </cell>
          <cell r="K2788" t="str">
            <v>402237030</v>
          </cell>
        </row>
        <row r="2789">
          <cell r="A2789" t="str">
            <v>F</v>
          </cell>
          <cell r="B2789" t="str">
            <v>7</v>
          </cell>
          <cell r="D2789" t="str">
            <v>01413</v>
          </cell>
          <cell r="E2789">
            <v>38586</v>
          </cell>
          <cell r="F2789" t="str">
            <v>48520G4</v>
          </cell>
          <cell r="G2789" t="str">
            <v>6106010120G4</v>
          </cell>
          <cell r="H2789">
            <v>19100</v>
          </cell>
          <cell r="I2789" t="str">
            <v>D</v>
          </cell>
          <cell r="J2789" t="str">
            <v>*19640603A 003330 BI.OBT KARY TATANG SUHERMAN</v>
          </cell>
          <cell r="K2789" t="str">
            <v>402237040</v>
          </cell>
        </row>
        <row r="2790">
          <cell r="A2790" t="str">
            <v>F</v>
          </cell>
          <cell r="B2790" t="str">
            <v>7</v>
          </cell>
          <cell r="D2790" t="str">
            <v>01413</v>
          </cell>
          <cell r="E2790">
            <v>38586</v>
          </cell>
          <cell r="F2790" t="str">
            <v>48520M3</v>
          </cell>
          <cell r="G2790" t="str">
            <v>6106010120M3</v>
          </cell>
          <cell r="H2790">
            <v>24947</v>
          </cell>
          <cell r="I2790" t="str">
            <v>D</v>
          </cell>
          <cell r="J2790" t="str">
            <v>*19640601A 003340 BI.OBT KARY KASDI</v>
          </cell>
          <cell r="K2790" t="str">
            <v>402237050</v>
          </cell>
        </row>
        <row r="2791">
          <cell r="A2791" t="str">
            <v>F</v>
          </cell>
          <cell r="B2791" t="str">
            <v>7</v>
          </cell>
          <cell r="D2791" t="str">
            <v>01413</v>
          </cell>
          <cell r="E2791">
            <v>38586</v>
          </cell>
          <cell r="F2791" t="str">
            <v>48520G4</v>
          </cell>
          <cell r="G2791" t="str">
            <v>6106010120G4</v>
          </cell>
          <cell r="H2791">
            <v>94693</v>
          </cell>
          <cell r="I2791" t="str">
            <v>D</v>
          </cell>
          <cell r="J2791" t="str">
            <v>*19540808D 003350 BI.OBT KARY YAYAH ROKAYAH,NY</v>
          </cell>
          <cell r="K2791" t="str">
            <v>402237060</v>
          </cell>
        </row>
        <row r="2792">
          <cell r="A2792" t="str">
            <v>F</v>
          </cell>
          <cell r="B2792" t="str">
            <v>7</v>
          </cell>
          <cell r="D2792" t="str">
            <v>01413</v>
          </cell>
          <cell r="E2792">
            <v>38586</v>
          </cell>
          <cell r="F2792" t="str">
            <v>48520G4</v>
          </cell>
          <cell r="G2792" t="str">
            <v>6106010120G4</v>
          </cell>
          <cell r="H2792">
            <v>42118</v>
          </cell>
          <cell r="I2792" t="str">
            <v>D</v>
          </cell>
          <cell r="J2792" t="str">
            <v>*19540715A 003360 BI.OBT KARY ETI HAMIDAH,NY</v>
          </cell>
          <cell r="K2792" t="str">
            <v>402237070</v>
          </cell>
        </row>
        <row r="2793">
          <cell r="A2793" t="str">
            <v>M</v>
          </cell>
          <cell r="B2793" t="str">
            <v>7</v>
          </cell>
          <cell r="D2793" t="str">
            <v>01413</v>
          </cell>
          <cell r="E2793">
            <v>38586</v>
          </cell>
          <cell r="F2793" t="str">
            <v>48520A3</v>
          </cell>
          <cell r="G2793" t="str">
            <v>6106010120A3</v>
          </cell>
          <cell r="H2793">
            <v>25953</v>
          </cell>
          <cell r="I2793" t="str">
            <v>D</v>
          </cell>
          <cell r="J2793" t="str">
            <v>*19630530A 003370 BI.OBT KARY AYI SUTISNA</v>
          </cell>
          <cell r="K2793" t="str">
            <v>402237080</v>
          </cell>
        </row>
        <row r="2794">
          <cell r="A2794" t="str">
            <v>F</v>
          </cell>
          <cell r="B2794" t="str">
            <v>7</v>
          </cell>
          <cell r="D2794" t="str">
            <v>01413</v>
          </cell>
          <cell r="E2794">
            <v>38586</v>
          </cell>
          <cell r="F2794" t="str">
            <v>48520N3</v>
          </cell>
          <cell r="G2794" t="str">
            <v>6106010120N3</v>
          </cell>
          <cell r="H2794">
            <v>39510</v>
          </cell>
          <cell r="I2794" t="str">
            <v>D</v>
          </cell>
          <cell r="J2794" t="str">
            <v>*19561003B 003380 BI.OBT KARY YUDI WAHYUDI</v>
          </cell>
          <cell r="K2794" t="str">
            <v>402237090</v>
          </cell>
        </row>
        <row r="2795">
          <cell r="A2795" t="str">
            <v>M</v>
          </cell>
          <cell r="B2795" t="str">
            <v>7</v>
          </cell>
          <cell r="D2795" t="str">
            <v>01413</v>
          </cell>
          <cell r="E2795">
            <v>38586</v>
          </cell>
          <cell r="F2795" t="str">
            <v>48520Q5</v>
          </cell>
          <cell r="G2795" t="str">
            <v>6106010120Q5</v>
          </cell>
          <cell r="H2795">
            <v>27345</v>
          </cell>
          <cell r="I2795" t="str">
            <v>D</v>
          </cell>
          <cell r="J2795" t="str">
            <v>*19631110D 003400 BI.OBT KARY SUGIATNO</v>
          </cell>
          <cell r="K2795" t="str">
            <v>402237100</v>
          </cell>
        </row>
        <row r="2796">
          <cell r="A2796" t="str">
            <v>F</v>
          </cell>
          <cell r="B2796" t="str">
            <v>7</v>
          </cell>
          <cell r="D2796" t="str">
            <v>01413</v>
          </cell>
          <cell r="E2796">
            <v>38586</v>
          </cell>
          <cell r="F2796" t="str">
            <v>48520F7</v>
          </cell>
          <cell r="G2796" t="str">
            <v>6106010120F7</v>
          </cell>
          <cell r="H2796">
            <v>31130</v>
          </cell>
          <cell r="I2796" t="str">
            <v>D</v>
          </cell>
          <cell r="J2796" t="str">
            <v>*19661119A 003410 BI.OBT KARY SRI NURHAYATI</v>
          </cell>
          <cell r="K2796" t="str">
            <v>402237110</v>
          </cell>
        </row>
        <row r="2797">
          <cell r="A2797" t="str">
            <v>F</v>
          </cell>
          <cell r="B2797" t="str">
            <v>7</v>
          </cell>
          <cell r="D2797" t="str">
            <v>01413</v>
          </cell>
          <cell r="E2797">
            <v>38586</v>
          </cell>
          <cell r="F2797" t="str">
            <v>48520D2</v>
          </cell>
          <cell r="G2797" t="str">
            <v>6106010120D2</v>
          </cell>
          <cell r="H2797">
            <v>147885</v>
          </cell>
          <cell r="I2797" t="str">
            <v>D</v>
          </cell>
          <cell r="J2797" t="str">
            <v>*19610625B 003420 BI.OBT KARY MUHARAM YUNIFAR</v>
          </cell>
          <cell r="K2797" t="str">
            <v>402237120</v>
          </cell>
        </row>
        <row r="2798">
          <cell r="A2798" t="str">
            <v>F</v>
          </cell>
          <cell r="B2798" t="str">
            <v>7</v>
          </cell>
          <cell r="D2798" t="str">
            <v>01413</v>
          </cell>
          <cell r="E2798">
            <v>38586</v>
          </cell>
          <cell r="F2798" t="str">
            <v>48520F3</v>
          </cell>
          <cell r="G2798" t="str">
            <v>6106010120F3</v>
          </cell>
          <cell r="H2798">
            <v>55567</v>
          </cell>
          <cell r="I2798" t="str">
            <v>D</v>
          </cell>
          <cell r="J2798" t="str">
            <v>*19550515B 003430 BI.OBT ISTR ENEN</v>
          </cell>
          <cell r="K2798" t="str">
            <v>402237130</v>
          </cell>
        </row>
        <row r="2799">
          <cell r="A2799" t="str">
            <v>M</v>
          </cell>
          <cell r="B2799" t="str">
            <v>7</v>
          </cell>
          <cell r="D2799" t="str">
            <v>01413</v>
          </cell>
          <cell r="E2799">
            <v>38586</v>
          </cell>
          <cell r="F2799" t="str">
            <v>48520H6</v>
          </cell>
          <cell r="G2799" t="str">
            <v>6106010120H6</v>
          </cell>
          <cell r="H2799">
            <v>136549</v>
          </cell>
          <cell r="I2799" t="str">
            <v>D</v>
          </cell>
          <cell r="J2799" t="str">
            <v>*19571215B 003440 BI.OBT ANAK OHI HIDAYAT</v>
          </cell>
          <cell r="K2799" t="str">
            <v>402237140</v>
          </cell>
        </row>
        <row r="2800">
          <cell r="A2800" t="str">
            <v>M</v>
          </cell>
          <cell r="B2800" t="str">
            <v>7</v>
          </cell>
          <cell r="D2800" t="str">
            <v>01413</v>
          </cell>
          <cell r="E2800">
            <v>38586</v>
          </cell>
          <cell r="F2800" t="str">
            <v>48520H6</v>
          </cell>
          <cell r="G2800" t="str">
            <v>6106010120H6</v>
          </cell>
          <cell r="H2800">
            <v>34719</v>
          </cell>
          <cell r="I2800" t="str">
            <v>D</v>
          </cell>
          <cell r="J2800" t="str">
            <v>*19571215B 003450 BI.OBT ANAK OHI HIDAYAT</v>
          </cell>
          <cell r="K2800" t="str">
            <v>402237150</v>
          </cell>
        </row>
        <row r="2801">
          <cell r="A2801" t="str">
            <v>M</v>
          </cell>
          <cell r="B2801" t="str">
            <v>7</v>
          </cell>
          <cell r="D2801" t="str">
            <v>01413</v>
          </cell>
          <cell r="E2801">
            <v>38586</v>
          </cell>
          <cell r="F2801" t="str">
            <v>48520H6</v>
          </cell>
          <cell r="G2801" t="str">
            <v>6106010120H6</v>
          </cell>
          <cell r="H2801">
            <v>95035</v>
          </cell>
          <cell r="I2801" t="str">
            <v>D</v>
          </cell>
          <cell r="J2801" t="str">
            <v>*19571215B 003460 BI.OBT KARY OHI HIDAYAT</v>
          </cell>
          <cell r="K2801" t="str">
            <v>402237160</v>
          </cell>
        </row>
        <row r="2802">
          <cell r="A2802" t="str">
            <v>F</v>
          </cell>
          <cell r="B2802" t="str">
            <v>7</v>
          </cell>
          <cell r="D2802" t="str">
            <v>01413</v>
          </cell>
          <cell r="E2802">
            <v>38586</v>
          </cell>
          <cell r="F2802" t="str">
            <v>48520E1</v>
          </cell>
          <cell r="G2802" t="str">
            <v>6106010120E1</v>
          </cell>
          <cell r="H2802">
            <v>58140</v>
          </cell>
          <cell r="I2802" t="str">
            <v>D</v>
          </cell>
          <cell r="J2802" t="str">
            <v>*19620214A 003470 BI.OBT KARY IMAS SUPRIATI,NY</v>
          </cell>
          <cell r="K2802" t="str">
            <v>402237170</v>
          </cell>
        </row>
        <row r="2803">
          <cell r="A2803" t="str">
            <v>F</v>
          </cell>
          <cell r="B2803" t="str">
            <v>7</v>
          </cell>
          <cell r="D2803" t="str">
            <v>01413</v>
          </cell>
          <cell r="E2803">
            <v>38586</v>
          </cell>
          <cell r="F2803" t="str">
            <v>48520N7</v>
          </cell>
          <cell r="G2803" t="str">
            <v>6106010120N7</v>
          </cell>
          <cell r="H2803">
            <v>34468</v>
          </cell>
          <cell r="I2803" t="str">
            <v>D</v>
          </cell>
          <cell r="J2803" t="str">
            <v>*19590810A 003480 BI.OBT KARY NANA SUTARNA</v>
          </cell>
          <cell r="K2803" t="str">
            <v>402237180</v>
          </cell>
        </row>
        <row r="2804">
          <cell r="A2804" t="str">
            <v>F</v>
          </cell>
          <cell r="B2804" t="str">
            <v>7</v>
          </cell>
          <cell r="D2804" t="str">
            <v>01413</v>
          </cell>
          <cell r="E2804">
            <v>38586</v>
          </cell>
          <cell r="F2804" t="str">
            <v>48520F2</v>
          </cell>
          <cell r="G2804" t="str">
            <v>6106010120F2</v>
          </cell>
          <cell r="H2804">
            <v>39675</v>
          </cell>
          <cell r="I2804" t="str">
            <v>D</v>
          </cell>
          <cell r="J2804" t="str">
            <v>*19671225C 003490 BI.OBT KARY DUDUNG SUPRIYATNA</v>
          </cell>
          <cell r="K2804" t="str">
            <v>402237190</v>
          </cell>
        </row>
        <row r="2805">
          <cell r="A2805" t="str">
            <v>F</v>
          </cell>
          <cell r="B2805" t="str">
            <v>7</v>
          </cell>
          <cell r="D2805" t="str">
            <v>01413</v>
          </cell>
          <cell r="E2805">
            <v>38586</v>
          </cell>
          <cell r="F2805" t="str">
            <v>48520Q1</v>
          </cell>
          <cell r="G2805" t="str">
            <v>6106010120Q1</v>
          </cell>
          <cell r="H2805">
            <v>111220</v>
          </cell>
          <cell r="I2805" t="str">
            <v>D</v>
          </cell>
          <cell r="J2805" t="str">
            <v>*19520619A 003500 BI.OBT ANAK DODDY HERU, BE</v>
          </cell>
          <cell r="K2805" t="str">
            <v>402237200</v>
          </cell>
        </row>
        <row r="2806">
          <cell r="A2806" t="str">
            <v>M</v>
          </cell>
          <cell r="B2806" t="str">
            <v>7</v>
          </cell>
          <cell r="D2806" t="str">
            <v>01413</v>
          </cell>
          <cell r="E2806">
            <v>38586</v>
          </cell>
          <cell r="F2806" t="str">
            <v>48520D3</v>
          </cell>
          <cell r="G2806" t="str">
            <v>6106010120D3</v>
          </cell>
          <cell r="H2806">
            <v>28384</v>
          </cell>
          <cell r="I2806" t="str">
            <v>D</v>
          </cell>
          <cell r="J2806" t="str">
            <v>*19700404B 008394 BI.OBT KARY IWAN DJUNAEDI</v>
          </cell>
          <cell r="K2806" t="str">
            <v>402237210</v>
          </cell>
        </row>
        <row r="2807">
          <cell r="A2807" t="str">
            <v>M</v>
          </cell>
          <cell r="B2807" t="str">
            <v>7</v>
          </cell>
          <cell r="D2807" t="str">
            <v>01413</v>
          </cell>
          <cell r="E2807">
            <v>38586</v>
          </cell>
          <cell r="F2807" t="str">
            <v>48520E1</v>
          </cell>
          <cell r="G2807" t="str">
            <v>6106010120E1</v>
          </cell>
          <cell r="H2807">
            <v>34389</v>
          </cell>
          <cell r="I2807" t="str">
            <v>D</v>
          </cell>
          <cell r="J2807" t="str">
            <v>*19540430A 008397 BI.OBT KARY MULYANA MARTADIREDJA</v>
          </cell>
          <cell r="K2807" t="str">
            <v>402237220</v>
          </cell>
        </row>
        <row r="2808">
          <cell r="A2808" t="str">
            <v>F</v>
          </cell>
          <cell r="B2808" t="str">
            <v>7</v>
          </cell>
          <cell r="D2808" t="str">
            <v>01413</v>
          </cell>
          <cell r="E2808">
            <v>38586</v>
          </cell>
          <cell r="F2808" t="str">
            <v>48520F6</v>
          </cell>
          <cell r="G2808" t="str">
            <v>6106010120F6</v>
          </cell>
          <cell r="H2808">
            <v>50182</v>
          </cell>
          <cell r="I2808" t="str">
            <v>D</v>
          </cell>
          <cell r="J2808" t="str">
            <v>*19630524B 009216 BI.OBT KARY SUKARSIH,NY</v>
          </cell>
          <cell r="K2808" t="str">
            <v>402237230</v>
          </cell>
        </row>
        <row r="2809">
          <cell r="A2809" t="str">
            <v>F</v>
          </cell>
          <cell r="B2809" t="str">
            <v>7</v>
          </cell>
          <cell r="D2809" t="str">
            <v>01413</v>
          </cell>
          <cell r="E2809">
            <v>38586</v>
          </cell>
          <cell r="F2809" t="str">
            <v>48520J5</v>
          </cell>
          <cell r="G2809" t="str">
            <v>6106010120J5</v>
          </cell>
          <cell r="H2809">
            <v>87714</v>
          </cell>
          <cell r="I2809" t="str">
            <v>D</v>
          </cell>
          <cell r="J2809" t="str">
            <v>*19560612B 009707 BI.OBT ISTR ENDANG RUSMAWAN</v>
          </cell>
          <cell r="K2809" t="str">
            <v>402237240</v>
          </cell>
        </row>
        <row r="2810">
          <cell r="A2810" t="str">
            <v>M</v>
          </cell>
          <cell r="B2810" t="str">
            <v>7</v>
          </cell>
          <cell r="D2810" t="str">
            <v>01413</v>
          </cell>
          <cell r="E2810">
            <v>38586</v>
          </cell>
          <cell r="F2810" t="str">
            <v>48520H5</v>
          </cell>
          <cell r="G2810" t="str">
            <v>6106010120H5</v>
          </cell>
          <cell r="H2810">
            <v>59572</v>
          </cell>
          <cell r="I2810" t="str">
            <v>D</v>
          </cell>
          <cell r="J2810" t="str">
            <v>*19630122A 009709 BI.OBT KARY ASEP SUPRIATNA</v>
          </cell>
          <cell r="K2810" t="str">
            <v>402237250</v>
          </cell>
        </row>
        <row r="2811">
          <cell r="A2811" t="str">
            <v>F</v>
          </cell>
          <cell r="B2811" t="str">
            <v>7</v>
          </cell>
          <cell r="D2811" t="str">
            <v>01413</v>
          </cell>
          <cell r="E2811">
            <v>38586</v>
          </cell>
          <cell r="F2811" t="str">
            <v>48520Q4</v>
          </cell>
          <cell r="G2811" t="str">
            <v>6106010120Q4</v>
          </cell>
          <cell r="H2811">
            <v>13390</v>
          </cell>
          <cell r="I2811" t="str">
            <v>D</v>
          </cell>
          <cell r="J2811" t="str">
            <v>*19590513A 009710 BI.OBT KARY EEM NURAKHMI AGUS R,</v>
          </cell>
          <cell r="K2811" t="str">
            <v>402237260</v>
          </cell>
        </row>
        <row r="2812">
          <cell r="A2812" t="str">
            <v>F</v>
          </cell>
          <cell r="B2812" t="str">
            <v>7</v>
          </cell>
          <cell r="D2812" t="str">
            <v>01413</v>
          </cell>
          <cell r="E2812">
            <v>38586</v>
          </cell>
          <cell r="F2812" t="str">
            <v>48520Q6</v>
          </cell>
          <cell r="G2812" t="str">
            <v>6106010120Q6</v>
          </cell>
          <cell r="H2812">
            <v>204769</v>
          </cell>
          <cell r="I2812" t="str">
            <v>D</v>
          </cell>
          <cell r="J2812" t="str">
            <v>*19560328A 009712 BI.OBT KARY ETTI RUSYATI, NY</v>
          </cell>
          <cell r="K2812" t="str">
            <v>402237270</v>
          </cell>
        </row>
        <row r="2813">
          <cell r="A2813" t="str">
            <v>F</v>
          </cell>
          <cell r="B2813" t="str">
            <v>7</v>
          </cell>
          <cell r="D2813" t="str">
            <v>01413</v>
          </cell>
          <cell r="E2813">
            <v>38586</v>
          </cell>
          <cell r="F2813" t="str">
            <v>48520G2</v>
          </cell>
          <cell r="G2813" t="str">
            <v>6106010120G2</v>
          </cell>
          <cell r="H2813">
            <v>156440</v>
          </cell>
          <cell r="I2813" t="str">
            <v>D</v>
          </cell>
          <cell r="J2813" t="str">
            <v>*19610324A 000005 BI.OBT KARY ENDANG KARYA</v>
          </cell>
          <cell r="K2813" t="str">
            <v>402237280</v>
          </cell>
        </row>
        <row r="2814">
          <cell r="A2814" t="str">
            <v>M</v>
          </cell>
          <cell r="B2814" t="str">
            <v>7</v>
          </cell>
          <cell r="D2814" t="str">
            <v>01413</v>
          </cell>
          <cell r="E2814">
            <v>38586</v>
          </cell>
          <cell r="F2814" t="str">
            <v>48520A3</v>
          </cell>
          <cell r="G2814" t="str">
            <v>6106010120A3</v>
          </cell>
          <cell r="H2814">
            <v>34925</v>
          </cell>
          <cell r="I2814" t="str">
            <v>D</v>
          </cell>
          <cell r="J2814" t="str">
            <v>*19630530A 000006 BI.OBT KARY AYI SUTISNA</v>
          </cell>
          <cell r="K2814" t="str">
            <v>402237290</v>
          </cell>
        </row>
        <row r="2815">
          <cell r="A2815" t="str">
            <v>M</v>
          </cell>
          <cell r="B2815" t="str">
            <v>7</v>
          </cell>
          <cell r="D2815" t="str">
            <v>01413</v>
          </cell>
          <cell r="E2815">
            <v>38586</v>
          </cell>
          <cell r="F2815" t="str">
            <v>48520A3</v>
          </cell>
          <cell r="G2815" t="str">
            <v>6106010120A3</v>
          </cell>
          <cell r="H2815">
            <v>57854</v>
          </cell>
          <cell r="I2815" t="str">
            <v>D</v>
          </cell>
          <cell r="J2815" t="str">
            <v>*19630530A 000007 BI.OBT KARY AYI SUTISNA</v>
          </cell>
          <cell r="K2815" t="str">
            <v>402237300</v>
          </cell>
        </row>
        <row r="2816">
          <cell r="A2816" t="str">
            <v>F</v>
          </cell>
          <cell r="B2816" t="str">
            <v>7</v>
          </cell>
          <cell r="D2816" t="str">
            <v>01413</v>
          </cell>
          <cell r="E2816">
            <v>38586</v>
          </cell>
          <cell r="F2816" t="str">
            <v>48520G3</v>
          </cell>
          <cell r="G2816" t="str">
            <v>6106010120G3</v>
          </cell>
          <cell r="H2816">
            <v>209475</v>
          </cell>
          <cell r="I2816" t="str">
            <v>D</v>
          </cell>
          <cell r="J2816" t="str">
            <v>*19590107B 000008 BI.OBT KARY SADMI HERLAN</v>
          </cell>
          <cell r="K2816" t="str">
            <v>402237310</v>
          </cell>
        </row>
        <row r="2817">
          <cell r="A2817" t="str">
            <v>F</v>
          </cell>
          <cell r="B2817" t="str">
            <v>7</v>
          </cell>
          <cell r="D2817" t="str">
            <v>01413</v>
          </cell>
          <cell r="E2817">
            <v>38586</v>
          </cell>
          <cell r="F2817" t="str">
            <v>48520F3</v>
          </cell>
          <cell r="G2817" t="str">
            <v>6106010120F3</v>
          </cell>
          <cell r="H2817">
            <v>47825</v>
          </cell>
          <cell r="I2817" t="str">
            <v>D</v>
          </cell>
          <cell r="J2817" t="str">
            <v>*19570713A 000009 BI.OBT KARY DARIMIN</v>
          </cell>
          <cell r="K2817" t="str">
            <v>402237320</v>
          </cell>
        </row>
        <row r="2818">
          <cell r="A2818" t="str">
            <v>F</v>
          </cell>
          <cell r="B2818" t="str">
            <v>7</v>
          </cell>
          <cell r="D2818" t="str">
            <v>01413</v>
          </cell>
          <cell r="E2818">
            <v>38586</v>
          </cell>
          <cell r="F2818" t="str">
            <v>48520M3</v>
          </cell>
          <cell r="G2818" t="str">
            <v>6106010120M3</v>
          </cell>
          <cell r="H2818">
            <v>14489</v>
          </cell>
          <cell r="I2818" t="str">
            <v>D</v>
          </cell>
          <cell r="J2818" t="str">
            <v>*19531129B 000010 BI.OBT KARY LILI SOPANDI</v>
          </cell>
          <cell r="K2818" t="str">
            <v>402237330</v>
          </cell>
        </row>
        <row r="2819">
          <cell r="A2819" t="str">
            <v>F</v>
          </cell>
          <cell r="B2819" t="str">
            <v>7</v>
          </cell>
          <cell r="D2819" t="str">
            <v>01413</v>
          </cell>
          <cell r="E2819">
            <v>38586</v>
          </cell>
          <cell r="F2819" t="str">
            <v>48520M3</v>
          </cell>
          <cell r="G2819" t="str">
            <v>6106010120M3</v>
          </cell>
          <cell r="H2819">
            <v>218780</v>
          </cell>
          <cell r="I2819" t="str">
            <v>D</v>
          </cell>
          <cell r="J2819" t="str">
            <v>*19531129B 000011 BI.OBT KARY LILI SOPANDI</v>
          </cell>
          <cell r="K2819" t="str">
            <v>402237340</v>
          </cell>
        </row>
        <row r="2820">
          <cell r="A2820" t="str">
            <v>F</v>
          </cell>
          <cell r="B2820" t="str">
            <v>7</v>
          </cell>
          <cell r="D2820" t="str">
            <v>01413</v>
          </cell>
          <cell r="E2820">
            <v>38586</v>
          </cell>
          <cell r="F2820" t="str">
            <v>48520J3</v>
          </cell>
          <cell r="G2820" t="str">
            <v>6106010120J3</v>
          </cell>
          <cell r="H2820">
            <v>217444</v>
          </cell>
          <cell r="I2820" t="str">
            <v>D</v>
          </cell>
          <cell r="J2820" t="str">
            <v>*19590516A 000012 BI.OBT KARY SLAMET</v>
          </cell>
          <cell r="K2820" t="str">
            <v>402237350</v>
          </cell>
        </row>
        <row r="2821">
          <cell r="A2821" t="str">
            <v>F</v>
          </cell>
          <cell r="B2821" t="str">
            <v>7</v>
          </cell>
          <cell r="D2821" t="str">
            <v>01413</v>
          </cell>
          <cell r="E2821">
            <v>38586</v>
          </cell>
          <cell r="F2821" t="str">
            <v>48520F6</v>
          </cell>
          <cell r="G2821" t="str">
            <v>6106010120F6</v>
          </cell>
          <cell r="H2821">
            <v>118370</v>
          </cell>
          <cell r="I2821" t="str">
            <v>D</v>
          </cell>
          <cell r="J2821" t="str">
            <v>*19570903C 000013 BI.OBT KARY EUIS RATNA KOMALA,NY</v>
          </cell>
          <cell r="K2821" t="str">
            <v>402237360</v>
          </cell>
        </row>
        <row r="2822">
          <cell r="A2822" t="str">
            <v>M</v>
          </cell>
          <cell r="B2822" t="str">
            <v>7</v>
          </cell>
          <cell r="D2822" t="str">
            <v>01413</v>
          </cell>
          <cell r="E2822">
            <v>38586</v>
          </cell>
          <cell r="F2822" t="str">
            <v>48520H5</v>
          </cell>
          <cell r="G2822" t="str">
            <v>6106010120H5</v>
          </cell>
          <cell r="H2822">
            <v>180663</v>
          </cell>
          <cell r="I2822" t="str">
            <v>D</v>
          </cell>
          <cell r="J2822" t="str">
            <v>*19550426A 000014 BI.OBT KARY YAYA SURYA</v>
          </cell>
          <cell r="K2822" t="str">
            <v>402237370</v>
          </cell>
        </row>
        <row r="2823">
          <cell r="A2823" t="str">
            <v>F</v>
          </cell>
          <cell r="B2823" t="str">
            <v>7</v>
          </cell>
          <cell r="D2823" t="str">
            <v>01413</v>
          </cell>
          <cell r="E2823">
            <v>38586</v>
          </cell>
          <cell r="F2823" t="str">
            <v>48520M4</v>
          </cell>
          <cell r="G2823" t="str">
            <v>6106010120M4</v>
          </cell>
          <cell r="H2823">
            <v>24618</v>
          </cell>
          <cell r="I2823" t="str">
            <v>D</v>
          </cell>
          <cell r="J2823" t="str">
            <v>*19661003A 000016 BI.OBT KARY SURYANA</v>
          </cell>
          <cell r="K2823" t="str">
            <v>402237380</v>
          </cell>
        </row>
        <row r="2824">
          <cell r="A2824" t="str">
            <v>F</v>
          </cell>
          <cell r="B2824" t="str">
            <v>7</v>
          </cell>
          <cell r="D2824" t="str">
            <v>01413</v>
          </cell>
          <cell r="E2824">
            <v>38586</v>
          </cell>
          <cell r="F2824" t="str">
            <v>48520F2</v>
          </cell>
          <cell r="G2824" t="str">
            <v>6106010120F2</v>
          </cell>
          <cell r="H2824">
            <v>97931</v>
          </cell>
          <cell r="I2824" t="str">
            <v>D</v>
          </cell>
          <cell r="J2824" t="str">
            <v>*19561229B 000017 BI.OBT KARY UJANG HERMAN</v>
          </cell>
          <cell r="K2824" t="str">
            <v>402237390</v>
          </cell>
        </row>
        <row r="2825">
          <cell r="A2825" t="str">
            <v>F</v>
          </cell>
          <cell r="B2825" t="str">
            <v>7</v>
          </cell>
          <cell r="D2825" t="str">
            <v>01413</v>
          </cell>
          <cell r="E2825">
            <v>38586</v>
          </cell>
          <cell r="F2825" t="str">
            <v>48520F4</v>
          </cell>
          <cell r="G2825" t="str">
            <v>6106010120F4</v>
          </cell>
          <cell r="H2825">
            <v>37245</v>
          </cell>
          <cell r="I2825" t="str">
            <v>D</v>
          </cell>
          <cell r="J2825" t="str">
            <v>*19570804A 000018 BI.OBT KARY MACHMUDIN</v>
          </cell>
          <cell r="K2825" t="str">
            <v>402237400</v>
          </cell>
        </row>
        <row r="2826">
          <cell r="A2826" t="str">
            <v>F</v>
          </cell>
          <cell r="B2826" t="str">
            <v>7</v>
          </cell>
          <cell r="D2826" t="str">
            <v>01413</v>
          </cell>
          <cell r="E2826">
            <v>38586</v>
          </cell>
          <cell r="F2826" t="str">
            <v>48520G2</v>
          </cell>
          <cell r="G2826" t="str">
            <v>6106010120G2</v>
          </cell>
          <cell r="H2826">
            <v>138223</v>
          </cell>
          <cell r="I2826" t="str">
            <v>D</v>
          </cell>
          <cell r="J2826" t="str">
            <v>*19620205B 000019 BI.OBT KARY JUADAAH,NY</v>
          </cell>
          <cell r="K2826" t="str">
            <v>402237410</v>
          </cell>
        </row>
        <row r="2827">
          <cell r="A2827" t="str">
            <v>M</v>
          </cell>
          <cell r="B2827" t="str">
            <v>7</v>
          </cell>
          <cell r="D2827" t="str">
            <v>01413</v>
          </cell>
          <cell r="E2827">
            <v>38586</v>
          </cell>
          <cell r="F2827" t="str">
            <v>48520H6</v>
          </cell>
          <cell r="G2827" t="str">
            <v>6106010120H6</v>
          </cell>
          <cell r="H2827">
            <v>69128</v>
          </cell>
          <cell r="I2827" t="str">
            <v>D</v>
          </cell>
          <cell r="J2827" t="str">
            <v>*19640626A 000020 BI.OBT KARY NANANG SUMARNA</v>
          </cell>
          <cell r="K2827" t="str">
            <v>402237420</v>
          </cell>
        </row>
        <row r="2828">
          <cell r="A2828" t="str">
            <v>M</v>
          </cell>
          <cell r="B2828" t="str">
            <v>7</v>
          </cell>
          <cell r="D2828" t="str">
            <v>01413</v>
          </cell>
          <cell r="E2828">
            <v>38586</v>
          </cell>
          <cell r="F2828" t="str">
            <v>48520H6</v>
          </cell>
          <cell r="G2828" t="str">
            <v>6106010120H6</v>
          </cell>
          <cell r="H2828">
            <v>13619</v>
          </cell>
          <cell r="I2828" t="str">
            <v>D</v>
          </cell>
          <cell r="J2828" t="str">
            <v>*19640626A 000021 BI.OBT ANAK NANANG SUMARNA</v>
          </cell>
          <cell r="K2828" t="str">
            <v>402237430</v>
          </cell>
        </row>
        <row r="2829">
          <cell r="A2829" t="str">
            <v>M</v>
          </cell>
          <cell r="B2829" t="str">
            <v>7</v>
          </cell>
          <cell r="D2829" t="str">
            <v>01413</v>
          </cell>
          <cell r="E2829">
            <v>38586</v>
          </cell>
          <cell r="F2829" t="str">
            <v>48520H6</v>
          </cell>
          <cell r="G2829" t="str">
            <v>6106010120H6</v>
          </cell>
          <cell r="H2829">
            <v>11368</v>
          </cell>
          <cell r="I2829" t="str">
            <v>D</v>
          </cell>
          <cell r="J2829" t="str">
            <v>*19640626A 000022 BI.OBT KARY NANANG SUMARNA</v>
          </cell>
          <cell r="K2829" t="str">
            <v>402237440</v>
          </cell>
        </row>
        <row r="2830">
          <cell r="A2830" t="str">
            <v>F</v>
          </cell>
          <cell r="B2830" t="str">
            <v>7</v>
          </cell>
          <cell r="D2830" t="str">
            <v>01413</v>
          </cell>
          <cell r="E2830">
            <v>38586</v>
          </cell>
          <cell r="F2830" t="str">
            <v>48520F6</v>
          </cell>
          <cell r="G2830" t="str">
            <v>6106010120F6</v>
          </cell>
          <cell r="H2830">
            <v>172300</v>
          </cell>
          <cell r="I2830" t="str">
            <v>D</v>
          </cell>
          <cell r="J2830" t="str">
            <v>*19630525C 000023 BI.OBT KARY ONENG ROSITA,NY</v>
          </cell>
          <cell r="K2830" t="str">
            <v>402237450</v>
          </cell>
        </row>
        <row r="2831">
          <cell r="A2831" t="str">
            <v>F</v>
          </cell>
          <cell r="B2831" t="str">
            <v>7</v>
          </cell>
          <cell r="D2831" t="str">
            <v>01413</v>
          </cell>
          <cell r="E2831">
            <v>38586</v>
          </cell>
          <cell r="F2831" t="str">
            <v>48520G4</v>
          </cell>
          <cell r="G2831" t="str">
            <v>6106010120G4</v>
          </cell>
          <cell r="H2831">
            <v>137733</v>
          </cell>
          <cell r="I2831" t="str">
            <v>D</v>
          </cell>
          <cell r="J2831" t="str">
            <v>*19561123B 000024 BI.OBT KARY IDA JUBAEDAH,NY</v>
          </cell>
          <cell r="K2831" t="str">
            <v>402237460</v>
          </cell>
        </row>
        <row r="2832">
          <cell r="A2832" t="str">
            <v>F</v>
          </cell>
          <cell r="B2832" t="str">
            <v>7</v>
          </cell>
          <cell r="D2832" t="str">
            <v>01413</v>
          </cell>
          <cell r="E2832">
            <v>38586</v>
          </cell>
          <cell r="F2832" t="str">
            <v>48520G4</v>
          </cell>
          <cell r="G2832" t="str">
            <v>6106010120G4</v>
          </cell>
          <cell r="H2832">
            <v>21450</v>
          </cell>
          <cell r="I2832" t="str">
            <v>D</v>
          </cell>
          <cell r="J2832" t="str">
            <v>*19600425B 000025 BI.OBT KARY SITI AISYAH AMIN</v>
          </cell>
          <cell r="K2832" t="str">
            <v>402237470</v>
          </cell>
        </row>
        <row r="2833">
          <cell r="A2833" t="str">
            <v>F</v>
          </cell>
          <cell r="B2833" t="str">
            <v>7</v>
          </cell>
          <cell r="D2833" t="str">
            <v>01413</v>
          </cell>
          <cell r="E2833">
            <v>38586</v>
          </cell>
          <cell r="F2833" t="str">
            <v>48520J2</v>
          </cell>
          <cell r="G2833" t="str">
            <v>6106010120J2</v>
          </cell>
          <cell r="H2833">
            <v>32873</v>
          </cell>
          <cell r="I2833" t="str">
            <v>D</v>
          </cell>
          <cell r="J2833" t="str">
            <v>*19710901B 000026 BI.OBT KARY SOFIA SUSILAWATI</v>
          </cell>
          <cell r="K2833" t="str">
            <v>402237480</v>
          </cell>
        </row>
        <row r="2834">
          <cell r="A2834" t="str">
            <v>F</v>
          </cell>
          <cell r="B2834" t="str">
            <v>7</v>
          </cell>
          <cell r="D2834" t="str">
            <v>01413</v>
          </cell>
          <cell r="E2834">
            <v>38586</v>
          </cell>
          <cell r="F2834" t="str">
            <v>48520Q6</v>
          </cell>
          <cell r="G2834" t="str">
            <v>6106010120Q6</v>
          </cell>
          <cell r="H2834">
            <v>151531</v>
          </cell>
          <cell r="I2834" t="str">
            <v>D</v>
          </cell>
          <cell r="J2834" t="str">
            <v>*19510519B 000027 BI.OBT KARY ENTIN KARTINI,NY</v>
          </cell>
          <cell r="K2834" t="str">
            <v>402237490</v>
          </cell>
        </row>
        <row r="2835">
          <cell r="A2835" t="str">
            <v>F</v>
          </cell>
          <cell r="B2835" t="str">
            <v>7</v>
          </cell>
          <cell r="D2835" t="str">
            <v>01413</v>
          </cell>
          <cell r="E2835">
            <v>38586</v>
          </cell>
          <cell r="F2835" t="str">
            <v>48520Q6</v>
          </cell>
          <cell r="G2835" t="str">
            <v>6106010120Q6</v>
          </cell>
          <cell r="H2835">
            <v>29728</v>
          </cell>
          <cell r="I2835" t="str">
            <v>D</v>
          </cell>
          <cell r="J2835" t="str">
            <v>*19510519B 000028 BI.OBT KARY ENTIN KARTINI,NY</v>
          </cell>
          <cell r="K2835" t="str">
            <v>402237500</v>
          </cell>
        </row>
        <row r="2836">
          <cell r="A2836" t="str">
            <v>F</v>
          </cell>
          <cell r="B2836" t="str">
            <v>7</v>
          </cell>
          <cell r="D2836" t="str">
            <v>01413</v>
          </cell>
          <cell r="E2836">
            <v>38586</v>
          </cell>
          <cell r="F2836" t="str">
            <v>48520G5</v>
          </cell>
          <cell r="G2836" t="str">
            <v>6106010120G5</v>
          </cell>
          <cell r="H2836">
            <v>28200</v>
          </cell>
          <cell r="I2836" t="str">
            <v>D</v>
          </cell>
          <cell r="J2836" t="str">
            <v>*19670126A 000029 BI.OBT KARY MIRNA LIGARTIATI</v>
          </cell>
          <cell r="K2836" t="str">
            <v>402237510</v>
          </cell>
        </row>
        <row r="2837">
          <cell r="A2837" t="str">
            <v>M</v>
          </cell>
          <cell r="B2837" t="str">
            <v>7</v>
          </cell>
          <cell r="D2837" t="str">
            <v>01413</v>
          </cell>
          <cell r="E2837">
            <v>38586</v>
          </cell>
          <cell r="F2837" t="str">
            <v>48520A3</v>
          </cell>
          <cell r="G2837" t="str">
            <v>6106010120A3</v>
          </cell>
          <cell r="H2837">
            <v>91861</v>
          </cell>
          <cell r="I2837" t="str">
            <v>D</v>
          </cell>
          <cell r="J2837" t="str">
            <v>*19661216A 000548 BI.OBT KARY EROM RUSHENDI</v>
          </cell>
          <cell r="K2837" t="str">
            <v>402237520</v>
          </cell>
        </row>
        <row r="2838">
          <cell r="A2838" t="str">
            <v>F</v>
          </cell>
          <cell r="B2838" t="str">
            <v>7</v>
          </cell>
          <cell r="D2838" t="str">
            <v>01413</v>
          </cell>
          <cell r="E2838">
            <v>38586</v>
          </cell>
          <cell r="F2838" t="str">
            <v>48520N3</v>
          </cell>
          <cell r="G2838" t="str">
            <v>6106010120N3</v>
          </cell>
          <cell r="H2838">
            <v>22688</v>
          </cell>
          <cell r="I2838" t="str">
            <v>D</v>
          </cell>
          <cell r="J2838" t="str">
            <v>*19540305A 000875 BI.OBT KARY DIDIH JUDIH</v>
          </cell>
          <cell r="K2838" t="str">
            <v>402237530</v>
          </cell>
        </row>
        <row r="2839">
          <cell r="A2839" t="str">
            <v>M</v>
          </cell>
          <cell r="B2839" t="str">
            <v>7</v>
          </cell>
          <cell r="D2839" t="str">
            <v>01413</v>
          </cell>
          <cell r="E2839">
            <v>38586</v>
          </cell>
          <cell r="F2839" t="str">
            <v>48520J3</v>
          </cell>
          <cell r="G2839" t="str">
            <v>6106010120J3</v>
          </cell>
          <cell r="H2839">
            <v>162881</v>
          </cell>
          <cell r="I2839" t="str">
            <v>D</v>
          </cell>
          <cell r="J2839" t="str">
            <v>*19630420C 003270 BI.OBT KARY DINI ANGGINI</v>
          </cell>
          <cell r="K2839" t="str">
            <v>402237540</v>
          </cell>
        </row>
        <row r="2840">
          <cell r="A2840" t="str">
            <v>F</v>
          </cell>
          <cell r="B2840" t="str">
            <v>7</v>
          </cell>
          <cell r="D2840" t="str">
            <v>01413</v>
          </cell>
          <cell r="E2840">
            <v>38586</v>
          </cell>
          <cell r="F2840" t="str">
            <v>48520J6</v>
          </cell>
          <cell r="G2840" t="str">
            <v>6106010120J6</v>
          </cell>
          <cell r="H2840">
            <v>248747</v>
          </cell>
          <cell r="I2840" t="str">
            <v>D</v>
          </cell>
          <cell r="J2840" t="str">
            <v>*19740107A 003390 BI.OBT KARY EVA BELLA NUARIDA</v>
          </cell>
          <cell r="K2840" t="str">
            <v>402237550</v>
          </cell>
        </row>
        <row r="2841">
          <cell r="A2841" t="str">
            <v>M</v>
          </cell>
          <cell r="B2841" t="str">
            <v>7</v>
          </cell>
          <cell r="D2841" t="str">
            <v>01413</v>
          </cell>
          <cell r="E2841">
            <v>38586</v>
          </cell>
          <cell r="F2841" t="str">
            <v>48520I0</v>
          </cell>
          <cell r="G2841" t="str">
            <v>6106010120I0</v>
          </cell>
          <cell r="H2841">
            <v>63765</v>
          </cell>
          <cell r="I2841" t="str">
            <v>D</v>
          </cell>
          <cell r="J2841" t="str">
            <v>*19560713A 008398 BI.OBT KARY ABDUL MANAN, DRS</v>
          </cell>
          <cell r="K2841" t="str">
            <v>402237560</v>
          </cell>
        </row>
        <row r="2842">
          <cell r="A2842" t="str">
            <v>F</v>
          </cell>
          <cell r="B2842" t="str">
            <v>7</v>
          </cell>
          <cell r="D2842" t="str">
            <v>01413</v>
          </cell>
          <cell r="E2842">
            <v>38586</v>
          </cell>
          <cell r="F2842" t="str">
            <v>48520F2</v>
          </cell>
          <cell r="G2842" t="str">
            <v>6106010120F2</v>
          </cell>
          <cell r="H2842">
            <v>7665</v>
          </cell>
          <cell r="I2842" t="str">
            <v>D</v>
          </cell>
          <cell r="J2842" t="str">
            <v>*19580203A 008400 BI.OBT KARY DIYAT</v>
          </cell>
          <cell r="K2842" t="str">
            <v>402237570</v>
          </cell>
        </row>
        <row r="2843">
          <cell r="A2843" t="str">
            <v>F</v>
          </cell>
          <cell r="B2843" t="str">
            <v>7</v>
          </cell>
          <cell r="D2843" t="str">
            <v>01413</v>
          </cell>
          <cell r="E2843">
            <v>38586</v>
          </cell>
          <cell r="F2843" t="str">
            <v>48520P1</v>
          </cell>
          <cell r="G2843" t="str">
            <v>6106010120P1</v>
          </cell>
          <cell r="H2843">
            <v>68750</v>
          </cell>
          <cell r="I2843" t="str">
            <v>D</v>
          </cell>
          <cell r="J2843" t="str">
            <v>*19710112A 009713 BI.OBT KARY BAGUS SUGIHARTO</v>
          </cell>
          <cell r="K2843" t="str">
            <v>402237580</v>
          </cell>
        </row>
        <row r="2844">
          <cell r="A2844" t="str">
            <v>F</v>
          </cell>
          <cell r="B2844" t="str">
            <v>7</v>
          </cell>
          <cell r="D2844" t="str">
            <v>01413</v>
          </cell>
          <cell r="E2844">
            <v>38586</v>
          </cell>
          <cell r="F2844" t="str">
            <v>48520Q5</v>
          </cell>
          <cell r="G2844" t="str">
            <v>6106010120Q5</v>
          </cell>
          <cell r="H2844">
            <v>85290</v>
          </cell>
          <cell r="I2844" t="str">
            <v>D</v>
          </cell>
          <cell r="J2844" t="str">
            <v>*19660228A 000030 BI.OBT KARY MULYADI</v>
          </cell>
          <cell r="K2844" t="str">
            <v>402237590</v>
          </cell>
        </row>
        <row r="2845">
          <cell r="A2845" t="str">
            <v>M</v>
          </cell>
          <cell r="B2845" t="str">
            <v>7</v>
          </cell>
          <cell r="D2845" t="str">
            <v>01413</v>
          </cell>
          <cell r="E2845">
            <v>38586</v>
          </cell>
          <cell r="F2845" t="str">
            <v>48520G5</v>
          </cell>
          <cell r="G2845" t="str">
            <v>6106010120G5</v>
          </cell>
          <cell r="H2845">
            <v>50876</v>
          </cell>
          <cell r="I2845" t="str">
            <v>D</v>
          </cell>
          <cell r="J2845" t="str">
            <v>*19621015C 000032 BI.OBT KARY SUPRIYANTO</v>
          </cell>
          <cell r="K2845" t="str">
            <v>402237600</v>
          </cell>
        </row>
        <row r="2846">
          <cell r="A2846" t="str">
            <v>F</v>
          </cell>
          <cell r="B2846" t="str">
            <v>7</v>
          </cell>
          <cell r="D2846" t="str">
            <v>01413</v>
          </cell>
          <cell r="E2846">
            <v>38586</v>
          </cell>
          <cell r="F2846" t="str">
            <v>48520H2</v>
          </cell>
          <cell r="G2846" t="str">
            <v>6106010120H2</v>
          </cell>
          <cell r="H2846">
            <v>28406</v>
          </cell>
          <cell r="I2846" t="str">
            <v>D</v>
          </cell>
          <cell r="J2846" t="str">
            <v>*19610717A 000033 BI.OBT ANAK NANDANG</v>
          </cell>
          <cell r="K2846" t="str">
            <v>402237610</v>
          </cell>
        </row>
        <row r="2847">
          <cell r="A2847" t="str">
            <v>M</v>
          </cell>
          <cell r="B2847" t="str">
            <v>7</v>
          </cell>
          <cell r="D2847" t="str">
            <v>01413</v>
          </cell>
          <cell r="E2847">
            <v>38586</v>
          </cell>
          <cell r="F2847" t="str">
            <v>48520H4</v>
          </cell>
          <cell r="G2847" t="str">
            <v>6106010120H4</v>
          </cell>
          <cell r="H2847">
            <v>674430</v>
          </cell>
          <cell r="I2847" t="str">
            <v>D</v>
          </cell>
          <cell r="J2847" t="str">
            <v>*19570107C 000034 BI.OBT KARY SOLIHIN</v>
          </cell>
          <cell r="K2847" t="str">
            <v>402237620</v>
          </cell>
        </row>
        <row r="2848">
          <cell r="A2848" t="str">
            <v>M</v>
          </cell>
          <cell r="B2848" t="str">
            <v>7</v>
          </cell>
          <cell r="D2848" t="str">
            <v>01413</v>
          </cell>
          <cell r="E2848">
            <v>38586</v>
          </cell>
          <cell r="F2848" t="str">
            <v>48520H5</v>
          </cell>
          <cell r="G2848" t="str">
            <v>6106010120H5</v>
          </cell>
          <cell r="H2848">
            <v>17040</v>
          </cell>
          <cell r="I2848" t="str">
            <v>D</v>
          </cell>
          <cell r="J2848" t="str">
            <v>*19600502C 000037 BI.OBT KARY JAJA SUDIRJA</v>
          </cell>
          <cell r="K2848" t="str">
            <v>402237630</v>
          </cell>
        </row>
        <row r="2849">
          <cell r="A2849" t="str">
            <v>M</v>
          </cell>
          <cell r="B2849" t="str">
            <v>7</v>
          </cell>
          <cell r="D2849" t="str">
            <v>01413</v>
          </cell>
          <cell r="E2849">
            <v>38586</v>
          </cell>
          <cell r="F2849" t="str">
            <v>48520H5</v>
          </cell>
          <cell r="G2849" t="str">
            <v>6106010120H5</v>
          </cell>
          <cell r="H2849">
            <v>12261</v>
          </cell>
          <cell r="I2849" t="str">
            <v>D</v>
          </cell>
          <cell r="J2849" t="str">
            <v>*19600502C 000038 BI.OBT KARY JAJA SUDIRJA</v>
          </cell>
          <cell r="K2849" t="str">
            <v>402237640</v>
          </cell>
        </row>
        <row r="2850">
          <cell r="A2850" t="str">
            <v>M</v>
          </cell>
          <cell r="B2850" t="str">
            <v>7</v>
          </cell>
          <cell r="D2850" t="str">
            <v>01413</v>
          </cell>
          <cell r="E2850">
            <v>38586</v>
          </cell>
          <cell r="F2850" t="str">
            <v>48520H3</v>
          </cell>
          <cell r="G2850" t="str">
            <v>6106010120H3</v>
          </cell>
          <cell r="H2850">
            <v>20672</v>
          </cell>
          <cell r="I2850" t="str">
            <v>D</v>
          </cell>
          <cell r="J2850" t="str">
            <v>*19561024A 000039 BI.OBT KARY SUPARDJO</v>
          </cell>
          <cell r="K2850" t="str">
            <v>402237650</v>
          </cell>
        </row>
        <row r="2851">
          <cell r="A2851" t="str">
            <v>M</v>
          </cell>
          <cell r="B2851" t="str">
            <v>7</v>
          </cell>
          <cell r="D2851" t="str">
            <v>01413</v>
          </cell>
          <cell r="E2851">
            <v>38586</v>
          </cell>
          <cell r="F2851" t="str">
            <v>48520H5</v>
          </cell>
          <cell r="G2851" t="str">
            <v>6106010120H5</v>
          </cell>
          <cell r="H2851">
            <v>285260</v>
          </cell>
          <cell r="I2851" t="str">
            <v>D</v>
          </cell>
          <cell r="J2851" t="str">
            <v>*19640527A 000040 BI.OBT KARY SAKIMUN</v>
          </cell>
          <cell r="K2851" t="str">
            <v>402237660</v>
          </cell>
        </row>
        <row r="2852">
          <cell r="A2852" t="str">
            <v>M</v>
          </cell>
          <cell r="B2852" t="str">
            <v>7</v>
          </cell>
          <cell r="D2852" t="str">
            <v>01413</v>
          </cell>
          <cell r="E2852">
            <v>38586</v>
          </cell>
          <cell r="F2852" t="str">
            <v>48520H5</v>
          </cell>
          <cell r="G2852" t="str">
            <v>6106010120H5</v>
          </cell>
          <cell r="H2852">
            <v>252141</v>
          </cell>
          <cell r="I2852" t="str">
            <v>D</v>
          </cell>
          <cell r="J2852" t="str">
            <v>*19640527A 000041 BI.OBT ANAK SAKIMUN</v>
          </cell>
          <cell r="K2852" t="str">
            <v>402237670</v>
          </cell>
        </row>
        <row r="2853">
          <cell r="A2853" t="str">
            <v>F</v>
          </cell>
          <cell r="B2853" t="str">
            <v>7</v>
          </cell>
          <cell r="D2853" t="str">
            <v>01413</v>
          </cell>
          <cell r="E2853">
            <v>38586</v>
          </cell>
          <cell r="F2853" t="str">
            <v>48520D3</v>
          </cell>
          <cell r="G2853" t="str">
            <v>6106010120D3</v>
          </cell>
          <cell r="H2853">
            <v>16720</v>
          </cell>
          <cell r="I2853" t="str">
            <v>D</v>
          </cell>
          <cell r="J2853" t="str">
            <v>*19570903B 000042 BI.OBT KARY YANA SUPRIYANA,RD.DR</v>
          </cell>
          <cell r="K2853" t="str">
            <v>402237680</v>
          </cell>
        </row>
        <row r="2854">
          <cell r="A2854" t="str">
            <v>F</v>
          </cell>
          <cell r="B2854" t="str">
            <v>7</v>
          </cell>
          <cell r="D2854" t="str">
            <v>01413</v>
          </cell>
          <cell r="E2854">
            <v>38586</v>
          </cell>
          <cell r="F2854" t="str">
            <v>48520Q1</v>
          </cell>
          <cell r="G2854" t="str">
            <v>6106010120Q1</v>
          </cell>
          <cell r="H2854">
            <v>50480</v>
          </cell>
          <cell r="I2854" t="str">
            <v>D</v>
          </cell>
          <cell r="J2854" t="str">
            <v>*19520619A 000044 BI.OBT KARY DODDY HERU, BE</v>
          </cell>
          <cell r="K2854" t="str">
            <v>402237690</v>
          </cell>
        </row>
        <row r="2855">
          <cell r="A2855" t="str">
            <v>M</v>
          </cell>
          <cell r="B2855" t="str">
            <v>7</v>
          </cell>
          <cell r="D2855" t="str">
            <v>01413</v>
          </cell>
          <cell r="E2855">
            <v>38586</v>
          </cell>
          <cell r="F2855" t="str">
            <v>48520J2</v>
          </cell>
          <cell r="G2855" t="str">
            <v>6106010120J2</v>
          </cell>
          <cell r="H2855">
            <v>14805</v>
          </cell>
          <cell r="I2855" t="str">
            <v>D</v>
          </cell>
          <cell r="J2855" t="str">
            <v>*19640627A 000045 BI.OBT KARY ASEP TAFSIRUDIN</v>
          </cell>
          <cell r="K2855" t="str">
            <v>402237700</v>
          </cell>
        </row>
        <row r="2856">
          <cell r="A2856" t="str">
            <v>F</v>
          </cell>
          <cell r="B2856" t="str">
            <v>7</v>
          </cell>
          <cell r="D2856" t="str">
            <v>01413</v>
          </cell>
          <cell r="E2856">
            <v>38586</v>
          </cell>
          <cell r="F2856" t="str">
            <v>48520N4</v>
          </cell>
          <cell r="G2856" t="str">
            <v>6106010120N4</v>
          </cell>
          <cell r="H2856">
            <v>14805</v>
          </cell>
          <cell r="I2856" t="str">
            <v>D</v>
          </cell>
          <cell r="J2856" t="str">
            <v>*19530712A 000047 BI.OBT KARY CUCU SAMSU</v>
          </cell>
          <cell r="K2856" t="str">
            <v>402237710</v>
          </cell>
        </row>
        <row r="2857">
          <cell r="A2857" t="str">
            <v>F</v>
          </cell>
          <cell r="B2857" t="str">
            <v>7</v>
          </cell>
          <cell r="D2857" t="str">
            <v>01413</v>
          </cell>
          <cell r="E2857">
            <v>38586</v>
          </cell>
          <cell r="F2857" t="str">
            <v>48520G4</v>
          </cell>
          <cell r="G2857" t="str">
            <v>6106010120G4</v>
          </cell>
          <cell r="H2857">
            <v>99983</v>
          </cell>
          <cell r="I2857" t="str">
            <v>D</v>
          </cell>
          <cell r="J2857" t="str">
            <v>*19540808C 000050 BI.OBT KARY NANAH AMANAH, NY</v>
          </cell>
          <cell r="K2857" t="str">
            <v>402237720</v>
          </cell>
        </row>
        <row r="2858">
          <cell r="A2858" t="str">
            <v>M</v>
          </cell>
          <cell r="B2858" t="str">
            <v>7</v>
          </cell>
          <cell r="D2858" t="str">
            <v>01413</v>
          </cell>
          <cell r="E2858">
            <v>38586</v>
          </cell>
          <cell r="F2858" t="str">
            <v>48520H6</v>
          </cell>
          <cell r="G2858" t="str">
            <v>6106010120H6</v>
          </cell>
          <cell r="H2858">
            <v>90226</v>
          </cell>
          <cell r="I2858" t="str">
            <v>D</v>
          </cell>
          <cell r="J2858" t="str">
            <v>*19590714A 000351 BI.OBT KARY ENGKUS KUSKI</v>
          </cell>
          <cell r="K2858" t="str">
            <v>402237730</v>
          </cell>
        </row>
        <row r="2859">
          <cell r="A2859" t="str">
            <v>M</v>
          </cell>
          <cell r="B2859" t="str">
            <v>7</v>
          </cell>
          <cell r="D2859" t="str">
            <v>01413</v>
          </cell>
          <cell r="E2859">
            <v>38586</v>
          </cell>
          <cell r="F2859" t="str">
            <v>48520H6</v>
          </cell>
          <cell r="G2859" t="str">
            <v>6106010120H6</v>
          </cell>
          <cell r="H2859">
            <v>95645</v>
          </cell>
          <cell r="I2859" t="str">
            <v>D</v>
          </cell>
          <cell r="J2859" t="str">
            <v>*19550505B 000352 BI.OBT KARY RIYANTO</v>
          </cell>
          <cell r="K2859" t="str">
            <v>402237740</v>
          </cell>
        </row>
        <row r="2860">
          <cell r="A2860" t="str">
            <v>F</v>
          </cell>
          <cell r="B2860" t="str">
            <v>7</v>
          </cell>
          <cell r="D2860" t="str">
            <v>01413</v>
          </cell>
          <cell r="E2860">
            <v>38586</v>
          </cell>
          <cell r="F2860" t="str">
            <v>48520F6</v>
          </cell>
          <cell r="G2860" t="str">
            <v>6106010120F6</v>
          </cell>
          <cell r="H2860">
            <v>19850</v>
          </cell>
          <cell r="I2860" t="str">
            <v>D</v>
          </cell>
          <cell r="J2860" t="str">
            <v>*19610917A 000354 BI.OBT KARY ATIKAH,NY</v>
          </cell>
          <cell r="K2860" t="str">
            <v>402237750</v>
          </cell>
        </row>
        <row r="2861">
          <cell r="A2861" t="str">
            <v>M</v>
          </cell>
          <cell r="B2861" t="str">
            <v>7</v>
          </cell>
          <cell r="D2861" t="str">
            <v>01413</v>
          </cell>
          <cell r="E2861">
            <v>38586</v>
          </cell>
          <cell r="F2861" t="str">
            <v>48520S4</v>
          </cell>
          <cell r="G2861" t="str">
            <v>6106010120S4</v>
          </cell>
          <cell r="H2861">
            <v>21587</v>
          </cell>
          <cell r="I2861" t="str">
            <v>D</v>
          </cell>
          <cell r="J2861" t="str">
            <v>*19581230A 000356 BI.OBT KARY AYI SUTARSIH</v>
          </cell>
          <cell r="K2861" t="str">
            <v>402237760</v>
          </cell>
        </row>
        <row r="2862">
          <cell r="A2862" t="str">
            <v>F</v>
          </cell>
          <cell r="B2862" t="str">
            <v>7</v>
          </cell>
          <cell r="D2862" t="str">
            <v>01413</v>
          </cell>
          <cell r="E2862">
            <v>38586</v>
          </cell>
          <cell r="F2862" t="str">
            <v>48520R2</v>
          </cell>
          <cell r="G2862" t="str">
            <v>6106010120R2</v>
          </cell>
          <cell r="H2862">
            <v>20856</v>
          </cell>
          <cell r="I2862" t="str">
            <v>D</v>
          </cell>
          <cell r="J2862" t="str">
            <v>*19590124A 000357 BI.OBT KARY ADE SUTISNA</v>
          </cell>
          <cell r="K2862" t="str">
            <v>402237770</v>
          </cell>
        </row>
        <row r="2863">
          <cell r="A2863" t="str">
            <v>F</v>
          </cell>
          <cell r="B2863" t="str">
            <v>7</v>
          </cell>
          <cell r="D2863" t="str">
            <v>01413</v>
          </cell>
          <cell r="E2863">
            <v>38586</v>
          </cell>
          <cell r="F2863" t="str">
            <v>48520E1</v>
          </cell>
          <cell r="G2863" t="str">
            <v>6106010120E1</v>
          </cell>
          <cell r="H2863">
            <v>44059</v>
          </cell>
          <cell r="I2863" t="str">
            <v>D</v>
          </cell>
          <cell r="J2863" t="str">
            <v>*19591016A 008398 BI.OBT KARY BAMBANG SUPRIYADI</v>
          </cell>
          <cell r="K2863" t="str">
            <v>402237780</v>
          </cell>
        </row>
        <row r="2864">
          <cell r="A2864" t="str">
            <v>F</v>
          </cell>
          <cell r="B2864" t="str">
            <v>7</v>
          </cell>
          <cell r="D2864" t="str">
            <v>01413</v>
          </cell>
          <cell r="E2864">
            <v>38586</v>
          </cell>
          <cell r="F2864" t="str">
            <v>48520Q5</v>
          </cell>
          <cell r="G2864" t="str">
            <v>6106010120Q5</v>
          </cell>
          <cell r="H2864">
            <v>10875</v>
          </cell>
          <cell r="I2864" t="str">
            <v>D</v>
          </cell>
          <cell r="J2864" t="str">
            <v>*19610514C 008399 BI.OBT ANAK MULYANA</v>
          </cell>
          <cell r="K2864" t="str">
            <v>402237790</v>
          </cell>
        </row>
        <row r="2865">
          <cell r="A2865" t="str">
            <v>F</v>
          </cell>
          <cell r="B2865" t="str">
            <v>2</v>
          </cell>
          <cell r="D2865" t="str">
            <v>001518</v>
          </cell>
          <cell r="E2865">
            <v>38567</v>
          </cell>
          <cell r="F2865" t="str">
            <v>9320100</v>
          </cell>
          <cell r="G2865" t="str">
            <v>720101010100</v>
          </cell>
          <cell r="H2865">
            <v>45448</v>
          </cell>
          <cell r="I2865" t="str">
            <v>D</v>
          </cell>
          <cell r="J2865" t="str">
            <v>SELISIH KURS ATAS PEMBELIAN BHN BAKU</v>
          </cell>
          <cell r="K2865" t="str">
            <v>301580670</v>
          </cell>
        </row>
        <row r="2866">
          <cell r="A2866" t="str">
            <v>F</v>
          </cell>
          <cell r="B2866" t="str">
            <v>1</v>
          </cell>
          <cell r="D2866" t="str">
            <v>003459</v>
          </cell>
          <cell r="E2866">
            <v>38580</v>
          </cell>
          <cell r="F2866" t="str">
            <v>48200B0</v>
          </cell>
          <cell r="G2866" t="str">
            <v>6702010100B0</v>
          </cell>
          <cell r="H2866">
            <v>150000</v>
          </cell>
          <cell r="I2866" t="str">
            <v>D</v>
          </cell>
          <cell r="J2866" t="str">
            <v>SPPD DODDY TRIYOGO,DRS KE JAKARTA TGL 6 AGUSTUS'05</v>
          </cell>
          <cell r="K2866" t="str">
            <v>103150010</v>
          </cell>
        </row>
        <row r="2867">
          <cell r="A2867" t="str">
            <v>F</v>
          </cell>
          <cell r="B2867" t="str">
            <v>1</v>
          </cell>
          <cell r="D2867" t="str">
            <v>003459</v>
          </cell>
          <cell r="E2867">
            <v>38580</v>
          </cell>
          <cell r="F2867" t="str">
            <v>1000000</v>
          </cell>
          <cell r="G2867" t="str">
            <v>110101010000</v>
          </cell>
          <cell r="H2867">
            <v>150000</v>
          </cell>
          <cell r="I2867" t="str">
            <v>K</v>
          </cell>
          <cell r="J2867" t="str">
            <v>SPPD DODDY TRIYOGO,DRS KE JAKARTA TGL 6 AGUSTUS'05</v>
          </cell>
          <cell r="K2867" t="str">
            <v>103150020</v>
          </cell>
        </row>
        <row r="2868">
          <cell r="A2868" t="str">
            <v>F</v>
          </cell>
          <cell r="B2868" t="str">
            <v>1</v>
          </cell>
          <cell r="D2868" t="str">
            <v>003429</v>
          </cell>
          <cell r="E2868">
            <v>38580</v>
          </cell>
          <cell r="F2868" t="str">
            <v>1000000</v>
          </cell>
          <cell r="G2868" t="str">
            <v>110101010000</v>
          </cell>
          <cell r="H2868">
            <v>88350</v>
          </cell>
          <cell r="I2868" t="str">
            <v>D</v>
          </cell>
          <cell r="J2868" t="str">
            <v>PPH 23 YAKEMI NO.132/MH/NR/VIII/2005</v>
          </cell>
          <cell r="K2868" t="str">
            <v>103140010</v>
          </cell>
        </row>
        <row r="2869">
          <cell r="A2869" t="str">
            <v>F</v>
          </cell>
          <cell r="B2869" t="str">
            <v>1</v>
          </cell>
          <cell r="D2869" t="str">
            <v>003429</v>
          </cell>
          <cell r="E2869">
            <v>38580</v>
          </cell>
          <cell r="F2869" t="str">
            <v>183YA03</v>
          </cell>
          <cell r="G2869" t="str">
            <v>21030401YA03</v>
          </cell>
          <cell r="H2869">
            <v>88350</v>
          </cell>
          <cell r="I2869" t="str">
            <v>K</v>
          </cell>
          <cell r="J2869" t="str">
            <v>PPH 23 : YAKEMI  ( TERA TIMB.)132/MH/NR/VIII/05</v>
          </cell>
          <cell r="K2869" t="str">
            <v>103140020</v>
          </cell>
        </row>
        <row r="2870">
          <cell r="A2870" t="str">
            <v>F</v>
          </cell>
          <cell r="B2870" t="str">
            <v>1</v>
          </cell>
          <cell r="D2870" t="str">
            <v>003460</v>
          </cell>
          <cell r="E2870">
            <v>38580</v>
          </cell>
          <cell r="F2870" t="str">
            <v>48200B0</v>
          </cell>
          <cell r="G2870" t="str">
            <v>6702010100B0</v>
          </cell>
          <cell r="H2870">
            <v>150000</v>
          </cell>
          <cell r="I2870" t="str">
            <v>D</v>
          </cell>
          <cell r="J2870" t="str">
            <v>SPPD DODDY TRITOGO,DRS KE JAKARTA TGL 8 AGUSTUS'05</v>
          </cell>
          <cell r="K2870" t="str">
            <v>103150030</v>
          </cell>
        </row>
        <row r="2871">
          <cell r="A2871" t="str">
            <v>F</v>
          </cell>
          <cell r="B2871" t="str">
            <v>1</v>
          </cell>
          <cell r="D2871" t="str">
            <v>003460</v>
          </cell>
          <cell r="E2871">
            <v>38580</v>
          </cell>
          <cell r="F2871" t="str">
            <v>1000000</v>
          </cell>
          <cell r="G2871" t="str">
            <v>110101010000</v>
          </cell>
          <cell r="H2871">
            <v>150000</v>
          </cell>
          <cell r="I2871" t="str">
            <v>K</v>
          </cell>
          <cell r="J2871" t="str">
            <v>SPPD DODDY TRIYOGO,DRS KE JAKARTA TGL 8 AGUSTUS'05</v>
          </cell>
          <cell r="K2871" t="str">
            <v>103150040</v>
          </cell>
        </row>
        <row r="2872">
          <cell r="A2872" t="str">
            <v>F</v>
          </cell>
          <cell r="B2872" t="str">
            <v>1</v>
          </cell>
          <cell r="D2872" t="str">
            <v>003461</v>
          </cell>
          <cell r="E2872">
            <v>38580</v>
          </cell>
          <cell r="F2872" t="str">
            <v>48200Q5</v>
          </cell>
          <cell r="G2872" t="str">
            <v>6702010100Q5</v>
          </cell>
          <cell r="H2872">
            <v>308000</v>
          </cell>
          <cell r="I2872" t="str">
            <v>D</v>
          </cell>
          <cell r="J2872" t="str">
            <v>SPPD SUMANTRI KE JAKARTA TGL 8 AGUSTUS 2005</v>
          </cell>
          <cell r="K2872" t="str">
            <v>103150050</v>
          </cell>
        </row>
        <row r="2873">
          <cell r="A2873" t="str">
            <v>F</v>
          </cell>
          <cell r="B2873" t="str">
            <v>1</v>
          </cell>
          <cell r="D2873" t="str">
            <v>003461</v>
          </cell>
          <cell r="E2873">
            <v>38580</v>
          </cell>
          <cell r="F2873" t="str">
            <v>1000000</v>
          </cell>
          <cell r="G2873" t="str">
            <v>110101010000</v>
          </cell>
          <cell r="H2873">
            <v>308000</v>
          </cell>
          <cell r="I2873" t="str">
            <v>K</v>
          </cell>
          <cell r="J2873" t="str">
            <v>SPPD SUMANTRI KE JAKARTA TGL 08 AGUSTUS 2005</v>
          </cell>
          <cell r="K2873" t="str">
            <v>103150060</v>
          </cell>
        </row>
        <row r="2874">
          <cell r="A2874" t="str">
            <v>F</v>
          </cell>
          <cell r="B2874" t="str">
            <v>1</v>
          </cell>
          <cell r="D2874" t="str">
            <v>003430</v>
          </cell>
          <cell r="E2874">
            <v>38580</v>
          </cell>
          <cell r="F2874" t="str">
            <v>1000000</v>
          </cell>
          <cell r="G2874" t="str">
            <v>110101010000</v>
          </cell>
          <cell r="H2874">
            <v>1619750</v>
          </cell>
          <cell r="I2874" t="str">
            <v>K</v>
          </cell>
          <cell r="J2874" t="str">
            <v>PEMBAYARAN KWITANSI NO.595/YAK/VII/2005</v>
          </cell>
          <cell r="K2874" t="str">
            <v>103140030</v>
          </cell>
        </row>
        <row r="2875">
          <cell r="A2875" t="str">
            <v>F</v>
          </cell>
          <cell r="B2875" t="str">
            <v>1</v>
          </cell>
          <cell r="D2875" t="str">
            <v>003462</v>
          </cell>
          <cell r="E2875">
            <v>38580</v>
          </cell>
          <cell r="F2875" t="str">
            <v>48400S3</v>
          </cell>
          <cell r="G2875" t="str">
            <v>6703010100S3</v>
          </cell>
          <cell r="H2875">
            <v>102000</v>
          </cell>
          <cell r="I2875" t="str">
            <v>D</v>
          </cell>
          <cell r="J2875" t="str">
            <v>PEMBELLIAN 17  METERAI @ RP.6000,-</v>
          </cell>
          <cell r="K2875" t="str">
            <v>103150070</v>
          </cell>
        </row>
        <row r="2876">
          <cell r="A2876" t="str">
            <v>F</v>
          </cell>
          <cell r="B2876" t="str">
            <v>1</v>
          </cell>
          <cell r="D2876" t="str">
            <v>003462</v>
          </cell>
          <cell r="E2876">
            <v>38580</v>
          </cell>
          <cell r="F2876" t="str">
            <v>1000000</v>
          </cell>
          <cell r="G2876" t="str">
            <v>110101010000</v>
          </cell>
          <cell r="H2876">
            <v>102000</v>
          </cell>
          <cell r="I2876" t="str">
            <v>K</v>
          </cell>
          <cell r="J2876" t="str">
            <v>PEMBELIAN 17 METERAI @ RP.6.000,-</v>
          </cell>
          <cell r="K2876" t="str">
            <v>103150080</v>
          </cell>
        </row>
        <row r="2877">
          <cell r="A2877" t="str">
            <v>F</v>
          </cell>
          <cell r="B2877" t="str">
            <v>1</v>
          </cell>
          <cell r="D2877" t="str">
            <v>003430</v>
          </cell>
          <cell r="E2877">
            <v>38580</v>
          </cell>
          <cell r="F2877" t="str">
            <v>46106F6</v>
          </cell>
          <cell r="G2877" t="str">
            <v>6604010106F6</v>
          </cell>
          <cell r="H2877">
            <v>1472500</v>
          </cell>
          <cell r="I2877" t="str">
            <v>D</v>
          </cell>
          <cell r="J2877" t="str">
            <v>BIAYA TERA ULANG BULAN JULI      PENGEMASAN PRIMER</v>
          </cell>
          <cell r="K2877" t="str">
            <v>103140040</v>
          </cell>
        </row>
        <row r="2878">
          <cell r="A2878" t="str">
            <v>F</v>
          </cell>
          <cell r="B2878" t="str">
            <v>1</v>
          </cell>
          <cell r="D2878" t="str">
            <v>003463</v>
          </cell>
          <cell r="E2878">
            <v>38580</v>
          </cell>
          <cell r="F2878" t="str">
            <v>1000000</v>
          </cell>
          <cell r="G2878" t="str">
            <v>110101010000</v>
          </cell>
          <cell r="H2878">
            <v>75000</v>
          </cell>
          <cell r="I2878" t="str">
            <v>K</v>
          </cell>
          <cell r="J2878" t="str">
            <v>SPPD YAYAT SUPARYAT KE JAKARTA TGL 1 AGUSTUS 2005</v>
          </cell>
          <cell r="K2878" t="str">
            <v>103150090</v>
          </cell>
        </row>
        <row r="2879">
          <cell r="A2879" t="str">
            <v>F</v>
          </cell>
          <cell r="B2879" t="str">
            <v>1</v>
          </cell>
          <cell r="D2879" t="str">
            <v>003463</v>
          </cell>
          <cell r="E2879">
            <v>38580</v>
          </cell>
          <cell r="F2879" t="str">
            <v>48200N4</v>
          </cell>
          <cell r="G2879" t="str">
            <v>6702010100N4</v>
          </cell>
          <cell r="H2879">
            <v>75000</v>
          </cell>
          <cell r="I2879" t="str">
            <v>D</v>
          </cell>
          <cell r="J2879" t="str">
            <v>SPPD YAYAT SUPARYAT KE JAKARTA TGL 1 AGUSTUS 2005</v>
          </cell>
          <cell r="K2879" t="str">
            <v>103150100</v>
          </cell>
        </row>
        <row r="2880">
          <cell r="A2880" t="str">
            <v>F</v>
          </cell>
          <cell r="B2880" t="str">
            <v>1</v>
          </cell>
          <cell r="D2880" t="str">
            <v>003430</v>
          </cell>
          <cell r="E2880">
            <v>38580</v>
          </cell>
          <cell r="F2880" t="str">
            <v>187YA03</v>
          </cell>
          <cell r="G2880" t="str">
            <v>11100301YA03</v>
          </cell>
          <cell r="H2880">
            <v>147250</v>
          </cell>
          <cell r="I2880" t="str">
            <v>D</v>
          </cell>
          <cell r="J2880" t="str">
            <v>PPN 10% YAKEMI  ( TERA TIMB.)    CQXEG-423-0001755</v>
          </cell>
          <cell r="K2880" t="str">
            <v>103140050</v>
          </cell>
        </row>
        <row r="2881">
          <cell r="A2881" t="str">
            <v>F</v>
          </cell>
          <cell r="B2881" t="str">
            <v>1</v>
          </cell>
          <cell r="D2881" t="str">
            <v>003464</v>
          </cell>
          <cell r="E2881">
            <v>38580</v>
          </cell>
          <cell r="F2881" t="str">
            <v>46200Q5</v>
          </cell>
          <cell r="G2881" t="str">
            <v>6603020200Q5</v>
          </cell>
          <cell r="H2881">
            <v>1042500</v>
          </cell>
          <cell r="I2881" t="str">
            <v>D</v>
          </cell>
          <cell r="J2881" t="str">
            <v>PERBAIKAN KENDARAAN TOYOTA KIJANG D 1726 AF</v>
          </cell>
          <cell r="K2881" t="str">
            <v>103150110</v>
          </cell>
        </row>
        <row r="2882">
          <cell r="A2882" t="str">
            <v>F</v>
          </cell>
          <cell r="B2882" t="str">
            <v>1</v>
          </cell>
          <cell r="D2882" t="str">
            <v>003464</v>
          </cell>
          <cell r="E2882">
            <v>38580</v>
          </cell>
          <cell r="F2882" t="str">
            <v>1000000</v>
          </cell>
          <cell r="G2882" t="str">
            <v>110101010000</v>
          </cell>
          <cell r="H2882">
            <v>1042500</v>
          </cell>
          <cell r="I2882" t="str">
            <v>K</v>
          </cell>
          <cell r="J2882" t="str">
            <v>PERBAIKAN KENDARAAN TOYOTA KIJANG D 1726 AF</v>
          </cell>
          <cell r="K2882" t="str">
            <v>103150120</v>
          </cell>
        </row>
        <row r="2883">
          <cell r="A2883" t="str">
            <v>F</v>
          </cell>
          <cell r="B2883" t="str">
            <v>1</v>
          </cell>
          <cell r="D2883" t="str">
            <v>003465</v>
          </cell>
          <cell r="E2883">
            <v>38580</v>
          </cell>
          <cell r="F2883" t="str">
            <v>4910200</v>
          </cell>
          <cell r="G2883" t="str">
            <v>680102010200</v>
          </cell>
          <cell r="H2883">
            <v>58500</v>
          </cell>
          <cell r="I2883" t="str">
            <v>D</v>
          </cell>
          <cell r="J2883" t="str">
            <v>JAMUAN TAMU DARI BPN TGL 9 AGUSTUS 2005</v>
          </cell>
          <cell r="K2883" t="str">
            <v>103150130</v>
          </cell>
        </row>
        <row r="2884">
          <cell r="A2884" t="str">
            <v>F</v>
          </cell>
          <cell r="B2884" t="str">
            <v>1</v>
          </cell>
          <cell r="D2884" t="str">
            <v>003465</v>
          </cell>
          <cell r="E2884">
            <v>38580</v>
          </cell>
          <cell r="F2884" t="str">
            <v>1000000</v>
          </cell>
          <cell r="G2884" t="str">
            <v>110101010000</v>
          </cell>
          <cell r="H2884">
            <v>58500</v>
          </cell>
          <cell r="I2884" t="str">
            <v>K</v>
          </cell>
          <cell r="J2884" t="str">
            <v>JAMUAN TAMU DARI BPN TGL 9 AGUSTUS 2005</v>
          </cell>
          <cell r="K2884" t="str">
            <v>103150140</v>
          </cell>
        </row>
        <row r="2885">
          <cell r="A2885" t="str">
            <v>F</v>
          </cell>
          <cell r="B2885" t="str">
            <v>1</v>
          </cell>
          <cell r="D2885" t="str">
            <v>003466</v>
          </cell>
          <cell r="E2885">
            <v>38580</v>
          </cell>
          <cell r="F2885" t="str">
            <v>121KI20</v>
          </cell>
          <cell r="G2885" t="str">
            <v>11110501KI20</v>
          </cell>
          <cell r="H2885">
            <v>3500000</v>
          </cell>
          <cell r="I2885" t="str">
            <v>D</v>
          </cell>
          <cell r="J2885" t="str">
            <v>BY.PAK&amp;PENGIRIMAN BRG YANYAN S,DRS KE WATUDAKON</v>
          </cell>
          <cell r="K2885" t="str">
            <v>103150150</v>
          </cell>
        </row>
        <row r="2886">
          <cell r="A2886" t="str">
            <v>F</v>
          </cell>
          <cell r="B2886" t="str">
            <v>1</v>
          </cell>
          <cell r="D2886" t="str">
            <v>003466</v>
          </cell>
          <cell r="E2886">
            <v>38580</v>
          </cell>
          <cell r="F2886" t="str">
            <v>1000000</v>
          </cell>
          <cell r="G2886" t="str">
            <v>110101010000</v>
          </cell>
          <cell r="H2886">
            <v>3500000</v>
          </cell>
          <cell r="I2886" t="str">
            <v>K</v>
          </cell>
          <cell r="J2886" t="str">
            <v>BY,PAKI&amp;PENGIRIMAN BRG YANYAN S,DRS KE WATUDAKON</v>
          </cell>
          <cell r="K2886" t="str">
            <v>103150160</v>
          </cell>
        </row>
        <row r="2887">
          <cell r="A2887" t="str">
            <v>F</v>
          </cell>
          <cell r="B2887" t="str">
            <v>1</v>
          </cell>
          <cell r="D2887" t="str">
            <v>003431</v>
          </cell>
          <cell r="E2887">
            <v>38580</v>
          </cell>
          <cell r="F2887" t="str">
            <v>1000000</v>
          </cell>
          <cell r="G2887" t="str">
            <v>110101010000</v>
          </cell>
          <cell r="H2887">
            <v>24240</v>
          </cell>
          <cell r="I2887" t="str">
            <v>D</v>
          </cell>
          <cell r="J2887" t="str">
            <v>POTONGAN IJHT BLN AGUSTUS AN.DRS YASRIZAL</v>
          </cell>
          <cell r="K2887" t="str">
            <v>103140060</v>
          </cell>
        </row>
        <row r="2888">
          <cell r="A2888" t="str">
            <v>F</v>
          </cell>
          <cell r="B2888" t="str">
            <v>1</v>
          </cell>
          <cell r="D2888" t="str">
            <v>003467</v>
          </cell>
          <cell r="E2888">
            <v>38580</v>
          </cell>
          <cell r="F2888" t="str">
            <v>48520G5</v>
          </cell>
          <cell r="G2888" t="str">
            <v>6106060120G5</v>
          </cell>
          <cell r="H2888">
            <v>125000</v>
          </cell>
          <cell r="I2888" t="str">
            <v>D</v>
          </cell>
          <cell r="J2888" t="str">
            <v>PEMBELIAN KACA MATA TATA SUPRIYADI     FITOFARMAKA</v>
          </cell>
          <cell r="K2888" t="str">
            <v>103150170</v>
          </cell>
        </row>
        <row r="2889">
          <cell r="A2889" t="str">
            <v>F</v>
          </cell>
          <cell r="B2889" t="str">
            <v>1</v>
          </cell>
          <cell r="D2889" t="str">
            <v>003467</v>
          </cell>
          <cell r="E2889">
            <v>38580</v>
          </cell>
          <cell r="F2889" t="str">
            <v>1000000</v>
          </cell>
          <cell r="G2889" t="str">
            <v>110101010000</v>
          </cell>
          <cell r="H2889">
            <v>125000</v>
          </cell>
          <cell r="I2889" t="str">
            <v>K</v>
          </cell>
          <cell r="J2889" t="str">
            <v>PEMBELIAN KACA MATA TATA SUPRIADI      FITOFARMAKA</v>
          </cell>
          <cell r="K2889" t="str">
            <v>103150180</v>
          </cell>
        </row>
        <row r="2890">
          <cell r="A2890" t="str">
            <v>F</v>
          </cell>
          <cell r="B2890" t="str">
            <v>1</v>
          </cell>
          <cell r="D2890" t="str">
            <v>003431</v>
          </cell>
          <cell r="E2890">
            <v>38580</v>
          </cell>
          <cell r="F2890" t="str">
            <v>1720000</v>
          </cell>
          <cell r="G2890" t="str">
            <v>210503010000</v>
          </cell>
          <cell r="H2890">
            <v>24240</v>
          </cell>
          <cell r="I2890" t="str">
            <v>K</v>
          </cell>
          <cell r="J2890" t="str">
            <v>POTONGAN IJHT BLN AGUSTUS AN.DRS YASRIZAL</v>
          </cell>
          <cell r="K2890" t="str">
            <v>103140070</v>
          </cell>
        </row>
        <row r="2891">
          <cell r="A2891" t="str">
            <v>F</v>
          </cell>
          <cell r="B2891" t="str">
            <v>1</v>
          </cell>
          <cell r="D2891" t="str">
            <v>003432</v>
          </cell>
          <cell r="E2891">
            <v>38580</v>
          </cell>
          <cell r="F2891" t="str">
            <v>1000000</v>
          </cell>
          <cell r="G2891" t="str">
            <v>110101010000</v>
          </cell>
          <cell r="H2891">
            <v>167000</v>
          </cell>
          <cell r="I2891" t="str">
            <v>D</v>
          </cell>
          <cell r="J2891" t="str">
            <v>POTONGAN CICILAN KENDARAAN AN.DRS YASRIZAL</v>
          </cell>
          <cell r="K2891" t="str">
            <v>103140080</v>
          </cell>
        </row>
        <row r="2892">
          <cell r="A2892" t="str">
            <v>F</v>
          </cell>
          <cell r="B2892" t="str">
            <v>1</v>
          </cell>
          <cell r="D2892" t="str">
            <v>003432</v>
          </cell>
          <cell r="E2892">
            <v>38580</v>
          </cell>
          <cell r="F2892" t="str">
            <v>1780000</v>
          </cell>
          <cell r="G2892" t="str">
            <v>111101010000</v>
          </cell>
          <cell r="H2892">
            <v>167000</v>
          </cell>
          <cell r="I2892" t="str">
            <v>K</v>
          </cell>
          <cell r="J2892" t="str">
            <v>POTONGAN CICILAN KENDARAAN AN.DRS YASRIZAL</v>
          </cell>
          <cell r="K2892" t="str">
            <v>103140090</v>
          </cell>
        </row>
        <row r="2893">
          <cell r="A2893" t="str">
            <v>F</v>
          </cell>
          <cell r="B2893" t="str">
            <v>1</v>
          </cell>
          <cell r="D2893" t="str">
            <v>003433</v>
          </cell>
          <cell r="E2893">
            <v>38580</v>
          </cell>
          <cell r="F2893" t="str">
            <v>41310G1</v>
          </cell>
          <cell r="G2893" t="str">
            <v>6104010110G1</v>
          </cell>
          <cell r="H2893">
            <v>1212000</v>
          </cell>
          <cell r="I2893" t="str">
            <v>D</v>
          </cell>
          <cell r="J2893" t="str">
            <v>GAJI DASAR II BLN AGT-05 PRODUKSI II</v>
          </cell>
          <cell r="K2893" t="str">
            <v>103140100</v>
          </cell>
        </row>
        <row r="2894">
          <cell r="A2894" t="str">
            <v>F</v>
          </cell>
          <cell r="B2894" t="str">
            <v>1</v>
          </cell>
          <cell r="D2894" t="str">
            <v>003433</v>
          </cell>
          <cell r="E2894">
            <v>38580</v>
          </cell>
          <cell r="F2894" t="str">
            <v>1000000</v>
          </cell>
          <cell r="G2894" t="str">
            <v>110101010000</v>
          </cell>
          <cell r="H2894">
            <v>1212000</v>
          </cell>
          <cell r="I2894" t="str">
            <v>K</v>
          </cell>
          <cell r="J2894" t="str">
            <v>GAJI DASAR II BLN AGT-05 PRODUKSI II</v>
          </cell>
          <cell r="K2894" t="str">
            <v>103140110</v>
          </cell>
        </row>
        <row r="2895">
          <cell r="A2895" t="str">
            <v>F</v>
          </cell>
          <cell r="B2895" t="str">
            <v>7</v>
          </cell>
          <cell r="D2895" t="str">
            <v>01413</v>
          </cell>
          <cell r="E2895">
            <v>38586</v>
          </cell>
          <cell r="F2895" t="str">
            <v>48520F2</v>
          </cell>
          <cell r="G2895" t="str">
            <v>6106010120F2</v>
          </cell>
          <cell r="H2895">
            <v>11005</v>
          </cell>
          <cell r="I2895" t="str">
            <v>D</v>
          </cell>
          <cell r="J2895" t="str">
            <v>*19651014A 008401 BI.OBT KARY KOMAR JUANDA</v>
          </cell>
          <cell r="K2895" t="str">
            <v>402237800</v>
          </cell>
        </row>
        <row r="2896">
          <cell r="A2896" t="str">
            <v>F</v>
          </cell>
          <cell r="B2896" t="str">
            <v>7</v>
          </cell>
          <cell r="D2896" t="str">
            <v>01413</v>
          </cell>
          <cell r="E2896">
            <v>38586</v>
          </cell>
          <cell r="F2896" t="str">
            <v>48520M3</v>
          </cell>
          <cell r="G2896" t="str">
            <v>6106010120M3</v>
          </cell>
          <cell r="H2896">
            <v>31357</v>
          </cell>
          <cell r="I2896" t="str">
            <v>D</v>
          </cell>
          <cell r="J2896" t="str">
            <v>*19640601A 008402 BI.OBT KARY KASDI</v>
          </cell>
          <cell r="K2896" t="str">
            <v>402237810</v>
          </cell>
        </row>
        <row r="2897">
          <cell r="A2897" t="str">
            <v>F</v>
          </cell>
          <cell r="B2897" t="str">
            <v>7</v>
          </cell>
          <cell r="D2897" t="str">
            <v>01413</v>
          </cell>
          <cell r="E2897">
            <v>38586</v>
          </cell>
          <cell r="F2897" t="str">
            <v>48520G2</v>
          </cell>
          <cell r="G2897" t="str">
            <v>6106010120G2</v>
          </cell>
          <cell r="H2897">
            <v>10875</v>
          </cell>
          <cell r="I2897" t="str">
            <v>D</v>
          </cell>
          <cell r="J2897" t="str">
            <v>*19561208A 008403 BI.OBT KARY DIRSUN SUTANTO</v>
          </cell>
          <cell r="K2897" t="str">
            <v>402237820</v>
          </cell>
        </row>
        <row r="2898">
          <cell r="A2898" t="str">
            <v>M</v>
          </cell>
          <cell r="B2898" t="str">
            <v>7</v>
          </cell>
          <cell r="D2898" t="str">
            <v>01413</v>
          </cell>
          <cell r="E2898">
            <v>38586</v>
          </cell>
          <cell r="F2898" t="str">
            <v>48520S4</v>
          </cell>
          <cell r="G2898" t="str">
            <v>6106010120S4</v>
          </cell>
          <cell r="H2898">
            <v>36102</v>
          </cell>
          <cell r="I2898" t="str">
            <v>D</v>
          </cell>
          <cell r="J2898" t="str">
            <v>*19581230A 008404 BI.OBT KARY AYI SUTARSIH</v>
          </cell>
          <cell r="K2898" t="str">
            <v>402237830</v>
          </cell>
        </row>
        <row r="2899">
          <cell r="A2899" t="str">
            <v>M</v>
          </cell>
          <cell r="B2899" t="str">
            <v>7</v>
          </cell>
          <cell r="D2899" t="str">
            <v>01413</v>
          </cell>
          <cell r="E2899">
            <v>38586</v>
          </cell>
          <cell r="F2899" t="str">
            <v>48520H5</v>
          </cell>
          <cell r="G2899" t="str">
            <v>6106010120H5</v>
          </cell>
          <cell r="H2899">
            <v>10875</v>
          </cell>
          <cell r="I2899" t="str">
            <v>D</v>
          </cell>
          <cell r="J2899" t="str">
            <v>*19630307A 008405 BI.OBT ISTR LILI HERMAWAN</v>
          </cell>
          <cell r="K2899" t="str">
            <v>402237840</v>
          </cell>
        </row>
        <row r="2900">
          <cell r="A2900" t="str">
            <v>F</v>
          </cell>
          <cell r="B2900" t="str">
            <v>1</v>
          </cell>
          <cell r="D2900" t="str">
            <v>003434</v>
          </cell>
          <cell r="E2900">
            <v>38580</v>
          </cell>
          <cell r="F2900" t="str">
            <v>1000000</v>
          </cell>
          <cell r="G2900" t="str">
            <v>110101010000</v>
          </cell>
          <cell r="H2900">
            <v>291892</v>
          </cell>
          <cell r="I2900" t="str">
            <v>D</v>
          </cell>
          <cell r="J2900" t="str">
            <v>PPH PSL 21 ATAS JASA VALIDASI KUALIFIKASI INST.</v>
          </cell>
          <cell r="K2900" t="str">
            <v>103140120</v>
          </cell>
        </row>
        <row r="2901">
          <cell r="A2901" t="str">
            <v>F</v>
          </cell>
          <cell r="B2901" t="str">
            <v>7</v>
          </cell>
          <cell r="D2901" t="str">
            <v>01413</v>
          </cell>
          <cell r="E2901">
            <v>38586</v>
          </cell>
          <cell r="F2901" t="str">
            <v>48520F6</v>
          </cell>
          <cell r="G2901" t="str">
            <v>6106010120F6</v>
          </cell>
          <cell r="H2901">
            <v>42140</v>
          </cell>
          <cell r="I2901" t="str">
            <v>D</v>
          </cell>
          <cell r="J2901" t="str">
            <v>*19550805A 009717 BI.OBT KARY SUWARDJO DJAMBEK</v>
          </cell>
          <cell r="K2901" t="str">
            <v>402237850</v>
          </cell>
        </row>
        <row r="2902">
          <cell r="A2902" t="str">
            <v>M</v>
          </cell>
          <cell r="B2902" t="str">
            <v>7</v>
          </cell>
          <cell r="D2902" t="str">
            <v>01413</v>
          </cell>
          <cell r="E2902">
            <v>38586</v>
          </cell>
          <cell r="F2902" t="str">
            <v>48520H5</v>
          </cell>
          <cell r="G2902" t="str">
            <v>6106010120H5</v>
          </cell>
          <cell r="H2902">
            <v>8790</v>
          </cell>
          <cell r="I2902" t="str">
            <v>D</v>
          </cell>
          <cell r="J2902" t="str">
            <v>*19600502C 009718 BI.OBT KARY JAJA SUDIRJA</v>
          </cell>
          <cell r="K2902" t="str">
            <v>402237860</v>
          </cell>
        </row>
        <row r="2903">
          <cell r="A2903" t="str">
            <v>M</v>
          </cell>
          <cell r="B2903" t="str">
            <v>7</v>
          </cell>
          <cell r="D2903" t="str">
            <v>01413</v>
          </cell>
          <cell r="E2903">
            <v>38586</v>
          </cell>
          <cell r="F2903" t="str">
            <v>48520A1</v>
          </cell>
          <cell r="G2903" t="str">
            <v>6106010120A1</v>
          </cell>
          <cell r="H2903">
            <v>32874</v>
          </cell>
          <cell r="I2903" t="str">
            <v>D</v>
          </cell>
          <cell r="J2903" t="str">
            <v>*19531210B 009723 BI.OBT KARY IMAM SUBAGJO, DRS</v>
          </cell>
          <cell r="K2903" t="str">
            <v>402237870</v>
          </cell>
        </row>
        <row r="2904">
          <cell r="A2904" t="str">
            <v>F</v>
          </cell>
          <cell r="B2904" t="str">
            <v>7</v>
          </cell>
          <cell r="D2904" t="str">
            <v>01413</v>
          </cell>
          <cell r="E2904">
            <v>38586</v>
          </cell>
          <cell r="F2904" t="str">
            <v>48520Q4</v>
          </cell>
          <cell r="G2904" t="str">
            <v>6106010120Q4</v>
          </cell>
          <cell r="H2904">
            <v>170500</v>
          </cell>
          <cell r="I2904" t="str">
            <v>D</v>
          </cell>
          <cell r="J2904" t="str">
            <v>*19590513A 009724 BI.OBT KARY EEM NURAKHMI AGUS R,</v>
          </cell>
          <cell r="K2904" t="str">
            <v>402237880</v>
          </cell>
        </row>
        <row r="2905">
          <cell r="A2905" t="str">
            <v>F</v>
          </cell>
          <cell r="B2905" t="str">
            <v>1</v>
          </cell>
          <cell r="D2905" t="str">
            <v>003434</v>
          </cell>
          <cell r="E2905">
            <v>38580</v>
          </cell>
          <cell r="F2905" t="str">
            <v>1810204</v>
          </cell>
          <cell r="G2905" t="str">
            <v>210303010204</v>
          </cell>
          <cell r="H2905">
            <v>291892</v>
          </cell>
          <cell r="I2905" t="str">
            <v>K</v>
          </cell>
          <cell r="J2905" t="str">
            <v>PPH 21--ATAS JASA VALIDASI SDR.JOKO RADITIYO</v>
          </cell>
          <cell r="K2905" t="str">
            <v>103140130</v>
          </cell>
        </row>
        <row r="2906">
          <cell r="A2906" t="str">
            <v>M</v>
          </cell>
          <cell r="B2906" t="str">
            <v>7</v>
          </cell>
          <cell r="D2906" t="str">
            <v>01413</v>
          </cell>
          <cell r="E2906">
            <v>38586</v>
          </cell>
          <cell r="F2906" t="str">
            <v>48520G5</v>
          </cell>
          <cell r="G2906" t="str">
            <v>6106010120G5</v>
          </cell>
          <cell r="H2906">
            <v>53729</v>
          </cell>
          <cell r="I2906" t="str">
            <v>D</v>
          </cell>
          <cell r="J2906" t="str">
            <v>*19621015C 000031 BI.OBT ANAK SUPRIYANTO</v>
          </cell>
          <cell r="K2906" t="str">
            <v>402237890</v>
          </cell>
        </row>
        <row r="2907">
          <cell r="A2907" t="str">
            <v>F</v>
          </cell>
          <cell r="B2907" t="str">
            <v>7</v>
          </cell>
          <cell r="D2907" t="str">
            <v>01413</v>
          </cell>
          <cell r="E2907">
            <v>38586</v>
          </cell>
          <cell r="F2907" t="str">
            <v>48520Q5</v>
          </cell>
          <cell r="G2907" t="str">
            <v>6106010120Q5</v>
          </cell>
          <cell r="H2907">
            <v>37110</v>
          </cell>
          <cell r="I2907" t="str">
            <v>D</v>
          </cell>
          <cell r="J2907" t="str">
            <v>*19611216A 000036 BI.OBT KARY AGUS WARSA</v>
          </cell>
          <cell r="K2907" t="str">
            <v>402237900</v>
          </cell>
        </row>
        <row r="2908">
          <cell r="A2908" t="str">
            <v>F</v>
          </cell>
          <cell r="B2908" t="str">
            <v>7</v>
          </cell>
          <cell r="D2908" t="str">
            <v>01413</v>
          </cell>
          <cell r="E2908">
            <v>38586</v>
          </cell>
          <cell r="F2908" t="str">
            <v>48520G3</v>
          </cell>
          <cell r="G2908" t="str">
            <v>6106010120G3</v>
          </cell>
          <cell r="H2908">
            <v>132614</v>
          </cell>
          <cell r="I2908" t="str">
            <v>D</v>
          </cell>
          <cell r="J2908" t="str">
            <v>*19721216B 000043 BI.OBT KARY YAYU WAHYUHADINI</v>
          </cell>
          <cell r="K2908" t="str">
            <v>402237910</v>
          </cell>
        </row>
        <row r="2909">
          <cell r="A2909" t="str">
            <v>M</v>
          </cell>
          <cell r="B2909" t="str">
            <v>7</v>
          </cell>
          <cell r="D2909" t="str">
            <v>01413</v>
          </cell>
          <cell r="E2909">
            <v>38586</v>
          </cell>
          <cell r="F2909" t="str">
            <v>48520G5</v>
          </cell>
          <cell r="G2909" t="str">
            <v>6106010120G5</v>
          </cell>
          <cell r="H2909">
            <v>180096</v>
          </cell>
          <cell r="I2909" t="str">
            <v>D</v>
          </cell>
          <cell r="J2909" t="str">
            <v>*19591202B 000049 BI.OBT KARY SUGANDA</v>
          </cell>
          <cell r="K2909" t="str">
            <v>402237920</v>
          </cell>
        </row>
        <row r="2910">
          <cell r="A2910" t="str">
            <v>F</v>
          </cell>
          <cell r="B2910" t="str">
            <v>1</v>
          </cell>
          <cell r="D2910" t="str">
            <v>003435</v>
          </cell>
          <cell r="E2910">
            <v>38580</v>
          </cell>
          <cell r="F2910" t="str">
            <v>46106E0</v>
          </cell>
          <cell r="G2910" t="str">
            <v>6604010106E0</v>
          </cell>
          <cell r="H2910">
            <v>3891892</v>
          </cell>
          <cell r="I2910" t="str">
            <v>D</v>
          </cell>
          <cell r="J2910" t="str">
            <v>JASA VALIDASI KUALIFIKASI INSTALASI       PRODUKSI</v>
          </cell>
          <cell r="K2910" t="str">
            <v>103140140</v>
          </cell>
        </row>
        <row r="2911">
          <cell r="A2911" t="str">
            <v>F</v>
          </cell>
          <cell r="B2911" t="str">
            <v>1</v>
          </cell>
          <cell r="D2911" t="str">
            <v>003435</v>
          </cell>
          <cell r="E2911">
            <v>38580</v>
          </cell>
          <cell r="F2911" t="str">
            <v>1000000</v>
          </cell>
          <cell r="G2911" t="str">
            <v>110101010000</v>
          </cell>
          <cell r="H2911">
            <v>3891892</v>
          </cell>
          <cell r="I2911" t="str">
            <v>K</v>
          </cell>
          <cell r="J2911" t="str">
            <v>JASA VALIDASI KUALIFIKASI INSTALASI       PRODUKSI</v>
          </cell>
          <cell r="K2911" t="str">
            <v>103140150</v>
          </cell>
        </row>
        <row r="2912">
          <cell r="A2912" t="str">
            <v>F</v>
          </cell>
          <cell r="B2912" t="str">
            <v>1</v>
          </cell>
          <cell r="D2912" t="str">
            <v>003436</v>
          </cell>
          <cell r="E2912">
            <v>38580</v>
          </cell>
          <cell r="F2912" t="str">
            <v>1000000</v>
          </cell>
          <cell r="G2912" t="str">
            <v>110101010000</v>
          </cell>
          <cell r="H2912">
            <v>466400</v>
          </cell>
          <cell r="I2912" t="str">
            <v>K</v>
          </cell>
          <cell r="J2912" t="str">
            <v>ONGKOS ANGKUT 8000 BBM SOLAR @RP.53 TGL 28/07/05</v>
          </cell>
          <cell r="K2912" t="str">
            <v>103140160</v>
          </cell>
        </row>
        <row r="2913">
          <cell r="A2913" t="str">
            <v>F</v>
          </cell>
          <cell r="B2913" t="str">
            <v>1</v>
          </cell>
          <cell r="D2913" t="str">
            <v>003436</v>
          </cell>
          <cell r="E2913">
            <v>38580</v>
          </cell>
          <cell r="F2913" t="str">
            <v>4200000</v>
          </cell>
          <cell r="G2913" t="str">
            <v>620101010000</v>
          </cell>
          <cell r="H2913">
            <v>424000</v>
          </cell>
          <cell r="I2913" t="str">
            <v>D</v>
          </cell>
          <cell r="J2913" t="str">
            <v>ONGKOS ANGKUT 8000 BBM SOLAR @RP.53 TGL 28/07/05</v>
          </cell>
          <cell r="K2913" t="str">
            <v>103140170</v>
          </cell>
        </row>
        <row r="2914">
          <cell r="A2914" t="str">
            <v>F</v>
          </cell>
          <cell r="B2914" t="str">
            <v>7</v>
          </cell>
          <cell r="D2914" t="str">
            <v>01413</v>
          </cell>
          <cell r="E2914">
            <v>38586</v>
          </cell>
          <cell r="F2914" t="str">
            <v>48520Q6</v>
          </cell>
          <cell r="G2914" t="str">
            <v>6106010120Q6</v>
          </cell>
          <cell r="H2914">
            <v>150433</v>
          </cell>
          <cell r="I2914" t="str">
            <v>D</v>
          </cell>
          <cell r="J2914" t="str">
            <v>*19590512B 000353 BI.OBT KARY THERESIA INGGRIED,NY</v>
          </cell>
          <cell r="K2914" t="str">
            <v>402237930</v>
          </cell>
        </row>
        <row r="2915">
          <cell r="A2915" t="str">
            <v>F</v>
          </cell>
          <cell r="B2915" t="str">
            <v>7</v>
          </cell>
          <cell r="D2915" t="str">
            <v>01413</v>
          </cell>
          <cell r="E2915">
            <v>38586</v>
          </cell>
          <cell r="F2915" t="str">
            <v>48520O1</v>
          </cell>
          <cell r="G2915" t="str">
            <v>6106010120O1</v>
          </cell>
          <cell r="H2915">
            <v>97262</v>
          </cell>
          <cell r="I2915" t="str">
            <v>D</v>
          </cell>
          <cell r="J2915" t="str">
            <v>*19650604E 000355 BI.OBT KARY WARTIYAS TUTI, DRA</v>
          </cell>
          <cell r="K2915" t="str">
            <v>402237940</v>
          </cell>
        </row>
        <row r="2916">
          <cell r="A2916" t="str">
            <v>F</v>
          </cell>
          <cell r="B2916" t="str">
            <v>7</v>
          </cell>
          <cell r="D2916" t="str">
            <v>01413</v>
          </cell>
          <cell r="E2916">
            <v>38586</v>
          </cell>
          <cell r="F2916" t="str">
            <v>48520F2</v>
          </cell>
          <cell r="G2916" t="str">
            <v>6106010120F2</v>
          </cell>
          <cell r="H2916">
            <v>86868</v>
          </cell>
          <cell r="I2916" t="str">
            <v>D</v>
          </cell>
          <cell r="J2916" t="str">
            <v>*19610826A 009716 BI.OBT KARY WAWAN RUSWANDI</v>
          </cell>
          <cell r="K2916" t="str">
            <v>402237950</v>
          </cell>
        </row>
        <row r="2917">
          <cell r="A2917" t="str">
            <v>F</v>
          </cell>
          <cell r="B2917" t="str">
            <v>1</v>
          </cell>
          <cell r="D2917" t="str">
            <v>003436</v>
          </cell>
          <cell r="E2917">
            <v>38580</v>
          </cell>
          <cell r="F2917" t="str">
            <v>187KA25</v>
          </cell>
          <cell r="G2917" t="str">
            <v>11100301KA25</v>
          </cell>
          <cell r="H2917">
            <v>42400</v>
          </cell>
          <cell r="I2917" t="str">
            <v>D</v>
          </cell>
          <cell r="J2917" t="str">
            <v>PPN 10% KARYA PIJAR LESTARI      DGJRP-423-0000048</v>
          </cell>
          <cell r="K2917" t="str">
            <v>103140180</v>
          </cell>
        </row>
        <row r="2918">
          <cell r="A2918" t="str">
            <v>F</v>
          </cell>
          <cell r="B2918" t="str">
            <v>7</v>
          </cell>
          <cell r="D2918" t="str">
            <v>01413</v>
          </cell>
          <cell r="E2918">
            <v>38586</v>
          </cell>
          <cell r="F2918" t="str">
            <v>48520E0</v>
          </cell>
          <cell r="G2918" t="str">
            <v>6106010120E0</v>
          </cell>
          <cell r="H2918">
            <v>13620</v>
          </cell>
          <cell r="I2918" t="str">
            <v>D</v>
          </cell>
          <cell r="J2918" t="str">
            <v>*19540903A 009722 BI.OBT KARY KUSMAYA, DRS</v>
          </cell>
          <cell r="K2918" t="str">
            <v>402237960</v>
          </cell>
        </row>
        <row r="2919">
          <cell r="A2919" t="str">
            <v>F</v>
          </cell>
          <cell r="B2919" t="str">
            <v>7</v>
          </cell>
          <cell r="D2919" t="str">
            <v>01413</v>
          </cell>
          <cell r="E2919">
            <v>38586</v>
          </cell>
          <cell r="F2919" t="str">
            <v>48520E0</v>
          </cell>
          <cell r="G2919" t="str">
            <v>6106010120E0</v>
          </cell>
          <cell r="H2919">
            <v>20350</v>
          </cell>
          <cell r="I2919" t="str">
            <v>D</v>
          </cell>
          <cell r="J2919" t="str">
            <v>*19540903A 009725 BI.OBT KARY KUSMAYA, DRS</v>
          </cell>
          <cell r="K2919" t="str">
            <v>402237970</v>
          </cell>
        </row>
        <row r="2920">
          <cell r="A2920" t="str">
            <v>F</v>
          </cell>
          <cell r="B2920" t="str">
            <v>1</v>
          </cell>
          <cell r="D2920" t="str">
            <v>003437</v>
          </cell>
          <cell r="E2920">
            <v>38580</v>
          </cell>
          <cell r="F2920" t="str">
            <v>1000000</v>
          </cell>
          <cell r="G2920" t="str">
            <v>110101010000</v>
          </cell>
          <cell r="H2920">
            <v>466400</v>
          </cell>
          <cell r="I2920" t="str">
            <v>K</v>
          </cell>
          <cell r="J2920" t="str">
            <v>ONGKOS ANKUT 8000 LITER BBM SOALR @RP.53 TGL05/08/</v>
          </cell>
          <cell r="K2920" t="str">
            <v>103140190</v>
          </cell>
        </row>
        <row r="2921">
          <cell r="A2921" t="str">
            <v>F</v>
          </cell>
          <cell r="B2921" t="str">
            <v>1</v>
          </cell>
          <cell r="D2921" t="str">
            <v>003437</v>
          </cell>
          <cell r="E2921">
            <v>38580</v>
          </cell>
          <cell r="F2921" t="str">
            <v>4200000</v>
          </cell>
          <cell r="G2921" t="str">
            <v>620101010000</v>
          </cell>
          <cell r="H2921">
            <v>424000</v>
          </cell>
          <cell r="I2921" t="str">
            <v>D</v>
          </cell>
          <cell r="J2921" t="str">
            <v>ONGKOS ANKUT 8000 LITER BBM SOALR @RP.53 TGL05/08/</v>
          </cell>
          <cell r="K2921" t="str">
            <v>103140200</v>
          </cell>
        </row>
        <row r="2922">
          <cell r="A2922" t="str">
            <v>F</v>
          </cell>
          <cell r="B2922" t="str">
            <v>1</v>
          </cell>
          <cell r="D2922" t="str">
            <v>003437</v>
          </cell>
          <cell r="E2922">
            <v>38580</v>
          </cell>
          <cell r="F2922" t="str">
            <v>187KA25</v>
          </cell>
          <cell r="G2922" t="str">
            <v>11100301KA25</v>
          </cell>
          <cell r="H2922">
            <v>42400</v>
          </cell>
          <cell r="I2922" t="str">
            <v>D</v>
          </cell>
          <cell r="J2922" t="str">
            <v>PPN 10% KARYA PIJAR LESTARI      DGJRP-423-0000058</v>
          </cell>
          <cell r="K2922" t="str">
            <v>103140210</v>
          </cell>
        </row>
        <row r="2923">
          <cell r="A2923" t="str">
            <v>F</v>
          </cell>
          <cell r="B2923" t="str">
            <v>1</v>
          </cell>
          <cell r="D2923" t="str">
            <v>003438</v>
          </cell>
          <cell r="E2923">
            <v>38580</v>
          </cell>
          <cell r="F2923" t="str">
            <v>1000000</v>
          </cell>
          <cell r="G2923" t="str">
            <v>110101010000</v>
          </cell>
          <cell r="H2923">
            <v>466400</v>
          </cell>
          <cell r="I2923" t="str">
            <v>K</v>
          </cell>
          <cell r="J2923" t="str">
            <v>ONGKOS ANGKUT 8000 LTR BBM SOLAR @RP.53 TGL05/08/0</v>
          </cell>
          <cell r="K2923" t="str">
            <v>103140220</v>
          </cell>
        </row>
        <row r="2924">
          <cell r="A2924" t="str">
            <v>F</v>
          </cell>
          <cell r="B2924" t="str">
            <v>7</v>
          </cell>
          <cell r="D2924" t="str">
            <v>001413</v>
          </cell>
          <cell r="E2924">
            <v>38586</v>
          </cell>
          <cell r="F2924" t="str">
            <v>48523Q5</v>
          </cell>
          <cell r="G2924" t="str">
            <v>6106040123Q5</v>
          </cell>
          <cell r="H2924">
            <v>59898</v>
          </cell>
          <cell r="I2924" t="str">
            <v>D</v>
          </cell>
          <cell r="J2924" t="str">
            <v>BIAYA OBAT UNTUK BLN JUL-05 UMUM</v>
          </cell>
          <cell r="K2924" t="str">
            <v>402237980</v>
          </cell>
        </row>
        <row r="2925">
          <cell r="A2925" t="str">
            <v>F</v>
          </cell>
          <cell r="B2925" t="str">
            <v>7</v>
          </cell>
          <cell r="D2925" t="str">
            <v>001413</v>
          </cell>
          <cell r="E2925">
            <v>38586</v>
          </cell>
          <cell r="F2925" t="str">
            <v>48523Q5</v>
          </cell>
          <cell r="G2925" t="str">
            <v>6106040123Q5</v>
          </cell>
          <cell r="H2925">
            <v>75473</v>
          </cell>
          <cell r="I2925" t="str">
            <v>D</v>
          </cell>
          <cell r="J2925" t="str">
            <v>BIAYA OBAT UNTUK BLN JUL-05 UMUM</v>
          </cell>
          <cell r="K2925" t="str">
            <v>402237990</v>
          </cell>
        </row>
        <row r="2926">
          <cell r="A2926" t="str">
            <v>F</v>
          </cell>
          <cell r="B2926" t="str">
            <v>1</v>
          </cell>
          <cell r="D2926" t="str">
            <v>003438</v>
          </cell>
          <cell r="E2926">
            <v>38580</v>
          </cell>
          <cell r="F2926" t="str">
            <v>4200000</v>
          </cell>
          <cell r="G2926" t="str">
            <v>620101010000</v>
          </cell>
          <cell r="H2926">
            <v>424000</v>
          </cell>
          <cell r="I2926" t="str">
            <v>D</v>
          </cell>
          <cell r="J2926" t="str">
            <v>ONGKOS ANGKUT 8000 LTR BBM SOLAR @RP.53 TGL05/08/0</v>
          </cell>
          <cell r="K2926" t="str">
            <v>103140230</v>
          </cell>
        </row>
        <row r="2927">
          <cell r="A2927" t="str">
            <v>F</v>
          </cell>
          <cell r="B2927" t="str">
            <v>7</v>
          </cell>
          <cell r="D2927" t="str">
            <v>001413</v>
          </cell>
          <cell r="E2927">
            <v>38586</v>
          </cell>
          <cell r="F2927" t="str">
            <v>48523Q5</v>
          </cell>
          <cell r="G2927" t="str">
            <v>6106040123Q5</v>
          </cell>
          <cell r="H2927">
            <v>358294</v>
          </cell>
          <cell r="I2927" t="str">
            <v>D</v>
          </cell>
          <cell r="J2927" t="str">
            <v>BIAYA OBAT UNTUK BLN JUL-05 UMUM</v>
          </cell>
          <cell r="K2927" t="str">
            <v>402238000</v>
          </cell>
        </row>
        <row r="2928">
          <cell r="A2928" t="str">
            <v>F</v>
          </cell>
          <cell r="B2928" t="str">
            <v>1</v>
          </cell>
          <cell r="D2928" t="str">
            <v>003438</v>
          </cell>
          <cell r="E2928">
            <v>38580</v>
          </cell>
          <cell r="F2928" t="str">
            <v>187KA25</v>
          </cell>
          <cell r="G2928" t="str">
            <v>11100301KA25</v>
          </cell>
          <cell r="H2928">
            <v>42400</v>
          </cell>
          <cell r="I2928" t="str">
            <v>D</v>
          </cell>
          <cell r="J2928" t="str">
            <v>PPN 10% KARYA PIJAR LESTARI      DGJRP-423-0000059</v>
          </cell>
          <cell r="K2928" t="str">
            <v>103140240</v>
          </cell>
        </row>
        <row r="2929">
          <cell r="A2929" t="str">
            <v>F</v>
          </cell>
          <cell r="B2929" t="str">
            <v>1</v>
          </cell>
          <cell r="D2929" t="str">
            <v>003439</v>
          </cell>
          <cell r="E2929">
            <v>38580</v>
          </cell>
          <cell r="F2929" t="str">
            <v>46301Q5</v>
          </cell>
          <cell r="G2929" t="str">
            <v>6201020101Q5</v>
          </cell>
          <cell r="H2929">
            <v>1890000</v>
          </cell>
          <cell r="I2929" t="str">
            <v>D</v>
          </cell>
          <cell r="J2929" t="str">
            <v>PEMBELIAN 900 LTR BBM SOLAR @RP.2100 BLN AGUSTUS</v>
          </cell>
          <cell r="K2929" t="str">
            <v>103140250</v>
          </cell>
        </row>
        <row r="2930">
          <cell r="A2930" t="str">
            <v>F</v>
          </cell>
          <cell r="B2930" t="str">
            <v>1</v>
          </cell>
          <cell r="D2930" t="str">
            <v>003439</v>
          </cell>
          <cell r="E2930">
            <v>38580</v>
          </cell>
          <cell r="F2930" t="str">
            <v>1000000</v>
          </cell>
          <cell r="G2930" t="str">
            <v>110101010000</v>
          </cell>
          <cell r="H2930">
            <v>1890000</v>
          </cell>
          <cell r="I2930" t="str">
            <v>K</v>
          </cell>
          <cell r="J2930" t="str">
            <v>PEMBELIAN 900 LTR BBM SOLAR @RP.2100 BLN AGUSTUS</v>
          </cell>
          <cell r="K2930" t="str">
            <v>103140260</v>
          </cell>
        </row>
        <row r="2931">
          <cell r="A2931" t="str">
            <v>F</v>
          </cell>
          <cell r="B2931" t="str">
            <v>7</v>
          </cell>
          <cell r="D2931" t="str">
            <v>001413</v>
          </cell>
          <cell r="E2931">
            <v>38586</v>
          </cell>
          <cell r="F2931" t="str">
            <v>121KI23</v>
          </cell>
          <cell r="G2931" t="str">
            <v>11110501KI23</v>
          </cell>
          <cell r="H2931">
            <v>101270</v>
          </cell>
          <cell r="I2931" t="str">
            <v>D</v>
          </cell>
          <cell r="J2931" t="str">
            <v>PEMB.OBAT JUL.05 A/N ASEP SOLIHIN</v>
          </cell>
          <cell r="K2931" t="str">
            <v>402238010</v>
          </cell>
        </row>
        <row r="2932">
          <cell r="A2932" t="str">
            <v>F</v>
          </cell>
          <cell r="B2932" t="str">
            <v>1</v>
          </cell>
          <cell r="D2932" t="str">
            <v>003440</v>
          </cell>
          <cell r="E2932">
            <v>38580</v>
          </cell>
          <cell r="F2932" t="str">
            <v>46302Q5</v>
          </cell>
          <cell r="G2932" t="str">
            <v>6201020202Q5</v>
          </cell>
          <cell r="H2932">
            <v>3120000</v>
          </cell>
          <cell r="I2932" t="str">
            <v>D</v>
          </cell>
          <cell r="J2932" t="str">
            <v>PEMBELIAN 1300 LTR BBM PREMIUM @RP.2400 BLN AGUSTU</v>
          </cell>
          <cell r="K2932" t="str">
            <v>103140270</v>
          </cell>
        </row>
        <row r="2933">
          <cell r="A2933" t="str">
            <v>F</v>
          </cell>
          <cell r="B2933" t="str">
            <v>7</v>
          </cell>
          <cell r="D2933" t="str">
            <v>001413</v>
          </cell>
          <cell r="E2933">
            <v>38586</v>
          </cell>
          <cell r="F2933" t="str">
            <v>193KI01</v>
          </cell>
          <cell r="G2933" t="str">
            <v>21070302KI01</v>
          </cell>
          <cell r="H2933">
            <v>48667065</v>
          </cell>
          <cell r="I2933" t="str">
            <v>K</v>
          </cell>
          <cell r="J2933" t="str">
            <v>KIMIA FARMA 14       973/BM-BDG/VII/2005</v>
          </cell>
          <cell r="K2933" t="str">
            <v>402238020</v>
          </cell>
        </row>
        <row r="2934">
          <cell r="A2934" t="str">
            <v>F</v>
          </cell>
          <cell r="B2934" t="str">
            <v>1</v>
          </cell>
          <cell r="D2934" t="str">
            <v>003440</v>
          </cell>
          <cell r="E2934">
            <v>38580</v>
          </cell>
          <cell r="F2934" t="str">
            <v>1000000</v>
          </cell>
          <cell r="G2934" t="str">
            <v>110101010000</v>
          </cell>
          <cell r="H2934">
            <v>3120000</v>
          </cell>
          <cell r="I2934" t="str">
            <v>K</v>
          </cell>
          <cell r="J2934" t="str">
            <v>PEMBELIAN 1300 LTR BBM PREMIUM @RP.2400 BLN AGUSTU</v>
          </cell>
          <cell r="K2934" t="str">
            <v>103140280</v>
          </cell>
        </row>
        <row r="2935">
          <cell r="A2935" t="str">
            <v>F</v>
          </cell>
          <cell r="B2935" t="str">
            <v>7</v>
          </cell>
          <cell r="D2935" t="str">
            <v>001413</v>
          </cell>
          <cell r="E2935">
            <v>38586</v>
          </cell>
          <cell r="F2935" t="str">
            <v>193KI01</v>
          </cell>
          <cell r="G2935" t="str">
            <v>21070302KI01</v>
          </cell>
          <cell r="H2935">
            <v>4866707</v>
          </cell>
          <cell r="I2935" t="str">
            <v>K</v>
          </cell>
          <cell r="J2935" t="str">
            <v>TK PPN KIMIA FARMA 14   CIJWL-428-0019539      /</v>
          </cell>
          <cell r="K2935" t="str">
            <v>402238030</v>
          </cell>
        </row>
        <row r="2936">
          <cell r="A2936" t="str">
            <v>F</v>
          </cell>
          <cell r="B2936" t="str">
            <v>1</v>
          </cell>
          <cell r="D2936" t="str">
            <v>003468</v>
          </cell>
          <cell r="E2936">
            <v>38582</v>
          </cell>
          <cell r="F2936" t="str">
            <v>48200M4</v>
          </cell>
          <cell r="G2936" t="str">
            <v>6702010100M4</v>
          </cell>
          <cell r="H2936">
            <v>100000</v>
          </cell>
          <cell r="I2936" t="str">
            <v>D</v>
          </cell>
          <cell r="J2936" t="str">
            <v>SPPD BENNY YUSAK KE JAKARTA TGL 7 JULI 2005</v>
          </cell>
          <cell r="K2936" t="str">
            <v>103160010</v>
          </cell>
        </row>
        <row r="2937">
          <cell r="A2937" t="str">
            <v>F</v>
          </cell>
          <cell r="B2937" t="str">
            <v>1</v>
          </cell>
          <cell r="D2937" t="str">
            <v>003468</v>
          </cell>
          <cell r="E2937">
            <v>38582</v>
          </cell>
          <cell r="F2937" t="str">
            <v>1000000</v>
          </cell>
          <cell r="G2937" t="str">
            <v>110101010000</v>
          </cell>
          <cell r="H2937">
            <v>100000</v>
          </cell>
          <cell r="I2937" t="str">
            <v>K</v>
          </cell>
          <cell r="J2937" t="str">
            <v>SPPD BENNY YUSAK KE JAKARTA TGL 2 JULI 2005</v>
          </cell>
          <cell r="K2937" t="str">
            <v>103160020</v>
          </cell>
        </row>
        <row r="2938">
          <cell r="A2938" t="str">
            <v>F</v>
          </cell>
          <cell r="B2938" t="str">
            <v>1</v>
          </cell>
          <cell r="D2938" t="str">
            <v>003441</v>
          </cell>
          <cell r="E2938">
            <v>38580</v>
          </cell>
          <cell r="F2938" t="str">
            <v>45002Q5</v>
          </cell>
          <cell r="G2938" t="str">
            <v>6501020202Q5</v>
          </cell>
          <cell r="H2938">
            <v>763000</v>
          </cell>
          <cell r="I2938" t="str">
            <v>D</v>
          </cell>
          <cell r="J2938" t="str">
            <v>BIAYA PAJAK KENDARAAN NO. POL. D 1147 MD</v>
          </cell>
          <cell r="K2938" t="str">
            <v>103140290</v>
          </cell>
        </row>
        <row r="2939">
          <cell r="A2939" t="str">
            <v>F</v>
          </cell>
          <cell r="B2939" t="str">
            <v>1</v>
          </cell>
          <cell r="D2939" t="str">
            <v>003441</v>
          </cell>
          <cell r="E2939">
            <v>38580</v>
          </cell>
          <cell r="F2939" t="str">
            <v>1000000</v>
          </cell>
          <cell r="G2939" t="str">
            <v>110101010000</v>
          </cell>
          <cell r="H2939">
            <v>763000</v>
          </cell>
          <cell r="I2939" t="str">
            <v>K</v>
          </cell>
          <cell r="J2939" t="str">
            <v>BIAYA PAJAK KENDARAAN NO. POL. D 1147 MD</v>
          </cell>
          <cell r="K2939" t="str">
            <v>103140300</v>
          </cell>
        </row>
        <row r="2940">
          <cell r="A2940" t="str">
            <v>F</v>
          </cell>
          <cell r="B2940" t="str">
            <v>1</v>
          </cell>
          <cell r="D2940" t="str">
            <v>003469</v>
          </cell>
          <cell r="E2940">
            <v>38582</v>
          </cell>
          <cell r="F2940" t="str">
            <v>19300A4</v>
          </cell>
          <cell r="G2940" t="str">
            <v>2107050100A4</v>
          </cell>
          <cell r="H2940">
            <v>568500</v>
          </cell>
          <cell r="I2940" t="str">
            <v>D</v>
          </cell>
          <cell r="J2940" t="str">
            <v>CUTI PANJANG  NANDANG                  KTO BINTANG</v>
          </cell>
          <cell r="K2940" t="str">
            <v>103160030</v>
          </cell>
        </row>
        <row r="2941">
          <cell r="A2941" t="str">
            <v>F</v>
          </cell>
          <cell r="B2941" t="str">
            <v>1</v>
          </cell>
          <cell r="D2941" t="str">
            <v>003469</v>
          </cell>
          <cell r="E2941">
            <v>38582</v>
          </cell>
          <cell r="F2941" t="str">
            <v>1000000</v>
          </cell>
          <cell r="G2941" t="str">
            <v>110101010000</v>
          </cell>
          <cell r="H2941">
            <v>568500</v>
          </cell>
          <cell r="I2941" t="str">
            <v>K</v>
          </cell>
          <cell r="J2941" t="str">
            <v>CUTI PANJANG  NANDANG                  KTO BINTANG</v>
          </cell>
          <cell r="K2941" t="str">
            <v>103160040</v>
          </cell>
        </row>
        <row r="2942">
          <cell r="A2942" t="str">
            <v>F</v>
          </cell>
          <cell r="B2942" t="str">
            <v>1</v>
          </cell>
          <cell r="D2942" t="str">
            <v>003442</v>
          </cell>
          <cell r="E2942">
            <v>38580</v>
          </cell>
          <cell r="F2942" t="str">
            <v>1000000</v>
          </cell>
          <cell r="G2942" t="str">
            <v>110101010000</v>
          </cell>
          <cell r="H2942">
            <v>800000</v>
          </cell>
          <cell r="I2942" t="str">
            <v>K</v>
          </cell>
          <cell r="J2942" t="str">
            <v>PENGGANTIAN BIAYA PEMBELIAN BHN BAKAR</v>
          </cell>
          <cell r="K2942" t="str">
            <v>103140310</v>
          </cell>
        </row>
        <row r="2943">
          <cell r="A2943" t="str">
            <v>F</v>
          </cell>
          <cell r="B2943" t="str">
            <v>1</v>
          </cell>
          <cell r="D2943" t="str">
            <v>003470</v>
          </cell>
          <cell r="E2943">
            <v>38582</v>
          </cell>
          <cell r="F2943" t="str">
            <v>49102Q5</v>
          </cell>
          <cell r="G2943" t="str">
            <v>6801020102Q5</v>
          </cell>
          <cell r="H2943">
            <v>34000</v>
          </cell>
          <cell r="I2943" t="str">
            <v>D</v>
          </cell>
          <cell r="J2943" t="str">
            <v>JAMUAN MAKAN PETUGAS PENGANTAR UNDANGAN TG 13/8/05</v>
          </cell>
          <cell r="K2943" t="str">
            <v>103160050</v>
          </cell>
        </row>
        <row r="2944">
          <cell r="A2944" t="str">
            <v>F</v>
          </cell>
          <cell r="B2944" t="str">
            <v>1</v>
          </cell>
          <cell r="D2944" t="str">
            <v>003470</v>
          </cell>
          <cell r="E2944">
            <v>38582</v>
          </cell>
          <cell r="F2944" t="str">
            <v>1000000</v>
          </cell>
          <cell r="G2944" t="str">
            <v>110101010000</v>
          </cell>
          <cell r="H2944">
            <v>34000</v>
          </cell>
          <cell r="I2944" t="str">
            <v>K</v>
          </cell>
          <cell r="J2944" t="str">
            <v>JAMUAN MAKAN PETUGAS PENGANTAR UNDANGAN TG 13/8/05</v>
          </cell>
          <cell r="K2944" t="str">
            <v>103160060</v>
          </cell>
        </row>
        <row r="2945">
          <cell r="A2945" t="str">
            <v>F</v>
          </cell>
          <cell r="B2945" t="str">
            <v>1</v>
          </cell>
          <cell r="D2945" t="str">
            <v>003442</v>
          </cell>
          <cell r="E2945">
            <v>38580</v>
          </cell>
          <cell r="F2945" t="str">
            <v>46302A0</v>
          </cell>
          <cell r="G2945" t="str">
            <v>6201020202A0</v>
          </cell>
          <cell r="H2945">
            <v>200000</v>
          </cell>
          <cell r="I2945" t="str">
            <v>D</v>
          </cell>
          <cell r="J2945" t="str">
            <v>PENGGANTIAN BIAYA PEMBELIAN BHN BAKAR DRS.JISMAN</v>
          </cell>
          <cell r="K2945" t="str">
            <v>103140320</v>
          </cell>
        </row>
        <row r="2946">
          <cell r="A2946" t="str">
            <v>F</v>
          </cell>
          <cell r="B2946" t="str">
            <v>1</v>
          </cell>
          <cell r="D2946" t="str">
            <v>003442</v>
          </cell>
          <cell r="E2946">
            <v>38580</v>
          </cell>
          <cell r="F2946" t="str">
            <v>46302I0</v>
          </cell>
          <cell r="G2946" t="str">
            <v>6201020202I0</v>
          </cell>
          <cell r="H2946">
            <v>200000</v>
          </cell>
          <cell r="I2946" t="str">
            <v>D</v>
          </cell>
          <cell r="J2946" t="str">
            <v>PENGGANTIAN BIAYA PEMBELIAN BHN BAKAR DRS.ABDUL M</v>
          </cell>
          <cell r="K2946" t="str">
            <v>103140330</v>
          </cell>
        </row>
        <row r="2947">
          <cell r="A2947" t="str">
            <v>F</v>
          </cell>
          <cell r="B2947" t="str">
            <v>1</v>
          </cell>
          <cell r="D2947" t="str">
            <v>003471</v>
          </cell>
          <cell r="E2947">
            <v>38582</v>
          </cell>
          <cell r="F2947" t="str">
            <v>48502N5</v>
          </cell>
          <cell r="G2947" t="str">
            <v>6704020102N5</v>
          </cell>
          <cell r="H2947">
            <v>1490000</v>
          </cell>
          <cell r="I2947" t="str">
            <v>D</v>
          </cell>
          <cell r="J2947" t="str">
            <v>TND JASA PENGHAR ARNOLD Y   PENYIMPANAN BRG TEKNIK</v>
          </cell>
          <cell r="K2947" t="str">
            <v>103160070</v>
          </cell>
        </row>
        <row r="2948">
          <cell r="A2948" t="str">
            <v>F</v>
          </cell>
          <cell r="B2948" t="str">
            <v>1</v>
          </cell>
          <cell r="D2948" t="str">
            <v>003442</v>
          </cell>
          <cell r="E2948">
            <v>38580</v>
          </cell>
          <cell r="F2948" t="str">
            <v>46302B0</v>
          </cell>
          <cell r="G2948" t="str">
            <v>6201020202B0</v>
          </cell>
          <cell r="H2948">
            <v>200000</v>
          </cell>
          <cell r="I2948" t="str">
            <v>D</v>
          </cell>
          <cell r="J2948" t="str">
            <v>PENGGANTIAN BIAYA PEMBELIAN BHN BAKAR DRS.DODDY T</v>
          </cell>
          <cell r="K2948" t="str">
            <v>103140340</v>
          </cell>
        </row>
        <row r="2949">
          <cell r="A2949" t="str">
            <v>F</v>
          </cell>
          <cell r="B2949" t="str">
            <v>1</v>
          </cell>
          <cell r="D2949" t="str">
            <v>003442</v>
          </cell>
          <cell r="E2949">
            <v>38580</v>
          </cell>
          <cell r="F2949" t="str">
            <v>46302E0</v>
          </cell>
          <cell r="G2949" t="str">
            <v>6201020202E0</v>
          </cell>
          <cell r="H2949">
            <v>200000</v>
          </cell>
          <cell r="I2949" t="str">
            <v>D</v>
          </cell>
          <cell r="J2949" t="str">
            <v>PENGGANTIAN BIAYA PEMBELIAN BHN BAKAR DRS.KUSMAYA</v>
          </cell>
          <cell r="K2949" t="str">
            <v>103140350</v>
          </cell>
        </row>
        <row r="2950">
          <cell r="A2950" t="str">
            <v>F</v>
          </cell>
          <cell r="B2950" t="str">
            <v>1</v>
          </cell>
          <cell r="D2950" t="str">
            <v>003471</v>
          </cell>
          <cell r="E2950">
            <v>38582</v>
          </cell>
          <cell r="F2950" t="str">
            <v>1000000</v>
          </cell>
          <cell r="G2950" t="str">
            <v>110101010000</v>
          </cell>
          <cell r="H2950">
            <v>1490000</v>
          </cell>
          <cell r="I2950" t="str">
            <v>K</v>
          </cell>
          <cell r="J2950" t="str">
            <v>TND JASA PENGHAR ARNOLD Y   PENYIMPANAN BRG TEHNIK</v>
          </cell>
          <cell r="K2950" t="str">
            <v>103160080</v>
          </cell>
        </row>
        <row r="2951">
          <cell r="A2951" t="str">
            <v>F</v>
          </cell>
          <cell r="B2951" t="str">
            <v>1</v>
          </cell>
          <cell r="D2951" t="str">
            <v>003443</v>
          </cell>
          <cell r="E2951">
            <v>38580</v>
          </cell>
          <cell r="F2951" t="str">
            <v>48400A0</v>
          </cell>
          <cell r="G2951" t="str">
            <v>6703010100A0</v>
          </cell>
          <cell r="H2951">
            <v>6000</v>
          </cell>
          <cell r="I2951" t="str">
            <v>D</v>
          </cell>
          <cell r="J2951" t="str">
            <v>BIAYA PENGIRIMAN DOKUMEN TGL. 28 JULI 2005</v>
          </cell>
          <cell r="K2951" t="str">
            <v>103140360</v>
          </cell>
        </row>
        <row r="2952">
          <cell r="A2952" t="str">
            <v>F</v>
          </cell>
          <cell r="B2952" t="str">
            <v>1</v>
          </cell>
          <cell r="D2952" t="str">
            <v>003443</v>
          </cell>
          <cell r="E2952">
            <v>38580</v>
          </cell>
          <cell r="F2952" t="str">
            <v>1000000</v>
          </cell>
          <cell r="G2952" t="str">
            <v>110101010000</v>
          </cell>
          <cell r="H2952">
            <v>6000</v>
          </cell>
          <cell r="I2952" t="str">
            <v>K</v>
          </cell>
          <cell r="J2952" t="str">
            <v>BIAYA PENGIRIMAN DOKUMEN TGL. 28 JULI 2005</v>
          </cell>
          <cell r="K2952" t="str">
            <v>103140370</v>
          </cell>
        </row>
        <row r="2953">
          <cell r="A2953" t="str">
            <v>F</v>
          </cell>
          <cell r="B2953" t="str">
            <v>1</v>
          </cell>
          <cell r="D2953" t="str">
            <v>003472</v>
          </cell>
          <cell r="E2953">
            <v>38582</v>
          </cell>
          <cell r="F2953" t="str">
            <v>48502F3</v>
          </cell>
          <cell r="G2953" t="str">
            <v>6704020102F3</v>
          </cell>
          <cell r="H2953">
            <v>940000</v>
          </cell>
          <cell r="I2953" t="str">
            <v>D</v>
          </cell>
          <cell r="J2953" t="str">
            <v>TND JASA PENGHAR ENDI                   PENCETAKAN</v>
          </cell>
          <cell r="K2953" t="str">
            <v>103160090</v>
          </cell>
        </row>
        <row r="2954">
          <cell r="A2954" t="str">
            <v>F</v>
          </cell>
          <cell r="B2954" t="str">
            <v>1</v>
          </cell>
          <cell r="D2954" t="str">
            <v>003472</v>
          </cell>
          <cell r="E2954">
            <v>38582</v>
          </cell>
          <cell r="F2954" t="str">
            <v>1000000</v>
          </cell>
          <cell r="G2954" t="str">
            <v>110101010000</v>
          </cell>
          <cell r="H2954">
            <v>940000</v>
          </cell>
          <cell r="I2954" t="str">
            <v>K</v>
          </cell>
          <cell r="J2954" t="str">
            <v>TND JASA PENGHAR ENDI                   PENCETAKAN</v>
          </cell>
          <cell r="K2954" t="str">
            <v>103160100</v>
          </cell>
        </row>
        <row r="2955">
          <cell r="A2955" t="str">
            <v>F</v>
          </cell>
          <cell r="B2955" t="str">
            <v>1</v>
          </cell>
          <cell r="D2955" t="str">
            <v>003444</v>
          </cell>
          <cell r="E2955">
            <v>38580</v>
          </cell>
          <cell r="F2955" t="str">
            <v>48526F4</v>
          </cell>
          <cell r="G2955" t="str">
            <v>6106060126F4</v>
          </cell>
          <cell r="H2955">
            <v>200000</v>
          </cell>
          <cell r="I2955" t="str">
            <v>D</v>
          </cell>
          <cell r="J2955" t="str">
            <v>KACA MATA BLN AGT-05 PENYALUTAN AN. ADE HERMAN</v>
          </cell>
          <cell r="K2955" t="str">
            <v>103140380</v>
          </cell>
        </row>
        <row r="2956">
          <cell r="A2956" t="str">
            <v>F</v>
          </cell>
          <cell r="B2956" t="str">
            <v>1</v>
          </cell>
          <cell r="D2956" t="str">
            <v>003444</v>
          </cell>
          <cell r="E2956">
            <v>38580</v>
          </cell>
          <cell r="F2956" t="str">
            <v>1000000</v>
          </cell>
          <cell r="G2956" t="str">
            <v>110101010000</v>
          </cell>
          <cell r="H2956">
            <v>200000</v>
          </cell>
          <cell r="I2956" t="str">
            <v>K</v>
          </cell>
          <cell r="J2956" t="str">
            <v>KACA MATA BLN AGT-05 PENYALUTAN AN. ADE HERMAN</v>
          </cell>
          <cell r="K2956" t="str">
            <v>103140390</v>
          </cell>
        </row>
        <row r="2957">
          <cell r="A2957" t="str">
            <v>F</v>
          </cell>
          <cell r="B2957" t="str">
            <v>1</v>
          </cell>
          <cell r="D2957" t="str">
            <v>003473</v>
          </cell>
          <cell r="E2957">
            <v>38582</v>
          </cell>
          <cell r="F2957" t="str">
            <v>48502K3</v>
          </cell>
          <cell r="G2957" t="str">
            <v>6704020102K3</v>
          </cell>
          <cell r="H2957">
            <v>1194500</v>
          </cell>
          <cell r="I2957" t="str">
            <v>D</v>
          </cell>
          <cell r="J2957" t="str">
            <v>TND JASA PENGHAR ENDI.S      PEMERIKSAAN BHN KEMAS</v>
          </cell>
          <cell r="K2957" t="str">
            <v>103160110</v>
          </cell>
        </row>
        <row r="2958">
          <cell r="A2958" t="str">
            <v>F</v>
          </cell>
          <cell r="B2958" t="str">
            <v>1</v>
          </cell>
          <cell r="D2958" t="str">
            <v>003445</v>
          </cell>
          <cell r="E2958">
            <v>38580</v>
          </cell>
          <cell r="F2958" t="str">
            <v>48526F4</v>
          </cell>
          <cell r="G2958" t="str">
            <v>6106060126F4</v>
          </cell>
          <cell r="H2958">
            <v>200000</v>
          </cell>
          <cell r="I2958" t="str">
            <v>D</v>
          </cell>
          <cell r="J2958" t="str">
            <v>BIAYA PENGGANTIAN PEMBELIAN KACAMATA AN. ADE HERMA</v>
          </cell>
          <cell r="K2958" t="str">
            <v>103140400</v>
          </cell>
        </row>
        <row r="2959">
          <cell r="A2959" t="str">
            <v>F</v>
          </cell>
          <cell r="B2959" t="str">
            <v>1</v>
          </cell>
          <cell r="D2959" t="str">
            <v>003473</v>
          </cell>
          <cell r="E2959">
            <v>38582</v>
          </cell>
          <cell r="F2959" t="str">
            <v>1000000</v>
          </cell>
          <cell r="G2959" t="str">
            <v>110101010000</v>
          </cell>
          <cell r="H2959">
            <v>1194500</v>
          </cell>
          <cell r="I2959" t="str">
            <v>K</v>
          </cell>
          <cell r="J2959" t="str">
            <v>TANDA JASA PENGHAR ENDI.S    PEMERIKSAAN BHN KEMAS</v>
          </cell>
          <cell r="K2959" t="str">
            <v>103160120</v>
          </cell>
        </row>
        <row r="2960">
          <cell r="A2960" t="str">
            <v>F</v>
          </cell>
          <cell r="B2960" t="str">
            <v>1</v>
          </cell>
          <cell r="D2960" t="str">
            <v>003445</v>
          </cell>
          <cell r="E2960">
            <v>38580</v>
          </cell>
          <cell r="F2960" t="str">
            <v>1000000</v>
          </cell>
          <cell r="G2960" t="str">
            <v>110101010000</v>
          </cell>
          <cell r="H2960">
            <v>200000</v>
          </cell>
          <cell r="I2960" t="str">
            <v>K</v>
          </cell>
          <cell r="J2960" t="str">
            <v>BIAYA PENGGANTIAN PEMBELIAN KACAMATA AN. ADE HERMA</v>
          </cell>
          <cell r="K2960" t="str">
            <v>103140410</v>
          </cell>
        </row>
        <row r="2961">
          <cell r="A2961" t="str">
            <v>F</v>
          </cell>
          <cell r="B2961" t="str">
            <v>1</v>
          </cell>
          <cell r="D2961" t="str">
            <v>003474</v>
          </cell>
          <cell r="E2961">
            <v>38582</v>
          </cell>
          <cell r="F2961" t="str">
            <v>48502F6</v>
          </cell>
          <cell r="G2961" t="str">
            <v>6704020102F6</v>
          </cell>
          <cell r="H2961">
            <v>1674000</v>
          </cell>
          <cell r="I2961" t="str">
            <v>D</v>
          </cell>
          <cell r="J2961" t="str">
            <v>TND JASA PENGHAR RUSMANA A       PENGEMASAN PRIMER</v>
          </cell>
          <cell r="K2961" t="str">
            <v>103160130</v>
          </cell>
        </row>
        <row r="2962">
          <cell r="A2962" t="str">
            <v>F</v>
          </cell>
          <cell r="B2962" t="str">
            <v>1</v>
          </cell>
          <cell r="D2962" t="str">
            <v>003474</v>
          </cell>
          <cell r="E2962">
            <v>38582</v>
          </cell>
          <cell r="F2962" t="str">
            <v>1000000</v>
          </cell>
          <cell r="G2962" t="str">
            <v>110101010000</v>
          </cell>
          <cell r="H2962">
            <v>1674000</v>
          </cell>
          <cell r="I2962" t="str">
            <v>K</v>
          </cell>
          <cell r="J2962" t="str">
            <v>TND JASA PENGHAR RUSMANA A       PENGEMASAN PRIMER</v>
          </cell>
          <cell r="K2962" t="str">
            <v>103160140</v>
          </cell>
        </row>
        <row r="2963">
          <cell r="A2963" t="str">
            <v>F</v>
          </cell>
          <cell r="B2963" t="str">
            <v>1</v>
          </cell>
          <cell r="D2963" t="str">
            <v>003446</v>
          </cell>
          <cell r="E2963">
            <v>38580</v>
          </cell>
          <cell r="F2963" t="str">
            <v>48200B0</v>
          </cell>
          <cell r="G2963" t="str">
            <v>6702010100B0</v>
          </cell>
          <cell r="H2963">
            <v>150000</v>
          </cell>
          <cell r="I2963" t="str">
            <v>D</v>
          </cell>
          <cell r="J2963" t="str">
            <v>BIAYA PERJALANAN DINAS SPPD NO.234/SPPD/JS/DH/VIII</v>
          </cell>
          <cell r="K2963" t="str">
            <v>103140420</v>
          </cell>
        </row>
        <row r="2964">
          <cell r="A2964" t="str">
            <v>F</v>
          </cell>
          <cell r="B2964" t="str">
            <v>1</v>
          </cell>
          <cell r="D2964" t="str">
            <v>003446</v>
          </cell>
          <cell r="E2964">
            <v>38580</v>
          </cell>
          <cell r="F2964" t="str">
            <v>1000000</v>
          </cell>
          <cell r="G2964" t="str">
            <v>110101010000</v>
          </cell>
          <cell r="H2964">
            <v>150000</v>
          </cell>
          <cell r="I2964" t="str">
            <v>K</v>
          </cell>
          <cell r="J2964" t="str">
            <v>BIAYA PERJALANAN DINAS SPPD NO.234/SPPD/JS/DH/VIII</v>
          </cell>
          <cell r="K2964" t="str">
            <v>103140430</v>
          </cell>
        </row>
        <row r="2965">
          <cell r="A2965" t="str">
            <v>F</v>
          </cell>
          <cell r="B2965" t="str">
            <v>1</v>
          </cell>
          <cell r="D2965" t="str">
            <v>003475</v>
          </cell>
          <cell r="E2965">
            <v>38582</v>
          </cell>
          <cell r="F2965" t="str">
            <v>48502M2</v>
          </cell>
          <cell r="G2965" t="str">
            <v>6704020102M2</v>
          </cell>
          <cell r="H2965">
            <v>928000</v>
          </cell>
          <cell r="I2965" t="str">
            <v>D</v>
          </cell>
          <cell r="J2965" t="str">
            <v>TND JASA PENGHAR SOBANA      BANGUNAN &amp; LINGKUNGAN</v>
          </cell>
          <cell r="K2965" t="str">
            <v>103160150</v>
          </cell>
        </row>
        <row r="2966">
          <cell r="A2966" t="str">
            <v>F</v>
          </cell>
          <cell r="B2966" t="str">
            <v>1</v>
          </cell>
          <cell r="D2966" t="str">
            <v>003475</v>
          </cell>
          <cell r="E2966">
            <v>38582</v>
          </cell>
          <cell r="F2966" t="str">
            <v>1000000</v>
          </cell>
          <cell r="G2966" t="str">
            <v>110101010000</v>
          </cell>
          <cell r="H2966">
            <v>928000</v>
          </cell>
          <cell r="I2966" t="str">
            <v>K</v>
          </cell>
          <cell r="J2966" t="str">
            <v>TND JASA PENGHAR SOBANA      BANGUNAN &amp; LINGKUNGAN</v>
          </cell>
          <cell r="K2966" t="str">
            <v>103160160</v>
          </cell>
        </row>
        <row r="2967">
          <cell r="A2967" t="str">
            <v>F</v>
          </cell>
          <cell r="B2967" t="str">
            <v>1</v>
          </cell>
          <cell r="D2967" t="str">
            <v>003447</v>
          </cell>
          <cell r="E2967">
            <v>38580</v>
          </cell>
          <cell r="F2967" t="str">
            <v>48200B0</v>
          </cell>
          <cell r="G2967" t="str">
            <v>6702010100B0</v>
          </cell>
          <cell r="H2967">
            <v>150000</v>
          </cell>
          <cell r="I2967" t="str">
            <v>D</v>
          </cell>
          <cell r="J2967" t="str">
            <v>BIAYA PERJALANAN DINAS SPPD NO.241/SPPD/JS/DH/VIII</v>
          </cell>
          <cell r="K2967" t="str">
            <v>103140440</v>
          </cell>
        </row>
        <row r="2968">
          <cell r="A2968" t="str">
            <v>F</v>
          </cell>
          <cell r="B2968" t="str">
            <v>1</v>
          </cell>
          <cell r="D2968" t="str">
            <v>003447</v>
          </cell>
          <cell r="E2968">
            <v>38580</v>
          </cell>
          <cell r="F2968" t="str">
            <v>1000000</v>
          </cell>
          <cell r="G2968" t="str">
            <v>110101010000</v>
          </cell>
          <cell r="H2968">
            <v>150000</v>
          </cell>
          <cell r="I2968" t="str">
            <v>K</v>
          </cell>
          <cell r="J2968" t="str">
            <v>BIAYA PERJALANAN DINAS SPPD NO.241/SPPD/JS/DH/VIII</v>
          </cell>
          <cell r="K2968" t="str">
            <v>103140450</v>
          </cell>
        </row>
        <row r="2969">
          <cell r="A2969" t="str">
            <v>F</v>
          </cell>
          <cell r="B2969" t="str">
            <v>1</v>
          </cell>
          <cell r="D2969" t="str">
            <v>003476</v>
          </cell>
          <cell r="E2969">
            <v>38582</v>
          </cell>
          <cell r="F2969" t="str">
            <v>48502G5</v>
          </cell>
          <cell r="G2969" t="str">
            <v>6704020102G5</v>
          </cell>
          <cell r="H2969">
            <v>1082000</v>
          </cell>
          <cell r="I2969" t="str">
            <v>D</v>
          </cell>
          <cell r="J2969" t="str">
            <v>TND JASA PENGHAR SARTUM        PROSES &amp; PENGEMASAN</v>
          </cell>
          <cell r="K2969" t="str">
            <v>103160170</v>
          </cell>
        </row>
        <row r="2970">
          <cell r="A2970" t="str">
            <v>F</v>
          </cell>
          <cell r="B2970" t="str">
            <v>1</v>
          </cell>
          <cell r="D2970" t="str">
            <v>003476</v>
          </cell>
          <cell r="E2970">
            <v>38582</v>
          </cell>
          <cell r="F2970" t="str">
            <v>1000000</v>
          </cell>
          <cell r="G2970" t="str">
            <v>110101010000</v>
          </cell>
          <cell r="H2970">
            <v>1082000</v>
          </cell>
          <cell r="I2970" t="str">
            <v>K</v>
          </cell>
          <cell r="J2970" t="str">
            <v>TND JASA PENGHAR SARTUM        PROSES &amp; PENGEMASAN</v>
          </cell>
          <cell r="K2970" t="str">
            <v>103160180</v>
          </cell>
        </row>
        <row r="2971">
          <cell r="A2971" t="str">
            <v>F</v>
          </cell>
          <cell r="B2971" t="str">
            <v>1</v>
          </cell>
          <cell r="D2971" t="str">
            <v>003448</v>
          </cell>
          <cell r="E2971">
            <v>38580</v>
          </cell>
          <cell r="F2971" t="str">
            <v>49802A0</v>
          </cell>
          <cell r="G2971" t="str">
            <v>6807020102A0</v>
          </cell>
          <cell r="H2971">
            <v>1000000</v>
          </cell>
          <cell r="I2971" t="str">
            <v>D</v>
          </cell>
          <cell r="J2971" t="str">
            <v>BIAYA PARTISIPASI HUT RI TGL 15/08/2005</v>
          </cell>
          <cell r="K2971" t="str">
            <v>103140460</v>
          </cell>
        </row>
        <row r="2972">
          <cell r="A2972" t="str">
            <v>F</v>
          </cell>
          <cell r="B2972" t="str">
            <v>1</v>
          </cell>
          <cell r="D2972" t="str">
            <v>003448</v>
          </cell>
          <cell r="E2972">
            <v>38580</v>
          </cell>
          <cell r="F2972" t="str">
            <v>1000000</v>
          </cell>
          <cell r="G2972" t="str">
            <v>110101010000</v>
          </cell>
          <cell r="H2972">
            <v>1000000</v>
          </cell>
          <cell r="I2972" t="str">
            <v>K</v>
          </cell>
          <cell r="J2972" t="str">
            <v>BIAYA PARTISIPASI HUT RI TGL 15/08/2005</v>
          </cell>
          <cell r="K2972" t="str">
            <v>103140470</v>
          </cell>
        </row>
        <row r="2973">
          <cell r="A2973" t="str">
            <v>F</v>
          </cell>
          <cell r="B2973" t="str">
            <v>1</v>
          </cell>
          <cell r="D2973" t="str">
            <v>003477</v>
          </cell>
          <cell r="E2973">
            <v>38582</v>
          </cell>
          <cell r="F2973" t="str">
            <v>48502G3</v>
          </cell>
          <cell r="G2973" t="str">
            <v>6704020102G3</v>
          </cell>
          <cell r="H2973">
            <v>928000</v>
          </cell>
          <cell r="I2973" t="str">
            <v>D</v>
          </cell>
          <cell r="J2973" t="str">
            <v>TND JASA PENGHAR SITI M      PENCAMP &amp; PENGIS SRBK</v>
          </cell>
          <cell r="K2973" t="str">
            <v>103160190</v>
          </cell>
        </row>
        <row r="2974">
          <cell r="A2974" t="str">
            <v>F</v>
          </cell>
          <cell r="B2974" t="str">
            <v>1</v>
          </cell>
          <cell r="D2974" t="str">
            <v>003477</v>
          </cell>
          <cell r="E2974">
            <v>38582</v>
          </cell>
          <cell r="F2974" t="str">
            <v>1000000</v>
          </cell>
          <cell r="G2974" t="str">
            <v>110101010000</v>
          </cell>
          <cell r="H2974">
            <v>928000</v>
          </cell>
          <cell r="I2974" t="str">
            <v>K</v>
          </cell>
          <cell r="J2974" t="str">
            <v>TND JASA PENGHAR SITI M      PENCAMP &amp; PENGIS SRBK</v>
          </cell>
          <cell r="K2974" t="str">
            <v>103160200</v>
          </cell>
        </row>
        <row r="2975">
          <cell r="A2975" t="str">
            <v>F</v>
          </cell>
          <cell r="B2975" t="str">
            <v>1</v>
          </cell>
          <cell r="D2975" t="str">
            <v>003449</v>
          </cell>
          <cell r="E2975">
            <v>38580</v>
          </cell>
          <cell r="F2975" t="str">
            <v>49802Q1</v>
          </cell>
          <cell r="G2975" t="str">
            <v>6807020102Q1</v>
          </cell>
          <cell r="H2975">
            <v>2000000</v>
          </cell>
          <cell r="I2975" t="str">
            <v>D</v>
          </cell>
          <cell r="J2975" t="str">
            <v>PENGECATAN MARKA "ZEBRA CROSS"</v>
          </cell>
          <cell r="K2975" t="str">
            <v>103140480</v>
          </cell>
        </row>
        <row r="2976">
          <cell r="A2976" t="str">
            <v>F</v>
          </cell>
          <cell r="B2976" t="str">
            <v>1</v>
          </cell>
          <cell r="D2976" t="str">
            <v>003478</v>
          </cell>
          <cell r="E2976">
            <v>38582</v>
          </cell>
          <cell r="F2976" t="str">
            <v>48502Q3</v>
          </cell>
          <cell r="G2976" t="str">
            <v>6704020102Q3</v>
          </cell>
          <cell r="H2976">
            <v>2250000</v>
          </cell>
          <cell r="I2976" t="str">
            <v>D</v>
          </cell>
          <cell r="J2976" t="str">
            <v>TND JASA PENGHAR  AAN PRIATNA       ADM.PERSONALIA</v>
          </cell>
          <cell r="K2976" t="str">
            <v>103160210</v>
          </cell>
        </row>
        <row r="2977">
          <cell r="A2977" t="str">
            <v>F</v>
          </cell>
          <cell r="B2977" t="str">
            <v>1</v>
          </cell>
          <cell r="D2977" t="str">
            <v>003449</v>
          </cell>
          <cell r="E2977">
            <v>38580</v>
          </cell>
          <cell r="F2977" t="str">
            <v>1000000</v>
          </cell>
          <cell r="G2977" t="str">
            <v>110101010000</v>
          </cell>
          <cell r="H2977">
            <v>2000000</v>
          </cell>
          <cell r="I2977" t="str">
            <v>K</v>
          </cell>
          <cell r="J2977" t="str">
            <v>PENGECATAN MARKA "ZEBRA CROSS"</v>
          </cell>
          <cell r="K2977" t="str">
            <v>103140490</v>
          </cell>
        </row>
        <row r="2978">
          <cell r="A2978" t="str">
            <v>F</v>
          </cell>
          <cell r="B2978" t="str">
            <v>1</v>
          </cell>
          <cell r="D2978" t="str">
            <v>003478</v>
          </cell>
          <cell r="E2978">
            <v>38582</v>
          </cell>
          <cell r="F2978" t="str">
            <v>1000000</v>
          </cell>
          <cell r="G2978" t="str">
            <v>110101010000</v>
          </cell>
          <cell r="H2978">
            <v>2250000</v>
          </cell>
          <cell r="I2978" t="str">
            <v>K</v>
          </cell>
          <cell r="J2978" t="str">
            <v>TND JASA PENGHAR AAN PRIATNA        ADM.PERSONALIA</v>
          </cell>
          <cell r="K2978" t="str">
            <v>103160220</v>
          </cell>
        </row>
        <row r="2979">
          <cell r="A2979" t="str">
            <v>F</v>
          </cell>
          <cell r="B2979" t="str">
            <v>1</v>
          </cell>
          <cell r="D2979" t="str">
            <v>003479</v>
          </cell>
          <cell r="E2979">
            <v>38582</v>
          </cell>
          <cell r="F2979" t="str">
            <v>1000000</v>
          </cell>
          <cell r="G2979" t="str">
            <v>110101010000</v>
          </cell>
          <cell r="H2979">
            <v>2250000</v>
          </cell>
          <cell r="I2979" t="str">
            <v>K</v>
          </cell>
          <cell r="J2979" t="str">
            <v>TND JASA PENGHAR BAMBANG S ALAM    PENGEMAS PRIMER</v>
          </cell>
          <cell r="K2979" t="str">
            <v>103160230</v>
          </cell>
        </row>
        <row r="2980">
          <cell r="A2980" t="str">
            <v>F</v>
          </cell>
          <cell r="B2980" t="str">
            <v>1</v>
          </cell>
          <cell r="D2980" t="str">
            <v>003479</v>
          </cell>
          <cell r="E2980">
            <v>38582</v>
          </cell>
          <cell r="F2980" t="str">
            <v>48502F6</v>
          </cell>
          <cell r="G2980" t="str">
            <v>6704020102F6</v>
          </cell>
          <cell r="H2980">
            <v>2250000</v>
          </cell>
          <cell r="I2980" t="str">
            <v>D</v>
          </cell>
          <cell r="J2980" t="str">
            <v>TND JASA PENGHAR BAMBANG S.ALAM  PENGEMASAN PRIMER</v>
          </cell>
          <cell r="K2980" t="str">
            <v>103160240</v>
          </cell>
        </row>
        <row r="2981">
          <cell r="A2981" t="str">
            <v>F</v>
          </cell>
          <cell r="B2981" t="str">
            <v>1</v>
          </cell>
          <cell r="D2981" t="str">
            <v>003450</v>
          </cell>
          <cell r="E2981">
            <v>38580</v>
          </cell>
          <cell r="F2981" t="str">
            <v>49102A0</v>
          </cell>
          <cell r="G2981" t="str">
            <v>6801020102A0</v>
          </cell>
          <cell r="H2981">
            <v>527200</v>
          </cell>
          <cell r="I2981" t="str">
            <v>D</v>
          </cell>
          <cell r="J2981" t="str">
            <v>BIAYA JAMUAN MAKAN TAMU TGL 09,12 AGUSTUS 2005</v>
          </cell>
          <cell r="K2981" t="str">
            <v>103140500</v>
          </cell>
        </row>
        <row r="2982">
          <cell r="A2982" t="str">
            <v>F</v>
          </cell>
          <cell r="B2982" t="str">
            <v>1</v>
          </cell>
          <cell r="D2982" t="str">
            <v>003450</v>
          </cell>
          <cell r="E2982">
            <v>38580</v>
          </cell>
          <cell r="F2982" t="str">
            <v>1000000</v>
          </cell>
          <cell r="G2982" t="str">
            <v>110101010000</v>
          </cell>
          <cell r="H2982">
            <v>527200</v>
          </cell>
          <cell r="I2982" t="str">
            <v>K</v>
          </cell>
          <cell r="J2982" t="str">
            <v>BIAYA JAMUAN MAKAN TAMU TGL 09,12 AGUSTUS 2005</v>
          </cell>
          <cell r="K2982" t="str">
            <v>103140510</v>
          </cell>
        </row>
        <row r="2983">
          <cell r="A2983" t="str">
            <v>F</v>
          </cell>
          <cell r="B2983" t="str">
            <v>1</v>
          </cell>
          <cell r="D2983" t="str">
            <v>003480</v>
          </cell>
          <cell r="E2983">
            <v>38572</v>
          </cell>
          <cell r="F2983" t="str">
            <v>48502A4</v>
          </cell>
          <cell r="G2983" t="str">
            <v>6704020102A4</v>
          </cell>
          <cell r="H2983">
            <v>2250000</v>
          </cell>
          <cell r="I2983" t="str">
            <v>D</v>
          </cell>
          <cell r="J2983" t="str">
            <v>TND JASA PENGHAR  ENTAM                KTO BINTANG</v>
          </cell>
          <cell r="K2983" t="str">
            <v>103160250</v>
          </cell>
        </row>
        <row r="2984">
          <cell r="A2984" t="str">
            <v>F</v>
          </cell>
          <cell r="B2984" t="str">
            <v>1</v>
          </cell>
          <cell r="D2984" t="str">
            <v>003480</v>
          </cell>
          <cell r="E2984">
            <v>38582</v>
          </cell>
          <cell r="F2984" t="str">
            <v>1000000</v>
          </cell>
          <cell r="G2984" t="str">
            <v>110101010000</v>
          </cell>
          <cell r="H2984">
            <v>2250000</v>
          </cell>
          <cell r="I2984" t="str">
            <v>K</v>
          </cell>
          <cell r="J2984" t="str">
            <v>TND JASA PENGHAR ENTAM                 KTO BINTANG</v>
          </cell>
          <cell r="K2984" t="str">
            <v>103160260</v>
          </cell>
        </row>
        <row r="2985">
          <cell r="A2985" t="str">
            <v>F</v>
          </cell>
          <cell r="B2985" t="str">
            <v>1</v>
          </cell>
          <cell r="D2985" t="str">
            <v>003451</v>
          </cell>
          <cell r="E2985">
            <v>38580</v>
          </cell>
          <cell r="F2985" t="str">
            <v>48602S3</v>
          </cell>
          <cell r="G2985" t="str">
            <v>6705020102S3</v>
          </cell>
          <cell r="H2985">
            <v>20000</v>
          </cell>
          <cell r="I2985" t="str">
            <v>D</v>
          </cell>
          <cell r="J2985" t="str">
            <v>BIAYA PHOTO COPY TGL.09/08/05 ADM / KAS BANK PLANT</v>
          </cell>
          <cell r="K2985" t="str">
            <v>103140520</v>
          </cell>
        </row>
        <row r="2986">
          <cell r="A2986" t="str">
            <v>F</v>
          </cell>
          <cell r="B2986" t="str">
            <v>1</v>
          </cell>
          <cell r="D2986" t="str">
            <v>003481</v>
          </cell>
          <cell r="E2986">
            <v>38582</v>
          </cell>
          <cell r="F2986" t="str">
            <v>48502M4</v>
          </cell>
          <cell r="G2986" t="str">
            <v>6704020102M4</v>
          </cell>
          <cell r="H2986">
            <v>2250000</v>
          </cell>
          <cell r="I2986" t="str">
            <v>D</v>
          </cell>
          <cell r="J2986" t="str">
            <v>TND JASA PENGHAR MUCHSIN                   MEKANIK</v>
          </cell>
          <cell r="K2986" t="str">
            <v>103160270</v>
          </cell>
        </row>
        <row r="2987">
          <cell r="A2987" t="str">
            <v>F</v>
          </cell>
          <cell r="B2987" t="str">
            <v>1</v>
          </cell>
          <cell r="D2987" t="str">
            <v>003451</v>
          </cell>
          <cell r="E2987">
            <v>38580</v>
          </cell>
          <cell r="F2987" t="str">
            <v>1000000</v>
          </cell>
          <cell r="G2987" t="str">
            <v>110101010000</v>
          </cell>
          <cell r="H2987">
            <v>20000</v>
          </cell>
          <cell r="I2987" t="str">
            <v>K</v>
          </cell>
          <cell r="J2987" t="str">
            <v>BIAYA PHOTO COPY TGL.09/08/05 ADM / KAS BANK PLANT</v>
          </cell>
          <cell r="K2987" t="str">
            <v>103140530</v>
          </cell>
        </row>
        <row r="2988">
          <cell r="A2988" t="str">
            <v>F</v>
          </cell>
          <cell r="B2988" t="str">
            <v>1</v>
          </cell>
          <cell r="D2988" t="str">
            <v>003481</v>
          </cell>
          <cell r="E2988">
            <v>38582</v>
          </cell>
          <cell r="F2988" t="str">
            <v>1000000</v>
          </cell>
          <cell r="G2988" t="str">
            <v>110101010000</v>
          </cell>
          <cell r="H2988">
            <v>2250000</v>
          </cell>
          <cell r="I2988" t="str">
            <v>K</v>
          </cell>
          <cell r="J2988" t="str">
            <v>TND JASA PENGHAR MUCHSIN                   MEKANIK</v>
          </cell>
          <cell r="K2988" t="str">
            <v>103160280</v>
          </cell>
        </row>
        <row r="2989">
          <cell r="A2989" t="str">
            <v>F</v>
          </cell>
          <cell r="B2989" t="str">
            <v>1</v>
          </cell>
          <cell r="D2989" t="str">
            <v>003482</v>
          </cell>
          <cell r="E2989">
            <v>38582</v>
          </cell>
          <cell r="F2989" t="str">
            <v>48502A4</v>
          </cell>
          <cell r="G2989" t="str">
            <v>6704020102A4</v>
          </cell>
          <cell r="H2989">
            <v>2250000</v>
          </cell>
          <cell r="I2989" t="str">
            <v>D</v>
          </cell>
          <cell r="J2989" t="str">
            <v>TND JASA PENGHAR NANDANG               KTO BINTANG</v>
          </cell>
          <cell r="K2989" t="str">
            <v>103160290</v>
          </cell>
        </row>
        <row r="2990">
          <cell r="A2990" t="str">
            <v>F</v>
          </cell>
          <cell r="B2990" t="str">
            <v>1</v>
          </cell>
          <cell r="D2990" t="str">
            <v>003482</v>
          </cell>
          <cell r="E2990">
            <v>38582</v>
          </cell>
          <cell r="F2990" t="str">
            <v>1000000</v>
          </cell>
          <cell r="G2990" t="str">
            <v>110101010000</v>
          </cell>
          <cell r="H2990">
            <v>2250000</v>
          </cell>
          <cell r="I2990" t="str">
            <v>K</v>
          </cell>
          <cell r="J2990" t="str">
            <v>TND JASA PENGHAR NANDANG               KTO BINTANG</v>
          </cell>
          <cell r="K2990" t="str">
            <v>103160300</v>
          </cell>
        </row>
        <row r="2991">
          <cell r="A2991" t="str">
            <v>F</v>
          </cell>
          <cell r="B2991" t="str">
            <v>1</v>
          </cell>
          <cell r="D2991" t="str">
            <v>003452</v>
          </cell>
          <cell r="E2991">
            <v>38580</v>
          </cell>
          <cell r="F2991" t="str">
            <v>49102A0</v>
          </cell>
          <cell r="G2991" t="str">
            <v>6801020102A0</v>
          </cell>
          <cell r="H2991">
            <v>528500</v>
          </cell>
          <cell r="I2991" t="str">
            <v>D</v>
          </cell>
          <cell r="J2991" t="str">
            <v>BIAYA JAMUAN TAMU TGL 13/08/05 DI BANDUNG GIRI</v>
          </cell>
          <cell r="K2991" t="str">
            <v>103140540</v>
          </cell>
        </row>
        <row r="2992">
          <cell r="A2992" t="str">
            <v>F</v>
          </cell>
          <cell r="B2992" t="str">
            <v>1</v>
          </cell>
          <cell r="D2992" t="str">
            <v>003452</v>
          </cell>
          <cell r="E2992">
            <v>38580</v>
          </cell>
          <cell r="F2992" t="str">
            <v>1000000</v>
          </cell>
          <cell r="G2992" t="str">
            <v>110101010000</v>
          </cell>
          <cell r="H2992">
            <v>528500</v>
          </cell>
          <cell r="I2992" t="str">
            <v>K</v>
          </cell>
          <cell r="J2992" t="str">
            <v>BIAYA JAMUAN TAMU TGL 13/08/05 DI BANDUNG GIRI</v>
          </cell>
          <cell r="K2992" t="str">
            <v>103140550</v>
          </cell>
        </row>
        <row r="2993">
          <cell r="A2993" t="str">
            <v>F</v>
          </cell>
          <cell r="B2993" t="str">
            <v>1</v>
          </cell>
          <cell r="D2993" t="str">
            <v>003483</v>
          </cell>
          <cell r="E2993">
            <v>38582</v>
          </cell>
          <cell r="F2993" t="str">
            <v>48502F7</v>
          </cell>
          <cell r="G2993" t="str">
            <v>6704020102F7</v>
          </cell>
          <cell r="H2993">
            <v>2250000</v>
          </cell>
          <cell r="I2993" t="str">
            <v>D</v>
          </cell>
          <cell r="J2993" t="str">
            <v>TND JASA PENGHAR  NILA M       PENGEMASAN SEKUNDER</v>
          </cell>
          <cell r="K2993" t="str">
            <v>103160310</v>
          </cell>
        </row>
        <row r="2994">
          <cell r="A2994" t="str">
            <v>F</v>
          </cell>
          <cell r="B2994" t="str">
            <v>1</v>
          </cell>
          <cell r="D2994" t="str">
            <v>003483</v>
          </cell>
          <cell r="E2994">
            <v>38582</v>
          </cell>
          <cell r="F2994" t="str">
            <v>1000000</v>
          </cell>
          <cell r="G2994" t="str">
            <v>110101010000</v>
          </cell>
          <cell r="H2994">
            <v>2250000</v>
          </cell>
          <cell r="I2994" t="str">
            <v>K</v>
          </cell>
          <cell r="J2994" t="str">
            <v>TND JASA PENGHAR NILA M        PENGEMASAN SEKUNDER</v>
          </cell>
          <cell r="K2994" t="str">
            <v>103160320</v>
          </cell>
        </row>
        <row r="2995">
          <cell r="A2995" t="str">
            <v>F</v>
          </cell>
          <cell r="B2995" t="str">
            <v>1</v>
          </cell>
          <cell r="D2995" t="str">
            <v>003484</v>
          </cell>
          <cell r="E2995">
            <v>38582</v>
          </cell>
          <cell r="F2995" t="str">
            <v>48502N4</v>
          </cell>
          <cell r="G2995" t="str">
            <v>6704020102N4</v>
          </cell>
          <cell r="H2995">
            <v>2250000</v>
          </cell>
          <cell r="I2995" t="str">
            <v>D</v>
          </cell>
          <cell r="J2995" t="str">
            <v>TND JASA PENGHAR RONNY E W   PENYIMPANAN PRODUK JD</v>
          </cell>
          <cell r="K2995" t="str">
            <v>103160330</v>
          </cell>
        </row>
        <row r="2996">
          <cell r="A2996" t="str">
            <v>F</v>
          </cell>
          <cell r="B2996" t="str">
            <v>1</v>
          </cell>
          <cell r="D2996" t="str">
            <v>003453</v>
          </cell>
          <cell r="E2996">
            <v>38580</v>
          </cell>
          <cell r="F2996" t="str">
            <v>49102A0</v>
          </cell>
          <cell r="G2996" t="str">
            <v>6801020102A0</v>
          </cell>
          <cell r="H2996">
            <v>281500</v>
          </cell>
          <cell r="I2996" t="str">
            <v>D</v>
          </cell>
          <cell r="J2996" t="str">
            <v>BIAYA JAMUAN TAMU TGL 07/08/05</v>
          </cell>
          <cell r="K2996" t="str">
            <v>103140560</v>
          </cell>
        </row>
        <row r="2997">
          <cell r="A2997" t="str">
            <v>F</v>
          </cell>
          <cell r="B2997" t="str">
            <v>1</v>
          </cell>
          <cell r="D2997" t="str">
            <v>003484</v>
          </cell>
          <cell r="E2997">
            <v>38582</v>
          </cell>
          <cell r="F2997" t="str">
            <v>1000000</v>
          </cell>
          <cell r="G2997" t="str">
            <v>110101010000</v>
          </cell>
          <cell r="H2997">
            <v>2250000</v>
          </cell>
          <cell r="I2997" t="str">
            <v>K</v>
          </cell>
          <cell r="J2997" t="str">
            <v>TND JASA PENGHAR RONNY E W   PENYIMPANAN PRODUK JD</v>
          </cell>
          <cell r="K2997" t="str">
            <v>103160340</v>
          </cell>
        </row>
        <row r="2998">
          <cell r="A2998" t="str">
            <v>F</v>
          </cell>
          <cell r="B2998" t="str">
            <v>1</v>
          </cell>
          <cell r="D2998" t="str">
            <v>003453</v>
          </cell>
          <cell r="E2998">
            <v>38580</v>
          </cell>
          <cell r="F2998" t="str">
            <v>1000000</v>
          </cell>
          <cell r="G2998" t="str">
            <v>110101010000</v>
          </cell>
          <cell r="H2998">
            <v>281500</v>
          </cell>
          <cell r="I2998" t="str">
            <v>K</v>
          </cell>
          <cell r="J2998" t="str">
            <v>BIAYA JAMUAN TAMU TGL 07/08/05</v>
          </cell>
          <cell r="K2998" t="str">
            <v>103140570</v>
          </cell>
        </row>
        <row r="2999">
          <cell r="A2999" t="str">
            <v>F</v>
          </cell>
          <cell r="B2999" t="str">
            <v>1</v>
          </cell>
          <cell r="D2999" t="str">
            <v>003485</v>
          </cell>
          <cell r="E2999">
            <v>38582</v>
          </cell>
          <cell r="F2999" t="str">
            <v>48502N6</v>
          </cell>
          <cell r="G2999" t="str">
            <v>6704020102N6</v>
          </cell>
          <cell r="H2999">
            <v>2250000</v>
          </cell>
          <cell r="I2999" t="str">
            <v>D</v>
          </cell>
          <cell r="J2999" t="str">
            <v>TND JASA PENGHAR RUSLI G    PENYIMPANAN KULIT KINA</v>
          </cell>
          <cell r="K2999" t="str">
            <v>103160350</v>
          </cell>
        </row>
        <row r="3000">
          <cell r="A3000" t="str">
            <v>F</v>
          </cell>
          <cell r="B3000" t="str">
            <v>1</v>
          </cell>
          <cell r="D3000" t="str">
            <v>003485</v>
          </cell>
          <cell r="E3000">
            <v>38582</v>
          </cell>
          <cell r="F3000" t="str">
            <v>1000000</v>
          </cell>
          <cell r="G3000" t="str">
            <v>110101010000</v>
          </cell>
          <cell r="H3000">
            <v>2250000</v>
          </cell>
          <cell r="I3000" t="str">
            <v>K</v>
          </cell>
          <cell r="J3000" t="str">
            <v>TND JASA PENGHAR RUSLI G    PENYIMPANAN KULIT KINA</v>
          </cell>
          <cell r="K3000" t="str">
            <v>103160360</v>
          </cell>
        </row>
        <row r="3001">
          <cell r="A3001" t="str">
            <v>F</v>
          </cell>
          <cell r="B3001" t="str">
            <v>1</v>
          </cell>
          <cell r="D3001" t="str">
            <v>003454</v>
          </cell>
          <cell r="E3001">
            <v>38580</v>
          </cell>
          <cell r="F3001" t="str">
            <v>46302Q5</v>
          </cell>
          <cell r="G3001" t="str">
            <v>6201020202Q5</v>
          </cell>
          <cell r="H3001">
            <v>72000</v>
          </cell>
          <cell r="I3001" t="str">
            <v>D</v>
          </cell>
          <cell r="J3001" t="str">
            <v>BIAYA PEMBELIAN BBM PREMIUM KEND NO. D 1519 GQ</v>
          </cell>
          <cell r="K3001" t="str">
            <v>103140580</v>
          </cell>
        </row>
        <row r="3002">
          <cell r="A3002" t="str">
            <v>F</v>
          </cell>
          <cell r="B3002" t="str">
            <v>1</v>
          </cell>
          <cell r="D3002" t="str">
            <v>003454</v>
          </cell>
          <cell r="E3002">
            <v>38580</v>
          </cell>
          <cell r="F3002" t="str">
            <v>1000000</v>
          </cell>
          <cell r="G3002" t="str">
            <v>110101010000</v>
          </cell>
          <cell r="H3002">
            <v>72000</v>
          </cell>
          <cell r="I3002" t="str">
            <v>K</v>
          </cell>
          <cell r="J3002" t="str">
            <v>BIAYA PEMBELIAN BBM PREMIUM KEND NO. D 1519 GQ</v>
          </cell>
          <cell r="K3002" t="str">
            <v>103140590</v>
          </cell>
        </row>
        <row r="3003">
          <cell r="A3003" t="str">
            <v>F</v>
          </cell>
          <cell r="B3003" t="str">
            <v>1</v>
          </cell>
          <cell r="D3003" t="str">
            <v>003486</v>
          </cell>
          <cell r="E3003">
            <v>38582</v>
          </cell>
          <cell r="F3003" t="str">
            <v>1000000</v>
          </cell>
          <cell r="G3003" t="str">
            <v>110101010000</v>
          </cell>
          <cell r="H3003">
            <v>1350000</v>
          </cell>
          <cell r="I3003" t="str">
            <v>K</v>
          </cell>
          <cell r="J3003" t="str">
            <v>TND JASA PENGHAR DIAN S       PEMBELIAN BAHAN PROD</v>
          </cell>
          <cell r="K3003" t="str">
            <v>103160370</v>
          </cell>
        </row>
        <row r="3004">
          <cell r="A3004" t="str">
            <v>F</v>
          </cell>
          <cell r="B3004" t="str">
            <v>1</v>
          </cell>
          <cell r="D3004" t="str">
            <v>003486</v>
          </cell>
          <cell r="E3004">
            <v>38582</v>
          </cell>
          <cell r="F3004" t="str">
            <v>48502O2</v>
          </cell>
          <cell r="G3004" t="str">
            <v>6704020102O2</v>
          </cell>
          <cell r="H3004">
            <v>1350000</v>
          </cell>
          <cell r="I3004" t="str">
            <v>D</v>
          </cell>
          <cell r="J3004" t="str">
            <v>TND JASA PENGHAR DIAN S       PEMBELIAN BAHAN PROD</v>
          </cell>
          <cell r="K3004" t="str">
            <v>103160380</v>
          </cell>
        </row>
        <row r="3005">
          <cell r="A3005" t="str">
            <v>F</v>
          </cell>
          <cell r="B3005" t="str">
            <v>1</v>
          </cell>
          <cell r="D3005" t="str">
            <v>003455</v>
          </cell>
          <cell r="E3005">
            <v>38580</v>
          </cell>
          <cell r="F3005" t="str">
            <v>48200A0</v>
          </cell>
          <cell r="G3005" t="str">
            <v>6702010100A0</v>
          </cell>
          <cell r="H3005">
            <v>150000</v>
          </cell>
          <cell r="I3005" t="str">
            <v>D</v>
          </cell>
          <cell r="J3005" t="str">
            <v>BIAYA PERJALANAN DINAS SPPD NO.254/SPPD/WT/VIII/05</v>
          </cell>
          <cell r="K3005" t="str">
            <v>103140600</v>
          </cell>
        </row>
        <row r="3006">
          <cell r="A3006" t="str">
            <v>F</v>
          </cell>
          <cell r="B3006" t="str">
            <v>1</v>
          </cell>
          <cell r="D3006" t="str">
            <v>003487</v>
          </cell>
          <cell r="E3006">
            <v>38582</v>
          </cell>
          <cell r="F3006" t="str">
            <v>48502N6</v>
          </cell>
          <cell r="G3006" t="str">
            <v>6704020102N6</v>
          </cell>
          <cell r="H3006">
            <v>1350000</v>
          </cell>
          <cell r="I3006" t="str">
            <v>D</v>
          </cell>
          <cell r="J3006" t="str">
            <v>TND JASA PENGHAR DANDI DJ   PENYIMPANAN KULIT KINA</v>
          </cell>
          <cell r="K3006" t="str">
            <v>103160390</v>
          </cell>
        </row>
        <row r="3007">
          <cell r="A3007" t="str">
            <v>F</v>
          </cell>
          <cell r="B3007" t="str">
            <v>1</v>
          </cell>
          <cell r="D3007" t="str">
            <v>003455</v>
          </cell>
          <cell r="E3007">
            <v>38580</v>
          </cell>
          <cell r="F3007" t="str">
            <v>1000000</v>
          </cell>
          <cell r="G3007" t="str">
            <v>110101010000</v>
          </cell>
          <cell r="H3007">
            <v>150000</v>
          </cell>
          <cell r="I3007" t="str">
            <v>K</v>
          </cell>
          <cell r="J3007" t="str">
            <v>BIAYA PERJALANAN DINAS SPPD NO.254/SPPD/WT/VIII/05</v>
          </cell>
          <cell r="K3007" t="str">
            <v>103140610</v>
          </cell>
        </row>
        <row r="3008">
          <cell r="A3008" t="str">
            <v>F</v>
          </cell>
          <cell r="B3008" t="str">
            <v>1</v>
          </cell>
          <cell r="D3008" t="str">
            <v>003487</v>
          </cell>
          <cell r="E3008">
            <v>38582</v>
          </cell>
          <cell r="F3008" t="str">
            <v>1000000</v>
          </cell>
          <cell r="G3008" t="str">
            <v>110101010000</v>
          </cell>
          <cell r="H3008">
            <v>1350000</v>
          </cell>
          <cell r="I3008" t="str">
            <v>K</v>
          </cell>
          <cell r="J3008" t="str">
            <v>TND JASA PENGHAR DANDI DJ   PENYIMPANAN KULIT KINA</v>
          </cell>
          <cell r="K3008" t="str">
            <v>103160400</v>
          </cell>
        </row>
        <row r="3009">
          <cell r="A3009" t="str">
            <v>F</v>
          </cell>
          <cell r="B3009" t="str">
            <v>1</v>
          </cell>
          <cell r="D3009" t="str">
            <v>003488</v>
          </cell>
          <cell r="E3009">
            <v>38582</v>
          </cell>
          <cell r="F3009" t="str">
            <v>48502M3</v>
          </cell>
          <cell r="G3009" t="str">
            <v>6704020102M3</v>
          </cell>
          <cell r="H3009">
            <v>1350000</v>
          </cell>
          <cell r="I3009" t="str">
            <v>D</v>
          </cell>
          <cell r="J3009" t="str">
            <v>TND JASA PENGHAR SAMLI S      ELEKTRIK &amp; INSTALASI</v>
          </cell>
          <cell r="K3009" t="str">
            <v>103160410</v>
          </cell>
        </row>
        <row r="3010">
          <cell r="A3010" t="str">
            <v>F</v>
          </cell>
          <cell r="B3010" t="str">
            <v>1</v>
          </cell>
          <cell r="D3010" t="str">
            <v>003488</v>
          </cell>
          <cell r="E3010">
            <v>38582</v>
          </cell>
          <cell r="F3010" t="str">
            <v>1000000</v>
          </cell>
          <cell r="G3010" t="str">
            <v>110101010000</v>
          </cell>
          <cell r="H3010">
            <v>1350000</v>
          </cell>
          <cell r="I3010" t="str">
            <v>K</v>
          </cell>
          <cell r="J3010" t="str">
            <v>TND JASA PENGHAR SAMLI S      ELEKTRIK &amp; INSTALASI</v>
          </cell>
          <cell r="K3010" t="str">
            <v>103160420</v>
          </cell>
        </row>
        <row r="3011">
          <cell r="A3011" t="str">
            <v>F</v>
          </cell>
          <cell r="B3011" t="str">
            <v>1</v>
          </cell>
          <cell r="D3011" t="str">
            <v>003456</v>
          </cell>
          <cell r="E3011">
            <v>38580</v>
          </cell>
          <cell r="F3011" t="str">
            <v>48200A0</v>
          </cell>
          <cell r="G3011" t="str">
            <v>6702010100A0</v>
          </cell>
          <cell r="H3011">
            <v>150000</v>
          </cell>
          <cell r="I3011" t="str">
            <v>D</v>
          </cell>
          <cell r="J3011" t="str">
            <v>BIAYA PERJALANAN DINAS SPPD NO.257/SPPD/WT/VIII/05</v>
          </cell>
          <cell r="K3011" t="str">
            <v>103140620</v>
          </cell>
        </row>
        <row r="3012">
          <cell r="A3012" t="str">
            <v>F</v>
          </cell>
          <cell r="B3012" t="str">
            <v>1</v>
          </cell>
          <cell r="D3012" t="str">
            <v>003456</v>
          </cell>
          <cell r="E3012">
            <v>38580</v>
          </cell>
          <cell r="F3012" t="str">
            <v>1000000</v>
          </cell>
          <cell r="G3012" t="str">
            <v>110101010000</v>
          </cell>
          <cell r="H3012">
            <v>150000</v>
          </cell>
          <cell r="I3012" t="str">
            <v>K</v>
          </cell>
          <cell r="J3012" t="str">
            <v>BIAYA PERJALANAN DINAS SPPD NO.257/SPPD/WT/VIII/05</v>
          </cell>
          <cell r="K3012" t="str">
            <v>103140630</v>
          </cell>
        </row>
        <row r="3013">
          <cell r="A3013" t="str">
            <v>F</v>
          </cell>
          <cell r="B3013" t="str">
            <v>1</v>
          </cell>
          <cell r="D3013" t="str">
            <v>003489</v>
          </cell>
          <cell r="E3013">
            <v>38582</v>
          </cell>
          <cell r="F3013" t="str">
            <v>48502N3</v>
          </cell>
          <cell r="G3013" t="str">
            <v>6704020102N3</v>
          </cell>
          <cell r="H3013">
            <v>1350000</v>
          </cell>
          <cell r="I3013" t="str">
            <v>D</v>
          </cell>
          <cell r="J3013" t="str">
            <v>TND JASA PENGHAR LILIS S     PENYIMPANAN BHN KEMAS</v>
          </cell>
          <cell r="K3013" t="str">
            <v>103160430</v>
          </cell>
        </row>
        <row r="3014">
          <cell r="A3014" t="str">
            <v>F</v>
          </cell>
          <cell r="B3014" t="str">
            <v>1</v>
          </cell>
          <cell r="D3014" t="str">
            <v>003489</v>
          </cell>
          <cell r="E3014">
            <v>38582</v>
          </cell>
          <cell r="F3014" t="str">
            <v>1000000</v>
          </cell>
          <cell r="G3014" t="str">
            <v>110101010000</v>
          </cell>
          <cell r="H3014">
            <v>1350000</v>
          </cell>
          <cell r="I3014" t="str">
            <v>K</v>
          </cell>
          <cell r="J3014" t="str">
            <v>TND JASA PENGHAR LILIS S     PENYIMPANAN BHN KEMAS</v>
          </cell>
          <cell r="K3014" t="str">
            <v>103160440</v>
          </cell>
        </row>
        <row r="3015">
          <cell r="A3015" t="str">
            <v>F</v>
          </cell>
          <cell r="B3015" t="str">
            <v>1</v>
          </cell>
          <cell r="D3015" t="str">
            <v>003457</v>
          </cell>
          <cell r="E3015">
            <v>38580</v>
          </cell>
          <cell r="F3015" t="str">
            <v>48703A0</v>
          </cell>
          <cell r="G3015" t="str">
            <v>6706020403A0</v>
          </cell>
          <cell r="H3015">
            <v>39400</v>
          </cell>
          <cell r="I3015" t="str">
            <v>D</v>
          </cell>
          <cell r="J3015" t="str">
            <v>BIAYA PEMBELIAN 2BH BUKU TGL 05/08/2005</v>
          </cell>
          <cell r="K3015" t="str">
            <v>103140640</v>
          </cell>
        </row>
        <row r="3016">
          <cell r="A3016" t="str">
            <v>F</v>
          </cell>
          <cell r="B3016" t="str">
            <v>1</v>
          </cell>
          <cell r="D3016" t="str">
            <v>003490</v>
          </cell>
          <cell r="E3016">
            <v>38582</v>
          </cell>
          <cell r="F3016" t="str">
            <v>48502S3</v>
          </cell>
          <cell r="G3016" t="str">
            <v>6704020102S3</v>
          </cell>
          <cell r="H3016">
            <v>1350000</v>
          </cell>
          <cell r="I3016" t="str">
            <v>D</v>
          </cell>
          <cell r="J3016" t="str">
            <v>TND JASA PENGHAR EVIE A       ADM / KAS BANK PLANT</v>
          </cell>
          <cell r="K3016" t="str">
            <v>103160450</v>
          </cell>
        </row>
        <row r="3017">
          <cell r="A3017" t="str">
            <v>F</v>
          </cell>
          <cell r="B3017" t="str">
            <v>1</v>
          </cell>
          <cell r="D3017" t="str">
            <v>003457</v>
          </cell>
          <cell r="E3017">
            <v>38580</v>
          </cell>
          <cell r="F3017" t="str">
            <v>1000000</v>
          </cell>
          <cell r="G3017" t="str">
            <v>110101010000</v>
          </cell>
          <cell r="H3017">
            <v>39400</v>
          </cell>
          <cell r="I3017" t="str">
            <v>K</v>
          </cell>
          <cell r="J3017" t="str">
            <v>BIAYA PEMBELIAN 2BH BUKU TGL 05/08/2005</v>
          </cell>
          <cell r="K3017" t="str">
            <v>103140650</v>
          </cell>
        </row>
        <row r="3018">
          <cell r="A3018" t="str">
            <v>F</v>
          </cell>
          <cell r="B3018" t="str">
            <v>1</v>
          </cell>
          <cell r="D3018" t="str">
            <v>003490</v>
          </cell>
          <cell r="E3018">
            <v>38582</v>
          </cell>
          <cell r="F3018" t="str">
            <v>1000000</v>
          </cell>
          <cell r="G3018" t="str">
            <v>110101010000</v>
          </cell>
          <cell r="H3018">
            <v>1350000</v>
          </cell>
          <cell r="I3018" t="str">
            <v>K</v>
          </cell>
          <cell r="J3018" t="str">
            <v>TND JASA PENGHAR EVIE A       ADM / KAS BANK PLANT</v>
          </cell>
          <cell r="K3018" t="str">
            <v>103160460</v>
          </cell>
        </row>
        <row r="3019">
          <cell r="A3019" t="str">
            <v>F</v>
          </cell>
          <cell r="B3019" t="str">
            <v>1</v>
          </cell>
          <cell r="D3019" t="str">
            <v>003491</v>
          </cell>
          <cell r="E3019">
            <v>38582</v>
          </cell>
          <cell r="F3019" t="str">
            <v>48502Q6</v>
          </cell>
          <cell r="G3019" t="str">
            <v>6704020102Q6</v>
          </cell>
          <cell r="H3019">
            <v>1350000</v>
          </cell>
          <cell r="I3019" t="str">
            <v>D</v>
          </cell>
          <cell r="J3019" t="str">
            <v>TND JASA PENGHAR ANDI H               RUMAH TANGGA</v>
          </cell>
          <cell r="K3019" t="str">
            <v>103160470</v>
          </cell>
        </row>
        <row r="3020">
          <cell r="A3020" t="str">
            <v>F</v>
          </cell>
          <cell r="B3020" t="str">
            <v>1</v>
          </cell>
          <cell r="D3020" t="str">
            <v>003491</v>
          </cell>
          <cell r="E3020">
            <v>38582</v>
          </cell>
          <cell r="F3020" t="str">
            <v>1000000</v>
          </cell>
          <cell r="G3020" t="str">
            <v>110101010000</v>
          </cell>
          <cell r="H3020">
            <v>1350000</v>
          </cell>
          <cell r="I3020" t="str">
            <v>K</v>
          </cell>
          <cell r="J3020" t="str">
            <v>TND JASA PENGHAR ANDI H               RUMAH TANGGA</v>
          </cell>
          <cell r="K3020" t="str">
            <v>103160480</v>
          </cell>
        </row>
        <row r="3021">
          <cell r="A3021" t="str">
            <v>F</v>
          </cell>
          <cell r="B3021" t="str">
            <v>1</v>
          </cell>
          <cell r="D3021" t="str">
            <v>003492</v>
          </cell>
          <cell r="E3021">
            <v>38582</v>
          </cell>
          <cell r="F3021" t="str">
            <v>48502G2</v>
          </cell>
          <cell r="G3021" t="str">
            <v>6704020102G2</v>
          </cell>
          <cell r="H3021">
            <v>1350000</v>
          </cell>
          <cell r="I3021" t="str">
            <v>D</v>
          </cell>
          <cell r="J3021" t="str">
            <v>TND JASA PENGHAR ANIH R      PENCAMP &amp; PENGIS CAIR</v>
          </cell>
          <cell r="K3021" t="str">
            <v>103160490</v>
          </cell>
        </row>
        <row r="3022">
          <cell r="A3022" t="str">
            <v>F</v>
          </cell>
          <cell r="B3022" t="str">
            <v>1</v>
          </cell>
          <cell r="D3022" t="str">
            <v>003458</v>
          </cell>
          <cell r="E3022">
            <v>38580</v>
          </cell>
          <cell r="F3022" t="str">
            <v>49300A0</v>
          </cell>
          <cell r="G3022" t="str">
            <v>6802010100A0</v>
          </cell>
          <cell r="H3022">
            <v>1120600</v>
          </cell>
          <cell r="I3022" t="str">
            <v>D</v>
          </cell>
          <cell r="J3022" t="str">
            <v>BIAYA OLAH RAGA GOLF TGL 13/08/2005</v>
          </cell>
          <cell r="K3022" t="str">
            <v>103140660</v>
          </cell>
        </row>
        <row r="3023">
          <cell r="A3023" t="str">
            <v>F</v>
          </cell>
          <cell r="B3023" t="str">
            <v>1</v>
          </cell>
          <cell r="D3023" t="str">
            <v>003492</v>
          </cell>
          <cell r="E3023">
            <v>38582</v>
          </cell>
          <cell r="F3023" t="str">
            <v>1000000</v>
          </cell>
          <cell r="G3023" t="str">
            <v>110101010000</v>
          </cell>
          <cell r="H3023">
            <v>1350000</v>
          </cell>
          <cell r="I3023" t="str">
            <v>K</v>
          </cell>
          <cell r="J3023" t="str">
            <v>TND JASA PENGHAR ANIH R      PENCAMP &amp; PENGIS CAIR</v>
          </cell>
          <cell r="K3023" t="str">
            <v>103160500</v>
          </cell>
        </row>
        <row r="3024">
          <cell r="A3024" t="str">
            <v>F</v>
          </cell>
          <cell r="B3024" t="str">
            <v>1</v>
          </cell>
          <cell r="D3024" t="str">
            <v>003493</v>
          </cell>
          <cell r="E3024">
            <v>38582</v>
          </cell>
          <cell r="F3024" t="str">
            <v>48502N3</v>
          </cell>
          <cell r="G3024" t="str">
            <v>6704020102N3</v>
          </cell>
          <cell r="H3024">
            <v>1350000</v>
          </cell>
          <cell r="I3024" t="str">
            <v>D</v>
          </cell>
          <cell r="J3024" t="str">
            <v>TND JASA PENGHAR SUPRIYADI     PENYIMP BAHAN KEMAS</v>
          </cell>
          <cell r="K3024" t="str">
            <v>103160510</v>
          </cell>
        </row>
        <row r="3025">
          <cell r="A3025" t="str">
            <v>F</v>
          </cell>
          <cell r="B3025" t="str">
            <v>1</v>
          </cell>
          <cell r="D3025" t="str">
            <v>003458</v>
          </cell>
          <cell r="E3025">
            <v>38580</v>
          </cell>
          <cell r="F3025" t="str">
            <v>1000000</v>
          </cell>
          <cell r="G3025" t="str">
            <v>110101010000</v>
          </cell>
          <cell r="H3025">
            <v>1120600</v>
          </cell>
          <cell r="I3025" t="str">
            <v>K</v>
          </cell>
          <cell r="J3025" t="str">
            <v>BIAYA OLAH RAGA GOLF TGL 13/08/2005</v>
          </cell>
          <cell r="K3025" t="str">
            <v>103140670</v>
          </cell>
        </row>
        <row r="3026">
          <cell r="A3026" t="str">
            <v>F</v>
          </cell>
          <cell r="B3026" t="str">
            <v>1</v>
          </cell>
          <cell r="D3026" t="str">
            <v>003493</v>
          </cell>
          <cell r="E3026">
            <v>38582</v>
          </cell>
          <cell r="F3026" t="str">
            <v>1000000</v>
          </cell>
          <cell r="G3026" t="str">
            <v>110101010000</v>
          </cell>
          <cell r="H3026">
            <v>1350000</v>
          </cell>
          <cell r="I3026" t="str">
            <v>K</v>
          </cell>
          <cell r="J3026" t="str">
            <v>TND JASA PENGHAR SUPRIYADI     PENYIMP BAHAN KEMAS</v>
          </cell>
          <cell r="K3026" t="str">
            <v>103160520</v>
          </cell>
        </row>
        <row r="3027">
          <cell r="A3027" t="str">
            <v>F</v>
          </cell>
          <cell r="B3027" t="str">
            <v>1</v>
          </cell>
          <cell r="D3027" t="str">
            <v>003494</v>
          </cell>
          <cell r="E3027">
            <v>38582</v>
          </cell>
          <cell r="F3027" t="str">
            <v>48502F7</v>
          </cell>
          <cell r="G3027" t="str">
            <v>6704020102F7</v>
          </cell>
          <cell r="H3027">
            <v>1350000</v>
          </cell>
          <cell r="I3027" t="str">
            <v>D</v>
          </cell>
          <cell r="J3027" t="str">
            <v>TND JASA PENG KLS 2 IDA W      PENGEMASAN SEKUNDER</v>
          </cell>
          <cell r="K3027" t="str">
            <v>103170010</v>
          </cell>
        </row>
        <row r="3028">
          <cell r="A3028" t="str">
            <v>F</v>
          </cell>
          <cell r="B3028" t="str">
            <v>1</v>
          </cell>
          <cell r="D3028" t="str">
            <v>003494</v>
          </cell>
          <cell r="E3028">
            <v>38582</v>
          </cell>
          <cell r="F3028" t="str">
            <v>1000000</v>
          </cell>
          <cell r="G3028" t="str">
            <v>110101010000</v>
          </cell>
          <cell r="H3028">
            <v>1350000</v>
          </cell>
          <cell r="I3028" t="str">
            <v>K</v>
          </cell>
          <cell r="J3028" t="str">
            <v>TND JASA PENGHAR KLS 2 IDA W       PENGEM SEKUNDER</v>
          </cell>
          <cell r="K3028" t="str">
            <v>103170020</v>
          </cell>
        </row>
        <row r="3029">
          <cell r="A3029" t="str">
            <v>F</v>
          </cell>
          <cell r="B3029" t="str">
            <v>1</v>
          </cell>
          <cell r="D3029" t="str">
            <v>003495</v>
          </cell>
          <cell r="E3029">
            <v>38582</v>
          </cell>
          <cell r="F3029" t="str">
            <v>48502F6</v>
          </cell>
          <cell r="G3029" t="str">
            <v>6704020102F6</v>
          </cell>
          <cell r="H3029">
            <v>1350000</v>
          </cell>
          <cell r="I3029" t="str">
            <v>D</v>
          </cell>
          <cell r="J3029" t="str">
            <v>TND JASA PENGHAR KLS 2 TIKA I    PENGEMASAN PRIMER</v>
          </cell>
          <cell r="K3029" t="str">
            <v>103170030</v>
          </cell>
        </row>
        <row r="3030">
          <cell r="A3030" t="str">
            <v>F</v>
          </cell>
          <cell r="B3030" t="str">
            <v>1</v>
          </cell>
          <cell r="D3030" t="str">
            <v>003495</v>
          </cell>
          <cell r="E3030">
            <v>38582</v>
          </cell>
          <cell r="F3030" t="str">
            <v>1000000</v>
          </cell>
          <cell r="G3030" t="str">
            <v>110101010000</v>
          </cell>
          <cell r="H3030">
            <v>1350000</v>
          </cell>
          <cell r="I3030" t="str">
            <v>K</v>
          </cell>
          <cell r="J3030" t="str">
            <v>TND JASA PENGHAR KLS 2 TIKA I    PENGEMASAN PRIMER</v>
          </cell>
          <cell r="K3030" t="str">
            <v>103170040</v>
          </cell>
        </row>
        <row r="3031">
          <cell r="A3031" t="str">
            <v>F</v>
          </cell>
          <cell r="B3031" t="str">
            <v>1</v>
          </cell>
          <cell r="D3031" t="str">
            <v>003496</v>
          </cell>
          <cell r="E3031">
            <v>38582</v>
          </cell>
          <cell r="F3031" t="str">
            <v>48502F6</v>
          </cell>
          <cell r="G3031" t="str">
            <v>6704020102F6</v>
          </cell>
          <cell r="H3031">
            <v>1350000</v>
          </cell>
          <cell r="I3031" t="str">
            <v>D</v>
          </cell>
          <cell r="J3031" t="str">
            <v>TND JASA PENGHAR KLS 2  EUIS R   PENGEMASAN PRIMER</v>
          </cell>
          <cell r="K3031" t="str">
            <v>103170050</v>
          </cell>
        </row>
        <row r="3032">
          <cell r="A3032" t="str">
            <v>F</v>
          </cell>
          <cell r="B3032" t="str">
            <v>1</v>
          </cell>
          <cell r="D3032" t="str">
            <v>003496</v>
          </cell>
          <cell r="E3032">
            <v>38582</v>
          </cell>
          <cell r="F3032" t="str">
            <v>1000000</v>
          </cell>
          <cell r="G3032" t="str">
            <v>110101010000</v>
          </cell>
          <cell r="H3032">
            <v>1350000</v>
          </cell>
          <cell r="I3032" t="str">
            <v>K</v>
          </cell>
          <cell r="J3032" t="str">
            <v>TND JASA PENGHAR KLS 2 EUIS R    PENGEMASAN PRIMER</v>
          </cell>
          <cell r="K3032" t="str">
            <v>103170060</v>
          </cell>
        </row>
        <row r="3033">
          <cell r="A3033" t="str">
            <v>F</v>
          </cell>
          <cell r="B3033" t="str">
            <v>1</v>
          </cell>
          <cell r="D3033" t="str">
            <v>003497</v>
          </cell>
          <cell r="E3033">
            <v>38582</v>
          </cell>
          <cell r="F3033" t="str">
            <v>48502Q5</v>
          </cell>
          <cell r="G3033" t="str">
            <v>6704020102Q5</v>
          </cell>
          <cell r="H3033">
            <v>1350000</v>
          </cell>
          <cell r="I3033" t="str">
            <v>D</v>
          </cell>
          <cell r="J3033" t="str">
            <v>TND JASA PENGHAR KLS 2  OBA PARDI             UMUM</v>
          </cell>
          <cell r="K3033" t="str">
            <v>103170070</v>
          </cell>
        </row>
        <row r="3034">
          <cell r="A3034" t="str">
            <v>F</v>
          </cell>
          <cell r="B3034" t="str">
            <v>1</v>
          </cell>
          <cell r="D3034" t="str">
            <v>003497</v>
          </cell>
          <cell r="E3034">
            <v>38582</v>
          </cell>
          <cell r="F3034" t="str">
            <v>1000000</v>
          </cell>
          <cell r="G3034" t="str">
            <v>110101010000</v>
          </cell>
          <cell r="H3034">
            <v>1350000</v>
          </cell>
          <cell r="I3034" t="str">
            <v>K</v>
          </cell>
          <cell r="J3034" t="str">
            <v>TND JASA PENGHAR KLS 2  OBA PARDI             UMUM</v>
          </cell>
          <cell r="K3034" t="str">
            <v>103170080</v>
          </cell>
        </row>
        <row r="3035">
          <cell r="A3035" t="str">
            <v>F</v>
          </cell>
          <cell r="B3035" t="str">
            <v>1</v>
          </cell>
          <cell r="D3035" t="str">
            <v>003498</v>
          </cell>
          <cell r="E3035">
            <v>38582</v>
          </cell>
          <cell r="F3035" t="str">
            <v>48502Q5</v>
          </cell>
          <cell r="G3035" t="str">
            <v>6704020102Q5</v>
          </cell>
          <cell r="H3035">
            <v>1350000</v>
          </cell>
          <cell r="I3035" t="str">
            <v>D</v>
          </cell>
          <cell r="J3035" t="str">
            <v>TND JASA PENGHAR KLS 2  EDDY K                UMUM</v>
          </cell>
          <cell r="K3035" t="str">
            <v>103170090</v>
          </cell>
        </row>
        <row r="3036">
          <cell r="A3036" t="str">
            <v>F</v>
          </cell>
          <cell r="B3036" t="str">
            <v>1</v>
          </cell>
          <cell r="D3036" t="str">
            <v>003498</v>
          </cell>
          <cell r="E3036">
            <v>38582</v>
          </cell>
          <cell r="F3036" t="str">
            <v>1000000</v>
          </cell>
          <cell r="G3036" t="str">
            <v>110101010000</v>
          </cell>
          <cell r="H3036">
            <v>1350000</v>
          </cell>
          <cell r="I3036" t="str">
            <v>K</v>
          </cell>
          <cell r="J3036" t="str">
            <v>TND JASA PENGHAR KLS 2  EDDY K                UMUM</v>
          </cell>
          <cell r="K3036" t="str">
            <v>103170100</v>
          </cell>
        </row>
        <row r="3037">
          <cell r="A3037" t="str">
            <v>F</v>
          </cell>
          <cell r="B3037" t="str">
            <v>1</v>
          </cell>
          <cell r="D3037" t="str">
            <v>003499</v>
          </cell>
          <cell r="E3037">
            <v>38582</v>
          </cell>
          <cell r="F3037" t="str">
            <v>48502G4</v>
          </cell>
          <cell r="G3037" t="str">
            <v>6704020102G4</v>
          </cell>
          <cell r="H3037">
            <v>1350000</v>
          </cell>
          <cell r="I3037" t="str">
            <v>D</v>
          </cell>
          <cell r="J3037" t="str">
            <v>TND JASA PENGHAR KLS 2 EUIS I     PENGEMASAN CAIRA</v>
          </cell>
          <cell r="K3037" t="str">
            <v>103170110</v>
          </cell>
        </row>
        <row r="3038">
          <cell r="A3038" t="str">
            <v>F</v>
          </cell>
          <cell r="B3038" t="str">
            <v>1</v>
          </cell>
          <cell r="D3038" t="str">
            <v>003499</v>
          </cell>
          <cell r="E3038">
            <v>38582</v>
          </cell>
          <cell r="F3038" t="str">
            <v>1000000</v>
          </cell>
          <cell r="G3038" t="str">
            <v>110101010000</v>
          </cell>
          <cell r="H3038">
            <v>1350000</v>
          </cell>
          <cell r="I3038" t="str">
            <v>K</v>
          </cell>
          <cell r="J3038" t="str">
            <v>TND JASA PENGHAR KLS 2 EUIS I     PENGEMASAN CAIRA</v>
          </cell>
          <cell r="K3038" t="str">
            <v>103170120</v>
          </cell>
        </row>
        <row r="3039">
          <cell r="A3039" t="str">
            <v>F</v>
          </cell>
          <cell r="B3039" t="str">
            <v>1</v>
          </cell>
          <cell r="D3039" t="str">
            <v>003500</v>
          </cell>
          <cell r="E3039">
            <v>38582</v>
          </cell>
          <cell r="F3039" t="str">
            <v>48502F6</v>
          </cell>
          <cell r="G3039" t="str">
            <v>6704020102F6</v>
          </cell>
          <cell r="H3039">
            <v>1350000</v>
          </cell>
          <cell r="I3039" t="str">
            <v>D</v>
          </cell>
          <cell r="J3039" t="str">
            <v>TND JASA PENGHAR KLS 2 YAYAH D    PENGEMASAN PRIME</v>
          </cell>
          <cell r="K3039" t="str">
            <v>103170130</v>
          </cell>
        </row>
        <row r="3040">
          <cell r="A3040" t="str">
            <v>F</v>
          </cell>
          <cell r="B3040" t="str">
            <v>1</v>
          </cell>
          <cell r="D3040" t="str">
            <v>003500</v>
          </cell>
          <cell r="E3040">
            <v>38582</v>
          </cell>
          <cell r="F3040" t="str">
            <v>1000000</v>
          </cell>
          <cell r="G3040" t="str">
            <v>110101010000</v>
          </cell>
          <cell r="H3040">
            <v>1350000</v>
          </cell>
          <cell r="I3040" t="str">
            <v>K</v>
          </cell>
          <cell r="J3040" t="str">
            <v>TND JASA PENGHAR KLS 2 YAYAH D    PENGEMASAN PRIME</v>
          </cell>
          <cell r="K3040" t="str">
            <v>103170140</v>
          </cell>
        </row>
        <row r="3041">
          <cell r="A3041" t="str">
            <v>F</v>
          </cell>
          <cell r="B3041" t="str">
            <v>1</v>
          </cell>
          <cell r="D3041" t="str">
            <v>003501</v>
          </cell>
          <cell r="E3041">
            <v>38582</v>
          </cell>
          <cell r="F3041" t="str">
            <v>48502G2</v>
          </cell>
          <cell r="G3041" t="str">
            <v>6704020102G2</v>
          </cell>
          <cell r="H3041">
            <v>1350000</v>
          </cell>
          <cell r="I3041" t="str">
            <v>D</v>
          </cell>
          <cell r="J3041" t="str">
            <v>TND JASA PENGHAR KLS 2 ETI D   PENCAMP &amp; PENGISIAN</v>
          </cell>
          <cell r="K3041" t="str">
            <v>103170150</v>
          </cell>
        </row>
        <row r="3042">
          <cell r="A3042" t="str">
            <v>F</v>
          </cell>
          <cell r="B3042" t="str">
            <v>1</v>
          </cell>
          <cell r="D3042" t="str">
            <v>003501</v>
          </cell>
          <cell r="E3042">
            <v>38582</v>
          </cell>
          <cell r="F3042" t="str">
            <v>1000000</v>
          </cell>
          <cell r="G3042" t="str">
            <v>110101010000</v>
          </cell>
          <cell r="H3042">
            <v>1350000</v>
          </cell>
          <cell r="I3042" t="str">
            <v>K</v>
          </cell>
          <cell r="J3042" t="str">
            <v>TND JASA PENGHAR KLS 2 ETI D   PENCAMP &amp; PENGISIAN</v>
          </cell>
          <cell r="K3042" t="str">
            <v>103170160</v>
          </cell>
        </row>
        <row r="3043">
          <cell r="A3043" t="str">
            <v>F</v>
          </cell>
          <cell r="B3043" t="str">
            <v>1</v>
          </cell>
          <cell r="D3043" t="str">
            <v>003502</v>
          </cell>
          <cell r="E3043">
            <v>38582</v>
          </cell>
          <cell r="F3043" t="str">
            <v>48502C1</v>
          </cell>
          <cell r="G3043" t="str">
            <v>6704020102C1</v>
          </cell>
          <cell r="H3043">
            <v>1350000</v>
          </cell>
          <cell r="I3043" t="str">
            <v>D</v>
          </cell>
          <cell r="J3043" t="str">
            <v>TND JASA PENGHAT KLS 2 SUSILAWATI  PERENC &amp; PENGEN</v>
          </cell>
          <cell r="K3043" t="str">
            <v>103170170</v>
          </cell>
        </row>
        <row r="3044">
          <cell r="A3044" t="str">
            <v>F</v>
          </cell>
          <cell r="B3044" t="str">
            <v>1</v>
          </cell>
          <cell r="D3044" t="str">
            <v>003502</v>
          </cell>
          <cell r="E3044">
            <v>38582</v>
          </cell>
          <cell r="F3044" t="str">
            <v>1000000</v>
          </cell>
          <cell r="G3044" t="str">
            <v>110101010000</v>
          </cell>
          <cell r="H3044">
            <v>1350000</v>
          </cell>
          <cell r="I3044" t="str">
            <v>K</v>
          </cell>
          <cell r="J3044" t="str">
            <v>TND JASA PENGHAR KLS 2  SUSILAWATI PERENC &amp; PENGEN</v>
          </cell>
          <cell r="K3044" t="str">
            <v>103170180</v>
          </cell>
        </row>
        <row r="3045">
          <cell r="A3045" t="str">
            <v>F</v>
          </cell>
          <cell r="B3045" t="str">
            <v>1</v>
          </cell>
          <cell r="D3045" t="str">
            <v>003503</v>
          </cell>
          <cell r="E3045">
            <v>38582</v>
          </cell>
          <cell r="F3045" t="str">
            <v>48502R2</v>
          </cell>
          <cell r="G3045" t="str">
            <v>6704020102R2</v>
          </cell>
          <cell r="H3045">
            <v>1350000</v>
          </cell>
          <cell r="I3045" t="str">
            <v>D</v>
          </cell>
          <cell r="J3045" t="str">
            <v>TND JASA PENGHAR KLS 2 SAPARI     BID.VERIF/LAPKEU</v>
          </cell>
          <cell r="K3045" t="str">
            <v>103170190</v>
          </cell>
        </row>
        <row r="3046">
          <cell r="A3046" t="str">
            <v>F</v>
          </cell>
          <cell r="B3046" t="str">
            <v>1</v>
          </cell>
          <cell r="D3046" t="str">
            <v>003503</v>
          </cell>
          <cell r="E3046">
            <v>38582</v>
          </cell>
          <cell r="F3046" t="str">
            <v>1000000</v>
          </cell>
          <cell r="G3046" t="str">
            <v>110101010000</v>
          </cell>
          <cell r="H3046">
            <v>1350000</v>
          </cell>
          <cell r="I3046" t="str">
            <v>K</v>
          </cell>
          <cell r="J3046" t="str">
            <v>TND JASA PENGHAR KLS 2 SAPARI     BID.VERIF/LAPKEU</v>
          </cell>
          <cell r="K3046" t="str">
            <v>103170200</v>
          </cell>
        </row>
        <row r="3047">
          <cell r="A3047" t="str">
            <v>F</v>
          </cell>
          <cell r="B3047" t="str">
            <v>1</v>
          </cell>
          <cell r="D3047" t="str">
            <v>003504</v>
          </cell>
          <cell r="E3047">
            <v>38582</v>
          </cell>
          <cell r="F3047" t="str">
            <v>48502F3</v>
          </cell>
          <cell r="G3047" t="str">
            <v>6704020102F3</v>
          </cell>
          <cell r="H3047">
            <v>1350000</v>
          </cell>
          <cell r="I3047" t="str">
            <v>D</v>
          </cell>
          <cell r="J3047" t="str">
            <v>TND JASA PENGHAR KLS 2 AMAS-2           PENCETAKAN</v>
          </cell>
          <cell r="K3047" t="str">
            <v>103170210</v>
          </cell>
        </row>
        <row r="3048">
          <cell r="A3048" t="str">
            <v>F</v>
          </cell>
          <cell r="B3048" t="str">
            <v>1</v>
          </cell>
          <cell r="D3048" t="str">
            <v>003504</v>
          </cell>
          <cell r="E3048">
            <v>38582</v>
          </cell>
          <cell r="F3048" t="str">
            <v>1000000</v>
          </cell>
          <cell r="G3048" t="str">
            <v>110101010000</v>
          </cell>
          <cell r="H3048">
            <v>1350000</v>
          </cell>
          <cell r="I3048" t="str">
            <v>K</v>
          </cell>
          <cell r="J3048" t="str">
            <v>TND JASA PENGHAR KLS 2 AMAS-2           PENCETAKAN</v>
          </cell>
          <cell r="K3048" t="str">
            <v>103170220</v>
          </cell>
        </row>
        <row r="3049">
          <cell r="A3049" t="str">
            <v>F</v>
          </cell>
          <cell r="B3049" t="str">
            <v>1</v>
          </cell>
          <cell r="D3049" t="str">
            <v>003505</v>
          </cell>
          <cell r="E3049">
            <v>38582</v>
          </cell>
          <cell r="F3049" t="str">
            <v>48502A4</v>
          </cell>
          <cell r="G3049" t="str">
            <v>6704020102A4</v>
          </cell>
          <cell r="H3049">
            <v>1350000</v>
          </cell>
          <cell r="I3049" t="str">
            <v>D</v>
          </cell>
          <cell r="J3049" t="str">
            <v>TND JASA PENGHAR KLS 2 MOMON           KTO BINTANG</v>
          </cell>
          <cell r="K3049" t="str">
            <v>103170230</v>
          </cell>
        </row>
        <row r="3050">
          <cell r="A3050" t="str">
            <v>F</v>
          </cell>
          <cell r="B3050" t="str">
            <v>1</v>
          </cell>
          <cell r="D3050" t="str">
            <v>003505</v>
          </cell>
          <cell r="E3050">
            <v>38582</v>
          </cell>
          <cell r="F3050" t="str">
            <v>1000000</v>
          </cell>
          <cell r="G3050" t="str">
            <v>110101010000</v>
          </cell>
          <cell r="H3050">
            <v>1350000</v>
          </cell>
          <cell r="I3050" t="str">
            <v>K</v>
          </cell>
          <cell r="J3050" t="str">
            <v>TND JASA PENGHAR KLS 2 MOMON           KTO BINTANG</v>
          </cell>
          <cell r="K3050" t="str">
            <v>103170240</v>
          </cell>
        </row>
        <row r="3051">
          <cell r="A3051" t="str">
            <v>F</v>
          </cell>
          <cell r="B3051" t="str">
            <v>1</v>
          </cell>
          <cell r="D3051" t="str">
            <v>003506</v>
          </cell>
          <cell r="E3051">
            <v>38582</v>
          </cell>
          <cell r="F3051" t="str">
            <v>48502A4</v>
          </cell>
          <cell r="G3051" t="str">
            <v>6704020102A4</v>
          </cell>
          <cell r="H3051">
            <v>1350000</v>
          </cell>
          <cell r="I3051" t="str">
            <v>D</v>
          </cell>
          <cell r="J3051" t="str">
            <v>TND JASA PENGHAR KLS 2 ROSIDIN         KTO BINTANG</v>
          </cell>
          <cell r="K3051" t="str">
            <v>103170250</v>
          </cell>
        </row>
        <row r="3052">
          <cell r="A3052" t="str">
            <v>F</v>
          </cell>
          <cell r="B3052" t="str">
            <v>1</v>
          </cell>
          <cell r="D3052" t="str">
            <v>003506</v>
          </cell>
          <cell r="E3052">
            <v>38582</v>
          </cell>
          <cell r="F3052" t="str">
            <v>1000000</v>
          </cell>
          <cell r="G3052" t="str">
            <v>110101010000</v>
          </cell>
          <cell r="H3052">
            <v>1350000</v>
          </cell>
          <cell r="I3052" t="str">
            <v>K</v>
          </cell>
          <cell r="J3052" t="str">
            <v>TND JASA PENGHAR KLS 2 ROSIDIN         KTO BINTANG</v>
          </cell>
          <cell r="K3052" t="str">
            <v>103170260</v>
          </cell>
        </row>
        <row r="3053">
          <cell r="A3053" t="str">
            <v>F</v>
          </cell>
          <cell r="B3053" t="str">
            <v>1</v>
          </cell>
          <cell r="D3053" t="str">
            <v>003507</v>
          </cell>
          <cell r="E3053">
            <v>38582</v>
          </cell>
          <cell r="F3053" t="str">
            <v>48502A4</v>
          </cell>
          <cell r="G3053" t="str">
            <v>6704020102A4</v>
          </cell>
          <cell r="H3053">
            <v>1350000</v>
          </cell>
          <cell r="I3053" t="str">
            <v>D</v>
          </cell>
          <cell r="J3053" t="str">
            <v>TND JASA PENGHAR KLS 2 ATJA            KTO BINTANG</v>
          </cell>
          <cell r="K3053" t="str">
            <v>103170270</v>
          </cell>
        </row>
        <row r="3054">
          <cell r="A3054" t="str">
            <v>F</v>
          </cell>
          <cell r="B3054" t="str">
            <v>1</v>
          </cell>
          <cell r="D3054" t="str">
            <v>003507</v>
          </cell>
          <cell r="E3054">
            <v>38582</v>
          </cell>
          <cell r="F3054" t="str">
            <v>1000000</v>
          </cell>
          <cell r="G3054" t="str">
            <v>110101010000</v>
          </cell>
          <cell r="H3054">
            <v>1350000</v>
          </cell>
          <cell r="I3054" t="str">
            <v>K</v>
          </cell>
          <cell r="J3054" t="str">
            <v>TND JASA PENGHAR KLS 2 ATJA            KTO BINTANG</v>
          </cell>
          <cell r="K3054" t="str">
            <v>103170280</v>
          </cell>
        </row>
        <row r="3055">
          <cell r="A3055" t="str">
            <v>F</v>
          </cell>
          <cell r="B3055" t="str">
            <v>1</v>
          </cell>
          <cell r="D3055" t="str">
            <v>003508</v>
          </cell>
          <cell r="E3055">
            <v>38582</v>
          </cell>
          <cell r="F3055" t="str">
            <v>48502F3</v>
          </cell>
          <cell r="G3055" t="str">
            <v>6704020102F3</v>
          </cell>
          <cell r="H3055">
            <v>1350000</v>
          </cell>
          <cell r="I3055" t="str">
            <v>D</v>
          </cell>
          <cell r="J3055" t="str">
            <v>TND JASA PENGHAR KLS 2 DARIMIN          PENCETAKAN</v>
          </cell>
          <cell r="K3055" t="str">
            <v>103170290</v>
          </cell>
        </row>
        <row r="3056">
          <cell r="A3056" t="str">
            <v>F</v>
          </cell>
          <cell r="B3056" t="str">
            <v>1</v>
          </cell>
          <cell r="D3056" t="str">
            <v>003508</v>
          </cell>
          <cell r="E3056">
            <v>38582</v>
          </cell>
          <cell r="F3056" t="str">
            <v>1000000</v>
          </cell>
          <cell r="G3056" t="str">
            <v>110101010000</v>
          </cell>
          <cell r="H3056">
            <v>1350000</v>
          </cell>
          <cell r="I3056" t="str">
            <v>K</v>
          </cell>
          <cell r="J3056" t="str">
            <v>TND JASA PENGHAR KLS 2 DARIMIN          PENCETAKAN</v>
          </cell>
          <cell r="K3056" t="str">
            <v>103170300</v>
          </cell>
        </row>
        <row r="3057">
          <cell r="A3057" t="str">
            <v>F</v>
          </cell>
          <cell r="B3057" t="str">
            <v>8</v>
          </cell>
          <cell r="D3057" t="str">
            <v>KP1004</v>
          </cell>
          <cell r="E3057">
            <v>38587</v>
          </cell>
          <cell r="F3057" t="str">
            <v>1610000</v>
          </cell>
          <cell r="G3057" t="str">
            <v>210840020000</v>
          </cell>
          <cell r="H3057">
            <v>369600</v>
          </cell>
          <cell r="I3057" t="str">
            <v>D</v>
          </cell>
          <cell r="J3057" t="str">
            <v>NK.04/M/VII/05 PPH.PS.22 BULAN JULI 2005</v>
          </cell>
          <cell r="K3057" t="str">
            <v>550850010</v>
          </cell>
        </row>
        <row r="3058">
          <cell r="A3058" t="str">
            <v>F</v>
          </cell>
          <cell r="B3058" t="str">
            <v>1</v>
          </cell>
          <cell r="D3058" t="str">
            <v>003509</v>
          </cell>
          <cell r="E3058">
            <v>38582</v>
          </cell>
          <cell r="F3058" t="str">
            <v>48502N7</v>
          </cell>
          <cell r="G3058" t="str">
            <v>6704020102N7</v>
          </cell>
          <cell r="H3058">
            <v>1350000</v>
          </cell>
          <cell r="I3058" t="str">
            <v>D</v>
          </cell>
          <cell r="J3058" t="str">
            <v>TND JASA PENGHAR KLS 2 HAKIMUDIN    PENIMB SENTRAL</v>
          </cell>
          <cell r="K3058" t="str">
            <v>103170310</v>
          </cell>
        </row>
        <row r="3059">
          <cell r="A3059" t="str">
            <v>F</v>
          </cell>
          <cell r="B3059" t="str">
            <v>1</v>
          </cell>
          <cell r="D3059" t="str">
            <v>003509</v>
          </cell>
          <cell r="E3059">
            <v>38582</v>
          </cell>
          <cell r="F3059" t="str">
            <v>1000000</v>
          </cell>
          <cell r="G3059" t="str">
            <v>110101010000</v>
          </cell>
          <cell r="H3059">
            <v>1350000</v>
          </cell>
          <cell r="I3059" t="str">
            <v>K</v>
          </cell>
          <cell r="J3059" t="str">
            <v>TND JASA PENGHAR KLS 2 HAKIMUDIN    PENIMB SENTRAL</v>
          </cell>
          <cell r="K3059" t="str">
            <v>103170320</v>
          </cell>
        </row>
        <row r="3060">
          <cell r="A3060" t="str">
            <v>F</v>
          </cell>
          <cell r="B3060" t="str">
            <v>1</v>
          </cell>
          <cell r="D3060" t="str">
            <v>003510</v>
          </cell>
          <cell r="E3060">
            <v>38582</v>
          </cell>
          <cell r="F3060" t="str">
            <v>48502J5</v>
          </cell>
          <cell r="G3060" t="str">
            <v>6704020102J5</v>
          </cell>
          <cell r="H3060">
            <v>1350000</v>
          </cell>
          <cell r="I3060" t="str">
            <v>D</v>
          </cell>
          <cell r="J3060" t="str">
            <v>TND JASA PENGHAR KLS 2 ENDANG R    KALIBRASI INSTR</v>
          </cell>
          <cell r="K3060" t="str">
            <v>103170330</v>
          </cell>
        </row>
        <row r="3061">
          <cell r="A3061" t="str">
            <v>F</v>
          </cell>
          <cell r="B3061" t="str">
            <v>1</v>
          </cell>
          <cell r="D3061" t="str">
            <v>003510</v>
          </cell>
          <cell r="E3061">
            <v>38582</v>
          </cell>
          <cell r="F3061" t="str">
            <v>1000000</v>
          </cell>
          <cell r="G3061" t="str">
            <v>110101010000</v>
          </cell>
          <cell r="H3061">
            <v>1350000</v>
          </cell>
          <cell r="I3061" t="str">
            <v>K</v>
          </cell>
          <cell r="J3061" t="str">
            <v>TND JASA PENGHAR KLS 2 ENDANG R    KALIBRASI INSTR</v>
          </cell>
          <cell r="K3061" t="str">
            <v>103170340</v>
          </cell>
        </row>
        <row r="3062">
          <cell r="A3062" t="str">
            <v>F</v>
          </cell>
          <cell r="B3062" t="str">
            <v>8</v>
          </cell>
          <cell r="D3062" t="str">
            <v>KP1004</v>
          </cell>
          <cell r="E3062">
            <v>38587</v>
          </cell>
          <cell r="F3062" t="str">
            <v>1830200</v>
          </cell>
          <cell r="G3062" t="str">
            <v>111001010200</v>
          </cell>
          <cell r="H3062">
            <v>369600</v>
          </cell>
          <cell r="I3062" t="str">
            <v>K</v>
          </cell>
          <cell r="J3062" t="str">
            <v>PPH 22 : TG.6,13,20 dan 27 JULI 2005</v>
          </cell>
          <cell r="K3062" t="str">
            <v>550850020</v>
          </cell>
        </row>
        <row r="3063">
          <cell r="A3063" t="str">
            <v>F</v>
          </cell>
          <cell r="B3063" t="str">
            <v>1</v>
          </cell>
          <cell r="D3063" t="str">
            <v>003511</v>
          </cell>
          <cell r="E3063">
            <v>38582</v>
          </cell>
          <cell r="F3063" t="str">
            <v>48502G2</v>
          </cell>
          <cell r="G3063" t="str">
            <v>6704020102G2</v>
          </cell>
          <cell r="H3063">
            <v>1350000</v>
          </cell>
          <cell r="I3063" t="str">
            <v>D</v>
          </cell>
          <cell r="J3063" t="str">
            <v>TND JASA PENGHAR KLS 2 DIRSUN S   PENCAMP &amp; PENGIS</v>
          </cell>
          <cell r="K3063" t="str">
            <v>103170350</v>
          </cell>
        </row>
        <row r="3064">
          <cell r="A3064" t="str">
            <v>F</v>
          </cell>
          <cell r="B3064" t="str">
            <v>1</v>
          </cell>
          <cell r="D3064" t="str">
            <v>003511</v>
          </cell>
          <cell r="E3064">
            <v>38582</v>
          </cell>
          <cell r="F3064" t="str">
            <v>1000000</v>
          </cell>
          <cell r="G3064" t="str">
            <v>110101010000</v>
          </cell>
          <cell r="H3064">
            <v>1350000</v>
          </cell>
          <cell r="I3064" t="str">
            <v>K</v>
          </cell>
          <cell r="J3064" t="str">
            <v>TND JASA PENGHAR KLS 2 DIRSUN S   PENCAMP &amp; PENGIS</v>
          </cell>
          <cell r="K3064" t="str">
            <v>103170360</v>
          </cell>
        </row>
        <row r="3065">
          <cell r="A3065" t="str">
            <v>F</v>
          </cell>
          <cell r="B3065" t="str">
            <v>1</v>
          </cell>
          <cell r="D3065" t="str">
            <v>003512</v>
          </cell>
          <cell r="E3065">
            <v>38582</v>
          </cell>
          <cell r="F3065" t="str">
            <v>48502D2</v>
          </cell>
          <cell r="G3065" t="str">
            <v>6704020102D2</v>
          </cell>
          <cell r="H3065">
            <v>1350000</v>
          </cell>
          <cell r="I3065" t="str">
            <v>D</v>
          </cell>
          <cell r="J3065" t="str">
            <v>TND JASA PENGHAR KLS 2 MUHARAM Y   PERENC PRODUKSI</v>
          </cell>
          <cell r="K3065" t="str">
            <v>103170370</v>
          </cell>
        </row>
        <row r="3066">
          <cell r="A3066" t="str">
            <v>F</v>
          </cell>
          <cell r="B3066" t="str">
            <v>1</v>
          </cell>
          <cell r="D3066" t="str">
            <v>003512</v>
          </cell>
          <cell r="E3066">
            <v>38582</v>
          </cell>
          <cell r="F3066" t="str">
            <v>1000000</v>
          </cell>
          <cell r="G3066" t="str">
            <v>110101010000</v>
          </cell>
          <cell r="H3066">
            <v>1350000</v>
          </cell>
          <cell r="I3066" t="str">
            <v>K</v>
          </cell>
          <cell r="J3066" t="str">
            <v>TND JASA PENGHAR KLS 2 MUHARAM Y   PERENC PRODUKSI</v>
          </cell>
          <cell r="K3066" t="str">
            <v>103170380</v>
          </cell>
        </row>
        <row r="3067">
          <cell r="A3067" t="str">
            <v>F</v>
          </cell>
          <cell r="B3067" t="str">
            <v>8</v>
          </cell>
          <cell r="D3067" t="str">
            <v>KP1005</v>
          </cell>
          <cell r="E3067">
            <v>38587</v>
          </cell>
          <cell r="F3067" t="str">
            <v>1610000</v>
          </cell>
          <cell r="G3067" t="str">
            <v>210840020000</v>
          </cell>
          <cell r="H3067">
            <v>54000</v>
          </cell>
          <cell r="I3067" t="str">
            <v>D</v>
          </cell>
          <cell r="J3067" t="str">
            <v>ND.02/M/VII/05 PENERIMAAN PPH.PS.23 JASA CATERING</v>
          </cell>
          <cell r="K3067" t="str">
            <v>550850030</v>
          </cell>
        </row>
        <row r="3068">
          <cell r="A3068" t="str">
            <v>F</v>
          </cell>
          <cell r="B3068" t="str">
            <v>1</v>
          </cell>
          <cell r="D3068" t="str">
            <v>003513</v>
          </cell>
          <cell r="E3068">
            <v>38582</v>
          </cell>
          <cell r="F3068" t="str">
            <v>48502N7</v>
          </cell>
          <cell r="G3068" t="str">
            <v>6704020102N7</v>
          </cell>
          <cell r="H3068">
            <v>1350000</v>
          </cell>
          <cell r="I3068" t="str">
            <v>D</v>
          </cell>
          <cell r="J3068" t="str">
            <v>TND JASA PENGHAR KLS 2 UNAY S       PENIMB SENTRAL</v>
          </cell>
          <cell r="K3068" t="str">
            <v>103170390</v>
          </cell>
        </row>
        <row r="3069">
          <cell r="A3069" t="str">
            <v>F</v>
          </cell>
          <cell r="B3069" t="str">
            <v>8</v>
          </cell>
          <cell r="D3069" t="str">
            <v>KP1005</v>
          </cell>
          <cell r="E3069">
            <v>38587</v>
          </cell>
          <cell r="F3069" t="str">
            <v>49802Q5</v>
          </cell>
          <cell r="G3069" t="str">
            <v>6807020102Q5</v>
          </cell>
          <cell r="H3069">
            <v>54000</v>
          </cell>
          <cell r="I3069" t="str">
            <v>K</v>
          </cell>
          <cell r="J3069" t="str">
            <v>ND.02/M/VII/05 PENERIMAAN PPH.PS.23 JASA CATERING</v>
          </cell>
          <cell r="K3069" t="str">
            <v>550850040</v>
          </cell>
        </row>
        <row r="3070">
          <cell r="A3070" t="str">
            <v>F</v>
          </cell>
          <cell r="B3070" t="str">
            <v>1</v>
          </cell>
          <cell r="D3070" t="str">
            <v>003513</v>
          </cell>
          <cell r="E3070">
            <v>38582</v>
          </cell>
          <cell r="F3070" t="str">
            <v>1000000</v>
          </cell>
          <cell r="G3070" t="str">
            <v>110101010000</v>
          </cell>
          <cell r="H3070">
            <v>1350000</v>
          </cell>
          <cell r="I3070" t="str">
            <v>K</v>
          </cell>
          <cell r="J3070" t="str">
            <v>TND JASA PENGHAR KLS 2 UNAY S       PENIMB SENTRAL</v>
          </cell>
          <cell r="K3070" t="str">
            <v>103170400</v>
          </cell>
        </row>
        <row r="3071">
          <cell r="A3071" t="str">
            <v>F</v>
          </cell>
          <cell r="B3071" t="str">
            <v>1</v>
          </cell>
          <cell r="D3071" t="str">
            <v>003514</v>
          </cell>
          <cell r="E3071">
            <v>38582</v>
          </cell>
          <cell r="F3071" t="str">
            <v>48502K3</v>
          </cell>
          <cell r="G3071" t="str">
            <v>6704020102K3</v>
          </cell>
          <cell r="H3071">
            <v>1350000</v>
          </cell>
          <cell r="I3071" t="str">
            <v>D</v>
          </cell>
          <cell r="J3071" t="str">
            <v>TND JASA PENGHAR KLS 2 LIA HELIA   PEMER BHN KEMAS</v>
          </cell>
          <cell r="K3071" t="str">
            <v>103170410</v>
          </cell>
        </row>
        <row r="3072">
          <cell r="A3072" t="str">
            <v>F</v>
          </cell>
          <cell r="B3072" t="str">
            <v>1</v>
          </cell>
          <cell r="D3072" t="str">
            <v>003514</v>
          </cell>
          <cell r="E3072">
            <v>38582</v>
          </cell>
          <cell r="F3072" t="str">
            <v>1000000</v>
          </cell>
          <cell r="G3072" t="str">
            <v>110101010000</v>
          </cell>
          <cell r="H3072">
            <v>1350000</v>
          </cell>
          <cell r="I3072" t="str">
            <v>K</v>
          </cell>
          <cell r="J3072" t="str">
            <v>TND JASA PENGHAR KLS 2 LIA HELIA   PEMER BHN KEMAS</v>
          </cell>
          <cell r="K3072" t="str">
            <v>103170420</v>
          </cell>
        </row>
        <row r="3073">
          <cell r="A3073" t="str">
            <v>F</v>
          </cell>
          <cell r="B3073" t="str">
            <v>8</v>
          </cell>
          <cell r="D3073" t="str">
            <v>KP1006</v>
          </cell>
          <cell r="E3073">
            <v>38587</v>
          </cell>
          <cell r="F3073" t="str">
            <v>1610000</v>
          </cell>
          <cell r="G3073" t="str">
            <v>210840020000</v>
          </cell>
          <cell r="H3073">
            <v>28267</v>
          </cell>
          <cell r="I3073" t="str">
            <v>D</v>
          </cell>
          <cell r="J3073" t="str">
            <v>KOR.NK.17/M/VI B.TELP.RD.CIHAMPELAS</v>
          </cell>
          <cell r="K3073" t="str">
            <v>550850050</v>
          </cell>
        </row>
        <row r="3074">
          <cell r="A3074" t="str">
            <v>F</v>
          </cell>
          <cell r="B3074" t="str">
            <v>8</v>
          </cell>
          <cell r="D3074" t="str">
            <v>KP1006</v>
          </cell>
          <cell r="E3074">
            <v>38587</v>
          </cell>
          <cell r="F3074" t="str">
            <v>4840300</v>
          </cell>
          <cell r="G3074" t="str">
            <v>670304010300</v>
          </cell>
          <cell r="H3074">
            <v>28267</v>
          </cell>
          <cell r="I3074" t="str">
            <v>K</v>
          </cell>
          <cell r="J3074" t="str">
            <v>KOR.NK.17/M/VI B.TELP.RD.CIHAMPELAS</v>
          </cell>
          <cell r="K3074" t="str">
            <v>550850060</v>
          </cell>
        </row>
        <row r="3075">
          <cell r="A3075" t="str">
            <v>F</v>
          </cell>
          <cell r="B3075" t="str">
            <v>1</v>
          </cell>
          <cell r="D3075" t="str">
            <v>003515</v>
          </cell>
          <cell r="E3075">
            <v>38582</v>
          </cell>
          <cell r="F3075" t="str">
            <v>48502G5</v>
          </cell>
          <cell r="G3075" t="str">
            <v>6704020102G5</v>
          </cell>
          <cell r="H3075">
            <v>1350000</v>
          </cell>
          <cell r="I3075" t="str">
            <v>D</v>
          </cell>
          <cell r="J3075" t="str">
            <v>TND JASA PENGHAR KLS 2 OCIN K          FITOFARMAKA</v>
          </cell>
          <cell r="K3075" t="str">
            <v>103170430</v>
          </cell>
        </row>
        <row r="3076">
          <cell r="A3076" t="str">
            <v>F</v>
          </cell>
          <cell r="B3076" t="str">
            <v>1</v>
          </cell>
          <cell r="D3076" t="str">
            <v>003515</v>
          </cell>
          <cell r="E3076">
            <v>38582</v>
          </cell>
          <cell r="F3076" t="str">
            <v>1000000</v>
          </cell>
          <cell r="G3076" t="str">
            <v>110101010000</v>
          </cell>
          <cell r="H3076">
            <v>1350000</v>
          </cell>
          <cell r="I3076" t="str">
            <v>K</v>
          </cell>
          <cell r="J3076" t="str">
            <v>TND JASA PENGHSR KLD 2 OCIN K          FITOFARMAKA</v>
          </cell>
          <cell r="K3076" t="str">
            <v>103170440</v>
          </cell>
        </row>
        <row r="3077">
          <cell r="A3077" t="str">
            <v>F</v>
          </cell>
          <cell r="B3077" t="str">
            <v>1</v>
          </cell>
          <cell r="D3077" t="str">
            <v>003516</v>
          </cell>
          <cell r="E3077">
            <v>38582</v>
          </cell>
          <cell r="F3077" t="str">
            <v>48502H6</v>
          </cell>
          <cell r="G3077" t="str">
            <v>6704020102H6</v>
          </cell>
          <cell r="H3077">
            <v>1350000</v>
          </cell>
          <cell r="I3077" t="str">
            <v>D</v>
          </cell>
          <cell r="J3077" t="str">
            <v>TND JASA PENGHAR KLS 2 SUDJIMAN     PEMURNIAN KINA</v>
          </cell>
          <cell r="K3077" t="str">
            <v>103170450</v>
          </cell>
        </row>
        <row r="3078">
          <cell r="A3078" t="str">
            <v>F</v>
          </cell>
          <cell r="B3078" t="str">
            <v>8</v>
          </cell>
          <cell r="D3078" t="str">
            <v>KP1006</v>
          </cell>
          <cell r="E3078">
            <v>38587</v>
          </cell>
          <cell r="F3078" t="str">
            <v>1610000</v>
          </cell>
          <cell r="G3078" t="str">
            <v>210840020000</v>
          </cell>
          <cell r="H3078">
            <v>360</v>
          </cell>
          <cell r="I3078" t="str">
            <v>D</v>
          </cell>
          <cell r="J3078" t="str">
            <v>KOR.NK.18/M/VI B.AIR PAM RD. CIHAMPELAS</v>
          </cell>
          <cell r="K3078" t="str">
            <v>550850070</v>
          </cell>
        </row>
        <row r="3079">
          <cell r="A3079" t="str">
            <v>F</v>
          </cell>
          <cell r="B3079" t="str">
            <v>1</v>
          </cell>
          <cell r="D3079" t="str">
            <v>003516</v>
          </cell>
          <cell r="E3079">
            <v>38582</v>
          </cell>
          <cell r="F3079" t="str">
            <v>1000000</v>
          </cell>
          <cell r="G3079" t="str">
            <v>110101010000</v>
          </cell>
          <cell r="H3079">
            <v>1350000</v>
          </cell>
          <cell r="I3079" t="str">
            <v>K</v>
          </cell>
          <cell r="J3079" t="str">
            <v>TND JASA PENGHAR KLS 2 SUDJIMAN     PEMURNIAN KINA</v>
          </cell>
          <cell r="K3079" t="str">
            <v>103170460</v>
          </cell>
        </row>
        <row r="3080">
          <cell r="A3080" t="str">
            <v>F</v>
          </cell>
          <cell r="B3080" t="str">
            <v>1</v>
          </cell>
          <cell r="D3080" t="str">
            <v>003517</v>
          </cell>
          <cell r="E3080">
            <v>38582</v>
          </cell>
          <cell r="F3080" t="str">
            <v>48502F2</v>
          </cell>
          <cell r="G3080" t="str">
            <v>6704020102F2</v>
          </cell>
          <cell r="H3080">
            <v>1350000</v>
          </cell>
          <cell r="I3080" t="str">
            <v>D</v>
          </cell>
          <cell r="J3080" t="str">
            <v>TND JASA PENGHAR KLS 2 UJANG H           GRANULASI</v>
          </cell>
          <cell r="K3080" t="str">
            <v>103170470</v>
          </cell>
        </row>
        <row r="3081">
          <cell r="A3081" t="str">
            <v>F</v>
          </cell>
          <cell r="B3081" t="str">
            <v>1</v>
          </cell>
          <cell r="D3081" t="str">
            <v>003517</v>
          </cell>
          <cell r="E3081">
            <v>38582</v>
          </cell>
          <cell r="F3081" t="str">
            <v>1000000</v>
          </cell>
          <cell r="G3081" t="str">
            <v>110101010000</v>
          </cell>
          <cell r="H3081">
            <v>1350000</v>
          </cell>
          <cell r="I3081" t="str">
            <v>K</v>
          </cell>
          <cell r="J3081" t="str">
            <v>TND JASA PENGHAR KLS 2 UJANG H           GRANULASI</v>
          </cell>
          <cell r="K3081" t="str">
            <v>103170480</v>
          </cell>
        </row>
        <row r="3082">
          <cell r="A3082" t="str">
            <v>F</v>
          </cell>
          <cell r="B3082" t="str">
            <v>1</v>
          </cell>
          <cell r="D3082" t="str">
            <v>003518</v>
          </cell>
          <cell r="E3082">
            <v>38582</v>
          </cell>
          <cell r="F3082" t="str">
            <v>48502G2</v>
          </cell>
          <cell r="G3082" t="str">
            <v>6704020102G2</v>
          </cell>
          <cell r="H3082">
            <v>1350000</v>
          </cell>
          <cell r="I3082" t="str">
            <v>D</v>
          </cell>
          <cell r="J3082" t="str">
            <v>TND JASA PENGHAR KLS 2 YEYEH S    PENCAMP &amp; PENGIS</v>
          </cell>
          <cell r="K3082" t="str">
            <v>103170490</v>
          </cell>
        </row>
        <row r="3083">
          <cell r="A3083" t="str">
            <v>F</v>
          </cell>
          <cell r="B3083" t="str">
            <v>1</v>
          </cell>
          <cell r="D3083" t="str">
            <v>003518</v>
          </cell>
          <cell r="E3083">
            <v>38582</v>
          </cell>
          <cell r="F3083" t="str">
            <v>1000000</v>
          </cell>
          <cell r="G3083" t="str">
            <v>110101010000</v>
          </cell>
          <cell r="H3083">
            <v>1350000</v>
          </cell>
          <cell r="I3083" t="str">
            <v>K</v>
          </cell>
          <cell r="J3083" t="str">
            <v>TND JASA PENGHAR KLS 2 YEYEH S    PENCAMP &amp; PENGIS</v>
          </cell>
          <cell r="K3083" t="str">
            <v>103170500</v>
          </cell>
        </row>
        <row r="3084">
          <cell r="A3084" t="str">
            <v>F</v>
          </cell>
          <cell r="B3084" t="str">
            <v>8</v>
          </cell>
          <cell r="D3084" t="str">
            <v>KP1006</v>
          </cell>
          <cell r="E3084">
            <v>38587</v>
          </cell>
          <cell r="F3084" t="str">
            <v>4220200</v>
          </cell>
          <cell r="G3084" t="str">
            <v>620302010200</v>
          </cell>
          <cell r="H3084">
            <v>360</v>
          </cell>
          <cell r="I3084" t="str">
            <v>K</v>
          </cell>
          <cell r="J3084" t="str">
            <v>KOR.NK.18/M/VI B.AIR PAM RD. CIHAMPELAS</v>
          </cell>
          <cell r="K3084" t="str">
            <v>550850080</v>
          </cell>
        </row>
        <row r="3085">
          <cell r="A3085" t="str">
            <v>F</v>
          </cell>
          <cell r="B3085" t="str">
            <v>1</v>
          </cell>
          <cell r="D3085" t="str">
            <v>003519</v>
          </cell>
          <cell r="E3085">
            <v>38582</v>
          </cell>
          <cell r="F3085" t="str">
            <v>48502H3</v>
          </cell>
          <cell r="G3085" t="str">
            <v>6704020102H3</v>
          </cell>
          <cell r="H3085">
            <v>1350000</v>
          </cell>
          <cell r="I3085" t="str">
            <v>D</v>
          </cell>
          <cell r="J3085" t="str">
            <v>TND JASA PENGHAR KLS 2 OOS R  PENGEM PIL KB &amp; AKDR</v>
          </cell>
          <cell r="K3085" t="str">
            <v>103170510</v>
          </cell>
        </row>
        <row r="3086">
          <cell r="A3086" t="str">
            <v>F</v>
          </cell>
          <cell r="B3086" t="str">
            <v>1</v>
          </cell>
          <cell r="D3086" t="str">
            <v>003519</v>
          </cell>
          <cell r="E3086">
            <v>38582</v>
          </cell>
          <cell r="F3086" t="str">
            <v>1000000</v>
          </cell>
          <cell r="G3086" t="str">
            <v>110101010000</v>
          </cell>
          <cell r="H3086">
            <v>1350000</v>
          </cell>
          <cell r="I3086" t="str">
            <v>K</v>
          </cell>
          <cell r="J3086" t="str">
            <v>TND JASA PENGHAR KLS 2 OOS R  PENGEM PIL KB &amp; AKDR</v>
          </cell>
          <cell r="K3086" t="str">
            <v>103170520</v>
          </cell>
        </row>
        <row r="3087">
          <cell r="A3087" t="str">
            <v>F</v>
          </cell>
          <cell r="B3087" t="str">
            <v>1</v>
          </cell>
          <cell r="D3087" t="str">
            <v>003520</v>
          </cell>
          <cell r="E3087">
            <v>38582</v>
          </cell>
          <cell r="F3087" t="str">
            <v>48502Q5</v>
          </cell>
          <cell r="G3087" t="str">
            <v>6704020102Q5</v>
          </cell>
          <cell r="H3087">
            <v>1350000</v>
          </cell>
          <cell r="I3087" t="str">
            <v>D</v>
          </cell>
          <cell r="J3087" t="str">
            <v>TND JASA PENGHAR KLS 2 HARUN                  UMUM</v>
          </cell>
          <cell r="K3087" t="str">
            <v>103170530</v>
          </cell>
        </row>
        <row r="3088">
          <cell r="A3088" t="str">
            <v>F</v>
          </cell>
          <cell r="B3088" t="str">
            <v>1</v>
          </cell>
          <cell r="D3088" t="str">
            <v>003520</v>
          </cell>
          <cell r="E3088">
            <v>38582</v>
          </cell>
          <cell r="F3088" t="str">
            <v>1000000</v>
          </cell>
          <cell r="G3088" t="str">
            <v>110101010000</v>
          </cell>
          <cell r="H3088">
            <v>1350000</v>
          </cell>
          <cell r="I3088" t="str">
            <v>K</v>
          </cell>
          <cell r="J3088" t="str">
            <v>TND JASA PENGHAR KLS 2 HARUN                  UMUM</v>
          </cell>
          <cell r="K3088" t="str">
            <v>103170540</v>
          </cell>
        </row>
        <row r="3089">
          <cell r="A3089" t="str">
            <v>F</v>
          </cell>
          <cell r="B3089" t="str">
            <v>8</v>
          </cell>
          <cell r="D3089" t="str">
            <v>KP1007</v>
          </cell>
          <cell r="E3089">
            <v>38587</v>
          </cell>
          <cell r="F3089" t="str">
            <v>42902N2</v>
          </cell>
          <cell r="G3089" t="str">
            <v>6205000302N2</v>
          </cell>
          <cell r="H3089">
            <v>50000</v>
          </cell>
          <cell r="I3089" t="str">
            <v>D</v>
          </cell>
          <cell r="J3089" t="str">
            <v>ND.49/DI/VII 2210500751 B.ADM PIB 50 KG SALBUTAMOL</v>
          </cell>
          <cell r="K3089" t="str">
            <v>550850090</v>
          </cell>
        </row>
        <row r="3090">
          <cell r="A3090" t="str">
            <v>F</v>
          </cell>
          <cell r="B3090" t="str">
            <v>8</v>
          </cell>
          <cell r="D3090" t="str">
            <v>KP1007</v>
          </cell>
          <cell r="E3090">
            <v>38587</v>
          </cell>
          <cell r="F3090" t="str">
            <v>1420000</v>
          </cell>
          <cell r="G3090" t="str">
            <v>210810020000</v>
          </cell>
          <cell r="H3090">
            <v>50000</v>
          </cell>
          <cell r="I3090" t="str">
            <v>K</v>
          </cell>
          <cell r="J3090" t="str">
            <v>ND.49/DI/VII 2210500751 B.ADM PIB 50 KG SALBUTAMOL</v>
          </cell>
          <cell r="K3090" t="str">
            <v>550850100</v>
          </cell>
        </row>
        <row r="3091">
          <cell r="A3091" t="str">
            <v>F</v>
          </cell>
          <cell r="B3091" t="str">
            <v>1</v>
          </cell>
          <cell r="D3091" t="str">
            <v>003521</v>
          </cell>
          <cell r="E3091">
            <v>38582</v>
          </cell>
          <cell r="F3091" t="str">
            <v>48502Q5</v>
          </cell>
          <cell r="G3091" t="str">
            <v>6704020102Q5</v>
          </cell>
          <cell r="H3091">
            <v>1350000</v>
          </cell>
          <cell r="I3091" t="str">
            <v>D</v>
          </cell>
          <cell r="J3091" t="str">
            <v>TND JASA PENGHAR KLS 2 ANUNG SOLEH            UMUM</v>
          </cell>
          <cell r="K3091" t="str">
            <v>103170550</v>
          </cell>
        </row>
        <row r="3092">
          <cell r="A3092" t="str">
            <v>F</v>
          </cell>
          <cell r="B3092" t="str">
            <v>1</v>
          </cell>
          <cell r="D3092" t="str">
            <v>003521</v>
          </cell>
          <cell r="E3092">
            <v>38582</v>
          </cell>
          <cell r="F3092" t="str">
            <v>1000000</v>
          </cell>
          <cell r="G3092" t="str">
            <v>110101010000</v>
          </cell>
          <cell r="H3092">
            <v>1350000</v>
          </cell>
          <cell r="I3092" t="str">
            <v>K</v>
          </cell>
          <cell r="J3092" t="str">
            <v>TND JASA PENGHAR KLS 2 ANUNG SOLEH            UMUM</v>
          </cell>
          <cell r="K3092" t="str">
            <v>103170560</v>
          </cell>
        </row>
        <row r="3093">
          <cell r="A3093" t="str">
            <v>F</v>
          </cell>
          <cell r="B3093" t="str">
            <v>8</v>
          </cell>
          <cell r="D3093" t="str">
            <v>KP1008</v>
          </cell>
          <cell r="E3093">
            <v>38587</v>
          </cell>
          <cell r="F3093" t="str">
            <v>42902N2</v>
          </cell>
          <cell r="G3093" t="str">
            <v>6205000302N2</v>
          </cell>
          <cell r="H3093">
            <v>100000</v>
          </cell>
          <cell r="I3093" t="str">
            <v>D</v>
          </cell>
          <cell r="J3093" t="str">
            <v>ND.51/DI/VII OR.2220500204,741 PEMB.B.PIB</v>
          </cell>
          <cell r="K3093" t="str">
            <v>550850110</v>
          </cell>
        </row>
        <row r="3094">
          <cell r="A3094" t="str">
            <v>F</v>
          </cell>
          <cell r="B3094" t="str">
            <v>1</v>
          </cell>
          <cell r="D3094" t="str">
            <v>003522</v>
          </cell>
          <cell r="E3094">
            <v>38582</v>
          </cell>
          <cell r="F3094" t="str">
            <v>48502H5</v>
          </cell>
          <cell r="G3094" t="str">
            <v>6704020102H5</v>
          </cell>
          <cell r="H3094">
            <v>1350000</v>
          </cell>
          <cell r="I3094" t="str">
            <v>D</v>
          </cell>
          <cell r="J3094" t="str">
            <v>TND JASA PENGHAR KLS 2 YAYA S     ISOLASI ALKALOID</v>
          </cell>
          <cell r="K3094" t="str">
            <v>103170570</v>
          </cell>
        </row>
        <row r="3095">
          <cell r="A3095" t="str">
            <v>F</v>
          </cell>
          <cell r="B3095" t="str">
            <v>1</v>
          </cell>
          <cell r="D3095" t="str">
            <v>003522</v>
          </cell>
          <cell r="E3095">
            <v>38582</v>
          </cell>
          <cell r="F3095" t="str">
            <v>1000000</v>
          </cell>
          <cell r="G3095" t="str">
            <v>110101010000</v>
          </cell>
          <cell r="H3095">
            <v>1350000</v>
          </cell>
          <cell r="I3095" t="str">
            <v>K</v>
          </cell>
          <cell r="J3095" t="str">
            <v>TND JASA PENGHAR KLS 2 YAYA S     ISOLASI ALKALOID</v>
          </cell>
          <cell r="K3095" t="str">
            <v>103170580</v>
          </cell>
        </row>
        <row r="3096">
          <cell r="A3096" t="str">
            <v>F</v>
          </cell>
          <cell r="B3096" t="str">
            <v>8</v>
          </cell>
          <cell r="D3096" t="str">
            <v>KP1008</v>
          </cell>
          <cell r="E3096">
            <v>38587</v>
          </cell>
          <cell r="F3096" t="str">
            <v>1420000</v>
          </cell>
          <cell r="G3096" t="str">
            <v>210810020000</v>
          </cell>
          <cell r="H3096">
            <v>100000</v>
          </cell>
          <cell r="I3096" t="str">
            <v>K</v>
          </cell>
          <cell r="J3096" t="str">
            <v>ND.51/DI/VII OR.2220500204,741 B.PIB</v>
          </cell>
          <cell r="K3096" t="str">
            <v>550850120</v>
          </cell>
        </row>
        <row r="3097">
          <cell r="A3097" t="str">
            <v>F</v>
          </cell>
          <cell r="B3097" t="str">
            <v>1</v>
          </cell>
          <cell r="D3097" t="str">
            <v>003523</v>
          </cell>
          <cell r="E3097">
            <v>38582</v>
          </cell>
          <cell r="F3097" t="str">
            <v>48502J2</v>
          </cell>
          <cell r="G3097" t="str">
            <v>6704020102J2</v>
          </cell>
          <cell r="H3097">
            <v>1350000</v>
          </cell>
          <cell r="I3097" t="str">
            <v>D</v>
          </cell>
          <cell r="J3097" t="str">
            <v>TND JASA PENGHAR KLS 2 HASAN B     PENGAW DLM PROS</v>
          </cell>
          <cell r="K3097" t="str">
            <v>103170590</v>
          </cell>
        </row>
        <row r="3098">
          <cell r="A3098" t="str">
            <v>F</v>
          </cell>
          <cell r="B3098" t="str">
            <v>1</v>
          </cell>
          <cell r="D3098" t="str">
            <v>003523</v>
          </cell>
          <cell r="E3098">
            <v>38582</v>
          </cell>
          <cell r="F3098" t="str">
            <v>1000000</v>
          </cell>
          <cell r="G3098" t="str">
            <v>110101010000</v>
          </cell>
          <cell r="H3098">
            <v>1350000</v>
          </cell>
          <cell r="I3098" t="str">
            <v>K</v>
          </cell>
          <cell r="J3098" t="str">
            <v>TND JASA PENGHAR KLS 2 HASAN B     PENGAW DLM PROS</v>
          </cell>
          <cell r="K3098" t="str">
            <v>103170600</v>
          </cell>
        </row>
        <row r="3099">
          <cell r="A3099" t="str">
            <v>F</v>
          </cell>
          <cell r="B3099" t="str">
            <v>1</v>
          </cell>
          <cell r="D3099" t="str">
            <v>003524</v>
          </cell>
          <cell r="E3099">
            <v>38582</v>
          </cell>
          <cell r="F3099" t="str">
            <v>48502Q6</v>
          </cell>
          <cell r="G3099" t="str">
            <v>6704020102Q6</v>
          </cell>
          <cell r="H3099">
            <v>1350000</v>
          </cell>
          <cell r="I3099" t="str">
            <v>D</v>
          </cell>
          <cell r="J3099" t="str">
            <v>TND JASA PENGHAR KLS 2 THERESIA I     RUMAH TANGGA</v>
          </cell>
          <cell r="K3099" t="str">
            <v>103170610</v>
          </cell>
        </row>
        <row r="3100">
          <cell r="A3100" t="str">
            <v>F</v>
          </cell>
          <cell r="B3100" t="str">
            <v>1</v>
          </cell>
          <cell r="D3100" t="str">
            <v>003524</v>
          </cell>
          <cell r="E3100">
            <v>38582</v>
          </cell>
          <cell r="F3100" t="str">
            <v>1000000</v>
          </cell>
          <cell r="G3100" t="str">
            <v>110101010000</v>
          </cell>
          <cell r="H3100">
            <v>1350000</v>
          </cell>
          <cell r="I3100" t="str">
            <v>K</v>
          </cell>
          <cell r="J3100" t="str">
            <v>TND JASA PENGHAR KLS 2 THERESIA I     RUMAH TANGGA</v>
          </cell>
          <cell r="K3100" t="str">
            <v>103170620</v>
          </cell>
        </row>
        <row r="3101">
          <cell r="A3101" t="str">
            <v>F</v>
          </cell>
          <cell r="B3101" t="str">
            <v>8</v>
          </cell>
          <cell r="D3101" t="str">
            <v>KP1009</v>
          </cell>
          <cell r="E3101">
            <v>38587</v>
          </cell>
          <cell r="F3101" t="str">
            <v>42902N2</v>
          </cell>
          <cell r="G3101" t="str">
            <v>6205000302N2</v>
          </cell>
          <cell r="H3101">
            <v>50000</v>
          </cell>
          <cell r="I3101" t="str">
            <v>D</v>
          </cell>
          <cell r="J3101" t="str">
            <v>ND.57/DI/VII OR.2220500204 B.ADM PIB</v>
          </cell>
          <cell r="K3101" t="str">
            <v>550850130</v>
          </cell>
        </row>
        <row r="3102">
          <cell r="A3102" t="str">
            <v>F</v>
          </cell>
          <cell r="B3102" t="str">
            <v>8</v>
          </cell>
          <cell r="D3102" t="str">
            <v>KP1009</v>
          </cell>
          <cell r="E3102">
            <v>38587</v>
          </cell>
          <cell r="F3102" t="str">
            <v>1420000</v>
          </cell>
          <cell r="G3102" t="str">
            <v>210810020000</v>
          </cell>
          <cell r="H3102">
            <v>50000</v>
          </cell>
          <cell r="I3102" t="str">
            <v>K</v>
          </cell>
          <cell r="J3102" t="str">
            <v>ND.57/DI/VII OR.2220500204 B.ADM PIB</v>
          </cell>
          <cell r="K3102" t="str">
            <v>550850140</v>
          </cell>
        </row>
        <row r="3103">
          <cell r="A3103" t="str">
            <v>F</v>
          </cell>
          <cell r="B3103" t="str">
            <v>8</v>
          </cell>
          <cell r="D3103" t="str">
            <v>KP1010</v>
          </cell>
          <cell r="E3103">
            <v>38587</v>
          </cell>
          <cell r="F3103" t="str">
            <v>42902N2</v>
          </cell>
          <cell r="G3103" t="str">
            <v>6205000302N2</v>
          </cell>
          <cell r="H3103">
            <v>35000</v>
          </cell>
          <cell r="I3103" t="str">
            <v>D</v>
          </cell>
          <cell r="J3103" t="str">
            <v>ND.60/DI/VII/05 OR.2220500204 B.TRANSFER</v>
          </cell>
          <cell r="K3103" t="str">
            <v>550850150</v>
          </cell>
        </row>
        <row r="3104">
          <cell r="A3104" t="str">
            <v>F</v>
          </cell>
          <cell r="B3104" t="str">
            <v>8</v>
          </cell>
          <cell r="D3104" t="str">
            <v>KP1010</v>
          </cell>
          <cell r="E3104">
            <v>38587</v>
          </cell>
          <cell r="F3104" t="str">
            <v>1420000</v>
          </cell>
          <cell r="G3104" t="str">
            <v>210810020000</v>
          </cell>
          <cell r="H3104">
            <v>35000</v>
          </cell>
          <cell r="I3104" t="str">
            <v>K</v>
          </cell>
          <cell r="J3104" t="str">
            <v>ND.60/DI/VII/05 OR.2220500204 B.TRANSFER</v>
          </cell>
          <cell r="K3104" t="str">
            <v>550850160</v>
          </cell>
        </row>
        <row r="3105">
          <cell r="A3105" t="str">
            <v>F</v>
          </cell>
          <cell r="B3105" t="str">
            <v>8</v>
          </cell>
          <cell r="D3105" t="str">
            <v>KP1011</v>
          </cell>
          <cell r="E3105">
            <v>38587</v>
          </cell>
          <cell r="F3105" t="str">
            <v>42902N2</v>
          </cell>
          <cell r="G3105" t="str">
            <v>6205000302N2</v>
          </cell>
          <cell r="H3105">
            <v>100000</v>
          </cell>
          <cell r="I3105" t="str">
            <v>D</v>
          </cell>
          <cell r="J3105" t="str">
            <v>ND.65/DI/VII/05 OR.2210500771 PEMB. PNBP</v>
          </cell>
          <cell r="K3105" t="str">
            <v>550850170</v>
          </cell>
        </row>
        <row r="3106">
          <cell r="A3106" t="str">
            <v>F</v>
          </cell>
          <cell r="B3106" t="str">
            <v>8</v>
          </cell>
          <cell r="D3106" t="str">
            <v>KP1011</v>
          </cell>
          <cell r="E3106">
            <v>38587</v>
          </cell>
          <cell r="F3106" t="str">
            <v>1420000</v>
          </cell>
          <cell r="G3106" t="str">
            <v>210810020000</v>
          </cell>
          <cell r="H3106">
            <v>100000</v>
          </cell>
          <cell r="I3106" t="str">
            <v>K</v>
          </cell>
          <cell r="J3106" t="str">
            <v>ND.65/DI/VII/05 OR.2210500771 PEMB. PNBP</v>
          </cell>
          <cell r="K3106" t="str">
            <v>550850180</v>
          </cell>
        </row>
        <row r="3107">
          <cell r="A3107" t="str">
            <v>F</v>
          </cell>
          <cell r="B3107" t="str">
            <v>8</v>
          </cell>
          <cell r="D3107" t="str">
            <v>KP1012</v>
          </cell>
          <cell r="E3107">
            <v>38587</v>
          </cell>
          <cell r="F3107" t="str">
            <v>42902N2</v>
          </cell>
          <cell r="G3107" t="str">
            <v>6205000302N2</v>
          </cell>
          <cell r="H3107">
            <v>100000</v>
          </cell>
          <cell r="I3107" t="str">
            <v>D</v>
          </cell>
          <cell r="J3107" t="str">
            <v>ND.69/DI/VII/05 OR.2210500941,831 PEMB.PNBP</v>
          </cell>
          <cell r="K3107" t="str">
            <v>550850190</v>
          </cell>
        </row>
        <row r="3108">
          <cell r="A3108" t="str">
            <v>F</v>
          </cell>
          <cell r="B3108" t="str">
            <v>8</v>
          </cell>
          <cell r="D3108" t="str">
            <v>KP1012</v>
          </cell>
          <cell r="E3108">
            <v>38587</v>
          </cell>
          <cell r="F3108" t="str">
            <v>1420000</v>
          </cell>
          <cell r="G3108" t="str">
            <v>210810020000</v>
          </cell>
          <cell r="H3108">
            <v>100000</v>
          </cell>
          <cell r="I3108" t="str">
            <v>K</v>
          </cell>
          <cell r="J3108" t="str">
            <v>ND.69/DI/VII/05 OR.2210500941,831 PEMB.PNBP</v>
          </cell>
          <cell r="K3108" t="str">
            <v>550850200</v>
          </cell>
        </row>
        <row r="3109">
          <cell r="A3109" t="str">
            <v>F</v>
          </cell>
          <cell r="B3109" t="str">
            <v>8</v>
          </cell>
          <cell r="D3109" t="str">
            <v>KP1013</v>
          </cell>
          <cell r="E3109">
            <v>38587</v>
          </cell>
          <cell r="F3109" t="str">
            <v>42902N2</v>
          </cell>
          <cell r="G3109" t="str">
            <v>6205000302N2</v>
          </cell>
          <cell r="H3109">
            <v>50000</v>
          </cell>
          <cell r="I3109" t="str">
            <v>D</v>
          </cell>
          <cell r="J3109" t="str">
            <v>ND.70/DI/VII OR.2210500941,831 PEMB.B.ADM</v>
          </cell>
          <cell r="K3109" t="str">
            <v>550850210</v>
          </cell>
        </row>
        <row r="3110">
          <cell r="A3110" t="str">
            <v>F</v>
          </cell>
          <cell r="B3110" t="str">
            <v>8</v>
          </cell>
          <cell r="D3110" t="str">
            <v>KP1013</v>
          </cell>
          <cell r="E3110">
            <v>38587</v>
          </cell>
          <cell r="F3110" t="str">
            <v>1420000</v>
          </cell>
          <cell r="G3110" t="str">
            <v>210810020000</v>
          </cell>
          <cell r="H3110">
            <v>50000</v>
          </cell>
          <cell r="I3110" t="str">
            <v>K</v>
          </cell>
          <cell r="J3110" t="str">
            <v>ND.70/DI/VII OR.2210500941,831 PEMB.B.ADM</v>
          </cell>
          <cell r="K3110" t="str">
            <v>550850220</v>
          </cell>
        </row>
        <row r="3111">
          <cell r="A3111" t="str">
            <v>F</v>
          </cell>
          <cell r="B3111" t="str">
            <v>8</v>
          </cell>
          <cell r="D3111" t="str">
            <v>KP1014</v>
          </cell>
          <cell r="E3111">
            <v>38587</v>
          </cell>
          <cell r="F3111" t="str">
            <v>42902N2</v>
          </cell>
          <cell r="G3111" t="str">
            <v>6205000302N2</v>
          </cell>
          <cell r="H3111">
            <v>50000</v>
          </cell>
          <cell r="I3111" t="str">
            <v>D</v>
          </cell>
          <cell r="J3111" t="str">
            <v>ND.72/DI/VII/05 OR.2210500771 PEMB.B.ADM</v>
          </cell>
          <cell r="K3111" t="str">
            <v>550850230</v>
          </cell>
        </row>
        <row r="3112">
          <cell r="A3112" t="str">
            <v>F</v>
          </cell>
          <cell r="B3112" t="str">
            <v>8</v>
          </cell>
          <cell r="D3112" t="str">
            <v>KP1014</v>
          </cell>
          <cell r="E3112">
            <v>38587</v>
          </cell>
          <cell r="F3112" t="str">
            <v>1420000</v>
          </cell>
          <cell r="G3112" t="str">
            <v>210810020000</v>
          </cell>
          <cell r="H3112">
            <v>50000</v>
          </cell>
          <cell r="I3112" t="str">
            <v>K</v>
          </cell>
          <cell r="J3112" t="str">
            <v>ND.72/DI/VII/05 OR.2210500771 PEMB.B.ADM</v>
          </cell>
          <cell r="K3112" t="str">
            <v>550850240</v>
          </cell>
        </row>
        <row r="3113">
          <cell r="A3113" t="str">
            <v>F</v>
          </cell>
          <cell r="B3113" t="str">
            <v>8</v>
          </cell>
          <cell r="D3113" t="str">
            <v>KP1015</v>
          </cell>
          <cell r="E3113">
            <v>38587</v>
          </cell>
          <cell r="F3113" t="str">
            <v>42902N2</v>
          </cell>
          <cell r="G3113" t="str">
            <v>6205000302N2</v>
          </cell>
          <cell r="H3113">
            <v>35000</v>
          </cell>
          <cell r="I3113" t="str">
            <v>D</v>
          </cell>
          <cell r="J3113" t="str">
            <v>ND.74/DI/VII ORD.2210500741 PEMB.B.ADM</v>
          </cell>
          <cell r="K3113" t="str">
            <v>550850250</v>
          </cell>
        </row>
        <row r="3114">
          <cell r="A3114" t="str">
            <v>F</v>
          </cell>
          <cell r="B3114" t="str">
            <v>8</v>
          </cell>
          <cell r="D3114" t="str">
            <v>KP1015</v>
          </cell>
          <cell r="E3114">
            <v>38587</v>
          </cell>
          <cell r="F3114" t="str">
            <v>1420000</v>
          </cell>
          <cell r="G3114" t="str">
            <v>210810020000</v>
          </cell>
          <cell r="H3114">
            <v>35000</v>
          </cell>
          <cell r="I3114" t="str">
            <v>K</v>
          </cell>
          <cell r="J3114" t="str">
            <v>ND.74/DI/VII ORD.2210500741 PEMB.B.ADM</v>
          </cell>
          <cell r="K3114" t="str">
            <v>550850260</v>
          </cell>
        </row>
        <row r="3115">
          <cell r="A3115" t="str">
            <v>F</v>
          </cell>
          <cell r="B3115" t="str">
            <v>8</v>
          </cell>
          <cell r="D3115" t="str">
            <v>KP1016</v>
          </cell>
          <cell r="E3115">
            <v>38587</v>
          </cell>
          <cell r="F3115" t="str">
            <v>3300100</v>
          </cell>
          <cell r="G3115" t="str">
            <v>110805010100</v>
          </cell>
          <cell r="H3115">
            <v>51888880</v>
          </cell>
          <cell r="I3115" t="str">
            <v>D</v>
          </cell>
          <cell r="J3115" t="str">
            <v>ND.318/DV/VII OR.2210500771 125KG DIMENHYDRINATE</v>
          </cell>
          <cell r="K3115" t="str">
            <v>550850270</v>
          </cell>
        </row>
        <row r="3116">
          <cell r="A3116" t="str">
            <v>F</v>
          </cell>
          <cell r="B3116" t="str">
            <v>8</v>
          </cell>
          <cell r="D3116" t="str">
            <v>KP1016</v>
          </cell>
          <cell r="E3116">
            <v>38587</v>
          </cell>
          <cell r="F3116" t="str">
            <v>1420000</v>
          </cell>
          <cell r="G3116" t="str">
            <v>210810020000</v>
          </cell>
          <cell r="H3116">
            <v>51888880</v>
          </cell>
          <cell r="I3116" t="str">
            <v>K</v>
          </cell>
          <cell r="J3116" t="str">
            <v>ND.318/DV/VII PEMB. TRANSFER ORD.2210500771</v>
          </cell>
          <cell r="K3116" t="str">
            <v>550850280</v>
          </cell>
        </row>
        <row r="3117">
          <cell r="A3117" t="str">
            <v>F</v>
          </cell>
          <cell r="B3117" t="str">
            <v>2</v>
          </cell>
          <cell r="D3117" t="str">
            <v>001519</v>
          </cell>
          <cell r="E3117">
            <v>38567</v>
          </cell>
          <cell r="F3117" t="str">
            <v>4960200</v>
          </cell>
          <cell r="G3117" t="str">
            <v>680402010200</v>
          </cell>
          <cell r="H3117">
            <v>196200</v>
          </cell>
          <cell r="I3117" t="str">
            <v>D</v>
          </cell>
          <cell r="J3117" t="str">
            <v>BIAYA TRANSFER BANK</v>
          </cell>
          <cell r="K3117" t="str">
            <v>301580680</v>
          </cell>
        </row>
        <row r="3118">
          <cell r="A3118" t="str">
            <v>F</v>
          </cell>
          <cell r="B3118" t="str">
            <v>2</v>
          </cell>
          <cell r="D3118" t="str">
            <v>001519</v>
          </cell>
          <cell r="E3118">
            <v>38567</v>
          </cell>
          <cell r="F3118" t="str">
            <v>4960200</v>
          </cell>
          <cell r="G3118" t="str">
            <v>680402010200</v>
          </cell>
          <cell r="H3118">
            <v>35000</v>
          </cell>
          <cell r="I3118" t="str">
            <v>D</v>
          </cell>
          <cell r="J3118" t="str">
            <v>BIAYA TELEX TRANSFER</v>
          </cell>
          <cell r="K3118" t="str">
            <v>301580690</v>
          </cell>
        </row>
        <row r="3119">
          <cell r="A3119" t="str">
            <v>F</v>
          </cell>
          <cell r="B3119" t="str">
            <v>8</v>
          </cell>
          <cell r="D3119" t="str">
            <v>KP1017</v>
          </cell>
          <cell r="E3119">
            <v>38587</v>
          </cell>
          <cell r="F3119" t="str">
            <v>42902N2</v>
          </cell>
          <cell r="G3119" t="str">
            <v>6205000302N2</v>
          </cell>
          <cell r="H3119">
            <v>100000</v>
          </cell>
          <cell r="I3119" t="str">
            <v>D</v>
          </cell>
          <cell r="J3119" t="str">
            <v>ND.732/DG/VII OR.212/JICS/0507/2/BK B.PNBP MS.FILL</v>
          </cell>
          <cell r="K3119" t="str">
            <v>550860010</v>
          </cell>
        </row>
        <row r="3120">
          <cell r="A3120" t="str">
            <v>F</v>
          </cell>
          <cell r="B3120" t="str">
            <v>8</v>
          </cell>
          <cell r="D3120" t="str">
            <v>KP1017</v>
          </cell>
          <cell r="E3120">
            <v>38587</v>
          </cell>
          <cell r="F3120" t="str">
            <v>1420000</v>
          </cell>
          <cell r="G3120" t="str">
            <v>210810020000</v>
          </cell>
          <cell r="H3120">
            <v>100000</v>
          </cell>
          <cell r="I3120" t="str">
            <v>K</v>
          </cell>
          <cell r="J3120" t="str">
            <v>ND.732/DG/VII OR.212/JICS/0507/2/BK B.PNBP MS.FILL</v>
          </cell>
          <cell r="K3120" t="str">
            <v>550860020</v>
          </cell>
        </row>
        <row r="3121">
          <cell r="A3121" t="str">
            <v>F</v>
          </cell>
          <cell r="B3121" t="str">
            <v>8</v>
          </cell>
          <cell r="D3121" t="str">
            <v>KP1018</v>
          </cell>
          <cell r="E3121">
            <v>38587</v>
          </cell>
          <cell r="F3121" t="str">
            <v>42902N2</v>
          </cell>
          <cell r="G3121" t="str">
            <v>6205000302N2</v>
          </cell>
          <cell r="H3121">
            <v>53000</v>
          </cell>
          <cell r="I3121" t="str">
            <v>D</v>
          </cell>
          <cell r="J3121" t="str">
            <v>ND.8196/K/VII OR.2210500761 B.KIRIM BARANG KE BDG</v>
          </cell>
          <cell r="K3121" t="str">
            <v>550860030</v>
          </cell>
        </row>
        <row r="3122">
          <cell r="A3122" t="str">
            <v>F</v>
          </cell>
          <cell r="B3122" t="str">
            <v>8</v>
          </cell>
          <cell r="D3122" t="str">
            <v>KP1018</v>
          </cell>
          <cell r="E3122">
            <v>38587</v>
          </cell>
          <cell r="F3122" t="str">
            <v>1420000</v>
          </cell>
          <cell r="G3122" t="str">
            <v>210810020000</v>
          </cell>
          <cell r="H3122">
            <v>53000</v>
          </cell>
          <cell r="I3122" t="str">
            <v>K</v>
          </cell>
          <cell r="J3122" t="str">
            <v>ND.8196/K/VII OR.2210500761 B.KIRIM BARANG KE BDG</v>
          </cell>
          <cell r="K3122" t="str">
            <v>550860040</v>
          </cell>
        </row>
        <row r="3123">
          <cell r="A3123" t="str">
            <v>F</v>
          </cell>
          <cell r="B3123" t="str">
            <v>8</v>
          </cell>
          <cell r="D3123" t="str">
            <v>KP1019</v>
          </cell>
          <cell r="E3123">
            <v>38587</v>
          </cell>
          <cell r="F3123" t="str">
            <v>42902N2</v>
          </cell>
          <cell r="G3123" t="str">
            <v>6205000302N2</v>
          </cell>
          <cell r="H3123">
            <v>6000</v>
          </cell>
          <cell r="I3123" t="str">
            <v>D</v>
          </cell>
          <cell r="J3123" t="str">
            <v>ND.8197/K/VIII B.KIRIM SAMPLE BRG KE BDG</v>
          </cell>
          <cell r="K3123" t="str">
            <v>550860050</v>
          </cell>
        </row>
        <row r="3124">
          <cell r="A3124" t="str">
            <v>F</v>
          </cell>
          <cell r="B3124" t="str">
            <v>8</v>
          </cell>
          <cell r="D3124" t="str">
            <v>KP1019</v>
          </cell>
          <cell r="E3124">
            <v>38587</v>
          </cell>
          <cell r="F3124" t="str">
            <v>1420000</v>
          </cell>
          <cell r="G3124" t="str">
            <v>210810020000</v>
          </cell>
          <cell r="H3124">
            <v>6000</v>
          </cell>
          <cell r="I3124" t="str">
            <v>K</v>
          </cell>
          <cell r="J3124" t="str">
            <v>ND.8197/K/VIII B.KIRIM SAMPLE BRG KE BDG</v>
          </cell>
          <cell r="K3124" t="str">
            <v>550860060</v>
          </cell>
        </row>
        <row r="3125">
          <cell r="A3125" t="str">
            <v>M</v>
          </cell>
          <cell r="B3125" t="str">
            <v>7</v>
          </cell>
          <cell r="D3125" t="str">
            <v>01413</v>
          </cell>
          <cell r="E3125">
            <v>38586</v>
          </cell>
          <cell r="F3125" t="str">
            <v>48520S4</v>
          </cell>
          <cell r="G3125" t="str">
            <v>6106010120S4</v>
          </cell>
          <cell r="H3125">
            <v>34389</v>
          </cell>
          <cell r="I3125" t="str">
            <v>D</v>
          </cell>
          <cell r="J3125" t="str">
            <v>*19581230A 008385 BI.OBT KARY AYI SUTARSIH</v>
          </cell>
          <cell r="K3125" t="str">
            <v>402238040</v>
          </cell>
        </row>
        <row r="3126">
          <cell r="A3126" t="str">
            <v>F</v>
          </cell>
          <cell r="B3126" t="str">
            <v>8</v>
          </cell>
          <cell r="D3126" t="str">
            <v>KP1020</v>
          </cell>
          <cell r="E3126">
            <v>38587</v>
          </cell>
          <cell r="F3126" t="str">
            <v>42902N2</v>
          </cell>
          <cell r="G3126" t="str">
            <v>6205000302N2</v>
          </cell>
          <cell r="H3126">
            <v>17000</v>
          </cell>
          <cell r="I3126" t="str">
            <v>D</v>
          </cell>
          <cell r="J3126" t="str">
            <v>ND.8199/K/VIII OR.2210500781 B.KIRIM BARANG KE BDG</v>
          </cell>
          <cell r="K3126" t="str">
            <v>550860070</v>
          </cell>
        </row>
        <row r="3127">
          <cell r="A3127" t="str">
            <v>F</v>
          </cell>
          <cell r="B3127" t="str">
            <v>8</v>
          </cell>
          <cell r="D3127" t="str">
            <v>KP1020</v>
          </cell>
          <cell r="E3127">
            <v>38587</v>
          </cell>
          <cell r="F3127" t="str">
            <v>1420000</v>
          </cell>
          <cell r="G3127" t="str">
            <v>210810020000</v>
          </cell>
          <cell r="H3127">
            <v>17000</v>
          </cell>
          <cell r="I3127" t="str">
            <v>K</v>
          </cell>
          <cell r="J3127" t="str">
            <v>ND.8199/K/VIII OR.2210500781 B.KIRIM BARANG KE BDG</v>
          </cell>
          <cell r="K3127" t="str">
            <v>550860080</v>
          </cell>
        </row>
        <row r="3128">
          <cell r="A3128" t="str">
            <v>F</v>
          </cell>
          <cell r="B3128" t="str">
            <v>8</v>
          </cell>
          <cell r="D3128" t="str">
            <v>KP1021</v>
          </cell>
          <cell r="E3128">
            <v>38587</v>
          </cell>
          <cell r="F3128" t="str">
            <v>42902N2</v>
          </cell>
          <cell r="G3128" t="str">
            <v>6205000302N2</v>
          </cell>
          <cell r="H3128">
            <v>7000</v>
          </cell>
          <cell r="I3128" t="str">
            <v>D</v>
          </cell>
          <cell r="J3128" t="str">
            <v>ND.8201/K/VIII OR.2210500791 BEA LINTAS KPD KANTOR</v>
          </cell>
          <cell r="K3128" t="str">
            <v>550860090</v>
          </cell>
        </row>
        <row r="3129">
          <cell r="A3129" t="str">
            <v>F</v>
          </cell>
          <cell r="B3129" t="str">
            <v>8</v>
          </cell>
          <cell r="D3129" t="str">
            <v>KP1021</v>
          </cell>
          <cell r="E3129">
            <v>38587</v>
          </cell>
          <cell r="F3129" t="str">
            <v>1420000</v>
          </cell>
          <cell r="G3129" t="str">
            <v>210810020000</v>
          </cell>
          <cell r="H3129">
            <v>7000</v>
          </cell>
          <cell r="I3129" t="str">
            <v>K</v>
          </cell>
          <cell r="J3129" t="str">
            <v>ND.8201/K/VIII OR.2210500791 BEA LINTAS KPD KANTOR</v>
          </cell>
          <cell r="K3129" t="str">
            <v>550860100</v>
          </cell>
        </row>
        <row r="3130">
          <cell r="A3130" t="str">
            <v>F</v>
          </cell>
          <cell r="B3130" t="str">
            <v>8</v>
          </cell>
          <cell r="D3130" t="str">
            <v>KP1022</v>
          </cell>
          <cell r="E3130">
            <v>38587</v>
          </cell>
          <cell r="F3130" t="str">
            <v>42902N2</v>
          </cell>
          <cell r="G3130" t="str">
            <v>6205000302N2</v>
          </cell>
          <cell r="H3130">
            <v>50000</v>
          </cell>
          <cell r="I3130" t="str">
            <v>D</v>
          </cell>
          <cell r="J3130" t="str">
            <v>ND.8204/K/VIII/05 OR.2220301711 BIAYA LAPORAN EXPO</v>
          </cell>
          <cell r="K3130" t="str">
            <v>550860110</v>
          </cell>
        </row>
        <row r="3131">
          <cell r="A3131" t="str">
            <v>F</v>
          </cell>
          <cell r="B3131" t="str">
            <v>8</v>
          </cell>
          <cell r="D3131" t="str">
            <v>KP1022</v>
          </cell>
          <cell r="E3131">
            <v>38587</v>
          </cell>
          <cell r="F3131" t="str">
            <v>1420000</v>
          </cell>
          <cell r="G3131" t="str">
            <v>210810020000</v>
          </cell>
          <cell r="H3131">
            <v>50000</v>
          </cell>
          <cell r="I3131" t="str">
            <v>K</v>
          </cell>
          <cell r="J3131" t="str">
            <v>ND.8204/K/VIII/05 OR.2220301711 BIAYA LAPORAN EXPO</v>
          </cell>
          <cell r="K3131" t="str">
            <v>550860120</v>
          </cell>
        </row>
        <row r="3132">
          <cell r="A3132" t="str">
            <v>F</v>
          </cell>
          <cell r="B3132" t="str">
            <v>8</v>
          </cell>
          <cell r="D3132" t="str">
            <v>KP1024</v>
          </cell>
          <cell r="E3132">
            <v>38587</v>
          </cell>
          <cell r="F3132" t="str">
            <v>42902N2</v>
          </cell>
          <cell r="G3132" t="str">
            <v>6205000302N2</v>
          </cell>
          <cell r="H3132">
            <v>42000</v>
          </cell>
          <cell r="I3132" t="str">
            <v>D</v>
          </cell>
          <cell r="J3132" t="str">
            <v>ND.8208/K/VIII OR.2210500701 B.KIRIM BRG</v>
          </cell>
          <cell r="K3132" t="str">
            <v>550860130</v>
          </cell>
        </row>
        <row r="3133">
          <cell r="A3133" t="str">
            <v>F</v>
          </cell>
          <cell r="B3133" t="str">
            <v>8</v>
          </cell>
          <cell r="D3133" t="str">
            <v>KP1024</v>
          </cell>
          <cell r="E3133">
            <v>38587</v>
          </cell>
          <cell r="F3133" t="str">
            <v>1420000</v>
          </cell>
          <cell r="G3133" t="str">
            <v>210810020000</v>
          </cell>
          <cell r="H3133">
            <v>42000</v>
          </cell>
          <cell r="I3133" t="str">
            <v>K</v>
          </cell>
          <cell r="J3133" t="str">
            <v>ND.8208/K/VIII OR.2210500701 B.KIRIM BRG</v>
          </cell>
          <cell r="K3133" t="str">
            <v>550860140</v>
          </cell>
        </row>
        <row r="3134">
          <cell r="A3134" t="str">
            <v>F</v>
          </cell>
          <cell r="B3134" t="str">
            <v>8</v>
          </cell>
          <cell r="D3134" t="str">
            <v>KP1023</v>
          </cell>
          <cell r="E3134">
            <v>38587</v>
          </cell>
          <cell r="F3134" t="str">
            <v>42902N2</v>
          </cell>
          <cell r="G3134" t="str">
            <v>6205000302N2</v>
          </cell>
          <cell r="H3134">
            <v>126000</v>
          </cell>
          <cell r="I3134" t="str">
            <v>D</v>
          </cell>
          <cell r="J3134" t="str">
            <v>ND.8209/K/VIII OR.2210500411 B.KIRIM BRG KE BDG</v>
          </cell>
          <cell r="K3134" t="str">
            <v>550860150</v>
          </cell>
        </row>
        <row r="3135">
          <cell r="A3135" t="str">
            <v>F</v>
          </cell>
          <cell r="B3135" t="str">
            <v>8</v>
          </cell>
          <cell r="D3135" t="str">
            <v>KP1023</v>
          </cell>
          <cell r="E3135">
            <v>38587</v>
          </cell>
          <cell r="F3135" t="str">
            <v>1420000</v>
          </cell>
          <cell r="G3135" t="str">
            <v>210810020000</v>
          </cell>
          <cell r="H3135">
            <v>126000</v>
          </cell>
          <cell r="I3135" t="str">
            <v>K</v>
          </cell>
          <cell r="J3135" t="str">
            <v>ND.8209/K/VIII OR.2210500411 B.KIRIM BRG KE BDG</v>
          </cell>
          <cell r="K3135" t="str">
            <v>550860160</v>
          </cell>
        </row>
        <row r="3136">
          <cell r="A3136" t="str">
            <v>F</v>
          </cell>
          <cell r="B3136" t="str">
            <v>8</v>
          </cell>
          <cell r="D3136" t="str">
            <v>KP1025</v>
          </cell>
          <cell r="E3136">
            <v>38587</v>
          </cell>
          <cell r="F3136" t="str">
            <v>42902N2</v>
          </cell>
          <cell r="G3136" t="str">
            <v>6205000302N2</v>
          </cell>
          <cell r="H3136">
            <v>618591</v>
          </cell>
          <cell r="I3136" t="str">
            <v>D</v>
          </cell>
          <cell r="J3136" t="str">
            <v>ND.8262/K/VIII OR.2210500651 JASA PENGIRIMAN BRG</v>
          </cell>
          <cell r="K3136" t="str">
            <v>550860170</v>
          </cell>
        </row>
        <row r="3137">
          <cell r="A3137" t="str">
            <v>F</v>
          </cell>
          <cell r="B3137" t="str">
            <v>8</v>
          </cell>
          <cell r="D3137" t="str">
            <v>KP1025</v>
          </cell>
          <cell r="E3137">
            <v>38587</v>
          </cell>
          <cell r="F3137" t="str">
            <v>1420000</v>
          </cell>
          <cell r="G3137" t="str">
            <v>210810020000</v>
          </cell>
          <cell r="H3137">
            <v>618591</v>
          </cell>
          <cell r="I3137" t="str">
            <v>K</v>
          </cell>
          <cell r="J3137" t="str">
            <v>ND.8262/K/VIII OR.2210500651 JASA PENGIRIMAN BRG</v>
          </cell>
          <cell r="K3137" t="str">
            <v>550860180</v>
          </cell>
        </row>
        <row r="3138">
          <cell r="A3138" t="str">
            <v>F</v>
          </cell>
          <cell r="B3138" t="str">
            <v>8</v>
          </cell>
          <cell r="D3138" t="str">
            <v>KP1026</v>
          </cell>
          <cell r="E3138">
            <v>38587</v>
          </cell>
          <cell r="F3138" t="str">
            <v>42902N2</v>
          </cell>
          <cell r="G3138" t="str">
            <v>6205000302N2</v>
          </cell>
          <cell r="H3138">
            <v>5652000</v>
          </cell>
          <cell r="I3138" t="str">
            <v>D</v>
          </cell>
          <cell r="J3138" t="str">
            <v>ND.8538/K/VIII OR.004/JICS/0506/2/BK JASA PENGEL</v>
          </cell>
          <cell r="K3138" t="str">
            <v>550860190</v>
          </cell>
        </row>
        <row r="3139">
          <cell r="A3139" t="str">
            <v>F</v>
          </cell>
          <cell r="B3139" t="str">
            <v>8</v>
          </cell>
          <cell r="D3139" t="str">
            <v>KP1026</v>
          </cell>
          <cell r="E3139">
            <v>38587</v>
          </cell>
          <cell r="F3139" t="str">
            <v>1420000</v>
          </cell>
          <cell r="G3139" t="str">
            <v>210810020000</v>
          </cell>
          <cell r="H3139">
            <v>5652000</v>
          </cell>
          <cell r="I3139" t="str">
            <v>K</v>
          </cell>
          <cell r="J3139" t="str">
            <v>ND.8538/K/VIII OR.004/JICS/0506/2/BK JASA PENGEL</v>
          </cell>
          <cell r="K3139" t="str">
            <v>550860200</v>
          </cell>
        </row>
        <row r="3140">
          <cell r="A3140" t="str">
            <v>F</v>
          </cell>
          <cell r="B3140" t="str">
            <v>8</v>
          </cell>
          <cell r="D3140" t="str">
            <v>KP1027</v>
          </cell>
          <cell r="E3140">
            <v>38587</v>
          </cell>
          <cell r="F3140" t="str">
            <v>42902N2</v>
          </cell>
          <cell r="G3140" t="str">
            <v>6205000302N2</v>
          </cell>
          <cell r="H3140">
            <v>742795</v>
          </cell>
          <cell r="I3140" t="str">
            <v>D</v>
          </cell>
          <cell r="J3140" t="str">
            <v>ND.8540/K/VIII OR.2820500871 JASA PENGEL.BRG</v>
          </cell>
          <cell r="K3140" t="str">
            <v>550860210</v>
          </cell>
        </row>
        <row r="3141">
          <cell r="A3141" t="str">
            <v>F</v>
          </cell>
          <cell r="B3141" t="str">
            <v>8</v>
          </cell>
          <cell r="D3141" t="str">
            <v>KP1027</v>
          </cell>
          <cell r="E3141">
            <v>38587</v>
          </cell>
          <cell r="F3141" t="str">
            <v>1420000</v>
          </cell>
          <cell r="G3141" t="str">
            <v>210810020000</v>
          </cell>
          <cell r="H3141">
            <v>742795</v>
          </cell>
          <cell r="I3141" t="str">
            <v>K</v>
          </cell>
          <cell r="J3141" t="str">
            <v>ND.8540/K/VIII OR.2820500871 JASA PENGEL.BRG</v>
          </cell>
          <cell r="K3141" t="str">
            <v>550860220</v>
          </cell>
        </row>
        <row r="3142">
          <cell r="A3142" t="str">
            <v>F</v>
          </cell>
          <cell r="B3142" t="str">
            <v>8</v>
          </cell>
          <cell r="D3142" t="str">
            <v>KP1028</v>
          </cell>
          <cell r="E3142">
            <v>38587</v>
          </cell>
          <cell r="F3142" t="str">
            <v>42902N2</v>
          </cell>
          <cell r="G3142" t="str">
            <v>6205000302N2</v>
          </cell>
          <cell r="H3142">
            <v>8998084</v>
          </cell>
          <cell r="I3142" t="str">
            <v>D</v>
          </cell>
          <cell r="J3142" t="str">
            <v>ND.8664/K/VIII OR.2220500204 JASA PENGEL.BRG</v>
          </cell>
          <cell r="K3142" t="str">
            <v>550860230</v>
          </cell>
        </row>
        <row r="3143">
          <cell r="A3143" t="str">
            <v>F</v>
          </cell>
          <cell r="B3143" t="str">
            <v>8</v>
          </cell>
          <cell r="D3143" t="str">
            <v>KP1028</v>
          </cell>
          <cell r="E3143">
            <v>38587</v>
          </cell>
          <cell r="F3143" t="str">
            <v>1420000</v>
          </cell>
          <cell r="G3143" t="str">
            <v>210810020000</v>
          </cell>
          <cell r="H3143">
            <v>8998084</v>
          </cell>
          <cell r="I3143" t="str">
            <v>K</v>
          </cell>
          <cell r="J3143" t="str">
            <v>ND.8664/K/VIII OR.2220500204 JASA PENGEL.BRG</v>
          </cell>
          <cell r="K3143" t="str">
            <v>550860240</v>
          </cell>
        </row>
        <row r="3144">
          <cell r="A3144" t="str">
            <v>F</v>
          </cell>
          <cell r="B3144" t="str">
            <v>8</v>
          </cell>
          <cell r="D3144" t="str">
            <v>KP1029</v>
          </cell>
          <cell r="E3144">
            <v>38587</v>
          </cell>
          <cell r="F3144" t="str">
            <v>42902N2</v>
          </cell>
          <cell r="G3144" t="str">
            <v>6205000302N2</v>
          </cell>
          <cell r="H3144">
            <v>831478</v>
          </cell>
          <cell r="I3144" t="str">
            <v>D</v>
          </cell>
          <cell r="J3144" t="str">
            <v>ND.8666/K/VIII OR.2210500751 JASA PENGEL.BRG</v>
          </cell>
          <cell r="K3144" t="str">
            <v>550860250</v>
          </cell>
        </row>
        <row r="3145">
          <cell r="A3145" t="str">
            <v>F</v>
          </cell>
          <cell r="B3145" t="str">
            <v>8</v>
          </cell>
          <cell r="D3145" t="str">
            <v>KP1029</v>
          </cell>
          <cell r="E3145">
            <v>38587</v>
          </cell>
          <cell r="F3145" t="str">
            <v>1420000</v>
          </cell>
          <cell r="G3145" t="str">
            <v>210810020000</v>
          </cell>
          <cell r="H3145">
            <v>831478</v>
          </cell>
          <cell r="I3145" t="str">
            <v>K</v>
          </cell>
          <cell r="J3145" t="str">
            <v>ND.8666/K/VIII OR.2210500751 JASA PENGEL.BRG</v>
          </cell>
          <cell r="K3145" t="str">
            <v>550860260</v>
          </cell>
        </row>
        <row r="3146">
          <cell r="A3146" t="str">
            <v>M</v>
          </cell>
          <cell r="B3146" t="str">
            <v>7</v>
          </cell>
          <cell r="D3146" t="str">
            <v>01406</v>
          </cell>
          <cell r="E3146">
            <v>38586</v>
          </cell>
          <cell r="F3146" t="str">
            <v>48521N6</v>
          </cell>
          <cell r="G3146" t="str">
            <v>6106020121N6</v>
          </cell>
          <cell r="H3146">
            <v>105000</v>
          </cell>
          <cell r="I3146" t="str">
            <v>D</v>
          </cell>
          <cell r="J3146" t="str">
            <v>*19601103A 001002 BI.LAB KARY ASEP SOLIHIN</v>
          </cell>
          <cell r="K3146" t="str">
            <v>402210010</v>
          </cell>
        </row>
        <row r="3147">
          <cell r="A3147" t="str">
            <v>M</v>
          </cell>
          <cell r="B3147" t="str">
            <v>7</v>
          </cell>
          <cell r="D3147" t="str">
            <v>01406</v>
          </cell>
          <cell r="E3147">
            <v>38586</v>
          </cell>
          <cell r="F3147" t="str">
            <v>48521J2</v>
          </cell>
          <cell r="G3147" t="str">
            <v>6106020121J2</v>
          </cell>
          <cell r="H3147">
            <v>105000</v>
          </cell>
          <cell r="I3147" t="str">
            <v>D</v>
          </cell>
          <cell r="J3147" t="str">
            <v>*19620512A 001004 BI.LAB ANAK SUHANDA</v>
          </cell>
          <cell r="K3147" t="str">
            <v>402210020</v>
          </cell>
        </row>
        <row r="3148">
          <cell r="A3148" t="str">
            <v>M</v>
          </cell>
          <cell r="B3148" t="str">
            <v>7</v>
          </cell>
          <cell r="D3148" t="str">
            <v>01406</v>
          </cell>
          <cell r="E3148">
            <v>38586</v>
          </cell>
          <cell r="F3148" t="str">
            <v>48521Q5</v>
          </cell>
          <cell r="G3148" t="str">
            <v>6106020121Q5</v>
          </cell>
          <cell r="H3148">
            <v>158000</v>
          </cell>
          <cell r="I3148" t="str">
            <v>D</v>
          </cell>
          <cell r="J3148" t="str">
            <v>*19520414A 002001 BI.LAB KARY ANDI SUHANDI - 2</v>
          </cell>
          <cell r="K3148" t="str">
            <v>402210030</v>
          </cell>
        </row>
        <row r="3149">
          <cell r="A3149" t="str">
            <v>F</v>
          </cell>
          <cell r="B3149" t="str">
            <v>7</v>
          </cell>
          <cell r="D3149" t="str">
            <v>01406</v>
          </cell>
          <cell r="E3149">
            <v>38586</v>
          </cell>
          <cell r="F3149" t="str">
            <v>48521J4</v>
          </cell>
          <cell r="G3149" t="str">
            <v>6106020121J4</v>
          </cell>
          <cell r="H3149">
            <v>241000</v>
          </cell>
          <cell r="I3149" t="str">
            <v>D</v>
          </cell>
          <cell r="J3149" t="str">
            <v>*19560818A 004001 BI.LAB KARY ASEP SAEPUDIN - 1</v>
          </cell>
          <cell r="K3149" t="str">
            <v>402210040</v>
          </cell>
        </row>
        <row r="3150">
          <cell r="A3150" t="str">
            <v>F</v>
          </cell>
          <cell r="B3150" t="str">
            <v>7</v>
          </cell>
          <cell r="D3150" t="str">
            <v>01406</v>
          </cell>
          <cell r="E3150">
            <v>38586</v>
          </cell>
          <cell r="F3150" t="str">
            <v>48521K4</v>
          </cell>
          <cell r="G3150" t="str">
            <v>6106020121K4</v>
          </cell>
          <cell r="H3150">
            <v>402500</v>
          </cell>
          <cell r="I3150" t="str">
            <v>D</v>
          </cell>
          <cell r="J3150" t="str">
            <v>*19550628A 004005 BI.LAB KARY TATANG SUPARDI</v>
          </cell>
          <cell r="K3150" t="str">
            <v>402210050</v>
          </cell>
        </row>
        <row r="3151">
          <cell r="A3151" t="str">
            <v>M</v>
          </cell>
          <cell r="B3151" t="str">
            <v>7</v>
          </cell>
          <cell r="D3151" t="str">
            <v>01406</v>
          </cell>
          <cell r="E3151">
            <v>38586</v>
          </cell>
          <cell r="F3151" t="str">
            <v>48521G5</v>
          </cell>
          <cell r="G3151" t="str">
            <v>6106020121G5</v>
          </cell>
          <cell r="H3151">
            <v>358500</v>
          </cell>
          <cell r="I3151" t="str">
            <v>D</v>
          </cell>
          <cell r="J3151" t="str">
            <v>*19601212C 005003 BI.LAB ANAK KUSMANA</v>
          </cell>
          <cell r="K3151" t="str">
            <v>402210060</v>
          </cell>
        </row>
        <row r="3152">
          <cell r="A3152" t="str">
            <v>M</v>
          </cell>
          <cell r="B3152" t="str">
            <v>7</v>
          </cell>
          <cell r="D3152" t="str">
            <v>01406</v>
          </cell>
          <cell r="E3152">
            <v>38586</v>
          </cell>
          <cell r="F3152" t="str">
            <v>48520Q5</v>
          </cell>
          <cell r="G3152" t="str">
            <v>6106010120Q5</v>
          </cell>
          <cell r="H3152">
            <v>35000</v>
          </cell>
          <cell r="I3152" t="str">
            <v>D</v>
          </cell>
          <cell r="J3152" t="str">
            <v>*19520414A 005004 BI.OBT KARY ANDI SUHANDI - 2</v>
          </cell>
          <cell r="K3152" t="str">
            <v>402210070</v>
          </cell>
        </row>
        <row r="3153">
          <cell r="A3153" t="str">
            <v>F</v>
          </cell>
          <cell r="B3153" t="str">
            <v>7</v>
          </cell>
          <cell r="D3153" t="str">
            <v>01406</v>
          </cell>
          <cell r="E3153">
            <v>38586</v>
          </cell>
          <cell r="F3153" t="str">
            <v>48521M3</v>
          </cell>
          <cell r="G3153" t="str">
            <v>6106020121M3</v>
          </cell>
          <cell r="H3153">
            <v>160000</v>
          </cell>
          <cell r="I3153" t="str">
            <v>D</v>
          </cell>
          <cell r="J3153" t="str">
            <v>*19530509B 005005 BI.LAB ISTR ACE SULAEMAN</v>
          </cell>
          <cell r="K3153" t="str">
            <v>402210080</v>
          </cell>
        </row>
        <row r="3154">
          <cell r="A3154" t="str">
            <v>M</v>
          </cell>
          <cell r="B3154" t="str">
            <v>7</v>
          </cell>
          <cell r="D3154" t="str">
            <v>01406</v>
          </cell>
          <cell r="E3154">
            <v>38586</v>
          </cell>
          <cell r="F3154" t="str">
            <v>48520N6</v>
          </cell>
          <cell r="G3154" t="str">
            <v>6106010120N6</v>
          </cell>
          <cell r="H3154">
            <v>110000</v>
          </cell>
          <cell r="I3154" t="str">
            <v>D</v>
          </cell>
          <cell r="J3154" t="str">
            <v>*19580607A 005006 BI.OBT KARY ASEP KOMAR</v>
          </cell>
          <cell r="K3154" t="str">
            <v>402210090</v>
          </cell>
        </row>
        <row r="3155">
          <cell r="A3155" t="str">
            <v>F</v>
          </cell>
          <cell r="B3155" t="str">
            <v>8</v>
          </cell>
          <cell r="D3155" t="str">
            <v>000236</v>
          </cell>
          <cell r="E3155">
            <v>38587</v>
          </cell>
          <cell r="F3155" t="str">
            <v>1420000</v>
          </cell>
          <cell r="G3155" t="str">
            <v>210810020000</v>
          </cell>
          <cell r="H3155">
            <v>20</v>
          </cell>
          <cell r="I3155" t="str">
            <v>D</v>
          </cell>
          <cell r="J3155" t="str">
            <v>KP.823/7 KOR.ND.6905/K KRG JURNAL PENER.KOMISI IMP</v>
          </cell>
          <cell r="K3155" t="str">
            <v>500860010</v>
          </cell>
        </row>
        <row r="3156">
          <cell r="A3156" t="str">
            <v>F</v>
          </cell>
          <cell r="B3156" t="str">
            <v>8</v>
          </cell>
          <cell r="D3156" t="str">
            <v>000236</v>
          </cell>
          <cell r="E3156">
            <v>38587</v>
          </cell>
          <cell r="F3156" t="str">
            <v>42902N2</v>
          </cell>
          <cell r="G3156" t="str">
            <v>6205000302N2</v>
          </cell>
          <cell r="H3156">
            <v>20</v>
          </cell>
          <cell r="I3156" t="str">
            <v>K</v>
          </cell>
          <cell r="J3156" t="str">
            <v>KOR.ND.6905/K KRG JURNAL PENER KOMISI ASS.IMPOR</v>
          </cell>
          <cell r="K3156" t="str">
            <v>500860020</v>
          </cell>
        </row>
        <row r="3157">
          <cell r="A3157" t="str">
            <v>F</v>
          </cell>
          <cell r="B3157" t="str">
            <v>7</v>
          </cell>
          <cell r="D3157" t="str">
            <v>01406</v>
          </cell>
          <cell r="E3157">
            <v>38586</v>
          </cell>
          <cell r="F3157" t="str">
            <v>48521J3</v>
          </cell>
          <cell r="G3157" t="str">
            <v>6106020121J3</v>
          </cell>
          <cell r="H3157">
            <v>131000</v>
          </cell>
          <cell r="I3157" t="str">
            <v>D</v>
          </cell>
          <cell r="J3157" t="str">
            <v>*19630809C 006001 BI.LAB KARY TIKA KARTIKA,NY</v>
          </cell>
          <cell r="K3157" t="str">
            <v>402210100</v>
          </cell>
        </row>
        <row r="3158">
          <cell r="A3158" t="str">
            <v>F</v>
          </cell>
          <cell r="B3158" t="str">
            <v>8</v>
          </cell>
          <cell r="D3158" t="str">
            <v>000236</v>
          </cell>
          <cell r="E3158">
            <v>38587</v>
          </cell>
          <cell r="F3158" t="str">
            <v>1610000</v>
          </cell>
          <cell r="G3158" t="str">
            <v>210840020000</v>
          </cell>
          <cell r="H3158">
            <v>161625</v>
          </cell>
          <cell r="I3158" t="str">
            <v>D</v>
          </cell>
          <cell r="J3158" t="str">
            <v>KOR.M.KP.967/7 PPH.JASA CATERING</v>
          </cell>
          <cell r="K3158" t="str">
            <v>500860030</v>
          </cell>
        </row>
        <row r="3159">
          <cell r="A3159" t="str">
            <v>F</v>
          </cell>
          <cell r="B3159" t="str">
            <v>7</v>
          </cell>
          <cell r="D3159" t="str">
            <v>01406</v>
          </cell>
          <cell r="E3159">
            <v>38586</v>
          </cell>
          <cell r="F3159" t="str">
            <v>48521F6</v>
          </cell>
          <cell r="G3159" t="str">
            <v>6106020121F6</v>
          </cell>
          <cell r="H3159">
            <v>45000</v>
          </cell>
          <cell r="I3159" t="str">
            <v>D</v>
          </cell>
          <cell r="J3159" t="str">
            <v>*19550202A 006002 BI.LAB KARY TIKA IRAWATI,NY</v>
          </cell>
          <cell r="K3159" t="str">
            <v>402210110</v>
          </cell>
        </row>
        <row r="3160">
          <cell r="A3160" t="str">
            <v>F</v>
          </cell>
          <cell r="B3160" t="str">
            <v>8</v>
          </cell>
          <cell r="D3160" t="str">
            <v>000236</v>
          </cell>
          <cell r="E3160">
            <v>38587</v>
          </cell>
          <cell r="F3160" t="str">
            <v>1420000</v>
          </cell>
          <cell r="G3160" t="str">
            <v>210810020000</v>
          </cell>
          <cell r="H3160">
            <v>161625</v>
          </cell>
          <cell r="I3160" t="str">
            <v>K</v>
          </cell>
          <cell r="J3160" t="str">
            <v>KOR.M.KP.967/7 PPH.JASA CATERING</v>
          </cell>
          <cell r="K3160" t="str">
            <v>500860040</v>
          </cell>
        </row>
        <row r="3161">
          <cell r="A3161" t="str">
            <v>M</v>
          </cell>
          <cell r="B3161" t="str">
            <v>7</v>
          </cell>
          <cell r="D3161" t="str">
            <v>01406</v>
          </cell>
          <cell r="E3161">
            <v>38586</v>
          </cell>
          <cell r="F3161" t="str">
            <v>48521M4</v>
          </cell>
          <cell r="G3161" t="str">
            <v>6106020121M4</v>
          </cell>
          <cell r="H3161">
            <v>120000</v>
          </cell>
          <cell r="I3161" t="str">
            <v>D</v>
          </cell>
          <cell r="J3161" t="str">
            <v>*19520721A 007001 BI.LAB ISTR ENAN SETIANA</v>
          </cell>
          <cell r="K3161" t="str">
            <v>402210120</v>
          </cell>
        </row>
        <row r="3162">
          <cell r="A3162" t="str">
            <v>M</v>
          </cell>
          <cell r="B3162" t="str">
            <v>7</v>
          </cell>
          <cell r="D3162" t="str">
            <v>01406</v>
          </cell>
          <cell r="E3162">
            <v>38586</v>
          </cell>
          <cell r="F3162" t="str">
            <v>48521N4</v>
          </cell>
          <cell r="G3162" t="str">
            <v>6106020121N4</v>
          </cell>
          <cell r="H3162">
            <v>20000</v>
          </cell>
          <cell r="I3162" t="str">
            <v>D</v>
          </cell>
          <cell r="J3162" t="str">
            <v>*19640827A 007002 BI.LAB ANAK ADIH ISMAYADI</v>
          </cell>
          <cell r="K3162" t="str">
            <v>402210130</v>
          </cell>
        </row>
        <row r="3163">
          <cell r="A3163" t="str">
            <v>F</v>
          </cell>
          <cell r="B3163" t="str">
            <v>8</v>
          </cell>
          <cell r="D3163" t="str">
            <v>000237</v>
          </cell>
          <cell r="E3163">
            <v>38587</v>
          </cell>
          <cell r="F3163" t="str">
            <v>122KI23</v>
          </cell>
          <cell r="G3163" t="str">
            <v>11090101KI23</v>
          </cell>
          <cell r="H3163">
            <v>547700</v>
          </cell>
          <cell r="I3163" t="str">
            <v>D</v>
          </cell>
          <cell r="J3163" t="str">
            <v>NPI.300026/8 RISBANG</v>
          </cell>
          <cell r="K3163" t="str">
            <v>500860050</v>
          </cell>
        </row>
        <row r="3164">
          <cell r="B3164" t="str">
            <v>7</v>
          </cell>
          <cell r="D3164" t="str">
            <v>01406</v>
          </cell>
          <cell r="E3164">
            <v>38586</v>
          </cell>
          <cell r="F3164" t="str">
            <v>48521A2</v>
          </cell>
          <cell r="G3164" t="str">
            <v>6106020121A2</v>
          </cell>
          <cell r="H3164">
            <v>253500</v>
          </cell>
          <cell r="I3164" t="str">
            <v>D</v>
          </cell>
          <cell r="J3164" t="str">
            <v>*19600318A 008001 BI.LAB KARY SOETARDJO, IR</v>
          </cell>
          <cell r="K3164" t="str">
            <v>402210140</v>
          </cell>
        </row>
        <row r="3165">
          <cell r="A3165" t="str">
            <v>F</v>
          </cell>
          <cell r="B3165" t="str">
            <v>8</v>
          </cell>
          <cell r="D3165" t="str">
            <v>000237</v>
          </cell>
          <cell r="E3165">
            <v>38587</v>
          </cell>
          <cell r="F3165" t="str">
            <v>901KI23</v>
          </cell>
          <cell r="G3165" t="str">
            <v>71050602KI23</v>
          </cell>
          <cell r="H3165">
            <v>357700</v>
          </cell>
          <cell r="I3165" t="str">
            <v>K</v>
          </cell>
          <cell r="J3165" t="str">
            <v>NPI.300026/8 0.25 KG CAROTEN TROKEN      3332003</v>
          </cell>
          <cell r="K3165" t="str">
            <v>500860060</v>
          </cell>
        </row>
        <row r="3166">
          <cell r="A3166" t="str">
            <v>F</v>
          </cell>
          <cell r="B3166" t="str">
            <v>7</v>
          </cell>
          <cell r="D3166" t="str">
            <v>01406</v>
          </cell>
          <cell r="E3166">
            <v>38586</v>
          </cell>
          <cell r="F3166" t="str">
            <v>48521Q6</v>
          </cell>
          <cell r="G3166" t="str">
            <v>6106020121Q6</v>
          </cell>
          <cell r="H3166">
            <v>55000</v>
          </cell>
          <cell r="I3166" t="str">
            <v>D</v>
          </cell>
          <cell r="J3166" t="str">
            <v>*19510519B 008003 BI.LAB KARY ENTIN KARTINI,NY</v>
          </cell>
          <cell r="K3166" t="str">
            <v>402210150</v>
          </cell>
        </row>
        <row r="3167">
          <cell r="A3167" t="str">
            <v>F</v>
          </cell>
          <cell r="B3167" t="str">
            <v>7</v>
          </cell>
          <cell r="D3167" t="str">
            <v>01406</v>
          </cell>
          <cell r="E3167">
            <v>38586</v>
          </cell>
          <cell r="F3167" t="str">
            <v>48521Q5</v>
          </cell>
          <cell r="G3167" t="str">
            <v>6106020121Q5</v>
          </cell>
          <cell r="H3167">
            <v>324500</v>
          </cell>
          <cell r="I3167" t="str">
            <v>D</v>
          </cell>
          <cell r="J3167" t="str">
            <v>*19610514C 011001 BI.LAB KARY MULYANA</v>
          </cell>
          <cell r="K3167" t="str">
            <v>402210160</v>
          </cell>
        </row>
        <row r="3168">
          <cell r="A3168" t="str">
            <v>F</v>
          </cell>
          <cell r="B3168" t="str">
            <v>7</v>
          </cell>
          <cell r="D3168" t="str">
            <v>01406</v>
          </cell>
          <cell r="E3168">
            <v>38586</v>
          </cell>
          <cell r="F3168" t="str">
            <v>48521M3</v>
          </cell>
          <cell r="G3168" t="str">
            <v>6106020121M3</v>
          </cell>
          <cell r="H3168">
            <v>85000</v>
          </cell>
          <cell r="I3168" t="str">
            <v>D</v>
          </cell>
          <cell r="J3168" t="str">
            <v>*19610705C 011003 BI.LAB KARY RACHMANUDIN</v>
          </cell>
          <cell r="K3168" t="str">
            <v>402210170</v>
          </cell>
        </row>
        <row r="3169">
          <cell r="A3169" t="str">
            <v>F</v>
          </cell>
          <cell r="B3169" t="str">
            <v>8</v>
          </cell>
          <cell r="D3169" t="str">
            <v>000237</v>
          </cell>
          <cell r="E3169">
            <v>38587</v>
          </cell>
          <cell r="F3169" t="str">
            <v>901KI23</v>
          </cell>
          <cell r="G3169" t="str">
            <v>71050602KI23</v>
          </cell>
          <cell r="H3169">
            <v>190000</v>
          </cell>
          <cell r="I3169" t="str">
            <v>K</v>
          </cell>
          <cell r="J3169" t="str">
            <v>NPI.300026/8 0.25 KG TOCOPHEROLUM ADS.    3312031</v>
          </cell>
          <cell r="K3169" t="str">
            <v>500860070</v>
          </cell>
        </row>
        <row r="3170">
          <cell r="A3170" t="str">
            <v>M</v>
          </cell>
          <cell r="B3170" t="str">
            <v>7</v>
          </cell>
          <cell r="D3170" t="str">
            <v>01406</v>
          </cell>
          <cell r="E3170">
            <v>38586</v>
          </cell>
          <cell r="F3170" t="str">
            <v>48521J4</v>
          </cell>
          <cell r="G3170" t="str">
            <v>6106020121J4</v>
          </cell>
          <cell r="H3170">
            <v>20000</v>
          </cell>
          <cell r="I3170" t="str">
            <v>D</v>
          </cell>
          <cell r="J3170" t="str">
            <v>*19550610B 011005 BI.LAB KARY DION RUSDIANA</v>
          </cell>
          <cell r="K3170" t="str">
            <v>402210180</v>
          </cell>
        </row>
        <row r="3171">
          <cell r="A3171" t="str">
            <v>F</v>
          </cell>
          <cell r="B3171" t="str">
            <v>8</v>
          </cell>
          <cell r="D3171" t="str">
            <v>000238</v>
          </cell>
          <cell r="E3171">
            <v>38587</v>
          </cell>
          <cell r="F3171" t="str">
            <v>122KI14</v>
          </cell>
          <cell r="G3171" t="str">
            <v>11090101KI14</v>
          </cell>
          <cell r="H3171">
            <v>22500</v>
          </cell>
          <cell r="I3171" t="str">
            <v>D</v>
          </cell>
          <cell r="J3171" t="str">
            <v>NPI.300027/8 PLANT JAKARTA</v>
          </cell>
          <cell r="K3171" t="str">
            <v>500860080</v>
          </cell>
        </row>
        <row r="3172">
          <cell r="A3172" t="str">
            <v>F</v>
          </cell>
          <cell r="B3172" t="str">
            <v>7</v>
          </cell>
          <cell r="D3172" t="str">
            <v>01406</v>
          </cell>
          <cell r="E3172">
            <v>38586</v>
          </cell>
          <cell r="F3172" t="str">
            <v>48521F7</v>
          </cell>
          <cell r="G3172" t="str">
            <v>6106020121F7</v>
          </cell>
          <cell r="H3172">
            <v>260000</v>
          </cell>
          <cell r="I3172" t="str">
            <v>D</v>
          </cell>
          <cell r="J3172" t="str">
            <v>*19640608A 011006 BI.LAB KARY TUTI SUARSIH,NY</v>
          </cell>
          <cell r="K3172" t="str">
            <v>402210190</v>
          </cell>
        </row>
        <row r="3173">
          <cell r="A3173" t="str">
            <v>M</v>
          </cell>
          <cell r="B3173" t="str">
            <v>7</v>
          </cell>
          <cell r="D3173" t="str">
            <v>01406</v>
          </cell>
          <cell r="E3173">
            <v>38586</v>
          </cell>
          <cell r="F3173" t="str">
            <v>48521J4</v>
          </cell>
          <cell r="G3173" t="str">
            <v>6106020121J4</v>
          </cell>
          <cell r="H3173">
            <v>61000</v>
          </cell>
          <cell r="I3173" t="str">
            <v>D</v>
          </cell>
          <cell r="J3173" t="str">
            <v>*19550610B 011012 BI.LAB ANAK DION RUSDIANA</v>
          </cell>
          <cell r="K3173" t="str">
            <v>402210200</v>
          </cell>
        </row>
        <row r="3174">
          <cell r="A3174" t="str">
            <v>F</v>
          </cell>
          <cell r="B3174" t="str">
            <v>8</v>
          </cell>
          <cell r="D3174" t="str">
            <v>000238</v>
          </cell>
          <cell r="E3174">
            <v>38587</v>
          </cell>
          <cell r="F3174" t="str">
            <v>901KI14</v>
          </cell>
          <cell r="G3174" t="str">
            <v>71050602KI14</v>
          </cell>
          <cell r="H3174">
            <v>22500</v>
          </cell>
          <cell r="I3174" t="str">
            <v>K</v>
          </cell>
          <cell r="J3174" t="str">
            <v>NPI.300027/8 0,15 KG PEWARNA CARMOISINE 3315033</v>
          </cell>
          <cell r="K3174" t="str">
            <v>500860090</v>
          </cell>
        </row>
        <row r="3175">
          <cell r="A3175" t="str">
            <v>M</v>
          </cell>
          <cell r="B3175" t="str">
            <v>7</v>
          </cell>
          <cell r="D3175" t="str">
            <v>01406</v>
          </cell>
          <cell r="E3175">
            <v>38586</v>
          </cell>
          <cell r="F3175" t="str">
            <v>48520M4</v>
          </cell>
          <cell r="G3175" t="str">
            <v>6106010120M4</v>
          </cell>
          <cell r="H3175">
            <v>110000</v>
          </cell>
          <cell r="I3175" t="str">
            <v>D</v>
          </cell>
          <cell r="J3175" t="str">
            <v>*19520721A 011013 BI.OBT KARY ENAN SETIANA</v>
          </cell>
          <cell r="K3175" t="str">
            <v>402210210</v>
          </cell>
        </row>
        <row r="3176">
          <cell r="A3176" t="str">
            <v>F</v>
          </cell>
          <cell r="B3176" t="str">
            <v>7</v>
          </cell>
          <cell r="D3176" t="str">
            <v>01406</v>
          </cell>
          <cell r="E3176">
            <v>38586</v>
          </cell>
          <cell r="F3176" t="str">
            <v>48520F6</v>
          </cell>
          <cell r="G3176" t="str">
            <v>6106010120F6</v>
          </cell>
          <cell r="H3176">
            <v>110000</v>
          </cell>
          <cell r="I3176" t="str">
            <v>D</v>
          </cell>
          <cell r="J3176" t="str">
            <v>*19611226A 011014 BI.OBT KARY DEDEH ROHATI,NY</v>
          </cell>
          <cell r="K3176" t="str">
            <v>402210220</v>
          </cell>
        </row>
        <row r="3177">
          <cell r="A3177" t="str">
            <v>F</v>
          </cell>
          <cell r="B3177" t="str">
            <v>7</v>
          </cell>
          <cell r="D3177" t="str">
            <v>01406</v>
          </cell>
          <cell r="E3177">
            <v>38586</v>
          </cell>
          <cell r="F3177" t="str">
            <v>48521G4</v>
          </cell>
          <cell r="G3177" t="str">
            <v>6106020121G4</v>
          </cell>
          <cell r="H3177">
            <v>351500</v>
          </cell>
          <cell r="I3177" t="str">
            <v>D</v>
          </cell>
          <cell r="J3177" t="str">
            <v>*19550320D 012001 BI.LAB KARY ADE RUCHIYAT</v>
          </cell>
          <cell r="K3177" t="str">
            <v>402210230</v>
          </cell>
        </row>
        <row r="3178">
          <cell r="A3178" t="str">
            <v>F</v>
          </cell>
          <cell r="B3178" t="str">
            <v>8</v>
          </cell>
          <cell r="D3178" t="str">
            <v>000239</v>
          </cell>
          <cell r="E3178">
            <v>38587</v>
          </cell>
          <cell r="F3178" t="str">
            <v>122KI29</v>
          </cell>
          <cell r="G3178" t="str">
            <v>11090101KI29</v>
          </cell>
          <cell r="H3178">
            <v>29490</v>
          </cell>
          <cell r="I3178" t="str">
            <v>D</v>
          </cell>
          <cell r="J3178" t="str">
            <v>NPI.400030/8 ULS</v>
          </cell>
          <cell r="K3178" t="str">
            <v>500860100</v>
          </cell>
        </row>
        <row r="3179">
          <cell r="A3179" t="str">
            <v>F</v>
          </cell>
          <cell r="B3179" t="str">
            <v>7</v>
          </cell>
          <cell r="D3179" t="str">
            <v>01406</v>
          </cell>
          <cell r="E3179">
            <v>38586</v>
          </cell>
          <cell r="F3179" t="str">
            <v>48521G2</v>
          </cell>
          <cell r="G3179" t="str">
            <v>6106020121G2</v>
          </cell>
          <cell r="H3179">
            <v>151000</v>
          </cell>
          <cell r="I3179" t="str">
            <v>D</v>
          </cell>
          <cell r="J3179" t="str">
            <v>*19670904A 012002 BI.LAB KARY TUTI AISYAH</v>
          </cell>
          <cell r="K3179" t="str">
            <v>402210240</v>
          </cell>
        </row>
        <row r="3180">
          <cell r="A3180" t="str">
            <v>F</v>
          </cell>
          <cell r="B3180" t="str">
            <v>7</v>
          </cell>
          <cell r="D3180" t="str">
            <v>01406</v>
          </cell>
          <cell r="E3180">
            <v>38586</v>
          </cell>
          <cell r="F3180" t="str">
            <v>48521G2</v>
          </cell>
          <cell r="G3180" t="str">
            <v>6106020121G2</v>
          </cell>
          <cell r="H3180">
            <v>315000</v>
          </cell>
          <cell r="I3180" t="str">
            <v>D</v>
          </cell>
          <cell r="J3180" t="str">
            <v>*19610315C 012003 BI.LAB KARY ALIS KARMINI,NY</v>
          </cell>
          <cell r="K3180" t="str">
            <v>402210250</v>
          </cell>
        </row>
        <row r="3181">
          <cell r="A3181" t="str">
            <v>F</v>
          </cell>
          <cell r="B3181" t="str">
            <v>7</v>
          </cell>
          <cell r="D3181" t="str">
            <v>01406</v>
          </cell>
          <cell r="E3181">
            <v>38586</v>
          </cell>
          <cell r="F3181" t="str">
            <v>48521J2</v>
          </cell>
          <cell r="G3181" t="str">
            <v>6106020121J2</v>
          </cell>
          <cell r="H3181">
            <v>180500</v>
          </cell>
          <cell r="I3181" t="str">
            <v>D</v>
          </cell>
          <cell r="J3181" t="str">
            <v>*19611111A 012004 BI.LAB KARY DONI DWIHANTORO</v>
          </cell>
          <cell r="K3181" t="str">
            <v>402210260</v>
          </cell>
        </row>
        <row r="3182">
          <cell r="A3182" t="str">
            <v>F</v>
          </cell>
          <cell r="B3182" t="str">
            <v>7</v>
          </cell>
          <cell r="D3182" t="str">
            <v>01406</v>
          </cell>
          <cell r="E3182">
            <v>38586</v>
          </cell>
          <cell r="F3182" t="str">
            <v>48521J3</v>
          </cell>
          <cell r="G3182" t="str">
            <v>6106020121J3</v>
          </cell>
          <cell r="H3182">
            <v>85000</v>
          </cell>
          <cell r="I3182" t="str">
            <v>D</v>
          </cell>
          <cell r="J3182" t="str">
            <v>*19590516A 012005 BI.LAB KARY SLAMET</v>
          </cell>
          <cell r="K3182" t="str">
            <v>402210270</v>
          </cell>
        </row>
        <row r="3183">
          <cell r="A3183" t="str">
            <v>F</v>
          </cell>
          <cell r="B3183" t="str">
            <v>7</v>
          </cell>
          <cell r="D3183" t="str">
            <v>01406</v>
          </cell>
          <cell r="E3183">
            <v>38586</v>
          </cell>
          <cell r="F3183" t="str">
            <v>48521F7</v>
          </cell>
          <cell r="G3183" t="str">
            <v>6106020121F7</v>
          </cell>
          <cell r="H3183">
            <v>110000</v>
          </cell>
          <cell r="I3183" t="str">
            <v>D</v>
          </cell>
          <cell r="J3183" t="str">
            <v>*19550525A 012009 BI.LAB KARY RUSMINI,NY</v>
          </cell>
          <cell r="K3183" t="str">
            <v>402210280</v>
          </cell>
        </row>
        <row r="3184">
          <cell r="A3184" t="str">
            <v>M</v>
          </cell>
          <cell r="B3184" t="str">
            <v>7</v>
          </cell>
          <cell r="D3184" t="str">
            <v>01406</v>
          </cell>
          <cell r="E3184">
            <v>38586</v>
          </cell>
          <cell r="F3184" t="str">
            <v>48521G5</v>
          </cell>
          <cell r="G3184" t="str">
            <v>6106020121G5</v>
          </cell>
          <cell r="H3184">
            <v>421500</v>
          </cell>
          <cell r="I3184" t="str">
            <v>D</v>
          </cell>
          <cell r="J3184" t="str">
            <v>*19591230A 013008 BI.LAB ISTR KASMAT</v>
          </cell>
          <cell r="K3184" t="str">
            <v>402210290</v>
          </cell>
        </row>
        <row r="3185">
          <cell r="A3185" t="str">
            <v>F</v>
          </cell>
          <cell r="B3185" t="str">
            <v>7</v>
          </cell>
          <cell r="D3185" t="str">
            <v>01406</v>
          </cell>
          <cell r="E3185">
            <v>38586</v>
          </cell>
          <cell r="F3185" t="str">
            <v>48521F6</v>
          </cell>
          <cell r="G3185" t="str">
            <v>6106020121F6</v>
          </cell>
          <cell r="H3185">
            <v>75000</v>
          </cell>
          <cell r="I3185" t="str">
            <v>D</v>
          </cell>
          <cell r="J3185" t="str">
            <v>*19600607B 013010 BI.LAB KARY WINARTININGSIH,NY</v>
          </cell>
          <cell r="K3185" t="str">
            <v>402210300</v>
          </cell>
        </row>
        <row r="3186">
          <cell r="A3186" t="str">
            <v>M</v>
          </cell>
          <cell r="B3186" t="str">
            <v>7</v>
          </cell>
          <cell r="D3186" t="str">
            <v>01406</v>
          </cell>
          <cell r="E3186">
            <v>38586</v>
          </cell>
          <cell r="F3186" t="str">
            <v>48521H5</v>
          </cell>
          <cell r="G3186" t="str">
            <v>6106020121H5</v>
          </cell>
          <cell r="H3186">
            <v>35000</v>
          </cell>
          <cell r="I3186" t="str">
            <v>D</v>
          </cell>
          <cell r="J3186" t="str">
            <v>*19550426A 013011 BI.LAB ISTR YAYA SURYA</v>
          </cell>
          <cell r="K3186" t="str">
            <v>402210310</v>
          </cell>
        </row>
        <row r="3187">
          <cell r="A3187" t="str">
            <v>M</v>
          </cell>
          <cell r="B3187" t="str">
            <v>7</v>
          </cell>
          <cell r="D3187" t="str">
            <v>01406</v>
          </cell>
          <cell r="E3187">
            <v>38586</v>
          </cell>
          <cell r="F3187" t="str">
            <v>48521H4</v>
          </cell>
          <cell r="G3187" t="str">
            <v>6106020121H4</v>
          </cell>
          <cell r="H3187">
            <v>185000</v>
          </cell>
          <cell r="I3187" t="str">
            <v>D</v>
          </cell>
          <cell r="J3187" t="str">
            <v>*19660115A 013012 BI.LAB ISTR ADE SUTISNA</v>
          </cell>
          <cell r="K3187" t="str">
            <v>402210320</v>
          </cell>
        </row>
        <row r="3188">
          <cell r="A3188" t="str">
            <v>F</v>
          </cell>
          <cell r="B3188" t="str">
            <v>7</v>
          </cell>
          <cell r="D3188" t="str">
            <v>01406</v>
          </cell>
          <cell r="E3188">
            <v>38586</v>
          </cell>
          <cell r="F3188" t="str">
            <v>48521F2</v>
          </cell>
          <cell r="G3188" t="str">
            <v>6106020121F2</v>
          </cell>
          <cell r="H3188">
            <v>85000</v>
          </cell>
          <cell r="I3188" t="str">
            <v>D</v>
          </cell>
          <cell r="J3188" t="str">
            <v>*19671225C 013013 BI.LAB ANAK DUDUNG SUPRIYATNA</v>
          </cell>
          <cell r="K3188" t="str">
            <v>402210330</v>
          </cell>
        </row>
        <row r="3189">
          <cell r="A3189" t="str">
            <v>F</v>
          </cell>
          <cell r="B3189" t="str">
            <v>7</v>
          </cell>
          <cell r="D3189" t="str">
            <v>01406</v>
          </cell>
          <cell r="E3189">
            <v>38586</v>
          </cell>
          <cell r="F3189" t="str">
            <v>48521J3</v>
          </cell>
          <cell r="G3189" t="str">
            <v>6106020121J3</v>
          </cell>
          <cell r="H3189">
            <v>55000</v>
          </cell>
          <cell r="I3189" t="str">
            <v>D</v>
          </cell>
          <cell r="J3189" t="str">
            <v>*19630809C 013015 BI.LAB KARY TIKA KARTIKA,NY</v>
          </cell>
          <cell r="K3189" t="str">
            <v>402210340</v>
          </cell>
        </row>
        <row r="3190">
          <cell r="A3190" t="str">
            <v>F</v>
          </cell>
          <cell r="B3190" t="str">
            <v>7</v>
          </cell>
          <cell r="D3190" t="str">
            <v>01406</v>
          </cell>
          <cell r="E3190">
            <v>38586</v>
          </cell>
          <cell r="F3190" t="str">
            <v>48521G4</v>
          </cell>
          <cell r="G3190" t="str">
            <v>6106020121G4</v>
          </cell>
          <cell r="H3190">
            <v>110000</v>
          </cell>
          <cell r="I3190" t="str">
            <v>D</v>
          </cell>
          <cell r="J3190" t="str">
            <v>*19570503A 013016 BI.LAB KARY TATTY SUMARYATI, NY</v>
          </cell>
          <cell r="K3190" t="str">
            <v>402210350</v>
          </cell>
        </row>
        <row r="3191">
          <cell r="A3191" t="str">
            <v>F</v>
          </cell>
          <cell r="B3191" t="str">
            <v>7</v>
          </cell>
          <cell r="D3191" t="str">
            <v>01406</v>
          </cell>
          <cell r="E3191">
            <v>38586</v>
          </cell>
          <cell r="F3191" t="str">
            <v>48521K4</v>
          </cell>
          <cell r="G3191" t="str">
            <v>6106020121K4</v>
          </cell>
          <cell r="H3191">
            <v>180000</v>
          </cell>
          <cell r="I3191" t="str">
            <v>D</v>
          </cell>
          <cell r="J3191" t="str">
            <v>*19550628A 014001 BI.LAB KARY TATANG SUPARDI</v>
          </cell>
          <cell r="K3191" t="str">
            <v>402210360</v>
          </cell>
        </row>
        <row r="3192">
          <cell r="A3192" t="str">
            <v>F</v>
          </cell>
          <cell r="B3192" t="str">
            <v>7</v>
          </cell>
          <cell r="D3192" t="str">
            <v>01406</v>
          </cell>
          <cell r="E3192">
            <v>38586</v>
          </cell>
          <cell r="F3192" t="str">
            <v>48520F7</v>
          </cell>
          <cell r="G3192" t="str">
            <v>6106010120F7</v>
          </cell>
          <cell r="H3192">
            <v>242500</v>
          </cell>
          <cell r="I3192" t="str">
            <v>D</v>
          </cell>
          <cell r="J3192" t="str">
            <v>*19551223A 014006 BI.OBT KARY IDA WITRIDA,NY</v>
          </cell>
          <cell r="K3192" t="str">
            <v>402210370</v>
          </cell>
        </row>
        <row r="3193">
          <cell r="A3193" t="str">
            <v>F</v>
          </cell>
          <cell r="B3193" t="str">
            <v>8</v>
          </cell>
          <cell r="D3193" t="str">
            <v>000239</v>
          </cell>
          <cell r="E3193">
            <v>38587</v>
          </cell>
          <cell r="F3193" t="str">
            <v>901KI29</v>
          </cell>
          <cell r="G3193" t="str">
            <v>71050602KI29</v>
          </cell>
          <cell r="H3193">
            <v>11660</v>
          </cell>
          <cell r="I3193" t="str">
            <v>K</v>
          </cell>
          <cell r="J3193" t="str">
            <v>NPI.400030/8 106 LB ET.PARACETAMOL 500 MG 2303147</v>
          </cell>
          <cell r="K3193" t="str">
            <v>500860110</v>
          </cell>
        </row>
        <row r="3194">
          <cell r="A3194" t="str">
            <v>F</v>
          </cell>
          <cell r="B3194" t="str">
            <v>8</v>
          </cell>
          <cell r="D3194" t="str">
            <v>000239</v>
          </cell>
          <cell r="E3194">
            <v>38587</v>
          </cell>
          <cell r="F3194" t="str">
            <v>901KI29</v>
          </cell>
          <cell r="G3194" t="str">
            <v>71050602KI29</v>
          </cell>
          <cell r="H3194">
            <v>17720</v>
          </cell>
          <cell r="I3194" t="str">
            <v>K</v>
          </cell>
          <cell r="J3194" t="str">
            <v>NPI.400030/8 8 BH BOX KARTON 10        2200008</v>
          </cell>
          <cell r="K3194" t="str">
            <v>500860120</v>
          </cell>
        </row>
        <row r="3195">
          <cell r="A3195" t="str">
            <v>F</v>
          </cell>
          <cell r="B3195" t="str">
            <v>7</v>
          </cell>
          <cell r="D3195" t="str">
            <v>01406</v>
          </cell>
          <cell r="E3195">
            <v>38586</v>
          </cell>
          <cell r="F3195" t="str">
            <v>48521F7</v>
          </cell>
          <cell r="G3195" t="str">
            <v>6106020121F7</v>
          </cell>
          <cell r="H3195">
            <v>35000</v>
          </cell>
          <cell r="I3195" t="str">
            <v>D</v>
          </cell>
          <cell r="J3195" t="str">
            <v>*19640608A 016006 BI.LAB KARY TUTI SUARSIH,NY</v>
          </cell>
          <cell r="K3195" t="str">
            <v>402210380</v>
          </cell>
        </row>
        <row r="3196">
          <cell r="A3196" t="str">
            <v>F</v>
          </cell>
          <cell r="B3196" t="str">
            <v>7</v>
          </cell>
          <cell r="D3196" t="str">
            <v>01406</v>
          </cell>
          <cell r="E3196">
            <v>38586</v>
          </cell>
          <cell r="F3196" t="str">
            <v>48521F3</v>
          </cell>
          <cell r="G3196" t="str">
            <v>6106020121F3</v>
          </cell>
          <cell r="H3196">
            <v>196500</v>
          </cell>
          <cell r="I3196" t="str">
            <v>D</v>
          </cell>
          <cell r="J3196" t="str">
            <v>*19610612A 018005 BI.LAB KARY AGUS RUKAMTO</v>
          </cell>
          <cell r="K3196" t="str">
            <v>402210390</v>
          </cell>
        </row>
        <row r="3197">
          <cell r="A3197" t="str">
            <v>F</v>
          </cell>
          <cell r="B3197" t="str">
            <v>8</v>
          </cell>
          <cell r="D3197" t="str">
            <v>000239</v>
          </cell>
          <cell r="E3197">
            <v>38587</v>
          </cell>
          <cell r="F3197" t="str">
            <v>901KI29</v>
          </cell>
          <cell r="G3197" t="str">
            <v>71050602KI29</v>
          </cell>
          <cell r="H3197">
            <v>110</v>
          </cell>
          <cell r="I3197" t="str">
            <v>K</v>
          </cell>
          <cell r="J3197" t="str">
            <v>NPI.400030/8 11 LB TANDA PENGEPAKAN   2320004</v>
          </cell>
          <cell r="K3197" t="str">
            <v>500860130</v>
          </cell>
        </row>
        <row r="3198">
          <cell r="A3198" t="str">
            <v>F</v>
          </cell>
          <cell r="B3198" t="str">
            <v>7</v>
          </cell>
          <cell r="D3198" t="str">
            <v>01406</v>
          </cell>
          <cell r="E3198">
            <v>38586</v>
          </cell>
          <cell r="F3198" t="str">
            <v>48521H3</v>
          </cell>
          <cell r="G3198" t="str">
            <v>6106020121H3</v>
          </cell>
          <cell r="H3198">
            <v>85000</v>
          </cell>
          <cell r="I3198" t="str">
            <v>D</v>
          </cell>
          <cell r="J3198" t="str">
            <v>*19630722A 018007 BI.LAB KARY HENDRA YULIAS</v>
          </cell>
          <cell r="K3198" t="str">
            <v>402210400</v>
          </cell>
        </row>
        <row r="3199">
          <cell r="A3199" t="str">
            <v>F</v>
          </cell>
          <cell r="B3199" t="str">
            <v>7</v>
          </cell>
          <cell r="D3199" t="str">
            <v>01406</v>
          </cell>
          <cell r="E3199">
            <v>38586</v>
          </cell>
          <cell r="F3199" t="str">
            <v>48521F7</v>
          </cell>
          <cell r="G3199" t="str">
            <v>6106020121F7</v>
          </cell>
          <cell r="H3199">
            <v>702000</v>
          </cell>
          <cell r="I3199" t="str">
            <v>D</v>
          </cell>
          <cell r="J3199" t="str">
            <v>*19650607A 018010 BI.LAB KARY ICAH AISYAH,NY</v>
          </cell>
          <cell r="K3199" t="str">
            <v>402210410</v>
          </cell>
        </row>
        <row r="3200">
          <cell r="A3200" t="str">
            <v>F</v>
          </cell>
          <cell r="B3200" t="str">
            <v>8</v>
          </cell>
          <cell r="D3200" t="str">
            <v>000240</v>
          </cell>
          <cell r="E3200">
            <v>38587</v>
          </cell>
          <cell r="F3200" t="str">
            <v>122KI29</v>
          </cell>
          <cell r="G3200" t="str">
            <v>11090101KI29</v>
          </cell>
          <cell r="H3200">
            <v>177825</v>
          </cell>
          <cell r="I3200" t="str">
            <v>D</v>
          </cell>
          <cell r="J3200" t="str">
            <v>NPI 400031/8 ULS</v>
          </cell>
          <cell r="K3200" t="str">
            <v>500860140</v>
          </cell>
        </row>
        <row r="3201">
          <cell r="A3201" t="str">
            <v>F</v>
          </cell>
          <cell r="B3201" t="str">
            <v>8</v>
          </cell>
          <cell r="D3201" t="str">
            <v>000240</v>
          </cell>
          <cell r="E3201">
            <v>38587</v>
          </cell>
          <cell r="F3201" t="str">
            <v>901KI29</v>
          </cell>
          <cell r="G3201" t="str">
            <v>71050602KI29</v>
          </cell>
          <cell r="H3201">
            <v>2255</v>
          </cell>
          <cell r="I3201" t="str">
            <v>K</v>
          </cell>
          <cell r="J3201" t="str">
            <v>NPI 400031/8 11 LB ET. FITOGASTER      2300164</v>
          </cell>
          <cell r="K3201" t="str">
            <v>500860150</v>
          </cell>
        </row>
        <row r="3202">
          <cell r="A3202" t="str">
            <v>F</v>
          </cell>
          <cell r="B3202" t="str">
            <v>8</v>
          </cell>
          <cell r="D3202" t="str">
            <v>000240</v>
          </cell>
          <cell r="E3202">
            <v>38587</v>
          </cell>
          <cell r="F3202" t="str">
            <v>901KI29</v>
          </cell>
          <cell r="G3202" t="str">
            <v>71050602KI29</v>
          </cell>
          <cell r="H3202">
            <v>1260</v>
          </cell>
          <cell r="I3202" t="str">
            <v>K</v>
          </cell>
          <cell r="J3202" t="str">
            <v>NPI 400031/8 84 LB TANDA PENGEPAKAN     2320004</v>
          </cell>
          <cell r="K3202" t="str">
            <v>500860160</v>
          </cell>
        </row>
        <row r="3203">
          <cell r="A3203" t="str">
            <v>F</v>
          </cell>
          <cell r="B3203" t="str">
            <v>8</v>
          </cell>
          <cell r="D3203" t="str">
            <v>000240</v>
          </cell>
          <cell r="E3203">
            <v>38587</v>
          </cell>
          <cell r="F3203" t="str">
            <v>901KI29</v>
          </cell>
          <cell r="G3203" t="str">
            <v>71050602KI29</v>
          </cell>
          <cell r="H3203">
            <v>164025</v>
          </cell>
          <cell r="I3203" t="str">
            <v>K</v>
          </cell>
          <cell r="J3203" t="str">
            <v>NPI 400031/8 81 BH BOX KARTON 23        2200016</v>
          </cell>
          <cell r="K3203" t="str">
            <v>500860170</v>
          </cell>
        </row>
        <row r="3204">
          <cell r="A3204" t="str">
            <v>F</v>
          </cell>
          <cell r="B3204" t="str">
            <v>8</v>
          </cell>
          <cell r="D3204" t="str">
            <v>000240</v>
          </cell>
          <cell r="E3204">
            <v>38587</v>
          </cell>
          <cell r="F3204" t="str">
            <v>901KI29</v>
          </cell>
          <cell r="G3204" t="str">
            <v>71050602KI29</v>
          </cell>
          <cell r="H3204">
            <v>10285</v>
          </cell>
          <cell r="I3204" t="str">
            <v>K</v>
          </cell>
          <cell r="J3204" t="str">
            <v>NPI 400031/8 1 RL PLAK BAND PLT 2X100  2600000</v>
          </cell>
          <cell r="K3204" t="str">
            <v>500860180</v>
          </cell>
        </row>
        <row r="3205">
          <cell r="A3205" t="str">
            <v>F</v>
          </cell>
          <cell r="B3205" t="str">
            <v>8</v>
          </cell>
          <cell r="D3205" t="str">
            <v>000241</v>
          </cell>
          <cell r="E3205">
            <v>38587</v>
          </cell>
          <cell r="F3205" t="str">
            <v>122KI29</v>
          </cell>
          <cell r="G3205" t="str">
            <v>11090101KI29</v>
          </cell>
          <cell r="H3205">
            <v>59191</v>
          </cell>
          <cell r="I3205" t="str">
            <v>D</v>
          </cell>
          <cell r="J3205" t="str">
            <v>NPI.400032/8 ULS</v>
          </cell>
          <cell r="K3205" t="str">
            <v>500860190</v>
          </cell>
        </row>
        <row r="3206">
          <cell r="A3206" t="str">
            <v>F</v>
          </cell>
          <cell r="B3206" t="str">
            <v>8</v>
          </cell>
          <cell r="D3206" t="str">
            <v>000241</v>
          </cell>
          <cell r="E3206">
            <v>38587</v>
          </cell>
          <cell r="F3206" t="str">
            <v>901KI29</v>
          </cell>
          <cell r="G3206" t="str">
            <v>71050602KI29</v>
          </cell>
          <cell r="H3206">
            <v>1025</v>
          </cell>
          <cell r="I3206" t="str">
            <v>K</v>
          </cell>
          <cell r="J3206" t="str">
            <v>NPI.400032 5 LB ET FITOGASTER             2300164</v>
          </cell>
          <cell r="K3206" t="str">
            <v>500860200</v>
          </cell>
        </row>
        <row r="3207">
          <cell r="A3207" t="str">
            <v>F</v>
          </cell>
          <cell r="B3207" t="str">
            <v>8</v>
          </cell>
          <cell r="D3207" t="str">
            <v>000241</v>
          </cell>
          <cell r="E3207">
            <v>38587</v>
          </cell>
          <cell r="F3207" t="str">
            <v>901KI29</v>
          </cell>
          <cell r="G3207" t="str">
            <v>71050602KI29</v>
          </cell>
          <cell r="H3207">
            <v>405</v>
          </cell>
          <cell r="I3207" t="str">
            <v>K</v>
          </cell>
          <cell r="J3207" t="str">
            <v>NPI.400032 27 LB TANDA PENGEPAKAN          2320004</v>
          </cell>
          <cell r="K3207" t="str">
            <v>500860210</v>
          </cell>
        </row>
        <row r="3208">
          <cell r="A3208" t="str">
            <v>F</v>
          </cell>
          <cell r="B3208" t="str">
            <v>8</v>
          </cell>
          <cell r="D3208" t="str">
            <v>000241</v>
          </cell>
          <cell r="E3208">
            <v>38587</v>
          </cell>
          <cell r="F3208" t="str">
            <v>901KI29</v>
          </cell>
          <cell r="G3208" t="str">
            <v>71050602KI29</v>
          </cell>
          <cell r="H3208">
            <v>54675</v>
          </cell>
          <cell r="I3208" t="str">
            <v>K</v>
          </cell>
          <cell r="J3208" t="str">
            <v>NPI.400032 27 BH BOX KARTON 23             2200016</v>
          </cell>
          <cell r="K3208" t="str">
            <v>500860220</v>
          </cell>
        </row>
        <row r="3209">
          <cell r="A3209" t="str">
            <v>F</v>
          </cell>
          <cell r="B3209" t="str">
            <v>8</v>
          </cell>
          <cell r="D3209" t="str">
            <v>000241</v>
          </cell>
          <cell r="E3209">
            <v>38587</v>
          </cell>
          <cell r="F3209" t="str">
            <v>901KI29</v>
          </cell>
          <cell r="G3209" t="str">
            <v>71050602KI29</v>
          </cell>
          <cell r="H3209">
            <v>3086</v>
          </cell>
          <cell r="I3209" t="str">
            <v>K</v>
          </cell>
          <cell r="J3209" t="str">
            <v>NPI.400032 0,3 RL PLAK BAND 2X100          2600000</v>
          </cell>
          <cell r="K3209" t="str">
            <v>500860230</v>
          </cell>
        </row>
        <row r="3210">
          <cell r="A3210" t="str">
            <v>F</v>
          </cell>
          <cell r="B3210" t="str">
            <v>8</v>
          </cell>
          <cell r="D3210" t="str">
            <v>000242</v>
          </cell>
          <cell r="E3210">
            <v>38587</v>
          </cell>
          <cell r="F3210" t="str">
            <v>122KI29</v>
          </cell>
          <cell r="G3210" t="str">
            <v>11090101KI29</v>
          </cell>
          <cell r="H3210">
            <v>119075</v>
          </cell>
          <cell r="I3210" t="str">
            <v>D</v>
          </cell>
          <cell r="J3210" t="str">
            <v>NPI 400033/8 ULS</v>
          </cell>
          <cell r="K3210" t="str">
            <v>500860240</v>
          </cell>
        </row>
        <row r="3211">
          <cell r="A3211" t="str">
            <v>F</v>
          </cell>
          <cell r="B3211" t="str">
            <v>8</v>
          </cell>
          <cell r="D3211" t="str">
            <v>000242</v>
          </cell>
          <cell r="E3211">
            <v>38587</v>
          </cell>
          <cell r="F3211" t="str">
            <v>901KI29</v>
          </cell>
          <cell r="G3211" t="str">
            <v>71050602KI29</v>
          </cell>
          <cell r="H3211">
            <v>82280</v>
          </cell>
          <cell r="I3211" t="str">
            <v>K</v>
          </cell>
          <cell r="J3211" t="str">
            <v>NPI.400033/8 136 BH DUS BATUGIN ELIXIR  2215025</v>
          </cell>
          <cell r="K3211" t="str">
            <v>500860250</v>
          </cell>
        </row>
        <row r="3212">
          <cell r="A3212" t="str">
            <v>F</v>
          </cell>
          <cell r="B3212" t="str">
            <v>8</v>
          </cell>
          <cell r="D3212" t="str">
            <v>000242</v>
          </cell>
          <cell r="E3212">
            <v>38587</v>
          </cell>
          <cell r="F3212" t="str">
            <v>901KI29</v>
          </cell>
          <cell r="G3212" t="str">
            <v>71050602KI29</v>
          </cell>
          <cell r="H3212">
            <v>1725</v>
          </cell>
          <cell r="I3212" t="str">
            <v>K</v>
          </cell>
          <cell r="J3212" t="str">
            <v>NPI.400033/8 115 LB BROSUR BATUGIN     2215023</v>
          </cell>
          <cell r="K3212" t="str">
            <v>500860260</v>
          </cell>
        </row>
        <row r="3213">
          <cell r="A3213" t="str">
            <v>F</v>
          </cell>
          <cell r="B3213" t="str">
            <v>8</v>
          </cell>
          <cell r="D3213" t="str">
            <v>000242</v>
          </cell>
          <cell r="E3213">
            <v>38587</v>
          </cell>
          <cell r="F3213" t="str">
            <v>901KI29</v>
          </cell>
          <cell r="G3213" t="str">
            <v>71050602KI29</v>
          </cell>
          <cell r="H3213">
            <v>3895</v>
          </cell>
          <cell r="I3213" t="str">
            <v>K</v>
          </cell>
          <cell r="J3213" t="str">
            <v>NPI.400033/8 95 LB ET.BATUGIN     2215027</v>
          </cell>
          <cell r="K3213" t="str">
            <v>500860270</v>
          </cell>
        </row>
        <row r="3214">
          <cell r="A3214" t="str">
            <v>F</v>
          </cell>
          <cell r="B3214" t="str">
            <v>8</v>
          </cell>
          <cell r="D3214" t="str">
            <v>000242</v>
          </cell>
          <cell r="E3214">
            <v>38587</v>
          </cell>
          <cell r="F3214" t="str">
            <v>901KI29</v>
          </cell>
          <cell r="G3214" t="str">
            <v>71050602KI29</v>
          </cell>
          <cell r="H3214">
            <v>9460</v>
          </cell>
          <cell r="I3214" t="str">
            <v>K</v>
          </cell>
          <cell r="J3214" t="str">
            <v>NPI.400033/8 4 BH BOX BATUGIN 300 ML 2215029</v>
          </cell>
          <cell r="K3214" t="str">
            <v>500860280</v>
          </cell>
        </row>
        <row r="3215">
          <cell r="A3215" t="str">
            <v>F</v>
          </cell>
          <cell r="B3215" t="str">
            <v>8</v>
          </cell>
          <cell r="D3215" t="str">
            <v>000242</v>
          </cell>
          <cell r="E3215">
            <v>38587</v>
          </cell>
          <cell r="F3215" t="str">
            <v>901KI29</v>
          </cell>
          <cell r="G3215" t="str">
            <v>71050602KI29</v>
          </cell>
          <cell r="H3215">
            <v>950</v>
          </cell>
          <cell r="I3215" t="str">
            <v>K</v>
          </cell>
          <cell r="J3215" t="str">
            <v>NPI.400033/8 10BH DOP PILFERPROOF 25 MM 2215022</v>
          </cell>
          <cell r="K3215" t="str">
            <v>500860290</v>
          </cell>
        </row>
        <row r="3216">
          <cell r="A3216" t="str">
            <v>F</v>
          </cell>
          <cell r="B3216" t="str">
            <v>8</v>
          </cell>
          <cell r="D3216" t="str">
            <v>000242</v>
          </cell>
          <cell r="E3216">
            <v>38587</v>
          </cell>
          <cell r="F3216" t="str">
            <v>901KI29</v>
          </cell>
          <cell r="G3216" t="str">
            <v>71050602KI29</v>
          </cell>
          <cell r="H3216">
            <v>14880</v>
          </cell>
          <cell r="I3216" t="str">
            <v>K</v>
          </cell>
          <cell r="J3216" t="str">
            <v>NPI.400033/8 124 BH GELAS TAKAR         2215024</v>
          </cell>
          <cell r="K3216" t="str">
            <v>500860300</v>
          </cell>
        </row>
        <row r="3217">
          <cell r="A3217" t="str">
            <v>F</v>
          </cell>
          <cell r="B3217" t="str">
            <v>8</v>
          </cell>
          <cell r="D3217" t="str">
            <v>000242</v>
          </cell>
          <cell r="E3217">
            <v>38587</v>
          </cell>
          <cell r="F3217" t="str">
            <v>901KI29</v>
          </cell>
          <cell r="G3217" t="str">
            <v>71050602KI29</v>
          </cell>
          <cell r="H3217">
            <v>1550</v>
          </cell>
          <cell r="I3217" t="str">
            <v>K</v>
          </cell>
          <cell r="J3217" t="str">
            <v>NPI.400033/8 1 BOX KARTON 11           2200009</v>
          </cell>
          <cell r="K3217" t="str">
            <v>500860310</v>
          </cell>
        </row>
        <row r="3218">
          <cell r="A3218" t="str">
            <v>F</v>
          </cell>
          <cell r="B3218" t="str">
            <v>8</v>
          </cell>
          <cell r="D3218" t="str">
            <v>000242</v>
          </cell>
          <cell r="E3218">
            <v>38587</v>
          </cell>
          <cell r="F3218" t="str">
            <v>901KI29</v>
          </cell>
          <cell r="G3218" t="str">
            <v>71050602KI29</v>
          </cell>
          <cell r="H3218">
            <v>400</v>
          </cell>
          <cell r="I3218" t="str">
            <v>K</v>
          </cell>
          <cell r="J3218" t="str">
            <v>NPI.400033/8 2 LB  LAYER NO 21         2210009</v>
          </cell>
          <cell r="K3218" t="str">
            <v>500860320</v>
          </cell>
        </row>
        <row r="3219">
          <cell r="A3219" t="str">
            <v>F</v>
          </cell>
          <cell r="B3219" t="str">
            <v>8</v>
          </cell>
          <cell r="D3219" t="str">
            <v>000242</v>
          </cell>
          <cell r="E3219">
            <v>38587</v>
          </cell>
          <cell r="F3219" t="str">
            <v>901KI29</v>
          </cell>
          <cell r="G3219" t="str">
            <v>71050602KI29</v>
          </cell>
          <cell r="H3219">
            <v>1920</v>
          </cell>
          <cell r="I3219" t="str">
            <v>K</v>
          </cell>
          <cell r="J3219" t="str">
            <v>NPI.400033/8 32 LB ET.FERROSUS SULPH    2303177</v>
          </cell>
          <cell r="K3219" t="str">
            <v>500860330</v>
          </cell>
        </row>
        <row r="3220">
          <cell r="A3220" t="str">
            <v>F</v>
          </cell>
          <cell r="B3220" t="str">
            <v>8</v>
          </cell>
          <cell r="D3220" t="str">
            <v>000242</v>
          </cell>
          <cell r="E3220">
            <v>38587</v>
          </cell>
          <cell r="F3220" t="str">
            <v>901KI29</v>
          </cell>
          <cell r="G3220" t="str">
            <v>71050602KI29</v>
          </cell>
          <cell r="H3220">
            <v>250</v>
          </cell>
          <cell r="I3220" t="str">
            <v>K</v>
          </cell>
          <cell r="J3220" t="str">
            <v>NPI.400033/8 10 LB LEAF FERROSUS SULPH    2411049</v>
          </cell>
          <cell r="K3220" t="str">
            <v>500860340</v>
          </cell>
        </row>
        <row r="3221">
          <cell r="A3221" t="str">
            <v>F</v>
          </cell>
          <cell r="B3221" t="str">
            <v>8</v>
          </cell>
          <cell r="D3221" t="str">
            <v>000242</v>
          </cell>
          <cell r="E3221">
            <v>38587</v>
          </cell>
          <cell r="F3221" t="str">
            <v>901KI29</v>
          </cell>
          <cell r="G3221" t="str">
            <v>71050602KI29</v>
          </cell>
          <cell r="H3221">
            <v>1750</v>
          </cell>
          <cell r="I3221" t="str">
            <v>K</v>
          </cell>
          <cell r="J3221" t="str">
            <v>NPI.400033/8 1 BH PARTITION DOOS         2220002</v>
          </cell>
          <cell r="K3221" t="str">
            <v>500860350</v>
          </cell>
        </row>
        <row r="3222">
          <cell r="A3222" t="str">
            <v>F</v>
          </cell>
          <cell r="B3222" t="str">
            <v>8</v>
          </cell>
          <cell r="D3222" t="str">
            <v>000242</v>
          </cell>
          <cell r="E3222">
            <v>38587</v>
          </cell>
          <cell r="F3222" t="str">
            <v>901KI29</v>
          </cell>
          <cell r="G3222" t="str">
            <v>71050602KI29</v>
          </cell>
          <cell r="H3222">
            <v>15</v>
          </cell>
          <cell r="I3222" t="str">
            <v>K</v>
          </cell>
          <cell r="J3222" t="str">
            <v>NPI.400033/8 1 LB TANDA PENGEPAKAN       2320004</v>
          </cell>
          <cell r="K3222" t="str">
            <v>500860360</v>
          </cell>
        </row>
        <row r="3223">
          <cell r="A3223" t="str">
            <v>M</v>
          </cell>
          <cell r="B3223" t="str">
            <v>7</v>
          </cell>
          <cell r="D3223" t="str">
            <v>01406</v>
          </cell>
          <cell r="E3223">
            <v>38586</v>
          </cell>
          <cell r="F3223" t="str">
            <v>48521A4</v>
          </cell>
          <cell r="G3223" t="str">
            <v>6106020121A4</v>
          </cell>
          <cell r="H3223">
            <v>110000</v>
          </cell>
          <cell r="I3223" t="str">
            <v>D</v>
          </cell>
          <cell r="J3223" t="str">
            <v>*19621221B 018015 BI.LAB KARY ACHMAD NASRUDIN</v>
          </cell>
          <cell r="K3223" t="str">
            <v>402210420</v>
          </cell>
        </row>
        <row r="3224">
          <cell r="A3224" t="str">
            <v>F</v>
          </cell>
          <cell r="B3224" t="str">
            <v>7</v>
          </cell>
          <cell r="D3224" t="str">
            <v>01406</v>
          </cell>
          <cell r="E3224">
            <v>38587</v>
          </cell>
          <cell r="F3224" t="str">
            <v>48521G4</v>
          </cell>
          <cell r="G3224" t="str">
            <v>6106020121G4</v>
          </cell>
          <cell r="H3224">
            <v>242500</v>
          </cell>
          <cell r="I3224" t="str">
            <v>D</v>
          </cell>
          <cell r="J3224" t="str">
            <v>*19540919A 019001 BI.LAB ISTR EDDY KURNIADI</v>
          </cell>
          <cell r="K3224" t="str">
            <v>402210430</v>
          </cell>
        </row>
        <row r="3225">
          <cell r="A3225" t="str">
            <v>F</v>
          </cell>
          <cell r="B3225" t="str">
            <v>7</v>
          </cell>
          <cell r="D3225" t="str">
            <v>01406</v>
          </cell>
          <cell r="E3225">
            <v>38587</v>
          </cell>
          <cell r="F3225" t="str">
            <v>48521F7</v>
          </cell>
          <cell r="G3225" t="str">
            <v>6106020121F7</v>
          </cell>
          <cell r="H3225">
            <v>110000</v>
          </cell>
          <cell r="I3225" t="str">
            <v>D</v>
          </cell>
          <cell r="J3225" t="str">
            <v>*19550525A 019003 BI.LAB KARY RUSMINI,NY</v>
          </cell>
          <cell r="K3225" t="str">
            <v>402210440</v>
          </cell>
        </row>
        <row r="3226">
          <cell r="A3226" t="str">
            <v>F</v>
          </cell>
          <cell r="B3226" t="str">
            <v>7</v>
          </cell>
          <cell r="D3226" t="str">
            <v>01406</v>
          </cell>
          <cell r="E3226">
            <v>38587</v>
          </cell>
          <cell r="F3226" t="str">
            <v>48521Q4</v>
          </cell>
          <cell r="G3226" t="str">
            <v>6106020121Q4</v>
          </cell>
          <cell r="H3226">
            <v>220000</v>
          </cell>
          <cell r="I3226" t="str">
            <v>D</v>
          </cell>
          <cell r="J3226" t="str">
            <v>*19590513A 019004 BI.LAB KARY EEM NURAKHMI AGUS R,</v>
          </cell>
          <cell r="K3226" t="str">
            <v>402210450</v>
          </cell>
        </row>
        <row r="3227">
          <cell r="A3227" t="str">
            <v>F</v>
          </cell>
          <cell r="B3227" t="str">
            <v>7</v>
          </cell>
          <cell r="D3227" t="str">
            <v>01406</v>
          </cell>
          <cell r="E3227">
            <v>38587</v>
          </cell>
          <cell r="F3227" t="str">
            <v>48521G3</v>
          </cell>
          <cell r="G3227" t="str">
            <v>6106020121G3</v>
          </cell>
          <cell r="H3227">
            <v>85000</v>
          </cell>
          <cell r="I3227" t="str">
            <v>D</v>
          </cell>
          <cell r="J3227" t="str">
            <v>*19631023A 019005 BI.LAB KARY MAMAT RACHMAT-1</v>
          </cell>
          <cell r="K3227" t="str">
            <v>402210460</v>
          </cell>
        </row>
        <row r="3228">
          <cell r="A3228" t="str">
            <v>F</v>
          </cell>
          <cell r="B3228" t="str">
            <v>7</v>
          </cell>
          <cell r="D3228" t="str">
            <v>01406</v>
          </cell>
          <cell r="E3228">
            <v>38587</v>
          </cell>
          <cell r="F3228" t="str">
            <v>48521F7</v>
          </cell>
          <cell r="G3228" t="str">
            <v>6106020121F7</v>
          </cell>
          <cell r="H3228">
            <v>220000</v>
          </cell>
          <cell r="I3228" t="str">
            <v>D</v>
          </cell>
          <cell r="J3228" t="str">
            <v>*19651021B 020003 BI.LAB KARY SUTIAH,NY</v>
          </cell>
          <cell r="K3228" t="str">
            <v>402210470</v>
          </cell>
        </row>
        <row r="3229">
          <cell r="A3229" t="str">
            <v>M</v>
          </cell>
          <cell r="B3229" t="str">
            <v>7</v>
          </cell>
          <cell r="D3229" t="str">
            <v>01406</v>
          </cell>
          <cell r="E3229">
            <v>38587</v>
          </cell>
          <cell r="F3229" t="str">
            <v>48521N2</v>
          </cell>
          <cell r="G3229" t="str">
            <v>6106020121N2</v>
          </cell>
          <cell r="H3229">
            <v>122500</v>
          </cell>
          <cell r="I3229" t="str">
            <v>D</v>
          </cell>
          <cell r="J3229" t="str">
            <v>*19591227A 020004 BI.LAB KARY YENNI SETIANI DEDDY</v>
          </cell>
          <cell r="K3229" t="str">
            <v>402210480</v>
          </cell>
        </row>
        <row r="3230">
          <cell r="A3230" t="str">
            <v>M</v>
          </cell>
          <cell r="B3230" t="str">
            <v>7</v>
          </cell>
          <cell r="D3230" t="str">
            <v>01406</v>
          </cell>
          <cell r="E3230">
            <v>38587</v>
          </cell>
          <cell r="F3230" t="str">
            <v>48521E1</v>
          </cell>
          <cell r="G3230" t="str">
            <v>6106020121E1</v>
          </cell>
          <cell r="H3230">
            <v>323500</v>
          </cell>
          <cell r="I3230" t="str">
            <v>D</v>
          </cell>
          <cell r="J3230" t="str">
            <v>*19540430A 020005 BI.LAB KARY MULYANA MARTADIREDJA</v>
          </cell>
          <cell r="K3230" t="str">
            <v>402210490</v>
          </cell>
        </row>
        <row r="3231">
          <cell r="A3231" t="str">
            <v>M</v>
          </cell>
          <cell r="B3231" t="str">
            <v>7</v>
          </cell>
          <cell r="D3231" t="str">
            <v>01406</v>
          </cell>
          <cell r="E3231">
            <v>38587</v>
          </cell>
          <cell r="F3231" t="str">
            <v>48521A3</v>
          </cell>
          <cell r="G3231" t="str">
            <v>6106020121A3</v>
          </cell>
          <cell r="H3231">
            <v>315000</v>
          </cell>
          <cell r="I3231" t="str">
            <v>D</v>
          </cell>
          <cell r="J3231" t="str">
            <v>*19570208A 020009 BI.LAB ANAK BEKTI SOSIAWAN</v>
          </cell>
          <cell r="K3231" t="str">
            <v>402210500</v>
          </cell>
        </row>
        <row r="3232">
          <cell r="A3232" t="str">
            <v>M</v>
          </cell>
          <cell r="B3232" t="str">
            <v>7</v>
          </cell>
          <cell r="D3232" t="str">
            <v>01406</v>
          </cell>
          <cell r="E3232">
            <v>38587</v>
          </cell>
          <cell r="F3232" t="str">
            <v>48521N8</v>
          </cell>
          <cell r="G3232" t="str">
            <v>6106020121N8</v>
          </cell>
          <cell r="H3232">
            <v>162500</v>
          </cell>
          <cell r="I3232" t="str">
            <v>D</v>
          </cell>
          <cell r="J3232" t="str">
            <v>*19540806A 021001 BI.LAB KARY CARSUKMA, DRS</v>
          </cell>
          <cell r="K3232" t="str">
            <v>402210510</v>
          </cell>
        </row>
        <row r="3233">
          <cell r="A3233" t="str">
            <v>F</v>
          </cell>
          <cell r="B3233" t="str">
            <v>7</v>
          </cell>
          <cell r="D3233" t="str">
            <v>01406</v>
          </cell>
          <cell r="E3233">
            <v>38587</v>
          </cell>
          <cell r="F3233" t="str">
            <v>48521N4</v>
          </cell>
          <cell r="G3233" t="str">
            <v>6106020121N4</v>
          </cell>
          <cell r="H3233">
            <v>20000</v>
          </cell>
          <cell r="I3233" t="str">
            <v>D</v>
          </cell>
          <cell r="J3233" t="str">
            <v>*19610806A 021002 BI.LAB KARY LILIS MUKHSIN,NY</v>
          </cell>
          <cell r="K3233" t="str">
            <v>402210520</v>
          </cell>
        </row>
        <row r="3234">
          <cell r="A3234" t="str">
            <v>F</v>
          </cell>
          <cell r="B3234" t="str">
            <v>7</v>
          </cell>
          <cell r="D3234" t="str">
            <v>01406</v>
          </cell>
          <cell r="E3234">
            <v>38587</v>
          </cell>
          <cell r="F3234" t="str">
            <v>48521Q6</v>
          </cell>
          <cell r="G3234" t="str">
            <v>6106020121Q6</v>
          </cell>
          <cell r="H3234">
            <v>110000</v>
          </cell>
          <cell r="I3234" t="str">
            <v>D</v>
          </cell>
          <cell r="J3234" t="str">
            <v>*19560328A 021010 BI.LAB KARY ETTI RUSYATI, NY</v>
          </cell>
          <cell r="K3234" t="str">
            <v>402210530</v>
          </cell>
        </row>
        <row r="3235">
          <cell r="A3235" t="str">
            <v>F</v>
          </cell>
          <cell r="B3235" t="str">
            <v>7</v>
          </cell>
          <cell r="D3235" t="str">
            <v>01406</v>
          </cell>
          <cell r="E3235">
            <v>38587</v>
          </cell>
          <cell r="F3235" t="str">
            <v>48521F7</v>
          </cell>
          <cell r="G3235" t="str">
            <v>6106020121F7</v>
          </cell>
          <cell r="H3235">
            <v>93000</v>
          </cell>
          <cell r="I3235" t="str">
            <v>D</v>
          </cell>
          <cell r="J3235" t="str">
            <v>*19661119A 023002 BI.LAB KARY SRI NURHAYATI</v>
          </cell>
          <cell r="K3235" t="str">
            <v>402210540</v>
          </cell>
        </row>
        <row r="3236">
          <cell r="A3236" t="str">
            <v>F</v>
          </cell>
          <cell r="B3236" t="str">
            <v>7</v>
          </cell>
          <cell r="D3236" t="str">
            <v>01406</v>
          </cell>
          <cell r="E3236">
            <v>38587</v>
          </cell>
          <cell r="F3236" t="str">
            <v>48521Q1</v>
          </cell>
          <cell r="G3236" t="str">
            <v>6106020121Q1</v>
          </cell>
          <cell r="H3236">
            <v>85000</v>
          </cell>
          <cell r="I3236" t="str">
            <v>D</v>
          </cell>
          <cell r="J3236" t="str">
            <v>*19520619A 025012 BI.LAB KARY DODDY HERU, BE</v>
          </cell>
          <cell r="K3236" t="str">
            <v>402210550</v>
          </cell>
        </row>
        <row r="3237">
          <cell r="A3237" t="str">
            <v>F</v>
          </cell>
          <cell r="B3237" t="str">
            <v>7</v>
          </cell>
          <cell r="D3237" t="str">
            <v>01406</v>
          </cell>
          <cell r="E3237">
            <v>38587</v>
          </cell>
          <cell r="F3237" t="str">
            <v>48521S2</v>
          </cell>
          <cell r="G3237" t="str">
            <v>6106020121S2</v>
          </cell>
          <cell r="H3237">
            <v>45000</v>
          </cell>
          <cell r="I3237" t="str">
            <v>D</v>
          </cell>
          <cell r="J3237" t="str">
            <v>*19571227A 025015 BI.LAB ISTR MAMAN SUCHYAR</v>
          </cell>
          <cell r="K3237" t="str">
            <v>402210560</v>
          </cell>
        </row>
        <row r="3238">
          <cell r="A3238" t="str">
            <v>M</v>
          </cell>
          <cell r="B3238" t="str">
            <v>7</v>
          </cell>
          <cell r="D3238" t="str">
            <v>01406</v>
          </cell>
          <cell r="E3238">
            <v>38587</v>
          </cell>
          <cell r="F3238" t="str">
            <v>48521N6</v>
          </cell>
          <cell r="G3238" t="str">
            <v>6106020121N6</v>
          </cell>
          <cell r="H3238">
            <v>113000</v>
          </cell>
          <cell r="I3238" t="str">
            <v>D</v>
          </cell>
          <cell r="J3238" t="str">
            <v>*19580605B 026001 BI.LAB KARY ANA SURYANA</v>
          </cell>
          <cell r="K3238" t="str">
            <v>402210570</v>
          </cell>
        </row>
        <row r="3239">
          <cell r="A3239" t="str">
            <v>F</v>
          </cell>
          <cell r="B3239" t="str">
            <v>7</v>
          </cell>
          <cell r="D3239" t="str">
            <v>01406</v>
          </cell>
          <cell r="E3239">
            <v>38587</v>
          </cell>
          <cell r="F3239" t="str">
            <v>48521K2</v>
          </cell>
          <cell r="G3239" t="str">
            <v>6106020121K2</v>
          </cell>
          <cell r="H3239">
            <v>85000</v>
          </cell>
          <cell r="I3239" t="str">
            <v>D</v>
          </cell>
          <cell r="J3239" t="str">
            <v>*19630927A 026003 BI.LAB KARY RINA RAHAYU SOEKA,NY</v>
          </cell>
          <cell r="K3239" t="str">
            <v>402210580</v>
          </cell>
        </row>
        <row r="3240">
          <cell r="A3240" t="str">
            <v>F</v>
          </cell>
          <cell r="B3240" t="str">
            <v>7</v>
          </cell>
          <cell r="D3240" t="str">
            <v>01406</v>
          </cell>
          <cell r="E3240">
            <v>38587</v>
          </cell>
          <cell r="F3240" t="str">
            <v>48521N7</v>
          </cell>
          <cell r="G3240" t="str">
            <v>6106020121N7</v>
          </cell>
          <cell r="H3240">
            <v>55000</v>
          </cell>
          <cell r="I3240" t="str">
            <v>D</v>
          </cell>
          <cell r="J3240" t="str">
            <v>*19590303A 026004 BI.LAB KARY UNAY SUNARDI</v>
          </cell>
          <cell r="K3240" t="str">
            <v>402210590</v>
          </cell>
        </row>
        <row r="3241">
          <cell r="A3241" t="str">
            <v>F</v>
          </cell>
          <cell r="B3241" t="str">
            <v>7</v>
          </cell>
          <cell r="D3241" t="str">
            <v>01406</v>
          </cell>
          <cell r="E3241">
            <v>38587</v>
          </cell>
          <cell r="F3241" t="str">
            <v>48521N3</v>
          </cell>
          <cell r="G3241" t="str">
            <v>6106020121N3</v>
          </cell>
          <cell r="H3241">
            <v>110000</v>
          </cell>
          <cell r="I3241" t="str">
            <v>D</v>
          </cell>
          <cell r="J3241" t="str">
            <v>*19561003B 026005 BI.LAB KARY YUDI WAHYUDI</v>
          </cell>
          <cell r="K3241" t="str">
            <v>402210600</v>
          </cell>
        </row>
        <row r="3242">
          <cell r="A3242" t="str">
            <v>M</v>
          </cell>
          <cell r="B3242" t="str">
            <v>7</v>
          </cell>
          <cell r="D3242" t="str">
            <v>01406</v>
          </cell>
          <cell r="E3242">
            <v>38587</v>
          </cell>
          <cell r="F3242" t="str">
            <v>48521A3</v>
          </cell>
          <cell r="G3242" t="str">
            <v>6106020121A3</v>
          </cell>
          <cell r="H3242">
            <v>85000</v>
          </cell>
          <cell r="I3242" t="str">
            <v>D</v>
          </cell>
          <cell r="J3242" t="str">
            <v>*19630530A 027003 BI.LAB ANAK AYI SUTISNA</v>
          </cell>
          <cell r="K3242" t="str">
            <v>402210610</v>
          </cell>
        </row>
        <row r="3243">
          <cell r="A3243" t="str">
            <v>F</v>
          </cell>
          <cell r="B3243" t="str">
            <v>7</v>
          </cell>
          <cell r="D3243" t="str">
            <v>01406</v>
          </cell>
          <cell r="E3243">
            <v>38587</v>
          </cell>
          <cell r="F3243" t="str">
            <v>48521Q1</v>
          </cell>
          <cell r="G3243" t="str">
            <v>6106020121Q1</v>
          </cell>
          <cell r="H3243">
            <v>189000</v>
          </cell>
          <cell r="I3243" t="str">
            <v>D</v>
          </cell>
          <cell r="J3243" t="str">
            <v>*19520619A 027007 BI.LAB ANAK DODDY HERU, BE</v>
          </cell>
          <cell r="K3243" t="str">
            <v>402210620</v>
          </cell>
        </row>
        <row r="3244">
          <cell r="A3244" t="str">
            <v>F</v>
          </cell>
          <cell r="B3244" t="str">
            <v>7</v>
          </cell>
          <cell r="D3244" t="str">
            <v>01406</v>
          </cell>
          <cell r="E3244">
            <v>38587</v>
          </cell>
          <cell r="F3244" t="str">
            <v>48521Q5</v>
          </cell>
          <cell r="G3244" t="str">
            <v>6106020121Q5</v>
          </cell>
          <cell r="H3244">
            <v>120000</v>
          </cell>
          <cell r="I3244" t="str">
            <v>D</v>
          </cell>
          <cell r="J3244" t="str">
            <v>*19660228A 028001 BI.LAB KARY MULYADI</v>
          </cell>
          <cell r="K3244" t="str">
            <v>402210630</v>
          </cell>
        </row>
        <row r="3245">
          <cell r="A3245" t="str">
            <v>M</v>
          </cell>
          <cell r="B3245" t="str">
            <v>7</v>
          </cell>
          <cell r="D3245" t="str">
            <v>01406</v>
          </cell>
          <cell r="E3245">
            <v>38587</v>
          </cell>
          <cell r="F3245" t="str">
            <v>48521H6</v>
          </cell>
          <cell r="G3245" t="str">
            <v>6106020121H6</v>
          </cell>
          <cell r="H3245">
            <v>85000</v>
          </cell>
          <cell r="I3245" t="str">
            <v>D</v>
          </cell>
          <cell r="J3245" t="str">
            <v>*19571215B 028004 BI.LAB ANAK OHI HIDAYAT</v>
          </cell>
          <cell r="K3245" t="str">
            <v>402210640</v>
          </cell>
        </row>
        <row r="3246">
          <cell r="A3246" t="str">
            <v>F</v>
          </cell>
          <cell r="B3246" t="str">
            <v>7</v>
          </cell>
          <cell r="D3246" t="str">
            <v>01406</v>
          </cell>
          <cell r="E3246">
            <v>38587</v>
          </cell>
          <cell r="F3246" t="str">
            <v>48521F3</v>
          </cell>
          <cell r="G3246" t="str">
            <v>6106020121F3</v>
          </cell>
          <cell r="H3246">
            <v>457000</v>
          </cell>
          <cell r="I3246" t="str">
            <v>D</v>
          </cell>
          <cell r="J3246" t="str">
            <v>*19550515B 028007 BI.LAB ISTR ENEN</v>
          </cell>
          <cell r="K3246" t="str">
            <v>402210650</v>
          </cell>
        </row>
        <row r="3247">
          <cell r="A3247" t="str">
            <v>F</v>
          </cell>
          <cell r="B3247" t="str">
            <v>7</v>
          </cell>
          <cell r="D3247" t="str">
            <v>001406</v>
          </cell>
          <cell r="E3247">
            <v>38586</v>
          </cell>
          <cell r="F3247" t="str">
            <v>193KI18</v>
          </cell>
          <cell r="G3247" t="str">
            <v>21070302KI18</v>
          </cell>
          <cell r="H3247">
            <v>10433500</v>
          </cell>
          <cell r="I3247" t="str">
            <v>K</v>
          </cell>
          <cell r="J3247" t="str">
            <v>LABORATORIUM KLINIK  93/LKB-KF/VIII/05</v>
          </cell>
          <cell r="K3247" t="str">
            <v>402210660</v>
          </cell>
        </row>
        <row r="3248">
          <cell r="A3248" t="str">
            <v>F</v>
          </cell>
          <cell r="B3248" t="str">
            <v>1</v>
          </cell>
          <cell r="D3248" t="str">
            <v>003525</v>
          </cell>
          <cell r="E3248">
            <v>38583</v>
          </cell>
          <cell r="F3248" t="str">
            <v>48502E0</v>
          </cell>
          <cell r="G3248" t="str">
            <v>6704020102E0</v>
          </cell>
          <cell r="H3248">
            <v>900000</v>
          </cell>
          <cell r="I3248" t="str">
            <v>D</v>
          </cell>
          <cell r="J3248" t="str">
            <v>TND JASA PENGHAR KLS 3 KUSMAYA,DRS        PRODUKSI</v>
          </cell>
          <cell r="K3248" t="str">
            <v>103180010</v>
          </cell>
        </row>
        <row r="3249">
          <cell r="A3249" t="str">
            <v>F</v>
          </cell>
          <cell r="B3249" t="str">
            <v>1</v>
          </cell>
          <cell r="D3249" t="str">
            <v>003525</v>
          </cell>
          <cell r="E3249">
            <v>38583</v>
          </cell>
          <cell r="F3249" t="str">
            <v>1000000</v>
          </cell>
          <cell r="G3249" t="str">
            <v>110101010000</v>
          </cell>
          <cell r="H3249">
            <v>900000</v>
          </cell>
          <cell r="I3249" t="str">
            <v>K</v>
          </cell>
          <cell r="J3249" t="str">
            <v>TND JASA PENGHAR KLS 3 KUSMAYA,DRS        PRODUKSI</v>
          </cell>
          <cell r="K3249" t="str">
            <v>103180020</v>
          </cell>
        </row>
        <row r="3250">
          <cell r="A3250" t="str">
            <v>F</v>
          </cell>
          <cell r="B3250" t="str">
            <v>1</v>
          </cell>
          <cell r="D3250" t="str">
            <v>003526</v>
          </cell>
          <cell r="E3250">
            <v>38583</v>
          </cell>
          <cell r="F3250" t="str">
            <v>48500G5</v>
          </cell>
          <cell r="G3250" t="str">
            <v>6704020100G5</v>
          </cell>
          <cell r="H3250">
            <v>900000</v>
          </cell>
          <cell r="I3250" t="str">
            <v>D</v>
          </cell>
          <cell r="J3250" t="str">
            <v>TND JASA PENGHAR KLS 3 MIRNA L         FITOFARMAKA</v>
          </cell>
          <cell r="K3250" t="str">
            <v>103180030</v>
          </cell>
        </row>
        <row r="3251">
          <cell r="A3251" t="str">
            <v>F</v>
          </cell>
          <cell r="B3251" t="str">
            <v>1</v>
          </cell>
          <cell r="D3251" t="str">
            <v>003526</v>
          </cell>
          <cell r="E3251">
            <v>38583</v>
          </cell>
          <cell r="F3251" t="str">
            <v>1000000</v>
          </cell>
          <cell r="G3251" t="str">
            <v>110101010000</v>
          </cell>
          <cell r="H3251">
            <v>900000</v>
          </cell>
          <cell r="I3251" t="str">
            <v>K</v>
          </cell>
          <cell r="J3251" t="str">
            <v>TND JASA PENGHAR KLS 3 MIRNA L         FITOFARMAKA</v>
          </cell>
          <cell r="K3251" t="str">
            <v>103180040</v>
          </cell>
        </row>
        <row r="3252">
          <cell r="A3252" t="str">
            <v>F</v>
          </cell>
          <cell r="B3252" t="str">
            <v>1</v>
          </cell>
          <cell r="D3252" t="str">
            <v>003527</v>
          </cell>
          <cell r="E3252">
            <v>38583</v>
          </cell>
          <cell r="F3252" t="str">
            <v>48502Q5</v>
          </cell>
          <cell r="G3252" t="str">
            <v>6704020102Q5</v>
          </cell>
          <cell r="H3252">
            <v>900000</v>
          </cell>
          <cell r="I3252" t="str">
            <v>D</v>
          </cell>
          <cell r="J3252" t="str">
            <v>TND JASA PENGHAR KLS 3 ACHMAD M               UMUM</v>
          </cell>
          <cell r="K3252" t="str">
            <v>103180050</v>
          </cell>
        </row>
        <row r="3253">
          <cell r="A3253" t="str">
            <v>F</v>
          </cell>
          <cell r="B3253" t="str">
            <v>1</v>
          </cell>
          <cell r="D3253" t="str">
            <v>003527</v>
          </cell>
          <cell r="E3253">
            <v>38583</v>
          </cell>
          <cell r="F3253" t="str">
            <v>1000000</v>
          </cell>
          <cell r="G3253" t="str">
            <v>110101010000</v>
          </cell>
          <cell r="H3253">
            <v>900000</v>
          </cell>
          <cell r="I3253" t="str">
            <v>K</v>
          </cell>
          <cell r="J3253" t="str">
            <v>TND JASA PENGHAR KLS 3 ACHMAD M               UMUM</v>
          </cell>
          <cell r="K3253" t="str">
            <v>103180060</v>
          </cell>
        </row>
        <row r="3254">
          <cell r="A3254" t="str">
            <v>F</v>
          </cell>
          <cell r="B3254" t="str">
            <v>1</v>
          </cell>
          <cell r="D3254" t="str">
            <v>003528</v>
          </cell>
          <cell r="E3254">
            <v>38583</v>
          </cell>
          <cell r="F3254" t="str">
            <v>48502Q5</v>
          </cell>
          <cell r="G3254" t="str">
            <v>6704020102Q5</v>
          </cell>
          <cell r="H3254">
            <v>900000</v>
          </cell>
          <cell r="I3254" t="str">
            <v>D</v>
          </cell>
          <cell r="J3254" t="str">
            <v>TND JASA PENGHAR KLS 3 YAYAT R                UMUM</v>
          </cell>
          <cell r="K3254" t="str">
            <v>103180070</v>
          </cell>
        </row>
        <row r="3255">
          <cell r="A3255" t="str">
            <v>F</v>
          </cell>
          <cell r="B3255" t="str">
            <v>1</v>
          </cell>
          <cell r="D3255" t="str">
            <v>003528</v>
          </cell>
          <cell r="E3255">
            <v>38583</v>
          </cell>
          <cell r="F3255" t="str">
            <v>1000000</v>
          </cell>
          <cell r="G3255" t="str">
            <v>110101010000</v>
          </cell>
          <cell r="H3255">
            <v>900000</v>
          </cell>
          <cell r="I3255" t="str">
            <v>K</v>
          </cell>
          <cell r="J3255" t="str">
            <v>TND JASA PENGHAR KLS 3 YAYAT R                UMUM</v>
          </cell>
          <cell r="K3255" t="str">
            <v>103180080</v>
          </cell>
        </row>
        <row r="3256">
          <cell r="A3256" t="str">
            <v>F</v>
          </cell>
          <cell r="B3256" t="str">
            <v>1</v>
          </cell>
          <cell r="D3256" t="str">
            <v>003529</v>
          </cell>
          <cell r="E3256">
            <v>38583</v>
          </cell>
          <cell r="F3256" t="str">
            <v>48502Q5</v>
          </cell>
          <cell r="G3256" t="str">
            <v>6704020102Q5</v>
          </cell>
          <cell r="H3256">
            <v>900000</v>
          </cell>
          <cell r="I3256" t="str">
            <v>D</v>
          </cell>
          <cell r="J3256" t="str">
            <v>TND JASA PENGHAR KLS 3 MAMAN S                UMUM</v>
          </cell>
          <cell r="K3256" t="str">
            <v>103180090</v>
          </cell>
        </row>
        <row r="3257">
          <cell r="A3257" t="str">
            <v>F</v>
          </cell>
          <cell r="B3257" t="str">
            <v>1</v>
          </cell>
          <cell r="D3257" t="str">
            <v>003529</v>
          </cell>
          <cell r="E3257">
            <v>38583</v>
          </cell>
          <cell r="F3257" t="str">
            <v>1000000</v>
          </cell>
          <cell r="G3257" t="str">
            <v>110101010000</v>
          </cell>
          <cell r="H3257">
            <v>900000</v>
          </cell>
          <cell r="I3257" t="str">
            <v>K</v>
          </cell>
          <cell r="J3257" t="str">
            <v>TND JASA PENGHAR KLS 3 MAMAN S                UMUM</v>
          </cell>
          <cell r="K3257" t="str">
            <v>103180100</v>
          </cell>
        </row>
        <row r="3258">
          <cell r="A3258" t="str">
            <v>F</v>
          </cell>
          <cell r="B3258" t="str">
            <v>1</v>
          </cell>
          <cell r="D3258" t="str">
            <v>003530</v>
          </cell>
          <cell r="E3258">
            <v>38583</v>
          </cell>
          <cell r="F3258" t="str">
            <v>48502G4</v>
          </cell>
          <cell r="G3258" t="str">
            <v>6704020102G4</v>
          </cell>
          <cell r="H3258">
            <v>900000</v>
          </cell>
          <cell r="I3258" t="str">
            <v>D</v>
          </cell>
          <cell r="J3258" t="str">
            <v>TND JASA PENGHAR KLS 3 EMAS H    PENGEM CAIRAN&amp;SER</v>
          </cell>
          <cell r="K3258" t="str">
            <v>103180110</v>
          </cell>
        </row>
        <row r="3259">
          <cell r="A3259" t="str">
            <v>F</v>
          </cell>
          <cell r="B3259" t="str">
            <v>1</v>
          </cell>
          <cell r="D3259" t="str">
            <v>003530</v>
          </cell>
          <cell r="E3259">
            <v>38583</v>
          </cell>
          <cell r="F3259" t="str">
            <v>1000000</v>
          </cell>
          <cell r="G3259" t="str">
            <v>110101010000</v>
          </cell>
          <cell r="H3259">
            <v>900000</v>
          </cell>
          <cell r="I3259" t="str">
            <v>K</v>
          </cell>
          <cell r="J3259" t="str">
            <v>TND JASA PENGHAR KLS 3 EMAS H    PENGEM CAIRAN&amp;SER</v>
          </cell>
          <cell r="K3259" t="str">
            <v>103180120</v>
          </cell>
        </row>
        <row r="3260">
          <cell r="A3260" t="str">
            <v>F</v>
          </cell>
          <cell r="B3260" t="str">
            <v>1</v>
          </cell>
          <cell r="D3260" t="str">
            <v>003531</v>
          </cell>
          <cell r="E3260">
            <v>38583</v>
          </cell>
          <cell r="F3260" t="str">
            <v>48502F6</v>
          </cell>
          <cell r="G3260" t="str">
            <v>6704020102F6</v>
          </cell>
          <cell r="H3260">
            <v>900000</v>
          </cell>
          <cell r="I3260" t="str">
            <v>D</v>
          </cell>
          <cell r="J3260" t="str">
            <v>TND JASA PENGHAR KLS 3 ROSITA    PENGEMASAN PRIMER</v>
          </cell>
          <cell r="K3260" t="str">
            <v>103180130</v>
          </cell>
        </row>
        <row r="3261">
          <cell r="A3261" t="str">
            <v>F</v>
          </cell>
          <cell r="B3261" t="str">
            <v>1</v>
          </cell>
          <cell r="D3261" t="str">
            <v>003531</v>
          </cell>
          <cell r="E3261">
            <v>38583</v>
          </cell>
          <cell r="F3261" t="str">
            <v>1000000</v>
          </cell>
          <cell r="G3261" t="str">
            <v>110101010000</v>
          </cell>
          <cell r="H3261">
            <v>900000</v>
          </cell>
          <cell r="I3261" t="str">
            <v>K</v>
          </cell>
          <cell r="J3261" t="str">
            <v>TND JASA PENGHAR KLS 3 ROSITA    PENGEMASAN PRIMER</v>
          </cell>
          <cell r="K3261" t="str">
            <v>103180140</v>
          </cell>
        </row>
        <row r="3262">
          <cell r="A3262" t="str">
            <v>F</v>
          </cell>
          <cell r="B3262" t="str">
            <v>1</v>
          </cell>
          <cell r="D3262" t="str">
            <v>003532</v>
          </cell>
          <cell r="E3262">
            <v>38583</v>
          </cell>
          <cell r="F3262" t="str">
            <v>48502F7</v>
          </cell>
          <cell r="G3262" t="str">
            <v>6704020102F7</v>
          </cell>
          <cell r="H3262">
            <v>900000</v>
          </cell>
          <cell r="I3262" t="str">
            <v>D</v>
          </cell>
          <cell r="J3262" t="str">
            <v>TND JASA PENGHAR KLS 3 TUTI S      PENGEM SEKUNDER</v>
          </cell>
          <cell r="K3262" t="str">
            <v>103180150</v>
          </cell>
        </row>
        <row r="3263">
          <cell r="A3263" t="str">
            <v>F</v>
          </cell>
          <cell r="B3263" t="str">
            <v>1</v>
          </cell>
          <cell r="D3263" t="str">
            <v>003532</v>
          </cell>
          <cell r="E3263">
            <v>38583</v>
          </cell>
          <cell r="F3263" t="str">
            <v>1000000</v>
          </cell>
          <cell r="G3263" t="str">
            <v>110101010000</v>
          </cell>
          <cell r="H3263">
            <v>900000</v>
          </cell>
          <cell r="I3263" t="str">
            <v>K</v>
          </cell>
          <cell r="J3263" t="str">
            <v>TND JASA PENGHAR KLS 3 TUTI S      PENGEM SEKUNDER</v>
          </cell>
          <cell r="K3263" t="str">
            <v>103180160</v>
          </cell>
        </row>
        <row r="3264">
          <cell r="A3264" t="str">
            <v>F</v>
          </cell>
          <cell r="B3264" t="str">
            <v>1</v>
          </cell>
          <cell r="D3264" t="str">
            <v>003533</v>
          </cell>
          <cell r="E3264">
            <v>38583</v>
          </cell>
          <cell r="F3264" t="str">
            <v>48502F6</v>
          </cell>
          <cell r="G3264" t="str">
            <v>6704020102F6</v>
          </cell>
          <cell r="H3264">
            <v>900000</v>
          </cell>
          <cell r="I3264" t="str">
            <v>D</v>
          </cell>
          <cell r="J3264" t="str">
            <v>TND JASA PENGHAR KLS 3 ENI R         PENGEM PRIMER</v>
          </cell>
          <cell r="K3264" t="str">
            <v>103180170</v>
          </cell>
        </row>
        <row r="3265">
          <cell r="A3265" t="str">
            <v>F</v>
          </cell>
          <cell r="B3265" t="str">
            <v>7</v>
          </cell>
          <cell r="D3265" t="str">
            <v>01407</v>
          </cell>
          <cell r="E3265">
            <v>38586</v>
          </cell>
          <cell r="F3265" t="str">
            <v>48520Q6</v>
          </cell>
          <cell r="G3265" t="str">
            <v>6106010120Q6</v>
          </cell>
          <cell r="H3265">
            <v>255510</v>
          </cell>
          <cell r="I3265" t="str">
            <v>D</v>
          </cell>
          <cell r="J3265" t="str">
            <v>*19570115A 001344 BI.OBT ISTR RACHMAT EFFENDI</v>
          </cell>
          <cell r="K3265" t="str">
            <v>402220010</v>
          </cell>
        </row>
        <row r="3266">
          <cell r="A3266" t="str">
            <v>F</v>
          </cell>
          <cell r="B3266" t="str">
            <v>1</v>
          </cell>
          <cell r="D3266" t="str">
            <v>003533</v>
          </cell>
          <cell r="E3266">
            <v>38583</v>
          </cell>
          <cell r="F3266" t="str">
            <v>1000000</v>
          </cell>
          <cell r="G3266" t="str">
            <v>110101010000</v>
          </cell>
          <cell r="H3266">
            <v>900000</v>
          </cell>
          <cell r="I3266" t="str">
            <v>K</v>
          </cell>
          <cell r="J3266" t="str">
            <v>TND JASA PENGHAR KLS 3 ENI R         PENGEM PRIMER</v>
          </cell>
          <cell r="K3266" t="str">
            <v>103180180</v>
          </cell>
        </row>
        <row r="3267">
          <cell r="A3267" t="str">
            <v>F</v>
          </cell>
          <cell r="B3267" t="str">
            <v>1</v>
          </cell>
          <cell r="D3267" t="str">
            <v>003534</v>
          </cell>
          <cell r="E3267">
            <v>38583</v>
          </cell>
          <cell r="F3267" t="str">
            <v>48502J2</v>
          </cell>
          <cell r="G3267" t="str">
            <v>6704020102J2</v>
          </cell>
          <cell r="H3267">
            <v>900000</v>
          </cell>
          <cell r="I3267" t="str">
            <v>D</v>
          </cell>
          <cell r="J3267" t="str">
            <v>TND JASA PENGHAR KLS 3 TITIN R     PENGAW DLM PROS</v>
          </cell>
          <cell r="K3267" t="str">
            <v>103180190</v>
          </cell>
        </row>
        <row r="3268">
          <cell r="A3268" t="str">
            <v>F</v>
          </cell>
          <cell r="B3268" t="str">
            <v>1</v>
          </cell>
          <cell r="D3268" t="str">
            <v>003534</v>
          </cell>
          <cell r="E3268">
            <v>38583</v>
          </cell>
          <cell r="F3268" t="str">
            <v>1000000</v>
          </cell>
          <cell r="G3268" t="str">
            <v>110101010000</v>
          </cell>
          <cell r="H3268">
            <v>900000</v>
          </cell>
          <cell r="I3268" t="str">
            <v>K</v>
          </cell>
          <cell r="J3268" t="str">
            <v>TND JASA PENGHAR KLS 3 TITIN R     PENGAW DLM PROS</v>
          </cell>
          <cell r="K3268" t="str">
            <v>103180200</v>
          </cell>
        </row>
        <row r="3269">
          <cell r="A3269" t="str">
            <v>F</v>
          </cell>
          <cell r="B3269" t="str">
            <v>1</v>
          </cell>
          <cell r="D3269" t="str">
            <v>003535</v>
          </cell>
          <cell r="E3269">
            <v>38583</v>
          </cell>
          <cell r="F3269" t="str">
            <v>48502F2</v>
          </cell>
          <cell r="G3269" t="str">
            <v>6704020102F2</v>
          </cell>
          <cell r="H3269">
            <v>900000</v>
          </cell>
          <cell r="I3269" t="str">
            <v>D</v>
          </cell>
          <cell r="J3269" t="str">
            <v>TND JASA PENGHAR KLS 3 RUSMIATI          GRANULASI</v>
          </cell>
          <cell r="K3269" t="str">
            <v>103180210</v>
          </cell>
        </row>
        <row r="3270">
          <cell r="A3270" t="str">
            <v>F</v>
          </cell>
          <cell r="B3270" t="str">
            <v>1</v>
          </cell>
          <cell r="D3270" t="str">
            <v>003535</v>
          </cell>
          <cell r="E3270">
            <v>38583</v>
          </cell>
          <cell r="F3270" t="str">
            <v>1000000</v>
          </cell>
          <cell r="G3270" t="str">
            <v>110101010000</v>
          </cell>
          <cell r="H3270">
            <v>900000</v>
          </cell>
          <cell r="I3270" t="str">
            <v>K</v>
          </cell>
          <cell r="J3270" t="str">
            <v>TND JASA PENGHAR KLS 3 RUSMIATI          GRANULASI</v>
          </cell>
          <cell r="K3270" t="str">
            <v>103180220</v>
          </cell>
        </row>
        <row r="3271">
          <cell r="A3271" t="str">
            <v>F</v>
          </cell>
          <cell r="B3271" t="str">
            <v>1</v>
          </cell>
          <cell r="D3271" t="str">
            <v>003536</v>
          </cell>
          <cell r="E3271">
            <v>38583</v>
          </cell>
          <cell r="F3271" t="str">
            <v>48502G5</v>
          </cell>
          <cell r="G3271" t="str">
            <v>6704020102G5</v>
          </cell>
          <cell r="H3271">
            <v>900000</v>
          </cell>
          <cell r="I3271" t="str">
            <v>D</v>
          </cell>
          <cell r="J3271" t="str">
            <v>TND JASA PENGHAR KLS 3 SUGANDA         FITOFARMAKA</v>
          </cell>
          <cell r="K3271" t="str">
            <v>103180230</v>
          </cell>
        </row>
        <row r="3272">
          <cell r="A3272" t="str">
            <v>F</v>
          </cell>
          <cell r="B3272" t="str">
            <v>1</v>
          </cell>
          <cell r="D3272" t="str">
            <v>003536</v>
          </cell>
          <cell r="E3272">
            <v>38583</v>
          </cell>
          <cell r="F3272" t="str">
            <v>1000000</v>
          </cell>
          <cell r="G3272" t="str">
            <v>110101010000</v>
          </cell>
          <cell r="H3272">
            <v>900000</v>
          </cell>
          <cell r="I3272" t="str">
            <v>K</v>
          </cell>
          <cell r="J3272" t="str">
            <v>TND JASA PENGHAR KLS 3 SUGANDA         FITOFARMAKA</v>
          </cell>
          <cell r="K3272" t="str">
            <v>103180240</v>
          </cell>
        </row>
        <row r="3273">
          <cell r="A3273" t="str">
            <v>F</v>
          </cell>
          <cell r="B3273" t="str">
            <v>1</v>
          </cell>
          <cell r="D3273" t="str">
            <v>003537</v>
          </cell>
          <cell r="E3273">
            <v>38583</v>
          </cell>
          <cell r="F3273" t="str">
            <v>48502H6</v>
          </cell>
          <cell r="G3273" t="str">
            <v>6704020102H6</v>
          </cell>
          <cell r="H3273">
            <v>900000</v>
          </cell>
          <cell r="I3273" t="str">
            <v>D</v>
          </cell>
          <cell r="J3273" t="str">
            <v>TND JASA PENGHAR KLS 3 AJID            FITOFARMAKA</v>
          </cell>
          <cell r="K3273" t="str">
            <v>103180250</v>
          </cell>
        </row>
        <row r="3274">
          <cell r="A3274" t="str">
            <v>F</v>
          </cell>
          <cell r="B3274" t="str">
            <v>1</v>
          </cell>
          <cell r="D3274" t="str">
            <v>003537</v>
          </cell>
          <cell r="E3274">
            <v>38583</v>
          </cell>
          <cell r="F3274" t="str">
            <v>1000000</v>
          </cell>
          <cell r="G3274" t="str">
            <v>110101010000</v>
          </cell>
          <cell r="H3274">
            <v>900000</v>
          </cell>
          <cell r="I3274" t="str">
            <v>K</v>
          </cell>
          <cell r="J3274" t="str">
            <v>TND JASA PENGHAR KLS 3 AJID            FITOFARMAKA</v>
          </cell>
          <cell r="K3274" t="str">
            <v>103180260</v>
          </cell>
        </row>
        <row r="3275">
          <cell r="A3275" t="str">
            <v>F</v>
          </cell>
          <cell r="B3275" t="str">
            <v>1</v>
          </cell>
          <cell r="D3275" t="str">
            <v>003538</v>
          </cell>
          <cell r="E3275">
            <v>38583</v>
          </cell>
          <cell r="F3275" t="str">
            <v>48502A3</v>
          </cell>
          <cell r="G3275" t="str">
            <v>6704020102A3</v>
          </cell>
          <cell r="H3275">
            <v>900000</v>
          </cell>
          <cell r="I3275" t="str">
            <v>D</v>
          </cell>
          <cell r="J3275" t="str">
            <v>TND JASA PENGHAR KLS 3 AYI S           LIMBAH/IPAL</v>
          </cell>
          <cell r="K3275" t="str">
            <v>103180270</v>
          </cell>
        </row>
        <row r="3276">
          <cell r="A3276" t="str">
            <v>F</v>
          </cell>
          <cell r="B3276" t="str">
            <v>1</v>
          </cell>
          <cell r="D3276" t="str">
            <v>003538</v>
          </cell>
          <cell r="E3276">
            <v>38583</v>
          </cell>
          <cell r="F3276" t="str">
            <v>1000000</v>
          </cell>
          <cell r="G3276" t="str">
            <v>110101010000</v>
          </cell>
          <cell r="H3276">
            <v>900000</v>
          </cell>
          <cell r="I3276" t="str">
            <v>K</v>
          </cell>
          <cell r="J3276" t="str">
            <v>TND JASA PENGHAR KLS 3 AYI S           LIMBAH/IPAL</v>
          </cell>
          <cell r="K3276" t="str">
            <v>103180280</v>
          </cell>
        </row>
        <row r="3277">
          <cell r="A3277" t="str">
            <v>F</v>
          </cell>
          <cell r="B3277" t="str">
            <v>1</v>
          </cell>
          <cell r="D3277" t="str">
            <v>003539</v>
          </cell>
          <cell r="E3277">
            <v>38583</v>
          </cell>
          <cell r="F3277" t="str">
            <v>48502F2</v>
          </cell>
          <cell r="G3277" t="str">
            <v>6704020102F2</v>
          </cell>
          <cell r="H3277">
            <v>900000</v>
          </cell>
          <cell r="I3277" t="str">
            <v>D</v>
          </cell>
          <cell r="J3277" t="str">
            <v>TND JASA PENGHAR KLS 3 ACHMAD S          GRANULASI</v>
          </cell>
          <cell r="K3277" t="str">
            <v>103180290</v>
          </cell>
        </row>
        <row r="3278">
          <cell r="A3278" t="str">
            <v>F</v>
          </cell>
          <cell r="B3278" t="str">
            <v>1</v>
          </cell>
          <cell r="D3278" t="str">
            <v>003539</v>
          </cell>
          <cell r="E3278">
            <v>38583</v>
          </cell>
          <cell r="F3278" t="str">
            <v>1000000</v>
          </cell>
          <cell r="G3278" t="str">
            <v>110101010000</v>
          </cell>
          <cell r="H3278">
            <v>900000</v>
          </cell>
          <cell r="I3278" t="str">
            <v>K</v>
          </cell>
          <cell r="J3278" t="str">
            <v>TND JASA PENGHAR KLS 3 ACHMAD S          GRANULASI</v>
          </cell>
          <cell r="K3278" t="str">
            <v>103180300</v>
          </cell>
        </row>
        <row r="3279">
          <cell r="A3279" t="str">
            <v>F</v>
          </cell>
          <cell r="B3279" t="str">
            <v>1</v>
          </cell>
          <cell r="D3279" t="str">
            <v>003540</v>
          </cell>
          <cell r="E3279">
            <v>38583</v>
          </cell>
          <cell r="F3279" t="str">
            <v>48502N6</v>
          </cell>
          <cell r="G3279" t="str">
            <v>6704020102N6</v>
          </cell>
          <cell r="H3279">
            <v>900000</v>
          </cell>
          <cell r="I3279" t="str">
            <v>D</v>
          </cell>
          <cell r="J3279" t="str">
            <v>TND JASA PENGHAR KLS 3 AEP S    PENYIMP KULIT KINA</v>
          </cell>
          <cell r="K3279" t="str">
            <v>103180310</v>
          </cell>
        </row>
        <row r="3280">
          <cell r="A3280" t="str">
            <v>F</v>
          </cell>
          <cell r="B3280" t="str">
            <v>1</v>
          </cell>
          <cell r="D3280" t="str">
            <v>003540</v>
          </cell>
          <cell r="E3280">
            <v>38583</v>
          </cell>
          <cell r="F3280" t="str">
            <v>1000000</v>
          </cell>
          <cell r="G3280" t="str">
            <v>110101010000</v>
          </cell>
          <cell r="H3280">
            <v>900000</v>
          </cell>
          <cell r="I3280" t="str">
            <v>K</v>
          </cell>
          <cell r="J3280" t="str">
            <v>TND JASA PENGHAR KLS 3 AEP S    PENYIMP KULIT KINA</v>
          </cell>
          <cell r="K3280" t="str">
            <v>103180320</v>
          </cell>
        </row>
        <row r="3281">
          <cell r="A3281" t="str">
            <v>F</v>
          </cell>
          <cell r="B3281" t="str">
            <v>1</v>
          </cell>
          <cell r="D3281" t="str">
            <v>003541</v>
          </cell>
          <cell r="E3281">
            <v>38583</v>
          </cell>
          <cell r="F3281" t="str">
            <v>48502M3</v>
          </cell>
          <cell r="G3281" t="str">
            <v>6704020102M3</v>
          </cell>
          <cell r="H3281">
            <v>900000</v>
          </cell>
          <cell r="I3281" t="str">
            <v>D</v>
          </cell>
          <cell r="J3281" t="str">
            <v>TND JASA PENGHAR KLS 3 RACHMANUDIN ELEK&amp; INSTALASI</v>
          </cell>
          <cell r="K3281" t="str">
            <v>103180330</v>
          </cell>
        </row>
        <row r="3282">
          <cell r="A3282" t="str">
            <v>F</v>
          </cell>
          <cell r="B3282" t="str">
            <v>1</v>
          </cell>
          <cell r="D3282" t="str">
            <v>003541</v>
          </cell>
          <cell r="E3282">
            <v>38583</v>
          </cell>
          <cell r="F3282" t="str">
            <v>1000000</v>
          </cell>
          <cell r="G3282" t="str">
            <v>110101010000</v>
          </cell>
          <cell r="H3282">
            <v>900000</v>
          </cell>
          <cell r="I3282" t="str">
            <v>K</v>
          </cell>
          <cell r="J3282" t="str">
            <v>TND JASA PENGHAR KLS 3 RACHMANUDIN ELEK&amp; INSTALASI</v>
          </cell>
          <cell r="K3282" t="str">
            <v>103180340</v>
          </cell>
        </row>
        <row r="3283">
          <cell r="A3283" t="str">
            <v>F</v>
          </cell>
          <cell r="B3283" t="str">
            <v>1</v>
          </cell>
          <cell r="D3283" t="str">
            <v>003542</v>
          </cell>
          <cell r="E3283">
            <v>38583</v>
          </cell>
          <cell r="F3283" t="str">
            <v>48502H4</v>
          </cell>
          <cell r="G3283" t="str">
            <v>6704020102H4</v>
          </cell>
          <cell r="H3283">
            <v>900000</v>
          </cell>
          <cell r="I3283" t="str">
            <v>D</v>
          </cell>
          <cell r="J3283" t="str">
            <v>TND JASA PENGHAR KLS 3 AWA          EKSTRAKSI KINA</v>
          </cell>
          <cell r="K3283" t="str">
            <v>103180350</v>
          </cell>
        </row>
        <row r="3284">
          <cell r="A3284" t="str">
            <v>F</v>
          </cell>
          <cell r="B3284" t="str">
            <v>1</v>
          </cell>
          <cell r="D3284" t="str">
            <v>003542</v>
          </cell>
          <cell r="E3284">
            <v>38583</v>
          </cell>
          <cell r="F3284" t="str">
            <v>1000000</v>
          </cell>
          <cell r="G3284" t="str">
            <v>110101010000</v>
          </cell>
          <cell r="H3284">
            <v>900000</v>
          </cell>
          <cell r="I3284" t="str">
            <v>K</v>
          </cell>
          <cell r="J3284" t="str">
            <v>TND JASA PENGHAR KLS 3 AWA          EKSTRAKSI KINA</v>
          </cell>
          <cell r="K3284" t="str">
            <v>103180360</v>
          </cell>
        </row>
        <row r="3285">
          <cell r="A3285" t="str">
            <v>F</v>
          </cell>
          <cell r="B3285" t="str">
            <v>1</v>
          </cell>
          <cell r="D3285" t="str">
            <v>003543</v>
          </cell>
          <cell r="E3285">
            <v>38583</v>
          </cell>
          <cell r="F3285" t="str">
            <v>48502G5</v>
          </cell>
          <cell r="G3285" t="str">
            <v>6704020102G5</v>
          </cell>
          <cell r="H3285">
            <v>900000</v>
          </cell>
          <cell r="I3285" t="str">
            <v>D</v>
          </cell>
          <cell r="J3285" t="str">
            <v>TND JASA PENGHAR KLS 3 DEDI S          FITOFARMAKA</v>
          </cell>
          <cell r="K3285" t="str">
            <v>103180370</v>
          </cell>
        </row>
        <row r="3286">
          <cell r="A3286" t="str">
            <v>F</v>
          </cell>
          <cell r="B3286" t="str">
            <v>1</v>
          </cell>
          <cell r="D3286" t="str">
            <v>003543</v>
          </cell>
          <cell r="E3286">
            <v>38583</v>
          </cell>
          <cell r="F3286" t="str">
            <v>1000000</v>
          </cell>
          <cell r="G3286" t="str">
            <v>110101010000</v>
          </cell>
          <cell r="H3286">
            <v>900000</v>
          </cell>
          <cell r="I3286" t="str">
            <v>K</v>
          </cell>
          <cell r="J3286" t="str">
            <v>TND JASA PENGHAR KLS 3 DEDI S          FITOFARMAKA</v>
          </cell>
          <cell r="K3286" t="str">
            <v>103180380</v>
          </cell>
        </row>
        <row r="3287">
          <cell r="A3287" t="str">
            <v>F</v>
          </cell>
          <cell r="B3287" t="str">
            <v>1</v>
          </cell>
          <cell r="D3287" t="str">
            <v>003544</v>
          </cell>
          <cell r="E3287">
            <v>38583</v>
          </cell>
          <cell r="F3287" t="str">
            <v>48502M3</v>
          </cell>
          <cell r="G3287" t="str">
            <v>6704020102M3</v>
          </cell>
          <cell r="H3287">
            <v>900000</v>
          </cell>
          <cell r="I3287" t="str">
            <v>D</v>
          </cell>
          <cell r="J3287" t="str">
            <v>TND JASA PENGHAR KLS 3 EDI R      ELEKTRIK &amp; INSTA</v>
          </cell>
          <cell r="K3287" t="str">
            <v>103180390</v>
          </cell>
        </row>
        <row r="3288">
          <cell r="A3288" t="str">
            <v>F</v>
          </cell>
          <cell r="B3288" t="str">
            <v>1</v>
          </cell>
          <cell r="D3288" t="str">
            <v>003544</v>
          </cell>
          <cell r="E3288">
            <v>38583</v>
          </cell>
          <cell r="F3288" t="str">
            <v>1000000</v>
          </cell>
          <cell r="G3288" t="str">
            <v>110101010000</v>
          </cell>
          <cell r="H3288">
            <v>900000</v>
          </cell>
          <cell r="I3288" t="str">
            <v>K</v>
          </cell>
          <cell r="J3288" t="str">
            <v>TND JASA PENGHAR KLS 3 EDI R      ELEKTRIK &amp; INSTA</v>
          </cell>
          <cell r="K3288" t="str">
            <v>103180400</v>
          </cell>
        </row>
        <row r="3289">
          <cell r="A3289" t="str">
            <v>F</v>
          </cell>
          <cell r="B3289" t="str">
            <v>1</v>
          </cell>
          <cell r="D3289" t="str">
            <v>003545</v>
          </cell>
          <cell r="E3289">
            <v>38583</v>
          </cell>
          <cell r="F3289" t="str">
            <v>48502H6</v>
          </cell>
          <cell r="G3289" t="str">
            <v>6704020102H6</v>
          </cell>
          <cell r="H3289">
            <v>900000</v>
          </cell>
          <cell r="I3289" t="str">
            <v>D</v>
          </cell>
          <cell r="J3289" t="str">
            <v>TND JASA PENGHAR KLS 3 SAMINGAN     PEMURNIAN KINA</v>
          </cell>
          <cell r="K3289" t="str">
            <v>103180410</v>
          </cell>
        </row>
        <row r="3290">
          <cell r="A3290" t="str">
            <v>F</v>
          </cell>
          <cell r="B3290" t="str">
            <v>1</v>
          </cell>
          <cell r="D3290" t="str">
            <v>003545</v>
          </cell>
          <cell r="E3290">
            <v>38583</v>
          </cell>
          <cell r="F3290" t="str">
            <v>1000000</v>
          </cell>
          <cell r="G3290" t="str">
            <v>110101010000</v>
          </cell>
          <cell r="H3290">
            <v>900000</v>
          </cell>
          <cell r="I3290" t="str">
            <v>K</v>
          </cell>
          <cell r="J3290" t="str">
            <v>TND JASA PENGHAR KLS 3 SAMINGAN     PEMURNIAN KINA</v>
          </cell>
          <cell r="K3290" t="str">
            <v>103180420</v>
          </cell>
        </row>
        <row r="3291">
          <cell r="A3291" t="str">
            <v>F</v>
          </cell>
          <cell r="B3291" t="str">
            <v>1</v>
          </cell>
          <cell r="D3291" t="str">
            <v>003546</v>
          </cell>
          <cell r="E3291">
            <v>38583</v>
          </cell>
          <cell r="F3291" t="str">
            <v>48502A3</v>
          </cell>
          <cell r="G3291" t="str">
            <v>6704020102A3</v>
          </cell>
          <cell r="H3291">
            <v>900000</v>
          </cell>
          <cell r="I3291" t="str">
            <v>D</v>
          </cell>
          <cell r="J3291" t="str">
            <v>TND JASA PENGHAR KLS 3 ENDANG K        LIMBAH/IPAL</v>
          </cell>
          <cell r="K3291" t="str">
            <v>103180430</v>
          </cell>
        </row>
        <row r="3292">
          <cell r="A3292" t="str">
            <v>F</v>
          </cell>
          <cell r="B3292" t="str">
            <v>1</v>
          </cell>
          <cell r="D3292" t="str">
            <v>003546</v>
          </cell>
          <cell r="E3292">
            <v>38583</v>
          </cell>
          <cell r="F3292" t="str">
            <v>1000000</v>
          </cell>
          <cell r="G3292" t="str">
            <v>110101010000</v>
          </cell>
          <cell r="H3292">
            <v>900000</v>
          </cell>
          <cell r="I3292" t="str">
            <v>K</v>
          </cell>
          <cell r="J3292" t="str">
            <v>TND JASA PENGHAR KLS 3 ENDANG K        LIMBAH/IPAL</v>
          </cell>
          <cell r="K3292" t="str">
            <v>103180440</v>
          </cell>
        </row>
        <row r="3293">
          <cell r="A3293" t="str">
            <v>F</v>
          </cell>
          <cell r="B3293" t="str">
            <v>1</v>
          </cell>
          <cell r="D3293" t="str">
            <v>003547</v>
          </cell>
          <cell r="E3293">
            <v>38583</v>
          </cell>
          <cell r="F3293" t="str">
            <v>48502N6</v>
          </cell>
          <cell r="G3293" t="str">
            <v>6704020102N6</v>
          </cell>
          <cell r="H3293">
            <v>900000</v>
          </cell>
          <cell r="I3293" t="str">
            <v>D</v>
          </cell>
          <cell r="J3293" t="str">
            <v>TND JASA PENGHAR KLS 3 GUNAWAN  PENYIMP KULIT KINA</v>
          </cell>
          <cell r="K3293" t="str">
            <v>103180450</v>
          </cell>
        </row>
        <row r="3294">
          <cell r="A3294" t="str">
            <v>F</v>
          </cell>
          <cell r="B3294" t="str">
            <v>1</v>
          </cell>
          <cell r="D3294" t="str">
            <v>003547</v>
          </cell>
          <cell r="E3294">
            <v>38583</v>
          </cell>
          <cell r="F3294" t="str">
            <v>1000000</v>
          </cell>
          <cell r="G3294" t="str">
            <v>110101010000</v>
          </cell>
          <cell r="H3294">
            <v>900000</v>
          </cell>
          <cell r="I3294" t="str">
            <v>K</v>
          </cell>
          <cell r="J3294" t="str">
            <v>TND JASA PENGHAR KLS 3 GUNAWAN   PENYIMPKULIT KINA</v>
          </cell>
          <cell r="K3294" t="str">
            <v>103180460</v>
          </cell>
        </row>
        <row r="3295">
          <cell r="A3295" t="str">
            <v>F</v>
          </cell>
          <cell r="B3295" t="str">
            <v>1</v>
          </cell>
          <cell r="D3295" t="str">
            <v>003548</v>
          </cell>
          <cell r="E3295">
            <v>38583</v>
          </cell>
          <cell r="F3295" t="str">
            <v>48502O3</v>
          </cell>
          <cell r="G3295" t="str">
            <v>6704020102O3</v>
          </cell>
          <cell r="H3295">
            <v>900000</v>
          </cell>
          <cell r="I3295" t="str">
            <v>D</v>
          </cell>
          <cell r="J3295" t="str">
            <v>TND JASA PENGHAR KLS 3 RONI Z   PEMBEL BH NON PROD</v>
          </cell>
          <cell r="K3295" t="str">
            <v>103180470</v>
          </cell>
        </row>
        <row r="3296">
          <cell r="A3296" t="str">
            <v>F</v>
          </cell>
          <cell r="B3296" t="str">
            <v>1</v>
          </cell>
          <cell r="D3296" t="str">
            <v>003548</v>
          </cell>
          <cell r="E3296">
            <v>38583</v>
          </cell>
          <cell r="F3296" t="str">
            <v>1000000</v>
          </cell>
          <cell r="G3296" t="str">
            <v>110101010000</v>
          </cell>
          <cell r="H3296">
            <v>900000</v>
          </cell>
          <cell r="I3296" t="str">
            <v>K</v>
          </cell>
          <cell r="J3296" t="str">
            <v>TND JASA PENGHAR KLS 3 RONI Z   PEMBEL BH NON PROD</v>
          </cell>
          <cell r="K3296" t="str">
            <v>103180480</v>
          </cell>
        </row>
        <row r="3297">
          <cell r="A3297" t="str">
            <v>F</v>
          </cell>
          <cell r="B3297" t="str">
            <v>1</v>
          </cell>
          <cell r="D3297" t="str">
            <v>003549</v>
          </cell>
          <cell r="E3297">
            <v>38583</v>
          </cell>
          <cell r="F3297" t="str">
            <v>48502H6</v>
          </cell>
          <cell r="G3297" t="str">
            <v>6704020102H6</v>
          </cell>
          <cell r="H3297">
            <v>900000</v>
          </cell>
          <cell r="I3297" t="str">
            <v>D</v>
          </cell>
          <cell r="J3297" t="str">
            <v>TND JASA PENGHAR KLS 3 OHI H        PEMURNIAN KINA</v>
          </cell>
          <cell r="K3297" t="str">
            <v>103180490</v>
          </cell>
        </row>
        <row r="3298">
          <cell r="A3298" t="str">
            <v>F</v>
          </cell>
          <cell r="B3298" t="str">
            <v>1</v>
          </cell>
          <cell r="D3298" t="str">
            <v>003549</v>
          </cell>
          <cell r="E3298">
            <v>38583</v>
          </cell>
          <cell r="F3298" t="str">
            <v>1000000</v>
          </cell>
          <cell r="G3298" t="str">
            <v>110101010000</v>
          </cell>
          <cell r="H3298">
            <v>900000</v>
          </cell>
          <cell r="I3298" t="str">
            <v>K</v>
          </cell>
          <cell r="J3298" t="str">
            <v>TND JASA PENGHAR KLS 3 OHI H        PEMURNIAN KINA</v>
          </cell>
          <cell r="K3298" t="str">
            <v>103180500</v>
          </cell>
        </row>
        <row r="3299">
          <cell r="A3299" t="str">
            <v>F</v>
          </cell>
          <cell r="B3299" t="str">
            <v>1</v>
          </cell>
          <cell r="D3299" t="str">
            <v>003550</v>
          </cell>
          <cell r="E3299">
            <v>38583</v>
          </cell>
          <cell r="F3299" t="str">
            <v>48502F3</v>
          </cell>
          <cell r="G3299" t="str">
            <v>6704020102F3</v>
          </cell>
          <cell r="H3299">
            <v>900000</v>
          </cell>
          <cell r="I3299" t="str">
            <v>D</v>
          </cell>
          <cell r="J3299" t="str">
            <v>TND JASA PENGHAR KLS 3 DIDI             PENCETAKAN</v>
          </cell>
          <cell r="K3299" t="str">
            <v>103180510</v>
          </cell>
        </row>
        <row r="3300">
          <cell r="A3300" t="str">
            <v>F</v>
          </cell>
          <cell r="B3300" t="str">
            <v>1</v>
          </cell>
          <cell r="D3300" t="str">
            <v>003550</v>
          </cell>
          <cell r="E3300">
            <v>38583</v>
          </cell>
          <cell r="F3300" t="str">
            <v>1000000</v>
          </cell>
          <cell r="G3300" t="str">
            <v>110101010000</v>
          </cell>
          <cell r="H3300">
            <v>900000</v>
          </cell>
          <cell r="I3300" t="str">
            <v>K</v>
          </cell>
          <cell r="J3300" t="str">
            <v>TND JASA PENGHAR KLS 3 DIDI             PENCETAKAN</v>
          </cell>
          <cell r="K3300" t="str">
            <v>103180520</v>
          </cell>
        </row>
        <row r="3301">
          <cell r="A3301" t="str">
            <v>F</v>
          </cell>
          <cell r="B3301" t="str">
            <v>1</v>
          </cell>
          <cell r="D3301" t="str">
            <v>003551</v>
          </cell>
          <cell r="E3301">
            <v>38583</v>
          </cell>
          <cell r="F3301" t="str">
            <v>48502M4</v>
          </cell>
          <cell r="G3301" t="str">
            <v>6704020102M4</v>
          </cell>
          <cell r="H3301">
            <v>900000</v>
          </cell>
          <cell r="I3301" t="str">
            <v>D</v>
          </cell>
          <cell r="J3301" t="str">
            <v>TND JASA PENGHAR KLS 3 DEDDY S             MEKANIK</v>
          </cell>
          <cell r="K3301" t="str">
            <v>103180530</v>
          </cell>
        </row>
        <row r="3302">
          <cell r="A3302" t="str">
            <v>F</v>
          </cell>
          <cell r="B3302" t="str">
            <v>1</v>
          </cell>
          <cell r="D3302" t="str">
            <v>003551</v>
          </cell>
          <cell r="E3302">
            <v>38583</v>
          </cell>
          <cell r="F3302" t="str">
            <v>1000000</v>
          </cell>
          <cell r="G3302" t="str">
            <v>110101010000</v>
          </cell>
          <cell r="H3302">
            <v>900000</v>
          </cell>
          <cell r="I3302" t="str">
            <v>K</v>
          </cell>
          <cell r="J3302" t="str">
            <v>TND JASA PENGHAR KLS 3 DEDDY S             MEKANIK</v>
          </cell>
          <cell r="K3302" t="str">
            <v>103180540</v>
          </cell>
        </row>
        <row r="3303">
          <cell r="A3303" t="str">
            <v>F</v>
          </cell>
          <cell r="B3303" t="str">
            <v>1</v>
          </cell>
          <cell r="D3303" t="str">
            <v>003552</v>
          </cell>
          <cell r="E3303">
            <v>38583</v>
          </cell>
          <cell r="F3303" t="str">
            <v>48502M4</v>
          </cell>
          <cell r="G3303" t="str">
            <v>6704020102M4</v>
          </cell>
          <cell r="H3303">
            <v>900000</v>
          </cell>
          <cell r="I3303" t="str">
            <v>D</v>
          </cell>
          <cell r="J3303" t="str">
            <v>TND JASA PENGHAR KLS 3 NANA T              MEKANIK</v>
          </cell>
          <cell r="K3303" t="str">
            <v>103180550</v>
          </cell>
        </row>
        <row r="3304">
          <cell r="A3304" t="str">
            <v>F</v>
          </cell>
          <cell r="B3304" t="str">
            <v>1</v>
          </cell>
          <cell r="D3304" t="str">
            <v>003552</v>
          </cell>
          <cell r="E3304">
            <v>38583</v>
          </cell>
          <cell r="F3304" t="str">
            <v>1000000</v>
          </cell>
          <cell r="G3304" t="str">
            <v>110101010000</v>
          </cell>
          <cell r="H3304">
            <v>900000</v>
          </cell>
          <cell r="I3304" t="str">
            <v>K</v>
          </cell>
          <cell r="J3304" t="str">
            <v>TND JASA PENGHAR KLS 3 NANA T              MEKANIK</v>
          </cell>
          <cell r="K3304" t="str">
            <v>103180560</v>
          </cell>
        </row>
        <row r="3305">
          <cell r="A3305" t="str">
            <v>M</v>
          </cell>
          <cell r="B3305" t="str">
            <v>7</v>
          </cell>
          <cell r="D3305" t="str">
            <v>01408</v>
          </cell>
          <cell r="E3305">
            <v>38586</v>
          </cell>
          <cell r="F3305" t="str">
            <v>48520Q5</v>
          </cell>
          <cell r="G3305" t="str">
            <v>6106010120Q5</v>
          </cell>
          <cell r="H3305">
            <v>6292</v>
          </cell>
          <cell r="I3305" t="str">
            <v>D</v>
          </cell>
          <cell r="J3305" t="str">
            <v>*19520414A 700344 BI.OBT KARY ANDI SUHANDI - 2</v>
          </cell>
          <cell r="K3305" t="str">
            <v>402220020</v>
          </cell>
        </row>
        <row r="3306">
          <cell r="A3306" t="str">
            <v>M</v>
          </cell>
          <cell r="B3306" t="str">
            <v>7</v>
          </cell>
          <cell r="D3306" t="str">
            <v>01408</v>
          </cell>
          <cell r="E3306">
            <v>38586</v>
          </cell>
          <cell r="F3306" t="str">
            <v>48520Q5</v>
          </cell>
          <cell r="G3306" t="str">
            <v>6106010120Q5</v>
          </cell>
          <cell r="H3306">
            <v>81262</v>
          </cell>
          <cell r="I3306" t="str">
            <v>D</v>
          </cell>
          <cell r="J3306" t="str">
            <v>*19520414A 700667 BI.OBT KARY ANDI SUHANDI - 2</v>
          </cell>
          <cell r="K3306" t="str">
            <v>402220030</v>
          </cell>
        </row>
        <row r="3307">
          <cell r="A3307" t="str">
            <v>F</v>
          </cell>
          <cell r="B3307" t="str">
            <v>1</v>
          </cell>
          <cell r="D3307" t="str">
            <v>003553</v>
          </cell>
          <cell r="E3307">
            <v>38583</v>
          </cell>
          <cell r="F3307" t="str">
            <v>48502F3</v>
          </cell>
          <cell r="G3307" t="str">
            <v>6704020102F3</v>
          </cell>
          <cell r="H3307">
            <v>900000</v>
          </cell>
          <cell r="I3307" t="str">
            <v>D</v>
          </cell>
          <cell r="J3307" t="str">
            <v>TND JASA PENGHAR KLS 3 SUHANA           PENCETAKAN</v>
          </cell>
          <cell r="K3307" t="str">
            <v>103180570</v>
          </cell>
        </row>
        <row r="3308">
          <cell r="A3308" t="str">
            <v>F</v>
          </cell>
          <cell r="B3308" t="str">
            <v>1</v>
          </cell>
          <cell r="D3308" t="str">
            <v>003553</v>
          </cell>
          <cell r="E3308">
            <v>38583</v>
          </cell>
          <cell r="F3308" t="str">
            <v>1000000</v>
          </cell>
          <cell r="G3308" t="str">
            <v>110101010000</v>
          </cell>
          <cell r="H3308">
            <v>900000</v>
          </cell>
          <cell r="I3308" t="str">
            <v>K</v>
          </cell>
          <cell r="J3308" t="str">
            <v>TND JASA PENGHAR KLS 3 SUHANA           PENCETAKAN</v>
          </cell>
          <cell r="K3308" t="str">
            <v>103180580</v>
          </cell>
        </row>
        <row r="3309">
          <cell r="A3309" t="str">
            <v>F</v>
          </cell>
          <cell r="B3309" t="str">
            <v>7</v>
          </cell>
          <cell r="D3309" t="str">
            <v>01411</v>
          </cell>
          <cell r="E3309">
            <v>38586</v>
          </cell>
          <cell r="F3309" t="str">
            <v>48520F7</v>
          </cell>
          <cell r="G3309" t="str">
            <v>6106010120F7</v>
          </cell>
          <cell r="H3309">
            <v>449200</v>
          </cell>
          <cell r="I3309" t="str">
            <v>D</v>
          </cell>
          <cell r="J3309" t="str">
            <v>*19640815C 008735 BI.OBT KARY AI SUTRIATI,NY</v>
          </cell>
          <cell r="K3309" t="str">
            <v>402220040</v>
          </cell>
        </row>
        <row r="3310">
          <cell r="A3310" t="str">
            <v>F</v>
          </cell>
          <cell r="B3310" t="str">
            <v>7</v>
          </cell>
          <cell r="D3310" t="str">
            <v>01411</v>
          </cell>
          <cell r="E3310">
            <v>38586</v>
          </cell>
          <cell r="F3310" t="str">
            <v>48520K4</v>
          </cell>
          <cell r="G3310" t="str">
            <v>6106010120K4</v>
          </cell>
          <cell r="H3310">
            <v>181700</v>
          </cell>
          <cell r="I3310" t="str">
            <v>D</v>
          </cell>
          <cell r="J3310" t="str">
            <v>*19550628A 008750 BI.OBT ANAK TATANG SUPARDI</v>
          </cell>
          <cell r="K3310" t="str">
            <v>402220050</v>
          </cell>
        </row>
        <row r="3311">
          <cell r="A3311" t="str">
            <v>F</v>
          </cell>
          <cell r="B3311" t="str">
            <v>7</v>
          </cell>
          <cell r="D3311" t="str">
            <v>01411</v>
          </cell>
          <cell r="E3311">
            <v>38586</v>
          </cell>
          <cell r="F3311" t="str">
            <v>48520D2</v>
          </cell>
          <cell r="G3311" t="str">
            <v>6106010120D2</v>
          </cell>
          <cell r="H3311">
            <v>75200</v>
          </cell>
          <cell r="I3311" t="str">
            <v>D</v>
          </cell>
          <cell r="J3311" t="str">
            <v>*19621129B 008887 BI.OBT KARY SITI TRISNANI SURYAD</v>
          </cell>
          <cell r="K3311" t="str">
            <v>402220060</v>
          </cell>
        </row>
        <row r="3312">
          <cell r="A3312" t="str">
            <v>F</v>
          </cell>
          <cell r="B3312" t="str">
            <v>1</v>
          </cell>
          <cell r="D3312" t="str">
            <v>003554</v>
          </cell>
          <cell r="E3312">
            <v>38583</v>
          </cell>
          <cell r="F3312" t="str">
            <v>48502M0</v>
          </cell>
          <cell r="G3312" t="str">
            <v>6704020102M0</v>
          </cell>
          <cell r="H3312">
            <v>900000</v>
          </cell>
          <cell r="I3312" t="str">
            <v>D</v>
          </cell>
          <cell r="J3312" t="str">
            <v>TND JASA PENGHAR KLS 3 ACHYAR      ELEKTIRK &amp; INST</v>
          </cell>
          <cell r="K3312" t="str">
            <v>103180590</v>
          </cell>
        </row>
        <row r="3313">
          <cell r="A3313" t="str">
            <v>M</v>
          </cell>
          <cell r="B3313" t="str">
            <v>7</v>
          </cell>
          <cell r="D3313" t="str">
            <v>01412</v>
          </cell>
          <cell r="E3313">
            <v>38586</v>
          </cell>
          <cell r="F3313" t="str">
            <v>48520H5</v>
          </cell>
          <cell r="G3313" t="str">
            <v>6106010120H5</v>
          </cell>
          <cell r="H3313">
            <v>411500</v>
          </cell>
          <cell r="I3313" t="str">
            <v>D</v>
          </cell>
          <cell r="J3313" t="str">
            <v>*19551212A 008547 BI.OBT KARY IWAN TISNAWAN</v>
          </cell>
          <cell r="K3313" t="str">
            <v>402220070</v>
          </cell>
        </row>
        <row r="3314">
          <cell r="A3314" t="str">
            <v>M</v>
          </cell>
          <cell r="B3314" t="str">
            <v>7</v>
          </cell>
          <cell r="D3314" t="str">
            <v>01412</v>
          </cell>
          <cell r="E3314">
            <v>38586</v>
          </cell>
          <cell r="F3314" t="str">
            <v>48520G5</v>
          </cell>
          <cell r="G3314" t="str">
            <v>6106010120G5</v>
          </cell>
          <cell r="H3314">
            <v>132900</v>
          </cell>
          <cell r="I3314" t="str">
            <v>D</v>
          </cell>
          <cell r="J3314" t="str">
            <v>*19610220A 008614 BI.OBT KARY JAJANG CAHYA</v>
          </cell>
          <cell r="K3314" t="str">
            <v>402220080</v>
          </cell>
        </row>
        <row r="3315">
          <cell r="A3315" t="str">
            <v>M</v>
          </cell>
          <cell r="B3315" t="str">
            <v>7</v>
          </cell>
          <cell r="D3315" t="str">
            <v>01412</v>
          </cell>
          <cell r="E3315">
            <v>38586</v>
          </cell>
          <cell r="F3315" t="str">
            <v>48520M3</v>
          </cell>
          <cell r="G3315" t="str">
            <v>6106010120M3</v>
          </cell>
          <cell r="H3315">
            <v>396800</v>
          </cell>
          <cell r="I3315" t="str">
            <v>D</v>
          </cell>
          <cell r="J3315" t="str">
            <v>*19630222B 009116 BI.OBT KARY NANDANG SUTISNA</v>
          </cell>
          <cell r="K3315" t="str">
            <v>402220090</v>
          </cell>
        </row>
        <row r="3316">
          <cell r="A3316" t="str">
            <v>F</v>
          </cell>
          <cell r="B3316" t="str">
            <v>1</v>
          </cell>
          <cell r="D3316" t="str">
            <v>003554</v>
          </cell>
          <cell r="E3316">
            <v>38583</v>
          </cell>
          <cell r="F3316" t="str">
            <v>1000000</v>
          </cell>
          <cell r="G3316" t="str">
            <v>110101010000</v>
          </cell>
          <cell r="H3316">
            <v>900000</v>
          </cell>
          <cell r="I3316" t="str">
            <v>K</v>
          </cell>
          <cell r="J3316" t="str">
            <v>TND JASA PENGHAR KLS 3 ACHYAR      ELEKTRIK &amp; INST</v>
          </cell>
          <cell r="K3316" t="str">
            <v>103180600</v>
          </cell>
        </row>
        <row r="3317">
          <cell r="A3317" t="str">
            <v>F</v>
          </cell>
          <cell r="B3317" t="str">
            <v>1</v>
          </cell>
          <cell r="D3317" t="str">
            <v>003555</v>
          </cell>
          <cell r="E3317">
            <v>38583</v>
          </cell>
          <cell r="F3317" t="str">
            <v>48502H4</v>
          </cell>
          <cell r="G3317" t="str">
            <v>6704020102H4</v>
          </cell>
          <cell r="H3317">
            <v>900000</v>
          </cell>
          <cell r="I3317" t="str">
            <v>D</v>
          </cell>
          <cell r="J3317" t="str">
            <v>TND JASA PENGHAR KLS 3 MURNIANTO    EKSTRAKSI KINA</v>
          </cell>
          <cell r="K3317" t="str">
            <v>103180610</v>
          </cell>
        </row>
        <row r="3318">
          <cell r="A3318" t="str">
            <v>F</v>
          </cell>
          <cell r="B3318" t="str">
            <v>1</v>
          </cell>
          <cell r="D3318" t="str">
            <v>003555</v>
          </cell>
          <cell r="E3318">
            <v>38583</v>
          </cell>
          <cell r="F3318" t="str">
            <v>1000000</v>
          </cell>
          <cell r="G3318" t="str">
            <v>110101010000</v>
          </cell>
          <cell r="H3318">
            <v>900000</v>
          </cell>
          <cell r="I3318" t="str">
            <v>K</v>
          </cell>
          <cell r="J3318" t="str">
            <v>TND JASA PENGHAR KLS 3 MURNIANTO    EKSTRAKSI KINA</v>
          </cell>
          <cell r="K3318" t="str">
            <v>103180620</v>
          </cell>
        </row>
        <row r="3319">
          <cell r="A3319" t="str">
            <v>F</v>
          </cell>
          <cell r="B3319" t="str">
            <v>1</v>
          </cell>
          <cell r="D3319" t="str">
            <v>003556</v>
          </cell>
          <cell r="E3319">
            <v>38583</v>
          </cell>
          <cell r="F3319" t="str">
            <v>48502M3</v>
          </cell>
          <cell r="G3319" t="str">
            <v>6704020102M3</v>
          </cell>
          <cell r="H3319">
            <v>900000</v>
          </cell>
          <cell r="I3319" t="str">
            <v>D</v>
          </cell>
          <cell r="J3319" t="str">
            <v>TND JASA PENGHAR KLS 3 KASDI       ELEKTRIK &amp; INST</v>
          </cell>
          <cell r="K3319" t="str">
            <v>103180630</v>
          </cell>
        </row>
        <row r="3320">
          <cell r="A3320" t="str">
            <v>F</v>
          </cell>
          <cell r="B3320" t="str">
            <v>1</v>
          </cell>
          <cell r="D3320" t="str">
            <v>003556</v>
          </cell>
          <cell r="E3320">
            <v>38583</v>
          </cell>
          <cell r="F3320" t="str">
            <v>1000000</v>
          </cell>
          <cell r="G3320" t="str">
            <v>110101010000</v>
          </cell>
          <cell r="H3320">
            <v>900000</v>
          </cell>
          <cell r="I3320" t="str">
            <v>K</v>
          </cell>
          <cell r="J3320" t="str">
            <v>TND JASA PENGHAR KLS 3 KASDI       ELEKTRIK &amp; INST</v>
          </cell>
          <cell r="K3320" t="str">
            <v>103180640</v>
          </cell>
        </row>
        <row r="3321">
          <cell r="A3321" t="str">
            <v>F</v>
          </cell>
          <cell r="B3321" t="str">
            <v>1</v>
          </cell>
          <cell r="D3321" t="str">
            <v>003557</v>
          </cell>
          <cell r="E3321">
            <v>38583</v>
          </cell>
          <cell r="F3321" t="str">
            <v>48502G4</v>
          </cell>
          <cell r="G3321" t="str">
            <v>6704020102G4</v>
          </cell>
          <cell r="H3321">
            <v>900000</v>
          </cell>
          <cell r="I3321" t="str">
            <v>D</v>
          </cell>
          <cell r="J3321" t="str">
            <v>TND JASA PENGHAR KLS 3 MOH ALI     PENGEMAS CAIRAN</v>
          </cell>
          <cell r="K3321" t="str">
            <v>103180650</v>
          </cell>
        </row>
        <row r="3322">
          <cell r="A3322" t="str">
            <v>F</v>
          </cell>
          <cell r="B3322" t="str">
            <v>1</v>
          </cell>
          <cell r="D3322" t="str">
            <v>003557</v>
          </cell>
          <cell r="E3322">
            <v>38583</v>
          </cell>
          <cell r="F3322" t="str">
            <v>1000000</v>
          </cell>
          <cell r="G3322" t="str">
            <v>110101010000</v>
          </cell>
          <cell r="H3322">
            <v>900000</v>
          </cell>
          <cell r="I3322" t="str">
            <v>K</v>
          </cell>
          <cell r="J3322" t="str">
            <v>TND JASA PENGHAR KLS 3 MOH ALI     PENGEMAS CAIRAN</v>
          </cell>
          <cell r="K3322" t="str">
            <v>103180660</v>
          </cell>
        </row>
        <row r="3323">
          <cell r="A3323" t="str">
            <v>F</v>
          </cell>
          <cell r="B3323" t="str">
            <v>1</v>
          </cell>
          <cell r="D3323" t="str">
            <v>003558</v>
          </cell>
          <cell r="E3323">
            <v>38583</v>
          </cell>
          <cell r="F3323" t="str">
            <v>48502F2</v>
          </cell>
          <cell r="G3323" t="str">
            <v>6704020102F2</v>
          </cell>
          <cell r="H3323">
            <v>900000</v>
          </cell>
          <cell r="I3323" t="str">
            <v>D</v>
          </cell>
          <cell r="J3323" t="str">
            <v>TND JASA PENGHAR KLS 3 WAWAN R           GRANULASI</v>
          </cell>
          <cell r="K3323" t="str">
            <v>103180670</v>
          </cell>
        </row>
        <row r="3324">
          <cell r="A3324" t="str">
            <v>F</v>
          </cell>
          <cell r="B3324" t="str">
            <v>1</v>
          </cell>
          <cell r="D3324" t="str">
            <v>003558</v>
          </cell>
          <cell r="E3324">
            <v>38583</v>
          </cell>
          <cell r="F3324" t="str">
            <v>1000000</v>
          </cell>
          <cell r="G3324" t="str">
            <v>110101010000</v>
          </cell>
          <cell r="H3324">
            <v>900000</v>
          </cell>
          <cell r="I3324" t="str">
            <v>K</v>
          </cell>
          <cell r="J3324" t="str">
            <v>TND JASA PENGHAR KLS 3 WAWAN R           GRANULASI</v>
          </cell>
          <cell r="K3324" t="str">
            <v>103180680</v>
          </cell>
        </row>
        <row r="3325">
          <cell r="A3325" t="str">
            <v>F</v>
          </cell>
          <cell r="B3325" t="str">
            <v>1</v>
          </cell>
          <cell r="D3325" t="str">
            <v>003559</v>
          </cell>
          <cell r="E3325">
            <v>38583</v>
          </cell>
          <cell r="F3325" t="str">
            <v>48502G4</v>
          </cell>
          <cell r="G3325" t="str">
            <v>6704020102G4</v>
          </cell>
          <cell r="H3325">
            <v>900000</v>
          </cell>
          <cell r="I3325" t="str">
            <v>D</v>
          </cell>
          <cell r="J3325" t="str">
            <v>TND JASA PENGHAR KLS 3 TATANG S    PENGEMAS CAIRAN</v>
          </cell>
          <cell r="K3325" t="str">
            <v>103180690</v>
          </cell>
        </row>
        <row r="3326">
          <cell r="A3326" t="str">
            <v>F</v>
          </cell>
          <cell r="B3326" t="str">
            <v>1</v>
          </cell>
          <cell r="D3326" t="str">
            <v>003559</v>
          </cell>
          <cell r="E3326">
            <v>38583</v>
          </cell>
          <cell r="F3326" t="str">
            <v>1000000</v>
          </cell>
          <cell r="G3326" t="str">
            <v>110101010000</v>
          </cell>
          <cell r="H3326">
            <v>900000</v>
          </cell>
          <cell r="I3326" t="str">
            <v>K</v>
          </cell>
          <cell r="J3326" t="str">
            <v>TND JASA PENGHAR KLS 3 TATANG S    PENGEMAS CAIRAN</v>
          </cell>
          <cell r="K3326" t="str">
            <v>103180700</v>
          </cell>
        </row>
        <row r="3327">
          <cell r="A3327" t="str">
            <v>F</v>
          </cell>
          <cell r="B3327" t="str">
            <v>1</v>
          </cell>
          <cell r="D3327" t="str">
            <v>003560</v>
          </cell>
          <cell r="E3327">
            <v>38583</v>
          </cell>
          <cell r="F3327" t="str">
            <v>48502A3</v>
          </cell>
          <cell r="G3327" t="str">
            <v>6704020102A3</v>
          </cell>
          <cell r="H3327">
            <v>900000</v>
          </cell>
          <cell r="I3327" t="str">
            <v>D</v>
          </cell>
          <cell r="J3327" t="str">
            <v>TND JASA PENGHAR KLS 3 YANA SUR      LIMBAH / IPAL</v>
          </cell>
          <cell r="K3327" t="str">
            <v>103180710</v>
          </cell>
        </row>
        <row r="3328">
          <cell r="A3328" t="str">
            <v>F</v>
          </cell>
          <cell r="B3328" t="str">
            <v>1</v>
          </cell>
          <cell r="D3328" t="str">
            <v>003560</v>
          </cell>
          <cell r="E3328">
            <v>38583</v>
          </cell>
          <cell r="F3328" t="str">
            <v>1000000</v>
          </cell>
          <cell r="G3328" t="str">
            <v>110101010000</v>
          </cell>
          <cell r="H3328">
            <v>900000</v>
          </cell>
          <cell r="I3328" t="str">
            <v>K</v>
          </cell>
          <cell r="J3328" t="str">
            <v>TND JASA PENGHAR KLS 3 YANA SUR      LIMBAH / IPAL</v>
          </cell>
          <cell r="K3328" t="str">
            <v>103180720</v>
          </cell>
        </row>
        <row r="3329">
          <cell r="A3329" t="str">
            <v>F</v>
          </cell>
          <cell r="B3329" t="str">
            <v>1</v>
          </cell>
          <cell r="D3329" t="str">
            <v>003561</v>
          </cell>
          <cell r="E3329">
            <v>38583</v>
          </cell>
          <cell r="F3329" t="str">
            <v>48502H5</v>
          </cell>
          <cell r="G3329" t="str">
            <v>6704020102H5</v>
          </cell>
          <cell r="H3329">
            <v>900000</v>
          </cell>
          <cell r="I3329" t="str">
            <v>D</v>
          </cell>
          <cell r="J3329" t="str">
            <v>TND JASA PENGHAR KLS 3 BAYU D        ALKALOID KINA</v>
          </cell>
          <cell r="K3329" t="str">
            <v>103190010</v>
          </cell>
        </row>
        <row r="3330">
          <cell r="A3330" t="str">
            <v>F</v>
          </cell>
          <cell r="B3330" t="str">
            <v>1</v>
          </cell>
          <cell r="D3330" t="str">
            <v>003561</v>
          </cell>
          <cell r="E3330">
            <v>38583</v>
          </cell>
          <cell r="F3330" t="str">
            <v>1000000</v>
          </cell>
          <cell r="G3330" t="str">
            <v>110101010000</v>
          </cell>
          <cell r="H3330">
            <v>900000</v>
          </cell>
          <cell r="I3330" t="str">
            <v>K</v>
          </cell>
          <cell r="J3330" t="str">
            <v>TND JASA PENGHAR KLS 3 BAYU D        ALKALOID KINA</v>
          </cell>
          <cell r="K3330" t="str">
            <v>103190020</v>
          </cell>
        </row>
        <row r="3331">
          <cell r="A3331" t="str">
            <v>F</v>
          </cell>
          <cell r="B3331" t="str">
            <v>1</v>
          </cell>
          <cell r="D3331" t="str">
            <v>003562</v>
          </cell>
          <cell r="E3331">
            <v>38583</v>
          </cell>
          <cell r="F3331" t="str">
            <v>48502H4</v>
          </cell>
          <cell r="G3331" t="str">
            <v>6704020102H4</v>
          </cell>
          <cell r="H3331">
            <v>900000</v>
          </cell>
          <cell r="I3331" t="str">
            <v>D</v>
          </cell>
          <cell r="J3331" t="str">
            <v>TND JASA PENGHAR KLS 3 DEDI S       EKSTRAKSI KINA</v>
          </cell>
          <cell r="K3331" t="str">
            <v>103190030</v>
          </cell>
        </row>
        <row r="3332">
          <cell r="A3332" t="str">
            <v>F</v>
          </cell>
          <cell r="B3332" t="str">
            <v>1</v>
          </cell>
          <cell r="D3332" t="str">
            <v>003562</v>
          </cell>
          <cell r="E3332">
            <v>38583</v>
          </cell>
          <cell r="F3332" t="str">
            <v>1000000</v>
          </cell>
          <cell r="G3332" t="str">
            <v>110101010000</v>
          </cell>
          <cell r="H3332">
            <v>900000</v>
          </cell>
          <cell r="I3332" t="str">
            <v>K</v>
          </cell>
          <cell r="J3332" t="str">
            <v>TND JASA PENGHAR KLS 3 DEDI S       EKSTRAKSI KINA</v>
          </cell>
          <cell r="K3332" t="str">
            <v>103190040</v>
          </cell>
        </row>
        <row r="3333">
          <cell r="A3333" t="str">
            <v>F</v>
          </cell>
          <cell r="B3333" t="str">
            <v>1</v>
          </cell>
          <cell r="D3333" t="str">
            <v>003563</v>
          </cell>
          <cell r="E3333">
            <v>38583</v>
          </cell>
          <cell r="F3333" t="str">
            <v>48502F6</v>
          </cell>
          <cell r="G3333" t="str">
            <v>6704020102F6</v>
          </cell>
          <cell r="H3333">
            <v>900000</v>
          </cell>
          <cell r="I3333" t="str">
            <v>D</v>
          </cell>
          <cell r="J3333" t="str">
            <v>TND JASA PENGHAR KLS 3 AGUS K    PENGEMASAN PRIMER</v>
          </cell>
          <cell r="K3333" t="str">
            <v>103190050</v>
          </cell>
        </row>
        <row r="3334">
          <cell r="A3334" t="str">
            <v>F</v>
          </cell>
          <cell r="B3334" t="str">
            <v>1</v>
          </cell>
          <cell r="D3334" t="str">
            <v>003563</v>
          </cell>
          <cell r="E3334">
            <v>38583</v>
          </cell>
          <cell r="F3334" t="str">
            <v>1000000</v>
          </cell>
          <cell r="G3334" t="str">
            <v>110101010000</v>
          </cell>
          <cell r="H3334">
            <v>900000</v>
          </cell>
          <cell r="I3334" t="str">
            <v>K</v>
          </cell>
          <cell r="J3334" t="str">
            <v>TND JASA PENGHAR KLS 3 AGUS K    PENGEMASAN PRIMER</v>
          </cell>
          <cell r="K3334" t="str">
            <v>103190060</v>
          </cell>
        </row>
        <row r="3335">
          <cell r="A3335" t="str">
            <v>F</v>
          </cell>
          <cell r="B3335" t="str">
            <v>1</v>
          </cell>
          <cell r="D3335" t="str">
            <v>003564</v>
          </cell>
          <cell r="E3335">
            <v>38583</v>
          </cell>
          <cell r="F3335" t="str">
            <v>48502G2</v>
          </cell>
          <cell r="G3335" t="str">
            <v>6704020102G2</v>
          </cell>
          <cell r="H3335">
            <v>900000</v>
          </cell>
          <cell r="I3335" t="str">
            <v>D</v>
          </cell>
          <cell r="J3335" t="str">
            <v>TND JASA PENGHAR KLS 3 AMAT S     PENCAMP &amp; PENGIS</v>
          </cell>
          <cell r="K3335" t="str">
            <v>103190070</v>
          </cell>
        </row>
        <row r="3336">
          <cell r="A3336" t="str">
            <v>F</v>
          </cell>
          <cell r="B3336" t="str">
            <v>1</v>
          </cell>
          <cell r="D3336" t="str">
            <v>003564</v>
          </cell>
          <cell r="E3336">
            <v>38583</v>
          </cell>
          <cell r="F3336" t="str">
            <v>1000000</v>
          </cell>
          <cell r="G3336" t="str">
            <v>110101010000</v>
          </cell>
          <cell r="H3336">
            <v>900000</v>
          </cell>
          <cell r="I3336" t="str">
            <v>K</v>
          </cell>
          <cell r="J3336" t="str">
            <v>TND JASA PENGHAR KLS 3 AMAT S     PENCAMP &amp; PENGIS</v>
          </cell>
          <cell r="K3336" t="str">
            <v>103190080</v>
          </cell>
        </row>
        <row r="3337">
          <cell r="A3337" t="str">
            <v>F</v>
          </cell>
          <cell r="B3337" t="str">
            <v>1</v>
          </cell>
          <cell r="D3337" t="str">
            <v>003565</v>
          </cell>
          <cell r="E3337">
            <v>38583</v>
          </cell>
          <cell r="F3337" t="str">
            <v>48502F3</v>
          </cell>
          <cell r="G3337" t="str">
            <v>6704020102F3</v>
          </cell>
          <cell r="H3337">
            <v>900000</v>
          </cell>
          <cell r="I3337" t="str">
            <v>D</v>
          </cell>
          <cell r="J3337" t="str">
            <v>TND JASA PENGHAR KLS 3 JUARNA           PENCETAKAN</v>
          </cell>
          <cell r="K3337" t="str">
            <v>103190090</v>
          </cell>
        </row>
        <row r="3338">
          <cell r="A3338" t="str">
            <v>F</v>
          </cell>
          <cell r="B3338" t="str">
            <v>1</v>
          </cell>
          <cell r="D3338" t="str">
            <v>003565</v>
          </cell>
          <cell r="E3338">
            <v>38583</v>
          </cell>
          <cell r="F3338" t="str">
            <v>1000000</v>
          </cell>
          <cell r="G3338" t="str">
            <v>110101010000</v>
          </cell>
          <cell r="H3338">
            <v>900000</v>
          </cell>
          <cell r="I3338" t="str">
            <v>K</v>
          </cell>
          <cell r="J3338" t="str">
            <v>TND JASA PENGHAR KLS 3 JUARNA           PENCETAKAN</v>
          </cell>
          <cell r="K3338" t="str">
            <v>103190100</v>
          </cell>
        </row>
        <row r="3339">
          <cell r="A3339" t="str">
            <v>F</v>
          </cell>
          <cell r="B3339" t="str">
            <v>1</v>
          </cell>
          <cell r="D3339" t="str">
            <v>003566</v>
          </cell>
          <cell r="E3339">
            <v>38583</v>
          </cell>
          <cell r="F3339" t="str">
            <v>48502G2</v>
          </cell>
          <cell r="G3339" t="str">
            <v>6704020102G2</v>
          </cell>
          <cell r="H3339">
            <v>900000</v>
          </cell>
          <cell r="I3339" t="str">
            <v>D</v>
          </cell>
          <cell r="J3339" t="str">
            <v>TND JASA PENGHAR KLS 3 II ISWARA  PENCAMP &amp; PENGIS</v>
          </cell>
          <cell r="K3339" t="str">
            <v>103190110</v>
          </cell>
        </row>
        <row r="3340">
          <cell r="A3340" t="str">
            <v>F</v>
          </cell>
          <cell r="B3340" t="str">
            <v>1</v>
          </cell>
          <cell r="D3340" t="str">
            <v>003566</v>
          </cell>
          <cell r="E3340">
            <v>38583</v>
          </cell>
          <cell r="F3340" t="str">
            <v>1000000</v>
          </cell>
          <cell r="G3340" t="str">
            <v>110101010000</v>
          </cell>
          <cell r="H3340">
            <v>900000</v>
          </cell>
          <cell r="I3340" t="str">
            <v>K</v>
          </cell>
          <cell r="J3340" t="str">
            <v>TND JASA PENGHAR KLS 3 II ISWARA  PENCAMP &amp; PENGIS</v>
          </cell>
          <cell r="K3340" t="str">
            <v>103190120</v>
          </cell>
        </row>
        <row r="3341">
          <cell r="A3341" t="str">
            <v>F</v>
          </cell>
          <cell r="B3341" t="str">
            <v>1</v>
          </cell>
          <cell r="D3341" t="str">
            <v>003567</v>
          </cell>
          <cell r="E3341">
            <v>38583</v>
          </cell>
          <cell r="F3341" t="str">
            <v>48502G3</v>
          </cell>
          <cell r="G3341" t="str">
            <v>6704020102G3</v>
          </cell>
          <cell r="H3341">
            <v>900000</v>
          </cell>
          <cell r="I3341" t="str">
            <v>D</v>
          </cell>
          <cell r="J3341" t="str">
            <v>TND JASA PENGHAR KLS 3 HERI ABI   PENCAMP &amp; PENGIS</v>
          </cell>
          <cell r="K3341" t="str">
            <v>103190130</v>
          </cell>
        </row>
        <row r="3342">
          <cell r="A3342" t="str">
            <v>F</v>
          </cell>
          <cell r="B3342" t="str">
            <v>1</v>
          </cell>
          <cell r="D3342" t="str">
            <v>003567</v>
          </cell>
          <cell r="E3342">
            <v>38583</v>
          </cell>
          <cell r="F3342" t="str">
            <v>1000000</v>
          </cell>
          <cell r="G3342" t="str">
            <v>110101010000</v>
          </cell>
          <cell r="H3342">
            <v>900000</v>
          </cell>
          <cell r="I3342" t="str">
            <v>K</v>
          </cell>
          <cell r="J3342" t="str">
            <v>TND JASA PENGHAR KLS 3 HERI ABI   PENCAMP &amp; PENGIS</v>
          </cell>
          <cell r="K3342" t="str">
            <v>103190140</v>
          </cell>
        </row>
        <row r="3343">
          <cell r="A3343" t="str">
            <v>F</v>
          </cell>
          <cell r="B3343" t="str">
            <v>1</v>
          </cell>
          <cell r="D3343" t="str">
            <v>003568</v>
          </cell>
          <cell r="E3343">
            <v>38583</v>
          </cell>
          <cell r="F3343" t="str">
            <v>48502A4</v>
          </cell>
          <cell r="G3343" t="str">
            <v>6704020102A4</v>
          </cell>
          <cell r="H3343">
            <v>900000</v>
          </cell>
          <cell r="I3343" t="str">
            <v>D</v>
          </cell>
          <cell r="J3343" t="str">
            <v>TND JASA PENGHAR KLS 3 USEP S          KTO BINTANG</v>
          </cell>
          <cell r="K3343" t="str">
            <v>103190150</v>
          </cell>
        </row>
        <row r="3344">
          <cell r="A3344" t="str">
            <v>F</v>
          </cell>
          <cell r="B3344" t="str">
            <v>1</v>
          </cell>
          <cell r="D3344" t="str">
            <v>003568</v>
          </cell>
          <cell r="E3344">
            <v>38583</v>
          </cell>
          <cell r="F3344" t="str">
            <v>1000000</v>
          </cell>
          <cell r="G3344" t="str">
            <v>110101010000</v>
          </cell>
          <cell r="H3344">
            <v>900000</v>
          </cell>
          <cell r="I3344" t="str">
            <v>K</v>
          </cell>
          <cell r="J3344" t="str">
            <v>TND JASA PENGHAR KLS 3 USEP S          KTO BINTANG</v>
          </cell>
          <cell r="K3344" t="str">
            <v>103190160</v>
          </cell>
        </row>
        <row r="3345">
          <cell r="A3345" t="str">
            <v>F</v>
          </cell>
          <cell r="B3345" t="str">
            <v>1</v>
          </cell>
          <cell r="D3345" t="str">
            <v>003569</v>
          </cell>
          <cell r="E3345">
            <v>38583</v>
          </cell>
          <cell r="F3345" t="str">
            <v>48502F5</v>
          </cell>
          <cell r="G3345" t="str">
            <v>6704020102F5</v>
          </cell>
          <cell r="H3345">
            <v>900000</v>
          </cell>
          <cell r="I3345" t="str">
            <v>D</v>
          </cell>
          <cell r="J3345" t="str">
            <v>TND JASA PENGHAR KLS 3 SUSILO P                ARV</v>
          </cell>
          <cell r="K3345" t="str">
            <v>103190170</v>
          </cell>
        </row>
        <row r="3346">
          <cell r="A3346" t="str">
            <v>F</v>
          </cell>
          <cell r="B3346" t="str">
            <v>1</v>
          </cell>
          <cell r="D3346" t="str">
            <v>003569</v>
          </cell>
          <cell r="E3346">
            <v>38583</v>
          </cell>
          <cell r="F3346" t="str">
            <v>1000000</v>
          </cell>
          <cell r="G3346" t="str">
            <v>110101010000</v>
          </cell>
          <cell r="H3346">
            <v>900000</v>
          </cell>
          <cell r="I3346" t="str">
            <v>K</v>
          </cell>
          <cell r="J3346" t="str">
            <v>TND JASA PENGHAR KLS 3 SUSILO P                ARV</v>
          </cell>
          <cell r="K3346" t="str">
            <v>103190180</v>
          </cell>
        </row>
        <row r="3347">
          <cell r="A3347" t="str">
            <v>F</v>
          </cell>
          <cell r="B3347" t="str">
            <v>1</v>
          </cell>
          <cell r="D3347" t="str">
            <v>003570</v>
          </cell>
          <cell r="E3347">
            <v>38583</v>
          </cell>
          <cell r="F3347" t="str">
            <v>48502H6</v>
          </cell>
          <cell r="G3347" t="str">
            <v>6704020102H6</v>
          </cell>
          <cell r="H3347">
            <v>900000</v>
          </cell>
          <cell r="I3347" t="str">
            <v>D</v>
          </cell>
          <cell r="J3347" t="str">
            <v>TND JASA PENGHAR KLS 3 SYAIFUL A    PEMURNIAN KINA</v>
          </cell>
          <cell r="K3347" t="str">
            <v>103190190</v>
          </cell>
        </row>
        <row r="3348">
          <cell r="A3348" t="str">
            <v>F</v>
          </cell>
          <cell r="B3348" t="str">
            <v>1</v>
          </cell>
          <cell r="D3348" t="str">
            <v>003570</v>
          </cell>
          <cell r="E3348">
            <v>38583</v>
          </cell>
          <cell r="F3348" t="str">
            <v>1000000</v>
          </cell>
          <cell r="G3348" t="str">
            <v>110101010000</v>
          </cell>
          <cell r="H3348">
            <v>900000</v>
          </cell>
          <cell r="I3348" t="str">
            <v>K</v>
          </cell>
          <cell r="J3348" t="str">
            <v>TND JASA PENGHAR KLS 3 SYAIFUL A    PEMURNIAN KINA</v>
          </cell>
          <cell r="K3348" t="str">
            <v>103190200</v>
          </cell>
        </row>
        <row r="3349">
          <cell r="A3349" t="str">
            <v>F</v>
          </cell>
          <cell r="B3349" t="str">
            <v>1</v>
          </cell>
          <cell r="D3349" t="str">
            <v>003571</v>
          </cell>
          <cell r="E3349">
            <v>38583</v>
          </cell>
          <cell r="F3349" t="str">
            <v>48502G5</v>
          </cell>
          <cell r="G3349" t="str">
            <v>6704020102G5</v>
          </cell>
          <cell r="H3349">
            <v>900000</v>
          </cell>
          <cell r="I3349" t="str">
            <v>D</v>
          </cell>
          <cell r="J3349" t="str">
            <v>TND JASA PENGHAR KLS 3 SUMIARSA        FITOFARMAKA</v>
          </cell>
          <cell r="K3349" t="str">
            <v>103190210</v>
          </cell>
        </row>
        <row r="3350">
          <cell r="A3350" t="str">
            <v>F</v>
          </cell>
          <cell r="B3350" t="str">
            <v>1</v>
          </cell>
          <cell r="D3350" t="str">
            <v>003571</v>
          </cell>
          <cell r="E3350">
            <v>38583</v>
          </cell>
          <cell r="F3350" t="str">
            <v>1000000</v>
          </cell>
          <cell r="G3350" t="str">
            <v>110101010000</v>
          </cell>
          <cell r="H3350">
            <v>900000</v>
          </cell>
          <cell r="I3350" t="str">
            <v>K</v>
          </cell>
          <cell r="J3350" t="str">
            <v>TND JASA PENGHAR KLS 3 SUMIARSA        FITOFARMAKA</v>
          </cell>
          <cell r="K3350" t="str">
            <v>103190220</v>
          </cell>
        </row>
        <row r="3351">
          <cell r="A3351" t="str">
            <v>F</v>
          </cell>
          <cell r="B3351" t="str">
            <v>1</v>
          </cell>
          <cell r="D3351" t="str">
            <v>003572</v>
          </cell>
          <cell r="E3351">
            <v>38583</v>
          </cell>
          <cell r="F3351" t="str">
            <v>48502H5</v>
          </cell>
          <cell r="G3351" t="str">
            <v>6704020102H5</v>
          </cell>
          <cell r="H3351">
            <v>900000</v>
          </cell>
          <cell r="I3351" t="str">
            <v>D</v>
          </cell>
          <cell r="J3351" t="str">
            <v>TND JASA PENGHAR KLS 3 ADE S         ALKALOID KINA</v>
          </cell>
          <cell r="K3351" t="str">
            <v>103190230</v>
          </cell>
        </row>
        <row r="3352">
          <cell r="A3352" t="str">
            <v>F</v>
          </cell>
          <cell r="B3352" t="str">
            <v>1</v>
          </cell>
          <cell r="D3352" t="str">
            <v>003572</v>
          </cell>
          <cell r="E3352">
            <v>38583</v>
          </cell>
          <cell r="F3352" t="str">
            <v>1000000</v>
          </cell>
          <cell r="G3352" t="str">
            <v>110101010000</v>
          </cell>
          <cell r="H3352">
            <v>900000</v>
          </cell>
          <cell r="I3352" t="str">
            <v>K</v>
          </cell>
          <cell r="J3352" t="str">
            <v>TND JASA PENGHAR KLS 3 ADE S         ALKALOID KINA</v>
          </cell>
          <cell r="K3352" t="str">
            <v>103190240</v>
          </cell>
        </row>
        <row r="3353">
          <cell r="A3353" t="str">
            <v>F</v>
          </cell>
          <cell r="B3353" t="str">
            <v>1</v>
          </cell>
          <cell r="D3353" t="str">
            <v>003573</v>
          </cell>
          <cell r="E3353">
            <v>38583</v>
          </cell>
          <cell r="F3353" t="str">
            <v>48502H5</v>
          </cell>
          <cell r="G3353" t="str">
            <v>6704020102H5</v>
          </cell>
          <cell r="H3353">
            <v>900000</v>
          </cell>
          <cell r="I3353" t="str">
            <v>D</v>
          </cell>
          <cell r="J3353" t="str">
            <v>TND JASA PENGHAR KLS 3 ASEP S        ALKALOID KINA</v>
          </cell>
          <cell r="K3353" t="str">
            <v>103190250</v>
          </cell>
        </row>
        <row r="3354">
          <cell r="A3354" t="str">
            <v>F</v>
          </cell>
          <cell r="B3354" t="str">
            <v>1</v>
          </cell>
          <cell r="D3354" t="str">
            <v>003573</v>
          </cell>
          <cell r="E3354">
            <v>38583</v>
          </cell>
          <cell r="F3354" t="str">
            <v>1000000</v>
          </cell>
          <cell r="G3354" t="str">
            <v>110101010000</v>
          </cell>
          <cell r="H3354">
            <v>900000</v>
          </cell>
          <cell r="I3354" t="str">
            <v>K</v>
          </cell>
          <cell r="J3354" t="str">
            <v>TND JASA PENGHAR KLS 3 ASEP S        ALKALOID KINA</v>
          </cell>
          <cell r="K3354" t="str">
            <v>103190260</v>
          </cell>
        </row>
        <row r="3355">
          <cell r="A3355" t="str">
            <v>F</v>
          </cell>
          <cell r="B3355" t="str">
            <v>1</v>
          </cell>
          <cell r="D3355" t="str">
            <v>003574</v>
          </cell>
          <cell r="E3355">
            <v>38583</v>
          </cell>
          <cell r="F3355" t="str">
            <v>48502Q5</v>
          </cell>
          <cell r="G3355" t="str">
            <v>6704020102Q5</v>
          </cell>
          <cell r="H3355">
            <v>900000</v>
          </cell>
          <cell r="I3355" t="str">
            <v>D</v>
          </cell>
          <cell r="J3355" t="str">
            <v>TND JASA PENGHAR KLS 3 AGUS WARSA             UMUM</v>
          </cell>
          <cell r="K3355" t="str">
            <v>103190270</v>
          </cell>
        </row>
        <row r="3356">
          <cell r="A3356" t="str">
            <v>F</v>
          </cell>
          <cell r="B3356" t="str">
            <v>1</v>
          </cell>
          <cell r="D3356" t="str">
            <v>003574</v>
          </cell>
          <cell r="E3356">
            <v>38583</v>
          </cell>
          <cell r="F3356" t="str">
            <v>1000000</v>
          </cell>
          <cell r="G3356" t="str">
            <v>110101010000</v>
          </cell>
          <cell r="H3356">
            <v>900000</v>
          </cell>
          <cell r="I3356" t="str">
            <v>K</v>
          </cell>
          <cell r="J3356" t="str">
            <v>TND JASA PENGHAR KLS 3 AGUS WARSA             UMUM</v>
          </cell>
          <cell r="K3356" t="str">
            <v>103190280</v>
          </cell>
        </row>
        <row r="3357">
          <cell r="A3357" t="str">
            <v>F</v>
          </cell>
          <cell r="B3357" t="str">
            <v>1</v>
          </cell>
          <cell r="D3357" t="str">
            <v>003575</v>
          </cell>
          <cell r="E3357">
            <v>38583</v>
          </cell>
          <cell r="F3357" t="str">
            <v>48502G5</v>
          </cell>
          <cell r="G3357" t="str">
            <v>6704020102G5</v>
          </cell>
          <cell r="H3357">
            <v>900000</v>
          </cell>
          <cell r="I3357" t="str">
            <v>D</v>
          </cell>
          <cell r="J3357" t="str">
            <v>TND JASA PENGHAR KLS 3 JAJANG C        FITOFARMAKA</v>
          </cell>
          <cell r="K3357" t="str">
            <v>103190290</v>
          </cell>
        </row>
        <row r="3358">
          <cell r="A3358" t="str">
            <v>F</v>
          </cell>
          <cell r="B3358" t="str">
            <v>1</v>
          </cell>
          <cell r="D3358" t="str">
            <v>003575</v>
          </cell>
          <cell r="E3358">
            <v>38583</v>
          </cell>
          <cell r="F3358" t="str">
            <v>1000000</v>
          </cell>
          <cell r="G3358" t="str">
            <v>110101010000</v>
          </cell>
          <cell r="H3358">
            <v>900000</v>
          </cell>
          <cell r="I3358" t="str">
            <v>K</v>
          </cell>
          <cell r="J3358" t="str">
            <v>TND JASA PENGHAR KLS 3 JAJANG C        FITOFARMAKA</v>
          </cell>
          <cell r="K3358" t="str">
            <v>103190300</v>
          </cell>
        </row>
        <row r="3359">
          <cell r="A3359" t="str">
            <v>F</v>
          </cell>
          <cell r="B3359" t="str">
            <v>1</v>
          </cell>
          <cell r="D3359" t="str">
            <v>003576</v>
          </cell>
          <cell r="E3359">
            <v>38583</v>
          </cell>
          <cell r="F3359" t="str">
            <v>48502G5</v>
          </cell>
          <cell r="G3359" t="str">
            <v>6704020102G5</v>
          </cell>
          <cell r="H3359">
            <v>900000</v>
          </cell>
          <cell r="I3359" t="str">
            <v>D</v>
          </cell>
          <cell r="J3359" t="str">
            <v>TND JASA PENGHAR KLS 3 SUPRIYANTO      FITOFARMAKA</v>
          </cell>
          <cell r="K3359" t="str">
            <v>103190310</v>
          </cell>
        </row>
        <row r="3360">
          <cell r="A3360" t="str">
            <v>F</v>
          </cell>
          <cell r="B3360" t="str">
            <v>1</v>
          </cell>
          <cell r="D3360" t="str">
            <v>003576</v>
          </cell>
          <cell r="E3360">
            <v>38583</v>
          </cell>
          <cell r="F3360" t="str">
            <v>1000000</v>
          </cell>
          <cell r="G3360" t="str">
            <v>110101010000</v>
          </cell>
          <cell r="H3360">
            <v>900000</v>
          </cell>
          <cell r="I3360" t="str">
            <v>K</v>
          </cell>
          <cell r="J3360" t="str">
            <v>TND JASA PENGHAR KLS 3 SUPRIYANTO      FITOFARMAKA</v>
          </cell>
          <cell r="K3360" t="str">
            <v>103190320</v>
          </cell>
        </row>
        <row r="3361">
          <cell r="A3361" t="str">
            <v>F</v>
          </cell>
          <cell r="B3361" t="str">
            <v>1</v>
          </cell>
          <cell r="D3361" t="str">
            <v>003577</v>
          </cell>
          <cell r="E3361">
            <v>38583</v>
          </cell>
          <cell r="F3361" t="str">
            <v>48502Q5</v>
          </cell>
          <cell r="G3361" t="str">
            <v>6704020102Q5</v>
          </cell>
          <cell r="H3361">
            <v>900000</v>
          </cell>
          <cell r="I3361" t="str">
            <v>D</v>
          </cell>
          <cell r="J3361" t="str">
            <v>TND JASA PENGHAR KLS 3 YAYAN                  UMUM</v>
          </cell>
          <cell r="K3361" t="str">
            <v>103190330</v>
          </cell>
        </row>
        <row r="3362">
          <cell r="A3362" t="str">
            <v>F</v>
          </cell>
          <cell r="B3362" t="str">
            <v>1</v>
          </cell>
          <cell r="D3362" t="str">
            <v>003577</v>
          </cell>
          <cell r="E3362">
            <v>38583</v>
          </cell>
          <cell r="F3362" t="str">
            <v>1000000</v>
          </cell>
          <cell r="G3362" t="str">
            <v>110101010000</v>
          </cell>
          <cell r="H3362">
            <v>900000</v>
          </cell>
          <cell r="I3362" t="str">
            <v>K</v>
          </cell>
          <cell r="J3362" t="str">
            <v>TND JASA PENGHSR KLS 3 YAYAN                  UMUM</v>
          </cell>
          <cell r="K3362" t="str">
            <v>103190340</v>
          </cell>
        </row>
        <row r="3363">
          <cell r="A3363" t="str">
            <v>F</v>
          </cell>
          <cell r="B3363" t="str">
            <v>1</v>
          </cell>
          <cell r="D3363" t="str">
            <v>003578</v>
          </cell>
          <cell r="E3363">
            <v>38583</v>
          </cell>
          <cell r="F3363" t="str">
            <v>48502F6</v>
          </cell>
          <cell r="G3363" t="str">
            <v>6704020102F6</v>
          </cell>
          <cell r="H3363">
            <v>900000</v>
          </cell>
          <cell r="I3363" t="str">
            <v>D</v>
          </cell>
          <cell r="J3363" t="str">
            <v>TND JASA PENGHAR KLS 3 YAYAT H       PENGEM PRIMER</v>
          </cell>
          <cell r="K3363" t="str">
            <v>103190350</v>
          </cell>
        </row>
        <row r="3364">
          <cell r="A3364" t="str">
            <v>F</v>
          </cell>
          <cell r="B3364" t="str">
            <v>1</v>
          </cell>
          <cell r="D3364" t="str">
            <v>003578</v>
          </cell>
          <cell r="E3364">
            <v>38583</v>
          </cell>
          <cell r="F3364" t="str">
            <v>1000000</v>
          </cell>
          <cell r="G3364" t="str">
            <v>110101010000</v>
          </cell>
          <cell r="H3364">
            <v>900000</v>
          </cell>
          <cell r="I3364" t="str">
            <v>K</v>
          </cell>
          <cell r="J3364" t="str">
            <v>TND JASA PENGHAR KLS 3 YAYAT H       PENGEM PRIMER</v>
          </cell>
          <cell r="K3364" t="str">
            <v>103190360</v>
          </cell>
        </row>
        <row r="3365">
          <cell r="A3365" t="str">
            <v>F</v>
          </cell>
          <cell r="B3365" t="str">
            <v>1</v>
          </cell>
          <cell r="D3365" t="str">
            <v>003579</v>
          </cell>
          <cell r="E3365">
            <v>38583</v>
          </cell>
          <cell r="F3365" t="str">
            <v>48502H5</v>
          </cell>
          <cell r="G3365" t="str">
            <v>6704020102H5</v>
          </cell>
          <cell r="H3365">
            <v>900000</v>
          </cell>
          <cell r="I3365" t="str">
            <v>D</v>
          </cell>
          <cell r="J3365" t="str">
            <v>TND JASA PENGHAR KLS 3 DAYAT S       ALKALOID KINA</v>
          </cell>
          <cell r="K3365" t="str">
            <v>103190370</v>
          </cell>
        </row>
        <row r="3366">
          <cell r="A3366" t="str">
            <v>F</v>
          </cell>
          <cell r="B3366" t="str">
            <v>1</v>
          </cell>
          <cell r="D3366" t="str">
            <v>003579</v>
          </cell>
          <cell r="E3366">
            <v>38583</v>
          </cell>
          <cell r="F3366" t="str">
            <v>1000000</v>
          </cell>
          <cell r="G3366" t="str">
            <v>110101010000</v>
          </cell>
          <cell r="H3366">
            <v>900000</v>
          </cell>
          <cell r="I3366" t="str">
            <v>K</v>
          </cell>
          <cell r="J3366" t="str">
            <v>TND JASA PENGHAR KLS 3 DAYAT S       ALKALOID KINA</v>
          </cell>
          <cell r="K3366" t="str">
            <v>103190380</v>
          </cell>
        </row>
        <row r="3367">
          <cell r="A3367" t="str">
            <v>F</v>
          </cell>
          <cell r="B3367" t="str">
            <v>1</v>
          </cell>
          <cell r="D3367" t="str">
            <v>003580</v>
          </cell>
          <cell r="E3367">
            <v>38583</v>
          </cell>
          <cell r="F3367" t="str">
            <v>48502H6</v>
          </cell>
          <cell r="G3367" t="str">
            <v>6704020102H6</v>
          </cell>
          <cell r="H3367">
            <v>900000</v>
          </cell>
          <cell r="I3367" t="str">
            <v>D</v>
          </cell>
          <cell r="J3367" t="str">
            <v>TND JASA PENGHAR KLS 3 DEDE R       PEMURNIAN KINA</v>
          </cell>
          <cell r="K3367" t="str">
            <v>103190390</v>
          </cell>
        </row>
        <row r="3368">
          <cell r="A3368" t="str">
            <v>F</v>
          </cell>
          <cell r="B3368" t="str">
            <v>1</v>
          </cell>
          <cell r="D3368" t="str">
            <v>003580</v>
          </cell>
          <cell r="E3368">
            <v>38583</v>
          </cell>
          <cell r="F3368" t="str">
            <v>1000000</v>
          </cell>
          <cell r="G3368" t="str">
            <v>110101010000</v>
          </cell>
          <cell r="H3368">
            <v>900000</v>
          </cell>
          <cell r="I3368" t="str">
            <v>K</v>
          </cell>
          <cell r="J3368" t="str">
            <v>TND JASA PENGHAR KLS 3 DEDE R       PEMURNIAN KINA</v>
          </cell>
          <cell r="K3368" t="str">
            <v>103190400</v>
          </cell>
        </row>
        <row r="3369">
          <cell r="A3369" t="str">
            <v>F</v>
          </cell>
          <cell r="B3369" t="str">
            <v>1</v>
          </cell>
          <cell r="D3369" t="str">
            <v>003581</v>
          </cell>
          <cell r="E3369">
            <v>38583</v>
          </cell>
          <cell r="F3369" t="str">
            <v>48502H6</v>
          </cell>
          <cell r="G3369" t="str">
            <v>6704020102H6</v>
          </cell>
          <cell r="H3369">
            <v>900000</v>
          </cell>
          <cell r="I3369" t="str">
            <v>D</v>
          </cell>
          <cell r="J3369" t="str">
            <v>TND JASA PENGHAR KLS 3 DAMAS        PEMURNIAN KINA</v>
          </cell>
          <cell r="K3369" t="str">
            <v>103190410</v>
          </cell>
        </row>
        <row r="3370">
          <cell r="A3370" t="str">
            <v>F</v>
          </cell>
          <cell r="B3370" t="str">
            <v>1</v>
          </cell>
          <cell r="D3370" t="str">
            <v>003581</v>
          </cell>
          <cell r="E3370">
            <v>38583</v>
          </cell>
          <cell r="F3370" t="str">
            <v>1000000</v>
          </cell>
          <cell r="G3370" t="str">
            <v>110101010000</v>
          </cell>
          <cell r="H3370">
            <v>900000</v>
          </cell>
          <cell r="I3370" t="str">
            <v>K</v>
          </cell>
          <cell r="J3370" t="str">
            <v>TND JASA PENGHAR KLS 3 DAMAS        PEMURNIAN KINA</v>
          </cell>
          <cell r="K3370" t="str">
            <v>103190420</v>
          </cell>
        </row>
        <row r="3371">
          <cell r="A3371" t="str">
            <v>F</v>
          </cell>
          <cell r="B3371" t="str">
            <v>1</v>
          </cell>
          <cell r="D3371" t="str">
            <v>003582</v>
          </cell>
          <cell r="E3371">
            <v>38583</v>
          </cell>
          <cell r="F3371" t="str">
            <v>48502H4</v>
          </cell>
          <cell r="G3371" t="str">
            <v>6704020102H4</v>
          </cell>
          <cell r="H3371">
            <v>900000</v>
          </cell>
          <cell r="I3371" t="str">
            <v>D</v>
          </cell>
          <cell r="J3371" t="str">
            <v>TND JASA PENGHAR KLS 3 DEDI R       EKSTRAKSI KINA</v>
          </cell>
          <cell r="K3371" t="str">
            <v>103190430</v>
          </cell>
        </row>
        <row r="3372">
          <cell r="A3372" t="str">
            <v>F</v>
          </cell>
          <cell r="B3372" t="str">
            <v>1</v>
          </cell>
          <cell r="D3372" t="str">
            <v>003582</v>
          </cell>
          <cell r="E3372">
            <v>38583</v>
          </cell>
          <cell r="F3372" t="str">
            <v>1000000</v>
          </cell>
          <cell r="G3372" t="str">
            <v>110101010000</v>
          </cell>
          <cell r="H3372">
            <v>900000</v>
          </cell>
          <cell r="I3372" t="str">
            <v>K</v>
          </cell>
          <cell r="J3372" t="str">
            <v>TND JASA PENGHAR KLS 3 DEDI R       EKSTRAKSI KINA</v>
          </cell>
          <cell r="K3372" t="str">
            <v>103190440</v>
          </cell>
        </row>
        <row r="3373">
          <cell r="A3373" t="str">
            <v>F</v>
          </cell>
          <cell r="B3373" t="str">
            <v>1</v>
          </cell>
          <cell r="D3373" t="str">
            <v>003583</v>
          </cell>
          <cell r="E3373">
            <v>38583</v>
          </cell>
          <cell r="F3373" t="str">
            <v>48502L4</v>
          </cell>
          <cell r="G3373" t="str">
            <v>6704020102L4</v>
          </cell>
          <cell r="H3373">
            <v>900000</v>
          </cell>
          <cell r="I3373" t="str">
            <v>D</v>
          </cell>
          <cell r="J3373" t="str">
            <v>TND JASA PENGHAR KLS 3 DANI         EVAL BHN KEMAS</v>
          </cell>
          <cell r="K3373" t="str">
            <v>103190450</v>
          </cell>
        </row>
        <row r="3374">
          <cell r="A3374" t="str">
            <v>F</v>
          </cell>
          <cell r="B3374" t="str">
            <v>1</v>
          </cell>
          <cell r="D3374" t="str">
            <v>003583</v>
          </cell>
          <cell r="E3374">
            <v>38583</v>
          </cell>
          <cell r="F3374" t="str">
            <v>1000000</v>
          </cell>
          <cell r="G3374" t="str">
            <v>110101010000</v>
          </cell>
          <cell r="H3374">
            <v>900000</v>
          </cell>
          <cell r="I3374" t="str">
            <v>K</v>
          </cell>
          <cell r="J3374" t="str">
            <v>TND JASA PENGHAR KLS 3 DANI         EVAL BHN KEMAS</v>
          </cell>
          <cell r="K3374" t="str">
            <v>103190460</v>
          </cell>
        </row>
        <row r="3375">
          <cell r="A3375" t="str">
            <v>F</v>
          </cell>
          <cell r="B3375" t="str">
            <v>1</v>
          </cell>
          <cell r="D3375" t="str">
            <v>003584</v>
          </cell>
          <cell r="E3375">
            <v>38583</v>
          </cell>
          <cell r="F3375" t="str">
            <v>48502J2</v>
          </cell>
          <cell r="G3375" t="str">
            <v>6704020102J2</v>
          </cell>
          <cell r="H3375">
            <v>900000</v>
          </cell>
          <cell r="I3375" t="str">
            <v>D</v>
          </cell>
          <cell r="J3375" t="str">
            <v>TND JASA PENGHAR KLS 3 ASEP T    PENGAW DLM PROSES</v>
          </cell>
          <cell r="K3375" t="str">
            <v>103190470</v>
          </cell>
        </row>
        <row r="3376">
          <cell r="A3376" t="str">
            <v>F</v>
          </cell>
          <cell r="B3376" t="str">
            <v>1</v>
          </cell>
          <cell r="D3376" t="str">
            <v>003584</v>
          </cell>
          <cell r="E3376">
            <v>38583</v>
          </cell>
          <cell r="F3376" t="str">
            <v>1000000</v>
          </cell>
          <cell r="G3376" t="str">
            <v>110101010000</v>
          </cell>
          <cell r="H3376">
            <v>900000</v>
          </cell>
          <cell r="I3376" t="str">
            <v>K</v>
          </cell>
          <cell r="J3376" t="str">
            <v>TND JASA PENGHAR KLS 3 ASEP T      PENGAW DLM PROS</v>
          </cell>
          <cell r="K3376" t="str">
            <v>103190480</v>
          </cell>
        </row>
        <row r="3377">
          <cell r="A3377" t="str">
            <v>F</v>
          </cell>
          <cell r="B3377" t="str">
            <v>1</v>
          </cell>
          <cell r="D3377" t="str">
            <v>003585</v>
          </cell>
          <cell r="E3377">
            <v>38583</v>
          </cell>
          <cell r="F3377" t="str">
            <v>48502A4</v>
          </cell>
          <cell r="G3377" t="str">
            <v>6704020102A4</v>
          </cell>
          <cell r="H3377">
            <v>900000</v>
          </cell>
          <cell r="I3377" t="str">
            <v>D</v>
          </cell>
          <cell r="J3377" t="str">
            <v>TND JASA PENGHAR KLS 3 ACHMAD N        KTO BINTANG</v>
          </cell>
          <cell r="K3377" t="str">
            <v>103190490</v>
          </cell>
        </row>
        <row r="3378">
          <cell r="A3378" t="str">
            <v>F</v>
          </cell>
          <cell r="B3378" t="str">
            <v>1</v>
          </cell>
          <cell r="D3378" t="str">
            <v>003585</v>
          </cell>
          <cell r="E3378">
            <v>38583</v>
          </cell>
          <cell r="F3378" t="str">
            <v>1000000</v>
          </cell>
          <cell r="G3378" t="str">
            <v>110101010000</v>
          </cell>
          <cell r="H3378">
            <v>900000</v>
          </cell>
          <cell r="I3378" t="str">
            <v>K</v>
          </cell>
          <cell r="J3378" t="str">
            <v>TND JASA PENGHAR KLS 3 ACHMAD N        KTO BINTANG</v>
          </cell>
          <cell r="K3378" t="str">
            <v>103190500</v>
          </cell>
        </row>
        <row r="3379">
          <cell r="A3379" t="str">
            <v>F</v>
          </cell>
          <cell r="B3379" t="str">
            <v>1</v>
          </cell>
          <cell r="D3379" t="str">
            <v>003586</v>
          </cell>
          <cell r="E3379">
            <v>38583</v>
          </cell>
          <cell r="F3379" t="str">
            <v>48502M4</v>
          </cell>
          <cell r="G3379" t="str">
            <v>6704020102M4</v>
          </cell>
          <cell r="H3379">
            <v>900000</v>
          </cell>
          <cell r="I3379" t="str">
            <v>D</v>
          </cell>
          <cell r="J3379" t="str">
            <v>TND JASA PENGHAR KLS 3 ENDET               MEKANIK</v>
          </cell>
          <cell r="K3379" t="str">
            <v>103190510</v>
          </cell>
        </row>
        <row r="3380">
          <cell r="A3380" t="str">
            <v>F</v>
          </cell>
          <cell r="B3380" t="str">
            <v>1</v>
          </cell>
          <cell r="D3380" t="str">
            <v>003586</v>
          </cell>
          <cell r="E3380">
            <v>38583</v>
          </cell>
          <cell r="F3380" t="str">
            <v>1000000</v>
          </cell>
          <cell r="G3380" t="str">
            <v>110101010000</v>
          </cell>
          <cell r="H3380">
            <v>900000</v>
          </cell>
          <cell r="I3380" t="str">
            <v>K</v>
          </cell>
          <cell r="J3380" t="str">
            <v>TND JASA PENGHAR KLS 3 ENDET               MEKANIK</v>
          </cell>
          <cell r="K3380" t="str">
            <v>103190520</v>
          </cell>
        </row>
        <row r="3381">
          <cell r="A3381" t="str">
            <v>F</v>
          </cell>
          <cell r="B3381" t="str">
            <v>1</v>
          </cell>
          <cell r="D3381" t="str">
            <v>003587</v>
          </cell>
          <cell r="E3381">
            <v>38583</v>
          </cell>
          <cell r="F3381" t="str">
            <v>48502G5</v>
          </cell>
          <cell r="G3381" t="str">
            <v>6704020102G5</v>
          </cell>
          <cell r="H3381">
            <v>900000</v>
          </cell>
          <cell r="I3381" t="str">
            <v>D</v>
          </cell>
          <cell r="J3381" t="str">
            <v>TND JASA PENGHAR KLS 3 KASMAT          FITOFARMAKA</v>
          </cell>
          <cell r="K3381" t="str">
            <v>103190530</v>
          </cell>
        </row>
        <row r="3382">
          <cell r="A3382" t="str">
            <v>F</v>
          </cell>
          <cell r="B3382" t="str">
            <v>1</v>
          </cell>
          <cell r="D3382" t="str">
            <v>003587</v>
          </cell>
          <cell r="E3382">
            <v>38583</v>
          </cell>
          <cell r="F3382" t="str">
            <v>1000000</v>
          </cell>
          <cell r="G3382" t="str">
            <v>110101010000</v>
          </cell>
          <cell r="H3382">
            <v>900000</v>
          </cell>
          <cell r="I3382" t="str">
            <v>K</v>
          </cell>
          <cell r="J3382" t="str">
            <v>TND JASA PENGHAR KLS 3 KASMAT          FITOFARMAKA</v>
          </cell>
          <cell r="K3382" t="str">
            <v>103190540</v>
          </cell>
        </row>
        <row r="3383">
          <cell r="A3383" t="str">
            <v>F</v>
          </cell>
          <cell r="B3383" t="str">
            <v>1</v>
          </cell>
          <cell r="D3383" t="str">
            <v>003588</v>
          </cell>
          <cell r="E3383">
            <v>38583</v>
          </cell>
          <cell r="F3383" t="str">
            <v>48502F2</v>
          </cell>
          <cell r="G3383" t="str">
            <v>6704020102F2</v>
          </cell>
          <cell r="H3383">
            <v>900000</v>
          </cell>
          <cell r="I3383" t="str">
            <v>D</v>
          </cell>
          <cell r="J3383" t="str">
            <v>TND JASA PENGHAR KLS 3 ACHMAD M          GRANULASI</v>
          </cell>
          <cell r="K3383" t="str">
            <v>103190550</v>
          </cell>
        </row>
        <row r="3384">
          <cell r="A3384" t="str">
            <v>F</v>
          </cell>
          <cell r="B3384" t="str">
            <v>1</v>
          </cell>
          <cell r="D3384" t="str">
            <v>003588</v>
          </cell>
          <cell r="E3384">
            <v>38583</v>
          </cell>
          <cell r="F3384" t="str">
            <v>1000000</v>
          </cell>
          <cell r="G3384" t="str">
            <v>110101010000</v>
          </cell>
          <cell r="H3384">
            <v>900000</v>
          </cell>
          <cell r="I3384" t="str">
            <v>K</v>
          </cell>
          <cell r="J3384" t="str">
            <v>TND JASA PENGHAR KLS 3 ACHMAD M          GRANULASI</v>
          </cell>
          <cell r="K3384" t="str">
            <v>103190560</v>
          </cell>
        </row>
        <row r="3385">
          <cell r="A3385" t="str">
            <v>F</v>
          </cell>
          <cell r="B3385" t="str">
            <v>1</v>
          </cell>
          <cell r="D3385" t="str">
            <v>003589</v>
          </cell>
          <cell r="E3385">
            <v>38583</v>
          </cell>
          <cell r="F3385" t="str">
            <v>48502S3</v>
          </cell>
          <cell r="G3385" t="str">
            <v>6704020102S3</v>
          </cell>
          <cell r="H3385">
            <v>900000</v>
          </cell>
          <cell r="I3385" t="str">
            <v>D</v>
          </cell>
          <cell r="J3385" t="str">
            <v>TND JASA PENGHAR KLS 3 ANSORI         ADM/KAS BANK</v>
          </cell>
          <cell r="K3385" t="str">
            <v>103190570</v>
          </cell>
        </row>
        <row r="3386">
          <cell r="A3386" t="str">
            <v>F</v>
          </cell>
          <cell r="B3386" t="str">
            <v>1</v>
          </cell>
          <cell r="D3386" t="str">
            <v>003589</v>
          </cell>
          <cell r="E3386">
            <v>38583</v>
          </cell>
          <cell r="F3386" t="str">
            <v>1000000</v>
          </cell>
          <cell r="G3386" t="str">
            <v>110101010000</v>
          </cell>
          <cell r="H3386">
            <v>900000</v>
          </cell>
          <cell r="I3386" t="str">
            <v>K</v>
          </cell>
          <cell r="J3386" t="str">
            <v>TND JASA PENGHAR KLS 3 ANSORI         ADM/KAS BANK</v>
          </cell>
          <cell r="K3386" t="str">
            <v>103190580</v>
          </cell>
        </row>
        <row r="3387">
          <cell r="A3387" t="str">
            <v>F</v>
          </cell>
          <cell r="B3387" t="str">
            <v>1</v>
          </cell>
          <cell r="D3387" t="str">
            <v>003590</v>
          </cell>
          <cell r="E3387">
            <v>38583</v>
          </cell>
          <cell r="F3387" t="str">
            <v>48502N6</v>
          </cell>
          <cell r="G3387" t="str">
            <v>6704020102N6</v>
          </cell>
          <cell r="H3387">
            <v>900000</v>
          </cell>
          <cell r="I3387" t="str">
            <v>D</v>
          </cell>
          <cell r="J3387" t="str">
            <v>TND JASA PENGHAR KLS 3 SAMSUDIN   PENYIMP KLT KINA</v>
          </cell>
          <cell r="K3387" t="str">
            <v>103190590</v>
          </cell>
        </row>
        <row r="3388">
          <cell r="A3388" t="str">
            <v>F</v>
          </cell>
          <cell r="B3388" t="str">
            <v>1</v>
          </cell>
          <cell r="D3388" t="str">
            <v>003590</v>
          </cell>
          <cell r="E3388">
            <v>38583</v>
          </cell>
          <cell r="F3388" t="str">
            <v>1000000</v>
          </cell>
          <cell r="G3388" t="str">
            <v>110101010000</v>
          </cell>
          <cell r="H3388">
            <v>900000</v>
          </cell>
          <cell r="I3388" t="str">
            <v>K</v>
          </cell>
          <cell r="J3388" t="str">
            <v>TND JASA PENGHAR KLS 3 SAMSUDIN   PENYIMP KLT KINA</v>
          </cell>
          <cell r="K3388" t="str">
            <v>103190600</v>
          </cell>
        </row>
        <row r="3389">
          <cell r="A3389" t="str">
            <v>F</v>
          </cell>
          <cell r="B3389" t="str">
            <v>1</v>
          </cell>
          <cell r="D3389" t="str">
            <v>003591</v>
          </cell>
          <cell r="E3389">
            <v>38583</v>
          </cell>
          <cell r="F3389" t="str">
            <v>48502F7</v>
          </cell>
          <cell r="G3389" t="str">
            <v>6704020102F7</v>
          </cell>
          <cell r="H3389">
            <v>900000</v>
          </cell>
          <cell r="I3389" t="str">
            <v>D</v>
          </cell>
          <cell r="J3389" t="str">
            <v>TND JASA PENGHAR KLS 3 JUJU J     PENGEMA SEKUNDER</v>
          </cell>
          <cell r="K3389" t="str">
            <v>103190610</v>
          </cell>
        </row>
        <row r="3390">
          <cell r="A3390" t="str">
            <v>F</v>
          </cell>
          <cell r="B3390" t="str">
            <v>1</v>
          </cell>
          <cell r="D3390" t="str">
            <v>003591</v>
          </cell>
          <cell r="E3390">
            <v>38583</v>
          </cell>
          <cell r="F3390" t="str">
            <v>1000000</v>
          </cell>
          <cell r="G3390" t="str">
            <v>110101010000</v>
          </cell>
          <cell r="H3390">
            <v>900000</v>
          </cell>
          <cell r="I3390" t="str">
            <v>K</v>
          </cell>
          <cell r="J3390" t="str">
            <v>TND JASA PENGHAR KLS 3 JUJU J      PENGEM SEKUNDER</v>
          </cell>
          <cell r="K3390" t="str">
            <v>103190620</v>
          </cell>
        </row>
        <row r="3391">
          <cell r="A3391" t="str">
            <v>F</v>
          </cell>
          <cell r="B3391" t="str">
            <v>1</v>
          </cell>
          <cell r="D3391" t="str">
            <v>003592</v>
          </cell>
          <cell r="E3391">
            <v>38583</v>
          </cell>
          <cell r="F3391" t="str">
            <v>48502C1</v>
          </cell>
          <cell r="G3391" t="str">
            <v>6704020102C1</v>
          </cell>
          <cell r="H3391">
            <v>900000</v>
          </cell>
          <cell r="I3391" t="str">
            <v>D</v>
          </cell>
          <cell r="J3391" t="str">
            <v>TND JASA PENGHAR KLS 3 ATIN S     PERENC &amp; PENGEND</v>
          </cell>
          <cell r="K3391" t="str">
            <v>103190630</v>
          </cell>
        </row>
        <row r="3392">
          <cell r="A3392" t="str">
            <v>F</v>
          </cell>
          <cell r="B3392" t="str">
            <v>1</v>
          </cell>
          <cell r="D3392" t="str">
            <v>003592</v>
          </cell>
          <cell r="E3392">
            <v>38583</v>
          </cell>
          <cell r="F3392" t="str">
            <v>1000000</v>
          </cell>
          <cell r="G3392" t="str">
            <v>110101010000</v>
          </cell>
          <cell r="H3392">
            <v>900000</v>
          </cell>
          <cell r="I3392" t="str">
            <v>K</v>
          </cell>
          <cell r="J3392" t="str">
            <v>TND JASA PENGHAR KLS 3 ATIN S     PERENC &amp; PENGEND</v>
          </cell>
          <cell r="K3392" t="str">
            <v>103190640</v>
          </cell>
        </row>
        <row r="3393">
          <cell r="A3393" t="str">
            <v>F</v>
          </cell>
          <cell r="B3393" t="str">
            <v>1</v>
          </cell>
          <cell r="D3393" t="str">
            <v>003593</v>
          </cell>
          <cell r="E3393">
            <v>38583</v>
          </cell>
          <cell r="F3393" t="str">
            <v>48503F7</v>
          </cell>
          <cell r="G3393" t="str">
            <v>6704020103F7</v>
          </cell>
          <cell r="H3393">
            <v>900000</v>
          </cell>
          <cell r="I3393" t="str">
            <v>D</v>
          </cell>
          <cell r="J3393" t="str">
            <v>TND JASA PENGHAR KLS 3 ESIH S      PENGEM SEKUNDER</v>
          </cell>
          <cell r="K3393" t="str">
            <v>103190650</v>
          </cell>
        </row>
        <row r="3394">
          <cell r="A3394" t="str">
            <v>F</v>
          </cell>
          <cell r="B3394" t="str">
            <v>1</v>
          </cell>
          <cell r="D3394" t="str">
            <v>003593</v>
          </cell>
          <cell r="E3394">
            <v>38583</v>
          </cell>
          <cell r="F3394" t="str">
            <v>1000000</v>
          </cell>
          <cell r="G3394" t="str">
            <v>110101010000</v>
          </cell>
          <cell r="H3394">
            <v>900000</v>
          </cell>
          <cell r="I3394" t="str">
            <v>K</v>
          </cell>
          <cell r="J3394" t="str">
            <v>TND JASA PENGHAR KLS 3 ESIH S      PENGEM SEKUNDER</v>
          </cell>
          <cell r="K3394" t="str">
            <v>103190660</v>
          </cell>
        </row>
        <row r="3395">
          <cell r="A3395" t="str">
            <v>F</v>
          </cell>
          <cell r="B3395" t="str">
            <v>1</v>
          </cell>
          <cell r="D3395" t="str">
            <v>003594</v>
          </cell>
          <cell r="E3395">
            <v>38583</v>
          </cell>
          <cell r="F3395" t="str">
            <v>48502Q4</v>
          </cell>
          <cell r="G3395" t="str">
            <v>6704020102Q4</v>
          </cell>
          <cell r="H3395">
            <v>900000</v>
          </cell>
          <cell r="I3395" t="str">
            <v>D</v>
          </cell>
          <cell r="J3395" t="str">
            <v>TND JASA PENGHAR KLS 3 EEM N             PELATIHAN</v>
          </cell>
          <cell r="K3395" t="str">
            <v>103190670</v>
          </cell>
        </row>
        <row r="3396">
          <cell r="A3396" t="str">
            <v>F</v>
          </cell>
          <cell r="B3396" t="str">
            <v>1</v>
          </cell>
          <cell r="D3396" t="str">
            <v>003594</v>
          </cell>
          <cell r="E3396">
            <v>38583</v>
          </cell>
          <cell r="F3396" t="str">
            <v>1000000</v>
          </cell>
          <cell r="G3396" t="str">
            <v>110101010000</v>
          </cell>
          <cell r="H3396">
            <v>900000</v>
          </cell>
          <cell r="I3396" t="str">
            <v>K</v>
          </cell>
          <cell r="J3396" t="str">
            <v>TND JASA PENGHAR KLS 3 EEM N             PELATIHAN</v>
          </cell>
          <cell r="K3396" t="str">
            <v>103190680</v>
          </cell>
        </row>
        <row r="3397">
          <cell r="A3397" t="str">
            <v>F</v>
          </cell>
          <cell r="B3397" t="str">
            <v>1</v>
          </cell>
          <cell r="D3397" t="str">
            <v>003595</v>
          </cell>
          <cell r="E3397">
            <v>38583</v>
          </cell>
          <cell r="F3397" t="str">
            <v>48502J2</v>
          </cell>
          <cell r="G3397" t="str">
            <v>6704020102J2</v>
          </cell>
          <cell r="H3397">
            <v>900000</v>
          </cell>
          <cell r="I3397" t="str">
            <v>D</v>
          </cell>
          <cell r="J3397" t="str">
            <v>TND JASA PENGHAR KLS 3 ENGKOM K    PENGAW DLM PROS</v>
          </cell>
          <cell r="K3397" t="str">
            <v>103190690</v>
          </cell>
        </row>
        <row r="3398">
          <cell r="A3398" t="str">
            <v>F</v>
          </cell>
          <cell r="B3398" t="str">
            <v>1</v>
          </cell>
          <cell r="D3398" t="str">
            <v>003595</v>
          </cell>
          <cell r="E3398">
            <v>38583</v>
          </cell>
          <cell r="F3398" t="str">
            <v>1000000</v>
          </cell>
          <cell r="G3398" t="str">
            <v>110101010000</v>
          </cell>
          <cell r="H3398">
            <v>900000</v>
          </cell>
          <cell r="I3398" t="str">
            <v>K</v>
          </cell>
          <cell r="J3398" t="str">
            <v>TND JASA PENGHAR KLS 3 ENGKOM K    PENGAW DLM PROS</v>
          </cell>
          <cell r="K3398" t="str">
            <v>103190700</v>
          </cell>
        </row>
        <row r="3399">
          <cell r="A3399" t="str">
            <v>F</v>
          </cell>
          <cell r="B3399" t="str">
            <v>1</v>
          </cell>
          <cell r="D3399" t="str">
            <v>003596</v>
          </cell>
          <cell r="E3399">
            <v>38583</v>
          </cell>
          <cell r="F3399" t="str">
            <v>48502F7</v>
          </cell>
          <cell r="G3399" t="str">
            <v>6704020102F7</v>
          </cell>
          <cell r="H3399">
            <v>900000</v>
          </cell>
          <cell r="I3399" t="str">
            <v>D</v>
          </cell>
          <cell r="J3399" t="str">
            <v>TND JASA PENGHAR KLS 3 SUTIAH      PENGEM SEKUNDER</v>
          </cell>
          <cell r="K3399" t="str">
            <v>103190710</v>
          </cell>
        </row>
        <row r="3400">
          <cell r="A3400" t="str">
            <v>F</v>
          </cell>
          <cell r="B3400" t="str">
            <v>1</v>
          </cell>
          <cell r="D3400" t="str">
            <v>003596</v>
          </cell>
          <cell r="E3400">
            <v>38583</v>
          </cell>
          <cell r="F3400" t="str">
            <v>1000000</v>
          </cell>
          <cell r="G3400" t="str">
            <v>110101010000</v>
          </cell>
          <cell r="H3400">
            <v>900000</v>
          </cell>
          <cell r="I3400" t="str">
            <v>K</v>
          </cell>
          <cell r="J3400" t="str">
            <v>TND JASA PENGHAR KLS 3 SUTIAH      PENGEM SEKUNDER</v>
          </cell>
          <cell r="K3400" t="str">
            <v>103190720</v>
          </cell>
        </row>
        <row r="3401">
          <cell r="A3401" t="str">
            <v>F</v>
          </cell>
          <cell r="B3401" t="str">
            <v>1</v>
          </cell>
          <cell r="D3401" t="str">
            <v>003597</v>
          </cell>
          <cell r="E3401">
            <v>38583</v>
          </cell>
          <cell r="F3401" t="str">
            <v>48502R2</v>
          </cell>
          <cell r="G3401" t="str">
            <v>6704020102R2</v>
          </cell>
          <cell r="H3401">
            <v>900000</v>
          </cell>
          <cell r="I3401" t="str">
            <v>D</v>
          </cell>
          <cell r="J3401" t="str">
            <v>TND JASA PENGHAR KLS 3 TETY I   BID.VERIF/ LAP KEU</v>
          </cell>
          <cell r="K3401" t="str">
            <v>103190730</v>
          </cell>
        </row>
        <row r="3402">
          <cell r="A3402" t="str">
            <v>F</v>
          </cell>
          <cell r="B3402" t="str">
            <v>1</v>
          </cell>
          <cell r="D3402" t="str">
            <v>003597</v>
          </cell>
          <cell r="E3402">
            <v>38583</v>
          </cell>
          <cell r="F3402" t="str">
            <v>1000000</v>
          </cell>
          <cell r="G3402" t="str">
            <v>110101010000</v>
          </cell>
          <cell r="H3402">
            <v>900000</v>
          </cell>
          <cell r="I3402" t="str">
            <v>K</v>
          </cell>
          <cell r="J3402" t="str">
            <v>TND JASA PENGHAR KLS 3 TETY I   BID.VERIF/ LAP KEU</v>
          </cell>
          <cell r="K3402" t="str">
            <v>103190740</v>
          </cell>
        </row>
        <row r="3403">
          <cell r="A3403" t="str">
            <v>F</v>
          </cell>
          <cell r="B3403" t="str">
            <v>1</v>
          </cell>
          <cell r="D3403" t="str">
            <v>003598</v>
          </cell>
          <cell r="E3403">
            <v>38583</v>
          </cell>
          <cell r="F3403" t="str">
            <v>48502J1</v>
          </cell>
          <cell r="G3403" t="str">
            <v>6704020102J1</v>
          </cell>
          <cell r="H3403">
            <v>900000</v>
          </cell>
          <cell r="I3403" t="str">
            <v>D</v>
          </cell>
          <cell r="J3403" t="str">
            <v>TND JASA PENGHAR KLS 3 TITIN S      PEMASTIAN MUTU</v>
          </cell>
          <cell r="K3403" t="str">
            <v>103190750</v>
          </cell>
        </row>
        <row r="3404">
          <cell r="A3404" t="str">
            <v>F</v>
          </cell>
          <cell r="B3404" t="str">
            <v>1</v>
          </cell>
          <cell r="D3404" t="str">
            <v>003598</v>
          </cell>
          <cell r="E3404">
            <v>38583</v>
          </cell>
          <cell r="F3404" t="str">
            <v>1000000</v>
          </cell>
          <cell r="G3404" t="str">
            <v>110101010000</v>
          </cell>
          <cell r="H3404">
            <v>900000</v>
          </cell>
          <cell r="I3404" t="str">
            <v>K</v>
          </cell>
          <cell r="J3404" t="str">
            <v>TND JASA PENGHAR KLS 3 TITIN S      PEMASTIAN MUTU</v>
          </cell>
          <cell r="K3404" t="str">
            <v>103190760</v>
          </cell>
        </row>
        <row r="3405">
          <cell r="A3405" t="str">
            <v>F</v>
          </cell>
          <cell r="B3405" t="str">
            <v>1</v>
          </cell>
          <cell r="D3405" t="str">
            <v>003599</v>
          </cell>
          <cell r="E3405">
            <v>38586</v>
          </cell>
          <cell r="F3405" t="str">
            <v>48403A0</v>
          </cell>
          <cell r="G3405" t="str">
            <v>6703040103A0</v>
          </cell>
          <cell r="H3405">
            <v>165000</v>
          </cell>
          <cell r="I3405" t="str">
            <v>D</v>
          </cell>
          <cell r="J3405" t="str">
            <v>PEMBAY.INTERNET INV.NO. 2005/INV-004525</v>
          </cell>
          <cell r="K3405" t="str">
            <v>103200010</v>
          </cell>
        </row>
        <row r="3406">
          <cell r="A3406" t="str">
            <v>F</v>
          </cell>
          <cell r="B3406" t="str">
            <v>1</v>
          </cell>
          <cell r="D3406" t="str">
            <v>003599</v>
          </cell>
          <cell r="E3406">
            <v>38586</v>
          </cell>
          <cell r="F3406" t="str">
            <v>1000000</v>
          </cell>
          <cell r="G3406" t="str">
            <v>110101010000</v>
          </cell>
          <cell r="H3406">
            <v>165000</v>
          </cell>
          <cell r="I3406" t="str">
            <v>K</v>
          </cell>
          <cell r="J3406" t="str">
            <v>PEMBAY INTERNET INV.NO. 2005/INV-004525</v>
          </cell>
          <cell r="K3406" t="str">
            <v>103200020</v>
          </cell>
        </row>
        <row r="3407">
          <cell r="A3407" t="str">
            <v>F</v>
          </cell>
          <cell r="B3407" t="str">
            <v>1</v>
          </cell>
          <cell r="D3407" t="str">
            <v>003600</v>
          </cell>
          <cell r="E3407">
            <v>38586</v>
          </cell>
          <cell r="F3407" t="str">
            <v>49102S3</v>
          </cell>
          <cell r="G3407" t="str">
            <v>6801020102S3</v>
          </cell>
          <cell r="H3407">
            <v>82000</v>
          </cell>
          <cell r="I3407" t="str">
            <v>D</v>
          </cell>
          <cell r="J3407" t="str">
            <v>BIAYA MAKAN SIANG TGL 27 JULI 2005</v>
          </cell>
          <cell r="K3407" t="str">
            <v>103200030</v>
          </cell>
        </row>
        <row r="3408">
          <cell r="A3408" t="str">
            <v>F</v>
          </cell>
          <cell r="B3408" t="str">
            <v>1</v>
          </cell>
          <cell r="D3408" t="str">
            <v>003600</v>
          </cell>
          <cell r="E3408">
            <v>38586</v>
          </cell>
          <cell r="F3408" t="str">
            <v>1000000</v>
          </cell>
          <cell r="G3408" t="str">
            <v>110101010000</v>
          </cell>
          <cell r="H3408">
            <v>82000</v>
          </cell>
          <cell r="I3408" t="str">
            <v>K</v>
          </cell>
          <cell r="J3408" t="str">
            <v>BIAYA MAKAN SIANG TGL 27 JULI 2005</v>
          </cell>
          <cell r="K3408" t="str">
            <v>103200040</v>
          </cell>
        </row>
        <row r="3409">
          <cell r="A3409" t="str">
            <v>F</v>
          </cell>
          <cell r="B3409" t="str">
            <v>1</v>
          </cell>
          <cell r="D3409" t="str">
            <v>003601</v>
          </cell>
          <cell r="E3409">
            <v>38586</v>
          </cell>
          <cell r="F3409" t="str">
            <v>48200S4</v>
          </cell>
          <cell r="G3409" t="str">
            <v>6702010100S4</v>
          </cell>
          <cell r="H3409">
            <v>100000</v>
          </cell>
          <cell r="I3409" t="str">
            <v>D</v>
          </cell>
          <cell r="J3409" t="str">
            <v>SPPD DADANG WAHYU KE CIANJUR TGL 27 JULI 2005</v>
          </cell>
          <cell r="K3409" t="str">
            <v>103200050</v>
          </cell>
        </row>
        <row r="3410">
          <cell r="A3410" t="str">
            <v>F</v>
          </cell>
          <cell r="B3410" t="str">
            <v>1</v>
          </cell>
          <cell r="D3410" t="str">
            <v>003601</v>
          </cell>
          <cell r="E3410">
            <v>38586</v>
          </cell>
          <cell r="F3410" t="str">
            <v>1000000</v>
          </cell>
          <cell r="G3410" t="str">
            <v>110101010000</v>
          </cell>
          <cell r="H3410">
            <v>100000</v>
          </cell>
          <cell r="I3410" t="str">
            <v>K</v>
          </cell>
          <cell r="J3410" t="str">
            <v>SPPD DADANG WAHYU KE CIANJUR TGL 27 JULI 2005</v>
          </cell>
          <cell r="K3410" t="str">
            <v>103200060</v>
          </cell>
        </row>
        <row r="3411">
          <cell r="A3411" t="str">
            <v>F</v>
          </cell>
          <cell r="B3411" t="str">
            <v>1</v>
          </cell>
          <cell r="D3411" t="str">
            <v>003602</v>
          </cell>
          <cell r="E3411">
            <v>38586</v>
          </cell>
          <cell r="F3411" t="str">
            <v>48200S4</v>
          </cell>
          <cell r="G3411" t="str">
            <v>6702010100S4</v>
          </cell>
          <cell r="H3411">
            <v>75000</v>
          </cell>
          <cell r="I3411" t="str">
            <v>D</v>
          </cell>
          <cell r="J3411" t="str">
            <v>SPPD NENENG RATNAWATI KE CIANJUR TGL 27 JULI 2005</v>
          </cell>
          <cell r="K3411" t="str">
            <v>103200070</v>
          </cell>
        </row>
        <row r="3412">
          <cell r="A3412" t="str">
            <v>F</v>
          </cell>
          <cell r="B3412" t="str">
            <v>1</v>
          </cell>
          <cell r="D3412" t="str">
            <v>003602</v>
          </cell>
          <cell r="E3412">
            <v>38586</v>
          </cell>
          <cell r="F3412" t="str">
            <v>1000000</v>
          </cell>
          <cell r="G3412" t="str">
            <v>110101010000</v>
          </cell>
          <cell r="H3412">
            <v>75000</v>
          </cell>
          <cell r="I3412" t="str">
            <v>K</v>
          </cell>
          <cell r="J3412" t="str">
            <v>SPPD NENENG RATNAWATI KE CIANJUR TGL 27 JULI 2005</v>
          </cell>
          <cell r="K3412" t="str">
            <v>103200080</v>
          </cell>
        </row>
        <row r="3413">
          <cell r="A3413" t="str">
            <v>F</v>
          </cell>
          <cell r="B3413" t="str">
            <v>1</v>
          </cell>
          <cell r="D3413" t="str">
            <v>003603</v>
          </cell>
          <cell r="E3413">
            <v>38586</v>
          </cell>
          <cell r="F3413" t="str">
            <v>49700A0</v>
          </cell>
          <cell r="G3413" t="str">
            <v>6910010100A0</v>
          </cell>
          <cell r="H3413">
            <v>2750000</v>
          </cell>
          <cell r="I3413" t="str">
            <v>D</v>
          </cell>
          <cell r="J3413" t="str">
            <v>BIAYA REPRESENTASI TGL 22 AGUSTUS 2005</v>
          </cell>
          <cell r="K3413" t="str">
            <v>103200090</v>
          </cell>
        </row>
        <row r="3414">
          <cell r="A3414" t="str">
            <v>F</v>
          </cell>
          <cell r="B3414" t="str">
            <v>1</v>
          </cell>
          <cell r="D3414" t="str">
            <v>003603</v>
          </cell>
          <cell r="E3414">
            <v>38586</v>
          </cell>
          <cell r="F3414" t="str">
            <v>1000000</v>
          </cell>
          <cell r="G3414" t="str">
            <v>110101010000</v>
          </cell>
          <cell r="H3414">
            <v>2750000</v>
          </cell>
          <cell r="I3414" t="str">
            <v>K</v>
          </cell>
          <cell r="J3414" t="str">
            <v>BIAYA REPRESENTASI TGL 22 AGUSTUS 2005</v>
          </cell>
          <cell r="K3414" t="str">
            <v>103200100</v>
          </cell>
        </row>
        <row r="3415">
          <cell r="A3415" t="str">
            <v>F</v>
          </cell>
          <cell r="B3415" t="str">
            <v>1</v>
          </cell>
          <cell r="D3415" t="str">
            <v>003604</v>
          </cell>
          <cell r="E3415">
            <v>38586</v>
          </cell>
          <cell r="F3415" t="str">
            <v>49700A0</v>
          </cell>
          <cell r="G3415" t="str">
            <v>6910010100A0</v>
          </cell>
          <cell r="H3415">
            <v>3000000</v>
          </cell>
          <cell r="I3415" t="str">
            <v>D</v>
          </cell>
          <cell r="J3415" t="str">
            <v>BIAYA REPRESENTASI TGL 22 AGUSTUS 2005</v>
          </cell>
          <cell r="K3415" t="str">
            <v>103200110</v>
          </cell>
        </row>
        <row r="3416">
          <cell r="A3416" t="str">
            <v>F</v>
          </cell>
          <cell r="B3416" t="str">
            <v>1</v>
          </cell>
          <cell r="D3416" t="str">
            <v>003604</v>
          </cell>
          <cell r="E3416">
            <v>38586</v>
          </cell>
          <cell r="F3416" t="str">
            <v>1000000</v>
          </cell>
          <cell r="G3416" t="str">
            <v>110101010000</v>
          </cell>
          <cell r="H3416">
            <v>3000000</v>
          </cell>
          <cell r="I3416" t="str">
            <v>K</v>
          </cell>
          <cell r="J3416" t="str">
            <v>BIAYA REPRESENTASI TGL 22 AGUSTUS 2005</v>
          </cell>
          <cell r="K3416" t="str">
            <v>103200120</v>
          </cell>
        </row>
        <row r="3417">
          <cell r="A3417" t="str">
            <v>F</v>
          </cell>
          <cell r="B3417" t="str">
            <v>1</v>
          </cell>
          <cell r="D3417" t="str">
            <v>003605</v>
          </cell>
          <cell r="E3417">
            <v>38586</v>
          </cell>
          <cell r="F3417" t="str">
            <v>49102A0</v>
          </cell>
          <cell r="G3417" t="str">
            <v>6801020102A0</v>
          </cell>
          <cell r="H3417">
            <v>101725</v>
          </cell>
          <cell r="I3417" t="str">
            <v>D</v>
          </cell>
          <cell r="J3417" t="str">
            <v>BIAYA JAMUAN MAKAN TAMU TGL 13 AGUSTUS 2005</v>
          </cell>
          <cell r="K3417" t="str">
            <v>103200130</v>
          </cell>
        </row>
        <row r="3418">
          <cell r="A3418" t="str">
            <v>F</v>
          </cell>
          <cell r="B3418" t="str">
            <v>1</v>
          </cell>
          <cell r="D3418" t="str">
            <v>003605</v>
          </cell>
          <cell r="E3418">
            <v>38586</v>
          </cell>
          <cell r="F3418" t="str">
            <v>1000000</v>
          </cell>
          <cell r="G3418" t="str">
            <v>110101010000</v>
          </cell>
          <cell r="H3418">
            <v>101725</v>
          </cell>
          <cell r="I3418" t="str">
            <v>K</v>
          </cell>
          <cell r="J3418" t="str">
            <v>BIAYA JAMUAN MAKAN TAMU TGL 13 AGUSTUS 2005</v>
          </cell>
          <cell r="K3418" t="str">
            <v>103200140</v>
          </cell>
        </row>
        <row r="3419">
          <cell r="A3419" t="str">
            <v>F</v>
          </cell>
          <cell r="B3419" t="str">
            <v>1</v>
          </cell>
          <cell r="D3419" t="str">
            <v>003606</v>
          </cell>
          <cell r="E3419">
            <v>38586</v>
          </cell>
          <cell r="F3419" t="str">
            <v>49300A0</v>
          </cell>
          <cell r="G3419" t="str">
            <v>6802010100A0</v>
          </cell>
          <cell r="H3419">
            <v>1050000</v>
          </cell>
          <cell r="I3419" t="str">
            <v>D</v>
          </cell>
          <cell r="J3419" t="str">
            <v>BIAYA OLAH RAGA GOLF TGL 13 AGUSTUS 2005</v>
          </cell>
          <cell r="K3419" t="str">
            <v>103200150</v>
          </cell>
        </row>
        <row r="3420">
          <cell r="A3420" t="str">
            <v>F</v>
          </cell>
          <cell r="B3420" t="str">
            <v>1</v>
          </cell>
          <cell r="D3420" t="str">
            <v>003606</v>
          </cell>
          <cell r="E3420">
            <v>38586</v>
          </cell>
          <cell r="F3420" t="str">
            <v>1000000</v>
          </cell>
          <cell r="G3420" t="str">
            <v>110101010000</v>
          </cell>
          <cell r="H3420">
            <v>1050000</v>
          </cell>
          <cell r="I3420" t="str">
            <v>K</v>
          </cell>
          <cell r="J3420" t="str">
            <v>BIAYA OLAH RAGA GOLF TGL 13 AGUSTUS 2005</v>
          </cell>
          <cell r="K3420" t="str">
            <v>103200160</v>
          </cell>
        </row>
        <row r="3421">
          <cell r="A3421" t="str">
            <v>F</v>
          </cell>
          <cell r="B3421" t="str">
            <v>1</v>
          </cell>
          <cell r="D3421" t="str">
            <v>003607</v>
          </cell>
          <cell r="E3421">
            <v>38586</v>
          </cell>
          <cell r="F3421" t="str">
            <v>49102Q6</v>
          </cell>
          <cell r="G3421" t="str">
            <v>6801020102Q6</v>
          </cell>
          <cell r="H3421">
            <v>146000</v>
          </cell>
          <cell r="I3421" t="str">
            <v>D</v>
          </cell>
          <cell r="J3421" t="str">
            <v>BIAYA JAMUAN SENAM TGL 15 AGUSTUS 2005</v>
          </cell>
          <cell r="K3421" t="str">
            <v>103200170</v>
          </cell>
        </row>
        <row r="3422">
          <cell r="A3422" t="str">
            <v>F</v>
          </cell>
          <cell r="B3422" t="str">
            <v>1</v>
          </cell>
          <cell r="D3422" t="str">
            <v>003607</v>
          </cell>
          <cell r="E3422">
            <v>38586</v>
          </cell>
          <cell r="F3422" t="str">
            <v>1000000</v>
          </cell>
          <cell r="G3422" t="str">
            <v>110101010000</v>
          </cell>
          <cell r="H3422">
            <v>146000</v>
          </cell>
          <cell r="I3422" t="str">
            <v>K</v>
          </cell>
          <cell r="J3422" t="str">
            <v>BIAYA JAMUAN SENAM TGL 15 AGUSTUS 2005</v>
          </cell>
          <cell r="K3422" t="str">
            <v>103200180</v>
          </cell>
        </row>
        <row r="3423">
          <cell r="A3423" t="str">
            <v>F</v>
          </cell>
          <cell r="B3423" t="str">
            <v>1</v>
          </cell>
          <cell r="D3423" t="str">
            <v>003608</v>
          </cell>
          <cell r="E3423">
            <v>38586</v>
          </cell>
          <cell r="F3423" t="str">
            <v>49102Q6</v>
          </cell>
          <cell r="G3423" t="str">
            <v>6801020102Q6</v>
          </cell>
          <cell r="H3423">
            <v>320200</v>
          </cell>
          <cell r="I3423" t="str">
            <v>D</v>
          </cell>
          <cell r="J3423" t="str">
            <v>BIAYA JAMUAN PETUGAS LIMBAH TGL 11-19/08/2005</v>
          </cell>
          <cell r="K3423" t="str">
            <v>103200190</v>
          </cell>
        </row>
        <row r="3424">
          <cell r="A3424" t="str">
            <v>F</v>
          </cell>
          <cell r="B3424" t="str">
            <v>1</v>
          </cell>
          <cell r="D3424" t="str">
            <v>003608</v>
          </cell>
          <cell r="E3424">
            <v>38586</v>
          </cell>
          <cell r="F3424" t="str">
            <v>1000000</v>
          </cell>
          <cell r="G3424" t="str">
            <v>110101010000</v>
          </cell>
          <cell r="H3424">
            <v>320200</v>
          </cell>
          <cell r="I3424" t="str">
            <v>K</v>
          </cell>
          <cell r="J3424" t="str">
            <v>BIAYA JAMUAN PETUGAS LIMBAH TGL 11-19/08/2005</v>
          </cell>
          <cell r="K3424" t="str">
            <v>103200200</v>
          </cell>
        </row>
        <row r="3425">
          <cell r="A3425" t="str">
            <v>F</v>
          </cell>
          <cell r="B3425" t="str">
            <v>1</v>
          </cell>
          <cell r="D3425" t="str">
            <v>003609</v>
          </cell>
          <cell r="E3425">
            <v>38586</v>
          </cell>
          <cell r="F3425" t="str">
            <v>49102Q6</v>
          </cell>
          <cell r="G3425" t="str">
            <v>6801020102Q6</v>
          </cell>
          <cell r="H3425">
            <v>162200</v>
          </cell>
          <cell r="I3425" t="str">
            <v>D</v>
          </cell>
          <cell r="J3425" t="str">
            <v>BIAYA JAMUAN TEST PEGAWAI TDK TETAP TGL 19/07/2005</v>
          </cell>
          <cell r="K3425" t="str">
            <v>103200210</v>
          </cell>
        </row>
        <row r="3426">
          <cell r="A3426" t="str">
            <v>F</v>
          </cell>
          <cell r="B3426" t="str">
            <v>1</v>
          </cell>
          <cell r="D3426" t="str">
            <v>003609</v>
          </cell>
          <cell r="E3426">
            <v>38586</v>
          </cell>
          <cell r="F3426" t="str">
            <v>1000000</v>
          </cell>
          <cell r="G3426" t="str">
            <v>110101010000</v>
          </cell>
          <cell r="H3426">
            <v>162200</v>
          </cell>
          <cell r="I3426" t="str">
            <v>K</v>
          </cell>
          <cell r="J3426" t="str">
            <v>BIAYA JAMUAN TEST PEGAWAI TDK TETAP TGL 19/07/2005</v>
          </cell>
          <cell r="K3426" t="str">
            <v>103200220</v>
          </cell>
        </row>
        <row r="3427">
          <cell r="A3427" t="str">
            <v>F</v>
          </cell>
          <cell r="B3427" t="str">
            <v>1</v>
          </cell>
          <cell r="D3427" t="str">
            <v>003610</v>
          </cell>
          <cell r="E3427">
            <v>38586</v>
          </cell>
          <cell r="F3427" t="str">
            <v>49102Q6</v>
          </cell>
          <cell r="G3427" t="str">
            <v>6801020102Q6</v>
          </cell>
          <cell r="H3427">
            <v>94400</v>
          </cell>
          <cell r="I3427" t="str">
            <v>D</v>
          </cell>
          <cell r="J3427" t="str">
            <v>JAMUAN PETUGAS PENGANGKUT LIMBAH TGL 3-5/08/2005</v>
          </cell>
          <cell r="K3427" t="str">
            <v>103200230</v>
          </cell>
        </row>
        <row r="3428">
          <cell r="A3428" t="str">
            <v>F</v>
          </cell>
          <cell r="B3428" t="str">
            <v>1</v>
          </cell>
          <cell r="D3428" t="str">
            <v>003610</v>
          </cell>
          <cell r="E3428">
            <v>38586</v>
          </cell>
          <cell r="F3428" t="str">
            <v>1000000</v>
          </cell>
          <cell r="G3428" t="str">
            <v>110101010000</v>
          </cell>
          <cell r="H3428">
            <v>94400</v>
          </cell>
          <cell r="I3428" t="str">
            <v>K</v>
          </cell>
          <cell r="J3428" t="str">
            <v>JAMUAN PETUGAS PENGANGKUT LIMBAH TGL 3-5/08/2005</v>
          </cell>
          <cell r="K3428" t="str">
            <v>103200240</v>
          </cell>
        </row>
        <row r="3429">
          <cell r="A3429" t="str">
            <v>F</v>
          </cell>
          <cell r="B3429" t="str">
            <v>1</v>
          </cell>
          <cell r="D3429" t="str">
            <v>003611</v>
          </cell>
          <cell r="E3429">
            <v>38586</v>
          </cell>
          <cell r="F3429" t="str">
            <v>49102Q6</v>
          </cell>
          <cell r="G3429" t="str">
            <v>6801020102Q6</v>
          </cell>
          <cell r="H3429">
            <v>69400</v>
          </cell>
          <cell r="I3429" t="str">
            <v>D</v>
          </cell>
          <cell r="J3429" t="str">
            <v>BIAYA JAMUAN TAMU TGL 03 &amp; 04/08/2005</v>
          </cell>
          <cell r="K3429" t="str">
            <v>103200250</v>
          </cell>
        </row>
        <row r="3430">
          <cell r="A3430" t="str">
            <v>F</v>
          </cell>
          <cell r="B3430" t="str">
            <v>1</v>
          </cell>
          <cell r="D3430" t="str">
            <v>003611</v>
          </cell>
          <cell r="E3430">
            <v>38586</v>
          </cell>
          <cell r="F3430" t="str">
            <v>1000000</v>
          </cell>
          <cell r="G3430" t="str">
            <v>110101010000</v>
          </cell>
          <cell r="H3430">
            <v>69400</v>
          </cell>
          <cell r="I3430" t="str">
            <v>K</v>
          </cell>
          <cell r="J3430" t="str">
            <v>BIAYA JAMUAN TAMU TGL 03 &amp; 04/08/2005</v>
          </cell>
          <cell r="K3430" t="str">
            <v>103200260</v>
          </cell>
        </row>
        <row r="3431">
          <cell r="A3431" t="str">
            <v>F</v>
          </cell>
          <cell r="B3431" t="str">
            <v>1</v>
          </cell>
          <cell r="D3431" t="str">
            <v>003612</v>
          </cell>
          <cell r="E3431">
            <v>38586</v>
          </cell>
          <cell r="F3431" t="str">
            <v>49102Q6</v>
          </cell>
          <cell r="G3431" t="str">
            <v>6801020102Q6</v>
          </cell>
          <cell r="H3431">
            <v>689500</v>
          </cell>
          <cell r="I3431" t="str">
            <v>D</v>
          </cell>
          <cell r="J3431" t="str">
            <v>BIAYA JAMUAN SENAM TGL 05/08/2005</v>
          </cell>
          <cell r="K3431" t="str">
            <v>103200270</v>
          </cell>
        </row>
        <row r="3432">
          <cell r="A3432" t="str">
            <v>F</v>
          </cell>
          <cell r="B3432" t="str">
            <v>1</v>
          </cell>
          <cell r="D3432" t="str">
            <v>003612</v>
          </cell>
          <cell r="E3432">
            <v>38586</v>
          </cell>
          <cell r="F3432" t="str">
            <v>1000000</v>
          </cell>
          <cell r="G3432" t="str">
            <v>110101010000</v>
          </cell>
          <cell r="H3432">
            <v>689500</v>
          </cell>
          <cell r="I3432" t="str">
            <v>K</v>
          </cell>
          <cell r="J3432" t="str">
            <v>BIAYA JAMUAN SENAM TGL 05/08/2005</v>
          </cell>
          <cell r="K3432" t="str">
            <v>103200280</v>
          </cell>
        </row>
        <row r="3433">
          <cell r="A3433" t="str">
            <v>F</v>
          </cell>
          <cell r="B3433" t="str">
            <v>1</v>
          </cell>
          <cell r="D3433" t="str">
            <v>003613</v>
          </cell>
          <cell r="E3433">
            <v>38586</v>
          </cell>
          <cell r="F3433" t="str">
            <v>49101Q6</v>
          </cell>
          <cell r="G3433" t="str">
            <v>6801010101Q6</v>
          </cell>
          <cell r="H3433">
            <v>442650</v>
          </cell>
          <cell r="I3433" t="str">
            <v>D</v>
          </cell>
          <cell r="J3433" t="str">
            <v>BIAYA JAMUAN RAPAT &amp; PELATIHAN CPOB</v>
          </cell>
          <cell r="K3433" t="str">
            <v>103200290</v>
          </cell>
        </row>
        <row r="3434">
          <cell r="A3434" t="str">
            <v>F</v>
          </cell>
          <cell r="B3434" t="str">
            <v>1</v>
          </cell>
          <cell r="D3434" t="str">
            <v>003627</v>
          </cell>
          <cell r="E3434">
            <v>38586</v>
          </cell>
          <cell r="F3434" t="str">
            <v>1000000</v>
          </cell>
          <cell r="G3434" t="str">
            <v>110101010000</v>
          </cell>
          <cell r="H3434">
            <v>10133000</v>
          </cell>
          <cell r="I3434" t="str">
            <v>K</v>
          </cell>
          <cell r="J3434" t="str">
            <v>B.BELANJA MKN SIANG KARY TGL 1-5/08/2005</v>
          </cell>
          <cell r="K3434" t="str">
            <v>103220010</v>
          </cell>
        </row>
        <row r="3435">
          <cell r="A3435" t="str">
            <v>F</v>
          </cell>
          <cell r="B3435" t="str">
            <v>1</v>
          </cell>
          <cell r="D3435" t="str">
            <v>003613</v>
          </cell>
          <cell r="E3435">
            <v>38586</v>
          </cell>
          <cell r="F3435" t="str">
            <v>1000000</v>
          </cell>
          <cell r="G3435" t="str">
            <v>110101010000</v>
          </cell>
          <cell r="H3435">
            <v>442650</v>
          </cell>
          <cell r="I3435" t="str">
            <v>K</v>
          </cell>
          <cell r="J3435" t="str">
            <v>BIAYA JAMUAN RAPAT &amp; PELATIHAN CPOB</v>
          </cell>
          <cell r="K3435" t="str">
            <v>103200300</v>
          </cell>
        </row>
        <row r="3436">
          <cell r="A3436" t="str">
            <v>F</v>
          </cell>
          <cell r="B3436" t="str">
            <v>1</v>
          </cell>
          <cell r="D3436" t="str">
            <v>003614</v>
          </cell>
          <cell r="E3436">
            <v>38586</v>
          </cell>
          <cell r="F3436" t="str">
            <v>49102Q6</v>
          </cell>
          <cell r="G3436" t="str">
            <v>6801020102Q6</v>
          </cell>
          <cell r="H3436">
            <v>144000</v>
          </cell>
          <cell r="I3436" t="str">
            <v>D</v>
          </cell>
          <cell r="J3436" t="str">
            <v>BIAYA PEMBELIAN MINUMAN UNTUK PERSEDIAAN JAMUAN</v>
          </cell>
          <cell r="K3436" t="str">
            <v>103200310</v>
          </cell>
        </row>
        <row r="3437">
          <cell r="A3437" t="str">
            <v>F</v>
          </cell>
          <cell r="B3437" t="str">
            <v>1</v>
          </cell>
          <cell r="D3437" t="str">
            <v>003614</v>
          </cell>
          <cell r="E3437">
            <v>38586</v>
          </cell>
          <cell r="F3437" t="str">
            <v>1000000</v>
          </cell>
          <cell r="G3437" t="str">
            <v>110101010000</v>
          </cell>
          <cell r="H3437">
            <v>144000</v>
          </cell>
          <cell r="I3437" t="str">
            <v>K</v>
          </cell>
          <cell r="J3437" t="str">
            <v>BIAYA PEMBELIAN MINUMAN UNTUK PERSEDIAAN JAMUAN</v>
          </cell>
          <cell r="K3437" t="str">
            <v>103200320</v>
          </cell>
        </row>
        <row r="3438">
          <cell r="A3438" t="str">
            <v>F</v>
          </cell>
          <cell r="B3438" t="str">
            <v>1</v>
          </cell>
          <cell r="D3438" t="str">
            <v>003615</v>
          </cell>
          <cell r="E3438">
            <v>38586</v>
          </cell>
          <cell r="F3438" t="str">
            <v>46106M1</v>
          </cell>
          <cell r="G3438" t="str">
            <v>6604010106M1</v>
          </cell>
          <cell r="H3438">
            <v>150000</v>
          </cell>
          <cell r="I3438" t="str">
            <v>D</v>
          </cell>
          <cell r="J3438" t="str">
            <v>1 TAB ISI GAS ARGON          TEKNIK &amp; PEMELIHARAAN</v>
          </cell>
          <cell r="K3438" t="str">
            <v>103200330</v>
          </cell>
        </row>
        <row r="3439">
          <cell r="A3439" t="str">
            <v>F</v>
          </cell>
          <cell r="B3439" t="str">
            <v>1</v>
          </cell>
          <cell r="D3439" t="str">
            <v>003615</v>
          </cell>
          <cell r="E3439">
            <v>38586</v>
          </cell>
          <cell r="F3439" t="str">
            <v>1000000</v>
          </cell>
          <cell r="G3439" t="str">
            <v>110101010000</v>
          </cell>
          <cell r="H3439">
            <v>150000</v>
          </cell>
          <cell r="I3439" t="str">
            <v>K</v>
          </cell>
          <cell r="J3439" t="str">
            <v>1 TAB ISI GAS ARGON          TEKNIK &amp; PEMELIHARAAN</v>
          </cell>
          <cell r="K3439" t="str">
            <v>103200340</v>
          </cell>
        </row>
        <row r="3440">
          <cell r="A3440" t="str">
            <v>F</v>
          </cell>
          <cell r="B3440" t="str">
            <v>1</v>
          </cell>
          <cell r="D3440" t="str">
            <v>003616</v>
          </cell>
          <cell r="E3440">
            <v>38586</v>
          </cell>
          <cell r="F3440" t="str">
            <v>49200A0</v>
          </cell>
          <cell r="G3440" t="str">
            <v>6803010100A0</v>
          </cell>
          <cell r="H3440">
            <v>54000</v>
          </cell>
          <cell r="I3440" t="str">
            <v>D</v>
          </cell>
          <cell r="J3440" t="str">
            <v>PEMBELIAN 2BH MINI DIVI CASETTE JVC</v>
          </cell>
          <cell r="K3440" t="str">
            <v>103200350</v>
          </cell>
        </row>
        <row r="3441">
          <cell r="A3441" t="str">
            <v>F</v>
          </cell>
          <cell r="B3441" t="str">
            <v>1</v>
          </cell>
          <cell r="D3441" t="str">
            <v>003616</v>
          </cell>
          <cell r="E3441">
            <v>38586</v>
          </cell>
          <cell r="F3441" t="str">
            <v>1000000</v>
          </cell>
          <cell r="G3441" t="str">
            <v>110101010000</v>
          </cell>
          <cell r="H3441">
            <v>54000</v>
          </cell>
          <cell r="I3441" t="str">
            <v>K</v>
          </cell>
          <cell r="J3441" t="str">
            <v>PEMBELIAN 2BH MINI DIVI CASETTE JVC</v>
          </cell>
          <cell r="K3441" t="str">
            <v>103200360</v>
          </cell>
        </row>
        <row r="3442">
          <cell r="A3442" t="str">
            <v>F</v>
          </cell>
          <cell r="B3442" t="str">
            <v>1</v>
          </cell>
          <cell r="D3442" t="str">
            <v>003627</v>
          </cell>
          <cell r="E3442">
            <v>38586</v>
          </cell>
          <cell r="F3442" t="str">
            <v>48524A0</v>
          </cell>
          <cell r="G3442" t="str">
            <v>6706030124A0</v>
          </cell>
          <cell r="H3442">
            <v>60310</v>
          </cell>
          <cell r="I3442" t="str">
            <v>D</v>
          </cell>
          <cell r="J3442" t="str">
            <v>B.MAKAN KARY TGL 1-5 AGUSTUS 2005</v>
          </cell>
          <cell r="K3442" t="str">
            <v>103220020</v>
          </cell>
        </row>
        <row r="3443">
          <cell r="A3443" t="str">
            <v>F</v>
          </cell>
          <cell r="B3443" t="str">
            <v>1</v>
          </cell>
          <cell r="D3443" t="str">
            <v>003617</v>
          </cell>
          <cell r="E3443">
            <v>38586</v>
          </cell>
          <cell r="F3443" t="str">
            <v>46203Q5</v>
          </cell>
          <cell r="G3443" t="str">
            <v>6603020203Q5</v>
          </cell>
          <cell r="H3443">
            <v>15000</v>
          </cell>
          <cell r="I3443" t="str">
            <v>D</v>
          </cell>
          <cell r="J3443" t="str">
            <v>BIAYA TAMBAL BAN KEND. NO. D 1452 ES</v>
          </cell>
          <cell r="K3443" t="str">
            <v>103200370</v>
          </cell>
        </row>
        <row r="3444">
          <cell r="A3444" t="str">
            <v>F</v>
          </cell>
          <cell r="B3444" t="str">
            <v>1</v>
          </cell>
          <cell r="D3444" t="str">
            <v>003617</v>
          </cell>
          <cell r="E3444">
            <v>38586</v>
          </cell>
          <cell r="F3444" t="str">
            <v>1000000</v>
          </cell>
          <cell r="G3444" t="str">
            <v>110101010000</v>
          </cell>
          <cell r="H3444">
            <v>15000</v>
          </cell>
          <cell r="I3444" t="str">
            <v>K</v>
          </cell>
          <cell r="J3444" t="str">
            <v>BIAYA TAMBAL BAN KEND. NO. D 1452 ES</v>
          </cell>
          <cell r="K3444" t="str">
            <v>103200380</v>
          </cell>
        </row>
        <row r="3445">
          <cell r="A3445" t="str">
            <v>F</v>
          </cell>
          <cell r="B3445" t="str">
            <v>1</v>
          </cell>
          <cell r="D3445" t="str">
            <v>003627</v>
          </cell>
          <cell r="E3445">
            <v>38586</v>
          </cell>
          <cell r="F3445" t="str">
            <v>48524A1</v>
          </cell>
          <cell r="G3445" t="str">
            <v>6706030124A1</v>
          </cell>
          <cell r="H3445">
            <v>45237</v>
          </cell>
          <cell r="I3445" t="str">
            <v>D</v>
          </cell>
          <cell r="J3445" t="str">
            <v>B.MAKAN KAY.TGL 1-5 AGUSTUS 2005</v>
          </cell>
          <cell r="K3445" t="str">
            <v>103220030</v>
          </cell>
        </row>
        <row r="3446">
          <cell r="A3446" t="str">
            <v>F</v>
          </cell>
          <cell r="B3446" t="str">
            <v>1</v>
          </cell>
          <cell r="D3446" t="str">
            <v>003627</v>
          </cell>
          <cell r="E3446">
            <v>38586</v>
          </cell>
          <cell r="F3446" t="str">
            <v>48524A2</v>
          </cell>
          <cell r="G3446" t="str">
            <v>6706030124A2</v>
          </cell>
          <cell r="H3446">
            <v>15079</v>
          </cell>
          <cell r="I3446" t="str">
            <v>D</v>
          </cell>
          <cell r="J3446" t="str">
            <v>B.MAKAN KARY.TGL 1-5 AGUSTUS 2005</v>
          </cell>
          <cell r="K3446" t="str">
            <v>103220040</v>
          </cell>
        </row>
        <row r="3447">
          <cell r="A3447" t="str">
            <v>F</v>
          </cell>
          <cell r="B3447" t="str">
            <v>1</v>
          </cell>
          <cell r="D3447" t="str">
            <v>003619</v>
          </cell>
          <cell r="E3447">
            <v>38586</v>
          </cell>
          <cell r="F3447" t="str">
            <v>48526R2</v>
          </cell>
          <cell r="G3447" t="str">
            <v>6106060126R2</v>
          </cell>
          <cell r="H3447">
            <v>70000</v>
          </cell>
          <cell r="I3447" t="str">
            <v>D</v>
          </cell>
          <cell r="J3447" t="str">
            <v>KACA MATA TRININGSIH D  BID.VERIFIKASI / LAP</v>
          </cell>
          <cell r="K3447" t="str">
            <v>103200390</v>
          </cell>
        </row>
        <row r="3448">
          <cell r="A3448" t="str">
            <v>F</v>
          </cell>
          <cell r="B3448" t="str">
            <v>1</v>
          </cell>
          <cell r="D3448" t="str">
            <v>003619</v>
          </cell>
          <cell r="E3448">
            <v>38586</v>
          </cell>
          <cell r="F3448" t="str">
            <v>1000000</v>
          </cell>
          <cell r="G3448" t="str">
            <v>110101010000</v>
          </cell>
          <cell r="H3448">
            <v>70000</v>
          </cell>
          <cell r="I3448" t="str">
            <v>K</v>
          </cell>
          <cell r="J3448" t="str">
            <v>KACA MATA TRININGSIH D  BID.VERIFIKASI / LAP</v>
          </cell>
          <cell r="K3448" t="str">
            <v>103200400</v>
          </cell>
        </row>
        <row r="3449">
          <cell r="A3449" t="str">
            <v>F</v>
          </cell>
          <cell r="B3449" t="str">
            <v>1</v>
          </cell>
          <cell r="D3449" t="str">
            <v>003627</v>
          </cell>
          <cell r="E3449">
            <v>38586</v>
          </cell>
          <cell r="F3449" t="str">
            <v>48524A3</v>
          </cell>
          <cell r="G3449" t="str">
            <v>6706030124A3</v>
          </cell>
          <cell r="H3449">
            <v>105552</v>
          </cell>
          <cell r="I3449" t="str">
            <v>D</v>
          </cell>
          <cell r="J3449" t="str">
            <v>B.MAKAN KARY TGL 1-5 AGUSTUS 2005</v>
          </cell>
          <cell r="K3449" t="str">
            <v>103220050</v>
          </cell>
        </row>
        <row r="3450">
          <cell r="A3450" t="str">
            <v>F</v>
          </cell>
          <cell r="B3450" t="str">
            <v>1</v>
          </cell>
          <cell r="D3450" t="str">
            <v>003620</v>
          </cell>
          <cell r="E3450">
            <v>38586</v>
          </cell>
          <cell r="F3450" t="str">
            <v>46202Q5</v>
          </cell>
          <cell r="G3450" t="str">
            <v>6603020102Q5</v>
          </cell>
          <cell r="H3450">
            <v>332500</v>
          </cell>
          <cell r="I3450" t="str">
            <v>D</v>
          </cell>
          <cell r="J3450" t="str">
            <v>BIAYA PEMBELIAN SUKU CADANG KEND NO. D 8373 BO</v>
          </cell>
          <cell r="K3450" t="str">
            <v>103200410</v>
          </cell>
        </row>
        <row r="3451">
          <cell r="A3451" t="str">
            <v>F</v>
          </cell>
          <cell r="B3451" t="str">
            <v>1</v>
          </cell>
          <cell r="D3451" t="str">
            <v>003620</v>
          </cell>
          <cell r="E3451">
            <v>38586</v>
          </cell>
          <cell r="F3451" t="str">
            <v>1000000</v>
          </cell>
          <cell r="G3451" t="str">
            <v>110101010000</v>
          </cell>
          <cell r="H3451">
            <v>332500</v>
          </cell>
          <cell r="I3451" t="str">
            <v>K</v>
          </cell>
          <cell r="J3451" t="str">
            <v>BIAYA PEMBELIAN SUKU CADANG KEND NO. D 8373 BO</v>
          </cell>
          <cell r="K3451" t="str">
            <v>103200420</v>
          </cell>
        </row>
        <row r="3452">
          <cell r="A3452" t="str">
            <v>F</v>
          </cell>
          <cell r="B3452" t="str">
            <v>1</v>
          </cell>
          <cell r="D3452" t="str">
            <v>003627</v>
          </cell>
          <cell r="E3452">
            <v>38586</v>
          </cell>
          <cell r="F3452" t="str">
            <v>48524B0</v>
          </cell>
          <cell r="G3452" t="str">
            <v>6706030124B0</v>
          </cell>
          <cell r="H3452">
            <v>15079</v>
          </cell>
          <cell r="I3452" t="str">
            <v>D</v>
          </cell>
          <cell r="J3452" t="str">
            <v>B.MAKAN KARY TGL 1-5 AGUSTUS 2005</v>
          </cell>
          <cell r="K3452" t="str">
            <v>103220060</v>
          </cell>
        </row>
        <row r="3453">
          <cell r="A3453" t="str">
            <v>F</v>
          </cell>
          <cell r="B3453" t="str">
            <v>1</v>
          </cell>
          <cell r="D3453" t="str">
            <v>003627</v>
          </cell>
          <cell r="E3453">
            <v>38586</v>
          </cell>
          <cell r="F3453" t="str">
            <v>48524C1</v>
          </cell>
          <cell r="G3453" t="str">
            <v>6706030124C1</v>
          </cell>
          <cell r="H3453">
            <v>60315</v>
          </cell>
          <cell r="I3453" t="str">
            <v>D</v>
          </cell>
          <cell r="J3453" t="str">
            <v>B.MAKAN KARY TGL 1-5 AGUSTUS 2005</v>
          </cell>
          <cell r="K3453" t="str">
            <v>103220070</v>
          </cell>
        </row>
        <row r="3454">
          <cell r="A3454" t="str">
            <v>F</v>
          </cell>
          <cell r="B3454" t="str">
            <v>1</v>
          </cell>
          <cell r="D3454" t="str">
            <v>003621</v>
          </cell>
          <cell r="E3454">
            <v>38586</v>
          </cell>
          <cell r="F3454" t="str">
            <v>46302Q5</v>
          </cell>
          <cell r="G3454" t="str">
            <v>6201020202Q5</v>
          </cell>
          <cell r="H3454">
            <v>24000</v>
          </cell>
          <cell r="I3454" t="str">
            <v>D</v>
          </cell>
          <cell r="J3454" t="str">
            <v>BIAYA PEMBELIAN 10 LTR PREMIUM KEND NO. D 1471 CW</v>
          </cell>
          <cell r="K3454" t="str">
            <v>103200430</v>
          </cell>
        </row>
        <row r="3455">
          <cell r="A3455" t="str">
            <v>F</v>
          </cell>
          <cell r="B3455" t="str">
            <v>1</v>
          </cell>
          <cell r="D3455" t="str">
            <v>003621</v>
          </cell>
          <cell r="E3455">
            <v>38586</v>
          </cell>
          <cell r="F3455" t="str">
            <v>1000000</v>
          </cell>
          <cell r="G3455" t="str">
            <v>110101010000</v>
          </cell>
          <cell r="H3455">
            <v>24000</v>
          </cell>
          <cell r="I3455" t="str">
            <v>K</v>
          </cell>
          <cell r="J3455" t="str">
            <v>BIAYA PEMBELIAN 10 LTR PREMIUM KEND NO. D 1471 CW</v>
          </cell>
          <cell r="K3455" t="str">
            <v>103200440</v>
          </cell>
        </row>
        <row r="3456">
          <cell r="A3456" t="str">
            <v>F</v>
          </cell>
          <cell r="B3456" t="str">
            <v>1</v>
          </cell>
          <cell r="D3456" t="str">
            <v>003627</v>
          </cell>
          <cell r="E3456">
            <v>38586</v>
          </cell>
          <cell r="F3456" t="str">
            <v>48524C2</v>
          </cell>
          <cell r="G3456" t="str">
            <v>6706030124C2</v>
          </cell>
          <cell r="H3456">
            <v>15079</v>
          </cell>
          <cell r="I3456" t="str">
            <v>D</v>
          </cell>
          <cell r="J3456" t="str">
            <v>B.MAKAN KARY TGL 1-5 AGUSTUS 2005</v>
          </cell>
          <cell r="K3456" t="str">
            <v>103220080</v>
          </cell>
        </row>
        <row r="3457">
          <cell r="A3457" t="str">
            <v>F</v>
          </cell>
          <cell r="B3457" t="str">
            <v>1</v>
          </cell>
          <cell r="D3457" t="str">
            <v>003627</v>
          </cell>
          <cell r="E3457">
            <v>38586</v>
          </cell>
          <cell r="F3457" t="str">
            <v>48524D1</v>
          </cell>
          <cell r="G3457" t="str">
            <v>6706030124D1</v>
          </cell>
          <cell r="H3457">
            <v>15079</v>
          </cell>
          <cell r="I3457" t="str">
            <v>D</v>
          </cell>
          <cell r="J3457" t="str">
            <v>B.MAKAN KARY PLANT TGL 1-5 AGUSTUS 2005</v>
          </cell>
          <cell r="K3457" t="str">
            <v>103220090</v>
          </cell>
        </row>
        <row r="3458">
          <cell r="A3458" t="str">
            <v>F</v>
          </cell>
          <cell r="B3458" t="str">
            <v>1</v>
          </cell>
          <cell r="D3458" t="str">
            <v>003627</v>
          </cell>
          <cell r="E3458">
            <v>38586</v>
          </cell>
          <cell r="F3458" t="str">
            <v>48524D2</v>
          </cell>
          <cell r="G3458" t="str">
            <v>6706030124D2</v>
          </cell>
          <cell r="H3458">
            <v>90473</v>
          </cell>
          <cell r="I3458" t="str">
            <v>D</v>
          </cell>
          <cell r="J3458" t="str">
            <v>B.MAKAN KARY 1-5 AGT-05 PERENCANAAN PRODUKSI</v>
          </cell>
          <cell r="K3458" t="str">
            <v>103220100</v>
          </cell>
        </row>
        <row r="3459">
          <cell r="A3459" t="str">
            <v>F</v>
          </cell>
          <cell r="B3459" t="str">
            <v>1</v>
          </cell>
          <cell r="D3459" t="str">
            <v>003622</v>
          </cell>
          <cell r="E3459">
            <v>38586</v>
          </cell>
          <cell r="F3459" t="str">
            <v>48200A4</v>
          </cell>
          <cell r="G3459" t="str">
            <v>6702010100A4</v>
          </cell>
          <cell r="H3459">
            <v>75000</v>
          </cell>
          <cell r="I3459" t="str">
            <v>D</v>
          </cell>
          <cell r="J3459" t="str">
            <v>SPPD MOMON KE BANDUNG TGL 5 AGUSTUS 2005</v>
          </cell>
          <cell r="K3459" t="str">
            <v>103200450</v>
          </cell>
        </row>
        <row r="3460">
          <cell r="A3460" t="str">
            <v>F</v>
          </cell>
          <cell r="B3460" t="str">
            <v>1</v>
          </cell>
          <cell r="D3460" t="str">
            <v>003622</v>
          </cell>
          <cell r="E3460">
            <v>38586</v>
          </cell>
          <cell r="F3460" t="str">
            <v>1000000</v>
          </cell>
          <cell r="G3460" t="str">
            <v>110101010000</v>
          </cell>
          <cell r="H3460">
            <v>75000</v>
          </cell>
          <cell r="I3460" t="str">
            <v>K</v>
          </cell>
          <cell r="J3460" t="str">
            <v>SPPD MOMON KE BANDUNG TGL 5 AGUSTUS 2005</v>
          </cell>
          <cell r="K3460" t="str">
            <v>103200460</v>
          </cell>
        </row>
        <row r="3461">
          <cell r="A3461" t="str">
            <v>F</v>
          </cell>
          <cell r="B3461" t="str">
            <v>1</v>
          </cell>
          <cell r="D3461" t="str">
            <v>003623</v>
          </cell>
          <cell r="E3461">
            <v>38586</v>
          </cell>
          <cell r="F3461" t="str">
            <v>49802Q5</v>
          </cell>
          <cell r="G3461" t="str">
            <v>6807020102Q5</v>
          </cell>
          <cell r="H3461">
            <v>98600</v>
          </cell>
          <cell r="I3461" t="str">
            <v>D</v>
          </cell>
          <cell r="J3461" t="str">
            <v>BANTUAN SOSIAL HARI TUA BLN AGUSTUS 2005</v>
          </cell>
          <cell r="K3461" t="str">
            <v>103200470</v>
          </cell>
        </row>
        <row r="3462">
          <cell r="A3462" t="str">
            <v>F</v>
          </cell>
          <cell r="B3462" t="str">
            <v>1</v>
          </cell>
          <cell r="D3462" t="str">
            <v>003623</v>
          </cell>
          <cell r="E3462">
            <v>38586</v>
          </cell>
          <cell r="F3462" t="str">
            <v>1000000</v>
          </cell>
          <cell r="G3462" t="str">
            <v>110101010000</v>
          </cell>
          <cell r="H3462">
            <v>98600</v>
          </cell>
          <cell r="I3462" t="str">
            <v>K</v>
          </cell>
          <cell r="J3462" t="str">
            <v>BANTUAN SOSIAL HARI TUA BLN AGUSTUS 2005</v>
          </cell>
          <cell r="K3462" t="str">
            <v>103200480</v>
          </cell>
        </row>
        <row r="3463">
          <cell r="A3463" t="str">
            <v>F</v>
          </cell>
          <cell r="B3463" t="str">
            <v>1</v>
          </cell>
          <cell r="D3463" t="str">
            <v>003627</v>
          </cell>
          <cell r="E3463">
            <v>38586</v>
          </cell>
          <cell r="F3463" t="str">
            <v>48524D3</v>
          </cell>
          <cell r="G3463" t="str">
            <v>6706030124D3</v>
          </cell>
          <cell r="H3463">
            <v>30158</v>
          </cell>
          <cell r="I3463" t="str">
            <v>D</v>
          </cell>
          <cell r="J3463" t="str">
            <v>B.MAKAN KARY TGL 1-5 AGUSTUS 2005</v>
          </cell>
          <cell r="K3463" t="str">
            <v>103220110</v>
          </cell>
        </row>
        <row r="3464">
          <cell r="A3464" t="str">
            <v>F</v>
          </cell>
          <cell r="B3464" t="str">
            <v>1</v>
          </cell>
          <cell r="D3464" t="str">
            <v>003624</v>
          </cell>
          <cell r="E3464">
            <v>38586</v>
          </cell>
          <cell r="F3464" t="str">
            <v>48200S3</v>
          </cell>
          <cell r="G3464" t="str">
            <v>6702010100S3</v>
          </cell>
          <cell r="H3464">
            <v>75000</v>
          </cell>
          <cell r="I3464" t="str">
            <v>D</v>
          </cell>
          <cell r="J3464" t="str">
            <v>SPPD ANSORI KE KTO BINTANG TGL 5 AGUSTUS 2005</v>
          </cell>
          <cell r="K3464" t="str">
            <v>103200490</v>
          </cell>
        </row>
        <row r="3465">
          <cell r="A3465" t="str">
            <v>F</v>
          </cell>
          <cell r="B3465" t="str">
            <v>1</v>
          </cell>
          <cell r="D3465" t="str">
            <v>003624</v>
          </cell>
          <cell r="E3465">
            <v>38586</v>
          </cell>
          <cell r="F3465" t="str">
            <v>1000000</v>
          </cell>
          <cell r="G3465" t="str">
            <v>110101010000</v>
          </cell>
          <cell r="H3465">
            <v>75000</v>
          </cell>
          <cell r="I3465" t="str">
            <v>K</v>
          </cell>
          <cell r="J3465" t="str">
            <v>SPPD ANSORI KE KTO BINTANG TGL 5 AGUSTUS 2005</v>
          </cell>
          <cell r="K3465" t="str">
            <v>103200500</v>
          </cell>
        </row>
        <row r="3466">
          <cell r="A3466" t="str">
            <v>F</v>
          </cell>
          <cell r="B3466" t="str">
            <v>1</v>
          </cell>
          <cell r="D3466" t="str">
            <v>003627</v>
          </cell>
          <cell r="E3466">
            <v>38586</v>
          </cell>
          <cell r="F3466" t="str">
            <v>48524E0</v>
          </cell>
          <cell r="G3466" t="str">
            <v>6706030124E0</v>
          </cell>
          <cell r="H3466">
            <v>15079</v>
          </cell>
          <cell r="I3466" t="str">
            <v>D</v>
          </cell>
          <cell r="J3466" t="str">
            <v>B.MAKAN KARY TGL 1-5 AGUSTUS 2005</v>
          </cell>
          <cell r="K3466" t="str">
            <v>103220120</v>
          </cell>
        </row>
        <row r="3467">
          <cell r="A3467" t="str">
            <v>F</v>
          </cell>
          <cell r="B3467" t="str">
            <v>1</v>
          </cell>
          <cell r="D3467" t="str">
            <v>003625</v>
          </cell>
          <cell r="E3467">
            <v>38586</v>
          </cell>
          <cell r="F3467" t="str">
            <v>48200S4</v>
          </cell>
          <cell r="G3467" t="str">
            <v>6702010100S4</v>
          </cell>
          <cell r="H3467">
            <v>100000</v>
          </cell>
          <cell r="I3467" t="str">
            <v>D</v>
          </cell>
          <cell r="J3467" t="str">
            <v>SPPD DADANG WAHYU KE KTO BINTANG TGL 5 AGUSTUS'05</v>
          </cell>
          <cell r="K3467" t="str">
            <v>103200510</v>
          </cell>
        </row>
        <row r="3468">
          <cell r="A3468" t="str">
            <v>F</v>
          </cell>
          <cell r="B3468" t="str">
            <v>1</v>
          </cell>
          <cell r="D3468" t="str">
            <v>003625</v>
          </cell>
          <cell r="E3468">
            <v>38586</v>
          </cell>
          <cell r="F3468" t="str">
            <v>1000000</v>
          </cell>
          <cell r="G3468" t="str">
            <v>110101010000</v>
          </cell>
          <cell r="H3468">
            <v>100000</v>
          </cell>
          <cell r="I3468" t="str">
            <v>K</v>
          </cell>
          <cell r="J3468" t="str">
            <v>SPPD DADANG WAHYU KE KTO BINTANG TGL 5 AGUSTUS'05</v>
          </cell>
          <cell r="K3468" t="str">
            <v>103200520</v>
          </cell>
        </row>
        <row r="3469">
          <cell r="A3469" t="str">
            <v>F</v>
          </cell>
          <cell r="B3469" t="str">
            <v>1</v>
          </cell>
          <cell r="D3469" t="str">
            <v>003627</v>
          </cell>
          <cell r="E3469">
            <v>38586</v>
          </cell>
          <cell r="F3469" t="str">
            <v>48524F1</v>
          </cell>
          <cell r="G3469" t="str">
            <v>6706030124F1</v>
          </cell>
          <cell r="H3469">
            <v>15079</v>
          </cell>
          <cell r="I3469" t="str">
            <v>D</v>
          </cell>
          <cell r="J3469" t="str">
            <v>B.MAKAN KARY TGL 1-5 AGUSTUS 2005</v>
          </cell>
          <cell r="K3469" t="str">
            <v>103220130</v>
          </cell>
        </row>
        <row r="3470">
          <cell r="A3470" t="str">
            <v>F</v>
          </cell>
          <cell r="B3470" t="str">
            <v>1</v>
          </cell>
          <cell r="D3470" t="str">
            <v>003627</v>
          </cell>
          <cell r="E3470">
            <v>38586</v>
          </cell>
          <cell r="F3470" t="str">
            <v>48524F2</v>
          </cell>
          <cell r="G3470" t="str">
            <v>6706030124F2</v>
          </cell>
          <cell r="H3470">
            <v>407129</v>
          </cell>
          <cell r="I3470" t="str">
            <v>D</v>
          </cell>
          <cell r="J3470" t="str">
            <v>B.MAKAN KARY TGL 1-5 AGUSTUS 2005</v>
          </cell>
          <cell r="K3470" t="str">
            <v>103220140</v>
          </cell>
        </row>
        <row r="3471">
          <cell r="A3471" t="str">
            <v>F</v>
          </cell>
          <cell r="B3471" t="str">
            <v>1</v>
          </cell>
          <cell r="D3471" t="str">
            <v>003627</v>
          </cell>
          <cell r="E3471">
            <v>38586</v>
          </cell>
          <cell r="F3471" t="str">
            <v>48524F3</v>
          </cell>
          <cell r="G3471" t="str">
            <v>6706030124F3</v>
          </cell>
          <cell r="H3471">
            <v>241262</v>
          </cell>
          <cell r="I3471" t="str">
            <v>D</v>
          </cell>
          <cell r="J3471" t="str">
            <v>B.MAKAN KARY TGL 1-5 AGUSTUS 2005</v>
          </cell>
          <cell r="K3471" t="str">
            <v>103220150</v>
          </cell>
        </row>
        <row r="3472">
          <cell r="A3472" t="str">
            <v>F</v>
          </cell>
          <cell r="B3472" t="str">
            <v>1</v>
          </cell>
          <cell r="D3472" t="str">
            <v>003627</v>
          </cell>
          <cell r="E3472">
            <v>38586</v>
          </cell>
          <cell r="F3472" t="str">
            <v>48524F4</v>
          </cell>
          <cell r="G3472" t="str">
            <v>6706030124F4</v>
          </cell>
          <cell r="H3472">
            <v>60315</v>
          </cell>
          <cell r="I3472" t="str">
            <v>D</v>
          </cell>
          <cell r="J3472" t="str">
            <v>B.MAKAN KARY TGL 1-5 AGUSTUS 2005</v>
          </cell>
          <cell r="K3472" t="str">
            <v>103220160</v>
          </cell>
        </row>
        <row r="3473">
          <cell r="A3473" t="str">
            <v>F</v>
          </cell>
          <cell r="B3473" t="str">
            <v>1</v>
          </cell>
          <cell r="D3473" t="str">
            <v>003627</v>
          </cell>
          <cell r="E3473">
            <v>38586</v>
          </cell>
          <cell r="F3473" t="str">
            <v>48524F5</v>
          </cell>
          <cell r="G3473" t="str">
            <v>6706030124F5</v>
          </cell>
          <cell r="H3473">
            <v>30158</v>
          </cell>
          <cell r="I3473" t="str">
            <v>D</v>
          </cell>
          <cell r="J3473" t="str">
            <v>B.MAKAN KARY TGL 1-5 AGUSTUS 2005</v>
          </cell>
          <cell r="K3473" t="str">
            <v>103220170</v>
          </cell>
        </row>
        <row r="3474">
          <cell r="A3474" t="str">
            <v>F</v>
          </cell>
          <cell r="B3474" t="str">
            <v>1</v>
          </cell>
          <cell r="D3474" t="str">
            <v>003618</v>
          </cell>
          <cell r="E3474">
            <v>38586</v>
          </cell>
          <cell r="F3474" t="str">
            <v>1000000</v>
          </cell>
          <cell r="G3474" t="str">
            <v>110101010000</v>
          </cell>
          <cell r="H3474">
            <v>563950</v>
          </cell>
          <cell r="I3474" t="str">
            <v>K</v>
          </cell>
          <cell r="J3474" t="str">
            <v>BIAYA CUCI DAN SETRIKA PAKAIAN KERJA</v>
          </cell>
          <cell r="K3474" t="str">
            <v>103210010</v>
          </cell>
        </row>
        <row r="3475">
          <cell r="A3475" t="str">
            <v>F</v>
          </cell>
          <cell r="B3475" t="str">
            <v>1</v>
          </cell>
          <cell r="D3475" t="str">
            <v>003627</v>
          </cell>
          <cell r="E3475">
            <v>38586</v>
          </cell>
          <cell r="F3475" t="str">
            <v>48524F6</v>
          </cell>
          <cell r="G3475" t="str">
            <v>6706030124F6</v>
          </cell>
          <cell r="H3475">
            <v>904732</v>
          </cell>
          <cell r="I3475" t="str">
            <v>D</v>
          </cell>
          <cell r="J3475" t="str">
            <v>B.MAKAN KARY.PENGEMASAN PRIMER TGL 1-5/08/2005</v>
          </cell>
          <cell r="K3475" t="str">
            <v>103220180</v>
          </cell>
        </row>
        <row r="3476">
          <cell r="A3476" t="str">
            <v>F</v>
          </cell>
          <cell r="B3476" t="str">
            <v>1</v>
          </cell>
          <cell r="D3476" t="str">
            <v>003627</v>
          </cell>
          <cell r="E3476">
            <v>38586</v>
          </cell>
          <cell r="F3476" t="str">
            <v>48524F7</v>
          </cell>
          <cell r="G3476" t="str">
            <v>6706030124F7</v>
          </cell>
          <cell r="H3476">
            <v>904732</v>
          </cell>
          <cell r="I3476" t="str">
            <v>D</v>
          </cell>
          <cell r="J3476" t="str">
            <v>B.MAKAN KARY .PENGEMASAN SEKUNDER TGL 1-5/08/2005</v>
          </cell>
          <cell r="K3476" t="str">
            <v>103220190</v>
          </cell>
        </row>
        <row r="3477">
          <cell r="A3477" t="str">
            <v>F</v>
          </cell>
          <cell r="B3477" t="str">
            <v>1</v>
          </cell>
          <cell r="D3477" t="str">
            <v>003627</v>
          </cell>
          <cell r="E3477">
            <v>38586</v>
          </cell>
          <cell r="F3477" t="str">
            <v>48524G1</v>
          </cell>
          <cell r="G3477" t="str">
            <v>6706030124G1</v>
          </cell>
          <cell r="H3477">
            <v>15079</v>
          </cell>
          <cell r="I3477" t="str">
            <v>D</v>
          </cell>
          <cell r="J3477" t="str">
            <v>B.MAKAN KARY.           PRODUKSI II TGL 1-5/08/200</v>
          </cell>
          <cell r="K3477" t="str">
            <v>103220200</v>
          </cell>
        </row>
        <row r="3478">
          <cell r="A3478" t="str">
            <v>F</v>
          </cell>
          <cell r="B3478" t="str">
            <v>1</v>
          </cell>
          <cell r="D3478" t="str">
            <v>003618</v>
          </cell>
          <cell r="E3478">
            <v>38586</v>
          </cell>
          <cell r="F3478" t="str">
            <v>42900E1</v>
          </cell>
          <cell r="G3478" t="str">
            <v>6205000100E1</v>
          </cell>
          <cell r="H3478">
            <v>6700</v>
          </cell>
          <cell r="I3478" t="str">
            <v>D</v>
          </cell>
          <cell r="J3478" t="str">
            <v>BIAYA CUCI &amp; SETRIKA PAKAIAN  KARANTINA DALAM PROS</v>
          </cell>
          <cell r="K3478" t="str">
            <v>103210020</v>
          </cell>
        </row>
        <row r="3479">
          <cell r="A3479" t="str">
            <v>F</v>
          </cell>
          <cell r="B3479" t="str">
            <v>1</v>
          </cell>
          <cell r="D3479" t="str">
            <v>003627</v>
          </cell>
          <cell r="E3479">
            <v>38586</v>
          </cell>
          <cell r="F3479" t="str">
            <v>48524G2</v>
          </cell>
          <cell r="G3479" t="str">
            <v>6706030124G2</v>
          </cell>
          <cell r="H3479">
            <v>392051</v>
          </cell>
          <cell r="I3479" t="str">
            <v>D</v>
          </cell>
          <cell r="J3479" t="str">
            <v>FB.MAKAN KARY.          PENCAMPURAN &amp; PENGIS TGL 1</v>
          </cell>
          <cell r="K3479" t="str">
            <v>103220210</v>
          </cell>
        </row>
        <row r="3480">
          <cell r="A3480" t="str">
            <v>F</v>
          </cell>
          <cell r="B3480" t="str">
            <v>1</v>
          </cell>
          <cell r="D3480" t="str">
            <v>003618</v>
          </cell>
          <cell r="E3480">
            <v>38586</v>
          </cell>
          <cell r="F3480" t="str">
            <v>49802Q6</v>
          </cell>
          <cell r="G3480" t="str">
            <v>6807020102Q6</v>
          </cell>
          <cell r="H3480">
            <v>25200</v>
          </cell>
          <cell r="I3480" t="str">
            <v>D</v>
          </cell>
          <cell r="J3480" t="str">
            <v>BIAYA CUCI &amp; SETRIKA PAKAIAN           KANTIN/POLI</v>
          </cell>
          <cell r="K3480" t="str">
            <v>103210030</v>
          </cell>
        </row>
        <row r="3481">
          <cell r="A3481" t="str">
            <v>F</v>
          </cell>
          <cell r="B3481" t="str">
            <v>1</v>
          </cell>
          <cell r="D3481" t="str">
            <v>003618</v>
          </cell>
          <cell r="E3481">
            <v>38586</v>
          </cell>
          <cell r="F3481" t="str">
            <v>49802Q6</v>
          </cell>
          <cell r="G3481" t="str">
            <v>6807020102Q6</v>
          </cell>
          <cell r="H3481">
            <v>31100</v>
          </cell>
          <cell r="I3481" t="str">
            <v>D</v>
          </cell>
          <cell r="J3481" t="str">
            <v>BIAYA CUCI &amp; SETRIKA PAKAIAN          RUMAH TANGGA</v>
          </cell>
          <cell r="K3481" t="str">
            <v>103210040</v>
          </cell>
        </row>
        <row r="3482">
          <cell r="A3482" t="str">
            <v>F</v>
          </cell>
          <cell r="B3482" t="str">
            <v>1</v>
          </cell>
          <cell r="D3482" t="str">
            <v>003618</v>
          </cell>
          <cell r="E3482">
            <v>38586</v>
          </cell>
          <cell r="F3482" t="str">
            <v>42900M3</v>
          </cell>
          <cell r="G3482" t="str">
            <v>6205000100M3</v>
          </cell>
          <cell r="H3482">
            <v>33750</v>
          </cell>
          <cell r="I3482" t="str">
            <v>D</v>
          </cell>
          <cell r="J3482" t="str">
            <v>BIAYA CUCI &amp; SETRIKA PAKAIAN  ELEKTRIK &amp; INSTALASI</v>
          </cell>
          <cell r="K3482" t="str">
            <v>103210050</v>
          </cell>
        </row>
        <row r="3483">
          <cell r="A3483" t="str">
            <v>F</v>
          </cell>
          <cell r="B3483" t="str">
            <v>1</v>
          </cell>
          <cell r="D3483" t="str">
            <v>003627</v>
          </cell>
          <cell r="E3483">
            <v>38586</v>
          </cell>
          <cell r="F3483" t="str">
            <v>48524G3</v>
          </cell>
          <cell r="G3483" t="str">
            <v>6706030124G3</v>
          </cell>
          <cell r="H3483">
            <v>165868</v>
          </cell>
          <cell r="I3483" t="str">
            <v>D</v>
          </cell>
          <cell r="J3483" t="str">
            <v>B.MAKAN KARY  PENCAMPURAN &amp; PENGIS TGL 1-5/08/2005</v>
          </cell>
          <cell r="K3483" t="str">
            <v>103220220</v>
          </cell>
        </row>
        <row r="3484">
          <cell r="A3484" t="str">
            <v>F</v>
          </cell>
          <cell r="B3484" t="str">
            <v>1</v>
          </cell>
          <cell r="D3484" t="str">
            <v>003618</v>
          </cell>
          <cell r="E3484">
            <v>38586</v>
          </cell>
          <cell r="F3484" t="str">
            <v>42900N7</v>
          </cell>
          <cell r="G3484" t="str">
            <v>6205000100N7</v>
          </cell>
          <cell r="H3484">
            <v>32000</v>
          </cell>
          <cell r="I3484" t="str">
            <v>D</v>
          </cell>
          <cell r="J3484" t="str">
            <v>BIAYA CUCI &amp; SETRIKA PAKAIAN   PENIMBANGAN SENTRAL</v>
          </cell>
          <cell r="K3484" t="str">
            <v>103210060</v>
          </cell>
        </row>
        <row r="3485">
          <cell r="A3485" t="str">
            <v>F</v>
          </cell>
          <cell r="B3485" t="str">
            <v>1</v>
          </cell>
          <cell r="D3485" t="str">
            <v>003618</v>
          </cell>
          <cell r="E3485">
            <v>38586</v>
          </cell>
          <cell r="F3485" t="str">
            <v>42900N1</v>
          </cell>
          <cell r="G3485" t="str">
            <v>6205000100N1</v>
          </cell>
          <cell r="H3485">
            <v>18450</v>
          </cell>
          <cell r="I3485" t="str">
            <v>D</v>
          </cell>
          <cell r="J3485" t="str">
            <v>BIAYA CUCI &amp; SETRIKA PAKAIAN           PENYIMPANAN</v>
          </cell>
          <cell r="K3485" t="str">
            <v>103210070</v>
          </cell>
        </row>
        <row r="3486">
          <cell r="A3486" t="str">
            <v>F</v>
          </cell>
          <cell r="B3486" t="str">
            <v>1</v>
          </cell>
          <cell r="D3486" t="str">
            <v>003627</v>
          </cell>
          <cell r="E3486">
            <v>38586</v>
          </cell>
          <cell r="F3486" t="str">
            <v>48524G4</v>
          </cell>
          <cell r="G3486" t="str">
            <v>6706030124G4</v>
          </cell>
          <cell r="H3486">
            <v>346814</v>
          </cell>
          <cell r="I3486" t="str">
            <v>D</v>
          </cell>
          <cell r="J3486" t="str">
            <v>B.MAKAN KARY.PENGEMASAN CAIRAN &amp; TGL 1-5/08/2005</v>
          </cell>
          <cell r="K3486" t="str">
            <v>103220230</v>
          </cell>
        </row>
        <row r="3487">
          <cell r="A3487" t="str">
            <v>F</v>
          </cell>
          <cell r="B3487" t="str">
            <v>1</v>
          </cell>
          <cell r="D3487" t="str">
            <v>003618</v>
          </cell>
          <cell r="E3487">
            <v>38586</v>
          </cell>
          <cell r="F3487" t="str">
            <v>42900J1</v>
          </cell>
          <cell r="G3487" t="str">
            <v>6205000100J1</v>
          </cell>
          <cell r="H3487">
            <v>28600</v>
          </cell>
          <cell r="I3487" t="str">
            <v>D</v>
          </cell>
          <cell r="J3487" t="str">
            <v>BIAYA CUCI &amp; SETRIKA PAKAIAN        PEMASTIAN MUTU</v>
          </cell>
          <cell r="K3487" t="str">
            <v>103210080</v>
          </cell>
        </row>
        <row r="3488">
          <cell r="A3488" t="str">
            <v>F</v>
          </cell>
          <cell r="B3488" t="str">
            <v>1</v>
          </cell>
          <cell r="D3488" t="str">
            <v>003627</v>
          </cell>
          <cell r="E3488">
            <v>38586</v>
          </cell>
          <cell r="F3488" t="str">
            <v>48524G5</v>
          </cell>
          <cell r="G3488" t="str">
            <v>6706030124G5</v>
          </cell>
          <cell r="H3488">
            <v>512682</v>
          </cell>
          <cell r="I3488" t="str">
            <v>D</v>
          </cell>
          <cell r="J3488" t="str">
            <v>B,MAKAN KARY. PROSES &amp; PENGEMASAN TGL 1-5/08/2005</v>
          </cell>
          <cell r="K3488" t="str">
            <v>103220240</v>
          </cell>
        </row>
        <row r="3489">
          <cell r="A3489" t="str">
            <v>F</v>
          </cell>
          <cell r="B3489" t="str">
            <v>1</v>
          </cell>
          <cell r="D3489" t="str">
            <v>003618</v>
          </cell>
          <cell r="E3489">
            <v>38586</v>
          </cell>
          <cell r="F3489" t="str">
            <v>42900H2</v>
          </cell>
          <cell r="G3489" t="str">
            <v>6205000100H2</v>
          </cell>
          <cell r="H3489">
            <v>8100</v>
          </cell>
          <cell r="I3489" t="str">
            <v>D</v>
          </cell>
          <cell r="J3489" t="str">
            <v>BIAYA CUCI &amp; SETRIKA PAKAIAN  PENCAMPURAN DAN PENC</v>
          </cell>
          <cell r="K3489" t="str">
            <v>103210090</v>
          </cell>
        </row>
        <row r="3490">
          <cell r="A3490" t="str">
            <v>F</v>
          </cell>
          <cell r="B3490" t="str">
            <v>1</v>
          </cell>
          <cell r="D3490" t="str">
            <v>003618</v>
          </cell>
          <cell r="E3490">
            <v>38586</v>
          </cell>
          <cell r="F3490" t="str">
            <v>42900H2</v>
          </cell>
          <cell r="G3490" t="str">
            <v>6205000100H2</v>
          </cell>
          <cell r="H3490">
            <v>38900</v>
          </cell>
          <cell r="I3490" t="str">
            <v>D</v>
          </cell>
          <cell r="J3490" t="str">
            <v>BIAYA CUCI &amp; SETRIKA PAKAIAN  PENCAMPURAN DAN PENC</v>
          </cell>
          <cell r="K3490" t="str">
            <v>103210100</v>
          </cell>
        </row>
        <row r="3491">
          <cell r="A3491" t="str">
            <v>F</v>
          </cell>
          <cell r="B3491" t="str">
            <v>1</v>
          </cell>
          <cell r="D3491" t="str">
            <v>003627</v>
          </cell>
          <cell r="E3491">
            <v>38586</v>
          </cell>
          <cell r="F3491" t="str">
            <v>48524H1</v>
          </cell>
          <cell r="G3491" t="str">
            <v>6706030124H1</v>
          </cell>
          <cell r="H3491">
            <v>30158</v>
          </cell>
          <cell r="I3491" t="str">
            <v>D</v>
          </cell>
          <cell r="J3491" t="str">
            <v>B.MAKAN KARY.PRODUKSI III TGL 1-5/08/2005</v>
          </cell>
          <cell r="K3491" t="str">
            <v>103220250</v>
          </cell>
        </row>
        <row r="3492">
          <cell r="A3492" t="str">
            <v>F</v>
          </cell>
          <cell r="B3492" t="str">
            <v>1</v>
          </cell>
          <cell r="D3492" t="str">
            <v>003618</v>
          </cell>
          <cell r="E3492">
            <v>38586</v>
          </cell>
          <cell r="F3492" t="str">
            <v>42900G3</v>
          </cell>
          <cell r="G3492" t="str">
            <v>6205000100G3</v>
          </cell>
          <cell r="H3492">
            <v>47350</v>
          </cell>
          <cell r="I3492" t="str">
            <v>D</v>
          </cell>
          <cell r="J3492" t="str">
            <v>BIAYA CUCI &amp; SETRIKA PAKAIAN  PENCAMPURAN &amp; PENGIS</v>
          </cell>
          <cell r="K3492" t="str">
            <v>103210110</v>
          </cell>
        </row>
        <row r="3493">
          <cell r="A3493" t="str">
            <v>F</v>
          </cell>
          <cell r="B3493" t="str">
            <v>1</v>
          </cell>
          <cell r="D3493" t="str">
            <v>003618</v>
          </cell>
          <cell r="E3493">
            <v>38586</v>
          </cell>
          <cell r="F3493" t="str">
            <v>42900G2</v>
          </cell>
          <cell r="G3493" t="str">
            <v>6205000100G2</v>
          </cell>
          <cell r="H3493">
            <v>66150</v>
          </cell>
          <cell r="I3493" t="str">
            <v>D</v>
          </cell>
          <cell r="J3493" t="str">
            <v>BIAYA CUCI &amp; SETRIKA PAKAIAN  PENCAMPURAN &amp; PENGIS</v>
          </cell>
          <cell r="K3493" t="str">
            <v>103210120</v>
          </cell>
        </row>
        <row r="3494">
          <cell r="A3494" t="str">
            <v>F</v>
          </cell>
          <cell r="B3494" t="str">
            <v>1</v>
          </cell>
          <cell r="D3494" t="str">
            <v>003627</v>
          </cell>
          <cell r="E3494">
            <v>38586</v>
          </cell>
          <cell r="F3494" t="str">
            <v>48524H2</v>
          </cell>
          <cell r="G3494" t="str">
            <v>6706030124H2</v>
          </cell>
          <cell r="H3494">
            <v>165868</v>
          </cell>
          <cell r="I3494" t="str">
            <v>D</v>
          </cell>
          <cell r="J3494" t="str">
            <v>B.MAKAN KARY .PENNCAMPURAN DAN PENC TGL 1-5/08/200</v>
          </cell>
          <cell r="K3494" t="str">
            <v>103220260</v>
          </cell>
        </row>
        <row r="3495">
          <cell r="A3495" t="str">
            <v>F</v>
          </cell>
          <cell r="B3495" t="str">
            <v>1</v>
          </cell>
          <cell r="D3495" t="str">
            <v>003618</v>
          </cell>
          <cell r="E3495">
            <v>38586</v>
          </cell>
          <cell r="F3495" t="str">
            <v>42900F3</v>
          </cell>
          <cell r="G3495" t="str">
            <v>6205000100F3</v>
          </cell>
          <cell r="H3495">
            <v>77950</v>
          </cell>
          <cell r="I3495" t="str">
            <v>D</v>
          </cell>
          <cell r="J3495" t="str">
            <v>BIAYA CUCI &amp; SETRIKA PAKAIAN            PENCETAKAN</v>
          </cell>
          <cell r="K3495" t="str">
            <v>103210130</v>
          </cell>
        </row>
        <row r="3496">
          <cell r="A3496" t="str">
            <v>F</v>
          </cell>
          <cell r="B3496" t="str">
            <v>1</v>
          </cell>
          <cell r="D3496" t="str">
            <v>003618</v>
          </cell>
          <cell r="E3496">
            <v>38586</v>
          </cell>
          <cell r="F3496" t="str">
            <v>42900F7</v>
          </cell>
          <cell r="G3496" t="str">
            <v>6205000100F7</v>
          </cell>
          <cell r="H3496">
            <v>146700</v>
          </cell>
          <cell r="I3496" t="str">
            <v>D</v>
          </cell>
          <cell r="J3496" t="str">
            <v>BIAYA CUCI &amp; SETRIKA PAKAIAN   PENGEMASAN SEKUNDER</v>
          </cell>
          <cell r="K3496" t="str">
            <v>103210140</v>
          </cell>
        </row>
        <row r="3497">
          <cell r="A3497" t="str">
            <v>F</v>
          </cell>
          <cell r="B3497" t="str">
            <v>1</v>
          </cell>
          <cell r="D3497" t="str">
            <v>003627</v>
          </cell>
          <cell r="E3497">
            <v>38586</v>
          </cell>
          <cell r="F3497" t="str">
            <v>48524H3</v>
          </cell>
          <cell r="G3497" t="str">
            <v>6706030124H3</v>
          </cell>
          <cell r="H3497">
            <v>196025</v>
          </cell>
          <cell r="I3497" t="str">
            <v>D</v>
          </cell>
          <cell r="J3497" t="str">
            <v>B.MAKAN KARY.PENGEMASAN PIL KB &amp; TGL 1-5/08/2005</v>
          </cell>
          <cell r="K3497" t="str">
            <v>103220270</v>
          </cell>
        </row>
        <row r="3498">
          <cell r="A3498" t="str">
            <v>F</v>
          </cell>
          <cell r="B3498" t="str">
            <v>1</v>
          </cell>
          <cell r="D3498" t="str">
            <v>003618</v>
          </cell>
          <cell r="E3498">
            <v>38586</v>
          </cell>
          <cell r="F3498" t="str">
            <v>48400F7</v>
          </cell>
          <cell r="G3498" t="str">
            <v>6703010100F7</v>
          </cell>
          <cell r="H3498">
            <v>3000</v>
          </cell>
          <cell r="I3498" t="str">
            <v>D</v>
          </cell>
          <cell r="J3498" t="str">
            <v>METERAI</v>
          </cell>
          <cell r="K3498" t="str">
            <v>103210150</v>
          </cell>
        </row>
        <row r="3499">
          <cell r="A3499" t="str">
            <v>F</v>
          </cell>
          <cell r="B3499" t="str">
            <v>1</v>
          </cell>
          <cell r="D3499" t="str">
            <v>003627</v>
          </cell>
          <cell r="E3499">
            <v>38586</v>
          </cell>
          <cell r="F3499" t="str">
            <v>48524H4</v>
          </cell>
          <cell r="G3499" t="str">
            <v>6706030124H4</v>
          </cell>
          <cell r="H3499">
            <v>497603</v>
          </cell>
          <cell r="I3499" t="str">
            <v>D</v>
          </cell>
          <cell r="J3499" t="str">
            <v>B.MAKAN KARY 1-5/08/05 EKSTRAKSI KINA</v>
          </cell>
          <cell r="K3499" t="str">
            <v>103220280</v>
          </cell>
        </row>
        <row r="3500">
          <cell r="A3500" t="str">
            <v>F</v>
          </cell>
          <cell r="B3500" t="str">
            <v>1</v>
          </cell>
          <cell r="D3500" t="str">
            <v>003627</v>
          </cell>
          <cell r="E3500">
            <v>38586</v>
          </cell>
          <cell r="F3500" t="str">
            <v>48524H5</v>
          </cell>
          <cell r="G3500" t="str">
            <v>6706030124H5</v>
          </cell>
          <cell r="H3500">
            <v>497603</v>
          </cell>
          <cell r="I3500" t="str">
            <v>D</v>
          </cell>
          <cell r="J3500" t="str">
            <v>B.MAKAN KARY 1-5/08/2005ISOLASI ALKALOID KIN</v>
          </cell>
          <cell r="K3500" t="str">
            <v>103220290</v>
          </cell>
        </row>
        <row r="3501">
          <cell r="A3501" t="str">
            <v>F</v>
          </cell>
          <cell r="B3501" t="str">
            <v>1</v>
          </cell>
          <cell r="D3501" t="str">
            <v>003627</v>
          </cell>
          <cell r="E3501">
            <v>38586</v>
          </cell>
          <cell r="F3501" t="str">
            <v>48524H6</v>
          </cell>
          <cell r="G3501" t="str">
            <v>6706030124H6</v>
          </cell>
          <cell r="H3501">
            <v>361893</v>
          </cell>
          <cell r="I3501" t="str">
            <v>D</v>
          </cell>
          <cell r="J3501" t="str">
            <v>B.MAKAN KARY 1-5 AGT-05 PEMURNIAN &amp; PENGEMAS</v>
          </cell>
          <cell r="K3501" t="str">
            <v>103220300</v>
          </cell>
        </row>
        <row r="3502">
          <cell r="A3502" t="str">
            <v>F</v>
          </cell>
          <cell r="B3502" t="str">
            <v>1</v>
          </cell>
          <cell r="D3502" t="str">
            <v>003627</v>
          </cell>
          <cell r="E3502">
            <v>38586</v>
          </cell>
          <cell r="F3502" t="str">
            <v>48524E1</v>
          </cell>
          <cell r="G3502" t="str">
            <v>6706030124E1</v>
          </cell>
          <cell r="H3502">
            <v>90473</v>
          </cell>
          <cell r="I3502" t="str">
            <v>D</v>
          </cell>
          <cell r="J3502" t="str">
            <v>B.MAKAN KARY 1-5-AGT-05 KARANTINA DALAM PROS</v>
          </cell>
          <cell r="K3502" t="str">
            <v>103220310</v>
          </cell>
        </row>
        <row r="3503">
          <cell r="A3503" t="str">
            <v>F</v>
          </cell>
          <cell r="B3503" t="str">
            <v>1</v>
          </cell>
          <cell r="D3503" t="str">
            <v>003627</v>
          </cell>
          <cell r="E3503">
            <v>38586</v>
          </cell>
          <cell r="F3503" t="str">
            <v>48524I0</v>
          </cell>
          <cell r="G3503" t="str">
            <v>6706030124I0</v>
          </cell>
          <cell r="H3503">
            <v>15079</v>
          </cell>
          <cell r="I3503" t="str">
            <v>D</v>
          </cell>
          <cell r="J3503" t="str">
            <v>B.MAKAN KARY 1-5 AGT-05 PENGELOLAAN MUTU</v>
          </cell>
          <cell r="K3503" t="str">
            <v>103220320</v>
          </cell>
        </row>
        <row r="3504">
          <cell r="A3504" t="str">
            <v>F</v>
          </cell>
          <cell r="B3504" t="str">
            <v>1</v>
          </cell>
          <cell r="D3504" t="str">
            <v>003626</v>
          </cell>
          <cell r="E3504">
            <v>38586</v>
          </cell>
          <cell r="F3504" t="str">
            <v>1252003</v>
          </cell>
          <cell r="G3504" t="str">
            <v>150102012003</v>
          </cell>
          <cell r="H3504">
            <v>1781877.4</v>
          </cell>
          <cell r="I3504" t="str">
            <v>D</v>
          </cell>
          <cell r="J3504" t="str">
            <v>PEMEL TAN.KINA TH TNM 2001 (TBM IV) KULTURA II</v>
          </cell>
          <cell r="K3504" t="str">
            <v>103210160</v>
          </cell>
        </row>
        <row r="3505">
          <cell r="A3505" t="str">
            <v>F</v>
          </cell>
          <cell r="B3505" t="str">
            <v>1</v>
          </cell>
          <cell r="D3505" t="str">
            <v>003627</v>
          </cell>
          <cell r="E3505">
            <v>38586</v>
          </cell>
          <cell r="F3505" t="str">
            <v>48524J1</v>
          </cell>
          <cell r="G3505" t="str">
            <v>6706030124J1</v>
          </cell>
          <cell r="H3505">
            <v>346814</v>
          </cell>
          <cell r="I3505" t="str">
            <v>D</v>
          </cell>
          <cell r="J3505" t="str">
            <v>B.MAKAN KARY 1-5 AGT-05 PEMASTIAN MUTU</v>
          </cell>
          <cell r="K3505" t="str">
            <v>103220330</v>
          </cell>
        </row>
        <row r="3506">
          <cell r="A3506" t="str">
            <v>F</v>
          </cell>
          <cell r="B3506" t="str">
            <v>1</v>
          </cell>
          <cell r="D3506" t="str">
            <v>003627</v>
          </cell>
          <cell r="E3506">
            <v>38586</v>
          </cell>
          <cell r="F3506" t="str">
            <v>48524J2</v>
          </cell>
          <cell r="G3506" t="str">
            <v>6706030124J2</v>
          </cell>
          <cell r="H3506">
            <v>196025</v>
          </cell>
          <cell r="I3506" t="str">
            <v>D</v>
          </cell>
          <cell r="J3506" t="str">
            <v>B.MAKAN KARY 1-5 AGT-05 PENGAWASAN DALAM PRO</v>
          </cell>
          <cell r="K3506" t="str">
            <v>103220340</v>
          </cell>
        </row>
        <row r="3507">
          <cell r="A3507" t="str">
            <v>F</v>
          </cell>
          <cell r="B3507" t="str">
            <v>1</v>
          </cell>
          <cell r="D3507" t="str">
            <v>003626</v>
          </cell>
          <cell r="E3507">
            <v>38586</v>
          </cell>
          <cell r="F3507" t="str">
            <v>1252003</v>
          </cell>
          <cell r="G3507" t="str">
            <v>150102012003</v>
          </cell>
          <cell r="H3507">
            <v>440378.4</v>
          </cell>
          <cell r="I3507" t="str">
            <v>D</v>
          </cell>
          <cell r="J3507" t="str">
            <v>PEMBIBITAN 05 SUCCI KULTURA II</v>
          </cell>
          <cell r="K3507" t="str">
            <v>103210170</v>
          </cell>
        </row>
        <row r="3508">
          <cell r="A3508" t="str">
            <v>F</v>
          </cell>
          <cell r="B3508" t="str">
            <v>1</v>
          </cell>
          <cell r="D3508" t="str">
            <v>003627</v>
          </cell>
          <cell r="E3508">
            <v>38586</v>
          </cell>
          <cell r="F3508" t="str">
            <v>48524J3</v>
          </cell>
          <cell r="G3508" t="str">
            <v>6706030124J3</v>
          </cell>
          <cell r="H3508">
            <v>105552</v>
          </cell>
          <cell r="I3508" t="str">
            <v>D</v>
          </cell>
          <cell r="J3508" t="str">
            <v>B.MAKAN KARY 1-5 AGT-05 PENGAWASAN DALAM PRO</v>
          </cell>
          <cell r="K3508" t="str">
            <v>103220350</v>
          </cell>
        </row>
        <row r="3509">
          <cell r="A3509" t="str">
            <v>F</v>
          </cell>
          <cell r="B3509" t="str">
            <v>1</v>
          </cell>
          <cell r="D3509" t="str">
            <v>003626</v>
          </cell>
          <cell r="E3509">
            <v>38586</v>
          </cell>
          <cell r="F3509" t="str">
            <v>1252003</v>
          </cell>
          <cell r="G3509" t="str">
            <v>150102012003</v>
          </cell>
          <cell r="H3509">
            <v>86754.8</v>
          </cell>
          <cell r="I3509" t="str">
            <v>D</v>
          </cell>
          <cell r="J3509" t="str">
            <v>PEMBIBITAN 04 BEKONG KULTURA II</v>
          </cell>
          <cell r="K3509" t="str">
            <v>103210180</v>
          </cell>
        </row>
        <row r="3510">
          <cell r="A3510" t="str">
            <v>F</v>
          </cell>
          <cell r="B3510" t="str">
            <v>1</v>
          </cell>
          <cell r="D3510" t="str">
            <v>003627</v>
          </cell>
          <cell r="E3510">
            <v>38586</v>
          </cell>
          <cell r="F3510" t="str">
            <v>48524J4</v>
          </cell>
          <cell r="G3510" t="str">
            <v>6706030124J4</v>
          </cell>
          <cell r="H3510">
            <v>75394</v>
          </cell>
          <cell r="I3510" t="str">
            <v>D</v>
          </cell>
          <cell r="J3510" t="str">
            <v>B.MAKAN KARY 1-5 AGT-05 PENGAWASAN PRODUK AK</v>
          </cell>
          <cell r="K3510" t="str">
            <v>103220360</v>
          </cell>
        </row>
        <row r="3511">
          <cell r="A3511" t="str">
            <v>F</v>
          </cell>
          <cell r="B3511" t="str">
            <v>1</v>
          </cell>
          <cell r="D3511" t="str">
            <v>003627</v>
          </cell>
          <cell r="E3511">
            <v>38586</v>
          </cell>
          <cell r="F3511" t="str">
            <v>48524J5</v>
          </cell>
          <cell r="G3511" t="str">
            <v>6706030124J5</v>
          </cell>
          <cell r="H3511">
            <v>30158</v>
          </cell>
          <cell r="I3511" t="str">
            <v>D</v>
          </cell>
          <cell r="J3511" t="str">
            <v>B.MAKAN KARY 1-5 AGT-05 KALIBRASI INSTRUMEN</v>
          </cell>
          <cell r="K3511" t="str">
            <v>103220370</v>
          </cell>
        </row>
        <row r="3512">
          <cell r="A3512" t="str">
            <v>F</v>
          </cell>
          <cell r="B3512" t="str">
            <v>1</v>
          </cell>
          <cell r="D3512" t="str">
            <v>003626</v>
          </cell>
          <cell r="E3512">
            <v>38586</v>
          </cell>
          <cell r="F3512" t="str">
            <v>1252003</v>
          </cell>
          <cell r="G3512" t="str">
            <v>150102012003</v>
          </cell>
          <cell r="H3512">
            <v>96000</v>
          </cell>
          <cell r="I3512" t="str">
            <v>D</v>
          </cell>
          <cell r="J3512" t="str">
            <v>TU AFDELING KULTURA II</v>
          </cell>
          <cell r="K3512" t="str">
            <v>103210190</v>
          </cell>
        </row>
        <row r="3513">
          <cell r="A3513" t="str">
            <v>F</v>
          </cell>
          <cell r="B3513" t="str">
            <v>1</v>
          </cell>
          <cell r="D3513" t="str">
            <v>003627</v>
          </cell>
          <cell r="E3513">
            <v>38586</v>
          </cell>
          <cell r="F3513" t="str">
            <v>48524J6</v>
          </cell>
          <cell r="G3513" t="str">
            <v>6706030124J6</v>
          </cell>
          <cell r="H3513">
            <v>15079</v>
          </cell>
          <cell r="I3513" t="str">
            <v>D</v>
          </cell>
          <cell r="J3513" t="str">
            <v>B.MAKAN KARY 1-5 AGT-05 DOKUMENTASI</v>
          </cell>
          <cell r="K3513" t="str">
            <v>103220380</v>
          </cell>
        </row>
        <row r="3514">
          <cell r="A3514" t="str">
            <v>F</v>
          </cell>
          <cell r="B3514" t="str">
            <v>1</v>
          </cell>
          <cell r="D3514" t="str">
            <v>003626</v>
          </cell>
          <cell r="E3514">
            <v>38586</v>
          </cell>
          <cell r="F3514" t="str">
            <v>1252003</v>
          </cell>
          <cell r="G3514" t="str">
            <v>150102012003</v>
          </cell>
          <cell r="H3514">
            <v>96000</v>
          </cell>
          <cell r="I3514" t="str">
            <v>D</v>
          </cell>
          <cell r="J3514" t="str">
            <v>MANDOR BESAR STUKLOON</v>
          </cell>
          <cell r="K3514" t="str">
            <v>103210200</v>
          </cell>
        </row>
        <row r="3515">
          <cell r="A3515" t="str">
            <v>F</v>
          </cell>
          <cell r="B3515" t="str">
            <v>1</v>
          </cell>
          <cell r="D3515" t="str">
            <v>003626</v>
          </cell>
          <cell r="E3515">
            <v>38586</v>
          </cell>
          <cell r="F3515" t="str">
            <v>1252003</v>
          </cell>
          <cell r="G3515" t="str">
            <v>150102012003</v>
          </cell>
          <cell r="H3515">
            <v>480000</v>
          </cell>
          <cell r="I3515" t="str">
            <v>D</v>
          </cell>
          <cell r="J3515" t="str">
            <v>SATPAM DINAS SIANG KULTURA II</v>
          </cell>
          <cell r="K3515" t="str">
            <v>103210210</v>
          </cell>
        </row>
        <row r="3516">
          <cell r="A3516" t="str">
            <v>F</v>
          </cell>
          <cell r="B3516" t="str">
            <v>1</v>
          </cell>
          <cell r="D3516" t="str">
            <v>003627</v>
          </cell>
          <cell r="E3516">
            <v>38586</v>
          </cell>
          <cell r="F3516" t="str">
            <v>48524J7</v>
          </cell>
          <cell r="G3516" t="str">
            <v>6706030124J7</v>
          </cell>
          <cell r="H3516">
            <v>15079</v>
          </cell>
          <cell r="I3516" t="str">
            <v>D</v>
          </cell>
          <cell r="J3516" t="str">
            <v>EXTRA PUDING BLN AGT-05 PENANGANAN REGULASI</v>
          </cell>
          <cell r="K3516" t="str">
            <v>103220390</v>
          </cell>
        </row>
        <row r="3517">
          <cell r="A3517" t="str">
            <v>F</v>
          </cell>
          <cell r="B3517" t="str">
            <v>1</v>
          </cell>
          <cell r="D3517" t="str">
            <v>003627</v>
          </cell>
          <cell r="E3517">
            <v>38586</v>
          </cell>
          <cell r="F3517" t="str">
            <v>48524K1</v>
          </cell>
          <cell r="G3517" t="str">
            <v>6706030124K1</v>
          </cell>
          <cell r="H3517">
            <v>15079</v>
          </cell>
          <cell r="I3517" t="str">
            <v>D</v>
          </cell>
          <cell r="J3517" t="str">
            <v>B.MAKAN KARY 1-5 AGT-05 LABORATORIUM PENGUJI</v>
          </cell>
          <cell r="K3517" t="str">
            <v>103220400</v>
          </cell>
        </row>
        <row r="3518">
          <cell r="A3518" t="str">
            <v>F</v>
          </cell>
          <cell r="B3518" t="str">
            <v>1</v>
          </cell>
          <cell r="D3518" t="str">
            <v>003626</v>
          </cell>
          <cell r="E3518">
            <v>38586</v>
          </cell>
          <cell r="F3518" t="str">
            <v>40900A4</v>
          </cell>
          <cell r="G3518" t="str">
            <v>5106000100A4</v>
          </cell>
          <cell r="H3518">
            <v>170700.75</v>
          </cell>
          <cell r="I3518" t="str">
            <v>D</v>
          </cell>
          <cell r="J3518" t="str">
            <v>TAHUN TANAM 1998 (TM 3) KULTURA II</v>
          </cell>
          <cell r="K3518" t="str">
            <v>103210220</v>
          </cell>
        </row>
        <row r="3519">
          <cell r="A3519" t="str">
            <v>F</v>
          </cell>
          <cell r="B3519" t="str">
            <v>1</v>
          </cell>
          <cell r="D3519" t="str">
            <v>003627</v>
          </cell>
          <cell r="E3519">
            <v>38586</v>
          </cell>
          <cell r="F3519" t="str">
            <v>48524K2</v>
          </cell>
          <cell r="G3519" t="str">
            <v>6706030124K2</v>
          </cell>
          <cell r="H3519">
            <v>45237</v>
          </cell>
          <cell r="I3519" t="str">
            <v>D</v>
          </cell>
          <cell r="J3519" t="str">
            <v>B.MAKAN KARY 1-5 AGT-05 PEMERIKSAAN BAHAN BA</v>
          </cell>
          <cell r="K3519" t="str">
            <v>103220410</v>
          </cell>
        </row>
        <row r="3520">
          <cell r="A3520" t="str">
            <v>F</v>
          </cell>
          <cell r="B3520" t="str">
            <v>1</v>
          </cell>
          <cell r="D3520" t="str">
            <v>003627</v>
          </cell>
          <cell r="E3520">
            <v>38586</v>
          </cell>
          <cell r="F3520" t="str">
            <v>48524K3</v>
          </cell>
          <cell r="G3520" t="str">
            <v>6706030124K3</v>
          </cell>
          <cell r="H3520">
            <v>45237</v>
          </cell>
          <cell r="I3520" t="str">
            <v>D</v>
          </cell>
          <cell r="J3520" t="str">
            <v>B.MAKAN KARY 1-5 AGT-05 PEMERIKSAAN BAHAN KE</v>
          </cell>
          <cell r="K3520" t="str">
            <v>103220420</v>
          </cell>
        </row>
        <row r="3521">
          <cell r="A3521" t="str">
            <v>F</v>
          </cell>
          <cell r="B3521" t="str">
            <v>1</v>
          </cell>
          <cell r="D3521" t="str">
            <v>003626</v>
          </cell>
          <cell r="E3521">
            <v>38586</v>
          </cell>
          <cell r="F3521" t="str">
            <v>40900A4</v>
          </cell>
          <cell r="G3521" t="str">
            <v>5106000100A4</v>
          </cell>
          <cell r="H3521">
            <v>683900.25</v>
          </cell>
          <cell r="I3521" t="str">
            <v>D</v>
          </cell>
          <cell r="J3521" t="str">
            <v>PANEN RAYA SUBCI (A6) KULTURA I</v>
          </cell>
          <cell r="K3521" t="str">
            <v>103210230</v>
          </cell>
        </row>
        <row r="3522">
          <cell r="A3522" t="str">
            <v>F</v>
          </cell>
          <cell r="B3522" t="str">
            <v>1</v>
          </cell>
          <cell r="D3522" t="str">
            <v>003627</v>
          </cell>
          <cell r="E3522">
            <v>38586</v>
          </cell>
          <cell r="F3522" t="str">
            <v>48524K4</v>
          </cell>
          <cell r="G3522" t="str">
            <v>6706030124K4</v>
          </cell>
          <cell r="H3522">
            <v>120631</v>
          </cell>
          <cell r="I3522" t="str">
            <v>D</v>
          </cell>
          <cell r="J3522" t="str">
            <v>B.MAKAN KARY 1-5 AGT-05 PEMERIKSAAN PRODUK J</v>
          </cell>
          <cell r="K3522" t="str">
            <v>103220430</v>
          </cell>
        </row>
        <row r="3523">
          <cell r="A3523" t="str">
            <v>F</v>
          </cell>
          <cell r="B3523" t="str">
            <v>1</v>
          </cell>
          <cell r="D3523" t="str">
            <v>003627</v>
          </cell>
          <cell r="E3523">
            <v>38586</v>
          </cell>
          <cell r="F3523" t="str">
            <v>48524K5</v>
          </cell>
          <cell r="G3523" t="str">
            <v>6706030124K5</v>
          </cell>
          <cell r="H3523">
            <v>45237</v>
          </cell>
          <cell r="I3523" t="str">
            <v>D</v>
          </cell>
          <cell r="J3523" t="str">
            <v>B.MAKAN KARY 1-5 AGT-05 PEMERIKSAAN KINA</v>
          </cell>
          <cell r="K3523" t="str">
            <v>103220440</v>
          </cell>
        </row>
        <row r="3524">
          <cell r="A3524" t="str">
            <v>F</v>
          </cell>
          <cell r="B3524" t="str">
            <v>1</v>
          </cell>
          <cell r="D3524" t="str">
            <v>003626</v>
          </cell>
          <cell r="E3524">
            <v>38586</v>
          </cell>
          <cell r="F3524" t="str">
            <v>40900A4</v>
          </cell>
          <cell r="G3524" t="str">
            <v>5106000100A4</v>
          </cell>
          <cell r="H3524">
            <v>2725829.9</v>
          </cell>
          <cell r="I3524" t="str">
            <v>D</v>
          </cell>
          <cell r="J3524" t="str">
            <v>PANEN RAYA LEDGER (B PASIR) KULTURA I</v>
          </cell>
          <cell r="K3524" t="str">
            <v>103210240</v>
          </cell>
        </row>
        <row r="3525">
          <cell r="A3525" t="str">
            <v>F</v>
          </cell>
          <cell r="B3525" t="str">
            <v>1</v>
          </cell>
          <cell r="D3525" t="str">
            <v>003627</v>
          </cell>
          <cell r="E3525">
            <v>38586</v>
          </cell>
          <cell r="F3525" t="str">
            <v>48524K6</v>
          </cell>
          <cell r="G3525" t="str">
            <v>6706030124K6</v>
          </cell>
          <cell r="H3525">
            <v>45237</v>
          </cell>
          <cell r="I3525" t="str">
            <v>D</v>
          </cell>
          <cell r="J3525" t="str">
            <v>B.MAKAN KARY 1-5 AGT-05 PEMERIKSAAN MIKROBIO</v>
          </cell>
          <cell r="K3525" t="str">
            <v>103220450</v>
          </cell>
        </row>
        <row r="3526">
          <cell r="A3526" t="str">
            <v>F</v>
          </cell>
          <cell r="B3526" t="str">
            <v>1</v>
          </cell>
          <cell r="D3526" t="str">
            <v>003626</v>
          </cell>
          <cell r="E3526">
            <v>38586</v>
          </cell>
          <cell r="F3526" t="str">
            <v>40900A4</v>
          </cell>
          <cell r="G3526" t="str">
            <v>5106000100A4</v>
          </cell>
          <cell r="H3526">
            <v>42949.5</v>
          </cell>
          <cell r="I3526" t="str">
            <v>D</v>
          </cell>
          <cell r="J3526" t="str">
            <v>PANEN RAYA SUBCI (DARMAGA) KULTURA I</v>
          </cell>
          <cell r="K3526" t="str">
            <v>103210250</v>
          </cell>
        </row>
        <row r="3527">
          <cell r="A3527" t="str">
            <v>F</v>
          </cell>
          <cell r="B3527" t="str">
            <v>1</v>
          </cell>
          <cell r="D3527" t="str">
            <v>003627</v>
          </cell>
          <cell r="E3527">
            <v>38586</v>
          </cell>
          <cell r="F3527" t="str">
            <v>48524L1</v>
          </cell>
          <cell r="G3527" t="str">
            <v>6706030124L1</v>
          </cell>
          <cell r="H3527">
            <v>75394</v>
          </cell>
          <cell r="I3527" t="str">
            <v>D</v>
          </cell>
          <cell r="J3527" t="str">
            <v>B.MAKAN KARY 1-5 AGT-05 TEKNOLOGI FORMULASI</v>
          </cell>
          <cell r="K3527" t="str">
            <v>103220460</v>
          </cell>
        </row>
        <row r="3528">
          <cell r="A3528" t="str">
            <v>F</v>
          </cell>
          <cell r="B3528" t="str">
            <v>1</v>
          </cell>
          <cell r="D3528" t="str">
            <v>003627</v>
          </cell>
          <cell r="E3528">
            <v>38586</v>
          </cell>
          <cell r="F3528" t="str">
            <v>48524L2</v>
          </cell>
          <cell r="G3528" t="str">
            <v>6706030124L2</v>
          </cell>
          <cell r="H3528">
            <v>15079</v>
          </cell>
          <cell r="I3528" t="str">
            <v>D</v>
          </cell>
          <cell r="J3528" t="str">
            <v>B.MAKAN KARY 1-5 AGT-05 EVALUASI FORMULASI</v>
          </cell>
          <cell r="K3528" t="str">
            <v>103220470</v>
          </cell>
        </row>
        <row r="3529">
          <cell r="A3529" t="str">
            <v>F</v>
          </cell>
          <cell r="B3529" t="str">
            <v>1</v>
          </cell>
          <cell r="D3529" t="str">
            <v>003627</v>
          </cell>
          <cell r="E3529">
            <v>38586</v>
          </cell>
          <cell r="F3529" t="str">
            <v>48524L3</v>
          </cell>
          <cell r="G3529" t="str">
            <v>6706030124L3</v>
          </cell>
          <cell r="H3529">
            <v>30158</v>
          </cell>
          <cell r="I3529" t="str">
            <v>D</v>
          </cell>
          <cell r="J3529" t="str">
            <v>B.MAKAN KARY 1-5 AGT-05 EVALUASI METODA ANAL</v>
          </cell>
          <cell r="K3529" t="str">
            <v>103220480</v>
          </cell>
        </row>
        <row r="3530">
          <cell r="A3530" t="str">
            <v>F</v>
          </cell>
          <cell r="B3530" t="str">
            <v>1</v>
          </cell>
          <cell r="D3530" t="str">
            <v>003626</v>
          </cell>
          <cell r="E3530">
            <v>38586</v>
          </cell>
          <cell r="F3530" t="str">
            <v>40900A4</v>
          </cell>
          <cell r="G3530" t="str">
            <v>5106000100A4</v>
          </cell>
          <cell r="H3530">
            <v>91689.75</v>
          </cell>
          <cell r="I3530" t="str">
            <v>D</v>
          </cell>
          <cell r="J3530" t="str">
            <v>PANEN RAYA SUBCI (LEGOK EYA 1) KULTURA I</v>
          </cell>
          <cell r="K3530" t="str">
            <v>103210260</v>
          </cell>
        </row>
        <row r="3531">
          <cell r="A3531" t="str">
            <v>F</v>
          </cell>
          <cell r="B3531" t="str">
            <v>1</v>
          </cell>
          <cell r="D3531" t="str">
            <v>003627</v>
          </cell>
          <cell r="E3531">
            <v>38586</v>
          </cell>
          <cell r="F3531" t="str">
            <v>48524L4</v>
          </cell>
          <cell r="G3531" t="str">
            <v>6706030124L4</v>
          </cell>
          <cell r="H3531">
            <v>30158</v>
          </cell>
          <cell r="I3531" t="str">
            <v>D</v>
          </cell>
          <cell r="J3531" t="str">
            <v>B.MAKAN KARY 1-5 AGT-05 EVALUASI BAHAN KEMAS</v>
          </cell>
          <cell r="K3531" t="str">
            <v>103220490</v>
          </cell>
        </row>
        <row r="3532">
          <cell r="A3532" t="str">
            <v>F</v>
          </cell>
          <cell r="B3532" t="str">
            <v>1</v>
          </cell>
          <cell r="D3532" t="str">
            <v>003626</v>
          </cell>
          <cell r="E3532">
            <v>38586</v>
          </cell>
          <cell r="F3532" t="str">
            <v>40900A4</v>
          </cell>
          <cell r="G3532" t="str">
            <v>5106000100A4</v>
          </cell>
          <cell r="H3532">
            <v>39344.25</v>
          </cell>
          <cell r="I3532" t="str">
            <v>D</v>
          </cell>
          <cell r="J3532" t="str">
            <v>PANEN RAYA SUBCI (LEGOK EYA 1) KULTURA I</v>
          </cell>
          <cell r="K3532" t="str">
            <v>103210270</v>
          </cell>
        </row>
        <row r="3533">
          <cell r="A3533" t="str">
            <v>F</v>
          </cell>
          <cell r="B3533" t="str">
            <v>1</v>
          </cell>
          <cell r="D3533" t="str">
            <v>003627</v>
          </cell>
          <cell r="E3533">
            <v>38586</v>
          </cell>
          <cell r="F3533" t="str">
            <v>48524M1</v>
          </cell>
          <cell r="G3533" t="str">
            <v>6706030124M1</v>
          </cell>
          <cell r="H3533">
            <v>30158</v>
          </cell>
          <cell r="I3533" t="str">
            <v>D</v>
          </cell>
          <cell r="J3533" t="str">
            <v>B.MAKAN KARY 1-5 AGT-05 TEKNIK &amp; PEMELIHARAA</v>
          </cell>
          <cell r="K3533" t="str">
            <v>103220500</v>
          </cell>
        </row>
        <row r="3534">
          <cell r="A3534" t="str">
            <v>F</v>
          </cell>
          <cell r="B3534" t="str">
            <v>1</v>
          </cell>
          <cell r="D3534" t="str">
            <v>003626</v>
          </cell>
          <cell r="E3534">
            <v>38586</v>
          </cell>
          <cell r="F3534" t="str">
            <v>40900A4</v>
          </cell>
          <cell r="G3534" t="str">
            <v>5106000100A4</v>
          </cell>
          <cell r="H3534">
            <v>444000</v>
          </cell>
          <cell r="I3534" t="str">
            <v>D</v>
          </cell>
          <cell r="J3534" t="str">
            <v>TENAGA PENGOLAHAN (KTO BINTANG)</v>
          </cell>
          <cell r="K3534" t="str">
            <v>103210280</v>
          </cell>
        </row>
        <row r="3535">
          <cell r="A3535" t="str">
            <v>F</v>
          </cell>
          <cell r="B3535" t="str">
            <v>1</v>
          </cell>
          <cell r="D3535" t="str">
            <v>003627</v>
          </cell>
          <cell r="E3535">
            <v>38586</v>
          </cell>
          <cell r="F3535" t="str">
            <v>48524M2</v>
          </cell>
          <cell r="G3535" t="str">
            <v>6706030124M2</v>
          </cell>
          <cell r="H3535">
            <v>60315</v>
          </cell>
          <cell r="I3535" t="str">
            <v>D</v>
          </cell>
          <cell r="J3535" t="str">
            <v>B.MAKAN KARY 1-5 AGT-05 BANGUNAN &amp; LINGKUNGA</v>
          </cell>
          <cell r="K3535" t="str">
            <v>103220510</v>
          </cell>
        </row>
        <row r="3536">
          <cell r="A3536" t="str">
            <v>F</v>
          </cell>
          <cell r="B3536" t="str">
            <v>1</v>
          </cell>
          <cell r="D3536" t="str">
            <v>003627</v>
          </cell>
          <cell r="E3536">
            <v>38586</v>
          </cell>
          <cell r="F3536" t="str">
            <v>48524M3</v>
          </cell>
          <cell r="G3536" t="str">
            <v>6706030124M3</v>
          </cell>
          <cell r="H3536">
            <v>211104</v>
          </cell>
          <cell r="I3536" t="str">
            <v>D</v>
          </cell>
          <cell r="J3536" t="str">
            <v>B.MAKAN KARY.1-5 AGT-05 ELEKTRIK &amp; INSTALASI</v>
          </cell>
          <cell r="K3536" t="str">
            <v>103220520</v>
          </cell>
        </row>
        <row r="3537">
          <cell r="A3537" t="str">
            <v>F</v>
          </cell>
          <cell r="B3537" t="str">
            <v>1</v>
          </cell>
          <cell r="D3537" t="str">
            <v>003626</v>
          </cell>
          <cell r="E3537">
            <v>38586</v>
          </cell>
          <cell r="F3537" t="str">
            <v>40900A4</v>
          </cell>
          <cell r="G3537" t="str">
            <v>5106000100A4</v>
          </cell>
          <cell r="H3537">
            <v>266475</v>
          </cell>
          <cell r="I3537" t="str">
            <v>D</v>
          </cell>
          <cell r="J3537" t="str">
            <v>MUNGUT KAYU BAKAR KULTURA I</v>
          </cell>
          <cell r="K3537" t="str">
            <v>103210290</v>
          </cell>
        </row>
        <row r="3538">
          <cell r="A3538" t="str">
            <v>F</v>
          </cell>
          <cell r="B3538" t="str">
            <v>1</v>
          </cell>
          <cell r="D3538" t="str">
            <v>003626</v>
          </cell>
          <cell r="E3538">
            <v>38586</v>
          </cell>
          <cell r="F3538" t="str">
            <v>40900A4</v>
          </cell>
          <cell r="G3538" t="str">
            <v>5106000100A4</v>
          </cell>
          <cell r="H3538">
            <v>240000</v>
          </cell>
          <cell r="I3538" t="str">
            <v>D</v>
          </cell>
          <cell r="J3538" t="str">
            <v>ADM BIRO (KTO BINTANG)</v>
          </cell>
          <cell r="K3538" t="str">
            <v>103210300</v>
          </cell>
        </row>
        <row r="3539">
          <cell r="A3539" t="str">
            <v>F</v>
          </cell>
          <cell r="B3539" t="str">
            <v>1</v>
          </cell>
          <cell r="D3539" t="str">
            <v>003627</v>
          </cell>
          <cell r="E3539">
            <v>38586</v>
          </cell>
          <cell r="F3539" t="str">
            <v>48524M4</v>
          </cell>
          <cell r="G3539" t="str">
            <v>6706030124M4</v>
          </cell>
          <cell r="H3539">
            <v>165868</v>
          </cell>
          <cell r="I3539" t="str">
            <v>D</v>
          </cell>
          <cell r="J3539" t="str">
            <v>B.MAKAN KARY.1-5 AGT-05 MEKANIK</v>
          </cell>
          <cell r="K3539" t="str">
            <v>103220530</v>
          </cell>
        </row>
        <row r="3540">
          <cell r="A3540" t="str">
            <v>F</v>
          </cell>
          <cell r="B3540" t="str">
            <v>1</v>
          </cell>
          <cell r="D3540" t="str">
            <v>003626</v>
          </cell>
          <cell r="E3540">
            <v>38586</v>
          </cell>
          <cell r="F3540" t="str">
            <v>40900A4</v>
          </cell>
          <cell r="G3540" t="str">
            <v>5106000100A4</v>
          </cell>
          <cell r="H3540">
            <v>240000</v>
          </cell>
          <cell r="I3540" t="str">
            <v>D</v>
          </cell>
          <cell r="J3540" t="str">
            <v>TU AFDELING (KULTURA I)</v>
          </cell>
          <cell r="K3540" t="str">
            <v>103210310</v>
          </cell>
        </row>
        <row r="3541">
          <cell r="A3541" t="str">
            <v>F</v>
          </cell>
          <cell r="B3541" t="str">
            <v>1</v>
          </cell>
          <cell r="D3541" t="str">
            <v>003627</v>
          </cell>
          <cell r="E3541">
            <v>38586</v>
          </cell>
          <cell r="F3541" t="str">
            <v>48524N1</v>
          </cell>
          <cell r="G3541" t="str">
            <v>6706030124N1</v>
          </cell>
          <cell r="H3541">
            <v>15079</v>
          </cell>
          <cell r="I3541" t="str">
            <v>D</v>
          </cell>
          <cell r="J3541" t="str">
            <v>B.MAKAN KARY.1-5 AGT-05 PENYIMPANAN</v>
          </cell>
          <cell r="K3541" t="str">
            <v>103220540</v>
          </cell>
        </row>
        <row r="3542">
          <cell r="A3542" t="str">
            <v>F</v>
          </cell>
          <cell r="B3542" t="str">
            <v>1</v>
          </cell>
          <cell r="D3542" t="str">
            <v>003626</v>
          </cell>
          <cell r="E3542">
            <v>38586</v>
          </cell>
          <cell r="F3542" t="str">
            <v>40900A4</v>
          </cell>
          <cell r="G3542" t="str">
            <v>5106000100A4</v>
          </cell>
          <cell r="H3542">
            <v>24000</v>
          </cell>
          <cell r="I3542" t="str">
            <v>D</v>
          </cell>
          <cell r="J3542" t="str">
            <v>TU AFDELING (KULTURA II)</v>
          </cell>
          <cell r="K3542" t="str">
            <v>103210320</v>
          </cell>
        </row>
        <row r="3543">
          <cell r="A3543" t="str">
            <v>F</v>
          </cell>
          <cell r="B3543" t="str">
            <v>1</v>
          </cell>
          <cell r="D3543" t="str">
            <v>003627</v>
          </cell>
          <cell r="E3543">
            <v>38586</v>
          </cell>
          <cell r="F3543" t="str">
            <v>48524N2</v>
          </cell>
          <cell r="G3543" t="str">
            <v>6706030124N2</v>
          </cell>
          <cell r="H3543">
            <v>90473</v>
          </cell>
          <cell r="I3543" t="str">
            <v>D</v>
          </cell>
          <cell r="J3543" t="str">
            <v>B.MAKAN KARY.1-5 AGT-05 PENYIMPANAN BAHAN BA</v>
          </cell>
          <cell r="K3543" t="str">
            <v>103220550</v>
          </cell>
        </row>
        <row r="3544">
          <cell r="A3544" t="str">
            <v>F</v>
          </cell>
          <cell r="B3544" t="str">
            <v>1</v>
          </cell>
          <cell r="D3544" t="str">
            <v>003626</v>
          </cell>
          <cell r="E3544">
            <v>38586</v>
          </cell>
          <cell r="F3544" t="str">
            <v>40900A4</v>
          </cell>
          <cell r="G3544" t="str">
            <v>5106000100A4</v>
          </cell>
          <cell r="H3544">
            <v>1008000</v>
          </cell>
          <cell r="I3544" t="str">
            <v>D</v>
          </cell>
          <cell r="J3544" t="str">
            <v>ADM AFDELING SATPAM DINAS SIANG (KULTURA I)</v>
          </cell>
          <cell r="K3544" t="str">
            <v>103210330</v>
          </cell>
        </row>
        <row r="3545">
          <cell r="A3545" t="str">
            <v>F</v>
          </cell>
          <cell r="B3545" t="str">
            <v>1</v>
          </cell>
          <cell r="D3545" t="str">
            <v>003627</v>
          </cell>
          <cell r="E3545">
            <v>38586</v>
          </cell>
          <cell r="F3545" t="str">
            <v>48524N3</v>
          </cell>
          <cell r="G3545" t="str">
            <v>6706030124N3</v>
          </cell>
          <cell r="H3545">
            <v>105552</v>
          </cell>
          <cell r="I3545" t="str">
            <v>D</v>
          </cell>
          <cell r="J3545" t="str">
            <v>B.MAKAN KARY.1-5 AGT-05 PENYIMPANAN BAHAN KE</v>
          </cell>
          <cell r="K3545" t="str">
            <v>103220560</v>
          </cell>
        </row>
        <row r="3546">
          <cell r="A3546" t="str">
            <v>F</v>
          </cell>
          <cell r="B3546" t="str">
            <v>1</v>
          </cell>
          <cell r="D3546" t="str">
            <v>003626</v>
          </cell>
          <cell r="E3546">
            <v>38586</v>
          </cell>
          <cell r="F3546" t="str">
            <v>40900A4</v>
          </cell>
          <cell r="G3546" t="str">
            <v>5106000100A4</v>
          </cell>
          <cell r="H3546">
            <v>240000</v>
          </cell>
          <cell r="I3546" t="str">
            <v>D</v>
          </cell>
          <cell r="J3546" t="str">
            <v>ADM AFDELING SATPAM DINAS SIANG (KULTURA II)</v>
          </cell>
          <cell r="K3546" t="str">
            <v>103210340</v>
          </cell>
        </row>
        <row r="3547">
          <cell r="A3547" t="str">
            <v>F</v>
          </cell>
          <cell r="B3547" t="str">
            <v>1</v>
          </cell>
          <cell r="D3547" t="str">
            <v>003627</v>
          </cell>
          <cell r="E3547">
            <v>38586</v>
          </cell>
          <cell r="F3547" t="str">
            <v>48524N4</v>
          </cell>
          <cell r="G3547" t="str">
            <v>6706030124N4</v>
          </cell>
          <cell r="H3547">
            <v>90473</v>
          </cell>
          <cell r="I3547" t="str">
            <v>D</v>
          </cell>
          <cell r="J3547" t="str">
            <v>B.MAKAN KARY.1-5 AGT-05 PENYIMPANAN PRODUK J</v>
          </cell>
          <cell r="K3547" t="str">
            <v>103220570</v>
          </cell>
        </row>
        <row r="3548">
          <cell r="A3548" t="str">
            <v>F</v>
          </cell>
          <cell r="B3548" t="str">
            <v>1</v>
          </cell>
          <cell r="D3548" t="str">
            <v>003627</v>
          </cell>
          <cell r="E3548">
            <v>38586</v>
          </cell>
          <cell r="F3548" t="str">
            <v>48524N5</v>
          </cell>
          <cell r="G3548" t="str">
            <v>6706030124N5</v>
          </cell>
          <cell r="H3548">
            <v>15079</v>
          </cell>
          <cell r="I3548" t="str">
            <v>D</v>
          </cell>
          <cell r="J3548" t="str">
            <v>B.MAKAN KARY.1-5 AGT-05 PENYIMPANAN BARANG T</v>
          </cell>
          <cell r="K3548" t="str">
            <v>103220580</v>
          </cell>
        </row>
        <row r="3549">
          <cell r="A3549" t="str">
            <v>F</v>
          </cell>
          <cell r="B3549" t="str">
            <v>1</v>
          </cell>
          <cell r="D3549" t="str">
            <v>003626</v>
          </cell>
          <cell r="E3549">
            <v>38586</v>
          </cell>
          <cell r="F3549" t="str">
            <v>40900A4</v>
          </cell>
          <cell r="G3549" t="str">
            <v>5106000100A4</v>
          </cell>
          <cell r="H3549">
            <v>128000</v>
          </cell>
          <cell r="I3549" t="str">
            <v>D</v>
          </cell>
          <cell r="J3549" t="str">
            <v>ADM AFDELING SATPAM DINAS MALAM (KULTURA I)</v>
          </cell>
          <cell r="K3549" t="str">
            <v>103210350</v>
          </cell>
        </row>
        <row r="3550">
          <cell r="A3550" t="str">
            <v>F</v>
          </cell>
          <cell r="B3550" t="str">
            <v>1</v>
          </cell>
          <cell r="D3550" t="str">
            <v>003626</v>
          </cell>
          <cell r="E3550">
            <v>38586</v>
          </cell>
          <cell r="F3550" t="str">
            <v>40900A4</v>
          </cell>
          <cell r="G3550" t="str">
            <v>5106000100A4</v>
          </cell>
          <cell r="H3550">
            <v>128000</v>
          </cell>
          <cell r="I3550" t="str">
            <v>D</v>
          </cell>
          <cell r="J3550" t="str">
            <v>ADM AFDELING SATPAM DINAS MALAM (KULTURA II)</v>
          </cell>
          <cell r="K3550" t="str">
            <v>103210360</v>
          </cell>
        </row>
        <row r="3551">
          <cell r="A3551" t="str">
            <v>F</v>
          </cell>
          <cell r="B3551" t="str">
            <v>1</v>
          </cell>
          <cell r="D3551" t="str">
            <v>003627</v>
          </cell>
          <cell r="E3551">
            <v>38586</v>
          </cell>
          <cell r="F3551" t="str">
            <v>48524N6</v>
          </cell>
          <cell r="G3551" t="str">
            <v>6706030124N6</v>
          </cell>
          <cell r="H3551">
            <v>226183</v>
          </cell>
          <cell r="I3551" t="str">
            <v>D</v>
          </cell>
          <cell r="J3551" t="str">
            <v>B.MAKAN KARY.1-5 AGT-05 PENYIMPANAN KULIT KI</v>
          </cell>
          <cell r="K3551" t="str">
            <v>103220590</v>
          </cell>
        </row>
        <row r="3552">
          <cell r="A3552" t="str">
            <v>F</v>
          </cell>
          <cell r="B3552" t="str">
            <v>1</v>
          </cell>
          <cell r="D3552" t="str">
            <v>003627</v>
          </cell>
          <cell r="E3552">
            <v>38586</v>
          </cell>
          <cell r="F3552" t="str">
            <v>48524N7</v>
          </cell>
          <cell r="G3552" t="str">
            <v>6706030124N7</v>
          </cell>
          <cell r="H3552">
            <v>196025</v>
          </cell>
          <cell r="I3552" t="str">
            <v>D</v>
          </cell>
          <cell r="J3552" t="str">
            <v>B.MAKAN KARY.1-5 AGT-05 PENIMBANGAN SENTRAL</v>
          </cell>
          <cell r="K3552" t="str">
            <v>103220600</v>
          </cell>
        </row>
        <row r="3553">
          <cell r="A3553" t="str">
            <v>F</v>
          </cell>
          <cell r="B3553" t="str">
            <v>1</v>
          </cell>
          <cell r="D3553" t="str">
            <v>003626</v>
          </cell>
          <cell r="E3553">
            <v>38586</v>
          </cell>
          <cell r="F3553" t="str">
            <v>40900A4</v>
          </cell>
          <cell r="G3553" t="str">
            <v>5106000100A4</v>
          </cell>
          <cell r="H3553">
            <v>12000</v>
          </cell>
          <cell r="I3553" t="str">
            <v>D</v>
          </cell>
          <cell r="J3553" t="str">
            <v>PETUGAS GUEST HOUSE (KTO BINTANG)</v>
          </cell>
          <cell r="K3553" t="str">
            <v>103210370</v>
          </cell>
        </row>
        <row r="3554">
          <cell r="A3554" t="str">
            <v>F</v>
          </cell>
          <cell r="B3554" t="str">
            <v>1</v>
          </cell>
          <cell r="D3554" t="str">
            <v>003627</v>
          </cell>
          <cell r="E3554">
            <v>38586</v>
          </cell>
          <cell r="F3554" t="str">
            <v>48524N8</v>
          </cell>
          <cell r="G3554" t="str">
            <v>6706030124N8</v>
          </cell>
          <cell r="H3554">
            <v>15079</v>
          </cell>
          <cell r="I3554" t="str">
            <v>D</v>
          </cell>
          <cell r="J3554" t="str">
            <v>B.MAKAN KARY.1-5 AGT-05 PENANDAAN BAHAN KEMA</v>
          </cell>
          <cell r="K3554" t="str">
            <v>103220610</v>
          </cell>
        </row>
        <row r="3555">
          <cell r="A3555" t="str">
            <v>F</v>
          </cell>
          <cell r="B3555" t="str">
            <v>1</v>
          </cell>
          <cell r="D3555" t="str">
            <v>003626</v>
          </cell>
          <cell r="E3555">
            <v>38586</v>
          </cell>
          <cell r="F3555" t="str">
            <v>40900A4</v>
          </cell>
          <cell r="G3555" t="str">
            <v>5106000100A4</v>
          </cell>
          <cell r="H3555">
            <v>70500</v>
          </cell>
          <cell r="I3555" t="str">
            <v>D</v>
          </cell>
          <cell r="J3555" t="str">
            <v>KELEBIHAN JAM KERJA (KTO BINTANG)</v>
          </cell>
          <cell r="K3555" t="str">
            <v>103210380</v>
          </cell>
        </row>
        <row r="3556">
          <cell r="A3556" t="str">
            <v>F</v>
          </cell>
          <cell r="B3556" t="str">
            <v>1</v>
          </cell>
          <cell r="D3556" t="str">
            <v>003627</v>
          </cell>
          <cell r="E3556">
            <v>38586</v>
          </cell>
          <cell r="F3556" t="str">
            <v>48524O1</v>
          </cell>
          <cell r="G3556" t="str">
            <v>6706030124O1</v>
          </cell>
          <cell r="H3556">
            <v>15079</v>
          </cell>
          <cell r="I3556" t="str">
            <v>D</v>
          </cell>
          <cell r="J3556" t="str">
            <v>B.MAKAN KARY 1-5 AGT-05 PEMBELIAN</v>
          </cell>
          <cell r="K3556" t="str">
            <v>103220620</v>
          </cell>
        </row>
        <row r="3557">
          <cell r="A3557" t="str">
            <v>F</v>
          </cell>
          <cell r="B3557" t="str">
            <v>1</v>
          </cell>
          <cell r="D3557" t="str">
            <v>003626</v>
          </cell>
          <cell r="E3557">
            <v>38586</v>
          </cell>
          <cell r="F3557" t="str">
            <v>40900A4</v>
          </cell>
          <cell r="G3557" t="str">
            <v>5106000100A4</v>
          </cell>
          <cell r="H3557">
            <v>120000</v>
          </cell>
          <cell r="I3557" t="str">
            <v>D</v>
          </cell>
          <cell r="J3557" t="str">
            <v>MANDOR BESAR STUKLOON KULTURA I</v>
          </cell>
          <cell r="K3557" t="str">
            <v>103210390</v>
          </cell>
        </row>
        <row r="3558">
          <cell r="A3558" t="str">
            <v>F</v>
          </cell>
          <cell r="B3558" t="str">
            <v>1</v>
          </cell>
          <cell r="D3558" t="str">
            <v>003627</v>
          </cell>
          <cell r="E3558">
            <v>38586</v>
          </cell>
          <cell r="F3558" t="str">
            <v>48524O2</v>
          </cell>
          <cell r="G3558" t="str">
            <v>6706030124O2</v>
          </cell>
          <cell r="H3558">
            <v>30158</v>
          </cell>
          <cell r="I3558" t="str">
            <v>D</v>
          </cell>
          <cell r="J3558" t="str">
            <v>B.MAKAN KARY 1-5 AGT-05 PEMBELIAN BAHAN PROD</v>
          </cell>
          <cell r="K3558" t="str">
            <v>103220630</v>
          </cell>
        </row>
        <row r="3559">
          <cell r="A3559" t="str">
            <v>F</v>
          </cell>
          <cell r="B3559" t="str">
            <v>1</v>
          </cell>
          <cell r="D3559" t="str">
            <v>003626</v>
          </cell>
          <cell r="E3559">
            <v>38586</v>
          </cell>
          <cell r="F3559" t="str">
            <v>40900A4</v>
          </cell>
          <cell r="G3559" t="str">
            <v>5106000100A4</v>
          </cell>
          <cell r="H3559">
            <v>24000</v>
          </cell>
          <cell r="I3559" t="str">
            <v>D</v>
          </cell>
          <cell r="J3559" t="str">
            <v>MANDOR BESAR STUKLOON KULTURA II</v>
          </cell>
          <cell r="K3559" t="str">
            <v>103210400</v>
          </cell>
        </row>
        <row r="3560">
          <cell r="A3560" t="str">
            <v>F</v>
          </cell>
          <cell r="B3560" t="str">
            <v>1</v>
          </cell>
          <cell r="D3560" t="str">
            <v>003627</v>
          </cell>
          <cell r="E3560">
            <v>38586</v>
          </cell>
          <cell r="F3560" t="str">
            <v>48524O3</v>
          </cell>
          <cell r="G3560" t="str">
            <v>6706030124O3</v>
          </cell>
          <cell r="H3560">
            <v>30158</v>
          </cell>
          <cell r="I3560" t="str">
            <v>D</v>
          </cell>
          <cell r="J3560" t="str">
            <v>B.MAKAN KARY 1-5 AGT-05 PEMBELIAN BAHAN NON</v>
          </cell>
          <cell r="K3560" t="str">
            <v>103220640</v>
          </cell>
        </row>
        <row r="3561">
          <cell r="A3561" t="str">
            <v>F</v>
          </cell>
          <cell r="B3561" t="str">
            <v>1</v>
          </cell>
          <cell r="D3561" t="str">
            <v>003626</v>
          </cell>
          <cell r="E3561">
            <v>38586</v>
          </cell>
          <cell r="F3561" t="str">
            <v>40900A4</v>
          </cell>
          <cell r="G3561" t="str">
            <v>5106000100A4</v>
          </cell>
          <cell r="H3561">
            <v>360000</v>
          </cell>
          <cell r="I3561" t="str">
            <v>D</v>
          </cell>
          <cell r="J3561" t="str">
            <v>TENAGA SARANA (KTO BINTANG)</v>
          </cell>
          <cell r="K3561" t="str">
            <v>103210410</v>
          </cell>
        </row>
        <row r="3562">
          <cell r="A3562" t="str">
            <v>F</v>
          </cell>
          <cell r="B3562" t="str">
            <v>1</v>
          </cell>
          <cell r="D3562" t="str">
            <v>003626</v>
          </cell>
          <cell r="E3562">
            <v>38586</v>
          </cell>
          <cell r="F3562" t="str">
            <v>40900A4</v>
          </cell>
          <cell r="G3562" t="str">
            <v>5106000100A4</v>
          </cell>
          <cell r="H3562">
            <v>96000</v>
          </cell>
          <cell r="I3562" t="str">
            <v>D</v>
          </cell>
          <cell r="J3562" t="str">
            <v>TENAGA UMUM (KULTURA II)</v>
          </cell>
          <cell r="K3562" t="str">
            <v>103210420</v>
          </cell>
        </row>
        <row r="3563">
          <cell r="A3563" t="str">
            <v>F</v>
          </cell>
          <cell r="B3563" t="str">
            <v>1</v>
          </cell>
          <cell r="D3563" t="str">
            <v>003627</v>
          </cell>
          <cell r="E3563">
            <v>38586</v>
          </cell>
          <cell r="F3563" t="str">
            <v>48524P1</v>
          </cell>
          <cell r="G3563" t="str">
            <v>6706030124P1</v>
          </cell>
          <cell r="H3563">
            <v>15079</v>
          </cell>
          <cell r="I3563" t="str">
            <v>D</v>
          </cell>
          <cell r="J3563" t="str">
            <v>B.MAKAN KARY.1-5 AGT-05 PENGOLAHAN DATA INFO</v>
          </cell>
          <cell r="K3563" t="str">
            <v>103220650</v>
          </cell>
        </row>
        <row r="3564">
          <cell r="A3564" t="str">
            <v>F</v>
          </cell>
          <cell r="B3564" t="str">
            <v>1</v>
          </cell>
          <cell r="D3564" t="str">
            <v>003626</v>
          </cell>
          <cell r="E3564">
            <v>38586</v>
          </cell>
          <cell r="F3564" t="str">
            <v>40900A4</v>
          </cell>
          <cell r="G3564" t="str">
            <v>5106000100A4</v>
          </cell>
          <cell r="H3564">
            <v>360000</v>
          </cell>
          <cell r="I3564" t="str">
            <v>D</v>
          </cell>
          <cell r="J3564" t="str">
            <v>TENAGA KENEK / TEKNIK (KTO BINTANG)</v>
          </cell>
          <cell r="K3564" t="str">
            <v>103210430</v>
          </cell>
        </row>
        <row r="3565">
          <cell r="A3565" t="str">
            <v>F</v>
          </cell>
          <cell r="B3565" t="str">
            <v>1</v>
          </cell>
          <cell r="D3565" t="str">
            <v>003627</v>
          </cell>
          <cell r="E3565">
            <v>38586</v>
          </cell>
          <cell r="F3565" t="str">
            <v>48524Q5</v>
          </cell>
          <cell r="G3565" t="str">
            <v>6706030124Q5</v>
          </cell>
          <cell r="H3565">
            <v>542839</v>
          </cell>
          <cell r="I3565" t="str">
            <v>D</v>
          </cell>
          <cell r="J3565" t="str">
            <v>B.MAKAN KARY 1-5 AGT-05 UMUM</v>
          </cell>
          <cell r="K3565" t="str">
            <v>103220660</v>
          </cell>
        </row>
        <row r="3566">
          <cell r="A3566" t="str">
            <v>F</v>
          </cell>
          <cell r="B3566" t="str">
            <v>1</v>
          </cell>
          <cell r="D3566" t="str">
            <v>003627</v>
          </cell>
          <cell r="E3566">
            <v>38586</v>
          </cell>
          <cell r="F3566" t="str">
            <v>48524Q6</v>
          </cell>
          <cell r="G3566" t="str">
            <v>6706030124Q6</v>
          </cell>
          <cell r="H3566">
            <v>256341</v>
          </cell>
          <cell r="I3566" t="str">
            <v>D</v>
          </cell>
          <cell r="J3566" t="str">
            <v>B.MAKAN KARY 1-5 AGT-05 RUMAH TANGGA</v>
          </cell>
          <cell r="K3566" t="str">
            <v>103220670</v>
          </cell>
        </row>
        <row r="3567">
          <cell r="A3567" t="str">
            <v>F</v>
          </cell>
          <cell r="B3567" t="str">
            <v>1</v>
          </cell>
          <cell r="D3567" t="str">
            <v>003627</v>
          </cell>
          <cell r="E3567">
            <v>38586</v>
          </cell>
          <cell r="F3567" t="str">
            <v>48524Q1</v>
          </cell>
          <cell r="G3567" t="str">
            <v>6706030124Q1</v>
          </cell>
          <cell r="H3567">
            <v>15079</v>
          </cell>
          <cell r="I3567" t="str">
            <v>D</v>
          </cell>
          <cell r="J3567" t="str">
            <v>B.MAKAN KARY 1-5 AGT-05 ADM.PERSONALIA &amp; UMU</v>
          </cell>
          <cell r="K3567" t="str">
            <v>103220680</v>
          </cell>
        </row>
        <row r="3568">
          <cell r="A3568" t="str">
            <v>F</v>
          </cell>
          <cell r="B3568" t="str">
            <v>1</v>
          </cell>
          <cell r="D3568" t="str">
            <v>003626</v>
          </cell>
          <cell r="E3568">
            <v>38586</v>
          </cell>
          <cell r="F3568" t="str">
            <v>1000000</v>
          </cell>
          <cell r="G3568" t="str">
            <v>110101010000</v>
          </cell>
          <cell r="H3568">
            <v>10496400</v>
          </cell>
          <cell r="I3568" t="str">
            <v>K</v>
          </cell>
          <cell r="J3568" t="str">
            <v>BIAYA UPAH BORONGAN KTO BINTANG PERIODE II</v>
          </cell>
          <cell r="K3568" t="str">
            <v>103210440</v>
          </cell>
        </row>
        <row r="3569">
          <cell r="A3569" t="str">
            <v>F</v>
          </cell>
          <cell r="B3569" t="str">
            <v>1</v>
          </cell>
          <cell r="D3569" t="str">
            <v>003627</v>
          </cell>
          <cell r="E3569">
            <v>38586</v>
          </cell>
          <cell r="F3569" t="str">
            <v>48524Q2</v>
          </cell>
          <cell r="G3569" t="str">
            <v>6706030124Q2</v>
          </cell>
          <cell r="H3569">
            <v>90473</v>
          </cell>
          <cell r="I3569" t="str">
            <v>D</v>
          </cell>
          <cell r="J3569" t="str">
            <v>B.MAKAN KARY 1-5 AGT-05 ADM.PERSONALIA PLANT</v>
          </cell>
          <cell r="K3569" t="str">
            <v>103220690</v>
          </cell>
        </row>
        <row r="3570">
          <cell r="A3570" t="str">
            <v>F</v>
          </cell>
          <cell r="B3570" t="str">
            <v>1</v>
          </cell>
          <cell r="D3570" t="str">
            <v>003627</v>
          </cell>
          <cell r="E3570">
            <v>38586</v>
          </cell>
          <cell r="F3570" t="str">
            <v>48524Q4</v>
          </cell>
          <cell r="G3570" t="str">
            <v>6706030124Q4</v>
          </cell>
          <cell r="H3570">
            <v>30158</v>
          </cell>
          <cell r="I3570" t="str">
            <v>D</v>
          </cell>
          <cell r="J3570" t="str">
            <v>B.MAKAN KARY 1-5.AGT-05 PELATIHAN</v>
          </cell>
          <cell r="K3570" t="str">
            <v>103220700</v>
          </cell>
        </row>
        <row r="3571">
          <cell r="A3571" t="str">
            <v>F</v>
          </cell>
          <cell r="B3571" t="str">
            <v>1</v>
          </cell>
          <cell r="D3571" t="str">
            <v>003627</v>
          </cell>
          <cell r="E3571">
            <v>38586</v>
          </cell>
          <cell r="F3571" t="str">
            <v>48524R1</v>
          </cell>
          <cell r="G3571" t="str">
            <v>6706030124R1</v>
          </cell>
          <cell r="H3571">
            <v>15079</v>
          </cell>
          <cell r="I3571" t="str">
            <v>D</v>
          </cell>
          <cell r="J3571" t="str">
            <v>B.MAKAN KARY 1-5 AGT-05 AKUNTANSI</v>
          </cell>
          <cell r="K3571" t="str">
            <v>103220710</v>
          </cell>
        </row>
        <row r="3572">
          <cell r="A3572" t="str">
            <v>F</v>
          </cell>
          <cell r="B3572" t="str">
            <v>1</v>
          </cell>
          <cell r="D3572" t="str">
            <v>003627</v>
          </cell>
          <cell r="E3572">
            <v>38586</v>
          </cell>
          <cell r="F3572" t="str">
            <v>48524R2</v>
          </cell>
          <cell r="G3572" t="str">
            <v>6706030124R2</v>
          </cell>
          <cell r="H3572">
            <v>105552</v>
          </cell>
          <cell r="I3572" t="str">
            <v>D</v>
          </cell>
          <cell r="J3572" t="str">
            <v>B.MAKAN KARY 1-5 AGT-05 BID.VERIFIKASI / LAP</v>
          </cell>
          <cell r="K3572" t="str">
            <v>103220720</v>
          </cell>
        </row>
        <row r="3573">
          <cell r="A3573" t="str">
            <v>F</v>
          </cell>
          <cell r="B3573" t="str">
            <v>1</v>
          </cell>
          <cell r="D3573" t="str">
            <v>003627</v>
          </cell>
          <cell r="E3573">
            <v>38586</v>
          </cell>
          <cell r="F3573" t="str">
            <v>48524R3</v>
          </cell>
          <cell r="G3573" t="str">
            <v>6706030124R3</v>
          </cell>
          <cell r="H3573">
            <v>15079</v>
          </cell>
          <cell r="I3573" t="str">
            <v>D</v>
          </cell>
          <cell r="J3573" t="str">
            <v>B.MAKAN KARY 1-5 AGT-05 BIDANG PROSES DATA A</v>
          </cell>
          <cell r="K3573" t="str">
            <v>103220730</v>
          </cell>
        </row>
        <row r="3574">
          <cell r="A3574" t="str">
            <v>F</v>
          </cell>
          <cell r="B3574" t="str">
            <v>1</v>
          </cell>
          <cell r="D3574" t="str">
            <v>003627</v>
          </cell>
          <cell r="E3574">
            <v>38586</v>
          </cell>
          <cell r="F3574" t="str">
            <v>48524R4</v>
          </cell>
          <cell r="G3574" t="str">
            <v>6706030124R4</v>
          </cell>
          <cell r="H3574">
            <v>15079</v>
          </cell>
          <cell r="I3574" t="str">
            <v>D</v>
          </cell>
          <cell r="J3574" t="str">
            <v>B.MAKAN KARY 1-5 AGT-05 BID STANDARISASI PEN</v>
          </cell>
          <cell r="K3574" t="str">
            <v>103220740</v>
          </cell>
        </row>
        <row r="3575">
          <cell r="A3575" t="str">
            <v>F</v>
          </cell>
          <cell r="B3575" t="str">
            <v>1</v>
          </cell>
          <cell r="D3575" t="str">
            <v>003627</v>
          </cell>
          <cell r="E3575">
            <v>38586</v>
          </cell>
          <cell r="F3575" t="str">
            <v>48524S1</v>
          </cell>
          <cell r="G3575" t="str">
            <v>6706030124S1</v>
          </cell>
          <cell r="H3575">
            <v>30158</v>
          </cell>
          <cell r="I3575" t="str">
            <v>D</v>
          </cell>
          <cell r="J3575" t="str">
            <v>B.MAKAN KARY 1-5 AGT-05 KEUANGAN</v>
          </cell>
          <cell r="K3575" t="str">
            <v>103220750</v>
          </cell>
        </row>
        <row r="3576">
          <cell r="A3576" t="str">
            <v>F</v>
          </cell>
          <cell r="B3576" t="str">
            <v>1</v>
          </cell>
          <cell r="D3576" t="str">
            <v>003627</v>
          </cell>
          <cell r="E3576">
            <v>38586</v>
          </cell>
          <cell r="F3576" t="str">
            <v>48524S2</v>
          </cell>
          <cell r="G3576" t="str">
            <v>6706030124S2</v>
          </cell>
          <cell r="H3576">
            <v>30158</v>
          </cell>
          <cell r="I3576" t="str">
            <v>D</v>
          </cell>
          <cell r="J3576" t="str">
            <v>B.MAKAN KARY 1-5 AGT-05 ANGGARAN</v>
          </cell>
          <cell r="K3576" t="str">
            <v>103220760</v>
          </cell>
        </row>
        <row r="3577">
          <cell r="A3577" t="str">
            <v>F</v>
          </cell>
          <cell r="B3577" t="str">
            <v>1</v>
          </cell>
          <cell r="D3577" t="str">
            <v>003627</v>
          </cell>
          <cell r="E3577">
            <v>38586</v>
          </cell>
          <cell r="F3577" t="str">
            <v>48524S3</v>
          </cell>
          <cell r="G3577" t="str">
            <v>6706030124S3</v>
          </cell>
          <cell r="H3577">
            <v>60315</v>
          </cell>
          <cell r="I3577" t="str">
            <v>D</v>
          </cell>
          <cell r="J3577" t="str">
            <v>B.MAKAN KARY 1-5 AGT-05 ADM / KAS BANK PLANT</v>
          </cell>
          <cell r="K3577" t="str">
            <v>103220770</v>
          </cell>
        </row>
        <row r="3578">
          <cell r="A3578" t="str">
            <v>F</v>
          </cell>
          <cell r="B3578" t="str">
            <v>1</v>
          </cell>
          <cell r="D3578" t="str">
            <v>003627</v>
          </cell>
          <cell r="E3578">
            <v>38586</v>
          </cell>
          <cell r="F3578" t="str">
            <v>48524S4</v>
          </cell>
          <cell r="G3578" t="str">
            <v>6706030124S4</v>
          </cell>
          <cell r="H3578">
            <v>45237</v>
          </cell>
          <cell r="I3578" t="str">
            <v>D</v>
          </cell>
          <cell r="J3578" t="str">
            <v>B.MAKAN KARY 1-5 AGT-05 PAJAK</v>
          </cell>
          <cell r="K3578" t="str">
            <v>103220780</v>
          </cell>
        </row>
        <row r="3579">
          <cell r="A3579" t="str">
            <v>F</v>
          </cell>
          <cell r="B3579" t="str">
            <v>8</v>
          </cell>
          <cell r="D3579" t="str">
            <v>000243</v>
          </cell>
          <cell r="E3579">
            <v>38588</v>
          </cell>
          <cell r="F3579" t="str">
            <v>187AG06</v>
          </cell>
          <cell r="G3579" t="str">
            <v>11100301AG06</v>
          </cell>
          <cell r="H3579">
            <v>153150</v>
          </cell>
          <cell r="I3579" t="str">
            <v>K</v>
          </cell>
          <cell r="J3579" t="str">
            <v>PPN 10% AGAVE PRIMATAMA,CV       EXELX-424-0000406</v>
          </cell>
          <cell r="K3579" t="str">
            <v>500870010</v>
          </cell>
        </row>
        <row r="3580">
          <cell r="A3580" t="str">
            <v>F</v>
          </cell>
          <cell r="B3580" t="str">
            <v>8</v>
          </cell>
          <cell r="D3580" t="str">
            <v>000243</v>
          </cell>
          <cell r="E3580">
            <v>38588</v>
          </cell>
          <cell r="F3580" t="str">
            <v>187AL16</v>
          </cell>
          <cell r="G3580" t="str">
            <v>11100301AL16</v>
          </cell>
          <cell r="H3580">
            <v>223610</v>
          </cell>
          <cell r="I3580" t="str">
            <v>K</v>
          </cell>
          <cell r="J3580" t="str">
            <v>PPN 10% ALVIRA CV.               EDENP-424-0000592</v>
          </cell>
          <cell r="K3580" t="str">
            <v>500870020</v>
          </cell>
        </row>
        <row r="3581">
          <cell r="A3581" t="str">
            <v>F</v>
          </cell>
          <cell r="B3581" t="str">
            <v>8</v>
          </cell>
          <cell r="D3581" t="str">
            <v>000243</v>
          </cell>
          <cell r="E3581">
            <v>38588</v>
          </cell>
          <cell r="F3581" t="str">
            <v>187AL16</v>
          </cell>
          <cell r="G3581" t="str">
            <v>11100301AL16</v>
          </cell>
          <cell r="H3581">
            <v>158000</v>
          </cell>
          <cell r="I3581" t="str">
            <v>K</v>
          </cell>
          <cell r="J3581" t="str">
            <v>PPN 10% ALVIRA CV.               EDENP-424-0000597</v>
          </cell>
          <cell r="K3581" t="str">
            <v>500870030</v>
          </cell>
        </row>
        <row r="3582">
          <cell r="A3582" t="str">
            <v>F</v>
          </cell>
          <cell r="B3582" t="str">
            <v>8</v>
          </cell>
          <cell r="D3582" t="str">
            <v>000243</v>
          </cell>
          <cell r="E3582">
            <v>38588</v>
          </cell>
          <cell r="F3582" t="str">
            <v>187CA08</v>
          </cell>
          <cell r="G3582" t="str">
            <v>11100301CA08</v>
          </cell>
          <cell r="H3582">
            <v>190000</v>
          </cell>
          <cell r="I3582" t="str">
            <v>K</v>
          </cell>
          <cell r="J3582" t="str">
            <v>PPN 10% CAHAYA SEMPURNA,CV.      EICUO-424-0000218</v>
          </cell>
          <cell r="K3582" t="str">
            <v>500870040</v>
          </cell>
        </row>
        <row r="3583">
          <cell r="A3583" t="str">
            <v>F</v>
          </cell>
          <cell r="B3583" t="str">
            <v>8</v>
          </cell>
          <cell r="D3583" t="str">
            <v>000243</v>
          </cell>
          <cell r="E3583">
            <v>38588</v>
          </cell>
          <cell r="F3583" t="str">
            <v>187CA08</v>
          </cell>
          <cell r="G3583" t="str">
            <v>11100301CA08</v>
          </cell>
          <cell r="H3583">
            <v>217000</v>
          </cell>
          <cell r="I3583" t="str">
            <v>K</v>
          </cell>
          <cell r="J3583" t="str">
            <v>PPN 10% CAHAYA SEMPURNA,CV.      EICUO-424-0000219</v>
          </cell>
          <cell r="K3583" t="str">
            <v>500870050</v>
          </cell>
        </row>
        <row r="3584">
          <cell r="A3584" t="str">
            <v>F</v>
          </cell>
          <cell r="B3584" t="str">
            <v>8</v>
          </cell>
          <cell r="D3584" t="str">
            <v>000243</v>
          </cell>
          <cell r="E3584">
            <v>38588</v>
          </cell>
          <cell r="F3584" t="str">
            <v>187CA08</v>
          </cell>
          <cell r="G3584" t="str">
            <v>11100301CA08</v>
          </cell>
          <cell r="H3584">
            <v>39600</v>
          </cell>
          <cell r="I3584" t="str">
            <v>K</v>
          </cell>
          <cell r="J3584" t="str">
            <v>PPN 10% CAHAYA SEMPURNA,CV.      EICUO-424-0000220</v>
          </cell>
          <cell r="K3584" t="str">
            <v>500870060</v>
          </cell>
        </row>
        <row r="3585">
          <cell r="A3585" t="str">
            <v>F</v>
          </cell>
          <cell r="B3585" t="str">
            <v>8</v>
          </cell>
          <cell r="D3585" t="str">
            <v>000243</v>
          </cell>
          <cell r="E3585">
            <v>38588</v>
          </cell>
          <cell r="F3585" t="str">
            <v>187CA08</v>
          </cell>
          <cell r="G3585" t="str">
            <v>11100301CA08</v>
          </cell>
          <cell r="H3585">
            <v>215000</v>
          </cell>
          <cell r="I3585" t="str">
            <v>K</v>
          </cell>
          <cell r="J3585" t="str">
            <v>PPN 10% CAHAYA SEMPURNA,CV.      EICUO-424-0000221</v>
          </cell>
          <cell r="K3585" t="str">
            <v>500870070</v>
          </cell>
        </row>
        <row r="3586">
          <cell r="A3586" t="str">
            <v>F</v>
          </cell>
          <cell r="B3586" t="str">
            <v>8</v>
          </cell>
          <cell r="D3586" t="str">
            <v>000243</v>
          </cell>
          <cell r="E3586">
            <v>38588</v>
          </cell>
          <cell r="F3586" t="str">
            <v>187CA08</v>
          </cell>
          <cell r="G3586" t="str">
            <v>11100301CA08</v>
          </cell>
          <cell r="H3586">
            <v>72000</v>
          </cell>
          <cell r="I3586" t="str">
            <v>K</v>
          </cell>
          <cell r="J3586" t="str">
            <v>PPN 10% CAHAYA SEMPURNA,CV.      EICUO-424-0000222</v>
          </cell>
          <cell r="K3586" t="str">
            <v>500870080</v>
          </cell>
        </row>
        <row r="3587">
          <cell r="A3587" t="str">
            <v>F</v>
          </cell>
          <cell r="B3587" t="str">
            <v>8</v>
          </cell>
          <cell r="D3587" t="str">
            <v>000243</v>
          </cell>
          <cell r="E3587">
            <v>38588</v>
          </cell>
          <cell r="F3587" t="str">
            <v>187CH01</v>
          </cell>
          <cell r="G3587" t="str">
            <v>11100301CH01</v>
          </cell>
          <cell r="H3587">
            <v>1890000</v>
          </cell>
          <cell r="I3587" t="str">
            <v>K</v>
          </cell>
          <cell r="J3587" t="str">
            <v>PPN 10% CHANDRIKA CV             DXEER-423-0000470</v>
          </cell>
          <cell r="K3587" t="str">
            <v>500870090</v>
          </cell>
        </row>
        <row r="3588">
          <cell r="A3588" t="str">
            <v>F</v>
          </cell>
          <cell r="B3588" t="str">
            <v>8</v>
          </cell>
          <cell r="D3588" t="str">
            <v>000243</v>
          </cell>
          <cell r="E3588">
            <v>38588</v>
          </cell>
          <cell r="F3588" t="str">
            <v>187DI08</v>
          </cell>
          <cell r="G3588" t="str">
            <v>11100301DI08</v>
          </cell>
          <cell r="H3588">
            <v>437580</v>
          </cell>
          <cell r="I3588" t="str">
            <v>K</v>
          </cell>
          <cell r="J3588" t="str">
            <v>PPN 10% DIRGANTARA MECHINDO,CV   DGJPM-428-0000068</v>
          </cell>
          <cell r="K3588" t="str">
            <v>500870100</v>
          </cell>
        </row>
        <row r="3589">
          <cell r="A3589" t="str">
            <v>F</v>
          </cell>
          <cell r="B3589" t="str">
            <v>8</v>
          </cell>
          <cell r="D3589" t="str">
            <v>000243</v>
          </cell>
          <cell r="E3589">
            <v>38588</v>
          </cell>
          <cell r="F3589" t="str">
            <v>187DI08</v>
          </cell>
          <cell r="G3589" t="str">
            <v>11100301DI08</v>
          </cell>
          <cell r="H3589">
            <v>158400</v>
          </cell>
          <cell r="I3589" t="str">
            <v>K</v>
          </cell>
          <cell r="J3589" t="str">
            <v>PPN 10% DIRGANTARA MECHINDO,CV   DGJPM-428-0000069</v>
          </cell>
          <cell r="K3589" t="str">
            <v>500870110</v>
          </cell>
        </row>
        <row r="3590">
          <cell r="A3590" t="str">
            <v>F</v>
          </cell>
          <cell r="B3590" t="str">
            <v>8</v>
          </cell>
          <cell r="D3590" t="str">
            <v>000243</v>
          </cell>
          <cell r="E3590">
            <v>38588</v>
          </cell>
          <cell r="F3590" t="str">
            <v>187DI08</v>
          </cell>
          <cell r="G3590" t="str">
            <v>11100301DI08</v>
          </cell>
          <cell r="H3590">
            <v>218790</v>
          </cell>
          <cell r="I3590" t="str">
            <v>K</v>
          </cell>
          <cell r="J3590" t="str">
            <v>PPN 10% DIRGANTARA MECHINDO,CV   DGJPM-428-0000070</v>
          </cell>
          <cell r="K3590" t="str">
            <v>500870120</v>
          </cell>
        </row>
        <row r="3591">
          <cell r="A3591" t="str">
            <v>F</v>
          </cell>
          <cell r="B3591" t="str">
            <v>8</v>
          </cell>
          <cell r="D3591" t="str">
            <v>000243</v>
          </cell>
          <cell r="E3591">
            <v>38588</v>
          </cell>
          <cell r="F3591" t="str">
            <v>187DI08</v>
          </cell>
          <cell r="G3591" t="str">
            <v>11100301DI08</v>
          </cell>
          <cell r="H3591">
            <v>218790</v>
          </cell>
          <cell r="I3591" t="str">
            <v>K</v>
          </cell>
          <cell r="J3591" t="str">
            <v>PPN 10% DIRGANTARA MECHINDO,CV   DGJPM-428-0000071</v>
          </cell>
          <cell r="K3591" t="str">
            <v>500870130</v>
          </cell>
        </row>
        <row r="3592">
          <cell r="A3592" t="str">
            <v>F</v>
          </cell>
          <cell r="B3592" t="str">
            <v>8</v>
          </cell>
          <cell r="D3592" t="str">
            <v>000243</v>
          </cell>
          <cell r="E3592">
            <v>38588</v>
          </cell>
          <cell r="F3592" t="str">
            <v>187EK04</v>
          </cell>
          <cell r="G3592" t="str">
            <v>11100301EK04</v>
          </cell>
          <cell r="H3592">
            <v>599500</v>
          </cell>
          <cell r="I3592" t="str">
            <v>K</v>
          </cell>
          <cell r="J3592" t="str">
            <v>PPN 10% EKA PRIMA SCIENTIFIC     EDLUI-001-0000531</v>
          </cell>
          <cell r="K3592" t="str">
            <v>500870140</v>
          </cell>
        </row>
        <row r="3593">
          <cell r="A3593" t="str">
            <v>F</v>
          </cell>
          <cell r="B3593" t="str">
            <v>8</v>
          </cell>
          <cell r="D3593" t="str">
            <v>000243</v>
          </cell>
          <cell r="E3593">
            <v>38588</v>
          </cell>
          <cell r="F3593" t="str">
            <v>187GR08</v>
          </cell>
          <cell r="G3593" t="str">
            <v>11100301GR08</v>
          </cell>
          <cell r="H3593">
            <v>42500</v>
          </cell>
          <cell r="I3593" t="str">
            <v>K</v>
          </cell>
          <cell r="J3593" t="str">
            <v>PPN 10% GRAHA KARYA DINASTI,CV   EANJW-428-0000069</v>
          </cell>
          <cell r="K3593" t="str">
            <v>500870150</v>
          </cell>
        </row>
        <row r="3594">
          <cell r="A3594" t="str">
            <v>F</v>
          </cell>
          <cell r="B3594" t="str">
            <v>8</v>
          </cell>
          <cell r="D3594" t="str">
            <v>000243</v>
          </cell>
          <cell r="E3594">
            <v>38588</v>
          </cell>
          <cell r="F3594" t="str">
            <v>187IN31</v>
          </cell>
          <cell r="G3594" t="str">
            <v>11100301IN31</v>
          </cell>
          <cell r="H3594">
            <v>826345</v>
          </cell>
          <cell r="I3594" t="str">
            <v>K</v>
          </cell>
          <cell r="J3594" t="str">
            <v>PPN 10% INDOPRIMA SAR.MANDIRI, CVDRMNX-428-0001016</v>
          </cell>
          <cell r="K3594" t="str">
            <v>500870160</v>
          </cell>
        </row>
        <row r="3595">
          <cell r="A3595" t="str">
            <v>F</v>
          </cell>
          <cell r="B3595" t="str">
            <v>8</v>
          </cell>
          <cell r="D3595" t="str">
            <v>000243</v>
          </cell>
          <cell r="E3595">
            <v>38588</v>
          </cell>
          <cell r="F3595" t="str">
            <v>187IN31</v>
          </cell>
          <cell r="G3595" t="str">
            <v>11100301IN31</v>
          </cell>
          <cell r="H3595">
            <v>431680</v>
          </cell>
          <cell r="I3595" t="str">
            <v>K</v>
          </cell>
          <cell r="J3595" t="str">
            <v>PPN 10% INDOPRIMA SAR.MANDIRI, CVDRMNX-428-0001017</v>
          </cell>
          <cell r="K3595" t="str">
            <v>500870170</v>
          </cell>
        </row>
        <row r="3596">
          <cell r="A3596" t="str">
            <v>F</v>
          </cell>
          <cell r="B3596" t="str">
            <v>8</v>
          </cell>
          <cell r="D3596" t="str">
            <v>000243</v>
          </cell>
          <cell r="E3596">
            <v>38588</v>
          </cell>
          <cell r="F3596" t="str">
            <v>187IN31</v>
          </cell>
          <cell r="G3596" t="str">
            <v>11100301IN31</v>
          </cell>
          <cell r="H3596">
            <v>188100</v>
          </cell>
          <cell r="I3596" t="str">
            <v>K</v>
          </cell>
          <cell r="J3596" t="str">
            <v>PPN 10% INDOPRIMA SAR.MANDIRI, CVDRMNX-428-0001020</v>
          </cell>
          <cell r="K3596" t="str">
            <v>500870180</v>
          </cell>
        </row>
        <row r="3597">
          <cell r="A3597" t="str">
            <v>F</v>
          </cell>
          <cell r="B3597" t="str">
            <v>8</v>
          </cell>
          <cell r="D3597" t="str">
            <v>000243</v>
          </cell>
          <cell r="E3597">
            <v>38588</v>
          </cell>
          <cell r="F3597" t="str">
            <v>187IN31</v>
          </cell>
          <cell r="G3597" t="str">
            <v>11100301IN31</v>
          </cell>
          <cell r="H3597">
            <v>104000</v>
          </cell>
          <cell r="I3597" t="str">
            <v>K</v>
          </cell>
          <cell r="J3597" t="str">
            <v>PPN 10% INDOPRIMA SAR.MANDIRI, CVDRMNX-428-0001022</v>
          </cell>
          <cell r="K3597" t="str">
            <v>500870190</v>
          </cell>
        </row>
        <row r="3598">
          <cell r="A3598" t="str">
            <v>F</v>
          </cell>
          <cell r="B3598" t="str">
            <v>8</v>
          </cell>
          <cell r="D3598" t="str">
            <v>000243</v>
          </cell>
          <cell r="E3598">
            <v>38588</v>
          </cell>
          <cell r="F3598" t="str">
            <v>187IN31</v>
          </cell>
          <cell r="G3598" t="str">
            <v>11100301IN31</v>
          </cell>
          <cell r="H3598">
            <v>24690</v>
          </cell>
          <cell r="I3598" t="str">
            <v>K</v>
          </cell>
          <cell r="J3598" t="str">
            <v>PPN 10% INDOPRIMA SAR.MANDIRI, CVDRMNX-428-0001023</v>
          </cell>
          <cell r="K3598" t="str">
            <v>500870200</v>
          </cell>
        </row>
        <row r="3599">
          <cell r="A3599" t="str">
            <v>F</v>
          </cell>
          <cell r="B3599" t="str">
            <v>8</v>
          </cell>
          <cell r="D3599" t="str">
            <v>000243</v>
          </cell>
          <cell r="E3599">
            <v>38588</v>
          </cell>
          <cell r="F3599" t="str">
            <v>187IN31</v>
          </cell>
          <cell r="G3599" t="str">
            <v>11100301IN31</v>
          </cell>
          <cell r="H3599">
            <v>402355</v>
          </cell>
          <cell r="I3599" t="str">
            <v>K</v>
          </cell>
          <cell r="J3599" t="str">
            <v>PPN 10% INDOPRIMA SAR.MANDIRI, CVDRMNX-428-0001026</v>
          </cell>
          <cell r="K3599" t="str">
            <v>500870210</v>
          </cell>
        </row>
        <row r="3600">
          <cell r="A3600" t="str">
            <v>F</v>
          </cell>
          <cell r="B3600" t="str">
            <v>8</v>
          </cell>
          <cell r="D3600" t="str">
            <v>000243</v>
          </cell>
          <cell r="E3600">
            <v>38588</v>
          </cell>
          <cell r="F3600" t="str">
            <v>187IN31</v>
          </cell>
          <cell r="G3600" t="str">
            <v>11100301IN31</v>
          </cell>
          <cell r="H3600">
            <v>901000</v>
          </cell>
          <cell r="I3600" t="str">
            <v>K</v>
          </cell>
          <cell r="J3600" t="str">
            <v>PPN 10% INDOPRIMA SAR.MANDIRI, CVDRMNX-428-0001027</v>
          </cell>
          <cell r="K3600" t="str">
            <v>500870220</v>
          </cell>
        </row>
        <row r="3601">
          <cell r="A3601" t="str">
            <v>F</v>
          </cell>
          <cell r="B3601" t="str">
            <v>8</v>
          </cell>
          <cell r="D3601" t="str">
            <v>000243</v>
          </cell>
          <cell r="E3601">
            <v>38588</v>
          </cell>
          <cell r="F3601" t="str">
            <v>187IN31</v>
          </cell>
          <cell r="G3601" t="str">
            <v>11100301IN31</v>
          </cell>
          <cell r="H3601">
            <v>168000</v>
          </cell>
          <cell r="I3601" t="str">
            <v>K</v>
          </cell>
          <cell r="J3601" t="str">
            <v>PPN 10% INDOPRIMA SAR.MANDIRI, CVDRMNX-428-0001028</v>
          </cell>
          <cell r="K3601" t="str">
            <v>500870230</v>
          </cell>
        </row>
        <row r="3602">
          <cell r="A3602" t="str">
            <v>F</v>
          </cell>
          <cell r="B3602" t="str">
            <v>8</v>
          </cell>
          <cell r="D3602" t="str">
            <v>000243</v>
          </cell>
          <cell r="E3602">
            <v>38588</v>
          </cell>
          <cell r="F3602" t="str">
            <v>187IN31</v>
          </cell>
          <cell r="G3602" t="str">
            <v>11100301IN31</v>
          </cell>
          <cell r="H3602">
            <v>191825</v>
          </cell>
          <cell r="I3602" t="str">
            <v>K</v>
          </cell>
          <cell r="J3602" t="str">
            <v>PPN 10% INDOPRIMA SAR.MANDIRI, CVDRMNX-428-0001034</v>
          </cell>
          <cell r="K3602" t="str">
            <v>500870240</v>
          </cell>
        </row>
        <row r="3603">
          <cell r="A3603" t="str">
            <v>F</v>
          </cell>
          <cell r="B3603" t="str">
            <v>8</v>
          </cell>
          <cell r="D3603" t="str">
            <v>000243</v>
          </cell>
          <cell r="E3603">
            <v>38588</v>
          </cell>
          <cell r="F3603" t="str">
            <v>187JA12</v>
          </cell>
          <cell r="G3603" t="str">
            <v>11100301JA12</v>
          </cell>
          <cell r="H3603">
            <v>240000</v>
          </cell>
          <cell r="I3603" t="str">
            <v>K</v>
          </cell>
          <cell r="J3603" t="str">
            <v>PPN 10% JAYA 'MEKANO TAMA        EAMTN-428-0000097</v>
          </cell>
          <cell r="K3603" t="str">
            <v>500870250</v>
          </cell>
        </row>
        <row r="3604">
          <cell r="A3604" t="str">
            <v>F</v>
          </cell>
          <cell r="B3604" t="str">
            <v>8</v>
          </cell>
          <cell r="D3604" t="str">
            <v>000243</v>
          </cell>
          <cell r="E3604">
            <v>38588</v>
          </cell>
          <cell r="F3604" t="str">
            <v>187JA12</v>
          </cell>
          <cell r="G3604" t="str">
            <v>11100301JA12</v>
          </cell>
          <cell r="H3604">
            <v>240000</v>
          </cell>
          <cell r="I3604" t="str">
            <v>K</v>
          </cell>
          <cell r="J3604" t="str">
            <v>PPN 10% JAYA 'MEKANO TAMA        EAMTN-428-0000098</v>
          </cell>
          <cell r="K3604" t="str">
            <v>500870260</v>
          </cell>
        </row>
        <row r="3605">
          <cell r="A3605" t="str">
            <v>F</v>
          </cell>
          <cell r="B3605" t="str">
            <v>8</v>
          </cell>
          <cell r="D3605" t="str">
            <v>000243</v>
          </cell>
          <cell r="E3605">
            <v>38588</v>
          </cell>
          <cell r="F3605" t="str">
            <v>187JA12</v>
          </cell>
          <cell r="G3605" t="str">
            <v>11100301JA12</v>
          </cell>
          <cell r="H3605">
            <v>247500</v>
          </cell>
          <cell r="I3605" t="str">
            <v>K</v>
          </cell>
          <cell r="J3605" t="str">
            <v>PPN 10% JAYA 'MEKANO TAMA        EAMTN-428-0000099</v>
          </cell>
          <cell r="K3605" t="str">
            <v>500870270</v>
          </cell>
        </row>
        <row r="3606">
          <cell r="A3606" t="str">
            <v>F</v>
          </cell>
          <cell r="B3606" t="str">
            <v>8</v>
          </cell>
          <cell r="D3606" t="str">
            <v>000243</v>
          </cell>
          <cell r="E3606">
            <v>38588</v>
          </cell>
          <cell r="F3606" t="str">
            <v>187JA12</v>
          </cell>
          <cell r="G3606" t="str">
            <v>11100301JA12</v>
          </cell>
          <cell r="H3606">
            <v>350000</v>
          </cell>
          <cell r="I3606" t="str">
            <v>K</v>
          </cell>
          <cell r="J3606" t="str">
            <v>PPN 10% JAYA 'MEKANO TAMA        EAMTN-428-0000100</v>
          </cell>
          <cell r="K3606" t="str">
            <v>500870280</v>
          </cell>
        </row>
        <row r="3607">
          <cell r="A3607" t="str">
            <v>F</v>
          </cell>
          <cell r="B3607" t="str">
            <v>8</v>
          </cell>
          <cell r="D3607" t="str">
            <v>000243</v>
          </cell>
          <cell r="E3607">
            <v>38588</v>
          </cell>
          <cell r="F3607" t="str">
            <v>187JA12</v>
          </cell>
          <cell r="G3607" t="str">
            <v>11100301JA12</v>
          </cell>
          <cell r="H3607">
            <v>150000</v>
          </cell>
          <cell r="I3607" t="str">
            <v>K</v>
          </cell>
          <cell r="J3607" t="str">
            <v>PPN 10% JAYA 'MEKANO TAMA        EAMTN-428-0000101</v>
          </cell>
          <cell r="K3607" t="str">
            <v>500870290</v>
          </cell>
        </row>
        <row r="3608">
          <cell r="A3608" t="str">
            <v>F</v>
          </cell>
          <cell r="B3608" t="str">
            <v>8</v>
          </cell>
          <cell r="D3608" t="str">
            <v>000243</v>
          </cell>
          <cell r="E3608">
            <v>38588</v>
          </cell>
          <cell r="F3608" t="str">
            <v>187KA32</v>
          </cell>
          <cell r="G3608" t="str">
            <v>11100301KA32</v>
          </cell>
          <cell r="H3608">
            <v>385000</v>
          </cell>
          <cell r="I3608" t="str">
            <v>K</v>
          </cell>
          <cell r="J3608" t="str">
            <v>PPN 10% KARYA YUSUP CV           EERWI-424-0000138</v>
          </cell>
          <cell r="K3608" t="str">
            <v>500870300</v>
          </cell>
        </row>
        <row r="3609">
          <cell r="A3609" t="str">
            <v>F</v>
          </cell>
          <cell r="B3609" t="str">
            <v>8</v>
          </cell>
          <cell r="D3609" t="str">
            <v>000243</v>
          </cell>
          <cell r="E3609">
            <v>38588</v>
          </cell>
          <cell r="F3609" t="str">
            <v>187KI25</v>
          </cell>
          <cell r="G3609" t="str">
            <v>11100301KI25</v>
          </cell>
          <cell r="H3609">
            <v>3752912</v>
          </cell>
          <cell r="I3609" t="str">
            <v>K</v>
          </cell>
          <cell r="J3609" t="str">
            <v>PPN 10% KINARA JAYA, CV          DTGGI-424-0000008</v>
          </cell>
          <cell r="K3609" t="str">
            <v>500870310</v>
          </cell>
        </row>
        <row r="3610">
          <cell r="A3610" t="str">
            <v>F</v>
          </cell>
          <cell r="B3610" t="str">
            <v>8</v>
          </cell>
          <cell r="D3610" t="str">
            <v>000243</v>
          </cell>
          <cell r="E3610">
            <v>38588</v>
          </cell>
          <cell r="F3610" t="str">
            <v>187KI25</v>
          </cell>
          <cell r="G3610" t="str">
            <v>11100301KI25</v>
          </cell>
          <cell r="H3610">
            <v>1915105</v>
          </cell>
          <cell r="I3610" t="str">
            <v>K</v>
          </cell>
          <cell r="J3610" t="str">
            <v>PPN 10% KINARA JAYA, CV          DTGGI-424-0000009</v>
          </cell>
          <cell r="K3610" t="str">
            <v>500870320</v>
          </cell>
        </row>
        <row r="3611">
          <cell r="A3611" t="str">
            <v>F</v>
          </cell>
          <cell r="B3611" t="str">
            <v>8</v>
          </cell>
          <cell r="D3611" t="str">
            <v>000243</v>
          </cell>
          <cell r="E3611">
            <v>38588</v>
          </cell>
          <cell r="F3611" t="str">
            <v>187KI26</v>
          </cell>
          <cell r="G3611" t="str">
            <v>11100301KI26</v>
          </cell>
          <cell r="H3611">
            <v>1292488</v>
          </cell>
          <cell r="I3611" t="str">
            <v>K</v>
          </cell>
          <cell r="J3611" t="str">
            <v>PPN 10% KININDA AGRIJAYA, CV     EGDKV-424-0000005</v>
          </cell>
          <cell r="K3611" t="str">
            <v>500870330</v>
          </cell>
        </row>
        <row r="3612">
          <cell r="A3612" t="str">
            <v>F</v>
          </cell>
          <cell r="B3612" t="str">
            <v>8</v>
          </cell>
          <cell r="D3612" t="str">
            <v>000243</v>
          </cell>
          <cell r="E3612">
            <v>38588</v>
          </cell>
          <cell r="F3612" t="str">
            <v>187LU05</v>
          </cell>
          <cell r="G3612" t="str">
            <v>11100301LU05</v>
          </cell>
          <cell r="H3612">
            <v>75000</v>
          </cell>
          <cell r="I3612" t="str">
            <v>K</v>
          </cell>
          <cell r="J3612" t="str">
            <v>PPN 10% LUMASINDO MG, CV         DQUEC-422-0000161</v>
          </cell>
          <cell r="K3612" t="str">
            <v>500870340</v>
          </cell>
        </row>
        <row r="3613">
          <cell r="A3613" t="str">
            <v>F</v>
          </cell>
          <cell r="B3613" t="str">
            <v>8</v>
          </cell>
          <cell r="D3613" t="str">
            <v>000243</v>
          </cell>
          <cell r="E3613">
            <v>38588</v>
          </cell>
          <cell r="F3613" t="str">
            <v>187MA11</v>
          </cell>
          <cell r="G3613" t="str">
            <v>11100301MA11</v>
          </cell>
          <cell r="H3613">
            <v>118700</v>
          </cell>
          <cell r="I3613" t="str">
            <v>K</v>
          </cell>
          <cell r="J3613" t="str">
            <v>PPN 10% MAHAYA, CV.              EDPVD-421-0000087</v>
          </cell>
          <cell r="K3613" t="str">
            <v>500870350</v>
          </cell>
        </row>
        <row r="3614">
          <cell r="A3614" t="str">
            <v>F</v>
          </cell>
          <cell r="B3614" t="str">
            <v>8</v>
          </cell>
          <cell r="D3614" t="str">
            <v>000243</v>
          </cell>
          <cell r="E3614">
            <v>38588</v>
          </cell>
          <cell r="F3614" t="str">
            <v>187MA11</v>
          </cell>
          <cell r="G3614" t="str">
            <v>11100301MA11</v>
          </cell>
          <cell r="H3614">
            <v>119000</v>
          </cell>
          <cell r="I3614" t="str">
            <v>K</v>
          </cell>
          <cell r="J3614" t="str">
            <v>PPN 10% MAHAYA, CV.              EDPVD-421-0000090</v>
          </cell>
          <cell r="K3614" t="str">
            <v>500870360</v>
          </cell>
        </row>
        <row r="3615">
          <cell r="A3615" t="str">
            <v>F</v>
          </cell>
          <cell r="B3615" t="str">
            <v>8</v>
          </cell>
          <cell r="D3615" t="str">
            <v>000243</v>
          </cell>
          <cell r="E3615">
            <v>38588</v>
          </cell>
          <cell r="F3615" t="str">
            <v>187ME34</v>
          </cell>
          <cell r="G3615" t="str">
            <v>11100301ME34</v>
          </cell>
          <cell r="H3615">
            <v>395000</v>
          </cell>
          <cell r="I3615" t="str">
            <v>K</v>
          </cell>
          <cell r="J3615" t="str">
            <v>PPN 10% MEUTIA MANDIRI CV        DUBRY-421-0000071</v>
          </cell>
          <cell r="K3615" t="str">
            <v>500870370</v>
          </cell>
        </row>
        <row r="3616">
          <cell r="A3616" t="str">
            <v>F</v>
          </cell>
          <cell r="B3616" t="str">
            <v>8</v>
          </cell>
          <cell r="D3616" t="str">
            <v>000243</v>
          </cell>
          <cell r="E3616">
            <v>38588</v>
          </cell>
          <cell r="F3616" t="str">
            <v>187ME34</v>
          </cell>
          <cell r="G3616" t="str">
            <v>11100301ME34</v>
          </cell>
          <cell r="H3616">
            <v>215000</v>
          </cell>
          <cell r="I3616" t="str">
            <v>K</v>
          </cell>
          <cell r="J3616" t="str">
            <v>PPN 10% MEUTIA MANDIRI CV        DUBRY-421-0000072</v>
          </cell>
          <cell r="K3616" t="str">
            <v>500870380</v>
          </cell>
        </row>
        <row r="3617">
          <cell r="A3617" t="str">
            <v>F</v>
          </cell>
          <cell r="B3617" t="str">
            <v>8</v>
          </cell>
          <cell r="D3617" t="str">
            <v>000243</v>
          </cell>
          <cell r="E3617">
            <v>38588</v>
          </cell>
          <cell r="F3617" t="str">
            <v>187MU16</v>
          </cell>
          <cell r="G3617" t="str">
            <v>11100301MU16</v>
          </cell>
          <cell r="H3617">
            <v>1003000</v>
          </cell>
          <cell r="I3617" t="str">
            <v>K</v>
          </cell>
          <cell r="J3617" t="str">
            <v>PPN 10% MUTIARA, CV.             DXEKR-428-0001604</v>
          </cell>
          <cell r="K3617" t="str">
            <v>500870390</v>
          </cell>
        </row>
        <row r="3618">
          <cell r="A3618" t="str">
            <v>F</v>
          </cell>
          <cell r="B3618" t="str">
            <v>8</v>
          </cell>
          <cell r="D3618" t="str">
            <v>000243</v>
          </cell>
          <cell r="E3618">
            <v>38588</v>
          </cell>
          <cell r="F3618" t="str">
            <v>187MU16</v>
          </cell>
          <cell r="G3618" t="str">
            <v>11100301MU16</v>
          </cell>
          <cell r="H3618">
            <v>833040</v>
          </cell>
          <cell r="I3618" t="str">
            <v>K</v>
          </cell>
          <cell r="J3618" t="str">
            <v>PPN 10% MUTIARA, CV.             DXEKR-428-0001608</v>
          </cell>
          <cell r="K3618" t="str">
            <v>500870400</v>
          </cell>
        </row>
        <row r="3619">
          <cell r="A3619" t="str">
            <v>F</v>
          </cell>
          <cell r="B3619" t="str">
            <v>8</v>
          </cell>
          <cell r="D3619" t="str">
            <v>000243</v>
          </cell>
          <cell r="E3619">
            <v>38588</v>
          </cell>
          <cell r="F3619" t="str">
            <v>187MU16</v>
          </cell>
          <cell r="G3619" t="str">
            <v>11100301MU16</v>
          </cell>
          <cell r="H3619">
            <v>1448750</v>
          </cell>
          <cell r="I3619" t="str">
            <v>K</v>
          </cell>
          <cell r="J3619" t="str">
            <v>PPN 10% MUTIARA, CV.             DXEKR-428-0001609</v>
          </cell>
          <cell r="K3619" t="str">
            <v>500870410</v>
          </cell>
        </row>
        <row r="3620">
          <cell r="A3620" t="str">
            <v>F</v>
          </cell>
          <cell r="B3620" t="str">
            <v>8</v>
          </cell>
          <cell r="D3620" t="str">
            <v>000243</v>
          </cell>
          <cell r="E3620">
            <v>38588</v>
          </cell>
          <cell r="F3620" t="str">
            <v>187MU16</v>
          </cell>
          <cell r="G3620" t="str">
            <v>11100301MU16</v>
          </cell>
          <cell r="H3620">
            <v>2025000</v>
          </cell>
          <cell r="I3620" t="str">
            <v>K</v>
          </cell>
          <cell r="J3620" t="str">
            <v>PPN 10% MUTIARA, CV.             DXEKR-428-0001610</v>
          </cell>
          <cell r="K3620" t="str">
            <v>500870420</v>
          </cell>
        </row>
        <row r="3621">
          <cell r="A3621" t="str">
            <v>F</v>
          </cell>
          <cell r="B3621" t="str">
            <v>8</v>
          </cell>
          <cell r="D3621" t="str">
            <v>000243</v>
          </cell>
          <cell r="E3621">
            <v>38588</v>
          </cell>
          <cell r="F3621" t="str">
            <v>187MU16</v>
          </cell>
          <cell r="G3621" t="str">
            <v>11100301MU16</v>
          </cell>
          <cell r="H3621">
            <v>1900000</v>
          </cell>
          <cell r="I3621" t="str">
            <v>K</v>
          </cell>
          <cell r="J3621" t="str">
            <v>PPN 10% MUTIARA, CV.             DXEKR-428-0001614</v>
          </cell>
          <cell r="K3621" t="str">
            <v>500870430</v>
          </cell>
        </row>
        <row r="3622">
          <cell r="A3622" t="str">
            <v>F</v>
          </cell>
          <cell r="B3622" t="str">
            <v>8</v>
          </cell>
          <cell r="D3622" t="str">
            <v>000243</v>
          </cell>
          <cell r="E3622">
            <v>38588</v>
          </cell>
          <cell r="F3622" t="str">
            <v>187MU16</v>
          </cell>
          <cell r="G3622" t="str">
            <v>11100301MU16</v>
          </cell>
          <cell r="H3622">
            <v>2280000</v>
          </cell>
          <cell r="I3622" t="str">
            <v>K</v>
          </cell>
          <cell r="J3622" t="str">
            <v>PPN 10% MUTIARA, CV.             DXEKR-428-0001615</v>
          </cell>
          <cell r="K3622" t="str">
            <v>500870440</v>
          </cell>
        </row>
        <row r="3623">
          <cell r="A3623" t="str">
            <v>F</v>
          </cell>
          <cell r="B3623" t="str">
            <v>8</v>
          </cell>
          <cell r="D3623" t="str">
            <v>000243</v>
          </cell>
          <cell r="E3623">
            <v>38588</v>
          </cell>
          <cell r="F3623" t="str">
            <v>187MU16</v>
          </cell>
          <cell r="G3623" t="str">
            <v>11100301MU16</v>
          </cell>
          <cell r="H3623">
            <v>1051500</v>
          </cell>
          <cell r="I3623" t="str">
            <v>K</v>
          </cell>
          <cell r="J3623" t="str">
            <v>PPN 10% MUTIARA, CV.             DXEKR-428-0001679</v>
          </cell>
          <cell r="K3623" t="str">
            <v>500870450</v>
          </cell>
        </row>
        <row r="3624">
          <cell r="A3624" t="str">
            <v>F</v>
          </cell>
          <cell r="B3624" t="str">
            <v>8</v>
          </cell>
          <cell r="D3624" t="str">
            <v>000243</v>
          </cell>
          <cell r="E3624">
            <v>38588</v>
          </cell>
          <cell r="F3624" t="str">
            <v>187MU16</v>
          </cell>
          <cell r="G3624" t="str">
            <v>11100301MU16</v>
          </cell>
          <cell r="H3624">
            <v>1018175</v>
          </cell>
          <cell r="I3624" t="str">
            <v>K</v>
          </cell>
          <cell r="J3624" t="str">
            <v>PPN 10% MUTIARA, CV.             DXEKR-428-0001681</v>
          </cell>
          <cell r="K3624" t="str">
            <v>500870460</v>
          </cell>
        </row>
        <row r="3625">
          <cell r="A3625" t="str">
            <v>F</v>
          </cell>
          <cell r="B3625" t="str">
            <v>7</v>
          </cell>
          <cell r="D3625" t="str">
            <v>001414</v>
          </cell>
          <cell r="E3625">
            <v>38589</v>
          </cell>
          <cell r="F3625" t="str">
            <v>135CI01</v>
          </cell>
          <cell r="G3625" t="str">
            <v>21050601CI01</v>
          </cell>
          <cell r="H3625">
            <v>100000</v>
          </cell>
          <cell r="I3625" t="str">
            <v>K</v>
          </cell>
          <cell r="J3625" t="str">
            <v>CINCHONA CV.         DBN 7792</v>
          </cell>
          <cell r="K3625" t="str">
            <v>402240010</v>
          </cell>
        </row>
        <row r="3626">
          <cell r="A3626" t="str">
            <v>F</v>
          </cell>
          <cell r="B3626" t="str">
            <v>8</v>
          </cell>
          <cell r="D3626" t="str">
            <v>000243</v>
          </cell>
          <cell r="E3626">
            <v>38588</v>
          </cell>
          <cell r="F3626" t="str">
            <v>187MU16</v>
          </cell>
          <cell r="G3626" t="str">
            <v>11100301MU16</v>
          </cell>
          <cell r="H3626">
            <v>1651650</v>
          </cell>
          <cell r="I3626" t="str">
            <v>K</v>
          </cell>
          <cell r="J3626" t="str">
            <v>PPN 10% MUTIARA, CV.             DXEKR-428-0001682</v>
          </cell>
          <cell r="K3626" t="str">
            <v>500870470</v>
          </cell>
        </row>
        <row r="3627">
          <cell r="A3627" t="str">
            <v>F</v>
          </cell>
          <cell r="B3627" t="str">
            <v>8</v>
          </cell>
          <cell r="D3627" t="str">
            <v>000243</v>
          </cell>
          <cell r="E3627">
            <v>38588</v>
          </cell>
          <cell r="F3627" t="str">
            <v>187MU16</v>
          </cell>
          <cell r="G3627" t="str">
            <v>11100301MU16</v>
          </cell>
          <cell r="H3627">
            <v>1501500</v>
          </cell>
          <cell r="I3627" t="str">
            <v>K</v>
          </cell>
          <cell r="J3627" t="str">
            <v>PPN 10% MUTIARA, CV.             DXEKR-428-0001683</v>
          </cell>
          <cell r="K3627" t="str">
            <v>500870480</v>
          </cell>
        </row>
        <row r="3628">
          <cell r="A3628" t="str">
            <v>F</v>
          </cell>
          <cell r="B3628" t="str">
            <v>8</v>
          </cell>
          <cell r="D3628" t="str">
            <v>000243</v>
          </cell>
          <cell r="E3628">
            <v>38588</v>
          </cell>
          <cell r="F3628" t="str">
            <v>187MU16</v>
          </cell>
          <cell r="G3628" t="str">
            <v>11100301MU16</v>
          </cell>
          <cell r="H3628">
            <v>1501500</v>
          </cell>
          <cell r="I3628" t="str">
            <v>K</v>
          </cell>
          <cell r="J3628" t="str">
            <v>PPN 10% MUTIARA, CV.             DXEKR-428-0001684</v>
          </cell>
          <cell r="K3628" t="str">
            <v>500870490</v>
          </cell>
        </row>
        <row r="3629">
          <cell r="A3629" t="str">
            <v>F</v>
          </cell>
          <cell r="B3629" t="str">
            <v>8</v>
          </cell>
          <cell r="D3629" t="str">
            <v>000243</v>
          </cell>
          <cell r="E3629">
            <v>38588</v>
          </cell>
          <cell r="F3629" t="str">
            <v>187MU16</v>
          </cell>
          <cell r="G3629" t="str">
            <v>11100301MU16</v>
          </cell>
          <cell r="H3629">
            <v>1501500</v>
          </cell>
          <cell r="I3629" t="str">
            <v>K</v>
          </cell>
          <cell r="J3629" t="str">
            <v>PPN 10% MUTIARA, CV.             DXEKR-428-0001685</v>
          </cell>
          <cell r="K3629" t="str">
            <v>500870500</v>
          </cell>
        </row>
        <row r="3630">
          <cell r="A3630" t="str">
            <v>F</v>
          </cell>
          <cell r="B3630" t="str">
            <v>8</v>
          </cell>
          <cell r="D3630" t="str">
            <v>000243</v>
          </cell>
          <cell r="E3630">
            <v>38588</v>
          </cell>
          <cell r="F3630" t="str">
            <v>187MU16</v>
          </cell>
          <cell r="G3630" t="str">
            <v>11100301MU16</v>
          </cell>
          <cell r="H3630">
            <v>1151150</v>
          </cell>
          <cell r="I3630" t="str">
            <v>K</v>
          </cell>
          <cell r="J3630" t="str">
            <v>PPN 10% MUTIARA, CV.             DXEKR-428-0001686</v>
          </cell>
          <cell r="K3630" t="str">
            <v>500870510</v>
          </cell>
        </row>
        <row r="3631">
          <cell r="A3631" t="str">
            <v>F</v>
          </cell>
          <cell r="B3631" t="str">
            <v>8</v>
          </cell>
          <cell r="D3631" t="str">
            <v>000243</v>
          </cell>
          <cell r="E3631">
            <v>38588</v>
          </cell>
          <cell r="F3631" t="str">
            <v>187MU16</v>
          </cell>
          <cell r="G3631" t="str">
            <v>11100301MU16</v>
          </cell>
          <cell r="H3631">
            <v>1040750</v>
          </cell>
          <cell r="I3631" t="str">
            <v>K</v>
          </cell>
          <cell r="J3631" t="str">
            <v>PPN 10% MUTIARA, CV.             DXEKR-428-0001688</v>
          </cell>
          <cell r="K3631" t="str">
            <v>500870520</v>
          </cell>
        </row>
        <row r="3632">
          <cell r="A3632" t="str">
            <v>F</v>
          </cell>
          <cell r="B3632" t="str">
            <v>8</v>
          </cell>
          <cell r="D3632" t="str">
            <v>000243</v>
          </cell>
          <cell r="E3632">
            <v>38588</v>
          </cell>
          <cell r="F3632" t="str">
            <v>187MU16</v>
          </cell>
          <cell r="G3632" t="str">
            <v>11100301MU16</v>
          </cell>
          <cell r="H3632">
            <v>1114850</v>
          </cell>
          <cell r="I3632" t="str">
            <v>K</v>
          </cell>
          <cell r="J3632" t="str">
            <v>PPN 10% MUTIARA, CV.             DXEKR-428-0001689</v>
          </cell>
          <cell r="K3632" t="str">
            <v>500870530</v>
          </cell>
        </row>
        <row r="3633">
          <cell r="A3633" t="str">
            <v>F</v>
          </cell>
          <cell r="B3633" t="str">
            <v>8</v>
          </cell>
          <cell r="D3633" t="str">
            <v>000243</v>
          </cell>
          <cell r="E3633">
            <v>38588</v>
          </cell>
          <cell r="F3633" t="str">
            <v>187MU16</v>
          </cell>
          <cell r="G3633" t="str">
            <v>11100301MU16</v>
          </cell>
          <cell r="H3633">
            <v>1485000</v>
          </cell>
          <cell r="I3633" t="str">
            <v>K</v>
          </cell>
          <cell r="J3633" t="str">
            <v>PPN 10% MUTIARA, CV.             DXEKR-428-0001690</v>
          </cell>
          <cell r="K3633" t="str">
            <v>500870540</v>
          </cell>
        </row>
        <row r="3634">
          <cell r="A3634" t="str">
            <v>F</v>
          </cell>
          <cell r="B3634" t="str">
            <v>8</v>
          </cell>
          <cell r="D3634" t="str">
            <v>000243</v>
          </cell>
          <cell r="E3634">
            <v>38588</v>
          </cell>
          <cell r="F3634" t="str">
            <v>187MU16</v>
          </cell>
          <cell r="G3634" t="str">
            <v>11100301MU16</v>
          </cell>
          <cell r="H3634">
            <v>1729750</v>
          </cell>
          <cell r="I3634" t="str">
            <v>K</v>
          </cell>
          <cell r="J3634" t="str">
            <v>PPN 10% MUTIARA, CV.             DXEKR-428-0001691</v>
          </cell>
          <cell r="K3634" t="str">
            <v>500870550</v>
          </cell>
        </row>
        <row r="3635">
          <cell r="A3635" t="str">
            <v>F</v>
          </cell>
          <cell r="B3635" t="str">
            <v>8</v>
          </cell>
          <cell r="D3635" t="str">
            <v>000243</v>
          </cell>
          <cell r="E3635">
            <v>38588</v>
          </cell>
          <cell r="F3635" t="str">
            <v>187MU16</v>
          </cell>
          <cell r="G3635" t="str">
            <v>11100301MU16</v>
          </cell>
          <cell r="H3635">
            <v>1022390</v>
          </cell>
          <cell r="I3635" t="str">
            <v>K</v>
          </cell>
          <cell r="J3635" t="str">
            <v>PPN 10% MUTIARA, CV.             DXEKR-428-0001692</v>
          </cell>
          <cell r="K3635" t="str">
            <v>500870560</v>
          </cell>
        </row>
        <row r="3636">
          <cell r="A3636" t="str">
            <v>F</v>
          </cell>
          <cell r="B3636" t="str">
            <v>8</v>
          </cell>
          <cell r="D3636" t="str">
            <v>000243</v>
          </cell>
          <cell r="E3636">
            <v>38588</v>
          </cell>
          <cell r="F3636" t="str">
            <v>187MU16</v>
          </cell>
          <cell r="G3636" t="str">
            <v>11100301MU16</v>
          </cell>
          <cell r="H3636">
            <v>1091500</v>
          </cell>
          <cell r="I3636" t="str">
            <v>K</v>
          </cell>
          <cell r="J3636" t="str">
            <v>PPN 10% MUTIARA, CV.             DXEKR-428-0001693</v>
          </cell>
          <cell r="K3636" t="str">
            <v>500870570</v>
          </cell>
        </row>
        <row r="3637">
          <cell r="A3637" t="str">
            <v>F</v>
          </cell>
          <cell r="B3637" t="str">
            <v>8</v>
          </cell>
          <cell r="D3637" t="str">
            <v>000243</v>
          </cell>
          <cell r="E3637">
            <v>38588</v>
          </cell>
          <cell r="F3637" t="str">
            <v>187MU16</v>
          </cell>
          <cell r="G3637" t="str">
            <v>11100301MU16</v>
          </cell>
          <cell r="H3637">
            <v>1020000</v>
          </cell>
          <cell r="I3637" t="str">
            <v>K</v>
          </cell>
          <cell r="J3637" t="str">
            <v>PPN 10% MUTIARA, CV.             DXEKR-428-0001694</v>
          </cell>
          <cell r="K3637" t="str">
            <v>500870580</v>
          </cell>
        </row>
        <row r="3638">
          <cell r="A3638" t="str">
            <v>F</v>
          </cell>
          <cell r="B3638" t="str">
            <v>8</v>
          </cell>
          <cell r="D3638" t="str">
            <v>000243</v>
          </cell>
          <cell r="E3638">
            <v>38588</v>
          </cell>
          <cell r="F3638" t="str">
            <v>187MU16</v>
          </cell>
          <cell r="G3638" t="str">
            <v>11100301MU16</v>
          </cell>
          <cell r="H3638">
            <v>1067500</v>
          </cell>
          <cell r="I3638" t="str">
            <v>K</v>
          </cell>
          <cell r="J3638" t="str">
            <v>PPN 10% MUTIARA, CV.             DXEKR-428-0001710</v>
          </cell>
          <cell r="K3638" t="str">
            <v>500870590</v>
          </cell>
        </row>
        <row r="3639">
          <cell r="A3639" t="str">
            <v>F</v>
          </cell>
          <cell r="B3639" t="str">
            <v>8</v>
          </cell>
          <cell r="D3639" t="str">
            <v>000243</v>
          </cell>
          <cell r="E3639">
            <v>38588</v>
          </cell>
          <cell r="F3639" t="str">
            <v>187MU16</v>
          </cell>
          <cell r="G3639" t="str">
            <v>11100301MU16</v>
          </cell>
          <cell r="H3639">
            <v>1015850</v>
          </cell>
          <cell r="I3639" t="str">
            <v>K</v>
          </cell>
          <cell r="J3639" t="str">
            <v>PPN 10% MUTIARA, CV.             DXEKR-428-0001711</v>
          </cell>
          <cell r="K3639" t="str">
            <v>500870600</v>
          </cell>
        </row>
        <row r="3640">
          <cell r="A3640" t="str">
            <v>F</v>
          </cell>
          <cell r="B3640" t="str">
            <v>8</v>
          </cell>
          <cell r="D3640" t="str">
            <v>000243</v>
          </cell>
          <cell r="E3640">
            <v>38588</v>
          </cell>
          <cell r="F3640" t="str">
            <v>187MU16</v>
          </cell>
          <cell r="G3640" t="str">
            <v>11100301MU16</v>
          </cell>
          <cell r="H3640">
            <v>1147500</v>
          </cell>
          <cell r="I3640" t="str">
            <v>K</v>
          </cell>
          <cell r="J3640" t="str">
            <v>PPN 10% MUTIARA, CV.             DXEKR-428-0001712</v>
          </cell>
          <cell r="K3640" t="str">
            <v>500870610</v>
          </cell>
        </row>
        <row r="3641">
          <cell r="A3641" t="str">
            <v>F</v>
          </cell>
          <cell r="B3641" t="str">
            <v>8</v>
          </cell>
          <cell r="D3641" t="str">
            <v>000243</v>
          </cell>
          <cell r="E3641">
            <v>38588</v>
          </cell>
          <cell r="F3641" t="str">
            <v>187MU16</v>
          </cell>
          <cell r="G3641" t="str">
            <v>11100301MU16</v>
          </cell>
          <cell r="H3641">
            <v>1030500</v>
          </cell>
          <cell r="I3641" t="str">
            <v>K</v>
          </cell>
          <cell r="J3641" t="str">
            <v>PPN 10% MUTIARA, CV.             DXEKR-428-0001713</v>
          </cell>
          <cell r="K3641" t="str">
            <v>500870620</v>
          </cell>
        </row>
        <row r="3642">
          <cell r="A3642" t="str">
            <v>F</v>
          </cell>
          <cell r="B3642" t="str">
            <v>8</v>
          </cell>
          <cell r="D3642" t="str">
            <v>000243</v>
          </cell>
          <cell r="E3642">
            <v>38588</v>
          </cell>
          <cell r="F3642" t="str">
            <v>187MU16</v>
          </cell>
          <cell r="G3642" t="str">
            <v>11100301MU16</v>
          </cell>
          <cell r="H3642">
            <v>1039650</v>
          </cell>
          <cell r="I3642" t="str">
            <v>K</v>
          </cell>
          <cell r="J3642" t="str">
            <v>PPN 10% MUTIARA, CV.             DXEKR-428-0001714</v>
          </cell>
          <cell r="K3642" t="str">
            <v>500870630</v>
          </cell>
        </row>
        <row r="3643">
          <cell r="A3643" t="str">
            <v>F</v>
          </cell>
          <cell r="B3643" t="str">
            <v>8</v>
          </cell>
          <cell r="D3643" t="str">
            <v>000243</v>
          </cell>
          <cell r="E3643">
            <v>38588</v>
          </cell>
          <cell r="F3643" t="str">
            <v>187NO02</v>
          </cell>
          <cell r="G3643" t="str">
            <v>11100301NO02</v>
          </cell>
          <cell r="H3643">
            <v>112000</v>
          </cell>
          <cell r="I3643" t="str">
            <v>K</v>
          </cell>
          <cell r="J3643" t="str">
            <v>PPN 10% NOPITA CV                DSGMJ-429-0000275</v>
          </cell>
          <cell r="K3643" t="str">
            <v>500870640</v>
          </cell>
        </row>
        <row r="3644">
          <cell r="A3644" t="str">
            <v>F</v>
          </cell>
          <cell r="B3644" t="str">
            <v>8</v>
          </cell>
          <cell r="D3644" t="str">
            <v>000243</v>
          </cell>
          <cell r="E3644">
            <v>38588</v>
          </cell>
          <cell r="F3644" t="str">
            <v>1610100</v>
          </cell>
          <cell r="G3644" t="str">
            <v>210840020100</v>
          </cell>
          <cell r="H3644">
            <v>3300000</v>
          </cell>
          <cell r="I3644" t="str">
            <v>K</v>
          </cell>
          <cell r="J3644" t="str">
            <v>LIHAT KP0807/6 SDH DIBUKU DIDOKUMEN 7B BLN JUNI,05</v>
          </cell>
          <cell r="K3644" t="str">
            <v>500870650</v>
          </cell>
        </row>
        <row r="3645">
          <cell r="A3645" t="str">
            <v>F</v>
          </cell>
          <cell r="B3645" t="str">
            <v>8</v>
          </cell>
          <cell r="D3645" t="str">
            <v>000243</v>
          </cell>
          <cell r="E3645">
            <v>38588</v>
          </cell>
          <cell r="F3645" t="str">
            <v>187PA35</v>
          </cell>
          <cell r="G3645" t="str">
            <v>11100301PA35</v>
          </cell>
          <cell r="H3645">
            <v>1820676</v>
          </cell>
          <cell r="I3645" t="str">
            <v>K</v>
          </cell>
          <cell r="J3645" t="str">
            <v>PPN 10% PALMAVIN CV.             EVKIM-429-0000002</v>
          </cell>
          <cell r="K3645" t="str">
            <v>500870660</v>
          </cell>
        </row>
        <row r="3646">
          <cell r="A3646" t="str">
            <v>F</v>
          </cell>
          <cell r="B3646" t="str">
            <v>7</v>
          </cell>
          <cell r="D3646" t="str">
            <v>001414</v>
          </cell>
          <cell r="E3646">
            <v>38589</v>
          </cell>
          <cell r="F3646" t="str">
            <v>135CI01</v>
          </cell>
          <cell r="G3646" t="str">
            <v>21050601CI01</v>
          </cell>
          <cell r="H3646">
            <v>10000</v>
          </cell>
          <cell r="I3646" t="str">
            <v>K</v>
          </cell>
          <cell r="J3646" t="str">
            <v>TK PPN CINCHONA CV.     CQRAE-428-0021973      /</v>
          </cell>
          <cell r="K3646" t="str">
            <v>402240020</v>
          </cell>
        </row>
        <row r="3647">
          <cell r="A3647" t="str">
            <v>F</v>
          </cell>
          <cell r="B3647" t="str">
            <v>8</v>
          </cell>
          <cell r="D3647" t="str">
            <v>000243</v>
          </cell>
          <cell r="E3647">
            <v>38588</v>
          </cell>
          <cell r="F3647" t="str">
            <v>187SA08</v>
          </cell>
          <cell r="G3647" t="str">
            <v>11100301SA08</v>
          </cell>
          <cell r="H3647">
            <v>182700</v>
          </cell>
          <cell r="I3647" t="str">
            <v>K</v>
          </cell>
          <cell r="J3647" t="str">
            <v>PPN 10% SANTO PLASTIK            DITVH-428-0006080</v>
          </cell>
          <cell r="K3647" t="str">
            <v>500870670</v>
          </cell>
        </row>
        <row r="3648">
          <cell r="A3648" t="str">
            <v>F</v>
          </cell>
          <cell r="B3648" t="str">
            <v>8</v>
          </cell>
          <cell r="D3648" t="str">
            <v>000243</v>
          </cell>
          <cell r="E3648">
            <v>38588</v>
          </cell>
          <cell r="F3648" t="str">
            <v>187SI02</v>
          </cell>
          <cell r="G3648" t="str">
            <v>11100301SI02</v>
          </cell>
          <cell r="H3648">
            <v>260400</v>
          </cell>
          <cell r="I3648" t="str">
            <v>K</v>
          </cell>
          <cell r="J3648" t="str">
            <v>PPN 10% SINAR KENCANA            DFZXY-422-0000164</v>
          </cell>
          <cell r="K3648" t="str">
            <v>500870680</v>
          </cell>
        </row>
        <row r="3649">
          <cell r="A3649" t="str">
            <v>F</v>
          </cell>
          <cell r="B3649" t="str">
            <v>7</v>
          </cell>
          <cell r="D3649" t="str">
            <v>001414</v>
          </cell>
          <cell r="E3649">
            <v>38589</v>
          </cell>
          <cell r="F3649" t="str">
            <v>49802Q5</v>
          </cell>
          <cell r="G3649" t="str">
            <v>6807020102Q5</v>
          </cell>
          <cell r="H3649">
            <v>110000</v>
          </cell>
          <cell r="I3649" t="str">
            <v>D</v>
          </cell>
          <cell r="J3649" t="str">
            <v>10 LT TYPOL</v>
          </cell>
          <cell r="K3649" t="str">
            <v>402240030</v>
          </cell>
        </row>
        <row r="3650">
          <cell r="A3650" t="str">
            <v>F</v>
          </cell>
          <cell r="B3650" t="str">
            <v>8</v>
          </cell>
          <cell r="D3650" t="str">
            <v>000243</v>
          </cell>
          <cell r="E3650">
            <v>38588</v>
          </cell>
          <cell r="F3650" t="str">
            <v>187TI12</v>
          </cell>
          <cell r="G3650" t="str">
            <v>11100301TI12</v>
          </cell>
          <cell r="H3650">
            <v>208050</v>
          </cell>
          <cell r="I3650" t="str">
            <v>K</v>
          </cell>
          <cell r="J3650" t="str">
            <v>PPN 10% TIARA UTAMA, CV.         EDWMI-429-0001513</v>
          </cell>
          <cell r="K3650" t="str">
            <v>500870690</v>
          </cell>
        </row>
        <row r="3651">
          <cell r="A3651" t="str">
            <v>F</v>
          </cell>
          <cell r="B3651" t="str">
            <v>8</v>
          </cell>
          <cell r="D3651" t="str">
            <v>000243</v>
          </cell>
          <cell r="E3651">
            <v>38588</v>
          </cell>
          <cell r="F3651" t="str">
            <v>187TI12</v>
          </cell>
          <cell r="G3651" t="str">
            <v>11100301TI12</v>
          </cell>
          <cell r="H3651">
            <v>248000</v>
          </cell>
          <cell r="I3651" t="str">
            <v>K</v>
          </cell>
          <cell r="J3651" t="str">
            <v>PPN 10% TIARA UTAMA, CV.         EDWMI-429-0001522</v>
          </cell>
          <cell r="K3651" t="str">
            <v>500870700</v>
          </cell>
        </row>
        <row r="3652">
          <cell r="A3652" t="str">
            <v>F</v>
          </cell>
          <cell r="B3652" t="str">
            <v>7</v>
          </cell>
          <cell r="D3652" t="str">
            <v>001415</v>
          </cell>
          <cell r="E3652">
            <v>38588</v>
          </cell>
          <cell r="F3652" t="str">
            <v>130BR00</v>
          </cell>
          <cell r="G3652" t="str">
            <v>21010101BR00</v>
          </cell>
          <cell r="H3652">
            <v>1800000</v>
          </cell>
          <cell r="I3652" t="str">
            <v>K</v>
          </cell>
          <cell r="J3652" t="str">
            <v>BRATACO CV.          DB 04372</v>
          </cell>
          <cell r="K3652" t="str">
            <v>402240040</v>
          </cell>
        </row>
        <row r="3653">
          <cell r="A3653" t="str">
            <v>F</v>
          </cell>
          <cell r="B3653" t="str">
            <v>8</v>
          </cell>
          <cell r="D3653" t="str">
            <v>000243</v>
          </cell>
          <cell r="E3653">
            <v>38588</v>
          </cell>
          <cell r="F3653" t="str">
            <v>187TI12</v>
          </cell>
          <cell r="G3653" t="str">
            <v>11100301TI12</v>
          </cell>
          <cell r="H3653">
            <v>419380</v>
          </cell>
          <cell r="I3653" t="str">
            <v>K</v>
          </cell>
          <cell r="J3653" t="str">
            <v>PPN 10% TIARA UTAMA, CV.         EDWMI-429-0001527</v>
          </cell>
          <cell r="K3653" t="str">
            <v>500870710</v>
          </cell>
        </row>
        <row r="3654">
          <cell r="A3654" t="str">
            <v>F</v>
          </cell>
          <cell r="B3654" t="str">
            <v>7</v>
          </cell>
          <cell r="D3654" t="str">
            <v>001415</v>
          </cell>
          <cell r="E3654">
            <v>38588</v>
          </cell>
          <cell r="F3654" t="str">
            <v>130BR00</v>
          </cell>
          <cell r="G3654" t="str">
            <v>21010101BR00</v>
          </cell>
          <cell r="H3654">
            <v>180000</v>
          </cell>
          <cell r="I3654" t="str">
            <v>K</v>
          </cell>
          <cell r="J3654" t="str">
            <v>KR PPN BRATACO CV.      CMIQB-428-0034305      /</v>
          </cell>
          <cell r="K3654" t="str">
            <v>402240050</v>
          </cell>
        </row>
        <row r="3655">
          <cell r="A3655" t="str">
            <v>F</v>
          </cell>
          <cell r="B3655" t="str">
            <v>7</v>
          </cell>
          <cell r="D3655" t="str">
            <v>001415</v>
          </cell>
          <cell r="E3655">
            <v>38588</v>
          </cell>
          <cell r="F3655" t="str">
            <v>187BR00</v>
          </cell>
          <cell r="G3655" t="str">
            <v>11100301BR00</v>
          </cell>
          <cell r="H3655">
            <v>180000</v>
          </cell>
          <cell r="I3655" t="str">
            <v>D</v>
          </cell>
          <cell r="J3655" t="str">
            <v>PPN 10% BRATACO CV.              CMIQB-428-0034305</v>
          </cell>
          <cell r="K3655" t="str">
            <v>402240060</v>
          </cell>
        </row>
        <row r="3656">
          <cell r="A3656" t="str">
            <v>F</v>
          </cell>
          <cell r="B3656" t="str">
            <v>8</v>
          </cell>
          <cell r="D3656" t="str">
            <v>000243</v>
          </cell>
          <cell r="E3656">
            <v>38588</v>
          </cell>
          <cell r="F3656" t="str">
            <v>187TI12</v>
          </cell>
          <cell r="G3656" t="str">
            <v>11100301TI12</v>
          </cell>
          <cell r="H3656">
            <v>22830</v>
          </cell>
          <cell r="I3656" t="str">
            <v>K</v>
          </cell>
          <cell r="J3656" t="str">
            <v>PPN 10% TIARA UTAMA, CV.         EDWMI-429-0001528</v>
          </cell>
          <cell r="K3656" t="str">
            <v>500870720</v>
          </cell>
        </row>
        <row r="3657">
          <cell r="A3657" t="str">
            <v>F</v>
          </cell>
          <cell r="B3657" t="str">
            <v>7</v>
          </cell>
          <cell r="D3657" t="str">
            <v>001415</v>
          </cell>
          <cell r="E3657">
            <v>38588</v>
          </cell>
          <cell r="F3657" t="str">
            <v>1390300</v>
          </cell>
          <cell r="G3657" t="str">
            <v>210101020300</v>
          </cell>
          <cell r="H3657">
            <v>1800000</v>
          </cell>
          <cell r="I3657" t="str">
            <v>D</v>
          </cell>
          <cell r="J3657" t="str">
            <v>3912173B50391/08       600.000-L  METHYLENI AETHAN</v>
          </cell>
          <cell r="K3657" t="str">
            <v>402240070</v>
          </cell>
        </row>
        <row r="3658">
          <cell r="A3658" t="str">
            <v>F</v>
          </cell>
          <cell r="B3658" t="str">
            <v>8</v>
          </cell>
          <cell r="D3658" t="str">
            <v>000243</v>
          </cell>
          <cell r="E3658">
            <v>38588</v>
          </cell>
          <cell r="F3658" t="str">
            <v>187TI12</v>
          </cell>
          <cell r="G3658" t="str">
            <v>11100301TI12</v>
          </cell>
          <cell r="H3658">
            <v>174730</v>
          </cell>
          <cell r="I3658" t="str">
            <v>K</v>
          </cell>
          <cell r="J3658" t="str">
            <v>PPN 10% TIARA UTAMA, CV.         EDWMI-429-0001543</v>
          </cell>
          <cell r="K3658" t="str">
            <v>500870730</v>
          </cell>
        </row>
        <row r="3659">
          <cell r="A3659" t="str">
            <v>F</v>
          </cell>
          <cell r="B3659" t="str">
            <v>7</v>
          </cell>
          <cell r="D3659" t="str">
            <v>001416</v>
          </cell>
          <cell r="E3659">
            <v>38588</v>
          </cell>
          <cell r="F3659" t="str">
            <v>130BR01</v>
          </cell>
          <cell r="G3659" t="str">
            <v>21010101BR01</v>
          </cell>
          <cell r="H3659">
            <v>30000</v>
          </cell>
          <cell r="I3659" t="str">
            <v>K</v>
          </cell>
          <cell r="J3659" t="str">
            <v>BRATACO, PT (ANTAPAN DBN 8034</v>
          </cell>
          <cell r="K3659" t="str">
            <v>402240080</v>
          </cell>
        </row>
        <row r="3660">
          <cell r="A3660" t="str">
            <v>F</v>
          </cell>
          <cell r="B3660" t="str">
            <v>8</v>
          </cell>
          <cell r="D3660" t="str">
            <v>000243</v>
          </cell>
          <cell r="E3660">
            <v>38588</v>
          </cell>
          <cell r="F3660" t="str">
            <v>187TI12</v>
          </cell>
          <cell r="G3660" t="str">
            <v>11100301TI12</v>
          </cell>
          <cell r="H3660">
            <v>426810</v>
          </cell>
          <cell r="I3660" t="str">
            <v>K</v>
          </cell>
          <cell r="J3660" t="str">
            <v>PPN 10% TIARA UTAMA, CV.         EDWMI-429-0001544</v>
          </cell>
          <cell r="K3660" t="str">
            <v>500870740</v>
          </cell>
        </row>
        <row r="3661">
          <cell r="A3661" t="str">
            <v>F</v>
          </cell>
          <cell r="B3661" t="str">
            <v>7</v>
          </cell>
          <cell r="D3661" t="str">
            <v>001416</v>
          </cell>
          <cell r="E3661">
            <v>38588</v>
          </cell>
          <cell r="F3661" t="str">
            <v>130BR01</v>
          </cell>
          <cell r="G3661" t="str">
            <v>21010101BR01</v>
          </cell>
          <cell r="H3661">
            <v>3000</v>
          </cell>
          <cell r="I3661" t="str">
            <v>K</v>
          </cell>
          <cell r="J3661" t="str">
            <v>KR PPN BRATACO, PT (ANT CMIQB-424-0022134      /</v>
          </cell>
          <cell r="K3661" t="str">
            <v>402240090</v>
          </cell>
        </row>
        <row r="3662">
          <cell r="A3662" t="str">
            <v>F</v>
          </cell>
          <cell r="B3662" t="str">
            <v>7</v>
          </cell>
          <cell r="D3662" t="str">
            <v>001416</v>
          </cell>
          <cell r="E3662">
            <v>38588</v>
          </cell>
          <cell r="F3662" t="str">
            <v>187BR01</v>
          </cell>
          <cell r="G3662" t="str">
            <v>11100301BR01</v>
          </cell>
          <cell r="H3662">
            <v>3000</v>
          </cell>
          <cell r="I3662" t="str">
            <v>D</v>
          </cell>
          <cell r="J3662" t="str">
            <v>PPN 10% BRATACO, PT (ANTAPANI)   CMIQB-424-0022134</v>
          </cell>
          <cell r="K3662" t="str">
            <v>402240100</v>
          </cell>
        </row>
        <row r="3663">
          <cell r="A3663" t="str">
            <v>F</v>
          </cell>
          <cell r="B3663" t="str">
            <v>8</v>
          </cell>
          <cell r="D3663" t="str">
            <v>000243</v>
          </cell>
          <cell r="E3663">
            <v>38588</v>
          </cell>
          <cell r="F3663" t="str">
            <v>187TI00</v>
          </cell>
          <cell r="G3663" t="str">
            <v>11100301TI00</v>
          </cell>
          <cell r="H3663">
            <v>146700</v>
          </cell>
          <cell r="I3663" t="str">
            <v>K</v>
          </cell>
          <cell r="J3663" t="str">
            <v>PPN 10% TIGA ANUGRAH CV.         DMCQE-424-0000630</v>
          </cell>
          <cell r="K3663" t="str">
            <v>500870750</v>
          </cell>
        </row>
        <row r="3664">
          <cell r="A3664" t="str">
            <v>F</v>
          </cell>
          <cell r="B3664" t="str">
            <v>7</v>
          </cell>
          <cell r="D3664" t="str">
            <v>001416</v>
          </cell>
          <cell r="E3664">
            <v>38588</v>
          </cell>
          <cell r="F3664" t="str">
            <v>1390300</v>
          </cell>
          <cell r="G3664" t="str">
            <v>210101020300</v>
          </cell>
          <cell r="H3664">
            <v>30000</v>
          </cell>
          <cell r="I3664" t="str">
            <v>D</v>
          </cell>
          <cell r="J3664" t="str">
            <v>3032015B50390/08         1.000-KG MACROGOLUM 400</v>
          </cell>
          <cell r="K3664" t="str">
            <v>402240110</v>
          </cell>
        </row>
        <row r="3665">
          <cell r="A3665" t="str">
            <v>F</v>
          </cell>
          <cell r="B3665" t="str">
            <v>8</v>
          </cell>
          <cell r="D3665" t="str">
            <v>000243</v>
          </cell>
          <cell r="E3665">
            <v>38588</v>
          </cell>
          <cell r="F3665" t="str">
            <v>187TR20</v>
          </cell>
          <cell r="G3665" t="str">
            <v>11100301TR20</v>
          </cell>
          <cell r="H3665">
            <v>1054000</v>
          </cell>
          <cell r="I3665" t="str">
            <v>K</v>
          </cell>
          <cell r="J3665" t="str">
            <v>PPN 10% TRI BUANA MANDIRI, CV    DRCIY-423-0006447</v>
          </cell>
          <cell r="K3665" t="str">
            <v>500870760</v>
          </cell>
        </row>
        <row r="3666">
          <cell r="A3666" t="str">
            <v>F</v>
          </cell>
          <cell r="B3666" t="str">
            <v>7</v>
          </cell>
          <cell r="D3666" t="str">
            <v>001417</v>
          </cell>
          <cell r="E3666">
            <v>38588</v>
          </cell>
          <cell r="F3666" t="str">
            <v>135BR00</v>
          </cell>
          <cell r="G3666" t="str">
            <v>21050601BR00</v>
          </cell>
          <cell r="H3666">
            <v>1000000</v>
          </cell>
          <cell r="I3666" t="str">
            <v>K</v>
          </cell>
          <cell r="J3666" t="str">
            <v>BRATACO CV.          DB 4402</v>
          </cell>
          <cell r="K3666" t="str">
            <v>402240120</v>
          </cell>
        </row>
        <row r="3667">
          <cell r="A3667" t="str">
            <v>F</v>
          </cell>
          <cell r="B3667" t="str">
            <v>8</v>
          </cell>
          <cell r="D3667" t="str">
            <v>000243</v>
          </cell>
          <cell r="E3667">
            <v>38588</v>
          </cell>
          <cell r="F3667" t="str">
            <v>187TR20</v>
          </cell>
          <cell r="G3667" t="str">
            <v>11100301TR20</v>
          </cell>
          <cell r="H3667">
            <v>504730</v>
          </cell>
          <cell r="I3667" t="str">
            <v>K</v>
          </cell>
          <cell r="J3667" t="str">
            <v>PPN 10% TRI BUANA MANDIRI, CV    DRCIY-423-0006454</v>
          </cell>
          <cell r="K3667" t="str">
            <v>500870770</v>
          </cell>
        </row>
        <row r="3668">
          <cell r="A3668" t="str">
            <v>F</v>
          </cell>
          <cell r="B3668" t="str">
            <v>8</v>
          </cell>
          <cell r="D3668" t="str">
            <v>000243</v>
          </cell>
          <cell r="E3668">
            <v>38588</v>
          </cell>
          <cell r="F3668" t="str">
            <v>187TR20</v>
          </cell>
          <cell r="G3668" t="str">
            <v>11100301TR20</v>
          </cell>
          <cell r="H3668">
            <v>357000</v>
          </cell>
          <cell r="I3668" t="str">
            <v>K</v>
          </cell>
          <cell r="J3668" t="str">
            <v>PPN 10% TRI BUANA MANDIRI, CV    DRCIY-423-0006471</v>
          </cell>
          <cell r="K3668" t="str">
            <v>500870780</v>
          </cell>
        </row>
        <row r="3669">
          <cell r="A3669" t="str">
            <v>F</v>
          </cell>
          <cell r="B3669" t="str">
            <v>8</v>
          </cell>
          <cell r="D3669" t="str">
            <v>000243</v>
          </cell>
          <cell r="E3669">
            <v>38588</v>
          </cell>
          <cell r="F3669" t="str">
            <v>187TR20</v>
          </cell>
          <cell r="G3669" t="str">
            <v>11100301TR20</v>
          </cell>
          <cell r="H3669">
            <v>1173000</v>
          </cell>
          <cell r="I3669" t="str">
            <v>K</v>
          </cell>
          <cell r="J3669" t="str">
            <v>PPN 10% TRI BUANA MANDIRI, CV    DRCIY-423-0006490</v>
          </cell>
          <cell r="K3669" t="str">
            <v>500870790</v>
          </cell>
        </row>
        <row r="3670">
          <cell r="A3670" t="str">
            <v>F</v>
          </cell>
          <cell r="B3670" t="str">
            <v>8</v>
          </cell>
          <cell r="D3670" t="str">
            <v>000243</v>
          </cell>
          <cell r="E3670">
            <v>38588</v>
          </cell>
          <cell r="F3670" t="str">
            <v>187TR31</v>
          </cell>
          <cell r="G3670" t="str">
            <v>11100301TR31</v>
          </cell>
          <cell r="H3670">
            <v>750000</v>
          </cell>
          <cell r="I3670" t="str">
            <v>K</v>
          </cell>
          <cell r="J3670" t="str">
            <v>PPN 10% TRUNOJOYO, CV            CRGEP-428-0000076</v>
          </cell>
          <cell r="K3670" t="str">
            <v>500870800</v>
          </cell>
        </row>
        <row r="3671">
          <cell r="A3671" t="str">
            <v>F</v>
          </cell>
          <cell r="B3671" t="str">
            <v>8</v>
          </cell>
          <cell r="D3671" t="str">
            <v>000243</v>
          </cell>
          <cell r="E3671">
            <v>38588</v>
          </cell>
          <cell r="F3671" t="str">
            <v>187TR31</v>
          </cell>
          <cell r="G3671" t="str">
            <v>11100301TR31</v>
          </cell>
          <cell r="H3671">
            <v>288850</v>
          </cell>
          <cell r="I3671" t="str">
            <v>K</v>
          </cell>
          <cell r="J3671" t="str">
            <v>PPN 10% TRUNOJOYO, CV            CRGEP-428-0000077</v>
          </cell>
          <cell r="K3671" t="str">
            <v>500870810</v>
          </cell>
        </row>
        <row r="3672">
          <cell r="A3672" t="str">
            <v>F</v>
          </cell>
          <cell r="B3672" t="str">
            <v>8</v>
          </cell>
          <cell r="D3672" t="str">
            <v>000243</v>
          </cell>
          <cell r="E3672">
            <v>38588</v>
          </cell>
          <cell r="F3672" t="str">
            <v>187TR31</v>
          </cell>
          <cell r="G3672" t="str">
            <v>11100301TR31</v>
          </cell>
          <cell r="H3672">
            <v>249100</v>
          </cell>
          <cell r="I3672" t="str">
            <v>K</v>
          </cell>
          <cell r="J3672" t="str">
            <v>PPN 10% TRUNOJOYO, CV            CRGEP-428-0000078</v>
          </cell>
          <cell r="K3672" t="str">
            <v>500870820</v>
          </cell>
        </row>
        <row r="3673">
          <cell r="A3673" t="str">
            <v>F</v>
          </cell>
          <cell r="B3673" t="str">
            <v>8</v>
          </cell>
          <cell r="D3673" t="str">
            <v>000243</v>
          </cell>
          <cell r="E3673">
            <v>38588</v>
          </cell>
          <cell r="F3673" t="str">
            <v>187TR31</v>
          </cell>
          <cell r="G3673" t="str">
            <v>11100301TR31</v>
          </cell>
          <cell r="H3673">
            <v>599000</v>
          </cell>
          <cell r="I3673" t="str">
            <v>K</v>
          </cell>
          <cell r="J3673" t="str">
            <v>PPN 10% TRUNOJOYO, CV            CRGEP-428-0000079</v>
          </cell>
          <cell r="K3673" t="str">
            <v>500870830</v>
          </cell>
        </row>
        <row r="3674">
          <cell r="A3674" t="str">
            <v>F</v>
          </cell>
          <cell r="B3674" t="str">
            <v>8</v>
          </cell>
          <cell r="D3674" t="str">
            <v>000243</v>
          </cell>
          <cell r="E3674">
            <v>38588</v>
          </cell>
          <cell r="F3674" t="str">
            <v>187TR31</v>
          </cell>
          <cell r="G3674" t="str">
            <v>11100301TR31</v>
          </cell>
          <cell r="H3674">
            <v>245500</v>
          </cell>
          <cell r="I3674" t="str">
            <v>K</v>
          </cell>
          <cell r="J3674" t="str">
            <v>PPN 10% TRUNOJOYO, CV            CRGEP-428-0000080</v>
          </cell>
          <cell r="K3674" t="str">
            <v>500870840</v>
          </cell>
        </row>
        <row r="3675">
          <cell r="A3675" t="str">
            <v>F</v>
          </cell>
          <cell r="B3675" t="str">
            <v>8</v>
          </cell>
          <cell r="D3675" t="str">
            <v>000243</v>
          </cell>
          <cell r="E3675">
            <v>38588</v>
          </cell>
          <cell r="F3675" t="str">
            <v>187TR31</v>
          </cell>
          <cell r="G3675" t="str">
            <v>11100301TR31</v>
          </cell>
          <cell r="H3675">
            <v>8000</v>
          </cell>
          <cell r="I3675" t="str">
            <v>K</v>
          </cell>
          <cell r="J3675" t="str">
            <v>PPN 10% TRUNOJOYO, CV            CRGEP-428-0000082</v>
          </cell>
          <cell r="K3675" t="str">
            <v>500870850</v>
          </cell>
        </row>
        <row r="3676">
          <cell r="A3676" t="str">
            <v>F</v>
          </cell>
          <cell r="B3676" t="str">
            <v>8</v>
          </cell>
          <cell r="D3676" t="str">
            <v>000243</v>
          </cell>
          <cell r="E3676">
            <v>38588</v>
          </cell>
          <cell r="F3676" t="str">
            <v>187TR31</v>
          </cell>
          <cell r="G3676" t="str">
            <v>11100301TR31</v>
          </cell>
          <cell r="H3676">
            <v>91600</v>
          </cell>
          <cell r="I3676" t="str">
            <v>K</v>
          </cell>
          <cell r="J3676" t="str">
            <v>PPN 10% TRUNOJOYO, CV            CRGEP-428-0000083</v>
          </cell>
          <cell r="K3676" t="str">
            <v>500870860</v>
          </cell>
        </row>
        <row r="3677">
          <cell r="A3677" t="str">
            <v>F</v>
          </cell>
          <cell r="B3677" t="str">
            <v>8</v>
          </cell>
          <cell r="D3677" t="str">
            <v>000243</v>
          </cell>
          <cell r="E3677">
            <v>38588</v>
          </cell>
          <cell r="F3677" t="str">
            <v>187TR31</v>
          </cell>
          <cell r="G3677" t="str">
            <v>11100301TR31</v>
          </cell>
          <cell r="H3677">
            <v>400000</v>
          </cell>
          <cell r="I3677" t="str">
            <v>K</v>
          </cell>
          <cell r="J3677" t="str">
            <v>PPN 10% TRUNOJOYO, CV            CRGEP-428-0000084</v>
          </cell>
          <cell r="K3677" t="str">
            <v>500870870</v>
          </cell>
        </row>
        <row r="3678">
          <cell r="A3678" t="str">
            <v>F</v>
          </cell>
          <cell r="B3678" t="str">
            <v>8</v>
          </cell>
          <cell r="D3678" t="str">
            <v>000243</v>
          </cell>
          <cell r="E3678">
            <v>38588</v>
          </cell>
          <cell r="F3678" t="str">
            <v>187TR31</v>
          </cell>
          <cell r="G3678" t="str">
            <v>11100301TR31</v>
          </cell>
          <cell r="H3678">
            <v>783181</v>
          </cell>
          <cell r="I3678" t="str">
            <v>K</v>
          </cell>
          <cell r="J3678" t="str">
            <v>PPN 10% TRUNOJOYO, CV            CRGEP-428-0000089</v>
          </cell>
          <cell r="K3678" t="str">
            <v>500870880</v>
          </cell>
        </row>
        <row r="3679">
          <cell r="A3679" t="str">
            <v>F</v>
          </cell>
          <cell r="B3679" t="str">
            <v>8</v>
          </cell>
          <cell r="D3679" t="str">
            <v>000243</v>
          </cell>
          <cell r="E3679">
            <v>38588</v>
          </cell>
          <cell r="F3679" t="str">
            <v>187UN03</v>
          </cell>
          <cell r="G3679" t="str">
            <v>11100301UN03</v>
          </cell>
          <cell r="H3679">
            <v>60600</v>
          </cell>
          <cell r="I3679" t="str">
            <v>K</v>
          </cell>
          <cell r="J3679" t="str">
            <v>PPN 10% UNIWESTEKNOLOGI, CV      DNUQT-422-0001015</v>
          </cell>
          <cell r="K3679" t="str">
            <v>500870890</v>
          </cell>
        </row>
        <row r="3680">
          <cell r="A3680" t="str">
            <v>F</v>
          </cell>
          <cell r="B3680" t="str">
            <v>8</v>
          </cell>
          <cell r="D3680" t="str">
            <v>000243</v>
          </cell>
          <cell r="E3680">
            <v>38588</v>
          </cell>
          <cell r="F3680" t="str">
            <v>187CA03</v>
          </cell>
          <cell r="G3680" t="str">
            <v>11100301CA03</v>
          </cell>
          <cell r="H3680">
            <v>150000</v>
          </cell>
          <cell r="I3680" t="str">
            <v>K</v>
          </cell>
          <cell r="J3680" t="str">
            <v>PPN 10% CAHAYA.B(EDI DJULAENI)   NPRGU-421-0001378</v>
          </cell>
          <cell r="K3680" t="str">
            <v>500870900</v>
          </cell>
        </row>
        <row r="3681">
          <cell r="A3681" t="str">
            <v>F</v>
          </cell>
          <cell r="B3681" t="str">
            <v>8</v>
          </cell>
          <cell r="D3681" t="str">
            <v>000243</v>
          </cell>
          <cell r="E3681">
            <v>38588</v>
          </cell>
          <cell r="F3681" t="str">
            <v>187CA03</v>
          </cell>
          <cell r="G3681" t="str">
            <v>11100301CA03</v>
          </cell>
          <cell r="H3681">
            <v>156450</v>
          </cell>
          <cell r="I3681" t="str">
            <v>K</v>
          </cell>
          <cell r="J3681" t="str">
            <v>PPN 10% CAHAYA.B(EDI DJULAENI)   NPRGU-421-0001380</v>
          </cell>
          <cell r="K3681" t="str">
            <v>500870910</v>
          </cell>
        </row>
        <row r="3682">
          <cell r="A3682" t="str">
            <v>F</v>
          </cell>
          <cell r="B3682" t="str">
            <v>8</v>
          </cell>
          <cell r="D3682" t="str">
            <v>000243</v>
          </cell>
          <cell r="E3682">
            <v>38588</v>
          </cell>
          <cell r="F3682" t="str">
            <v>187CA03</v>
          </cell>
          <cell r="G3682" t="str">
            <v>11100301CA03</v>
          </cell>
          <cell r="H3682">
            <v>567000</v>
          </cell>
          <cell r="I3682" t="str">
            <v>K</v>
          </cell>
          <cell r="J3682" t="str">
            <v>PPN 10% CAHAYA.B(EDI DJULAENI)   NPRGU-421-0001381</v>
          </cell>
          <cell r="K3682" t="str">
            <v>500870920</v>
          </cell>
        </row>
        <row r="3683">
          <cell r="A3683" t="str">
            <v>F</v>
          </cell>
          <cell r="B3683" t="str">
            <v>8</v>
          </cell>
          <cell r="D3683" t="str">
            <v>000243</v>
          </cell>
          <cell r="E3683">
            <v>38588</v>
          </cell>
          <cell r="F3683" t="str">
            <v>187DU05</v>
          </cell>
          <cell r="G3683" t="str">
            <v>11100301DU05</v>
          </cell>
          <cell r="H3683">
            <v>1161810</v>
          </cell>
          <cell r="I3683" t="str">
            <v>K</v>
          </cell>
          <cell r="J3683" t="str">
            <v>PPN 10% DUTA WARNA               NEPZM-422-0007613</v>
          </cell>
          <cell r="K3683" t="str">
            <v>500870930</v>
          </cell>
        </row>
        <row r="3684">
          <cell r="A3684" t="str">
            <v>F</v>
          </cell>
          <cell r="B3684" t="str">
            <v>8</v>
          </cell>
          <cell r="D3684" t="str">
            <v>000243</v>
          </cell>
          <cell r="E3684">
            <v>38588</v>
          </cell>
          <cell r="F3684" t="str">
            <v>187DU05</v>
          </cell>
          <cell r="G3684" t="str">
            <v>11100301DU05</v>
          </cell>
          <cell r="H3684">
            <v>2287680</v>
          </cell>
          <cell r="I3684" t="str">
            <v>K</v>
          </cell>
          <cell r="J3684" t="str">
            <v>PPN 10% DUTA WARNA               NEPZM-422-0007719</v>
          </cell>
          <cell r="K3684" t="str">
            <v>500870940</v>
          </cell>
        </row>
        <row r="3685">
          <cell r="A3685" t="str">
            <v>F</v>
          </cell>
          <cell r="B3685" t="str">
            <v>8</v>
          </cell>
          <cell r="D3685" t="str">
            <v>000243</v>
          </cell>
          <cell r="E3685">
            <v>38588</v>
          </cell>
          <cell r="F3685" t="str">
            <v>187DU05</v>
          </cell>
          <cell r="G3685" t="str">
            <v>11100301DU05</v>
          </cell>
          <cell r="H3685">
            <v>921160</v>
          </cell>
          <cell r="I3685" t="str">
            <v>K</v>
          </cell>
          <cell r="J3685" t="str">
            <v>PPN 10% DUTA WARNA               NEPZM-422-0007720</v>
          </cell>
          <cell r="K3685" t="str">
            <v>500870950</v>
          </cell>
        </row>
        <row r="3686">
          <cell r="A3686" t="str">
            <v>F</v>
          </cell>
          <cell r="B3686" t="str">
            <v>8</v>
          </cell>
          <cell r="D3686" t="str">
            <v>000243</v>
          </cell>
          <cell r="E3686">
            <v>38588</v>
          </cell>
          <cell r="F3686" t="str">
            <v>187CI00</v>
          </cell>
          <cell r="G3686" t="str">
            <v>11100301CI00</v>
          </cell>
          <cell r="H3686">
            <v>591100</v>
          </cell>
          <cell r="I3686" t="str">
            <v>K</v>
          </cell>
          <cell r="J3686" t="str">
            <v>PPN 10% CINCHONA KOPERASI        CUWJX-428-0002839</v>
          </cell>
          <cell r="K3686" t="str">
            <v>500870960</v>
          </cell>
        </row>
        <row r="3687">
          <cell r="A3687" t="str">
            <v>F</v>
          </cell>
          <cell r="B3687" t="str">
            <v>8</v>
          </cell>
          <cell r="D3687" t="str">
            <v>000243</v>
          </cell>
          <cell r="E3687">
            <v>38588</v>
          </cell>
          <cell r="F3687" t="str">
            <v>187CI00</v>
          </cell>
          <cell r="G3687" t="str">
            <v>11100301CI00</v>
          </cell>
          <cell r="H3687">
            <v>459750</v>
          </cell>
          <cell r="I3687" t="str">
            <v>K</v>
          </cell>
          <cell r="J3687" t="str">
            <v>PPN 10% CINCHONA KOPERASI        CUWJX-428-0002847</v>
          </cell>
          <cell r="K3687" t="str">
            <v>500870970</v>
          </cell>
        </row>
        <row r="3688">
          <cell r="A3688" t="str">
            <v>F</v>
          </cell>
          <cell r="B3688" t="str">
            <v>7</v>
          </cell>
          <cell r="D3688" t="str">
            <v>001417</v>
          </cell>
          <cell r="E3688">
            <v>38588</v>
          </cell>
          <cell r="F3688" t="str">
            <v>135BR00</v>
          </cell>
          <cell r="G3688" t="str">
            <v>21050601BR00</v>
          </cell>
          <cell r="H3688">
            <v>100000</v>
          </cell>
          <cell r="I3688" t="str">
            <v>K</v>
          </cell>
          <cell r="J3688" t="str">
            <v>KR PPN BRATACO CV.      CMIQB-428-0034327      /</v>
          </cell>
          <cell r="K3688" t="str">
            <v>402240130</v>
          </cell>
        </row>
        <row r="3689">
          <cell r="A3689" t="str">
            <v>F</v>
          </cell>
          <cell r="B3689" t="str">
            <v>7</v>
          </cell>
          <cell r="D3689" t="str">
            <v>001417</v>
          </cell>
          <cell r="E3689">
            <v>38588</v>
          </cell>
          <cell r="F3689" t="str">
            <v>187BR00</v>
          </cell>
          <cell r="G3689" t="str">
            <v>11100301BR00</v>
          </cell>
          <cell r="H3689">
            <v>100000</v>
          </cell>
          <cell r="I3689" t="str">
            <v>D</v>
          </cell>
          <cell r="J3689" t="str">
            <v>PPN 10% BRATACO CV.              CMIQB-428-0034327</v>
          </cell>
          <cell r="K3689" t="str">
            <v>402240140</v>
          </cell>
        </row>
        <row r="3690">
          <cell r="A3690" t="str">
            <v>F</v>
          </cell>
          <cell r="B3690" t="str">
            <v>8</v>
          </cell>
          <cell r="D3690" t="str">
            <v>000243</v>
          </cell>
          <cell r="E3690">
            <v>38588</v>
          </cell>
          <cell r="F3690" t="str">
            <v>187CI00</v>
          </cell>
          <cell r="G3690" t="str">
            <v>11100301CI00</v>
          </cell>
          <cell r="H3690">
            <v>955800</v>
          </cell>
          <cell r="I3690" t="str">
            <v>K</v>
          </cell>
          <cell r="J3690" t="str">
            <v>PPN 10% CINCHONA KOPERASI        CUWJX-428-0002872</v>
          </cell>
          <cell r="K3690" t="str">
            <v>500870980</v>
          </cell>
        </row>
        <row r="3691">
          <cell r="A3691" t="str">
            <v>F</v>
          </cell>
          <cell r="B3691" t="str">
            <v>8</v>
          </cell>
          <cell r="D3691" t="str">
            <v>000243</v>
          </cell>
          <cell r="E3691">
            <v>38588</v>
          </cell>
          <cell r="F3691" t="str">
            <v>187CI00</v>
          </cell>
          <cell r="G3691" t="str">
            <v>11100301CI00</v>
          </cell>
          <cell r="H3691">
            <v>682000</v>
          </cell>
          <cell r="I3691" t="str">
            <v>K</v>
          </cell>
          <cell r="J3691" t="str">
            <v>PPN 10% CINCHONA KOPERASI        CUWJX-428-0002873</v>
          </cell>
          <cell r="K3691" t="str">
            <v>500870990</v>
          </cell>
        </row>
        <row r="3692">
          <cell r="A3692" t="str">
            <v>F</v>
          </cell>
          <cell r="B3692" t="str">
            <v>7</v>
          </cell>
          <cell r="D3692" t="str">
            <v>001417</v>
          </cell>
          <cell r="E3692">
            <v>38588</v>
          </cell>
          <cell r="F3692" t="str">
            <v>42902G5</v>
          </cell>
          <cell r="G3692" t="str">
            <v>6205000302G5</v>
          </cell>
          <cell r="H3692">
            <v>1000000</v>
          </cell>
          <cell r="I3692" t="str">
            <v>D</v>
          </cell>
          <cell r="J3692" t="str">
            <v>5 PAK KERTAS SARING KASAR     PROSES &amp; PENGEMASAN</v>
          </cell>
          <cell r="K3692" t="str">
            <v>402240150</v>
          </cell>
        </row>
        <row r="3693">
          <cell r="A3693" t="str">
            <v>F</v>
          </cell>
          <cell r="B3693" t="str">
            <v>8</v>
          </cell>
          <cell r="D3693" t="str">
            <v>000243</v>
          </cell>
          <cell r="E3693">
            <v>38588</v>
          </cell>
          <cell r="F3693" t="str">
            <v>187CI00</v>
          </cell>
          <cell r="G3693" t="str">
            <v>11100301CI00</v>
          </cell>
          <cell r="H3693">
            <v>630000</v>
          </cell>
          <cell r="I3693" t="str">
            <v>K</v>
          </cell>
          <cell r="J3693" t="str">
            <v>PPN 10% CINCHONA KOPERASI        CUWJX-428-0002874</v>
          </cell>
          <cell r="K3693" t="str">
            <v>500871000</v>
          </cell>
        </row>
        <row r="3694">
          <cell r="A3694" t="str">
            <v>F</v>
          </cell>
          <cell r="B3694" t="str">
            <v>8</v>
          </cell>
          <cell r="D3694" t="str">
            <v>000243</v>
          </cell>
          <cell r="E3694">
            <v>38588</v>
          </cell>
          <cell r="F3694" t="str">
            <v>187CI00</v>
          </cell>
          <cell r="G3694" t="str">
            <v>11100301CI00</v>
          </cell>
          <cell r="H3694">
            <v>507000</v>
          </cell>
          <cell r="I3694" t="str">
            <v>K</v>
          </cell>
          <cell r="J3694" t="str">
            <v>PPN 10% CINCHONA KOPERASI        CUWJX-428-0002876</v>
          </cell>
          <cell r="K3694" t="str">
            <v>500871010</v>
          </cell>
        </row>
        <row r="3695">
          <cell r="A3695" t="str">
            <v>F</v>
          </cell>
          <cell r="B3695" t="str">
            <v>7</v>
          </cell>
          <cell r="D3695" t="str">
            <v>001418</v>
          </cell>
          <cell r="E3695">
            <v>38588</v>
          </cell>
          <cell r="F3695" t="str">
            <v>135BR00</v>
          </cell>
          <cell r="G3695" t="str">
            <v>21050601BR00</v>
          </cell>
          <cell r="H3695">
            <v>370000</v>
          </cell>
          <cell r="I3695" t="str">
            <v>K</v>
          </cell>
          <cell r="J3695" t="str">
            <v>BRATACO CV.          DB 04230</v>
          </cell>
          <cell r="K3695" t="str">
            <v>402240160</v>
          </cell>
        </row>
        <row r="3696">
          <cell r="A3696" t="str">
            <v>F</v>
          </cell>
          <cell r="B3696" t="str">
            <v>7</v>
          </cell>
          <cell r="D3696" t="str">
            <v>001418</v>
          </cell>
          <cell r="E3696">
            <v>38588</v>
          </cell>
          <cell r="F3696" t="str">
            <v>135BR00</v>
          </cell>
          <cell r="G3696" t="str">
            <v>21050601BR00</v>
          </cell>
          <cell r="H3696">
            <v>37000</v>
          </cell>
          <cell r="I3696" t="str">
            <v>K</v>
          </cell>
          <cell r="J3696" t="str">
            <v>KR PPN BRATACO CV.      CMIQB-428-0034233      /</v>
          </cell>
          <cell r="K3696" t="str">
            <v>402240170</v>
          </cell>
        </row>
        <row r="3697">
          <cell r="A3697" t="str">
            <v>F</v>
          </cell>
          <cell r="B3697" t="str">
            <v>8</v>
          </cell>
          <cell r="D3697" t="str">
            <v>000243</v>
          </cell>
          <cell r="E3697">
            <v>38588</v>
          </cell>
          <cell r="F3697" t="str">
            <v>187CI00</v>
          </cell>
          <cell r="G3697" t="str">
            <v>11100301CI00</v>
          </cell>
          <cell r="H3697">
            <v>14000</v>
          </cell>
          <cell r="I3697" t="str">
            <v>K</v>
          </cell>
          <cell r="J3697" t="str">
            <v>PPN 10% CINCHONA KOPERASI        CUWJX-428-0002877</v>
          </cell>
          <cell r="K3697" t="str">
            <v>500871020</v>
          </cell>
        </row>
        <row r="3698">
          <cell r="A3698" t="str">
            <v>F</v>
          </cell>
          <cell r="B3698" t="str">
            <v>7</v>
          </cell>
          <cell r="D3698" t="str">
            <v>001418</v>
          </cell>
          <cell r="E3698">
            <v>38588</v>
          </cell>
          <cell r="F3698" t="str">
            <v>187BR00</v>
          </cell>
          <cell r="G3698" t="str">
            <v>11100301BR00</v>
          </cell>
          <cell r="H3698">
            <v>37000</v>
          </cell>
          <cell r="I3698" t="str">
            <v>D</v>
          </cell>
          <cell r="J3698" t="str">
            <v>PPN 10% BRATACO CV.              CMIQB-428-0034233</v>
          </cell>
          <cell r="K3698" t="str">
            <v>402240180</v>
          </cell>
        </row>
        <row r="3699">
          <cell r="A3699" t="str">
            <v>F</v>
          </cell>
          <cell r="B3699" t="str">
            <v>8</v>
          </cell>
          <cell r="D3699" t="str">
            <v>000243</v>
          </cell>
          <cell r="E3699">
            <v>38588</v>
          </cell>
          <cell r="F3699" t="str">
            <v>187CI00</v>
          </cell>
          <cell r="G3699" t="str">
            <v>11100301CI00</v>
          </cell>
          <cell r="H3699">
            <v>99000</v>
          </cell>
          <cell r="I3699" t="str">
            <v>K</v>
          </cell>
          <cell r="J3699" t="str">
            <v>PPN 10% CINCHONA KOPERASI        CUWJX-428-0002882</v>
          </cell>
          <cell r="K3699" t="str">
            <v>500871030</v>
          </cell>
        </row>
        <row r="3700">
          <cell r="A3700" t="str">
            <v>F</v>
          </cell>
          <cell r="B3700" t="str">
            <v>8</v>
          </cell>
          <cell r="D3700" t="str">
            <v>000243</v>
          </cell>
          <cell r="E3700">
            <v>38588</v>
          </cell>
          <cell r="F3700" t="str">
            <v>187CI00</v>
          </cell>
          <cell r="G3700" t="str">
            <v>11100301CI00</v>
          </cell>
          <cell r="H3700">
            <v>283310</v>
          </cell>
          <cell r="I3700" t="str">
            <v>K</v>
          </cell>
          <cell r="J3700" t="str">
            <v>PPN 10% CINCHONA KOPERASI        CUWJX-428-0002883</v>
          </cell>
          <cell r="K3700" t="str">
            <v>500871040</v>
          </cell>
        </row>
        <row r="3701">
          <cell r="A3701" t="str">
            <v>F</v>
          </cell>
          <cell r="B3701" t="str">
            <v>8</v>
          </cell>
          <cell r="D3701" t="str">
            <v>000243</v>
          </cell>
          <cell r="E3701">
            <v>38588</v>
          </cell>
          <cell r="F3701" t="str">
            <v>187CI00</v>
          </cell>
          <cell r="G3701" t="str">
            <v>11100301CI00</v>
          </cell>
          <cell r="H3701">
            <v>140750</v>
          </cell>
          <cell r="I3701" t="str">
            <v>K</v>
          </cell>
          <cell r="J3701" t="str">
            <v>PPN 10% CINCHONA KOPERASI        CUWJX-428-0002884</v>
          </cell>
          <cell r="K3701" t="str">
            <v>500871050</v>
          </cell>
        </row>
        <row r="3702">
          <cell r="A3702" t="str">
            <v>F</v>
          </cell>
          <cell r="B3702" t="str">
            <v>7</v>
          </cell>
          <cell r="D3702" t="str">
            <v>001418</v>
          </cell>
          <cell r="E3702">
            <v>38588</v>
          </cell>
          <cell r="F3702" t="str">
            <v>42902F7</v>
          </cell>
          <cell r="G3702" t="str">
            <v>6205000302F7</v>
          </cell>
          <cell r="H3702">
            <v>370000</v>
          </cell>
          <cell r="I3702" t="str">
            <v>D</v>
          </cell>
          <cell r="J3702" t="str">
            <v>20 LT METHYLETHYL KETON        PENGEMASAN SEKUNDER</v>
          </cell>
          <cell r="K3702" t="str">
            <v>402240190</v>
          </cell>
        </row>
        <row r="3703">
          <cell r="A3703" t="str">
            <v>F</v>
          </cell>
          <cell r="B3703" t="str">
            <v>8</v>
          </cell>
          <cell r="D3703" t="str">
            <v>000243</v>
          </cell>
          <cell r="E3703">
            <v>38588</v>
          </cell>
          <cell r="F3703" t="str">
            <v>187CI00</v>
          </cell>
          <cell r="G3703" t="str">
            <v>11100301CI00</v>
          </cell>
          <cell r="H3703">
            <v>570000</v>
          </cell>
          <cell r="I3703" t="str">
            <v>K</v>
          </cell>
          <cell r="J3703" t="str">
            <v>PPN 10% CINCHONA KOPERASI        CUWJX-428-0002885</v>
          </cell>
          <cell r="K3703" t="str">
            <v>500871060</v>
          </cell>
        </row>
        <row r="3704">
          <cell r="A3704" t="str">
            <v>F</v>
          </cell>
          <cell r="B3704" t="str">
            <v>7</v>
          </cell>
          <cell r="D3704" t="str">
            <v>001419</v>
          </cell>
          <cell r="E3704">
            <v>38588</v>
          </cell>
          <cell r="F3704" t="str">
            <v>135BR00</v>
          </cell>
          <cell r="G3704" t="str">
            <v>21050601BR00</v>
          </cell>
          <cell r="H3704">
            <v>6545000</v>
          </cell>
          <cell r="I3704" t="str">
            <v>K</v>
          </cell>
          <cell r="J3704" t="str">
            <v>BRATACO CV.          DB 04228</v>
          </cell>
          <cell r="K3704" t="str">
            <v>402240200</v>
          </cell>
        </row>
        <row r="3705">
          <cell r="A3705" t="str">
            <v>F</v>
          </cell>
          <cell r="B3705" t="str">
            <v>8</v>
          </cell>
          <cell r="D3705" t="str">
            <v>000243</v>
          </cell>
          <cell r="E3705">
            <v>38588</v>
          </cell>
          <cell r="F3705" t="str">
            <v>187CI00</v>
          </cell>
          <cell r="G3705" t="str">
            <v>11100301CI00</v>
          </cell>
          <cell r="H3705">
            <v>247500</v>
          </cell>
          <cell r="I3705" t="str">
            <v>K</v>
          </cell>
          <cell r="J3705" t="str">
            <v>PPN 10% CINCHONA KOPERASI        CUWJX-428-0002887</v>
          </cell>
          <cell r="K3705" t="str">
            <v>500871070</v>
          </cell>
        </row>
        <row r="3706">
          <cell r="A3706" t="str">
            <v>F</v>
          </cell>
          <cell r="B3706" t="str">
            <v>8</v>
          </cell>
          <cell r="D3706" t="str">
            <v>000243</v>
          </cell>
          <cell r="E3706">
            <v>38588</v>
          </cell>
          <cell r="F3706" t="str">
            <v>187CI00</v>
          </cell>
          <cell r="G3706" t="str">
            <v>11100301CI00</v>
          </cell>
          <cell r="H3706">
            <v>410700</v>
          </cell>
          <cell r="I3706" t="str">
            <v>K</v>
          </cell>
          <cell r="J3706" t="str">
            <v>PPN 10% CINCHONA KOPERASI        CUWJX-428-0002888</v>
          </cell>
          <cell r="K3706" t="str">
            <v>500871080</v>
          </cell>
        </row>
        <row r="3707">
          <cell r="A3707" t="str">
            <v>F</v>
          </cell>
          <cell r="B3707" t="str">
            <v>8</v>
          </cell>
          <cell r="D3707" t="str">
            <v>000243</v>
          </cell>
          <cell r="E3707">
            <v>38588</v>
          </cell>
          <cell r="F3707" t="str">
            <v>187CI00</v>
          </cell>
          <cell r="G3707" t="str">
            <v>11100301CI00</v>
          </cell>
          <cell r="H3707">
            <v>311090</v>
          </cell>
          <cell r="I3707" t="str">
            <v>K</v>
          </cell>
          <cell r="J3707" t="str">
            <v>PPN 10% CINCHONA KOPERASI        CUWJX-428-0002889</v>
          </cell>
          <cell r="K3707" t="str">
            <v>500871090</v>
          </cell>
        </row>
        <row r="3708">
          <cell r="A3708" t="str">
            <v>F</v>
          </cell>
          <cell r="B3708" t="str">
            <v>8</v>
          </cell>
          <cell r="D3708" t="str">
            <v>000243</v>
          </cell>
          <cell r="E3708">
            <v>38588</v>
          </cell>
          <cell r="F3708" t="str">
            <v>187CI00</v>
          </cell>
          <cell r="G3708" t="str">
            <v>11100301CI00</v>
          </cell>
          <cell r="H3708">
            <v>151205</v>
          </cell>
          <cell r="I3708" t="str">
            <v>K</v>
          </cell>
          <cell r="J3708" t="str">
            <v>PPN 10% CINCHONA KOPERASI        CUWJX-428-0002890</v>
          </cell>
          <cell r="K3708" t="str">
            <v>500871100</v>
          </cell>
        </row>
        <row r="3709">
          <cell r="A3709" t="str">
            <v>F</v>
          </cell>
          <cell r="B3709" t="str">
            <v>8</v>
          </cell>
          <cell r="D3709" t="str">
            <v>000243</v>
          </cell>
          <cell r="E3709">
            <v>38588</v>
          </cell>
          <cell r="F3709" t="str">
            <v>187CI00</v>
          </cell>
          <cell r="G3709" t="str">
            <v>11100301CI00</v>
          </cell>
          <cell r="H3709">
            <v>207000</v>
          </cell>
          <cell r="I3709" t="str">
            <v>K</v>
          </cell>
          <cell r="J3709" t="str">
            <v>PPN 10% CINCHONA KOPERASI        CUWJX-428-0002891</v>
          </cell>
          <cell r="K3709" t="str">
            <v>500871110</v>
          </cell>
        </row>
        <row r="3710">
          <cell r="A3710" t="str">
            <v>F</v>
          </cell>
          <cell r="B3710" t="str">
            <v>8</v>
          </cell>
          <cell r="D3710" t="str">
            <v>000243</v>
          </cell>
          <cell r="E3710">
            <v>38588</v>
          </cell>
          <cell r="F3710" t="str">
            <v>187CI00</v>
          </cell>
          <cell r="G3710" t="str">
            <v>11100301CI00</v>
          </cell>
          <cell r="H3710">
            <v>2001850</v>
          </cell>
          <cell r="I3710" t="str">
            <v>K</v>
          </cell>
          <cell r="J3710" t="str">
            <v>PPN 10% CINCHONA KOPERASI        CUWJX-428-0002892</v>
          </cell>
          <cell r="K3710" t="str">
            <v>500871120</v>
          </cell>
        </row>
        <row r="3711">
          <cell r="A3711" t="str">
            <v>F</v>
          </cell>
          <cell r="B3711" t="str">
            <v>8</v>
          </cell>
          <cell r="D3711" t="str">
            <v>000243</v>
          </cell>
          <cell r="E3711">
            <v>38588</v>
          </cell>
          <cell r="F3711" t="str">
            <v>187CI00</v>
          </cell>
          <cell r="G3711" t="str">
            <v>11100301CI00</v>
          </cell>
          <cell r="H3711">
            <v>3757450</v>
          </cell>
          <cell r="I3711" t="str">
            <v>K</v>
          </cell>
          <cell r="J3711" t="str">
            <v>PPN 10% CINCHONA KOPERASI        CUWJX-428-0002893</v>
          </cell>
          <cell r="K3711" t="str">
            <v>500871130</v>
          </cell>
        </row>
        <row r="3712">
          <cell r="A3712" t="str">
            <v>F</v>
          </cell>
          <cell r="B3712" t="str">
            <v>8</v>
          </cell>
          <cell r="D3712" t="str">
            <v>000243</v>
          </cell>
          <cell r="E3712">
            <v>38588</v>
          </cell>
          <cell r="F3712" t="str">
            <v>187CI00</v>
          </cell>
          <cell r="G3712" t="str">
            <v>11100301CI00</v>
          </cell>
          <cell r="H3712">
            <v>2759200</v>
          </cell>
          <cell r="I3712" t="str">
            <v>K</v>
          </cell>
          <cell r="J3712" t="str">
            <v>PPN 10% CINCHONA KOPERASI        CUWJX-428-0002894</v>
          </cell>
          <cell r="K3712" t="str">
            <v>500871140</v>
          </cell>
        </row>
        <row r="3713">
          <cell r="A3713" t="str">
            <v>F</v>
          </cell>
          <cell r="B3713" t="str">
            <v>8</v>
          </cell>
          <cell r="D3713" t="str">
            <v>000243</v>
          </cell>
          <cell r="E3713">
            <v>38588</v>
          </cell>
          <cell r="F3713" t="str">
            <v>187CI00</v>
          </cell>
          <cell r="G3713" t="str">
            <v>11100301CI00</v>
          </cell>
          <cell r="H3713">
            <v>836450</v>
          </cell>
          <cell r="I3713" t="str">
            <v>K</v>
          </cell>
          <cell r="J3713" t="str">
            <v>PPN 10% CINCHONA KOPERASI        CUWJX-428-0002895</v>
          </cell>
          <cell r="K3713" t="str">
            <v>500871150</v>
          </cell>
        </row>
        <row r="3714">
          <cell r="A3714" t="str">
            <v>F</v>
          </cell>
          <cell r="B3714" t="str">
            <v>8</v>
          </cell>
          <cell r="D3714" t="str">
            <v>000243</v>
          </cell>
          <cell r="E3714">
            <v>38588</v>
          </cell>
          <cell r="F3714" t="str">
            <v>187CI00</v>
          </cell>
          <cell r="G3714" t="str">
            <v>11100301CI00</v>
          </cell>
          <cell r="H3714">
            <v>227500</v>
          </cell>
          <cell r="I3714" t="str">
            <v>K</v>
          </cell>
          <cell r="J3714" t="str">
            <v>PPN 10% CINCHONA KOPERASI        CUWJX-428-0002896</v>
          </cell>
          <cell r="K3714" t="str">
            <v>500871160</v>
          </cell>
        </row>
        <row r="3715">
          <cell r="A3715" t="str">
            <v>F</v>
          </cell>
          <cell r="B3715" t="str">
            <v>8</v>
          </cell>
          <cell r="D3715" t="str">
            <v>000243</v>
          </cell>
          <cell r="E3715">
            <v>38588</v>
          </cell>
          <cell r="F3715" t="str">
            <v>187CI00</v>
          </cell>
          <cell r="G3715" t="str">
            <v>11100301CI00</v>
          </cell>
          <cell r="H3715">
            <v>523963</v>
          </cell>
          <cell r="I3715" t="str">
            <v>K</v>
          </cell>
          <cell r="J3715" t="str">
            <v>PPN 10% CINCHONA KOPERASI        CUWJX-428-0002898</v>
          </cell>
          <cell r="K3715" t="str">
            <v>500871170</v>
          </cell>
        </row>
        <row r="3716">
          <cell r="A3716" t="str">
            <v>F</v>
          </cell>
          <cell r="B3716" t="str">
            <v>8</v>
          </cell>
          <cell r="D3716" t="str">
            <v>000243</v>
          </cell>
          <cell r="E3716">
            <v>38588</v>
          </cell>
          <cell r="F3716" t="str">
            <v>187CI00</v>
          </cell>
          <cell r="G3716" t="str">
            <v>11100301CI00</v>
          </cell>
          <cell r="H3716">
            <v>798000</v>
          </cell>
          <cell r="I3716" t="str">
            <v>K</v>
          </cell>
          <cell r="J3716" t="str">
            <v>PPN 10% CINCHONA KOPERASI        CUWJX-428-0002899</v>
          </cell>
          <cell r="K3716" t="str">
            <v>500871180</v>
          </cell>
        </row>
        <row r="3717">
          <cell r="A3717" t="str">
            <v>F</v>
          </cell>
          <cell r="B3717" t="str">
            <v>8</v>
          </cell>
          <cell r="D3717" t="str">
            <v>000243</v>
          </cell>
          <cell r="E3717">
            <v>38588</v>
          </cell>
          <cell r="F3717" t="str">
            <v>187CI00</v>
          </cell>
          <cell r="G3717" t="str">
            <v>11100301CI00</v>
          </cell>
          <cell r="H3717">
            <v>635400</v>
          </cell>
          <cell r="I3717" t="str">
            <v>K</v>
          </cell>
          <cell r="J3717" t="str">
            <v>PPN 10% CINCHONA KOPERASI        CUWJX-428-0002901</v>
          </cell>
          <cell r="K3717" t="str">
            <v>500871190</v>
          </cell>
        </row>
        <row r="3718">
          <cell r="A3718" t="str">
            <v>F</v>
          </cell>
          <cell r="B3718" t="str">
            <v>8</v>
          </cell>
          <cell r="D3718" t="str">
            <v>000243</v>
          </cell>
          <cell r="E3718">
            <v>38588</v>
          </cell>
          <cell r="F3718" t="str">
            <v>187CI00</v>
          </cell>
          <cell r="G3718" t="str">
            <v>11100301CI00</v>
          </cell>
          <cell r="H3718">
            <v>309710</v>
          </cell>
          <cell r="I3718" t="str">
            <v>K</v>
          </cell>
          <cell r="J3718" t="str">
            <v>PPN 10% CINCHONA KOPERASI        CUWJX-428-0002902</v>
          </cell>
          <cell r="K3718" t="str">
            <v>500871200</v>
          </cell>
        </row>
        <row r="3719">
          <cell r="A3719" t="str">
            <v>F</v>
          </cell>
          <cell r="B3719" t="str">
            <v>8</v>
          </cell>
          <cell r="D3719" t="str">
            <v>000243</v>
          </cell>
          <cell r="E3719">
            <v>38588</v>
          </cell>
          <cell r="F3719" t="str">
            <v>187CI00</v>
          </cell>
          <cell r="G3719" t="str">
            <v>11100301CI00</v>
          </cell>
          <cell r="H3719">
            <v>700000</v>
          </cell>
          <cell r="I3719" t="str">
            <v>K</v>
          </cell>
          <cell r="J3719" t="str">
            <v>PPN 10% CINCHONA KOPERASI        CUWJX-428-0002904</v>
          </cell>
          <cell r="K3719" t="str">
            <v>500871210</v>
          </cell>
        </row>
        <row r="3720">
          <cell r="A3720" t="str">
            <v>F</v>
          </cell>
          <cell r="B3720" t="str">
            <v>8</v>
          </cell>
          <cell r="D3720" t="str">
            <v>000243</v>
          </cell>
          <cell r="E3720">
            <v>38588</v>
          </cell>
          <cell r="F3720" t="str">
            <v>187CI00</v>
          </cell>
          <cell r="G3720" t="str">
            <v>11100301CI00</v>
          </cell>
          <cell r="H3720">
            <v>854420</v>
          </cell>
          <cell r="I3720" t="str">
            <v>K</v>
          </cell>
          <cell r="J3720" t="str">
            <v>PPN 10% CINCHONA KOPERASI        CUWJX-428-0002905</v>
          </cell>
          <cell r="K3720" t="str">
            <v>500871220</v>
          </cell>
        </row>
        <row r="3721">
          <cell r="A3721" t="str">
            <v>F</v>
          </cell>
          <cell r="B3721" t="str">
            <v>8</v>
          </cell>
          <cell r="D3721" t="str">
            <v>000243</v>
          </cell>
          <cell r="E3721">
            <v>38588</v>
          </cell>
          <cell r="F3721" t="str">
            <v>187CI00</v>
          </cell>
          <cell r="G3721" t="str">
            <v>11100301CI00</v>
          </cell>
          <cell r="H3721">
            <v>1166088</v>
          </cell>
          <cell r="I3721" t="str">
            <v>K</v>
          </cell>
          <cell r="J3721" t="str">
            <v>PPN 10% CINCHONA KOPERASI        CUWJX-428-0002912</v>
          </cell>
          <cell r="K3721" t="str">
            <v>500871230</v>
          </cell>
        </row>
        <row r="3722">
          <cell r="A3722" t="str">
            <v>F</v>
          </cell>
          <cell r="B3722" t="str">
            <v>8</v>
          </cell>
          <cell r="D3722" t="str">
            <v>000243</v>
          </cell>
          <cell r="E3722">
            <v>38588</v>
          </cell>
          <cell r="F3722" t="str">
            <v>187CI00</v>
          </cell>
          <cell r="G3722" t="str">
            <v>11100301CI00</v>
          </cell>
          <cell r="H3722">
            <v>954640</v>
          </cell>
          <cell r="I3722" t="str">
            <v>K</v>
          </cell>
          <cell r="J3722" t="str">
            <v>PPN 10% CINCHONA KOPERASI        CUWJX-428-0002914</v>
          </cell>
          <cell r="K3722" t="str">
            <v>500871240</v>
          </cell>
        </row>
        <row r="3723">
          <cell r="A3723" t="str">
            <v>F</v>
          </cell>
          <cell r="B3723" t="str">
            <v>8</v>
          </cell>
          <cell r="D3723" t="str">
            <v>000243</v>
          </cell>
          <cell r="E3723">
            <v>38588</v>
          </cell>
          <cell r="F3723" t="str">
            <v>187CI00</v>
          </cell>
          <cell r="G3723" t="str">
            <v>11100301CI00</v>
          </cell>
          <cell r="H3723">
            <v>1020000</v>
          </cell>
          <cell r="I3723" t="str">
            <v>K</v>
          </cell>
          <cell r="J3723" t="str">
            <v>PPN 10% CINCHONA KOPERASI        CUWJX-428-0002920</v>
          </cell>
          <cell r="K3723" t="str">
            <v>500871250</v>
          </cell>
        </row>
        <row r="3724">
          <cell r="A3724" t="str">
            <v>F</v>
          </cell>
          <cell r="B3724" t="str">
            <v>8</v>
          </cell>
          <cell r="D3724" t="str">
            <v>000243</v>
          </cell>
          <cell r="E3724">
            <v>38588</v>
          </cell>
          <cell r="F3724" t="str">
            <v>187CI00</v>
          </cell>
          <cell r="G3724" t="str">
            <v>11100301CI00</v>
          </cell>
          <cell r="H3724">
            <v>116000</v>
          </cell>
          <cell r="I3724" t="str">
            <v>K</v>
          </cell>
          <cell r="J3724" t="str">
            <v>PPN 10% CINCHONA KOPERASI        CUWJX-428-0002924</v>
          </cell>
          <cell r="K3724" t="str">
            <v>500871260</v>
          </cell>
        </row>
        <row r="3725">
          <cell r="A3725" t="str">
            <v>F</v>
          </cell>
          <cell r="B3725" t="str">
            <v>8</v>
          </cell>
          <cell r="D3725" t="str">
            <v>000243</v>
          </cell>
          <cell r="E3725">
            <v>38588</v>
          </cell>
          <cell r="F3725" t="str">
            <v>187CI00</v>
          </cell>
          <cell r="G3725" t="str">
            <v>11100301CI00</v>
          </cell>
          <cell r="H3725">
            <v>950000</v>
          </cell>
          <cell r="I3725" t="str">
            <v>K</v>
          </cell>
          <cell r="J3725" t="str">
            <v>PPN 10% CINCHONA KOPERASI        CUWJX-428-0002936</v>
          </cell>
          <cell r="K3725" t="str">
            <v>500871270</v>
          </cell>
        </row>
        <row r="3726">
          <cell r="A3726" t="str">
            <v>F</v>
          </cell>
          <cell r="B3726" t="str">
            <v>8</v>
          </cell>
          <cell r="D3726" t="str">
            <v>000243</v>
          </cell>
          <cell r="E3726">
            <v>38588</v>
          </cell>
          <cell r="F3726" t="str">
            <v>187CI00</v>
          </cell>
          <cell r="G3726" t="str">
            <v>11100301CI00</v>
          </cell>
          <cell r="H3726">
            <v>1118903</v>
          </cell>
          <cell r="I3726" t="str">
            <v>K</v>
          </cell>
          <cell r="J3726" t="str">
            <v>PPN 10% CINCHONA KOPERASI        CUWJX-428-0002937</v>
          </cell>
          <cell r="K3726" t="str">
            <v>500871280</v>
          </cell>
        </row>
        <row r="3727">
          <cell r="A3727" t="str">
            <v>F</v>
          </cell>
          <cell r="B3727" t="str">
            <v>8</v>
          </cell>
          <cell r="D3727" t="str">
            <v>000243</v>
          </cell>
          <cell r="E3727">
            <v>38588</v>
          </cell>
          <cell r="F3727" t="str">
            <v>187CI00</v>
          </cell>
          <cell r="G3727" t="str">
            <v>11100301CI00</v>
          </cell>
          <cell r="H3727">
            <v>991040</v>
          </cell>
          <cell r="I3727" t="str">
            <v>K</v>
          </cell>
          <cell r="J3727" t="str">
            <v>PPN 10% CINCHONA KOPERASI        CUWJX-428-0002943</v>
          </cell>
          <cell r="K3727" t="str">
            <v>500871290</v>
          </cell>
        </row>
        <row r="3728">
          <cell r="A3728" t="str">
            <v>F</v>
          </cell>
          <cell r="B3728" t="str">
            <v>8</v>
          </cell>
          <cell r="D3728" t="str">
            <v>000243</v>
          </cell>
          <cell r="E3728">
            <v>38588</v>
          </cell>
          <cell r="F3728" t="str">
            <v>187CI00</v>
          </cell>
          <cell r="G3728" t="str">
            <v>11100301CI00</v>
          </cell>
          <cell r="H3728">
            <v>736100</v>
          </cell>
          <cell r="I3728" t="str">
            <v>K</v>
          </cell>
          <cell r="J3728" t="str">
            <v>PPN 10% CINCHONA KOPERASI        CUWJX-428-0002954</v>
          </cell>
          <cell r="K3728" t="str">
            <v>500871300</v>
          </cell>
        </row>
        <row r="3729">
          <cell r="A3729" t="str">
            <v>F</v>
          </cell>
          <cell r="B3729" t="str">
            <v>7</v>
          </cell>
          <cell r="D3729" t="str">
            <v>001419</v>
          </cell>
          <cell r="E3729">
            <v>38588</v>
          </cell>
          <cell r="F3729" t="str">
            <v>135BR00</v>
          </cell>
          <cell r="G3729" t="str">
            <v>21050601BR00</v>
          </cell>
          <cell r="H3729">
            <v>654500</v>
          </cell>
          <cell r="I3729" t="str">
            <v>K</v>
          </cell>
          <cell r="J3729" t="str">
            <v>KR PPN BRATACO CV.      CMIQB-428-0034231      /</v>
          </cell>
          <cell r="K3729" t="str">
            <v>402240210</v>
          </cell>
        </row>
        <row r="3730">
          <cell r="A3730" t="str">
            <v>F</v>
          </cell>
          <cell r="B3730" t="str">
            <v>7</v>
          </cell>
          <cell r="D3730" t="str">
            <v>001419</v>
          </cell>
          <cell r="E3730">
            <v>38588</v>
          </cell>
          <cell r="F3730" t="str">
            <v>187BR00</v>
          </cell>
          <cell r="G3730" t="str">
            <v>11100301BR00</v>
          </cell>
          <cell r="H3730">
            <v>654500</v>
          </cell>
          <cell r="I3730" t="str">
            <v>D</v>
          </cell>
          <cell r="J3730" t="str">
            <v>PPN 10% BRATACO CV.              CMIQB-428-0034231</v>
          </cell>
          <cell r="K3730" t="str">
            <v>402240220</v>
          </cell>
        </row>
        <row r="3731">
          <cell r="A3731" t="str">
            <v>F</v>
          </cell>
          <cell r="B3731" t="str">
            <v>8</v>
          </cell>
          <cell r="D3731" t="str">
            <v>000243</v>
          </cell>
          <cell r="E3731">
            <v>38588</v>
          </cell>
          <cell r="F3731" t="str">
            <v>187AF01</v>
          </cell>
          <cell r="G3731" t="str">
            <v>11100301AF01</v>
          </cell>
          <cell r="H3731">
            <v>1394400</v>
          </cell>
          <cell r="I3731" t="str">
            <v>K</v>
          </cell>
          <cell r="J3731" t="str">
            <v>PPN 10% AFIAT IND.PHARMASI, PT   CLQPQ-421-0014791</v>
          </cell>
          <cell r="K3731" t="str">
            <v>500871310</v>
          </cell>
        </row>
        <row r="3732">
          <cell r="A3732" t="str">
            <v>F</v>
          </cell>
          <cell r="B3732" t="str">
            <v>7</v>
          </cell>
          <cell r="D3732" t="str">
            <v>001419</v>
          </cell>
          <cell r="E3732">
            <v>38588</v>
          </cell>
          <cell r="F3732" t="str">
            <v>46109A3</v>
          </cell>
          <cell r="G3732" t="str">
            <v>6606000109A3</v>
          </cell>
          <cell r="H3732">
            <v>6545000</v>
          </cell>
          <cell r="I3732" t="str">
            <v>D</v>
          </cell>
          <cell r="J3732" t="str">
            <v>22 CAN ASAM PHOSPHAT TK              LIMBAH / IPAL</v>
          </cell>
          <cell r="K3732" t="str">
            <v>402240230</v>
          </cell>
        </row>
        <row r="3733">
          <cell r="A3733" t="str">
            <v>F</v>
          </cell>
          <cell r="B3733" t="str">
            <v>8</v>
          </cell>
          <cell r="D3733" t="str">
            <v>000243</v>
          </cell>
          <cell r="E3733">
            <v>38588</v>
          </cell>
          <cell r="F3733" t="str">
            <v>187AG04</v>
          </cell>
          <cell r="G3733" t="str">
            <v>11100301AG04</v>
          </cell>
          <cell r="H3733">
            <v>109091</v>
          </cell>
          <cell r="I3733" t="str">
            <v>K</v>
          </cell>
          <cell r="J3733" t="str">
            <v>PPN 10% AGRICON                  EZCGT-428-0001530</v>
          </cell>
          <cell r="K3733" t="str">
            <v>500871320</v>
          </cell>
        </row>
        <row r="3734">
          <cell r="A3734" t="str">
            <v>F</v>
          </cell>
          <cell r="B3734" t="str">
            <v>7</v>
          </cell>
          <cell r="D3734" t="str">
            <v>001420</v>
          </cell>
          <cell r="E3734">
            <v>38588</v>
          </cell>
          <cell r="F3734" t="str">
            <v>135SA49</v>
          </cell>
          <cell r="G3734" t="str">
            <v>21050601SA49</v>
          </cell>
          <cell r="H3734">
            <v>1200000</v>
          </cell>
          <cell r="I3734" t="str">
            <v>K</v>
          </cell>
          <cell r="J3734" t="str">
            <v>SAPTA SARI TAMA PT.  4645</v>
          </cell>
          <cell r="K3734" t="str">
            <v>402240240</v>
          </cell>
        </row>
        <row r="3735">
          <cell r="A3735" t="str">
            <v>F</v>
          </cell>
          <cell r="B3735" t="str">
            <v>8</v>
          </cell>
          <cell r="D3735" t="str">
            <v>000243</v>
          </cell>
          <cell r="E3735">
            <v>38588</v>
          </cell>
          <cell r="F3735" t="str">
            <v>187AN22</v>
          </cell>
          <cell r="G3735" t="str">
            <v>11100301AN22</v>
          </cell>
          <cell r="H3735">
            <v>1170000</v>
          </cell>
          <cell r="I3735" t="str">
            <v>K</v>
          </cell>
          <cell r="J3735" t="str">
            <v>PPN 10% ANEKA KARYA ESTETIKA PT  CTHOJ-505-0000083</v>
          </cell>
          <cell r="K3735" t="str">
            <v>500871330</v>
          </cell>
        </row>
        <row r="3736">
          <cell r="A3736" t="str">
            <v>F</v>
          </cell>
          <cell r="B3736" t="str">
            <v>8</v>
          </cell>
          <cell r="D3736" t="str">
            <v>000243</v>
          </cell>
          <cell r="E3736">
            <v>38588</v>
          </cell>
          <cell r="F3736" t="str">
            <v>187AN22</v>
          </cell>
          <cell r="G3736" t="str">
            <v>11100301AN22</v>
          </cell>
          <cell r="H3736">
            <v>405000</v>
          </cell>
          <cell r="I3736" t="str">
            <v>K</v>
          </cell>
          <cell r="J3736" t="str">
            <v>PPN 10% ANEKA KARYA ESTETIKA PT  CTHOJ-505-0000084</v>
          </cell>
          <cell r="K3736" t="str">
            <v>500871340</v>
          </cell>
        </row>
        <row r="3737">
          <cell r="A3737" t="str">
            <v>F</v>
          </cell>
          <cell r="B3737" t="str">
            <v>7</v>
          </cell>
          <cell r="D3737" t="str">
            <v>001420</v>
          </cell>
          <cell r="E3737">
            <v>38588</v>
          </cell>
          <cell r="F3737" t="str">
            <v>135SA49</v>
          </cell>
          <cell r="G3737" t="str">
            <v>21050601SA49</v>
          </cell>
          <cell r="H3737">
            <v>120000</v>
          </cell>
          <cell r="I3737" t="str">
            <v>K</v>
          </cell>
          <cell r="J3737" t="str">
            <v>KR PPN SAPTA SARI TAMA  CKYOB-422-0022124      /</v>
          </cell>
          <cell r="K3737" t="str">
            <v>402240250</v>
          </cell>
        </row>
        <row r="3738">
          <cell r="A3738" t="str">
            <v>F</v>
          </cell>
          <cell r="B3738" t="str">
            <v>8</v>
          </cell>
          <cell r="D3738" t="str">
            <v>000243</v>
          </cell>
          <cell r="E3738">
            <v>38588</v>
          </cell>
          <cell r="F3738" t="str">
            <v>187AN22</v>
          </cell>
          <cell r="G3738" t="str">
            <v>11100301AN22</v>
          </cell>
          <cell r="H3738">
            <v>504000</v>
          </cell>
          <cell r="I3738" t="str">
            <v>K</v>
          </cell>
          <cell r="J3738" t="str">
            <v>PPN 10% ANEKA KARYA ESTETIKA PT  CTHOJ-505-0000085</v>
          </cell>
          <cell r="K3738" t="str">
            <v>500871350</v>
          </cell>
        </row>
        <row r="3739">
          <cell r="A3739" t="str">
            <v>F</v>
          </cell>
          <cell r="B3739" t="str">
            <v>7</v>
          </cell>
          <cell r="D3739" t="str">
            <v>001420</v>
          </cell>
          <cell r="E3739">
            <v>38588</v>
          </cell>
          <cell r="F3739" t="str">
            <v>187SA49</v>
          </cell>
          <cell r="G3739" t="str">
            <v>11100301SA49</v>
          </cell>
          <cell r="H3739">
            <v>120000</v>
          </cell>
          <cell r="I3739" t="str">
            <v>D</v>
          </cell>
          <cell r="J3739" t="str">
            <v>PPN 10% SAPTA SARI TAMA PT.      CKYOB-422-0022124</v>
          </cell>
          <cell r="K3739" t="str">
            <v>402240260</v>
          </cell>
        </row>
        <row r="3740">
          <cell r="A3740" t="str">
            <v>F</v>
          </cell>
          <cell r="B3740" t="str">
            <v>8</v>
          </cell>
          <cell r="D3740" t="str">
            <v>000243</v>
          </cell>
          <cell r="E3740">
            <v>38588</v>
          </cell>
          <cell r="F3740" t="str">
            <v>187AR03</v>
          </cell>
          <cell r="G3740" t="str">
            <v>11100301AR03</v>
          </cell>
          <cell r="H3740">
            <v>120000</v>
          </cell>
          <cell r="I3740" t="str">
            <v>K</v>
          </cell>
          <cell r="J3740" t="str">
            <v>PPN 10% ARICO SAINSINDO N, PT.   DBEXZ-035-0000961</v>
          </cell>
          <cell r="K3740" t="str">
            <v>500871360</v>
          </cell>
        </row>
        <row r="3741">
          <cell r="A3741" t="str">
            <v>F</v>
          </cell>
          <cell r="B3741" t="str">
            <v>8</v>
          </cell>
          <cell r="D3741" t="str">
            <v>000243</v>
          </cell>
          <cell r="E3741">
            <v>38588</v>
          </cell>
          <cell r="F3741" t="str">
            <v>187AV00</v>
          </cell>
          <cell r="G3741" t="str">
            <v>11100301AV00</v>
          </cell>
          <cell r="H3741">
            <v>120000</v>
          </cell>
          <cell r="I3741" t="str">
            <v>K</v>
          </cell>
          <cell r="J3741" t="str">
            <v>PPN 10% AVESTA CONT. PACK, PT.   CMKAL-407-0082813</v>
          </cell>
          <cell r="K3741" t="str">
            <v>500871370</v>
          </cell>
        </row>
        <row r="3742">
          <cell r="A3742" t="str">
            <v>F</v>
          </cell>
          <cell r="B3742" t="str">
            <v>7</v>
          </cell>
          <cell r="D3742" t="str">
            <v>001420</v>
          </cell>
          <cell r="E3742">
            <v>38588</v>
          </cell>
          <cell r="F3742" t="str">
            <v>42300L2</v>
          </cell>
          <cell r="G3742" t="str">
            <v>6204010100L2</v>
          </cell>
          <cell r="H3742">
            <v>1200000</v>
          </cell>
          <cell r="I3742" t="str">
            <v>D</v>
          </cell>
          <cell r="J3742" t="str">
            <v>1 DS PLAT SILICAGEL 60 F254     EVALUASI FORMULASI</v>
          </cell>
          <cell r="K3742" t="str">
            <v>402240270</v>
          </cell>
        </row>
        <row r="3743">
          <cell r="A3743" t="str">
            <v>F</v>
          </cell>
          <cell r="B3743" t="str">
            <v>8</v>
          </cell>
          <cell r="D3743" t="str">
            <v>000243</v>
          </cell>
          <cell r="E3743">
            <v>38588</v>
          </cell>
          <cell r="F3743" t="str">
            <v>187BE03</v>
          </cell>
          <cell r="G3743" t="str">
            <v>11100301BE03</v>
          </cell>
          <cell r="H3743">
            <v>220000</v>
          </cell>
          <cell r="I3743" t="str">
            <v>K</v>
          </cell>
          <cell r="J3743" t="str">
            <v>PPN 10% BERCA INDONESIA          DADBA-028-0005132</v>
          </cell>
          <cell r="K3743" t="str">
            <v>500871380</v>
          </cell>
        </row>
        <row r="3744">
          <cell r="A3744" t="str">
            <v>F</v>
          </cell>
          <cell r="B3744" t="str">
            <v>7</v>
          </cell>
          <cell r="D3744" t="str">
            <v>001421</v>
          </cell>
          <cell r="E3744">
            <v>38588</v>
          </cell>
          <cell r="F3744" t="str">
            <v>135SA49</v>
          </cell>
          <cell r="G3744" t="str">
            <v>21050601SA49</v>
          </cell>
          <cell r="H3744">
            <v>1200000</v>
          </cell>
          <cell r="I3744" t="str">
            <v>K</v>
          </cell>
          <cell r="J3744" t="str">
            <v>SAPTA SARI TAMA PT.  4646</v>
          </cell>
          <cell r="K3744" t="str">
            <v>402240280</v>
          </cell>
        </row>
        <row r="3745">
          <cell r="A3745" t="str">
            <v>F</v>
          </cell>
          <cell r="B3745" t="str">
            <v>7</v>
          </cell>
          <cell r="D3745" t="str">
            <v>001421</v>
          </cell>
          <cell r="E3745">
            <v>38588</v>
          </cell>
          <cell r="F3745" t="str">
            <v>135SA49</v>
          </cell>
          <cell r="G3745" t="str">
            <v>21050601SA49</v>
          </cell>
          <cell r="H3745">
            <v>120000</v>
          </cell>
          <cell r="I3745" t="str">
            <v>K</v>
          </cell>
          <cell r="J3745" t="str">
            <v>KR PPN SAPTA SARI TAMA  CKYOB-422-0022125      /</v>
          </cell>
          <cell r="K3745" t="str">
            <v>402240290</v>
          </cell>
        </row>
        <row r="3746">
          <cell r="A3746" t="str">
            <v>F</v>
          </cell>
          <cell r="B3746" t="str">
            <v>7</v>
          </cell>
          <cell r="D3746" t="str">
            <v>001421</v>
          </cell>
          <cell r="E3746">
            <v>38588</v>
          </cell>
          <cell r="F3746" t="str">
            <v>187SA49</v>
          </cell>
          <cell r="G3746" t="str">
            <v>11100301SA49</v>
          </cell>
          <cell r="H3746">
            <v>120000</v>
          </cell>
          <cell r="I3746" t="str">
            <v>D</v>
          </cell>
          <cell r="J3746" t="str">
            <v>PPN 10% SAPTA SARI TAMA PT.      CKYOB-422-0022125</v>
          </cell>
          <cell r="K3746" t="str">
            <v>402240300</v>
          </cell>
        </row>
        <row r="3747">
          <cell r="A3747" t="str">
            <v>F</v>
          </cell>
          <cell r="B3747" t="str">
            <v>7</v>
          </cell>
          <cell r="D3747" t="str">
            <v>001421</v>
          </cell>
          <cell r="E3747">
            <v>38588</v>
          </cell>
          <cell r="F3747" t="str">
            <v>42300L1</v>
          </cell>
          <cell r="G3747" t="str">
            <v>6204010100L1</v>
          </cell>
          <cell r="H3747">
            <v>1200000</v>
          </cell>
          <cell r="I3747" t="str">
            <v>D</v>
          </cell>
          <cell r="J3747" t="str">
            <v>1 DS PLAT SILICAGEL 60         TEKNOLOGI FORMULASI</v>
          </cell>
          <cell r="K3747" t="str">
            <v>402240310</v>
          </cell>
        </row>
        <row r="3748">
          <cell r="A3748" t="str">
            <v>F</v>
          </cell>
          <cell r="B3748" t="str">
            <v>7</v>
          </cell>
          <cell r="D3748" t="str">
            <v>001422</v>
          </cell>
          <cell r="E3748">
            <v>38588</v>
          </cell>
          <cell r="F3748" t="str">
            <v>135SA49</v>
          </cell>
          <cell r="G3748" t="str">
            <v>21050601SA49</v>
          </cell>
          <cell r="H3748">
            <v>354000</v>
          </cell>
          <cell r="I3748" t="str">
            <v>K</v>
          </cell>
          <cell r="J3748" t="str">
            <v>SAPTA SARI TAMA PT.  4806</v>
          </cell>
          <cell r="K3748" t="str">
            <v>402240320</v>
          </cell>
        </row>
        <row r="3749">
          <cell r="A3749" t="str">
            <v>F</v>
          </cell>
          <cell r="B3749" t="str">
            <v>7</v>
          </cell>
          <cell r="D3749" t="str">
            <v>001422</v>
          </cell>
          <cell r="E3749">
            <v>38588</v>
          </cell>
          <cell r="F3749" t="str">
            <v>135SA49</v>
          </cell>
          <cell r="G3749" t="str">
            <v>21050601SA49</v>
          </cell>
          <cell r="H3749">
            <v>35400</v>
          </cell>
          <cell r="I3749" t="str">
            <v>K</v>
          </cell>
          <cell r="J3749" t="str">
            <v>KR PPN SAPTA SARI TAMA  CKYOB-422-0022285      /</v>
          </cell>
          <cell r="K3749" t="str">
            <v>402240330</v>
          </cell>
        </row>
        <row r="3750">
          <cell r="A3750" t="str">
            <v>F</v>
          </cell>
          <cell r="B3750" t="str">
            <v>7</v>
          </cell>
          <cell r="D3750" t="str">
            <v>001422</v>
          </cell>
          <cell r="E3750">
            <v>38588</v>
          </cell>
          <cell r="F3750" t="str">
            <v>187SA49</v>
          </cell>
          <cell r="G3750" t="str">
            <v>11100301SA49</v>
          </cell>
          <cell r="H3750">
            <v>35400</v>
          </cell>
          <cell r="I3750" t="str">
            <v>D</v>
          </cell>
          <cell r="J3750" t="str">
            <v>PPN 10% SAPTA SARI TAMA PT.      CKYOB-422-0022285</v>
          </cell>
          <cell r="K3750" t="str">
            <v>402240340</v>
          </cell>
        </row>
        <row r="3751">
          <cell r="A3751" t="str">
            <v>F</v>
          </cell>
          <cell r="B3751" t="str">
            <v>8</v>
          </cell>
          <cell r="D3751" t="str">
            <v>000243</v>
          </cell>
          <cell r="E3751">
            <v>38588</v>
          </cell>
          <cell r="F3751" t="str">
            <v>187BR01</v>
          </cell>
          <cell r="G3751" t="str">
            <v>11100301BR01</v>
          </cell>
          <cell r="H3751">
            <v>500000</v>
          </cell>
          <cell r="I3751" t="str">
            <v>K</v>
          </cell>
          <cell r="J3751" t="str">
            <v>PPN 10% BRATACO, PT (ANTAPANI)   CMIQB-424-0019906</v>
          </cell>
          <cell r="K3751" t="str">
            <v>500871390</v>
          </cell>
        </row>
        <row r="3752">
          <cell r="A3752" t="str">
            <v>F</v>
          </cell>
          <cell r="B3752" t="str">
            <v>8</v>
          </cell>
          <cell r="D3752" t="str">
            <v>000243</v>
          </cell>
          <cell r="E3752">
            <v>38588</v>
          </cell>
          <cell r="F3752" t="str">
            <v>187BR01</v>
          </cell>
          <cell r="G3752" t="str">
            <v>11100301BR01</v>
          </cell>
          <cell r="H3752">
            <v>375000</v>
          </cell>
          <cell r="I3752" t="str">
            <v>K</v>
          </cell>
          <cell r="J3752" t="str">
            <v>PPN 10% BRATACO, PT (ANTAPANI)   CMIQB-424-0019918</v>
          </cell>
          <cell r="K3752" t="str">
            <v>500871400</v>
          </cell>
        </row>
        <row r="3753">
          <cell r="A3753" t="str">
            <v>F</v>
          </cell>
          <cell r="B3753" t="str">
            <v>8</v>
          </cell>
          <cell r="D3753" t="str">
            <v>000243</v>
          </cell>
          <cell r="E3753">
            <v>38588</v>
          </cell>
          <cell r="F3753" t="str">
            <v>187BR01</v>
          </cell>
          <cell r="G3753" t="str">
            <v>11100301BR01</v>
          </cell>
          <cell r="H3753">
            <v>4000</v>
          </cell>
          <cell r="I3753" t="str">
            <v>K</v>
          </cell>
          <cell r="J3753" t="str">
            <v>PPN 10% BRATACO, PT (ANTAPANI)   CMIQB-424-0019919</v>
          </cell>
          <cell r="K3753" t="str">
            <v>500871410</v>
          </cell>
        </row>
        <row r="3754">
          <cell r="A3754" t="str">
            <v>F</v>
          </cell>
          <cell r="B3754" t="str">
            <v>8</v>
          </cell>
          <cell r="D3754" t="str">
            <v>000243</v>
          </cell>
          <cell r="E3754">
            <v>38588</v>
          </cell>
          <cell r="F3754" t="str">
            <v>187BR01</v>
          </cell>
          <cell r="G3754" t="str">
            <v>11100301BR01</v>
          </cell>
          <cell r="H3754">
            <v>37500</v>
          </cell>
          <cell r="I3754" t="str">
            <v>K</v>
          </cell>
          <cell r="J3754" t="str">
            <v>PPN 10% BRATACO, PT (ANTAPANI)   CMIQB-424-0019920</v>
          </cell>
          <cell r="K3754" t="str">
            <v>500871420</v>
          </cell>
        </row>
        <row r="3755">
          <cell r="A3755" t="str">
            <v>F</v>
          </cell>
          <cell r="B3755" t="str">
            <v>8</v>
          </cell>
          <cell r="D3755" t="str">
            <v>000243</v>
          </cell>
          <cell r="E3755">
            <v>38588</v>
          </cell>
          <cell r="F3755" t="str">
            <v>187BR01</v>
          </cell>
          <cell r="G3755" t="str">
            <v>11100301BR01</v>
          </cell>
          <cell r="H3755">
            <v>2500</v>
          </cell>
          <cell r="I3755" t="str">
            <v>K</v>
          </cell>
          <cell r="J3755" t="str">
            <v>PPN 10% BRATACO, PT (ANTAPANI)   CMIQB-424-0019971</v>
          </cell>
          <cell r="K3755" t="str">
            <v>500871430</v>
          </cell>
        </row>
        <row r="3756">
          <cell r="A3756" t="str">
            <v>F</v>
          </cell>
          <cell r="B3756" t="str">
            <v>8</v>
          </cell>
          <cell r="D3756" t="str">
            <v>000243</v>
          </cell>
          <cell r="E3756">
            <v>38588</v>
          </cell>
          <cell r="F3756" t="str">
            <v>187BR00</v>
          </cell>
          <cell r="G3756" t="str">
            <v>11100301BR00</v>
          </cell>
          <cell r="H3756">
            <v>3000</v>
          </cell>
          <cell r="I3756" t="str">
            <v>K</v>
          </cell>
          <cell r="J3756" t="str">
            <v>PPN 10% BRATACO CV.              CMIQB-428-0020055</v>
          </cell>
          <cell r="K3756" t="str">
            <v>500871440</v>
          </cell>
        </row>
        <row r="3757">
          <cell r="A3757" t="str">
            <v>F</v>
          </cell>
          <cell r="B3757" t="str">
            <v>7</v>
          </cell>
          <cell r="D3757" t="str">
            <v>001422</v>
          </cell>
          <cell r="E3757">
            <v>38588</v>
          </cell>
          <cell r="F3757" t="str">
            <v>42300K1</v>
          </cell>
          <cell r="G3757" t="str">
            <v>6204010100K1</v>
          </cell>
          <cell r="H3757">
            <v>354000</v>
          </cell>
          <cell r="I3757" t="str">
            <v>D</v>
          </cell>
          <cell r="J3757" t="str">
            <v>1 BTL DI ISO PROPYLAMIN       LABORATORIUM PENGUJI</v>
          </cell>
          <cell r="K3757" t="str">
            <v>402240350</v>
          </cell>
        </row>
        <row r="3758">
          <cell r="A3758" t="str">
            <v>F</v>
          </cell>
          <cell r="B3758" t="str">
            <v>8</v>
          </cell>
          <cell r="D3758" t="str">
            <v>000243</v>
          </cell>
          <cell r="E3758">
            <v>38588</v>
          </cell>
          <cell r="F3758" t="str">
            <v>187BR01</v>
          </cell>
          <cell r="G3758" t="str">
            <v>11100301BR01</v>
          </cell>
          <cell r="H3758">
            <v>170000</v>
          </cell>
          <cell r="I3758" t="str">
            <v>K</v>
          </cell>
          <cell r="J3758" t="str">
            <v>PPN 10% BRATACO, PT (ANTAPANI)   CMIQB-424-0020268</v>
          </cell>
          <cell r="K3758" t="str">
            <v>500871450</v>
          </cell>
        </row>
        <row r="3759">
          <cell r="A3759" t="str">
            <v>F</v>
          </cell>
          <cell r="B3759" t="str">
            <v>8</v>
          </cell>
          <cell r="D3759" t="str">
            <v>000243</v>
          </cell>
          <cell r="E3759">
            <v>38588</v>
          </cell>
          <cell r="F3759" t="str">
            <v>187BR01</v>
          </cell>
          <cell r="G3759" t="str">
            <v>11100301BR01</v>
          </cell>
          <cell r="H3759">
            <v>2000</v>
          </cell>
          <cell r="I3759" t="str">
            <v>K</v>
          </cell>
          <cell r="J3759" t="str">
            <v>PPN 10% BRATACO, PT (ANTAPANI)   CMIQB-424-0020478</v>
          </cell>
          <cell r="K3759" t="str">
            <v>500871460</v>
          </cell>
        </row>
        <row r="3760">
          <cell r="A3760" t="str">
            <v>F</v>
          </cell>
          <cell r="B3760" t="str">
            <v>7</v>
          </cell>
          <cell r="D3760" t="str">
            <v>001423</v>
          </cell>
          <cell r="E3760">
            <v>38588</v>
          </cell>
          <cell r="F3760" t="str">
            <v>135CI00</v>
          </cell>
          <cell r="G3760" t="str">
            <v>21050601CI00</v>
          </cell>
          <cell r="H3760">
            <v>4007000</v>
          </cell>
          <cell r="I3760" t="str">
            <v>K</v>
          </cell>
          <cell r="J3760" t="str">
            <v>CINCHONA KOPERASI    211/REK/VII/2005</v>
          </cell>
          <cell r="K3760" t="str">
            <v>402240360</v>
          </cell>
        </row>
        <row r="3761">
          <cell r="A3761" t="str">
            <v>F</v>
          </cell>
          <cell r="B3761" t="str">
            <v>8</v>
          </cell>
          <cell r="D3761" t="str">
            <v>000243</v>
          </cell>
          <cell r="E3761">
            <v>38588</v>
          </cell>
          <cell r="F3761" t="str">
            <v>187BR01</v>
          </cell>
          <cell r="G3761" t="str">
            <v>11100301BR01</v>
          </cell>
          <cell r="H3761">
            <v>37500</v>
          </cell>
          <cell r="I3761" t="str">
            <v>K</v>
          </cell>
          <cell r="J3761" t="str">
            <v>PPN 10% BRATACO, PT (ANTAPANI)   CMIQB-424-0020479</v>
          </cell>
          <cell r="K3761" t="str">
            <v>500871470</v>
          </cell>
        </row>
        <row r="3762">
          <cell r="A3762" t="str">
            <v>F</v>
          </cell>
          <cell r="B3762" t="str">
            <v>7</v>
          </cell>
          <cell r="D3762" t="str">
            <v>001423</v>
          </cell>
          <cell r="E3762">
            <v>38588</v>
          </cell>
          <cell r="F3762" t="str">
            <v>135CI00</v>
          </cell>
          <cell r="G3762" t="str">
            <v>21050601CI00</v>
          </cell>
          <cell r="H3762">
            <v>400700</v>
          </cell>
          <cell r="I3762" t="str">
            <v>K</v>
          </cell>
          <cell r="J3762" t="str">
            <v>KR PPN CINCHONA KOPERAS CUWJX-428-0002963      /</v>
          </cell>
          <cell r="K3762" t="str">
            <v>402240370</v>
          </cell>
        </row>
        <row r="3763">
          <cell r="A3763" t="str">
            <v>F</v>
          </cell>
          <cell r="B3763" t="str">
            <v>7</v>
          </cell>
          <cell r="D3763" t="str">
            <v>001423</v>
          </cell>
          <cell r="E3763">
            <v>38588</v>
          </cell>
          <cell r="F3763" t="str">
            <v>187CI00</v>
          </cell>
          <cell r="G3763" t="str">
            <v>11100301CI00</v>
          </cell>
          <cell r="H3763">
            <v>400700</v>
          </cell>
          <cell r="I3763" t="str">
            <v>D</v>
          </cell>
          <cell r="J3763" t="str">
            <v>PPN 10% CINCHONA KOPERASI        CUWJX-428-0002963</v>
          </cell>
          <cell r="K3763" t="str">
            <v>402240380</v>
          </cell>
        </row>
        <row r="3764">
          <cell r="A3764" t="str">
            <v>F</v>
          </cell>
          <cell r="B3764" t="str">
            <v>8</v>
          </cell>
          <cell r="D3764" t="str">
            <v>000243</v>
          </cell>
          <cell r="E3764">
            <v>38588</v>
          </cell>
          <cell r="F3764" t="str">
            <v>187BR00</v>
          </cell>
          <cell r="G3764" t="str">
            <v>11100301BR00</v>
          </cell>
          <cell r="H3764">
            <v>446250</v>
          </cell>
          <cell r="I3764" t="str">
            <v>K</v>
          </cell>
          <cell r="J3764" t="str">
            <v>PPN 10% BRATACO CV.              CMIQB-428-0033238</v>
          </cell>
          <cell r="K3764" t="str">
            <v>500871480</v>
          </cell>
        </row>
        <row r="3765">
          <cell r="A3765" t="str">
            <v>F</v>
          </cell>
          <cell r="B3765" t="str">
            <v>7</v>
          </cell>
          <cell r="D3765" t="str">
            <v>001423</v>
          </cell>
          <cell r="E3765">
            <v>38588</v>
          </cell>
          <cell r="F3765" t="str">
            <v>46102H6</v>
          </cell>
          <cell r="G3765" t="str">
            <v>6602030302H6</v>
          </cell>
          <cell r="H3765">
            <v>670000</v>
          </cell>
          <cell r="I3765" t="str">
            <v>D</v>
          </cell>
          <cell r="J3765" t="str">
            <v>1 BTG PIPA SS 1.5"            PEMURNIAN &amp; PENGEMAS</v>
          </cell>
          <cell r="K3765" t="str">
            <v>402240390</v>
          </cell>
        </row>
        <row r="3766">
          <cell r="A3766" t="str">
            <v>F</v>
          </cell>
          <cell r="B3766" t="str">
            <v>8</v>
          </cell>
          <cell r="D3766" t="str">
            <v>000243</v>
          </cell>
          <cell r="E3766">
            <v>38588</v>
          </cell>
          <cell r="F3766" t="str">
            <v>187BR00</v>
          </cell>
          <cell r="G3766" t="str">
            <v>11100301BR00</v>
          </cell>
          <cell r="H3766">
            <v>37000</v>
          </cell>
          <cell r="I3766" t="str">
            <v>K</v>
          </cell>
          <cell r="J3766" t="str">
            <v>PPN 10% BRATACO CV.              CMIQB-428-0033258</v>
          </cell>
          <cell r="K3766" t="str">
            <v>500871490</v>
          </cell>
        </row>
        <row r="3767">
          <cell r="A3767" t="str">
            <v>F</v>
          </cell>
          <cell r="B3767" t="str">
            <v>8</v>
          </cell>
          <cell r="D3767" t="str">
            <v>000243</v>
          </cell>
          <cell r="E3767">
            <v>38588</v>
          </cell>
          <cell r="F3767" t="str">
            <v>187BR00</v>
          </cell>
          <cell r="G3767" t="str">
            <v>11100301BR00</v>
          </cell>
          <cell r="H3767">
            <v>37000</v>
          </cell>
          <cell r="I3767" t="str">
            <v>K</v>
          </cell>
          <cell r="J3767" t="str">
            <v>PPN 10% BRATACO CV.              CMIQB-428-0033259</v>
          </cell>
          <cell r="K3767" t="str">
            <v>500871500</v>
          </cell>
        </row>
        <row r="3768">
          <cell r="A3768" t="str">
            <v>F</v>
          </cell>
          <cell r="B3768" t="str">
            <v>7</v>
          </cell>
          <cell r="D3768" t="str">
            <v>001423</v>
          </cell>
          <cell r="E3768">
            <v>38588</v>
          </cell>
          <cell r="F3768" t="str">
            <v>46102H6</v>
          </cell>
          <cell r="G3768" t="str">
            <v>6602030302H6</v>
          </cell>
          <cell r="H3768">
            <v>240000</v>
          </cell>
          <cell r="I3768" t="str">
            <v>D</v>
          </cell>
          <cell r="J3768" t="str">
            <v>6 BH KNEE SS 1.5"             PEMURNIAN &amp; PENGEMAS</v>
          </cell>
          <cell r="K3768" t="str">
            <v>402240400</v>
          </cell>
        </row>
        <row r="3769">
          <cell r="A3769" t="str">
            <v>F</v>
          </cell>
          <cell r="B3769" t="str">
            <v>8</v>
          </cell>
          <cell r="D3769" t="str">
            <v>000243</v>
          </cell>
          <cell r="E3769">
            <v>38588</v>
          </cell>
          <cell r="F3769" t="str">
            <v>187BR00</v>
          </cell>
          <cell r="G3769" t="str">
            <v>11100301BR00</v>
          </cell>
          <cell r="H3769">
            <v>412500</v>
          </cell>
          <cell r="I3769" t="str">
            <v>K</v>
          </cell>
          <cell r="J3769" t="str">
            <v>PPN 10% BRATACO CV.              CMIQB-428-0033261</v>
          </cell>
          <cell r="K3769" t="str">
            <v>500871510</v>
          </cell>
        </row>
        <row r="3770">
          <cell r="A3770" t="str">
            <v>F</v>
          </cell>
          <cell r="B3770" t="str">
            <v>8</v>
          </cell>
          <cell r="D3770" t="str">
            <v>000243</v>
          </cell>
          <cell r="E3770">
            <v>38588</v>
          </cell>
          <cell r="F3770" t="str">
            <v>187BR00</v>
          </cell>
          <cell r="G3770" t="str">
            <v>11100301BR00</v>
          </cell>
          <cell r="H3770">
            <v>37800</v>
          </cell>
          <cell r="I3770" t="str">
            <v>K</v>
          </cell>
          <cell r="J3770" t="str">
            <v>PPN 10% BRATACO CV.              CMIQB-428-0033262</v>
          </cell>
          <cell r="K3770" t="str">
            <v>500871520</v>
          </cell>
        </row>
        <row r="3771">
          <cell r="A3771" t="str">
            <v>F</v>
          </cell>
          <cell r="B3771" t="str">
            <v>7</v>
          </cell>
          <cell r="D3771" t="str">
            <v>001423</v>
          </cell>
          <cell r="E3771">
            <v>38588</v>
          </cell>
          <cell r="F3771" t="str">
            <v>46102H6</v>
          </cell>
          <cell r="G3771" t="str">
            <v>6602030302H6</v>
          </cell>
          <cell r="H3771">
            <v>11000</v>
          </cell>
          <cell r="I3771" t="str">
            <v>D</v>
          </cell>
          <cell r="J3771" t="str">
            <v>4 BH SOCKET DRAT DLM PVC      PEMURNIAN &amp; PENGEMAS</v>
          </cell>
          <cell r="K3771" t="str">
            <v>402240410</v>
          </cell>
        </row>
        <row r="3772">
          <cell r="A3772" t="str">
            <v>F</v>
          </cell>
          <cell r="B3772" t="str">
            <v>8</v>
          </cell>
          <cell r="D3772" t="str">
            <v>000243</v>
          </cell>
          <cell r="E3772">
            <v>38588</v>
          </cell>
          <cell r="F3772" t="str">
            <v>187BR00</v>
          </cell>
          <cell r="G3772" t="str">
            <v>11100301BR00</v>
          </cell>
          <cell r="H3772">
            <v>2150000</v>
          </cell>
          <cell r="I3772" t="str">
            <v>K</v>
          </cell>
          <cell r="J3772" t="str">
            <v>PPN 10% BRATACO CV.              CMIQB-428-0033263</v>
          </cell>
          <cell r="K3772" t="str">
            <v>500871530</v>
          </cell>
        </row>
        <row r="3773">
          <cell r="A3773" t="str">
            <v>F</v>
          </cell>
          <cell r="B3773" t="str">
            <v>7</v>
          </cell>
          <cell r="D3773" t="str">
            <v>001423</v>
          </cell>
          <cell r="E3773">
            <v>38588</v>
          </cell>
          <cell r="F3773" t="str">
            <v>46102H6</v>
          </cell>
          <cell r="G3773" t="str">
            <v>6602030302H6</v>
          </cell>
          <cell r="H3773">
            <v>440000</v>
          </cell>
          <cell r="I3773" t="str">
            <v>D</v>
          </cell>
          <cell r="J3773" t="str">
            <v>4 BH WATER MOER SS 304 1.5"   PEMURNIAN &amp; PENGEMAS</v>
          </cell>
          <cell r="K3773" t="str">
            <v>402240420</v>
          </cell>
        </row>
        <row r="3774">
          <cell r="A3774" t="str">
            <v>F</v>
          </cell>
          <cell r="B3774" t="str">
            <v>8</v>
          </cell>
          <cell r="D3774" t="str">
            <v>000243</v>
          </cell>
          <cell r="E3774">
            <v>38588</v>
          </cell>
          <cell r="F3774" t="str">
            <v>187BR00</v>
          </cell>
          <cell r="G3774" t="str">
            <v>11100301BR00</v>
          </cell>
          <cell r="H3774">
            <v>130000</v>
          </cell>
          <cell r="I3774" t="str">
            <v>K</v>
          </cell>
          <cell r="J3774" t="str">
            <v>PPN 10% BRATACO CV.              CMIQB-428-0033264</v>
          </cell>
          <cell r="K3774" t="str">
            <v>500871540</v>
          </cell>
        </row>
        <row r="3775">
          <cell r="A3775" t="str">
            <v>F</v>
          </cell>
          <cell r="B3775" t="str">
            <v>7</v>
          </cell>
          <cell r="D3775" t="str">
            <v>001423</v>
          </cell>
          <cell r="E3775">
            <v>38588</v>
          </cell>
          <cell r="F3775" t="str">
            <v>46102H6</v>
          </cell>
          <cell r="G3775" t="str">
            <v>6602030302H6</v>
          </cell>
          <cell r="H3775">
            <v>160000</v>
          </cell>
          <cell r="I3775" t="str">
            <v>D</v>
          </cell>
          <cell r="J3775" t="str">
            <v>4 BH DOUBLE NIPPLE SS 304     PEMURNIAN &amp; PENGEMAS</v>
          </cell>
          <cell r="K3775" t="str">
            <v>402240430</v>
          </cell>
        </row>
        <row r="3776">
          <cell r="A3776" t="str">
            <v>F</v>
          </cell>
          <cell r="B3776" t="str">
            <v>8</v>
          </cell>
          <cell r="D3776" t="str">
            <v>000243</v>
          </cell>
          <cell r="E3776">
            <v>38588</v>
          </cell>
          <cell r="F3776" t="str">
            <v>187BR00</v>
          </cell>
          <cell r="G3776" t="str">
            <v>11100301BR00</v>
          </cell>
          <cell r="H3776">
            <v>651000</v>
          </cell>
          <cell r="I3776" t="str">
            <v>K</v>
          </cell>
          <cell r="J3776" t="str">
            <v>PPN 10% BRATACO CV.              CMIQB-428-0033270</v>
          </cell>
          <cell r="K3776" t="str">
            <v>500871550</v>
          </cell>
        </row>
        <row r="3777">
          <cell r="A3777" t="str">
            <v>F</v>
          </cell>
          <cell r="B3777" t="str">
            <v>8</v>
          </cell>
          <cell r="D3777" t="str">
            <v>000243</v>
          </cell>
          <cell r="E3777">
            <v>38588</v>
          </cell>
          <cell r="F3777" t="str">
            <v>187BR00</v>
          </cell>
          <cell r="G3777" t="str">
            <v>11100301BR00</v>
          </cell>
          <cell r="H3777">
            <v>37000</v>
          </cell>
          <cell r="I3777" t="str">
            <v>K</v>
          </cell>
          <cell r="J3777" t="str">
            <v>PPN 10% BRATACO CV.              CMIQB-428-0033293</v>
          </cell>
          <cell r="K3777" t="str">
            <v>500871560</v>
          </cell>
        </row>
        <row r="3778">
          <cell r="A3778" t="str">
            <v>F</v>
          </cell>
          <cell r="B3778" t="str">
            <v>7</v>
          </cell>
          <cell r="D3778" t="str">
            <v>001423</v>
          </cell>
          <cell r="E3778">
            <v>38588</v>
          </cell>
          <cell r="F3778" t="str">
            <v>46106G2</v>
          </cell>
          <cell r="G3778" t="str">
            <v>6604010106G2</v>
          </cell>
          <cell r="H3778">
            <v>1243000</v>
          </cell>
          <cell r="I3778" t="str">
            <v>D</v>
          </cell>
          <cell r="J3778" t="str">
            <v>1 BH KOPLING FALK U/POMPA     PENCAMPURAN &amp; PENGIS</v>
          </cell>
          <cell r="K3778" t="str">
            <v>402240440</v>
          </cell>
        </row>
        <row r="3779">
          <cell r="A3779" t="str">
            <v>F</v>
          </cell>
          <cell r="B3779" t="str">
            <v>8</v>
          </cell>
          <cell r="D3779" t="str">
            <v>000243</v>
          </cell>
          <cell r="E3779">
            <v>38588</v>
          </cell>
          <cell r="F3779" t="str">
            <v>187BR00</v>
          </cell>
          <cell r="G3779" t="str">
            <v>11100301BR00</v>
          </cell>
          <cell r="H3779">
            <v>37000</v>
          </cell>
          <cell r="I3779" t="str">
            <v>K</v>
          </cell>
          <cell r="J3779" t="str">
            <v>PPN 10% BRATACO CV.              CMIQB-428-0033294</v>
          </cell>
          <cell r="K3779" t="str">
            <v>500871570</v>
          </cell>
        </row>
        <row r="3780">
          <cell r="A3780" t="str">
            <v>F</v>
          </cell>
          <cell r="B3780" t="str">
            <v>7</v>
          </cell>
          <cell r="D3780" t="str">
            <v>001423</v>
          </cell>
          <cell r="E3780">
            <v>38588</v>
          </cell>
          <cell r="F3780" t="str">
            <v>46106G2</v>
          </cell>
          <cell r="G3780" t="str">
            <v>6604010106G2</v>
          </cell>
          <cell r="H3780">
            <v>1243000</v>
          </cell>
          <cell r="I3780" t="str">
            <v>D</v>
          </cell>
          <cell r="J3780" t="str">
            <v>1 BH KOPLING FALK U/POMPA     PENCAMPURAN &amp; PENGIS</v>
          </cell>
          <cell r="K3780" t="str">
            <v>402240450</v>
          </cell>
        </row>
        <row r="3781">
          <cell r="A3781" t="str">
            <v>F</v>
          </cell>
          <cell r="B3781" t="str">
            <v>8</v>
          </cell>
          <cell r="D3781" t="str">
            <v>000243</v>
          </cell>
          <cell r="E3781">
            <v>38588</v>
          </cell>
          <cell r="F3781" t="str">
            <v>187BR00</v>
          </cell>
          <cell r="G3781" t="str">
            <v>11100301BR00</v>
          </cell>
          <cell r="H3781">
            <v>2064000</v>
          </cell>
          <cell r="I3781" t="str">
            <v>K</v>
          </cell>
          <cell r="J3781" t="str">
            <v>PPN 10% BRATACO CV.              CMIQB-428-0033385</v>
          </cell>
          <cell r="K3781" t="str">
            <v>500871580</v>
          </cell>
        </row>
        <row r="3782">
          <cell r="A3782" t="str">
            <v>F</v>
          </cell>
          <cell r="B3782" t="str">
            <v>8</v>
          </cell>
          <cell r="D3782" t="str">
            <v>000243</v>
          </cell>
          <cell r="E3782">
            <v>38588</v>
          </cell>
          <cell r="F3782" t="str">
            <v>187BR00</v>
          </cell>
          <cell r="G3782" t="str">
            <v>11100301BR00</v>
          </cell>
          <cell r="H3782">
            <v>936000</v>
          </cell>
          <cell r="I3782" t="str">
            <v>K</v>
          </cell>
          <cell r="J3782" t="str">
            <v>PPN 10% BRATACO CV.              CMIQB-428-0033427</v>
          </cell>
          <cell r="K3782" t="str">
            <v>500871590</v>
          </cell>
        </row>
        <row r="3783">
          <cell r="A3783" t="str">
            <v>F</v>
          </cell>
          <cell r="B3783" t="str">
            <v>8</v>
          </cell>
          <cell r="D3783" t="str">
            <v>000243</v>
          </cell>
          <cell r="E3783">
            <v>38588</v>
          </cell>
          <cell r="F3783" t="str">
            <v>187BR00</v>
          </cell>
          <cell r="G3783" t="str">
            <v>11100301BR00</v>
          </cell>
          <cell r="H3783">
            <v>936000</v>
          </cell>
          <cell r="I3783" t="str">
            <v>K</v>
          </cell>
          <cell r="J3783" t="str">
            <v>PPN 10% BRATACO CV.              CMIQB-428-0033463</v>
          </cell>
          <cell r="K3783" t="str">
            <v>500871600</v>
          </cell>
        </row>
        <row r="3784">
          <cell r="A3784" t="str">
            <v>F</v>
          </cell>
          <cell r="B3784" t="str">
            <v>8</v>
          </cell>
          <cell r="D3784" t="str">
            <v>000243</v>
          </cell>
          <cell r="E3784">
            <v>38588</v>
          </cell>
          <cell r="F3784" t="str">
            <v>187BR00</v>
          </cell>
          <cell r="G3784" t="str">
            <v>11100301BR00</v>
          </cell>
          <cell r="H3784">
            <v>86000</v>
          </cell>
          <cell r="I3784" t="str">
            <v>K</v>
          </cell>
          <cell r="J3784" t="str">
            <v>PPN 10% BRATACO CV.              CMIQB-428-0033464</v>
          </cell>
          <cell r="K3784" t="str">
            <v>500871610</v>
          </cell>
        </row>
        <row r="3785">
          <cell r="A3785" t="str">
            <v>F</v>
          </cell>
          <cell r="B3785" t="str">
            <v>8</v>
          </cell>
          <cell r="D3785" t="str">
            <v>000243</v>
          </cell>
          <cell r="E3785">
            <v>38588</v>
          </cell>
          <cell r="F3785" t="str">
            <v>187BR00</v>
          </cell>
          <cell r="G3785" t="str">
            <v>11100301BR00</v>
          </cell>
          <cell r="H3785">
            <v>30950</v>
          </cell>
          <cell r="I3785" t="str">
            <v>K</v>
          </cell>
          <cell r="J3785" t="str">
            <v>PPN 10% BRATACO CV.              CMIQB-428-0033482</v>
          </cell>
          <cell r="K3785" t="str">
            <v>500871620</v>
          </cell>
        </row>
        <row r="3786">
          <cell r="A3786" t="str">
            <v>F</v>
          </cell>
          <cell r="B3786" t="str">
            <v>8</v>
          </cell>
          <cell r="D3786" t="str">
            <v>000243</v>
          </cell>
          <cell r="E3786">
            <v>38588</v>
          </cell>
          <cell r="F3786" t="str">
            <v>187BR00</v>
          </cell>
          <cell r="G3786" t="str">
            <v>11100301BR00</v>
          </cell>
          <cell r="H3786">
            <v>654500</v>
          </cell>
          <cell r="I3786" t="str">
            <v>K</v>
          </cell>
          <cell r="J3786" t="str">
            <v>PPN 10% BRATACO CV.              CMIQB-428-0033528</v>
          </cell>
          <cell r="K3786" t="str">
            <v>500871630</v>
          </cell>
        </row>
        <row r="3787">
          <cell r="A3787" t="str">
            <v>F</v>
          </cell>
          <cell r="B3787" t="str">
            <v>8</v>
          </cell>
          <cell r="D3787" t="str">
            <v>000243</v>
          </cell>
          <cell r="E3787">
            <v>38588</v>
          </cell>
          <cell r="F3787" t="str">
            <v>187BR00</v>
          </cell>
          <cell r="G3787" t="str">
            <v>11100301BR00</v>
          </cell>
          <cell r="H3787">
            <v>446875</v>
          </cell>
          <cell r="I3787" t="str">
            <v>K</v>
          </cell>
          <cell r="J3787" t="str">
            <v>PPN 10% BRATACO CV.              CMIQB-428-0033564</v>
          </cell>
          <cell r="K3787" t="str">
            <v>500871640</v>
          </cell>
        </row>
        <row r="3788">
          <cell r="A3788" t="str">
            <v>F</v>
          </cell>
          <cell r="B3788" t="str">
            <v>8</v>
          </cell>
          <cell r="D3788" t="str">
            <v>000243</v>
          </cell>
          <cell r="E3788">
            <v>38588</v>
          </cell>
          <cell r="F3788" t="str">
            <v>48403A0</v>
          </cell>
          <cell r="G3788" t="str">
            <v>6703040103A0</v>
          </cell>
          <cell r="H3788">
            <v>15000</v>
          </cell>
          <cell r="I3788" t="str">
            <v>K</v>
          </cell>
          <cell r="J3788" t="str">
            <v>KOREKSI K 3059 BLN JUNI</v>
          </cell>
          <cell r="K3788" t="str">
            <v>500871650</v>
          </cell>
        </row>
        <row r="3789">
          <cell r="A3789" t="str">
            <v>F</v>
          </cell>
          <cell r="B3789" t="str">
            <v>8</v>
          </cell>
          <cell r="D3789" t="str">
            <v>000243</v>
          </cell>
          <cell r="E3789">
            <v>38588</v>
          </cell>
          <cell r="F3789" t="str">
            <v>48403A0</v>
          </cell>
          <cell r="G3789" t="str">
            <v>6703040103A0</v>
          </cell>
          <cell r="H3789">
            <v>15000</v>
          </cell>
          <cell r="I3789" t="str">
            <v>K</v>
          </cell>
          <cell r="J3789" t="str">
            <v>KOREKSI K 3060 BLN JUNI</v>
          </cell>
          <cell r="K3789" t="str">
            <v>500871660</v>
          </cell>
        </row>
        <row r="3790">
          <cell r="A3790" t="str">
            <v>F</v>
          </cell>
          <cell r="B3790" t="str">
            <v>8</v>
          </cell>
          <cell r="D3790" t="str">
            <v>000243</v>
          </cell>
          <cell r="E3790">
            <v>38588</v>
          </cell>
          <cell r="F3790" t="str">
            <v>187DI04</v>
          </cell>
          <cell r="G3790" t="str">
            <v>11100301DI04</v>
          </cell>
          <cell r="H3790">
            <v>31850</v>
          </cell>
          <cell r="I3790" t="str">
            <v>K</v>
          </cell>
          <cell r="J3790" t="str">
            <v>PPN 10% DIPA PHARM.INTERS. PT.   DJPNL-428-0006366</v>
          </cell>
          <cell r="K3790" t="str">
            <v>500871670</v>
          </cell>
        </row>
        <row r="3791">
          <cell r="A3791" t="str">
            <v>F</v>
          </cell>
          <cell r="B3791" t="str">
            <v>8</v>
          </cell>
          <cell r="D3791" t="str">
            <v>000243</v>
          </cell>
          <cell r="E3791">
            <v>38588</v>
          </cell>
          <cell r="F3791" t="str">
            <v>187DI04</v>
          </cell>
          <cell r="G3791" t="str">
            <v>11100301DI04</v>
          </cell>
          <cell r="H3791">
            <v>87500</v>
          </cell>
          <cell r="I3791" t="str">
            <v>K</v>
          </cell>
          <cell r="J3791" t="str">
            <v>PPN 10% DIPA PHARM.INTERS. PT.   DJPNL-428-0006508</v>
          </cell>
          <cell r="K3791" t="str">
            <v>500871680</v>
          </cell>
        </row>
        <row r="3792">
          <cell r="A3792" t="str">
            <v>F</v>
          </cell>
          <cell r="B3792" t="str">
            <v>8</v>
          </cell>
          <cell r="D3792" t="str">
            <v>000243</v>
          </cell>
          <cell r="E3792">
            <v>38588</v>
          </cell>
          <cell r="F3792" t="str">
            <v>187GE06</v>
          </cell>
          <cell r="G3792" t="str">
            <v>11100301GE06</v>
          </cell>
          <cell r="H3792">
            <v>212877</v>
          </cell>
          <cell r="I3792" t="str">
            <v>K</v>
          </cell>
          <cell r="J3792" t="str">
            <v>PPN 10% GENTRA PT.               CNCHS-423-0001219</v>
          </cell>
          <cell r="K3792" t="str">
            <v>500871690</v>
          </cell>
        </row>
        <row r="3793">
          <cell r="A3793" t="str">
            <v>F</v>
          </cell>
          <cell r="B3793" t="str">
            <v>8</v>
          </cell>
          <cell r="D3793" t="str">
            <v>000243</v>
          </cell>
          <cell r="E3793">
            <v>38588</v>
          </cell>
          <cell r="F3793" t="str">
            <v>187GE06</v>
          </cell>
          <cell r="G3793" t="str">
            <v>11100301GE06</v>
          </cell>
          <cell r="H3793">
            <v>196650</v>
          </cell>
          <cell r="I3793" t="str">
            <v>K</v>
          </cell>
          <cell r="J3793" t="str">
            <v>PPN 10% GENTRA PT.               CNCHS-423-0001224</v>
          </cell>
          <cell r="K3793" t="str">
            <v>500871700</v>
          </cell>
        </row>
        <row r="3794">
          <cell r="A3794" t="str">
            <v>F</v>
          </cell>
          <cell r="B3794" t="str">
            <v>8</v>
          </cell>
          <cell r="D3794" t="str">
            <v>000243</v>
          </cell>
          <cell r="E3794">
            <v>38588</v>
          </cell>
          <cell r="F3794" t="str">
            <v>187GE06</v>
          </cell>
          <cell r="G3794" t="str">
            <v>11100301GE06</v>
          </cell>
          <cell r="H3794">
            <v>191600</v>
          </cell>
          <cell r="I3794" t="str">
            <v>K</v>
          </cell>
          <cell r="J3794" t="str">
            <v>PPN 10% GENTRA PT.               CNCHS-423-0001225</v>
          </cell>
          <cell r="K3794" t="str">
            <v>500871710</v>
          </cell>
        </row>
        <row r="3795">
          <cell r="A3795" t="str">
            <v>F</v>
          </cell>
          <cell r="B3795" t="str">
            <v>8</v>
          </cell>
          <cell r="D3795" t="str">
            <v>000243</v>
          </cell>
          <cell r="E3795">
            <v>38588</v>
          </cell>
          <cell r="F3795" t="str">
            <v>187GE06</v>
          </cell>
          <cell r="G3795" t="str">
            <v>11100301GE06</v>
          </cell>
          <cell r="H3795">
            <v>371350</v>
          </cell>
          <cell r="I3795" t="str">
            <v>K</v>
          </cell>
          <cell r="J3795" t="str">
            <v>PPN 10% GENTRA PT.               CNCHS-423-0001226</v>
          </cell>
          <cell r="K3795" t="str">
            <v>500871720</v>
          </cell>
        </row>
        <row r="3796">
          <cell r="A3796" t="str">
            <v>F</v>
          </cell>
          <cell r="B3796" t="str">
            <v>8</v>
          </cell>
          <cell r="D3796" t="str">
            <v>000243</v>
          </cell>
          <cell r="E3796">
            <v>38588</v>
          </cell>
          <cell r="F3796" t="str">
            <v>187GE06</v>
          </cell>
          <cell r="G3796" t="str">
            <v>11100301GE06</v>
          </cell>
          <cell r="H3796">
            <v>445850</v>
          </cell>
          <cell r="I3796" t="str">
            <v>K</v>
          </cell>
          <cell r="J3796" t="str">
            <v>PPN 10% GENTRA PT.               CNCHS-423-0001227</v>
          </cell>
          <cell r="K3796" t="str">
            <v>500871730</v>
          </cell>
        </row>
        <row r="3797">
          <cell r="A3797" t="str">
            <v>F</v>
          </cell>
          <cell r="B3797" t="str">
            <v>8</v>
          </cell>
          <cell r="D3797" t="str">
            <v>000243</v>
          </cell>
          <cell r="E3797">
            <v>38588</v>
          </cell>
          <cell r="F3797" t="str">
            <v>187GE06</v>
          </cell>
          <cell r="G3797" t="str">
            <v>11100301GE06</v>
          </cell>
          <cell r="H3797">
            <v>343015</v>
          </cell>
          <cell r="I3797" t="str">
            <v>K</v>
          </cell>
          <cell r="J3797" t="str">
            <v>PPN 10% GENTRA PT.               CNCHS-423-0001228</v>
          </cell>
          <cell r="K3797" t="str">
            <v>500871740</v>
          </cell>
        </row>
        <row r="3798">
          <cell r="A3798" t="str">
            <v>F</v>
          </cell>
          <cell r="B3798" t="str">
            <v>8</v>
          </cell>
          <cell r="D3798" t="str">
            <v>000243</v>
          </cell>
          <cell r="E3798">
            <v>38588</v>
          </cell>
          <cell r="F3798" t="str">
            <v>187GE06</v>
          </cell>
          <cell r="G3798" t="str">
            <v>11100301GE06</v>
          </cell>
          <cell r="H3798">
            <v>186275</v>
          </cell>
          <cell r="I3798" t="str">
            <v>K</v>
          </cell>
          <cell r="J3798" t="str">
            <v>PPN 10% GENTRA PT.               CNCHS-423-0001229</v>
          </cell>
          <cell r="K3798" t="str">
            <v>500871750</v>
          </cell>
        </row>
        <row r="3799">
          <cell r="A3799" t="str">
            <v>F</v>
          </cell>
          <cell r="B3799" t="str">
            <v>8</v>
          </cell>
          <cell r="D3799" t="str">
            <v>000243</v>
          </cell>
          <cell r="E3799">
            <v>38588</v>
          </cell>
          <cell r="F3799" t="str">
            <v>187GE06</v>
          </cell>
          <cell r="G3799" t="str">
            <v>11100301GE06</v>
          </cell>
          <cell r="H3799">
            <v>417595</v>
          </cell>
          <cell r="I3799" t="str">
            <v>K</v>
          </cell>
          <cell r="J3799" t="str">
            <v>PPN 10% GENTRA PT.               CNCHS-423-0001230</v>
          </cell>
          <cell r="K3799" t="str">
            <v>500871760</v>
          </cell>
        </row>
        <row r="3800">
          <cell r="A3800" t="str">
            <v>F</v>
          </cell>
          <cell r="B3800" t="str">
            <v>8</v>
          </cell>
          <cell r="D3800" t="str">
            <v>000243</v>
          </cell>
          <cell r="E3800">
            <v>38588</v>
          </cell>
          <cell r="F3800" t="str">
            <v>187GE06</v>
          </cell>
          <cell r="G3800" t="str">
            <v>11100301GE06</v>
          </cell>
          <cell r="H3800">
            <v>289015</v>
          </cell>
          <cell r="I3800" t="str">
            <v>K</v>
          </cell>
          <cell r="J3800" t="str">
            <v>PPN 10% GENTRA PT.               CNCHS-423-0001231</v>
          </cell>
          <cell r="K3800" t="str">
            <v>500871770</v>
          </cell>
        </row>
        <row r="3801">
          <cell r="A3801" t="str">
            <v>F</v>
          </cell>
          <cell r="B3801" t="str">
            <v>8</v>
          </cell>
          <cell r="D3801" t="str">
            <v>000243</v>
          </cell>
          <cell r="E3801">
            <v>38588</v>
          </cell>
          <cell r="F3801" t="str">
            <v>187GE06</v>
          </cell>
          <cell r="G3801" t="str">
            <v>11100301GE06</v>
          </cell>
          <cell r="H3801">
            <v>383950</v>
          </cell>
          <cell r="I3801" t="str">
            <v>K</v>
          </cell>
          <cell r="J3801" t="str">
            <v>PPN 10% GENTRA PT.               CNCHS-423-0001232</v>
          </cell>
          <cell r="K3801" t="str">
            <v>500871780</v>
          </cell>
        </row>
        <row r="3802">
          <cell r="A3802" t="str">
            <v>F</v>
          </cell>
          <cell r="B3802" t="str">
            <v>8</v>
          </cell>
          <cell r="D3802" t="str">
            <v>000243</v>
          </cell>
          <cell r="E3802">
            <v>38588</v>
          </cell>
          <cell r="F3802" t="str">
            <v>187GE06</v>
          </cell>
          <cell r="G3802" t="str">
            <v>11100301GE06</v>
          </cell>
          <cell r="H3802">
            <v>273375</v>
          </cell>
          <cell r="I3802" t="str">
            <v>K</v>
          </cell>
          <cell r="J3802" t="str">
            <v>PPN 10% GENTRA PT.               CNCHS-423-0001233</v>
          </cell>
          <cell r="K3802" t="str">
            <v>500871790</v>
          </cell>
        </row>
        <row r="3803">
          <cell r="A3803" t="str">
            <v>F</v>
          </cell>
          <cell r="B3803" t="str">
            <v>8</v>
          </cell>
          <cell r="D3803" t="str">
            <v>000243</v>
          </cell>
          <cell r="E3803">
            <v>38588</v>
          </cell>
          <cell r="F3803" t="str">
            <v>187GE06</v>
          </cell>
          <cell r="G3803" t="str">
            <v>11100301GE06</v>
          </cell>
          <cell r="H3803">
            <v>150650</v>
          </cell>
          <cell r="I3803" t="str">
            <v>K</v>
          </cell>
          <cell r="J3803" t="str">
            <v>PPN 10% GENTRA PT.               CNCHS-423-0001234</v>
          </cell>
          <cell r="K3803" t="str">
            <v>500871800</v>
          </cell>
        </row>
        <row r="3804">
          <cell r="A3804" t="str">
            <v>F</v>
          </cell>
          <cell r="B3804" t="str">
            <v>8</v>
          </cell>
          <cell r="D3804" t="str">
            <v>000243</v>
          </cell>
          <cell r="E3804">
            <v>38588</v>
          </cell>
          <cell r="F3804" t="str">
            <v>187GE06</v>
          </cell>
          <cell r="G3804" t="str">
            <v>11100301GE06</v>
          </cell>
          <cell r="H3804">
            <v>2457100</v>
          </cell>
          <cell r="I3804" t="str">
            <v>K</v>
          </cell>
          <cell r="J3804" t="str">
            <v>PPN 10% GENTRA PT.               CNCHS-423-0001235</v>
          </cell>
          <cell r="K3804" t="str">
            <v>500871810</v>
          </cell>
        </row>
        <row r="3805">
          <cell r="A3805" t="str">
            <v>F</v>
          </cell>
          <cell r="B3805" t="str">
            <v>8</v>
          </cell>
          <cell r="D3805" t="str">
            <v>000243</v>
          </cell>
          <cell r="E3805">
            <v>38588</v>
          </cell>
          <cell r="F3805" t="str">
            <v>187GE06</v>
          </cell>
          <cell r="G3805" t="str">
            <v>11100301GE06</v>
          </cell>
          <cell r="H3805">
            <v>484000</v>
          </cell>
          <cell r="I3805" t="str">
            <v>K</v>
          </cell>
          <cell r="J3805" t="str">
            <v>PPN 10% GENTRA PT.               CNCHS-423-0001236</v>
          </cell>
          <cell r="K3805" t="str">
            <v>500871820</v>
          </cell>
        </row>
        <row r="3806">
          <cell r="A3806" t="str">
            <v>F</v>
          </cell>
          <cell r="B3806" t="str">
            <v>8</v>
          </cell>
          <cell r="D3806" t="str">
            <v>000243</v>
          </cell>
          <cell r="E3806">
            <v>38588</v>
          </cell>
          <cell r="F3806" t="str">
            <v>187GE06</v>
          </cell>
          <cell r="G3806" t="str">
            <v>11100301GE06</v>
          </cell>
          <cell r="H3806">
            <v>1369800</v>
          </cell>
          <cell r="I3806" t="str">
            <v>K</v>
          </cell>
          <cell r="J3806" t="str">
            <v>PPN 10% GENTRA PT.               CNCHS-423-0001237</v>
          </cell>
          <cell r="K3806" t="str">
            <v>500871830</v>
          </cell>
        </row>
        <row r="3807">
          <cell r="A3807" t="str">
            <v>F</v>
          </cell>
          <cell r="B3807" t="str">
            <v>8</v>
          </cell>
          <cell r="D3807" t="str">
            <v>000243</v>
          </cell>
          <cell r="E3807">
            <v>38588</v>
          </cell>
          <cell r="F3807" t="str">
            <v>187GE06</v>
          </cell>
          <cell r="G3807" t="str">
            <v>11100301GE06</v>
          </cell>
          <cell r="H3807">
            <v>263545</v>
          </cell>
          <cell r="I3807" t="str">
            <v>K</v>
          </cell>
          <cell r="J3807" t="str">
            <v>PPN 10% GENTRA PT.               CNCHS-423-0001238</v>
          </cell>
          <cell r="K3807" t="str">
            <v>500871840</v>
          </cell>
        </row>
        <row r="3808">
          <cell r="A3808" t="str">
            <v>F</v>
          </cell>
          <cell r="B3808" t="str">
            <v>8</v>
          </cell>
          <cell r="D3808" t="str">
            <v>000243</v>
          </cell>
          <cell r="E3808">
            <v>38588</v>
          </cell>
          <cell r="F3808" t="str">
            <v>187GE06</v>
          </cell>
          <cell r="G3808" t="str">
            <v>11100301GE06</v>
          </cell>
          <cell r="H3808">
            <v>828150</v>
          </cell>
          <cell r="I3808" t="str">
            <v>K</v>
          </cell>
          <cell r="J3808" t="str">
            <v>PPN 10% GENTRA PT.               CNCHS-423-0001239</v>
          </cell>
          <cell r="K3808" t="str">
            <v>500871850</v>
          </cell>
        </row>
        <row r="3809">
          <cell r="A3809" t="str">
            <v>F</v>
          </cell>
          <cell r="B3809" t="str">
            <v>8</v>
          </cell>
          <cell r="D3809" t="str">
            <v>000243</v>
          </cell>
          <cell r="E3809">
            <v>38588</v>
          </cell>
          <cell r="F3809" t="str">
            <v>187GE06</v>
          </cell>
          <cell r="G3809" t="str">
            <v>11100301GE06</v>
          </cell>
          <cell r="H3809">
            <v>332900</v>
          </cell>
          <cell r="I3809" t="str">
            <v>K</v>
          </cell>
          <cell r="J3809" t="str">
            <v>PPN 10% GENTRA PT.               CNCHS-423-0001241</v>
          </cell>
          <cell r="K3809" t="str">
            <v>500871860</v>
          </cell>
        </row>
        <row r="3810">
          <cell r="A3810" t="str">
            <v>F</v>
          </cell>
          <cell r="B3810" t="str">
            <v>8</v>
          </cell>
          <cell r="D3810" t="str">
            <v>000243</v>
          </cell>
          <cell r="E3810">
            <v>38588</v>
          </cell>
          <cell r="F3810" t="str">
            <v>187GE06</v>
          </cell>
          <cell r="G3810" t="str">
            <v>11100301GE06</v>
          </cell>
          <cell r="H3810">
            <v>795078</v>
          </cell>
          <cell r="I3810" t="str">
            <v>K</v>
          </cell>
          <cell r="J3810" t="str">
            <v>PPN 10% GENTRA PT.               CNCHS-423-0001242</v>
          </cell>
          <cell r="K3810" t="str">
            <v>500871870</v>
          </cell>
        </row>
        <row r="3811">
          <cell r="A3811" t="str">
            <v>F</v>
          </cell>
          <cell r="B3811" t="str">
            <v>8</v>
          </cell>
          <cell r="D3811" t="str">
            <v>000243</v>
          </cell>
          <cell r="E3811">
            <v>38588</v>
          </cell>
          <cell r="F3811" t="str">
            <v>187GE06</v>
          </cell>
          <cell r="G3811" t="str">
            <v>11100301GE06</v>
          </cell>
          <cell r="H3811">
            <v>441210</v>
          </cell>
          <cell r="I3811" t="str">
            <v>K</v>
          </cell>
          <cell r="J3811" t="str">
            <v>PPN 10% GENTRA PT.               CNCHS-423-0001243</v>
          </cell>
          <cell r="K3811" t="str">
            <v>500871880</v>
          </cell>
        </row>
        <row r="3812">
          <cell r="A3812" t="str">
            <v>F</v>
          </cell>
          <cell r="B3812" t="str">
            <v>8</v>
          </cell>
          <cell r="D3812" t="str">
            <v>000243</v>
          </cell>
          <cell r="E3812">
            <v>38588</v>
          </cell>
          <cell r="F3812" t="str">
            <v>187GE06</v>
          </cell>
          <cell r="G3812" t="str">
            <v>11100301GE06</v>
          </cell>
          <cell r="H3812">
            <v>460305</v>
          </cell>
          <cell r="I3812" t="str">
            <v>K</v>
          </cell>
          <cell r="J3812" t="str">
            <v>PPN 10% GENTRA PT.               CNCHS-423-0001244</v>
          </cell>
          <cell r="K3812" t="str">
            <v>500871890</v>
          </cell>
        </row>
        <row r="3813">
          <cell r="A3813" t="str">
            <v>F</v>
          </cell>
          <cell r="B3813" t="str">
            <v>8</v>
          </cell>
          <cell r="D3813" t="str">
            <v>000243</v>
          </cell>
          <cell r="E3813">
            <v>38588</v>
          </cell>
          <cell r="F3813" t="str">
            <v>187GE06</v>
          </cell>
          <cell r="G3813" t="str">
            <v>11100301GE06</v>
          </cell>
          <cell r="H3813">
            <v>462300</v>
          </cell>
          <cell r="I3813" t="str">
            <v>K</v>
          </cell>
          <cell r="J3813" t="str">
            <v>PPN 10% GENTRA PT.               CNCHS-423-0001245</v>
          </cell>
          <cell r="K3813" t="str">
            <v>500871900</v>
          </cell>
        </row>
        <row r="3814">
          <cell r="A3814" t="str">
            <v>F</v>
          </cell>
          <cell r="B3814" t="str">
            <v>8</v>
          </cell>
          <cell r="D3814" t="str">
            <v>000243</v>
          </cell>
          <cell r="E3814">
            <v>38588</v>
          </cell>
          <cell r="F3814" t="str">
            <v>187GE06</v>
          </cell>
          <cell r="G3814" t="str">
            <v>11100301GE06</v>
          </cell>
          <cell r="H3814">
            <v>217600</v>
          </cell>
          <cell r="I3814" t="str">
            <v>K</v>
          </cell>
          <cell r="J3814" t="str">
            <v>PPN 10% GENTRA PT.               CNCHS-423-0001246</v>
          </cell>
          <cell r="K3814" t="str">
            <v>500871910</v>
          </cell>
        </row>
        <row r="3815">
          <cell r="A3815" t="str">
            <v>F</v>
          </cell>
          <cell r="B3815" t="str">
            <v>8</v>
          </cell>
          <cell r="D3815" t="str">
            <v>000243</v>
          </cell>
          <cell r="E3815">
            <v>38588</v>
          </cell>
          <cell r="F3815" t="str">
            <v>187GE06</v>
          </cell>
          <cell r="G3815" t="str">
            <v>11100301GE06</v>
          </cell>
          <cell r="H3815">
            <v>255300</v>
          </cell>
          <cell r="I3815" t="str">
            <v>K</v>
          </cell>
          <cell r="J3815" t="str">
            <v>PPN 10% GENTRA PT.               CNCHS-423-0001247</v>
          </cell>
          <cell r="K3815" t="str">
            <v>500871920</v>
          </cell>
        </row>
        <row r="3816">
          <cell r="A3816" t="str">
            <v>F</v>
          </cell>
          <cell r="B3816" t="str">
            <v>8</v>
          </cell>
          <cell r="D3816" t="str">
            <v>000243</v>
          </cell>
          <cell r="E3816">
            <v>38588</v>
          </cell>
          <cell r="F3816" t="str">
            <v>187GE06</v>
          </cell>
          <cell r="G3816" t="str">
            <v>11100301GE06</v>
          </cell>
          <cell r="H3816">
            <v>262450</v>
          </cell>
          <cell r="I3816" t="str">
            <v>K</v>
          </cell>
          <cell r="J3816" t="str">
            <v>PPN 10% GENTRA PT.               CNCHS-423-0001248</v>
          </cell>
          <cell r="K3816" t="str">
            <v>500871930</v>
          </cell>
        </row>
        <row r="3817">
          <cell r="A3817" t="str">
            <v>F</v>
          </cell>
          <cell r="B3817" t="str">
            <v>8</v>
          </cell>
          <cell r="D3817" t="str">
            <v>000243</v>
          </cell>
          <cell r="E3817">
            <v>38588</v>
          </cell>
          <cell r="F3817" t="str">
            <v>187GE06</v>
          </cell>
          <cell r="G3817" t="str">
            <v>11100301GE06</v>
          </cell>
          <cell r="H3817">
            <v>108790</v>
          </cell>
          <cell r="I3817" t="str">
            <v>K</v>
          </cell>
          <cell r="J3817" t="str">
            <v>PPN 10% GENTRA PT.               CNCHS-423-0001249</v>
          </cell>
          <cell r="K3817" t="str">
            <v>500871940</v>
          </cell>
        </row>
        <row r="3818">
          <cell r="A3818" t="str">
            <v>F</v>
          </cell>
          <cell r="B3818" t="str">
            <v>8</v>
          </cell>
          <cell r="D3818" t="str">
            <v>000243</v>
          </cell>
          <cell r="E3818">
            <v>38588</v>
          </cell>
          <cell r="F3818" t="str">
            <v>187GE06</v>
          </cell>
          <cell r="G3818" t="str">
            <v>11100301GE06</v>
          </cell>
          <cell r="H3818">
            <v>372100</v>
          </cell>
          <cell r="I3818" t="str">
            <v>K</v>
          </cell>
          <cell r="J3818" t="str">
            <v>PPN 10% GENTRA PT.               CNCHS-423-0001250</v>
          </cell>
          <cell r="K3818" t="str">
            <v>500871950</v>
          </cell>
        </row>
        <row r="3819">
          <cell r="A3819" t="str">
            <v>F</v>
          </cell>
          <cell r="B3819" t="str">
            <v>8</v>
          </cell>
          <cell r="D3819" t="str">
            <v>000243</v>
          </cell>
          <cell r="E3819">
            <v>38588</v>
          </cell>
          <cell r="F3819" t="str">
            <v>187GE06</v>
          </cell>
          <cell r="G3819" t="str">
            <v>11100301GE06</v>
          </cell>
          <cell r="H3819">
            <v>397300</v>
          </cell>
          <cell r="I3819" t="str">
            <v>K</v>
          </cell>
          <cell r="J3819" t="str">
            <v>PPN 10% GENTRA PT.               CNCHS-423-0001251</v>
          </cell>
          <cell r="K3819" t="str">
            <v>500871960</v>
          </cell>
        </row>
        <row r="3820">
          <cell r="A3820" t="str">
            <v>F</v>
          </cell>
          <cell r="B3820" t="str">
            <v>8</v>
          </cell>
          <cell r="D3820" t="str">
            <v>000243</v>
          </cell>
          <cell r="E3820">
            <v>38588</v>
          </cell>
          <cell r="F3820" t="str">
            <v>187GE06</v>
          </cell>
          <cell r="G3820" t="str">
            <v>11100301GE06</v>
          </cell>
          <cell r="H3820">
            <v>671940</v>
          </cell>
          <cell r="I3820" t="str">
            <v>K</v>
          </cell>
          <cell r="J3820" t="str">
            <v>PPN 10% GENTRA PT.               CNCHS-423-0001252</v>
          </cell>
          <cell r="K3820" t="str">
            <v>500871970</v>
          </cell>
        </row>
        <row r="3821">
          <cell r="A3821" t="str">
            <v>F</v>
          </cell>
          <cell r="B3821" t="str">
            <v>8</v>
          </cell>
          <cell r="D3821" t="str">
            <v>000243</v>
          </cell>
          <cell r="E3821">
            <v>38588</v>
          </cell>
          <cell r="F3821" t="str">
            <v>187GE06</v>
          </cell>
          <cell r="G3821" t="str">
            <v>11100301GE06</v>
          </cell>
          <cell r="H3821">
            <v>198150</v>
          </cell>
          <cell r="I3821" t="str">
            <v>K</v>
          </cell>
          <cell r="J3821" t="str">
            <v>PPN 10% GENTRA PT.               CNCHS-423-0001254</v>
          </cell>
          <cell r="K3821" t="str">
            <v>500871980</v>
          </cell>
        </row>
        <row r="3822">
          <cell r="A3822" t="str">
            <v>F</v>
          </cell>
          <cell r="B3822" t="str">
            <v>8</v>
          </cell>
          <cell r="D3822" t="str">
            <v>000243</v>
          </cell>
          <cell r="E3822">
            <v>38588</v>
          </cell>
          <cell r="F3822" t="str">
            <v>187GE06</v>
          </cell>
          <cell r="G3822" t="str">
            <v>11100301GE06</v>
          </cell>
          <cell r="H3822">
            <v>308525</v>
          </cell>
          <cell r="I3822" t="str">
            <v>K</v>
          </cell>
          <cell r="J3822" t="str">
            <v>PPN 10% GENTRA PT.               CNCHS-423-0001255</v>
          </cell>
          <cell r="K3822" t="str">
            <v>500871990</v>
          </cell>
        </row>
        <row r="3823">
          <cell r="A3823" t="str">
            <v>F</v>
          </cell>
          <cell r="B3823" t="str">
            <v>8</v>
          </cell>
          <cell r="D3823" t="str">
            <v>000243</v>
          </cell>
          <cell r="E3823">
            <v>38588</v>
          </cell>
          <cell r="F3823" t="str">
            <v>187GE06</v>
          </cell>
          <cell r="G3823" t="str">
            <v>11100301GE06</v>
          </cell>
          <cell r="H3823">
            <v>452400</v>
          </cell>
          <cell r="I3823" t="str">
            <v>K</v>
          </cell>
          <cell r="J3823" t="str">
            <v>PPN 10% GENTRA PT.               CNCHS-423-0001257</v>
          </cell>
          <cell r="K3823" t="str">
            <v>500872000</v>
          </cell>
        </row>
        <row r="3824">
          <cell r="A3824" t="str">
            <v>F</v>
          </cell>
          <cell r="B3824" t="str">
            <v>8</v>
          </cell>
          <cell r="D3824" t="str">
            <v>000243</v>
          </cell>
          <cell r="E3824">
            <v>38588</v>
          </cell>
          <cell r="F3824" t="str">
            <v>187GE06</v>
          </cell>
          <cell r="G3824" t="str">
            <v>11100301GE06</v>
          </cell>
          <cell r="H3824">
            <v>611350</v>
          </cell>
          <cell r="I3824" t="str">
            <v>K</v>
          </cell>
          <cell r="J3824" t="str">
            <v>PPN 10% GENTRA PT.               CNCHS-423-0001258</v>
          </cell>
          <cell r="K3824" t="str">
            <v>500872010</v>
          </cell>
        </row>
        <row r="3825">
          <cell r="A3825" t="str">
            <v>F</v>
          </cell>
          <cell r="B3825" t="str">
            <v>8</v>
          </cell>
          <cell r="D3825" t="str">
            <v>000243</v>
          </cell>
          <cell r="E3825">
            <v>38588</v>
          </cell>
          <cell r="F3825" t="str">
            <v>187GE06</v>
          </cell>
          <cell r="G3825" t="str">
            <v>11100301GE06</v>
          </cell>
          <cell r="H3825">
            <v>1972850</v>
          </cell>
          <cell r="I3825" t="str">
            <v>K</v>
          </cell>
          <cell r="J3825" t="str">
            <v>PPN 10% GENTRA PT.               CNCHS-423-0001259</v>
          </cell>
          <cell r="K3825" t="str">
            <v>500872020</v>
          </cell>
        </row>
        <row r="3826">
          <cell r="A3826" t="str">
            <v>F</v>
          </cell>
          <cell r="B3826" t="str">
            <v>8</v>
          </cell>
          <cell r="D3826" t="str">
            <v>000243</v>
          </cell>
          <cell r="E3826">
            <v>38588</v>
          </cell>
          <cell r="F3826" t="str">
            <v>187KA24</v>
          </cell>
          <cell r="G3826" t="str">
            <v>11100301KA24</v>
          </cell>
          <cell r="H3826">
            <v>298900</v>
          </cell>
          <cell r="I3826" t="str">
            <v>K</v>
          </cell>
          <cell r="J3826" t="str">
            <v>PPN 10% KALASINDO PRIMAKARSA     DPBJN-028-0002495</v>
          </cell>
          <cell r="K3826" t="str">
            <v>500872030</v>
          </cell>
        </row>
        <row r="3827">
          <cell r="A3827" t="str">
            <v>F</v>
          </cell>
          <cell r="B3827" t="str">
            <v>8</v>
          </cell>
          <cell r="D3827" t="str">
            <v>000243</v>
          </cell>
          <cell r="E3827">
            <v>38588</v>
          </cell>
          <cell r="F3827" t="str">
            <v>187KA16</v>
          </cell>
          <cell r="G3827" t="str">
            <v>11100301KA16</v>
          </cell>
          <cell r="H3827">
            <v>4400000</v>
          </cell>
          <cell r="I3827" t="str">
            <v>K</v>
          </cell>
          <cell r="J3827" t="str">
            <v>PPN 10% KARSAVICTA SATYA, PT     DKBRL-029-0010913</v>
          </cell>
          <cell r="K3827" t="str">
            <v>500872040</v>
          </cell>
        </row>
        <row r="3828">
          <cell r="A3828" t="str">
            <v>F</v>
          </cell>
          <cell r="B3828" t="str">
            <v>8</v>
          </cell>
          <cell r="D3828" t="str">
            <v>000243</v>
          </cell>
          <cell r="E3828">
            <v>38588</v>
          </cell>
          <cell r="F3828" t="str">
            <v>187KA25</v>
          </cell>
          <cell r="G3828" t="str">
            <v>11100301KA25</v>
          </cell>
          <cell r="H3828">
            <v>42400</v>
          </cell>
          <cell r="I3828" t="str">
            <v>K</v>
          </cell>
          <cell r="J3828" t="str">
            <v>PPN 10% KARYA PIJAR LESTARI      DGJRP-423-0000018</v>
          </cell>
          <cell r="K3828" t="str">
            <v>500872050</v>
          </cell>
        </row>
        <row r="3829">
          <cell r="A3829" t="str">
            <v>F</v>
          </cell>
          <cell r="B3829" t="str">
            <v>8</v>
          </cell>
          <cell r="D3829" t="str">
            <v>000243</v>
          </cell>
          <cell r="E3829">
            <v>38588</v>
          </cell>
          <cell r="F3829" t="str">
            <v>187KA25</v>
          </cell>
          <cell r="G3829" t="str">
            <v>11100301KA25</v>
          </cell>
          <cell r="H3829">
            <v>42400</v>
          </cell>
          <cell r="I3829" t="str">
            <v>K</v>
          </cell>
          <cell r="J3829" t="str">
            <v>PPN 10% KARYA PIJAR LESTARI      DGJRP-423-0000019</v>
          </cell>
          <cell r="K3829" t="str">
            <v>500872060</v>
          </cell>
        </row>
        <row r="3830">
          <cell r="A3830" t="str">
            <v>F</v>
          </cell>
          <cell r="B3830" t="str">
            <v>8</v>
          </cell>
          <cell r="D3830" t="str">
            <v>000243</v>
          </cell>
          <cell r="E3830">
            <v>38588</v>
          </cell>
          <cell r="F3830" t="str">
            <v>187KA25</v>
          </cell>
          <cell r="G3830" t="str">
            <v>11100301KA25</v>
          </cell>
          <cell r="H3830">
            <v>42400</v>
          </cell>
          <cell r="I3830" t="str">
            <v>K</v>
          </cell>
          <cell r="J3830" t="str">
            <v>PPN 10% KARYA PIJAR LESTARI      DGJRP-423-0000024</v>
          </cell>
          <cell r="K3830" t="str">
            <v>500872070</v>
          </cell>
        </row>
        <row r="3831">
          <cell r="A3831" t="str">
            <v>F</v>
          </cell>
          <cell r="B3831" t="str">
            <v>8</v>
          </cell>
          <cell r="D3831" t="str">
            <v>000243</v>
          </cell>
          <cell r="E3831">
            <v>38588</v>
          </cell>
          <cell r="F3831" t="str">
            <v>187KA25</v>
          </cell>
          <cell r="G3831" t="str">
            <v>11100301KA25</v>
          </cell>
          <cell r="H3831">
            <v>42400</v>
          </cell>
          <cell r="I3831" t="str">
            <v>K</v>
          </cell>
          <cell r="J3831" t="str">
            <v>PPN 10% KARYA PIJAR LESTARI      DGJRP-423-0000025</v>
          </cell>
          <cell r="K3831" t="str">
            <v>500872080</v>
          </cell>
        </row>
        <row r="3832">
          <cell r="A3832" t="str">
            <v>F</v>
          </cell>
          <cell r="B3832" t="str">
            <v>8</v>
          </cell>
          <cell r="D3832" t="str">
            <v>000243</v>
          </cell>
          <cell r="E3832">
            <v>38588</v>
          </cell>
          <cell r="F3832" t="str">
            <v>187KA25</v>
          </cell>
          <cell r="G3832" t="str">
            <v>11100301KA25</v>
          </cell>
          <cell r="H3832">
            <v>42400</v>
          </cell>
          <cell r="I3832" t="str">
            <v>K</v>
          </cell>
          <cell r="J3832" t="str">
            <v>PPN 10% KARYA PIJAR LESTARI      DGJRP-423-0000038</v>
          </cell>
          <cell r="K3832" t="str">
            <v>500872090</v>
          </cell>
        </row>
        <row r="3833">
          <cell r="A3833" t="str">
            <v>F</v>
          </cell>
          <cell r="B3833" t="str">
            <v>8</v>
          </cell>
          <cell r="D3833" t="str">
            <v>000243</v>
          </cell>
          <cell r="E3833">
            <v>38588</v>
          </cell>
          <cell r="F3833" t="str">
            <v>187KA25</v>
          </cell>
          <cell r="G3833" t="str">
            <v>11100301KA25</v>
          </cell>
          <cell r="H3833">
            <v>42400</v>
          </cell>
          <cell r="I3833" t="str">
            <v>K</v>
          </cell>
          <cell r="J3833" t="str">
            <v>PPN 10% KARYA PIJAR LESTARI      DGJRP-423-0000039</v>
          </cell>
          <cell r="K3833" t="str">
            <v>500872100</v>
          </cell>
        </row>
        <row r="3834">
          <cell r="A3834" t="str">
            <v>F</v>
          </cell>
          <cell r="B3834" t="str">
            <v>8</v>
          </cell>
          <cell r="D3834" t="str">
            <v>000243</v>
          </cell>
          <cell r="E3834">
            <v>38588</v>
          </cell>
          <cell r="F3834" t="str">
            <v>187KA25</v>
          </cell>
          <cell r="G3834" t="str">
            <v>11100301KA25</v>
          </cell>
          <cell r="H3834">
            <v>42400</v>
          </cell>
          <cell r="I3834" t="str">
            <v>K</v>
          </cell>
          <cell r="J3834" t="str">
            <v>PPN 10% KARYA PIJAR LESTARI      DGJRP-423-0000040</v>
          </cell>
          <cell r="K3834" t="str">
            <v>500872110</v>
          </cell>
        </row>
        <row r="3835">
          <cell r="A3835" t="str">
            <v>F</v>
          </cell>
          <cell r="B3835" t="str">
            <v>8</v>
          </cell>
          <cell r="D3835" t="str">
            <v>000243</v>
          </cell>
          <cell r="E3835">
            <v>38588</v>
          </cell>
          <cell r="F3835" t="str">
            <v>187KA25</v>
          </cell>
          <cell r="G3835" t="str">
            <v>11100301KA25</v>
          </cell>
          <cell r="H3835">
            <v>42400</v>
          </cell>
          <cell r="I3835" t="str">
            <v>K</v>
          </cell>
          <cell r="J3835" t="str">
            <v>PPN 10% KARYA PIJAR LESTARI      DGJRP-423-0000041</v>
          </cell>
          <cell r="K3835" t="str">
            <v>500872120</v>
          </cell>
        </row>
        <row r="3836">
          <cell r="A3836" t="str">
            <v>F</v>
          </cell>
          <cell r="B3836" t="str">
            <v>8</v>
          </cell>
          <cell r="D3836" t="str">
            <v>000243</v>
          </cell>
          <cell r="E3836">
            <v>38588</v>
          </cell>
          <cell r="F3836" t="str">
            <v>187KA25</v>
          </cell>
          <cell r="G3836" t="str">
            <v>11100301KA25</v>
          </cell>
          <cell r="H3836">
            <v>42400</v>
          </cell>
          <cell r="I3836" t="str">
            <v>K</v>
          </cell>
          <cell r="J3836" t="str">
            <v>PPN 10% KARYA PIJAR LESTARI      DGJRP-423-0000042</v>
          </cell>
          <cell r="K3836" t="str">
            <v>500872130</v>
          </cell>
        </row>
        <row r="3837">
          <cell r="A3837" t="str">
            <v>F</v>
          </cell>
          <cell r="B3837" t="str">
            <v>8</v>
          </cell>
          <cell r="D3837" t="str">
            <v>000243</v>
          </cell>
          <cell r="E3837">
            <v>38588</v>
          </cell>
          <cell r="F3837" t="str">
            <v>187KA25</v>
          </cell>
          <cell r="G3837" t="str">
            <v>11100301KA25</v>
          </cell>
          <cell r="H3837">
            <v>42400</v>
          </cell>
          <cell r="I3837" t="str">
            <v>K</v>
          </cell>
          <cell r="J3837" t="str">
            <v>PPN 10% KARYA PIJAR LESTARI      DGJRP-423-0000043</v>
          </cell>
          <cell r="K3837" t="str">
            <v>500872140</v>
          </cell>
        </row>
        <row r="3838">
          <cell r="A3838" t="str">
            <v>F</v>
          </cell>
          <cell r="B3838" t="str">
            <v>8</v>
          </cell>
          <cell r="D3838" t="str">
            <v>000243</v>
          </cell>
          <cell r="E3838">
            <v>38588</v>
          </cell>
          <cell r="F3838" t="str">
            <v>187LA01</v>
          </cell>
          <cell r="G3838" t="str">
            <v>11100301LA01</v>
          </cell>
          <cell r="H3838">
            <v>345000</v>
          </cell>
          <cell r="I3838" t="str">
            <v>K</v>
          </cell>
          <cell r="J3838" t="str">
            <v>PPN 10% LAUTAN LUAS, PT          CWWPO-054-0297538</v>
          </cell>
          <cell r="K3838" t="str">
            <v>500872150</v>
          </cell>
        </row>
        <row r="3839">
          <cell r="A3839" t="str">
            <v>F</v>
          </cell>
          <cell r="B3839" t="str">
            <v>8</v>
          </cell>
          <cell r="D3839" t="str">
            <v>000243</v>
          </cell>
          <cell r="E3839">
            <v>38588</v>
          </cell>
          <cell r="F3839" t="str">
            <v>187MI10</v>
          </cell>
          <cell r="G3839" t="str">
            <v>11100301MI10</v>
          </cell>
          <cell r="H3839">
            <v>70910</v>
          </cell>
          <cell r="I3839" t="str">
            <v>K</v>
          </cell>
          <cell r="J3839" t="str">
            <v>PPN 10% MITRA PERDANA SENTOSA    DITYZ-423-0000476</v>
          </cell>
          <cell r="K3839" t="str">
            <v>500872160</v>
          </cell>
        </row>
        <row r="3840">
          <cell r="A3840" t="str">
            <v>F</v>
          </cell>
          <cell r="B3840" t="str">
            <v>8</v>
          </cell>
          <cell r="D3840" t="str">
            <v>000243</v>
          </cell>
          <cell r="E3840">
            <v>38588</v>
          </cell>
          <cell r="F3840" t="str">
            <v>187MU26</v>
          </cell>
          <cell r="G3840" t="str">
            <v>11100301MU26</v>
          </cell>
          <cell r="H3840">
            <v>125000</v>
          </cell>
          <cell r="I3840" t="str">
            <v>K</v>
          </cell>
          <cell r="J3840" t="str">
            <v>PPN 10% MULIA SEJAHTERA. PT      EXYWC-035-0000145</v>
          </cell>
          <cell r="K3840" t="str">
            <v>500872170</v>
          </cell>
        </row>
        <row r="3841">
          <cell r="A3841" t="str">
            <v>F</v>
          </cell>
          <cell r="B3841" t="str">
            <v>8</v>
          </cell>
          <cell r="D3841" t="str">
            <v>000243</v>
          </cell>
          <cell r="E3841">
            <v>38588</v>
          </cell>
          <cell r="F3841" t="str">
            <v>187MU26</v>
          </cell>
          <cell r="G3841" t="str">
            <v>11100301MU26</v>
          </cell>
          <cell r="H3841">
            <v>125000</v>
          </cell>
          <cell r="I3841" t="str">
            <v>K</v>
          </cell>
          <cell r="J3841" t="str">
            <v>PPN 10% MULIA SEJAHTERA. PT      EXYWC-035-0000146</v>
          </cell>
          <cell r="K3841" t="str">
            <v>500872180</v>
          </cell>
        </row>
        <row r="3842">
          <cell r="A3842" t="str">
            <v>F</v>
          </cell>
          <cell r="B3842" t="str">
            <v>8</v>
          </cell>
          <cell r="D3842" t="str">
            <v>000243</v>
          </cell>
          <cell r="E3842">
            <v>38588</v>
          </cell>
          <cell r="F3842" t="str">
            <v>187MU26</v>
          </cell>
          <cell r="G3842" t="str">
            <v>11100301MU26</v>
          </cell>
          <cell r="H3842">
            <v>3850000</v>
          </cell>
          <cell r="I3842" t="str">
            <v>K</v>
          </cell>
          <cell r="J3842" t="str">
            <v>PPN 10% MULIA SEJAHTERA. PT      EXYWC-035-0000151</v>
          </cell>
          <cell r="K3842" t="str">
            <v>500872190</v>
          </cell>
        </row>
        <row r="3843">
          <cell r="A3843" t="str">
            <v>F</v>
          </cell>
          <cell r="B3843" t="str">
            <v>8</v>
          </cell>
          <cell r="D3843" t="str">
            <v>000243</v>
          </cell>
          <cell r="E3843">
            <v>38588</v>
          </cell>
          <cell r="F3843" t="str">
            <v>187MU26</v>
          </cell>
          <cell r="G3843" t="str">
            <v>11100301MU26</v>
          </cell>
          <cell r="H3843">
            <v>370000</v>
          </cell>
          <cell r="I3843" t="str">
            <v>K</v>
          </cell>
          <cell r="J3843" t="str">
            <v>PPN 10% MULIA SEJAHTERA. PT      EXYWC-035-0000152</v>
          </cell>
          <cell r="K3843" t="str">
            <v>500872200</v>
          </cell>
        </row>
        <row r="3844">
          <cell r="A3844" t="str">
            <v>F</v>
          </cell>
          <cell r="B3844" t="str">
            <v>8</v>
          </cell>
          <cell r="D3844" t="str">
            <v>000243</v>
          </cell>
          <cell r="E3844">
            <v>38588</v>
          </cell>
          <cell r="F3844" t="str">
            <v>187MU26</v>
          </cell>
          <cell r="G3844" t="str">
            <v>11100301MU26</v>
          </cell>
          <cell r="H3844">
            <v>350000</v>
          </cell>
          <cell r="I3844" t="str">
            <v>K</v>
          </cell>
          <cell r="J3844" t="str">
            <v>PPN 10% MULIA SEJAHTERA. PT      EXYWC-035-0000153</v>
          </cell>
          <cell r="K3844" t="str">
            <v>500872210</v>
          </cell>
        </row>
        <row r="3845">
          <cell r="A3845" t="str">
            <v>F</v>
          </cell>
          <cell r="B3845" t="str">
            <v>8</v>
          </cell>
          <cell r="D3845" t="str">
            <v>000243</v>
          </cell>
          <cell r="E3845">
            <v>38588</v>
          </cell>
          <cell r="F3845" t="str">
            <v>187PE02</v>
          </cell>
          <cell r="G3845" t="str">
            <v>11100301PE02</v>
          </cell>
          <cell r="H3845">
            <v>1600000</v>
          </cell>
          <cell r="I3845" t="str">
            <v>K</v>
          </cell>
          <cell r="J3845" t="str">
            <v>PPN 10% PERTAMINA                PE000-000-7183004</v>
          </cell>
          <cell r="K3845" t="str">
            <v>500872220</v>
          </cell>
        </row>
        <row r="3846">
          <cell r="A3846" t="str">
            <v>F</v>
          </cell>
          <cell r="B3846" t="str">
            <v>8</v>
          </cell>
          <cell r="D3846" t="str">
            <v>000243</v>
          </cell>
          <cell r="E3846">
            <v>38588</v>
          </cell>
          <cell r="F3846" t="str">
            <v>187PE02</v>
          </cell>
          <cell r="G3846" t="str">
            <v>11100301PE02</v>
          </cell>
          <cell r="H3846">
            <v>1600000</v>
          </cell>
          <cell r="I3846" t="str">
            <v>K</v>
          </cell>
          <cell r="J3846" t="str">
            <v>PPN 10% PERTAMINA                PE000-000-7183005</v>
          </cell>
          <cell r="K3846" t="str">
            <v>500872230</v>
          </cell>
        </row>
        <row r="3847">
          <cell r="A3847" t="str">
            <v>F</v>
          </cell>
          <cell r="B3847" t="str">
            <v>8</v>
          </cell>
          <cell r="D3847" t="str">
            <v>000243</v>
          </cell>
          <cell r="E3847">
            <v>38588</v>
          </cell>
          <cell r="F3847" t="str">
            <v>187PE02</v>
          </cell>
          <cell r="G3847" t="str">
            <v>11100301PE02</v>
          </cell>
          <cell r="H3847">
            <v>1600000</v>
          </cell>
          <cell r="I3847" t="str">
            <v>K</v>
          </cell>
          <cell r="J3847" t="str">
            <v>PPN 10% PERTAMINA                PE000-000-7284155</v>
          </cell>
          <cell r="K3847" t="str">
            <v>500872240</v>
          </cell>
        </row>
        <row r="3848">
          <cell r="A3848" t="str">
            <v>F</v>
          </cell>
          <cell r="B3848" t="str">
            <v>8</v>
          </cell>
          <cell r="D3848" t="str">
            <v>000243</v>
          </cell>
          <cell r="E3848">
            <v>38588</v>
          </cell>
          <cell r="F3848" t="str">
            <v>187PE02</v>
          </cell>
          <cell r="G3848" t="str">
            <v>11100301PE02</v>
          </cell>
          <cell r="H3848">
            <v>1600000</v>
          </cell>
          <cell r="I3848" t="str">
            <v>K</v>
          </cell>
          <cell r="J3848" t="str">
            <v>PPN 10% PERTAMINA                PE000-000-7284156</v>
          </cell>
          <cell r="K3848" t="str">
            <v>500872250</v>
          </cell>
        </row>
        <row r="3849">
          <cell r="A3849" t="str">
            <v>F</v>
          </cell>
          <cell r="B3849" t="str">
            <v>8</v>
          </cell>
          <cell r="D3849" t="str">
            <v>000243</v>
          </cell>
          <cell r="E3849">
            <v>38588</v>
          </cell>
          <cell r="F3849" t="str">
            <v>187PE02</v>
          </cell>
          <cell r="G3849" t="str">
            <v>11100301PE02</v>
          </cell>
          <cell r="H3849">
            <v>1600000</v>
          </cell>
          <cell r="I3849" t="str">
            <v>K</v>
          </cell>
          <cell r="J3849" t="str">
            <v>PPN 10% PERTAMINA                PE000-000-7386996</v>
          </cell>
          <cell r="K3849" t="str">
            <v>500872260</v>
          </cell>
        </row>
        <row r="3850">
          <cell r="A3850" t="str">
            <v>F</v>
          </cell>
          <cell r="B3850" t="str">
            <v>8</v>
          </cell>
          <cell r="D3850" t="str">
            <v>000243</v>
          </cell>
          <cell r="E3850">
            <v>38588</v>
          </cell>
          <cell r="F3850" t="str">
            <v>187PE02</v>
          </cell>
          <cell r="G3850" t="str">
            <v>11100301PE02</v>
          </cell>
          <cell r="H3850">
            <v>1600000</v>
          </cell>
          <cell r="I3850" t="str">
            <v>K</v>
          </cell>
          <cell r="J3850" t="str">
            <v>PPN 10% PERTAMINA                PE000-000-7386997</v>
          </cell>
          <cell r="K3850" t="str">
            <v>500872270</v>
          </cell>
        </row>
        <row r="3851">
          <cell r="A3851" t="str">
            <v>F</v>
          </cell>
          <cell r="B3851" t="str">
            <v>8</v>
          </cell>
          <cell r="D3851" t="str">
            <v>000243</v>
          </cell>
          <cell r="E3851">
            <v>38588</v>
          </cell>
          <cell r="F3851" t="str">
            <v>187PE02</v>
          </cell>
          <cell r="G3851" t="str">
            <v>11100301PE02</v>
          </cell>
          <cell r="H3851">
            <v>1600000</v>
          </cell>
          <cell r="I3851" t="str">
            <v>K</v>
          </cell>
          <cell r="J3851" t="str">
            <v>PPN 10% PERTAMINA                PE000-000-7494472</v>
          </cell>
          <cell r="K3851" t="str">
            <v>500872280</v>
          </cell>
        </row>
        <row r="3852">
          <cell r="A3852" t="str">
            <v>F</v>
          </cell>
          <cell r="B3852" t="str">
            <v>8</v>
          </cell>
          <cell r="D3852" t="str">
            <v>000243</v>
          </cell>
          <cell r="E3852">
            <v>38588</v>
          </cell>
          <cell r="F3852" t="str">
            <v>187PR24</v>
          </cell>
          <cell r="G3852" t="str">
            <v>11100301PR24</v>
          </cell>
          <cell r="H3852">
            <v>1650000</v>
          </cell>
          <cell r="I3852" t="str">
            <v>K</v>
          </cell>
          <cell r="J3852" t="str">
            <v>PPN 10% PROFITA PACK PT          DEKVN-421-0004262</v>
          </cell>
          <cell r="K3852" t="str">
            <v>500872290</v>
          </cell>
        </row>
        <row r="3853">
          <cell r="A3853" t="str">
            <v>F</v>
          </cell>
          <cell r="B3853" t="str">
            <v>8</v>
          </cell>
          <cell r="D3853" t="str">
            <v>000243</v>
          </cell>
          <cell r="E3853">
            <v>38588</v>
          </cell>
          <cell r="F3853" t="str">
            <v>187PU13</v>
          </cell>
          <cell r="G3853" t="str">
            <v>11100301PU13</v>
          </cell>
          <cell r="H3853">
            <v>544495</v>
          </cell>
          <cell r="I3853" t="str">
            <v>K</v>
          </cell>
          <cell r="J3853" t="str">
            <v>PPN 10% PURINUSA EKA PERSADA, PT CYRRK-429-0334761</v>
          </cell>
          <cell r="K3853" t="str">
            <v>500872300</v>
          </cell>
        </row>
        <row r="3854">
          <cell r="A3854" t="str">
            <v>F</v>
          </cell>
          <cell r="B3854" t="str">
            <v>8</v>
          </cell>
          <cell r="D3854" t="str">
            <v>000243</v>
          </cell>
          <cell r="E3854">
            <v>38588</v>
          </cell>
          <cell r="F3854" t="str">
            <v>187PU13</v>
          </cell>
          <cell r="G3854" t="str">
            <v>11100301PU13</v>
          </cell>
          <cell r="H3854">
            <v>472872</v>
          </cell>
          <cell r="I3854" t="str">
            <v>K</v>
          </cell>
          <cell r="J3854" t="str">
            <v>PPN 10% PURINUSA EKA PERSADA, PT CYRRK-429-0334762</v>
          </cell>
          <cell r="K3854" t="str">
            <v>500872310</v>
          </cell>
        </row>
        <row r="3855">
          <cell r="A3855" t="str">
            <v>F</v>
          </cell>
          <cell r="B3855" t="str">
            <v>8</v>
          </cell>
          <cell r="D3855" t="str">
            <v>000243</v>
          </cell>
          <cell r="E3855">
            <v>38588</v>
          </cell>
          <cell r="F3855" t="str">
            <v>187PU13</v>
          </cell>
          <cell r="G3855" t="str">
            <v>11100301PU13</v>
          </cell>
          <cell r="H3855">
            <v>474240</v>
          </cell>
          <cell r="I3855" t="str">
            <v>K</v>
          </cell>
          <cell r="J3855" t="str">
            <v>PPN 10% PURINUSA EKA PERSADA, PT CYRRK-429-0334878</v>
          </cell>
          <cell r="K3855" t="str">
            <v>500872320</v>
          </cell>
        </row>
        <row r="3856">
          <cell r="A3856" t="str">
            <v>F</v>
          </cell>
          <cell r="B3856" t="str">
            <v>8</v>
          </cell>
          <cell r="D3856" t="str">
            <v>000243</v>
          </cell>
          <cell r="E3856">
            <v>38588</v>
          </cell>
          <cell r="F3856" t="str">
            <v>187PU13</v>
          </cell>
          <cell r="G3856" t="str">
            <v>11100301PU13</v>
          </cell>
          <cell r="H3856">
            <v>417745</v>
          </cell>
          <cell r="I3856" t="str">
            <v>K</v>
          </cell>
          <cell r="J3856" t="str">
            <v>PPN 10% PURINUSA EKA PERSADA, PT CYRRK-429-0334879</v>
          </cell>
          <cell r="K3856" t="str">
            <v>500872330</v>
          </cell>
        </row>
        <row r="3857">
          <cell r="A3857" t="str">
            <v>F</v>
          </cell>
          <cell r="B3857" t="str">
            <v>8</v>
          </cell>
          <cell r="D3857" t="str">
            <v>000243</v>
          </cell>
          <cell r="E3857">
            <v>38588</v>
          </cell>
          <cell r="F3857" t="str">
            <v>187PU13</v>
          </cell>
          <cell r="G3857" t="str">
            <v>11100301PU13</v>
          </cell>
          <cell r="H3857">
            <v>645000</v>
          </cell>
          <cell r="I3857" t="str">
            <v>K</v>
          </cell>
          <cell r="J3857" t="str">
            <v>PPN 10% PURINUSA EKA PERSADA, PT CYRRK-429-0334926</v>
          </cell>
          <cell r="K3857" t="str">
            <v>500872340</v>
          </cell>
        </row>
        <row r="3858">
          <cell r="A3858" t="str">
            <v>F</v>
          </cell>
          <cell r="B3858" t="str">
            <v>8</v>
          </cell>
          <cell r="D3858" t="str">
            <v>000243</v>
          </cell>
          <cell r="E3858">
            <v>38588</v>
          </cell>
          <cell r="F3858" t="str">
            <v>187PU13</v>
          </cell>
          <cell r="G3858" t="str">
            <v>11100301PU13</v>
          </cell>
          <cell r="H3858">
            <v>86000</v>
          </cell>
          <cell r="I3858" t="str">
            <v>K</v>
          </cell>
          <cell r="J3858" t="str">
            <v>PPN 10% PURINUSA EKA PERSADA, PT CYRRK-429-0335034</v>
          </cell>
          <cell r="K3858" t="str">
            <v>500872350</v>
          </cell>
        </row>
        <row r="3859">
          <cell r="A3859" t="str">
            <v>F</v>
          </cell>
          <cell r="B3859" t="str">
            <v>7</v>
          </cell>
          <cell r="D3859" t="str">
            <v>001424</v>
          </cell>
          <cell r="E3859">
            <v>38588</v>
          </cell>
          <cell r="F3859" t="str">
            <v>135CI00</v>
          </cell>
          <cell r="G3859" t="str">
            <v>21050601CI00</v>
          </cell>
          <cell r="H3859">
            <v>5340000</v>
          </cell>
          <cell r="I3859" t="str">
            <v>K</v>
          </cell>
          <cell r="J3859" t="str">
            <v>CINCHONA KOPERASI    212/REK/VII/2005</v>
          </cell>
          <cell r="K3859" t="str">
            <v>402250010</v>
          </cell>
        </row>
        <row r="3860">
          <cell r="A3860" t="str">
            <v>F</v>
          </cell>
          <cell r="B3860" t="str">
            <v>8</v>
          </cell>
          <cell r="D3860" t="str">
            <v>000243</v>
          </cell>
          <cell r="E3860">
            <v>38588</v>
          </cell>
          <cell r="F3860" t="str">
            <v>187PU13</v>
          </cell>
          <cell r="G3860" t="str">
            <v>11100301PU13</v>
          </cell>
          <cell r="H3860">
            <v>127985</v>
          </cell>
          <cell r="I3860" t="str">
            <v>K</v>
          </cell>
          <cell r="J3860" t="str">
            <v>PPN 10% PURINUSA EKA PERSADA, PT CYRRK-429-0335035</v>
          </cell>
          <cell r="K3860" t="str">
            <v>500872360</v>
          </cell>
        </row>
        <row r="3861">
          <cell r="A3861" t="str">
            <v>F</v>
          </cell>
          <cell r="B3861" t="str">
            <v>7</v>
          </cell>
          <cell r="D3861" t="str">
            <v>001424</v>
          </cell>
          <cell r="E3861">
            <v>38588</v>
          </cell>
          <cell r="F3861" t="str">
            <v>135CI00</v>
          </cell>
          <cell r="G3861" t="str">
            <v>21050601CI00</v>
          </cell>
          <cell r="H3861">
            <v>534000</v>
          </cell>
          <cell r="I3861" t="str">
            <v>K</v>
          </cell>
          <cell r="J3861" t="str">
            <v>KR PPN CINCHONA KOPERAS CUWJX-428-0002964      /</v>
          </cell>
          <cell r="K3861" t="str">
            <v>402250020</v>
          </cell>
        </row>
        <row r="3862">
          <cell r="A3862" t="str">
            <v>F</v>
          </cell>
          <cell r="B3862" t="str">
            <v>7</v>
          </cell>
          <cell r="D3862" t="str">
            <v>001424</v>
          </cell>
          <cell r="E3862">
            <v>38588</v>
          </cell>
          <cell r="F3862" t="str">
            <v>187CI00</v>
          </cell>
          <cell r="G3862" t="str">
            <v>11100301CI00</v>
          </cell>
          <cell r="H3862">
            <v>534000</v>
          </cell>
          <cell r="I3862" t="str">
            <v>D</v>
          </cell>
          <cell r="J3862" t="str">
            <v>PPN 10% CINCHONA KOPERASI        CUWJX-428-0002964</v>
          </cell>
          <cell r="K3862" t="str">
            <v>402250030</v>
          </cell>
        </row>
        <row r="3863">
          <cell r="A3863" t="str">
            <v>F</v>
          </cell>
          <cell r="B3863" t="str">
            <v>8</v>
          </cell>
          <cell r="D3863" t="str">
            <v>000243</v>
          </cell>
          <cell r="E3863">
            <v>38588</v>
          </cell>
          <cell r="F3863" t="str">
            <v>187PU13</v>
          </cell>
          <cell r="G3863" t="str">
            <v>11100301PU13</v>
          </cell>
          <cell r="H3863">
            <v>924416</v>
          </cell>
          <cell r="I3863" t="str">
            <v>K</v>
          </cell>
          <cell r="J3863" t="str">
            <v>PPN 10% PURINUSA EKA PERSADA, PT CYRRK-429-0336805</v>
          </cell>
          <cell r="K3863" t="str">
            <v>500872370</v>
          </cell>
        </row>
        <row r="3864">
          <cell r="A3864" t="str">
            <v>F</v>
          </cell>
          <cell r="B3864" t="str">
            <v>7</v>
          </cell>
          <cell r="D3864" t="str">
            <v>001424</v>
          </cell>
          <cell r="E3864">
            <v>38588</v>
          </cell>
          <cell r="F3864" t="str">
            <v>46107R2</v>
          </cell>
          <cell r="G3864" t="str">
            <v>6604020107R2</v>
          </cell>
          <cell r="H3864">
            <v>245000</v>
          </cell>
          <cell r="I3864" t="str">
            <v>D</v>
          </cell>
          <cell r="J3864" t="str">
            <v>1 BH RAM 128 MB               BID.VERIFIKASI / LAP</v>
          </cell>
          <cell r="K3864" t="str">
            <v>402250040</v>
          </cell>
        </row>
        <row r="3865">
          <cell r="A3865" t="str">
            <v>F</v>
          </cell>
          <cell r="B3865" t="str">
            <v>8</v>
          </cell>
          <cell r="D3865" t="str">
            <v>000243</v>
          </cell>
          <cell r="E3865">
            <v>38588</v>
          </cell>
          <cell r="F3865" t="str">
            <v>187PU13</v>
          </cell>
          <cell r="G3865" t="str">
            <v>11100301PU13</v>
          </cell>
          <cell r="H3865">
            <v>156385</v>
          </cell>
          <cell r="I3865" t="str">
            <v>K</v>
          </cell>
          <cell r="J3865" t="str">
            <v>PPN 10% PURINUSA EKA PERSADA, PT CYRRK-429-0337068</v>
          </cell>
          <cell r="K3865" t="str">
            <v>500872380</v>
          </cell>
        </row>
        <row r="3866">
          <cell r="A3866" t="str">
            <v>F</v>
          </cell>
          <cell r="B3866" t="str">
            <v>8</v>
          </cell>
          <cell r="D3866" t="str">
            <v>000243</v>
          </cell>
          <cell r="E3866">
            <v>38588</v>
          </cell>
          <cell r="F3866" t="str">
            <v>187PU13</v>
          </cell>
          <cell r="G3866" t="str">
            <v>11100301PU13</v>
          </cell>
          <cell r="H3866">
            <v>205860</v>
          </cell>
          <cell r="I3866" t="str">
            <v>K</v>
          </cell>
          <cell r="J3866" t="str">
            <v>PPN 10% PURINUSA EKA PERSADA, PT CYRRK-429-0337069</v>
          </cell>
          <cell r="K3866" t="str">
            <v>500872390</v>
          </cell>
        </row>
        <row r="3867">
          <cell r="A3867" t="str">
            <v>F</v>
          </cell>
          <cell r="B3867" t="str">
            <v>7</v>
          </cell>
          <cell r="D3867" t="str">
            <v>001424</v>
          </cell>
          <cell r="E3867">
            <v>38588</v>
          </cell>
          <cell r="F3867" t="str">
            <v>46107P1</v>
          </cell>
          <cell r="G3867" t="str">
            <v>6604020107P1</v>
          </cell>
          <cell r="H3867">
            <v>3400000</v>
          </cell>
          <cell r="I3867" t="str">
            <v>D</v>
          </cell>
          <cell r="J3867" t="str">
            <v>2 BH HARD DISK 80GB           PENGOLAHAN DATA INFO</v>
          </cell>
          <cell r="K3867" t="str">
            <v>402250050</v>
          </cell>
        </row>
        <row r="3868">
          <cell r="A3868" t="str">
            <v>F</v>
          </cell>
          <cell r="B3868" t="str">
            <v>8</v>
          </cell>
          <cell r="D3868" t="str">
            <v>000243</v>
          </cell>
          <cell r="E3868">
            <v>38588</v>
          </cell>
          <cell r="F3868" t="str">
            <v>187PU13</v>
          </cell>
          <cell r="G3868" t="str">
            <v>11100301PU13</v>
          </cell>
          <cell r="H3868">
            <v>245220</v>
          </cell>
          <cell r="I3868" t="str">
            <v>K</v>
          </cell>
          <cell r="J3868" t="str">
            <v>PPN 10% PURINUSA EKA PERSADA, PT CYRRK-429-0337071</v>
          </cell>
          <cell r="K3868" t="str">
            <v>500872400</v>
          </cell>
        </row>
        <row r="3869">
          <cell r="A3869" t="str">
            <v>F</v>
          </cell>
          <cell r="B3869" t="str">
            <v>8</v>
          </cell>
          <cell r="D3869" t="str">
            <v>000243</v>
          </cell>
          <cell r="E3869">
            <v>38588</v>
          </cell>
          <cell r="F3869" t="str">
            <v>187PU13</v>
          </cell>
          <cell r="G3869" t="str">
            <v>11100301PU13</v>
          </cell>
          <cell r="H3869">
            <v>85480</v>
          </cell>
          <cell r="I3869" t="str">
            <v>K</v>
          </cell>
          <cell r="J3869" t="str">
            <v>PPN 10% PURINUSA EKA PERSADA, PT CYRRK-429-0337072</v>
          </cell>
          <cell r="K3869" t="str">
            <v>500872410</v>
          </cell>
        </row>
        <row r="3870">
          <cell r="A3870" t="str">
            <v>F</v>
          </cell>
          <cell r="B3870" t="str">
            <v>7</v>
          </cell>
          <cell r="D3870" t="str">
            <v>001424</v>
          </cell>
          <cell r="E3870">
            <v>38588</v>
          </cell>
          <cell r="F3870" t="str">
            <v>46107A1</v>
          </cell>
          <cell r="G3870" t="str">
            <v>6604020107A1</v>
          </cell>
          <cell r="H3870">
            <v>550000</v>
          </cell>
          <cell r="I3870" t="str">
            <v>D</v>
          </cell>
          <cell r="J3870" t="str">
            <v>1 SET HEATER FILM HO LASER    MANAGEMENT REPRESENT</v>
          </cell>
          <cell r="K3870" t="str">
            <v>402250060</v>
          </cell>
        </row>
        <row r="3871">
          <cell r="A3871" t="str">
            <v>F</v>
          </cell>
          <cell r="B3871" t="str">
            <v>8</v>
          </cell>
          <cell r="D3871" t="str">
            <v>000243</v>
          </cell>
          <cell r="E3871">
            <v>38588</v>
          </cell>
          <cell r="F3871" t="str">
            <v>187PU13</v>
          </cell>
          <cell r="G3871" t="str">
            <v>11100301PU13</v>
          </cell>
          <cell r="H3871">
            <v>132494</v>
          </cell>
          <cell r="I3871" t="str">
            <v>K</v>
          </cell>
          <cell r="J3871" t="str">
            <v>PPN 10% PURINUSA EKA PERSADA, PT CYRRK-429-0337328</v>
          </cell>
          <cell r="K3871" t="str">
            <v>500872420</v>
          </cell>
        </row>
        <row r="3872">
          <cell r="A3872" t="str">
            <v>F</v>
          </cell>
          <cell r="B3872" t="str">
            <v>8</v>
          </cell>
          <cell r="D3872" t="str">
            <v>000243</v>
          </cell>
          <cell r="E3872">
            <v>38588</v>
          </cell>
          <cell r="F3872" t="str">
            <v>187PU13</v>
          </cell>
          <cell r="G3872" t="str">
            <v>11100301PU13</v>
          </cell>
          <cell r="H3872">
            <v>115150</v>
          </cell>
          <cell r="I3872" t="str">
            <v>K</v>
          </cell>
          <cell r="J3872" t="str">
            <v>PPN 10% PURINUSA EKA PERSADA, PT CYRRK-429-0337329</v>
          </cell>
          <cell r="K3872" t="str">
            <v>500872430</v>
          </cell>
        </row>
        <row r="3873">
          <cell r="A3873" t="str">
            <v>F</v>
          </cell>
          <cell r="B3873" t="str">
            <v>7</v>
          </cell>
          <cell r="D3873" t="str">
            <v>001424</v>
          </cell>
          <cell r="E3873">
            <v>38588</v>
          </cell>
          <cell r="F3873" t="str">
            <v>46106M3</v>
          </cell>
          <cell r="G3873" t="str">
            <v>6604010106M3</v>
          </cell>
          <cell r="H3873">
            <v>90000</v>
          </cell>
          <cell r="I3873" t="str">
            <v>D</v>
          </cell>
          <cell r="J3873" t="str">
            <v>1 BH DISK DRIVE 3.5"          ELEKTRIK &amp; INSTALASI</v>
          </cell>
          <cell r="K3873" t="str">
            <v>402250070</v>
          </cell>
        </row>
        <row r="3874">
          <cell r="A3874" t="str">
            <v>F</v>
          </cell>
          <cell r="B3874" t="str">
            <v>7</v>
          </cell>
          <cell r="D3874" t="str">
            <v>001424</v>
          </cell>
          <cell r="E3874">
            <v>38588</v>
          </cell>
          <cell r="F3874" t="str">
            <v>46106M3</v>
          </cell>
          <cell r="G3874" t="str">
            <v>6604010106M3</v>
          </cell>
          <cell r="H3874">
            <v>375000</v>
          </cell>
          <cell r="I3874" t="str">
            <v>D</v>
          </cell>
          <cell r="J3874" t="str">
            <v>1 BH CD WRITER                ELEKTRIK &amp; INSTALASI</v>
          </cell>
          <cell r="K3874" t="str">
            <v>402250080</v>
          </cell>
        </row>
        <row r="3875">
          <cell r="A3875" t="str">
            <v>F</v>
          </cell>
          <cell r="B3875" t="str">
            <v>8</v>
          </cell>
          <cell r="D3875" t="str">
            <v>000243</v>
          </cell>
          <cell r="E3875">
            <v>38588</v>
          </cell>
          <cell r="F3875" t="str">
            <v>187PU13</v>
          </cell>
          <cell r="G3875" t="str">
            <v>11100301PU13</v>
          </cell>
          <cell r="H3875">
            <v>148050</v>
          </cell>
          <cell r="I3875" t="str">
            <v>K</v>
          </cell>
          <cell r="J3875" t="str">
            <v>PPN 10% PURINUSA EKA PERSADA, PT CYRRK-429-0337444</v>
          </cell>
          <cell r="K3875" t="str">
            <v>500872440</v>
          </cell>
        </row>
        <row r="3876">
          <cell r="A3876" t="str">
            <v>F</v>
          </cell>
          <cell r="B3876" t="str">
            <v>8</v>
          </cell>
          <cell r="D3876" t="str">
            <v>000243</v>
          </cell>
          <cell r="E3876">
            <v>38588</v>
          </cell>
          <cell r="F3876" t="str">
            <v>187PU13</v>
          </cell>
          <cell r="G3876" t="str">
            <v>11100301PU13</v>
          </cell>
          <cell r="H3876">
            <v>18965</v>
          </cell>
          <cell r="I3876" t="str">
            <v>K</v>
          </cell>
          <cell r="J3876" t="str">
            <v>PPN 10% PURINUSA EKA PERSADA, PT CYRRK-429-0337445</v>
          </cell>
          <cell r="K3876" t="str">
            <v>500872450</v>
          </cell>
        </row>
        <row r="3877">
          <cell r="A3877" t="str">
            <v>F</v>
          </cell>
          <cell r="B3877" t="str">
            <v>8</v>
          </cell>
          <cell r="D3877" t="str">
            <v>000243</v>
          </cell>
          <cell r="E3877">
            <v>38588</v>
          </cell>
          <cell r="F3877" t="str">
            <v>187PU13</v>
          </cell>
          <cell r="G3877" t="str">
            <v>11100301PU13</v>
          </cell>
          <cell r="H3877">
            <v>341850</v>
          </cell>
          <cell r="I3877" t="str">
            <v>K</v>
          </cell>
          <cell r="J3877" t="str">
            <v>PPN 10% PURINUSA EKA PERSADA, PT CYRRK-429-0338251</v>
          </cell>
          <cell r="K3877" t="str">
            <v>500872460</v>
          </cell>
        </row>
        <row r="3878">
          <cell r="A3878" t="str">
            <v>F</v>
          </cell>
          <cell r="B3878" t="str">
            <v>7</v>
          </cell>
          <cell r="D3878" t="str">
            <v>001424</v>
          </cell>
          <cell r="E3878">
            <v>38588</v>
          </cell>
          <cell r="F3878" t="str">
            <v>46106R4</v>
          </cell>
          <cell r="G3878" t="str">
            <v>6604010106R4</v>
          </cell>
          <cell r="H3878">
            <v>110000</v>
          </cell>
          <cell r="I3878" t="str">
            <v>D</v>
          </cell>
          <cell r="J3878" t="str">
            <v>1 BH ETHER CARD               BID STANDARISASI PEN</v>
          </cell>
          <cell r="K3878" t="str">
            <v>402250090</v>
          </cell>
        </row>
        <row r="3879">
          <cell r="A3879" t="str">
            <v>F</v>
          </cell>
          <cell r="B3879" t="str">
            <v>8</v>
          </cell>
          <cell r="D3879" t="str">
            <v>000243</v>
          </cell>
          <cell r="E3879">
            <v>38588</v>
          </cell>
          <cell r="F3879" t="str">
            <v>187PU13</v>
          </cell>
          <cell r="G3879" t="str">
            <v>11100301PU13</v>
          </cell>
          <cell r="H3879">
            <v>319200</v>
          </cell>
          <cell r="I3879" t="str">
            <v>K</v>
          </cell>
          <cell r="J3879" t="str">
            <v>PPN 10% PURINUSA EKA PERSADA, PT CYRRK-429-0338589</v>
          </cell>
          <cell r="K3879" t="str">
            <v>500872470</v>
          </cell>
        </row>
        <row r="3880">
          <cell r="A3880" t="str">
            <v>F</v>
          </cell>
          <cell r="B3880" t="str">
            <v>7</v>
          </cell>
          <cell r="D3880" t="str">
            <v>001424</v>
          </cell>
          <cell r="E3880">
            <v>38588</v>
          </cell>
          <cell r="F3880" t="str">
            <v>46106J1</v>
          </cell>
          <cell r="G3880" t="str">
            <v>6604010106J1</v>
          </cell>
          <cell r="H3880">
            <v>205000</v>
          </cell>
          <cell r="I3880" t="str">
            <v>D</v>
          </cell>
          <cell r="J3880" t="str">
            <v>1 BH CD ROOM 52 X ASUS              PEMASTIAN MUTU</v>
          </cell>
          <cell r="K3880" t="str">
            <v>402250100</v>
          </cell>
        </row>
        <row r="3881">
          <cell r="A3881" t="str">
            <v>F</v>
          </cell>
          <cell r="B3881" t="str">
            <v>8</v>
          </cell>
          <cell r="D3881" t="str">
            <v>000243</v>
          </cell>
          <cell r="E3881">
            <v>38588</v>
          </cell>
          <cell r="F3881" t="str">
            <v>187PU13</v>
          </cell>
          <cell r="G3881" t="str">
            <v>11100301PU13</v>
          </cell>
          <cell r="H3881">
            <v>325280</v>
          </cell>
          <cell r="I3881" t="str">
            <v>K</v>
          </cell>
          <cell r="J3881" t="str">
            <v>PPN 10% PURINUSA EKA PERSADA, PT CYRRK-429-0338828</v>
          </cell>
          <cell r="K3881" t="str">
            <v>500872480</v>
          </cell>
        </row>
        <row r="3882">
          <cell r="A3882" t="str">
            <v>F</v>
          </cell>
          <cell r="B3882" t="str">
            <v>7</v>
          </cell>
          <cell r="D3882" t="str">
            <v>001424</v>
          </cell>
          <cell r="E3882">
            <v>38588</v>
          </cell>
          <cell r="F3882" t="str">
            <v>46107S1</v>
          </cell>
          <cell r="G3882" t="str">
            <v>6604020107S1</v>
          </cell>
          <cell r="H3882">
            <v>245000</v>
          </cell>
          <cell r="I3882" t="str">
            <v>D</v>
          </cell>
          <cell r="J3882" t="str">
            <v>1 BH RAM 128 MB                           KEUANGAN</v>
          </cell>
          <cell r="K3882" t="str">
            <v>402250110</v>
          </cell>
        </row>
        <row r="3883">
          <cell r="A3883" t="str">
            <v>F</v>
          </cell>
          <cell r="B3883" t="str">
            <v>8</v>
          </cell>
          <cell r="D3883" t="str">
            <v>000243</v>
          </cell>
          <cell r="E3883">
            <v>38588</v>
          </cell>
          <cell r="F3883" t="str">
            <v>187PU13</v>
          </cell>
          <cell r="G3883" t="str">
            <v>11100301PU13</v>
          </cell>
          <cell r="H3883">
            <v>289175</v>
          </cell>
          <cell r="I3883" t="str">
            <v>K</v>
          </cell>
          <cell r="J3883" t="str">
            <v>PPN 10% PURINUSA EKA PERSADA, PT CYRRK-429-0338829</v>
          </cell>
          <cell r="K3883" t="str">
            <v>500872490</v>
          </cell>
        </row>
        <row r="3884">
          <cell r="A3884" t="str">
            <v>F</v>
          </cell>
          <cell r="B3884" t="str">
            <v>7</v>
          </cell>
          <cell r="D3884" t="str">
            <v>001424</v>
          </cell>
          <cell r="E3884">
            <v>38588</v>
          </cell>
          <cell r="F3884" t="str">
            <v>46107S1</v>
          </cell>
          <cell r="G3884" t="str">
            <v>6604020107S1</v>
          </cell>
          <cell r="H3884">
            <v>20000</v>
          </cell>
          <cell r="I3884" t="str">
            <v>D</v>
          </cell>
          <cell r="J3884" t="str">
            <v>2 BH CAPASITOR 1000 UF 10V                KEUANGAN</v>
          </cell>
          <cell r="K3884" t="str">
            <v>402250120</v>
          </cell>
        </row>
        <row r="3885">
          <cell r="A3885" t="str">
            <v>F</v>
          </cell>
          <cell r="B3885" t="str">
            <v>8</v>
          </cell>
          <cell r="D3885" t="str">
            <v>000243</v>
          </cell>
          <cell r="E3885">
            <v>38588</v>
          </cell>
          <cell r="F3885" t="str">
            <v>187PU13</v>
          </cell>
          <cell r="G3885" t="str">
            <v>11100301PU13</v>
          </cell>
          <cell r="H3885">
            <v>826217</v>
          </cell>
          <cell r="I3885" t="str">
            <v>K</v>
          </cell>
          <cell r="J3885" t="str">
            <v>PPN 10% PURINUSA EKA PERSADA, PT CYRRK-429-0339678</v>
          </cell>
          <cell r="K3885" t="str">
            <v>500872500</v>
          </cell>
        </row>
        <row r="3886">
          <cell r="A3886" t="str">
            <v>F</v>
          </cell>
          <cell r="B3886" t="str">
            <v>7</v>
          </cell>
          <cell r="D3886" t="str">
            <v>001424</v>
          </cell>
          <cell r="E3886">
            <v>38588</v>
          </cell>
          <cell r="F3886" t="str">
            <v>46107S1</v>
          </cell>
          <cell r="G3886" t="str">
            <v>6604020107S1</v>
          </cell>
          <cell r="H3886">
            <v>100000</v>
          </cell>
          <cell r="I3886" t="str">
            <v>D</v>
          </cell>
          <cell r="J3886" t="str">
            <v>10 BH CAPASITOR 1000 UF 6.3VOLT           KEUANGAN</v>
          </cell>
          <cell r="K3886" t="str">
            <v>402250130</v>
          </cell>
        </row>
        <row r="3887">
          <cell r="A3887" t="str">
            <v>F</v>
          </cell>
          <cell r="B3887" t="str">
            <v>8</v>
          </cell>
          <cell r="D3887" t="str">
            <v>000243</v>
          </cell>
          <cell r="E3887">
            <v>38588</v>
          </cell>
          <cell r="F3887" t="str">
            <v>187PU13</v>
          </cell>
          <cell r="G3887" t="str">
            <v>11100301PU13</v>
          </cell>
          <cell r="H3887">
            <v>239200</v>
          </cell>
          <cell r="I3887" t="str">
            <v>K</v>
          </cell>
          <cell r="J3887" t="str">
            <v>PPN 10% PURINUSA EKA PERSADA, PT CYRRK-429-0339679</v>
          </cell>
          <cell r="K3887" t="str">
            <v>500872510</v>
          </cell>
        </row>
        <row r="3888">
          <cell r="A3888" t="str">
            <v>F</v>
          </cell>
          <cell r="B3888" t="str">
            <v>8</v>
          </cell>
          <cell r="D3888" t="str">
            <v>000243</v>
          </cell>
          <cell r="E3888">
            <v>38588</v>
          </cell>
          <cell r="F3888" t="str">
            <v>187PU13</v>
          </cell>
          <cell r="G3888" t="str">
            <v>11100301PU13</v>
          </cell>
          <cell r="H3888">
            <v>437920</v>
          </cell>
          <cell r="I3888" t="str">
            <v>K</v>
          </cell>
          <cell r="J3888" t="str">
            <v>PPN 10% PURINUSA EKA PERSADA, PT CYRRK-429-0340051</v>
          </cell>
          <cell r="K3888" t="str">
            <v>500872520</v>
          </cell>
        </row>
        <row r="3889">
          <cell r="A3889" t="str">
            <v>F</v>
          </cell>
          <cell r="B3889" t="str">
            <v>7</v>
          </cell>
          <cell r="D3889" t="str">
            <v>001425</v>
          </cell>
          <cell r="E3889">
            <v>38588</v>
          </cell>
          <cell r="F3889" t="str">
            <v>135CI00</v>
          </cell>
          <cell r="G3889" t="str">
            <v>21050601CI00</v>
          </cell>
          <cell r="H3889">
            <v>5910000</v>
          </cell>
          <cell r="I3889" t="str">
            <v>K</v>
          </cell>
          <cell r="J3889" t="str">
            <v>CINCHONA KOPERASI    220/REK/VII/2005</v>
          </cell>
          <cell r="K3889" t="str">
            <v>402250140</v>
          </cell>
        </row>
        <row r="3890">
          <cell r="A3890" t="str">
            <v>F</v>
          </cell>
          <cell r="B3890" t="str">
            <v>8</v>
          </cell>
          <cell r="D3890" t="str">
            <v>000243</v>
          </cell>
          <cell r="E3890">
            <v>38588</v>
          </cell>
          <cell r="F3890" t="str">
            <v>187PU13</v>
          </cell>
          <cell r="G3890" t="str">
            <v>11100301PU13</v>
          </cell>
          <cell r="H3890">
            <v>1583316</v>
          </cell>
          <cell r="I3890" t="str">
            <v>K</v>
          </cell>
          <cell r="J3890" t="str">
            <v>PPN 10% PURINUSA EKA PERSADA, PT CYRRK-429-0340195</v>
          </cell>
          <cell r="K3890" t="str">
            <v>500872530</v>
          </cell>
        </row>
        <row r="3891">
          <cell r="A3891" t="str">
            <v>F</v>
          </cell>
          <cell r="B3891" t="str">
            <v>7</v>
          </cell>
          <cell r="D3891" t="str">
            <v>001425</v>
          </cell>
          <cell r="E3891">
            <v>38588</v>
          </cell>
          <cell r="F3891" t="str">
            <v>135CI00</v>
          </cell>
          <cell r="G3891" t="str">
            <v>21050601CI00</v>
          </cell>
          <cell r="H3891">
            <v>591000</v>
          </cell>
          <cell r="I3891" t="str">
            <v>K</v>
          </cell>
          <cell r="J3891" t="str">
            <v>KR PPN CINCHONA KOPERAS CUWJX-428-0002972      /</v>
          </cell>
          <cell r="K3891" t="str">
            <v>402250150</v>
          </cell>
        </row>
        <row r="3892">
          <cell r="A3892" t="str">
            <v>F</v>
          </cell>
          <cell r="B3892" t="str">
            <v>7</v>
          </cell>
          <cell r="D3892" t="str">
            <v>001425</v>
          </cell>
          <cell r="E3892">
            <v>38588</v>
          </cell>
          <cell r="F3892" t="str">
            <v>187CI00</v>
          </cell>
          <cell r="G3892" t="str">
            <v>11100301CI00</v>
          </cell>
          <cell r="H3892">
            <v>591000</v>
          </cell>
          <cell r="I3892" t="str">
            <v>D</v>
          </cell>
          <cell r="J3892" t="str">
            <v>PPN 10% CINCHONA KOPERASI        CUWJX-428-0002972</v>
          </cell>
          <cell r="K3892" t="str">
            <v>402250160</v>
          </cell>
        </row>
        <row r="3893">
          <cell r="A3893" t="str">
            <v>F</v>
          </cell>
          <cell r="B3893" t="str">
            <v>8</v>
          </cell>
          <cell r="D3893" t="str">
            <v>000243</v>
          </cell>
          <cell r="E3893">
            <v>38588</v>
          </cell>
          <cell r="F3893" t="str">
            <v>187PU13</v>
          </cell>
          <cell r="G3893" t="str">
            <v>11100301PU13</v>
          </cell>
          <cell r="H3893">
            <v>208575</v>
          </cell>
          <cell r="I3893" t="str">
            <v>K</v>
          </cell>
          <cell r="J3893" t="str">
            <v>PPN 10% PURINUSA EKA PERSADA, PT CYRRK-429-0340221</v>
          </cell>
          <cell r="K3893" t="str">
            <v>500872540</v>
          </cell>
        </row>
        <row r="3894">
          <cell r="A3894" t="str">
            <v>F</v>
          </cell>
          <cell r="B3894" t="str">
            <v>8</v>
          </cell>
          <cell r="D3894" t="str">
            <v>000243</v>
          </cell>
          <cell r="E3894">
            <v>38588</v>
          </cell>
          <cell r="F3894" t="str">
            <v>187RA11</v>
          </cell>
          <cell r="G3894" t="str">
            <v>11100301RA11</v>
          </cell>
          <cell r="H3894">
            <v>41360</v>
          </cell>
          <cell r="I3894" t="str">
            <v>K</v>
          </cell>
          <cell r="J3894" t="str">
            <v>PPN 10% RAMOCO DINAMICA, PT      CSPJL-428-0002586</v>
          </cell>
          <cell r="K3894" t="str">
            <v>500872550</v>
          </cell>
        </row>
        <row r="3895">
          <cell r="A3895" t="str">
            <v>F</v>
          </cell>
          <cell r="B3895" t="str">
            <v>7</v>
          </cell>
          <cell r="D3895" t="str">
            <v>001425</v>
          </cell>
          <cell r="E3895">
            <v>38588</v>
          </cell>
          <cell r="F3895" t="str">
            <v>46102H6</v>
          </cell>
          <cell r="G3895" t="str">
            <v>6602030302H6</v>
          </cell>
          <cell r="H3895">
            <v>3180000</v>
          </cell>
          <cell r="I3895" t="str">
            <v>D</v>
          </cell>
          <cell r="J3895" t="str">
            <v>1 BH MULTIPORT VALVE 1.5"     PEMURNIAN &amp; PENGEMAS</v>
          </cell>
          <cell r="K3895" t="str">
            <v>402250170</v>
          </cell>
        </row>
        <row r="3896">
          <cell r="A3896" t="str">
            <v>F</v>
          </cell>
          <cell r="B3896" t="str">
            <v>8</v>
          </cell>
          <cell r="D3896" t="str">
            <v>000243</v>
          </cell>
          <cell r="E3896">
            <v>38588</v>
          </cell>
          <cell r="F3896" t="str">
            <v>187RA11</v>
          </cell>
          <cell r="G3896" t="str">
            <v>11100301RA11</v>
          </cell>
          <cell r="H3896">
            <v>41360</v>
          </cell>
          <cell r="I3896" t="str">
            <v>K</v>
          </cell>
          <cell r="J3896" t="str">
            <v>PPN 10% RAMOCO DINAMICA, PT      CSPJL-428-0002587</v>
          </cell>
          <cell r="K3896" t="str">
            <v>500872560</v>
          </cell>
        </row>
        <row r="3897">
          <cell r="A3897" t="str">
            <v>F</v>
          </cell>
          <cell r="B3897" t="str">
            <v>7</v>
          </cell>
          <cell r="D3897" t="str">
            <v>001425</v>
          </cell>
          <cell r="E3897">
            <v>38588</v>
          </cell>
          <cell r="F3897" t="str">
            <v>46102H6</v>
          </cell>
          <cell r="G3897" t="str">
            <v>6602030302H6</v>
          </cell>
          <cell r="H3897">
            <v>2730000</v>
          </cell>
          <cell r="I3897" t="str">
            <v>D</v>
          </cell>
          <cell r="J3897" t="str">
            <v>1 SET DISPENSER NACL          PEMURNIAN &amp; PENGEMAS</v>
          </cell>
          <cell r="K3897" t="str">
            <v>402250180</v>
          </cell>
        </row>
        <row r="3898">
          <cell r="A3898" t="str">
            <v>F</v>
          </cell>
          <cell r="B3898" t="str">
            <v>8</v>
          </cell>
          <cell r="D3898" t="str">
            <v>000243</v>
          </cell>
          <cell r="E3898">
            <v>38588</v>
          </cell>
          <cell r="F3898" t="str">
            <v>187RI02</v>
          </cell>
          <cell r="G3898" t="str">
            <v>11100301RI02</v>
          </cell>
          <cell r="H3898">
            <v>3387438</v>
          </cell>
          <cell r="I3898" t="str">
            <v>K</v>
          </cell>
          <cell r="J3898" t="str">
            <v>PPN 10% RIANSI SEJATI PT         CRFQE-423-0000818</v>
          </cell>
          <cell r="K3898" t="str">
            <v>500872570</v>
          </cell>
        </row>
        <row r="3899">
          <cell r="A3899" t="str">
            <v>F</v>
          </cell>
          <cell r="B3899" t="str">
            <v>8</v>
          </cell>
          <cell r="D3899" t="str">
            <v>000243</v>
          </cell>
          <cell r="E3899">
            <v>38588</v>
          </cell>
          <cell r="F3899" t="str">
            <v>187RI02</v>
          </cell>
          <cell r="G3899" t="str">
            <v>11100301RI02</v>
          </cell>
          <cell r="H3899">
            <v>4001270</v>
          </cell>
          <cell r="I3899" t="str">
            <v>K</v>
          </cell>
          <cell r="J3899" t="str">
            <v>PPN 10% RIANSI SEJATI PT         CRFQE-423-0000819</v>
          </cell>
          <cell r="K3899" t="str">
            <v>500872580</v>
          </cell>
        </row>
        <row r="3900">
          <cell r="A3900" t="str">
            <v>F</v>
          </cell>
          <cell r="B3900" t="str">
            <v>7</v>
          </cell>
          <cell r="D3900" t="str">
            <v>001426</v>
          </cell>
          <cell r="E3900">
            <v>38588</v>
          </cell>
          <cell r="F3900" t="str">
            <v>135CI00</v>
          </cell>
          <cell r="G3900" t="str">
            <v>21050601CI00</v>
          </cell>
          <cell r="H3900">
            <v>2568500</v>
          </cell>
          <cell r="I3900" t="str">
            <v>K</v>
          </cell>
          <cell r="J3900" t="str">
            <v>CINCHONA KOPERASI    226/REK/VIII/2005</v>
          </cell>
          <cell r="K3900" t="str">
            <v>402250190</v>
          </cell>
        </row>
        <row r="3901">
          <cell r="A3901" t="str">
            <v>F</v>
          </cell>
          <cell r="B3901" t="str">
            <v>8</v>
          </cell>
          <cell r="D3901" t="str">
            <v>000243</v>
          </cell>
          <cell r="E3901">
            <v>38588</v>
          </cell>
          <cell r="F3901" t="str">
            <v>187RI02</v>
          </cell>
          <cell r="G3901" t="str">
            <v>11100301RI02</v>
          </cell>
          <cell r="H3901">
            <v>4373915</v>
          </cell>
          <cell r="I3901" t="str">
            <v>K</v>
          </cell>
          <cell r="J3901" t="str">
            <v>PPN 10% RIANSI SEJATI PT         CRFQE-423-0000820</v>
          </cell>
          <cell r="K3901" t="str">
            <v>500872590</v>
          </cell>
        </row>
        <row r="3902">
          <cell r="A3902" t="str">
            <v>F</v>
          </cell>
          <cell r="B3902" t="str">
            <v>8</v>
          </cell>
          <cell r="D3902" t="str">
            <v>000243</v>
          </cell>
          <cell r="E3902">
            <v>38588</v>
          </cell>
          <cell r="F3902" t="str">
            <v>187RI02</v>
          </cell>
          <cell r="G3902" t="str">
            <v>11100301RI02</v>
          </cell>
          <cell r="H3902">
            <v>4779927</v>
          </cell>
          <cell r="I3902" t="str">
            <v>K</v>
          </cell>
          <cell r="J3902" t="str">
            <v>PPN 10% RIANSI SEJATI PT         CRFQE-423-0000821</v>
          </cell>
          <cell r="K3902" t="str">
            <v>500872600</v>
          </cell>
        </row>
        <row r="3903">
          <cell r="A3903" t="str">
            <v>F</v>
          </cell>
          <cell r="B3903" t="str">
            <v>8</v>
          </cell>
          <cell r="D3903" t="str">
            <v>000243</v>
          </cell>
          <cell r="E3903">
            <v>38588</v>
          </cell>
          <cell r="F3903" t="str">
            <v>187RI02</v>
          </cell>
          <cell r="G3903" t="str">
            <v>11100301RI02</v>
          </cell>
          <cell r="H3903">
            <v>5352214</v>
          </cell>
          <cell r="I3903" t="str">
            <v>K</v>
          </cell>
          <cell r="J3903" t="str">
            <v>PPN 10% RIANSI SEJATI PT         CRFQE-423-0000822</v>
          </cell>
          <cell r="K3903" t="str">
            <v>500872610</v>
          </cell>
        </row>
        <row r="3904">
          <cell r="A3904" t="str">
            <v>F</v>
          </cell>
          <cell r="B3904" t="str">
            <v>8</v>
          </cell>
          <cell r="D3904" t="str">
            <v>000243</v>
          </cell>
          <cell r="E3904">
            <v>38588</v>
          </cell>
          <cell r="F3904" t="str">
            <v>187RI02</v>
          </cell>
          <cell r="G3904" t="str">
            <v>11100301RI02</v>
          </cell>
          <cell r="H3904">
            <v>3002880</v>
          </cell>
          <cell r="I3904" t="str">
            <v>K</v>
          </cell>
          <cell r="J3904" t="str">
            <v>PPN 10% RIANSI SEJATI PT         CRFQE-423-0000823</v>
          </cell>
          <cell r="K3904" t="str">
            <v>500872620</v>
          </cell>
        </row>
        <row r="3905">
          <cell r="A3905" t="str">
            <v>F</v>
          </cell>
          <cell r="B3905" t="str">
            <v>8</v>
          </cell>
          <cell r="D3905" t="str">
            <v>000243</v>
          </cell>
          <cell r="E3905">
            <v>38588</v>
          </cell>
          <cell r="F3905" t="str">
            <v>187SA49</v>
          </cell>
          <cell r="G3905" t="str">
            <v>11100301SA49</v>
          </cell>
          <cell r="H3905">
            <v>48285</v>
          </cell>
          <cell r="I3905" t="str">
            <v>K</v>
          </cell>
          <cell r="J3905" t="str">
            <v>PPN 10% SAPTA SARI TAMA PT.      CKYOB-422-0019419</v>
          </cell>
          <cell r="K3905" t="str">
            <v>500872630</v>
          </cell>
        </row>
        <row r="3906">
          <cell r="A3906" t="str">
            <v>F</v>
          </cell>
          <cell r="B3906" t="str">
            <v>7</v>
          </cell>
          <cell r="D3906" t="str">
            <v>001426</v>
          </cell>
          <cell r="E3906">
            <v>38588</v>
          </cell>
          <cell r="F3906" t="str">
            <v>135CI00</v>
          </cell>
          <cell r="G3906" t="str">
            <v>21050601CI00</v>
          </cell>
          <cell r="H3906">
            <v>256850</v>
          </cell>
          <cell r="I3906" t="str">
            <v>K</v>
          </cell>
          <cell r="J3906" t="str">
            <v>TK PPN CINCHONA KOPERAS CUWJX-428-0002978      /</v>
          </cell>
          <cell r="K3906" t="str">
            <v>402250200</v>
          </cell>
        </row>
        <row r="3907">
          <cell r="A3907" t="str">
            <v>F</v>
          </cell>
          <cell r="B3907" t="str">
            <v>8</v>
          </cell>
          <cell r="D3907" t="str">
            <v>000243</v>
          </cell>
          <cell r="E3907">
            <v>38588</v>
          </cell>
          <cell r="F3907" t="str">
            <v>187SA49</v>
          </cell>
          <cell r="G3907" t="str">
            <v>11100301SA49</v>
          </cell>
          <cell r="H3907">
            <v>27930</v>
          </cell>
          <cell r="I3907" t="str">
            <v>K</v>
          </cell>
          <cell r="J3907" t="str">
            <v>PPN 10% SAPTA SARI TAMA PT.      CKYOB-422-0020026</v>
          </cell>
          <cell r="K3907" t="str">
            <v>500872640</v>
          </cell>
        </row>
        <row r="3908">
          <cell r="A3908" t="str">
            <v>F</v>
          </cell>
          <cell r="B3908" t="str">
            <v>8</v>
          </cell>
          <cell r="D3908" t="str">
            <v>000243</v>
          </cell>
          <cell r="E3908">
            <v>38588</v>
          </cell>
          <cell r="F3908" t="str">
            <v>187SA49</v>
          </cell>
          <cell r="G3908" t="str">
            <v>11100301SA49</v>
          </cell>
          <cell r="H3908">
            <v>87896</v>
          </cell>
          <cell r="I3908" t="str">
            <v>K</v>
          </cell>
          <cell r="J3908" t="str">
            <v>PPN 10% SAPTA SARI TAMA PT.      CKYOB-422-0020052</v>
          </cell>
          <cell r="K3908" t="str">
            <v>500872650</v>
          </cell>
        </row>
        <row r="3909">
          <cell r="A3909" t="str">
            <v>F</v>
          </cell>
          <cell r="B3909" t="str">
            <v>8</v>
          </cell>
          <cell r="D3909" t="str">
            <v>000243</v>
          </cell>
          <cell r="E3909">
            <v>38588</v>
          </cell>
          <cell r="F3909" t="str">
            <v>187SA49</v>
          </cell>
          <cell r="G3909" t="str">
            <v>11100301SA49</v>
          </cell>
          <cell r="H3909">
            <v>22400</v>
          </cell>
          <cell r="I3909" t="str">
            <v>K</v>
          </cell>
          <cell r="J3909" t="str">
            <v>PPN 10% SAPTA SARI TAMA PT.      CKYOB-422-0020053</v>
          </cell>
          <cell r="K3909" t="str">
            <v>500872660</v>
          </cell>
        </row>
        <row r="3910">
          <cell r="A3910" t="str">
            <v>F</v>
          </cell>
          <cell r="B3910" t="str">
            <v>7</v>
          </cell>
          <cell r="D3910" t="str">
            <v>001426</v>
          </cell>
          <cell r="E3910">
            <v>38588</v>
          </cell>
          <cell r="F3910" t="str">
            <v>48603Q5</v>
          </cell>
          <cell r="G3910" t="str">
            <v>6705010103Q5</v>
          </cell>
          <cell r="H3910">
            <v>16940</v>
          </cell>
          <cell r="I3910" t="str">
            <v>D</v>
          </cell>
          <cell r="J3910" t="str">
            <v>2 BH PITA MESIN TIK                           UMUM</v>
          </cell>
          <cell r="K3910" t="str">
            <v>402250210</v>
          </cell>
        </row>
        <row r="3911">
          <cell r="A3911" t="str">
            <v>F</v>
          </cell>
          <cell r="B3911" t="str">
            <v>8</v>
          </cell>
          <cell r="D3911" t="str">
            <v>000243</v>
          </cell>
          <cell r="E3911">
            <v>38588</v>
          </cell>
          <cell r="F3911" t="str">
            <v>187SA49</v>
          </cell>
          <cell r="G3911" t="str">
            <v>11100301SA49</v>
          </cell>
          <cell r="H3911">
            <v>175980</v>
          </cell>
          <cell r="I3911" t="str">
            <v>K</v>
          </cell>
          <cell r="J3911" t="str">
            <v>PPN 10% SAPTA SARI TAMA PT.      CKYOB-422-0020488</v>
          </cell>
          <cell r="K3911" t="str">
            <v>500872670</v>
          </cell>
        </row>
        <row r="3912">
          <cell r="A3912" t="str">
            <v>F</v>
          </cell>
          <cell r="B3912" t="str">
            <v>8</v>
          </cell>
          <cell r="D3912" t="str">
            <v>000243</v>
          </cell>
          <cell r="E3912">
            <v>38588</v>
          </cell>
          <cell r="F3912" t="str">
            <v>187SA49</v>
          </cell>
          <cell r="G3912" t="str">
            <v>11100301SA49</v>
          </cell>
          <cell r="H3912">
            <v>27930</v>
          </cell>
          <cell r="I3912" t="str">
            <v>K</v>
          </cell>
          <cell r="J3912" t="str">
            <v>PPN 10% SAPTA SARI TAMA PT.      CKYOB-422-0020489</v>
          </cell>
          <cell r="K3912" t="str">
            <v>500872680</v>
          </cell>
        </row>
        <row r="3913">
          <cell r="A3913" t="str">
            <v>F</v>
          </cell>
          <cell r="B3913" t="str">
            <v>8</v>
          </cell>
          <cell r="D3913" t="str">
            <v>000243</v>
          </cell>
          <cell r="E3913">
            <v>38588</v>
          </cell>
          <cell r="F3913" t="str">
            <v>187SA49</v>
          </cell>
          <cell r="G3913" t="str">
            <v>11100301SA49</v>
          </cell>
          <cell r="H3913">
            <v>46480</v>
          </cell>
          <cell r="I3913" t="str">
            <v>K</v>
          </cell>
          <cell r="J3913" t="str">
            <v>PPN 10% SAPTA SARI TAMA PT.      CKYOB-422-0020490</v>
          </cell>
          <cell r="K3913" t="str">
            <v>500872690</v>
          </cell>
        </row>
        <row r="3914">
          <cell r="A3914" t="str">
            <v>F</v>
          </cell>
          <cell r="B3914" t="str">
            <v>7</v>
          </cell>
          <cell r="D3914" t="str">
            <v>001426</v>
          </cell>
          <cell r="E3914">
            <v>38588</v>
          </cell>
          <cell r="F3914" t="str">
            <v>49802Q6</v>
          </cell>
          <cell r="G3914" t="str">
            <v>6807020102Q6</v>
          </cell>
          <cell r="H3914">
            <v>31460</v>
          </cell>
          <cell r="I3914" t="str">
            <v>D</v>
          </cell>
          <cell r="J3914" t="str">
            <v>1 BH SENTER 3 BATERY</v>
          </cell>
          <cell r="K3914" t="str">
            <v>402250220</v>
          </cell>
        </row>
        <row r="3915">
          <cell r="A3915" t="str">
            <v>F</v>
          </cell>
          <cell r="B3915" t="str">
            <v>8</v>
          </cell>
          <cell r="D3915" t="str">
            <v>000243</v>
          </cell>
          <cell r="E3915">
            <v>38588</v>
          </cell>
          <cell r="F3915" t="str">
            <v>187SA39</v>
          </cell>
          <cell r="G3915" t="str">
            <v>11100301SA39</v>
          </cell>
          <cell r="H3915">
            <v>900000</v>
          </cell>
          <cell r="I3915" t="str">
            <v>K</v>
          </cell>
          <cell r="J3915" t="str">
            <v>PPN 10% SARIFIL INDONESIA        EWULK-041-0002717</v>
          </cell>
          <cell r="K3915" t="str">
            <v>500872700</v>
          </cell>
        </row>
        <row r="3916">
          <cell r="A3916" t="str">
            <v>F</v>
          </cell>
          <cell r="B3916" t="str">
            <v>8</v>
          </cell>
          <cell r="D3916" t="str">
            <v>000243</v>
          </cell>
          <cell r="E3916">
            <v>38588</v>
          </cell>
          <cell r="F3916" t="str">
            <v>187SG00</v>
          </cell>
          <cell r="G3916" t="str">
            <v>11100301SG00</v>
          </cell>
          <cell r="H3916">
            <v>1400000</v>
          </cell>
          <cell r="I3916" t="str">
            <v>K</v>
          </cell>
          <cell r="J3916" t="str">
            <v>PPN 10% SGS INTERNATIONAL, PT    CIYOF-058-0005503</v>
          </cell>
          <cell r="K3916" t="str">
            <v>500872710</v>
          </cell>
        </row>
        <row r="3917">
          <cell r="A3917" t="str">
            <v>F</v>
          </cell>
          <cell r="B3917" t="str">
            <v>8</v>
          </cell>
          <cell r="D3917" t="str">
            <v>000243</v>
          </cell>
          <cell r="E3917">
            <v>38588</v>
          </cell>
          <cell r="F3917" t="str">
            <v>187SI28</v>
          </cell>
          <cell r="G3917" t="str">
            <v>11100301SI28</v>
          </cell>
          <cell r="H3917">
            <v>164000</v>
          </cell>
          <cell r="I3917" t="str">
            <v>K</v>
          </cell>
          <cell r="J3917" t="str">
            <v>PPN 10% SIGMACO SAKSAMA IMAGE    DXJKJ-041-0002427</v>
          </cell>
          <cell r="K3917" t="str">
            <v>500872720</v>
          </cell>
        </row>
        <row r="3918">
          <cell r="A3918" t="str">
            <v>F</v>
          </cell>
          <cell r="B3918" t="str">
            <v>7</v>
          </cell>
          <cell r="D3918" t="str">
            <v>001426</v>
          </cell>
          <cell r="E3918">
            <v>38588</v>
          </cell>
          <cell r="F3918" t="str">
            <v>42900Q5</v>
          </cell>
          <cell r="G3918" t="str">
            <v>6205000100Q5</v>
          </cell>
          <cell r="H3918">
            <v>2776950</v>
          </cell>
          <cell r="I3918" t="str">
            <v>D</v>
          </cell>
          <cell r="J3918" t="str">
            <v>17 BH SEPATU DINAS SATPAM                     UMUM</v>
          </cell>
          <cell r="K3918" t="str">
            <v>402250230</v>
          </cell>
        </row>
        <row r="3919">
          <cell r="A3919" t="str">
            <v>F</v>
          </cell>
          <cell r="B3919" t="str">
            <v>7</v>
          </cell>
          <cell r="D3919" t="str">
            <v>001427</v>
          </cell>
          <cell r="E3919">
            <v>38588</v>
          </cell>
          <cell r="F3919" t="str">
            <v>130CI00</v>
          </cell>
          <cell r="G3919" t="str">
            <v>21010101CI00</v>
          </cell>
          <cell r="H3919">
            <v>14304435</v>
          </cell>
          <cell r="I3919" t="str">
            <v>K</v>
          </cell>
          <cell r="J3919" t="str">
            <v>CINCHONA KOPERASI    229/KINA/VIII/2005</v>
          </cell>
          <cell r="K3919" t="str">
            <v>402250240</v>
          </cell>
        </row>
        <row r="3920">
          <cell r="A3920" t="str">
            <v>F</v>
          </cell>
          <cell r="B3920" t="str">
            <v>7</v>
          </cell>
          <cell r="D3920" t="str">
            <v>001427</v>
          </cell>
          <cell r="E3920">
            <v>38588</v>
          </cell>
          <cell r="F3920" t="str">
            <v>130CI00</v>
          </cell>
          <cell r="G3920" t="str">
            <v>21010101CI00</v>
          </cell>
          <cell r="H3920">
            <v>1430444</v>
          </cell>
          <cell r="I3920" t="str">
            <v>K</v>
          </cell>
          <cell r="J3920" t="str">
            <v>KR PPN CINCHONA KOPERAS CUWJX-428-0002981      /</v>
          </cell>
          <cell r="K3920" t="str">
            <v>402250250</v>
          </cell>
        </row>
        <row r="3921">
          <cell r="A3921" t="str">
            <v>F</v>
          </cell>
          <cell r="B3921" t="str">
            <v>8</v>
          </cell>
          <cell r="D3921" t="str">
            <v>000243</v>
          </cell>
          <cell r="E3921">
            <v>38588</v>
          </cell>
          <cell r="F3921" t="str">
            <v>187SI33</v>
          </cell>
          <cell r="G3921" t="str">
            <v>11100301SI33</v>
          </cell>
          <cell r="H3921">
            <v>250250</v>
          </cell>
          <cell r="I3921" t="str">
            <v>K</v>
          </cell>
          <cell r="J3921" t="str">
            <v>PPN 10% SINARMENTARI I, PT       DPPKR-036-0004740</v>
          </cell>
          <cell r="K3921" t="str">
            <v>500872730</v>
          </cell>
        </row>
        <row r="3922">
          <cell r="A3922" t="str">
            <v>F</v>
          </cell>
          <cell r="B3922" t="str">
            <v>7</v>
          </cell>
          <cell r="D3922" t="str">
            <v>001427</v>
          </cell>
          <cell r="E3922">
            <v>38588</v>
          </cell>
          <cell r="F3922" t="str">
            <v>187CI00</v>
          </cell>
          <cell r="G3922" t="str">
            <v>11100301CI00</v>
          </cell>
          <cell r="H3922">
            <v>1430444</v>
          </cell>
          <cell r="I3922" t="str">
            <v>D</v>
          </cell>
          <cell r="J3922" t="str">
            <v>PPN 10% CINCHONA KOPERASI        CUWJX-428-0002981</v>
          </cell>
          <cell r="K3922" t="str">
            <v>402250260</v>
          </cell>
        </row>
        <row r="3923">
          <cell r="A3923" t="str">
            <v>F</v>
          </cell>
          <cell r="B3923" t="str">
            <v>8</v>
          </cell>
          <cell r="D3923" t="str">
            <v>000243</v>
          </cell>
          <cell r="E3923">
            <v>38588</v>
          </cell>
          <cell r="F3923" t="str">
            <v>187SI33</v>
          </cell>
          <cell r="G3923" t="str">
            <v>11100301SI33</v>
          </cell>
          <cell r="H3923">
            <v>382800</v>
          </cell>
          <cell r="I3923" t="str">
            <v>K</v>
          </cell>
          <cell r="J3923" t="str">
            <v>PPN 10% SINARMENTARI I, PT       DPPKR-036-0004817</v>
          </cell>
          <cell r="K3923" t="str">
            <v>500872740</v>
          </cell>
        </row>
        <row r="3924">
          <cell r="A3924" t="str">
            <v>F</v>
          </cell>
          <cell r="B3924" t="str">
            <v>7</v>
          </cell>
          <cell r="D3924" t="str">
            <v>001427</v>
          </cell>
          <cell r="E3924">
            <v>38588</v>
          </cell>
          <cell r="F3924" t="str">
            <v>1390300</v>
          </cell>
          <cell r="G3924" t="str">
            <v>210101020300</v>
          </cell>
          <cell r="H3924">
            <v>14304435</v>
          </cell>
          <cell r="I3924" t="str">
            <v>D</v>
          </cell>
          <cell r="J3924" t="str">
            <v>3004008B50244/08      2841.000-KG KULIT KINA SUCCI</v>
          </cell>
          <cell r="K3924" t="str">
            <v>402250270</v>
          </cell>
        </row>
        <row r="3925">
          <cell r="A3925" t="str">
            <v>F</v>
          </cell>
          <cell r="B3925" t="str">
            <v>8</v>
          </cell>
          <cell r="D3925" t="str">
            <v>000243</v>
          </cell>
          <cell r="E3925">
            <v>38588</v>
          </cell>
          <cell r="F3925" t="str">
            <v>187SU26</v>
          </cell>
          <cell r="G3925" t="str">
            <v>11100301SU26</v>
          </cell>
          <cell r="H3925">
            <v>291420</v>
          </cell>
          <cell r="I3925" t="str">
            <v>K</v>
          </cell>
          <cell r="J3925" t="str">
            <v>PPN 10% SUCIFINDO PT.            CWAOE-422-0202274</v>
          </cell>
          <cell r="K3925" t="str">
            <v>500872750</v>
          </cell>
        </row>
        <row r="3926">
          <cell r="A3926" t="str">
            <v>F</v>
          </cell>
          <cell r="B3926" t="str">
            <v>7</v>
          </cell>
          <cell r="D3926" t="str">
            <v>001428</v>
          </cell>
          <cell r="E3926">
            <v>38588</v>
          </cell>
          <cell r="F3926" t="str">
            <v>135CI00</v>
          </cell>
          <cell r="G3926" t="str">
            <v>21050601CI00</v>
          </cell>
          <cell r="H3926">
            <v>3228050</v>
          </cell>
          <cell r="I3926" t="str">
            <v>K</v>
          </cell>
          <cell r="J3926" t="str">
            <v>CINCHONA KOPERASI    225/REK/VIII/2005</v>
          </cell>
          <cell r="K3926" t="str">
            <v>402250280</v>
          </cell>
        </row>
        <row r="3927">
          <cell r="A3927" t="str">
            <v>F</v>
          </cell>
          <cell r="B3927" t="str">
            <v>7</v>
          </cell>
          <cell r="D3927" t="str">
            <v>001428</v>
          </cell>
          <cell r="E3927">
            <v>38588</v>
          </cell>
          <cell r="F3927" t="str">
            <v>135CI00</v>
          </cell>
          <cell r="G3927" t="str">
            <v>21050601CI00</v>
          </cell>
          <cell r="H3927">
            <v>322805</v>
          </cell>
          <cell r="I3927" t="str">
            <v>K</v>
          </cell>
          <cell r="J3927" t="str">
            <v>KR PPN CINCHONA KOPERAS CUWJX-428-0002977      /</v>
          </cell>
          <cell r="K3927" t="str">
            <v>402250290</v>
          </cell>
        </row>
        <row r="3928">
          <cell r="A3928" t="str">
            <v>F</v>
          </cell>
          <cell r="B3928" t="str">
            <v>8</v>
          </cell>
          <cell r="D3928" t="str">
            <v>000243</v>
          </cell>
          <cell r="E3928">
            <v>38588</v>
          </cell>
          <cell r="F3928" t="str">
            <v>187SU26</v>
          </cell>
          <cell r="G3928" t="str">
            <v>11100301SU26</v>
          </cell>
          <cell r="H3928">
            <v>10000</v>
          </cell>
          <cell r="I3928" t="str">
            <v>K</v>
          </cell>
          <cell r="J3928" t="str">
            <v>PPN 10% SUCIFINDO PT.            CWAOE-422-0002229</v>
          </cell>
          <cell r="K3928" t="str">
            <v>500872760</v>
          </cell>
        </row>
        <row r="3929">
          <cell r="A3929" t="str">
            <v>F</v>
          </cell>
          <cell r="B3929" t="str">
            <v>7</v>
          </cell>
          <cell r="D3929" t="str">
            <v>001428</v>
          </cell>
          <cell r="E3929">
            <v>38588</v>
          </cell>
          <cell r="F3929" t="str">
            <v>187CI00</v>
          </cell>
          <cell r="G3929" t="str">
            <v>11100301CI00</v>
          </cell>
          <cell r="H3929">
            <v>322805</v>
          </cell>
          <cell r="I3929" t="str">
            <v>D</v>
          </cell>
          <cell r="J3929" t="str">
            <v>PPN 10% CINCHONA KOPERASI        CUWJX-428-0002977</v>
          </cell>
          <cell r="K3929" t="str">
            <v>402250300</v>
          </cell>
        </row>
        <row r="3930">
          <cell r="A3930" t="str">
            <v>F</v>
          </cell>
          <cell r="B3930" t="str">
            <v>7</v>
          </cell>
          <cell r="D3930" t="str">
            <v>001428</v>
          </cell>
          <cell r="E3930">
            <v>38588</v>
          </cell>
          <cell r="F3930" t="str">
            <v>42902G5</v>
          </cell>
          <cell r="G3930" t="str">
            <v>6205000302G5</v>
          </cell>
          <cell r="H3930">
            <v>1600000</v>
          </cell>
          <cell r="I3930" t="str">
            <v>D</v>
          </cell>
          <cell r="J3930" t="str">
            <v>1 BH LEMARI GANTUNG BAJU      PROSES &amp; PENGEMASAN</v>
          </cell>
          <cell r="K3930" t="str">
            <v>402250310</v>
          </cell>
        </row>
        <row r="3931">
          <cell r="A3931" t="str">
            <v>F</v>
          </cell>
          <cell r="B3931" t="str">
            <v>8</v>
          </cell>
          <cell r="D3931" t="str">
            <v>000243</v>
          </cell>
          <cell r="E3931">
            <v>38588</v>
          </cell>
          <cell r="F3931" t="str">
            <v>187SU38</v>
          </cell>
          <cell r="G3931" t="str">
            <v>11100301SU38</v>
          </cell>
          <cell r="H3931">
            <v>22500</v>
          </cell>
          <cell r="I3931" t="str">
            <v>K</v>
          </cell>
          <cell r="J3931" t="str">
            <v>PPN 10% SUKMA SCIENT.ABADI,PT.   CZWLH-041-0002230</v>
          </cell>
          <cell r="K3931" t="str">
            <v>500872770</v>
          </cell>
        </row>
        <row r="3932">
          <cell r="A3932" t="str">
            <v>F</v>
          </cell>
          <cell r="B3932" t="str">
            <v>8</v>
          </cell>
          <cell r="D3932" t="str">
            <v>000243</v>
          </cell>
          <cell r="E3932">
            <v>38588</v>
          </cell>
          <cell r="F3932" t="str">
            <v>187SU38</v>
          </cell>
          <cell r="G3932" t="str">
            <v>11100301SU38</v>
          </cell>
          <cell r="H3932">
            <v>457700</v>
          </cell>
          <cell r="I3932" t="str">
            <v>K</v>
          </cell>
          <cell r="J3932" t="str">
            <v>PPN 10% SUKMA SCIENT.ABADI,PT.   CZWLH-041-0002231</v>
          </cell>
          <cell r="K3932" t="str">
            <v>500872780</v>
          </cell>
        </row>
        <row r="3933">
          <cell r="A3933" t="str">
            <v>F</v>
          </cell>
          <cell r="B3933" t="str">
            <v>8</v>
          </cell>
          <cell r="D3933" t="str">
            <v>000243</v>
          </cell>
          <cell r="E3933">
            <v>38588</v>
          </cell>
          <cell r="F3933" t="str">
            <v>187SU38</v>
          </cell>
          <cell r="G3933" t="str">
            <v>11100301SU38</v>
          </cell>
          <cell r="H3933">
            <v>125000</v>
          </cell>
          <cell r="I3933" t="str">
            <v>K</v>
          </cell>
          <cell r="J3933" t="str">
            <v>PPN 10% SUKMA SCIENT.ABADI,PT.   CZWLH-041-0002232</v>
          </cell>
          <cell r="K3933" t="str">
            <v>500872790</v>
          </cell>
        </row>
        <row r="3934">
          <cell r="A3934" t="str">
            <v>F</v>
          </cell>
          <cell r="B3934" t="str">
            <v>7</v>
          </cell>
          <cell r="D3934" t="str">
            <v>001428</v>
          </cell>
          <cell r="E3934">
            <v>38588</v>
          </cell>
          <cell r="F3934" t="str">
            <v>42902M1</v>
          </cell>
          <cell r="G3934" t="str">
            <v>6205000302M1</v>
          </cell>
          <cell r="H3934">
            <v>28050</v>
          </cell>
          <cell r="I3934" t="str">
            <v>D</v>
          </cell>
          <cell r="J3934" t="str">
            <v>3 BH BATERY NICAD             TEKNIK &amp; PEMELIHARAA</v>
          </cell>
          <cell r="K3934" t="str">
            <v>402250320</v>
          </cell>
        </row>
        <row r="3935">
          <cell r="A3935" t="str">
            <v>F</v>
          </cell>
          <cell r="B3935" t="str">
            <v>8</v>
          </cell>
          <cell r="D3935" t="str">
            <v>000243</v>
          </cell>
          <cell r="E3935">
            <v>38588</v>
          </cell>
          <cell r="F3935" t="str">
            <v>187SU38</v>
          </cell>
          <cell r="G3935" t="str">
            <v>11100301SU38</v>
          </cell>
          <cell r="H3935">
            <v>44000</v>
          </cell>
          <cell r="I3935" t="str">
            <v>K</v>
          </cell>
          <cell r="J3935" t="str">
            <v>PPN 10% SUKMA SCIENT.ABADI,PT.   CZWLH-041-0002233</v>
          </cell>
          <cell r="K3935" t="str">
            <v>500872800</v>
          </cell>
        </row>
        <row r="3936">
          <cell r="A3936" t="str">
            <v>F</v>
          </cell>
          <cell r="B3936" t="str">
            <v>8</v>
          </cell>
          <cell r="D3936" t="str">
            <v>000243</v>
          </cell>
          <cell r="E3936">
            <v>38588</v>
          </cell>
          <cell r="F3936" t="str">
            <v>187SU38</v>
          </cell>
          <cell r="G3936" t="str">
            <v>11100301SU38</v>
          </cell>
          <cell r="H3936">
            <v>15000</v>
          </cell>
          <cell r="I3936" t="str">
            <v>K</v>
          </cell>
          <cell r="J3936" t="str">
            <v>PPN 10% SUKMA SCIENT.ABADI,PT.   CZWLH-041-0002256</v>
          </cell>
          <cell r="K3936" t="str">
            <v>500872810</v>
          </cell>
        </row>
        <row r="3937">
          <cell r="A3937" t="str">
            <v>F</v>
          </cell>
          <cell r="B3937" t="str">
            <v>7</v>
          </cell>
          <cell r="D3937" t="str">
            <v>001428</v>
          </cell>
          <cell r="E3937">
            <v>38588</v>
          </cell>
          <cell r="F3937" t="str">
            <v>42902G5</v>
          </cell>
          <cell r="G3937" t="str">
            <v>6205000302G5</v>
          </cell>
          <cell r="H3937">
            <v>1600000</v>
          </cell>
          <cell r="I3937" t="str">
            <v>D</v>
          </cell>
          <cell r="J3937" t="str">
            <v>1 BH LEMARI GANTUNG BAJU      PROSES &amp; PENGEMASAN</v>
          </cell>
          <cell r="K3937" t="str">
            <v>402250330</v>
          </cell>
        </row>
        <row r="3938">
          <cell r="A3938" t="str">
            <v>F</v>
          </cell>
          <cell r="B3938" t="str">
            <v>8</v>
          </cell>
          <cell r="D3938" t="str">
            <v>000243</v>
          </cell>
          <cell r="E3938">
            <v>38588</v>
          </cell>
          <cell r="F3938" t="str">
            <v>187SU38</v>
          </cell>
          <cell r="G3938" t="str">
            <v>11100301SU38</v>
          </cell>
          <cell r="H3938">
            <v>10000</v>
          </cell>
          <cell r="I3938" t="str">
            <v>K</v>
          </cell>
          <cell r="J3938" t="str">
            <v>PPN 10% SUKMA SCIENT.ABADI,PT.   CZWLH-041-0002318</v>
          </cell>
          <cell r="K3938" t="str">
            <v>500872820</v>
          </cell>
        </row>
        <row r="3939">
          <cell r="A3939" t="str">
            <v>F</v>
          </cell>
          <cell r="B3939" t="str">
            <v>8</v>
          </cell>
          <cell r="D3939" t="str">
            <v>000243</v>
          </cell>
          <cell r="E3939">
            <v>38588</v>
          </cell>
          <cell r="F3939" t="str">
            <v>187SU38</v>
          </cell>
          <cell r="G3939" t="str">
            <v>11100301SU38</v>
          </cell>
          <cell r="H3939">
            <v>598300</v>
          </cell>
          <cell r="I3939" t="str">
            <v>K</v>
          </cell>
          <cell r="J3939" t="str">
            <v>PPN 10% SUKMA SCIENT.ABADI,PT.   CZWLH-041-0002319</v>
          </cell>
          <cell r="K3939" t="str">
            <v>500872830</v>
          </cell>
        </row>
        <row r="3940">
          <cell r="A3940" t="str">
            <v>F</v>
          </cell>
          <cell r="B3940" t="str">
            <v>7</v>
          </cell>
          <cell r="D3940" t="str">
            <v>001429</v>
          </cell>
          <cell r="E3940">
            <v>38588</v>
          </cell>
          <cell r="F3940" t="str">
            <v>130CI00</v>
          </cell>
          <cell r="G3940" t="str">
            <v>21010101CI00</v>
          </cell>
          <cell r="H3940">
            <v>5105969</v>
          </cell>
          <cell r="I3940" t="str">
            <v>K</v>
          </cell>
          <cell r="J3940" t="str">
            <v>CINCHONA KOPERASI    237/KINA/VIII/2005</v>
          </cell>
          <cell r="K3940" t="str">
            <v>402250340</v>
          </cell>
        </row>
        <row r="3941">
          <cell r="A3941" t="str">
            <v>F</v>
          </cell>
          <cell r="B3941" t="str">
            <v>8</v>
          </cell>
          <cell r="D3941" t="str">
            <v>000243</v>
          </cell>
          <cell r="E3941">
            <v>38588</v>
          </cell>
          <cell r="F3941" t="str">
            <v>187SU38</v>
          </cell>
          <cell r="G3941" t="str">
            <v>11100301SU38</v>
          </cell>
          <cell r="H3941">
            <v>120000</v>
          </cell>
          <cell r="I3941" t="str">
            <v>K</v>
          </cell>
          <cell r="J3941" t="str">
            <v>PPN 10% SUKMA SCIENT.ABADI,PT.   CZWLH-041-0002320</v>
          </cell>
          <cell r="K3941" t="str">
            <v>500872840</v>
          </cell>
        </row>
        <row r="3942">
          <cell r="A3942" t="str">
            <v>F</v>
          </cell>
          <cell r="B3942" t="str">
            <v>7</v>
          </cell>
          <cell r="D3942" t="str">
            <v>001429</v>
          </cell>
          <cell r="E3942">
            <v>38588</v>
          </cell>
          <cell r="F3942" t="str">
            <v>130CI00</v>
          </cell>
          <cell r="G3942" t="str">
            <v>21010101CI00</v>
          </cell>
          <cell r="H3942">
            <v>510597</v>
          </cell>
          <cell r="I3942" t="str">
            <v>K</v>
          </cell>
          <cell r="J3942" t="str">
            <v>KR PPN CINCHONA KOPERAS CUWJX-428-0002989      /</v>
          </cell>
          <cell r="K3942" t="str">
            <v>402250350</v>
          </cell>
        </row>
        <row r="3943">
          <cell r="A3943" t="str">
            <v>F</v>
          </cell>
          <cell r="B3943" t="str">
            <v>7</v>
          </cell>
          <cell r="D3943" t="str">
            <v>001429</v>
          </cell>
          <cell r="E3943">
            <v>38588</v>
          </cell>
          <cell r="F3943" t="str">
            <v>187CI00</v>
          </cell>
          <cell r="G3943" t="str">
            <v>11100301CI00</v>
          </cell>
          <cell r="H3943">
            <v>510597</v>
          </cell>
          <cell r="I3943" t="str">
            <v>D</v>
          </cell>
          <cell r="J3943" t="str">
            <v>PPN 10% CINCHONA KOPERASI        CUWJX-428-0002989</v>
          </cell>
          <cell r="K3943" t="str">
            <v>402250360</v>
          </cell>
        </row>
        <row r="3944">
          <cell r="A3944" t="str">
            <v>F</v>
          </cell>
          <cell r="B3944" t="str">
            <v>8</v>
          </cell>
          <cell r="D3944" t="str">
            <v>000243</v>
          </cell>
          <cell r="E3944">
            <v>38588</v>
          </cell>
          <cell r="F3944" t="str">
            <v>187SU44</v>
          </cell>
          <cell r="G3944" t="str">
            <v>11100301SU44</v>
          </cell>
          <cell r="H3944">
            <v>507500</v>
          </cell>
          <cell r="I3944" t="str">
            <v>K</v>
          </cell>
          <cell r="J3944" t="str">
            <v>PPN 10% SUPERTECH                DFOEU-423-0001743</v>
          </cell>
          <cell r="K3944" t="str">
            <v>500872850</v>
          </cell>
        </row>
        <row r="3945">
          <cell r="A3945" t="str">
            <v>F</v>
          </cell>
          <cell r="B3945" t="str">
            <v>8</v>
          </cell>
          <cell r="D3945" t="str">
            <v>000243</v>
          </cell>
          <cell r="E3945">
            <v>38588</v>
          </cell>
          <cell r="F3945" t="str">
            <v>187SU44</v>
          </cell>
          <cell r="G3945" t="str">
            <v>11100301SU44</v>
          </cell>
          <cell r="H3945">
            <v>500000</v>
          </cell>
          <cell r="I3945" t="str">
            <v>K</v>
          </cell>
          <cell r="J3945" t="str">
            <v>PPN 10% SUPERTECH                DFOEU-423-0001744</v>
          </cell>
          <cell r="K3945" t="str">
            <v>500872860</v>
          </cell>
        </row>
        <row r="3946">
          <cell r="A3946" t="str">
            <v>F</v>
          </cell>
          <cell r="B3946" t="str">
            <v>8</v>
          </cell>
          <cell r="D3946" t="str">
            <v>000243</v>
          </cell>
          <cell r="E3946">
            <v>38588</v>
          </cell>
          <cell r="F3946" t="str">
            <v>187SU42</v>
          </cell>
          <cell r="G3946" t="str">
            <v>11100301SU42</v>
          </cell>
          <cell r="H3946">
            <v>160000</v>
          </cell>
          <cell r="I3946" t="str">
            <v>K</v>
          </cell>
          <cell r="J3946" t="str">
            <v>PPN 10% SURYA BUANA N, PT        EIXON-044-0000806</v>
          </cell>
          <cell r="K3946" t="str">
            <v>500872870</v>
          </cell>
        </row>
        <row r="3947">
          <cell r="A3947" t="str">
            <v>F</v>
          </cell>
          <cell r="B3947" t="str">
            <v>7</v>
          </cell>
          <cell r="D3947" t="str">
            <v>001429</v>
          </cell>
          <cell r="E3947">
            <v>38588</v>
          </cell>
          <cell r="F3947" t="str">
            <v>9300100</v>
          </cell>
          <cell r="G3947" t="str">
            <v>710502010100</v>
          </cell>
          <cell r="H3947">
            <v>0.44</v>
          </cell>
          <cell r="I3947" t="str">
            <v>D</v>
          </cell>
          <cell r="J3947" t="str">
            <v>SEL.PEMBULATAN KK LEDGER BPB B.50247/08</v>
          </cell>
          <cell r="K3947" t="str">
            <v>402250370</v>
          </cell>
        </row>
        <row r="3948">
          <cell r="A3948" t="str">
            <v>F</v>
          </cell>
          <cell r="B3948" t="str">
            <v>7</v>
          </cell>
          <cell r="D3948" t="str">
            <v>001429</v>
          </cell>
          <cell r="E3948">
            <v>38588</v>
          </cell>
          <cell r="F3948" t="str">
            <v>1390300</v>
          </cell>
          <cell r="G3948" t="str">
            <v>210101020300</v>
          </cell>
          <cell r="H3948">
            <v>5105968.5599999996</v>
          </cell>
          <cell r="I3948" t="str">
            <v>D</v>
          </cell>
          <cell r="J3948" t="str">
            <v>3004007B50247/08       789.420-KG KULIT KINA LEGER</v>
          </cell>
          <cell r="K3948" t="str">
            <v>402250380</v>
          </cell>
        </row>
        <row r="3949">
          <cell r="A3949" t="str">
            <v>F</v>
          </cell>
          <cell r="B3949" t="str">
            <v>7</v>
          </cell>
          <cell r="D3949" t="str">
            <v>001430</v>
          </cell>
          <cell r="E3949">
            <v>38588</v>
          </cell>
          <cell r="F3949" t="str">
            <v>130CI00</v>
          </cell>
          <cell r="G3949" t="str">
            <v>21010101CI00</v>
          </cell>
          <cell r="H3949">
            <v>810000</v>
          </cell>
          <cell r="I3949" t="str">
            <v>K</v>
          </cell>
          <cell r="J3949" t="str">
            <v>CINCHONA KOPERASI    238/REK/VIII/2005</v>
          </cell>
          <cell r="K3949" t="str">
            <v>402250390</v>
          </cell>
        </row>
        <row r="3950">
          <cell r="A3950" t="str">
            <v>F</v>
          </cell>
          <cell r="B3950" t="str">
            <v>8</v>
          </cell>
          <cell r="D3950" t="str">
            <v>000243</v>
          </cell>
          <cell r="E3950">
            <v>38588</v>
          </cell>
          <cell r="F3950" t="str">
            <v>187TE00</v>
          </cell>
          <cell r="G3950" t="str">
            <v>11100301TE00</v>
          </cell>
          <cell r="H3950">
            <v>102357</v>
          </cell>
          <cell r="I3950" t="str">
            <v>K</v>
          </cell>
          <cell r="J3950" t="str">
            <v>PPN 10% TELKOM ( PERUM)</v>
          </cell>
          <cell r="K3950" t="str">
            <v>500872880</v>
          </cell>
        </row>
        <row r="3951">
          <cell r="A3951" t="str">
            <v>F</v>
          </cell>
          <cell r="B3951" t="str">
            <v>7</v>
          </cell>
          <cell r="D3951" t="str">
            <v>001430</v>
          </cell>
          <cell r="E3951">
            <v>38588</v>
          </cell>
          <cell r="F3951" t="str">
            <v>130CI00</v>
          </cell>
          <cell r="G3951" t="str">
            <v>21010101CI00</v>
          </cell>
          <cell r="H3951">
            <v>81000</v>
          </cell>
          <cell r="I3951" t="str">
            <v>K</v>
          </cell>
          <cell r="J3951" t="str">
            <v>KR PPN CINCHONA KOPERAS CUWJX-428-0002990      /</v>
          </cell>
          <cell r="K3951" t="str">
            <v>402250400</v>
          </cell>
        </row>
        <row r="3952">
          <cell r="A3952" t="str">
            <v>F</v>
          </cell>
          <cell r="B3952" t="str">
            <v>7</v>
          </cell>
          <cell r="D3952" t="str">
            <v>001430</v>
          </cell>
          <cell r="E3952">
            <v>38588</v>
          </cell>
          <cell r="F3952" t="str">
            <v>187CI00</v>
          </cell>
          <cell r="G3952" t="str">
            <v>11100301CI00</v>
          </cell>
          <cell r="H3952">
            <v>81000</v>
          </cell>
          <cell r="I3952" t="str">
            <v>D</v>
          </cell>
          <cell r="J3952" t="str">
            <v>PPN 10% CINCHONA KOPERASI        CUWJX-428-0002990</v>
          </cell>
          <cell r="K3952" t="str">
            <v>402250410</v>
          </cell>
        </row>
        <row r="3953">
          <cell r="A3953" t="str">
            <v>F</v>
          </cell>
          <cell r="B3953" t="str">
            <v>8</v>
          </cell>
          <cell r="D3953" t="str">
            <v>000243</v>
          </cell>
          <cell r="E3953">
            <v>38588</v>
          </cell>
          <cell r="F3953" t="str">
            <v>187TE00</v>
          </cell>
          <cell r="G3953" t="str">
            <v>11100301TE00</v>
          </cell>
          <cell r="H3953">
            <v>7542</v>
          </cell>
          <cell r="I3953" t="str">
            <v>K</v>
          </cell>
          <cell r="J3953" t="str">
            <v>PPN 10% TELKOM ( PERUM)</v>
          </cell>
          <cell r="K3953" t="str">
            <v>500872890</v>
          </cell>
        </row>
        <row r="3954">
          <cell r="A3954" t="str">
            <v>F</v>
          </cell>
          <cell r="B3954" t="str">
            <v>8</v>
          </cell>
          <cell r="D3954" t="str">
            <v>000243</v>
          </cell>
          <cell r="E3954">
            <v>38588</v>
          </cell>
          <cell r="F3954" t="str">
            <v>187TE00</v>
          </cell>
          <cell r="G3954" t="str">
            <v>11100301TE00</v>
          </cell>
          <cell r="H3954">
            <v>16584</v>
          </cell>
          <cell r="I3954" t="str">
            <v>K</v>
          </cell>
          <cell r="J3954" t="str">
            <v>PPN 10% TELKOM ( PERUM)</v>
          </cell>
          <cell r="K3954" t="str">
            <v>500872900</v>
          </cell>
        </row>
        <row r="3955">
          <cell r="A3955" t="str">
            <v>F</v>
          </cell>
          <cell r="B3955" t="str">
            <v>7</v>
          </cell>
          <cell r="D3955" t="str">
            <v>001430</v>
          </cell>
          <cell r="E3955">
            <v>38588</v>
          </cell>
          <cell r="F3955" t="str">
            <v>1390300</v>
          </cell>
          <cell r="G3955" t="str">
            <v>210101020300</v>
          </cell>
          <cell r="H3955">
            <v>810000</v>
          </cell>
          <cell r="I3955" t="str">
            <v>D</v>
          </cell>
          <cell r="J3955" t="str">
            <v>3315028B50405/08       135.000-KG DAUN SIRIH</v>
          </cell>
          <cell r="K3955" t="str">
            <v>402250420</v>
          </cell>
        </row>
        <row r="3956">
          <cell r="A3956" t="str">
            <v>F</v>
          </cell>
          <cell r="B3956" t="str">
            <v>8</v>
          </cell>
          <cell r="D3956" t="str">
            <v>000243</v>
          </cell>
          <cell r="E3956">
            <v>38588</v>
          </cell>
          <cell r="F3956" t="str">
            <v>187TE00</v>
          </cell>
          <cell r="G3956" t="str">
            <v>11100301TE00</v>
          </cell>
          <cell r="H3956">
            <v>7973</v>
          </cell>
          <cell r="I3956" t="str">
            <v>K</v>
          </cell>
          <cell r="J3956" t="str">
            <v>PPN 10% TELKOM ( PERUM)</v>
          </cell>
          <cell r="K3956" t="str">
            <v>500872910</v>
          </cell>
        </row>
        <row r="3957">
          <cell r="A3957" t="str">
            <v>F</v>
          </cell>
          <cell r="B3957" t="str">
            <v>8</v>
          </cell>
          <cell r="D3957" t="str">
            <v>000243</v>
          </cell>
          <cell r="E3957">
            <v>38588</v>
          </cell>
          <cell r="F3957" t="str">
            <v>187TE00</v>
          </cell>
          <cell r="G3957" t="str">
            <v>11100301TE00</v>
          </cell>
          <cell r="H3957">
            <v>17747</v>
          </cell>
          <cell r="I3957" t="str">
            <v>K</v>
          </cell>
          <cell r="J3957" t="str">
            <v>PPN 10% TELKOM ( PERUM)</v>
          </cell>
          <cell r="K3957" t="str">
            <v>500872920</v>
          </cell>
        </row>
        <row r="3958">
          <cell r="A3958" t="str">
            <v>F</v>
          </cell>
          <cell r="B3958" t="str">
            <v>8</v>
          </cell>
          <cell r="D3958" t="str">
            <v>000243</v>
          </cell>
          <cell r="E3958">
            <v>38588</v>
          </cell>
          <cell r="F3958" t="str">
            <v>187TE00</v>
          </cell>
          <cell r="G3958" t="str">
            <v>11100301TE00</v>
          </cell>
          <cell r="H3958">
            <v>50944</v>
          </cell>
          <cell r="I3958" t="str">
            <v>K</v>
          </cell>
          <cell r="J3958" t="str">
            <v>PPN 10% TELKOM ( PERUM)</v>
          </cell>
          <cell r="K3958" t="str">
            <v>500872930</v>
          </cell>
        </row>
        <row r="3959">
          <cell r="A3959" t="str">
            <v>F</v>
          </cell>
          <cell r="B3959" t="str">
            <v>8</v>
          </cell>
          <cell r="D3959" t="str">
            <v>000243</v>
          </cell>
          <cell r="E3959">
            <v>38588</v>
          </cell>
          <cell r="F3959" t="str">
            <v>187TE00</v>
          </cell>
          <cell r="G3959" t="str">
            <v>11100301TE00</v>
          </cell>
          <cell r="H3959">
            <v>23353</v>
          </cell>
          <cell r="I3959" t="str">
            <v>K</v>
          </cell>
          <cell r="J3959" t="str">
            <v>PPN 10% TELKOM ( PERUM)</v>
          </cell>
          <cell r="K3959" t="str">
            <v>500872940</v>
          </cell>
        </row>
        <row r="3960">
          <cell r="A3960" t="str">
            <v>F</v>
          </cell>
          <cell r="B3960" t="str">
            <v>8</v>
          </cell>
          <cell r="D3960" t="str">
            <v>000243</v>
          </cell>
          <cell r="E3960">
            <v>38588</v>
          </cell>
          <cell r="F3960" t="str">
            <v>187TR26</v>
          </cell>
          <cell r="G3960" t="str">
            <v>11100301TR26</v>
          </cell>
          <cell r="H3960">
            <v>2519000</v>
          </cell>
          <cell r="I3960" t="str">
            <v>K</v>
          </cell>
          <cell r="J3960" t="str">
            <v>PPN 10% TRIFA RAYA LAB,PT        CKWUG-424-0008504</v>
          </cell>
          <cell r="K3960" t="str">
            <v>500872950</v>
          </cell>
        </row>
        <row r="3961">
          <cell r="A3961" t="str">
            <v>F</v>
          </cell>
          <cell r="B3961" t="str">
            <v>8</v>
          </cell>
          <cell r="D3961" t="str">
            <v>000243</v>
          </cell>
          <cell r="E3961">
            <v>38588</v>
          </cell>
          <cell r="F3961" t="str">
            <v>187YA03</v>
          </cell>
          <cell r="G3961" t="str">
            <v>11100301YA03</v>
          </cell>
          <cell r="H3961">
            <v>159125</v>
          </cell>
          <cell r="I3961" t="str">
            <v>K</v>
          </cell>
          <cell r="J3961" t="str">
            <v>PPN 10% YAKEMI  ( TERA TIMB.)    CQXEG-423-0001509</v>
          </cell>
          <cell r="K3961" t="str">
            <v>500872960</v>
          </cell>
        </row>
        <row r="3962">
          <cell r="A3962" t="str">
            <v>F</v>
          </cell>
          <cell r="B3962" t="str">
            <v>8</v>
          </cell>
          <cell r="D3962" t="str">
            <v>000243</v>
          </cell>
          <cell r="E3962">
            <v>38588</v>
          </cell>
          <cell r="F3962" t="str">
            <v>187CI00</v>
          </cell>
          <cell r="G3962" t="str">
            <v>11100301CI00</v>
          </cell>
          <cell r="H3962">
            <v>297000</v>
          </cell>
          <cell r="I3962" t="str">
            <v>K</v>
          </cell>
          <cell r="J3962" t="str">
            <v>PPN 10% CINCHONA KOPERASI        CUWJX-428-0002913</v>
          </cell>
          <cell r="K3962" t="str">
            <v>500872970</v>
          </cell>
        </row>
        <row r="3963">
          <cell r="A3963" t="str">
            <v>F</v>
          </cell>
          <cell r="B3963" t="str">
            <v>8</v>
          </cell>
          <cell r="D3963" t="str">
            <v>000243</v>
          </cell>
          <cell r="E3963">
            <v>38588</v>
          </cell>
          <cell r="F3963" t="str">
            <v>187KI26</v>
          </cell>
          <cell r="G3963" t="str">
            <v>11100301KI26</v>
          </cell>
          <cell r="H3963">
            <v>3722917</v>
          </cell>
          <cell r="I3963" t="str">
            <v>K</v>
          </cell>
          <cell r="J3963" t="str">
            <v>PPN 10% KININDA AGRIJAYA, CV     EGDKV-424-0000014</v>
          </cell>
          <cell r="K3963" t="str">
            <v>500872980</v>
          </cell>
        </row>
        <row r="3964">
          <cell r="A3964" t="str">
            <v>F</v>
          </cell>
          <cell r="B3964" t="str">
            <v>8</v>
          </cell>
          <cell r="D3964" t="str">
            <v>000243</v>
          </cell>
          <cell r="E3964">
            <v>38588</v>
          </cell>
          <cell r="F3964" t="str">
            <v>187SI28</v>
          </cell>
          <cell r="G3964" t="str">
            <v>11100301SI28</v>
          </cell>
          <cell r="H3964">
            <v>82000</v>
          </cell>
          <cell r="I3964" t="str">
            <v>K</v>
          </cell>
          <cell r="J3964" t="str">
            <v>PPN 10% SIGMACO SAKSAMA IMAGE    DXJKJ-041-0002426</v>
          </cell>
          <cell r="K3964" t="str">
            <v>500872990</v>
          </cell>
        </row>
        <row r="3965">
          <cell r="A3965" t="str">
            <v>F</v>
          </cell>
          <cell r="B3965" t="str">
            <v>8</v>
          </cell>
          <cell r="D3965" t="str">
            <v>000243</v>
          </cell>
          <cell r="E3965">
            <v>38588</v>
          </cell>
          <cell r="F3965" t="str">
            <v>187PU13</v>
          </cell>
          <cell r="G3965" t="str">
            <v>11100301PU13</v>
          </cell>
          <cell r="H3965">
            <v>125020</v>
          </cell>
          <cell r="I3965" t="str">
            <v>K</v>
          </cell>
          <cell r="J3965" t="str">
            <v>PPN 10% PURINUSA EKA PERSADA, PT CYRRK-429-0337070</v>
          </cell>
          <cell r="K3965" t="str">
            <v>500873000</v>
          </cell>
        </row>
        <row r="3966">
          <cell r="A3966" t="str">
            <v>F</v>
          </cell>
          <cell r="B3966" t="str">
            <v>8</v>
          </cell>
          <cell r="D3966" t="str">
            <v>000243</v>
          </cell>
          <cell r="E3966">
            <v>38588</v>
          </cell>
          <cell r="F3966" t="str">
            <v>1610100</v>
          </cell>
          <cell r="G3966" t="str">
            <v>210840020100</v>
          </cell>
          <cell r="H3966">
            <v>198813239</v>
          </cell>
          <cell r="I3966" t="str">
            <v>D</v>
          </cell>
          <cell r="J3966" t="str">
            <v>DOKUMEN 7 B BULAN JULI 2005</v>
          </cell>
          <cell r="K3966" t="str">
            <v>500873010</v>
          </cell>
        </row>
        <row r="3967">
          <cell r="A3967" t="str">
            <v>F</v>
          </cell>
          <cell r="B3967" t="str">
            <v>7</v>
          </cell>
          <cell r="D3967" t="str">
            <v>01409</v>
          </cell>
          <cell r="E3967">
            <v>38586</v>
          </cell>
          <cell r="F3967" t="str">
            <v>48520J3</v>
          </cell>
          <cell r="G3967" t="str">
            <v>6106010120J3</v>
          </cell>
          <cell r="H3967">
            <v>33000</v>
          </cell>
          <cell r="I3967" t="str">
            <v>D</v>
          </cell>
          <cell r="J3967" t="str">
            <v>*19640514A 006058 BI.OBT KARY ENGKOM KOMARIAH,NY</v>
          </cell>
          <cell r="K3967" t="str">
            <v>402220100</v>
          </cell>
        </row>
        <row r="3968">
          <cell r="A3968" t="str">
            <v>F</v>
          </cell>
          <cell r="B3968" t="str">
            <v>7</v>
          </cell>
          <cell r="D3968" t="str">
            <v>01409</v>
          </cell>
          <cell r="E3968">
            <v>38586</v>
          </cell>
          <cell r="F3968" t="str">
            <v>48520J3</v>
          </cell>
          <cell r="G3968" t="str">
            <v>6106010120J3</v>
          </cell>
          <cell r="H3968">
            <v>69160</v>
          </cell>
          <cell r="I3968" t="str">
            <v>D</v>
          </cell>
          <cell r="J3968" t="str">
            <v>*19590516A 006076 BI.OBT KARY SLAMET</v>
          </cell>
          <cell r="K3968" t="str">
            <v>402220110</v>
          </cell>
        </row>
        <row r="3969">
          <cell r="A3969" t="str">
            <v>M</v>
          </cell>
          <cell r="B3969" t="str">
            <v>7</v>
          </cell>
          <cell r="D3969" t="str">
            <v>01409</v>
          </cell>
          <cell r="E3969">
            <v>38586</v>
          </cell>
          <cell r="F3969" t="str">
            <v>48520G5</v>
          </cell>
          <cell r="G3969" t="str">
            <v>6106010120G5</v>
          </cell>
          <cell r="H3969">
            <v>242730</v>
          </cell>
          <cell r="I3969" t="str">
            <v>D</v>
          </cell>
          <cell r="J3969" t="str">
            <v>*19610220A 006100 BI.OBT KARY JAJANG CAHYA</v>
          </cell>
          <cell r="K3969" t="str">
            <v>402220120</v>
          </cell>
        </row>
        <row r="3970">
          <cell r="A3970" t="str">
            <v>M</v>
          </cell>
          <cell r="B3970" t="str">
            <v>7</v>
          </cell>
          <cell r="D3970" t="str">
            <v>01409</v>
          </cell>
          <cell r="E3970">
            <v>38586</v>
          </cell>
          <cell r="F3970" t="str">
            <v>48520H6</v>
          </cell>
          <cell r="G3970" t="str">
            <v>6106010120H6</v>
          </cell>
          <cell r="H3970">
            <v>130680</v>
          </cell>
          <cell r="I3970" t="str">
            <v>D</v>
          </cell>
          <cell r="J3970" t="str">
            <v>*19630606B 006108 BI.OBT KARY ANDI</v>
          </cell>
          <cell r="K3970" t="str">
            <v>402220130</v>
          </cell>
        </row>
        <row r="3971">
          <cell r="A3971" t="str">
            <v>F</v>
          </cell>
          <cell r="B3971" t="str">
            <v>7</v>
          </cell>
          <cell r="D3971" t="str">
            <v>01409</v>
          </cell>
          <cell r="E3971">
            <v>38586</v>
          </cell>
          <cell r="F3971" t="str">
            <v>48520F7</v>
          </cell>
          <cell r="G3971" t="str">
            <v>6106010120F7</v>
          </cell>
          <cell r="H3971">
            <v>146520</v>
          </cell>
          <cell r="I3971" t="str">
            <v>D</v>
          </cell>
          <cell r="J3971" t="str">
            <v>*19500910A 006121 BI.OBT KARY NILA MERLITA, DRA.NY</v>
          </cell>
          <cell r="K3971" t="str">
            <v>402220140</v>
          </cell>
        </row>
        <row r="3972">
          <cell r="A3972" t="str">
            <v>F</v>
          </cell>
          <cell r="B3972" t="str">
            <v>7</v>
          </cell>
          <cell r="D3972" t="str">
            <v>01409</v>
          </cell>
          <cell r="E3972">
            <v>38586</v>
          </cell>
          <cell r="F3972" t="str">
            <v>48520F7</v>
          </cell>
          <cell r="G3972" t="str">
            <v>6106010120F7</v>
          </cell>
          <cell r="H3972">
            <v>58760</v>
          </cell>
          <cell r="I3972" t="str">
            <v>D</v>
          </cell>
          <cell r="J3972" t="str">
            <v>*19630605C 006129 BI.OBT KARY YADI KURNIADI</v>
          </cell>
          <cell r="K3972" t="str">
            <v>402220150</v>
          </cell>
        </row>
        <row r="3973">
          <cell r="A3973" t="str">
            <v>M</v>
          </cell>
          <cell r="B3973" t="str">
            <v>7</v>
          </cell>
          <cell r="D3973" t="str">
            <v>01409</v>
          </cell>
          <cell r="E3973">
            <v>38586</v>
          </cell>
          <cell r="F3973" t="str">
            <v>48520M2</v>
          </cell>
          <cell r="G3973" t="str">
            <v>6106010120M2</v>
          </cell>
          <cell r="H3973">
            <v>72600</v>
          </cell>
          <cell r="I3973" t="str">
            <v>D</v>
          </cell>
          <cell r="J3973" t="str">
            <v>*19610216A 006132 BI.OBT KARY ASEP SUHERMAN</v>
          </cell>
          <cell r="K3973" t="str">
            <v>402220160</v>
          </cell>
        </row>
        <row r="3974">
          <cell r="A3974" t="str">
            <v>M</v>
          </cell>
          <cell r="B3974" t="str">
            <v>7</v>
          </cell>
          <cell r="D3974" t="str">
            <v>01409</v>
          </cell>
          <cell r="E3974">
            <v>38586</v>
          </cell>
          <cell r="F3974" t="str">
            <v>48520H4</v>
          </cell>
          <cell r="G3974" t="str">
            <v>6106010120H4</v>
          </cell>
          <cell r="H3974">
            <v>313170</v>
          </cell>
          <cell r="I3974" t="str">
            <v>D</v>
          </cell>
          <cell r="J3974" t="str">
            <v>*19620224A 006134 BI.OBT KARY DEDI SUPRIADI -2</v>
          </cell>
          <cell r="K3974" t="str">
            <v>402220170</v>
          </cell>
        </row>
        <row r="3975">
          <cell r="A3975" t="str">
            <v>F</v>
          </cell>
          <cell r="B3975" t="str">
            <v>7</v>
          </cell>
          <cell r="D3975" t="str">
            <v>01409</v>
          </cell>
          <cell r="E3975">
            <v>38586</v>
          </cell>
          <cell r="F3975" t="str">
            <v>48520F2</v>
          </cell>
          <cell r="G3975" t="str">
            <v>6106010120F2</v>
          </cell>
          <cell r="H3975">
            <v>65340</v>
          </cell>
          <cell r="I3975" t="str">
            <v>D</v>
          </cell>
          <cell r="J3975" t="str">
            <v>*19660410A 006160 BI.OBT KARY RUSMIATI,NY</v>
          </cell>
          <cell r="K3975" t="str">
            <v>402220180</v>
          </cell>
        </row>
        <row r="3976">
          <cell r="A3976" t="str">
            <v>F</v>
          </cell>
          <cell r="B3976" t="str">
            <v>7</v>
          </cell>
          <cell r="D3976" t="str">
            <v>01409</v>
          </cell>
          <cell r="E3976">
            <v>38586</v>
          </cell>
          <cell r="F3976" t="str">
            <v>48520F6</v>
          </cell>
          <cell r="G3976" t="str">
            <v>6106010120F6</v>
          </cell>
          <cell r="H3976">
            <v>139471</v>
          </cell>
          <cell r="I3976" t="str">
            <v>D</v>
          </cell>
          <cell r="J3976" t="str">
            <v>*19550202A 006161 BI.OBT KARY TIKA IRAWATI,NY</v>
          </cell>
          <cell r="K3976" t="str">
            <v>402220190</v>
          </cell>
        </row>
        <row r="3977">
          <cell r="A3977" t="str">
            <v>M</v>
          </cell>
          <cell r="B3977" t="str">
            <v>7</v>
          </cell>
          <cell r="D3977" t="str">
            <v>01409</v>
          </cell>
          <cell r="E3977">
            <v>38586</v>
          </cell>
          <cell r="F3977" t="str">
            <v>48520M3</v>
          </cell>
          <cell r="G3977" t="str">
            <v>6106010120M3</v>
          </cell>
          <cell r="H3977">
            <v>282080</v>
          </cell>
          <cell r="I3977" t="str">
            <v>D</v>
          </cell>
          <cell r="J3977" t="str">
            <v>*19581211A 006174 BI.OBT KARY KUSNANDAR</v>
          </cell>
          <cell r="K3977" t="str">
            <v>402220200</v>
          </cell>
        </row>
        <row r="3978">
          <cell r="A3978" t="str">
            <v>F</v>
          </cell>
          <cell r="B3978" t="str">
            <v>1</v>
          </cell>
          <cell r="D3978" t="str">
            <v>003628</v>
          </cell>
          <cell r="E3978">
            <v>38587</v>
          </cell>
          <cell r="F3978" t="str">
            <v>48200C1</v>
          </cell>
          <cell r="G3978" t="str">
            <v>6702010100C1</v>
          </cell>
          <cell r="H3978">
            <v>125000</v>
          </cell>
          <cell r="I3978" t="str">
            <v>D</v>
          </cell>
          <cell r="J3978" t="str">
            <v>SPPD NO.263/SPPD/JS/DH/05 SYAMSUL H TGL 8/08/2005</v>
          </cell>
          <cell r="K3978" t="str">
            <v>103230010</v>
          </cell>
        </row>
        <row r="3979">
          <cell r="A3979" t="str">
            <v>F</v>
          </cell>
          <cell r="B3979" t="str">
            <v>1</v>
          </cell>
          <cell r="D3979" t="str">
            <v>003628</v>
          </cell>
          <cell r="E3979">
            <v>38587</v>
          </cell>
          <cell r="F3979" t="str">
            <v>1000000</v>
          </cell>
          <cell r="G3979" t="str">
            <v>110101010000</v>
          </cell>
          <cell r="H3979">
            <v>125000</v>
          </cell>
          <cell r="I3979" t="str">
            <v>K</v>
          </cell>
          <cell r="J3979" t="str">
            <v>SPPD NO 263/SPPD/JS/DH/05 SYAMSUL H TGL 8/08/2005</v>
          </cell>
          <cell r="K3979" t="str">
            <v>103230020</v>
          </cell>
        </row>
        <row r="3980">
          <cell r="A3980" t="str">
            <v>F</v>
          </cell>
          <cell r="B3980" t="str">
            <v>1</v>
          </cell>
          <cell r="D3980" t="str">
            <v>003629</v>
          </cell>
          <cell r="E3980">
            <v>38587</v>
          </cell>
          <cell r="F3980" t="str">
            <v>48200L1</v>
          </cell>
          <cell r="G3980" t="str">
            <v>6702010100L1</v>
          </cell>
          <cell r="H3980">
            <v>125000</v>
          </cell>
          <cell r="I3980" t="str">
            <v>D</v>
          </cell>
          <cell r="J3980" t="str">
            <v>SPPD NO 261/SPPD/JS/DH/05 E.MIMIN  TGL 11/08/2005</v>
          </cell>
          <cell r="K3980" t="str">
            <v>103230030</v>
          </cell>
        </row>
        <row r="3981">
          <cell r="A3981" t="str">
            <v>F</v>
          </cell>
          <cell r="B3981" t="str">
            <v>1</v>
          </cell>
          <cell r="D3981" t="str">
            <v>003629</v>
          </cell>
          <cell r="E3981">
            <v>38587</v>
          </cell>
          <cell r="F3981" t="str">
            <v>1000000</v>
          </cell>
          <cell r="G3981" t="str">
            <v>110101010000</v>
          </cell>
          <cell r="H3981">
            <v>125000</v>
          </cell>
          <cell r="I3981" t="str">
            <v>K</v>
          </cell>
          <cell r="J3981" t="str">
            <v>SPPD NO 261/SPPD/JS/DH/05 E.MIMIN  TGL 11/08/2005</v>
          </cell>
          <cell r="K3981" t="str">
            <v>103230040</v>
          </cell>
        </row>
        <row r="3982">
          <cell r="A3982" t="str">
            <v>F</v>
          </cell>
          <cell r="B3982" t="str">
            <v>1</v>
          </cell>
          <cell r="D3982" t="str">
            <v>003630</v>
          </cell>
          <cell r="E3982">
            <v>38587</v>
          </cell>
          <cell r="F3982" t="str">
            <v>48526H1</v>
          </cell>
          <cell r="G3982" t="str">
            <v>6106060126H1</v>
          </cell>
          <cell r="H3982">
            <v>100000</v>
          </cell>
          <cell r="I3982" t="str">
            <v>D</v>
          </cell>
          <cell r="J3982" t="str">
            <v>KACA MATA NY,BEBEN   PRODUKSI III</v>
          </cell>
          <cell r="K3982" t="str">
            <v>103230050</v>
          </cell>
        </row>
        <row r="3983">
          <cell r="A3983" t="str">
            <v>F</v>
          </cell>
          <cell r="B3983" t="str">
            <v>1</v>
          </cell>
          <cell r="D3983" t="str">
            <v>003630</v>
          </cell>
          <cell r="E3983">
            <v>38587</v>
          </cell>
          <cell r="F3983" t="str">
            <v>1000000</v>
          </cell>
          <cell r="G3983" t="str">
            <v>110101010000</v>
          </cell>
          <cell r="H3983">
            <v>100000</v>
          </cell>
          <cell r="I3983" t="str">
            <v>K</v>
          </cell>
          <cell r="J3983" t="str">
            <v>KACA MATA NY,BEBEN   PRODUKSI III</v>
          </cell>
          <cell r="K3983" t="str">
            <v>103230060</v>
          </cell>
        </row>
        <row r="3984">
          <cell r="A3984" t="str">
            <v>F</v>
          </cell>
          <cell r="B3984" t="str">
            <v>1</v>
          </cell>
          <cell r="D3984" t="str">
            <v>003631</v>
          </cell>
          <cell r="E3984">
            <v>38587</v>
          </cell>
          <cell r="F3984" t="str">
            <v>48200H1</v>
          </cell>
          <cell r="G3984" t="str">
            <v>6702010100H1</v>
          </cell>
          <cell r="H3984">
            <v>125000</v>
          </cell>
          <cell r="I3984" t="str">
            <v>D</v>
          </cell>
          <cell r="J3984" t="str">
            <v>SPPD NO.231/SPPD/JS/DH/VIII/05 BEBEN B TGL 27/07/2</v>
          </cell>
          <cell r="K3984" t="str">
            <v>103230070</v>
          </cell>
        </row>
        <row r="3985">
          <cell r="A3985" t="str">
            <v>F</v>
          </cell>
          <cell r="B3985" t="str">
            <v>1</v>
          </cell>
          <cell r="D3985" t="str">
            <v>003631</v>
          </cell>
          <cell r="E3985">
            <v>38587</v>
          </cell>
          <cell r="F3985" t="str">
            <v>1000000</v>
          </cell>
          <cell r="G3985" t="str">
            <v>110101010000</v>
          </cell>
          <cell r="H3985">
            <v>125000</v>
          </cell>
          <cell r="I3985" t="str">
            <v>K</v>
          </cell>
          <cell r="J3985" t="str">
            <v>SPPD NO.231/SPPD/JS/DH/VIII/05 BEBEN 27 JULI 2005</v>
          </cell>
          <cell r="K3985" t="str">
            <v>103230080</v>
          </cell>
        </row>
        <row r="3986">
          <cell r="A3986" t="str">
            <v>F</v>
          </cell>
          <cell r="B3986" t="str">
            <v>1</v>
          </cell>
          <cell r="D3986" t="str">
            <v>003632</v>
          </cell>
          <cell r="E3986">
            <v>38587</v>
          </cell>
          <cell r="F3986" t="str">
            <v>48200Q5</v>
          </cell>
          <cell r="G3986" t="str">
            <v>6702010100Q5</v>
          </cell>
          <cell r="H3986">
            <v>281000</v>
          </cell>
          <cell r="I3986" t="str">
            <v>D</v>
          </cell>
          <cell r="J3986" t="str">
            <v>SPPD NO.258/SPPD/JS/DH/VIII/05 ANUNG S TGL 6/08/20</v>
          </cell>
          <cell r="K3986" t="str">
            <v>103230090</v>
          </cell>
        </row>
        <row r="3987">
          <cell r="A3987" t="str">
            <v>F</v>
          </cell>
          <cell r="B3987" t="str">
            <v>1</v>
          </cell>
          <cell r="D3987" t="str">
            <v>003632</v>
          </cell>
          <cell r="E3987">
            <v>38587</v>
          </cell>
          <cell r="F3987" t="str">
            <v>1000000</v>
          </cell>
          <cell r="G3987" t="str">
            <v>110101010000</v>
          </cell>
          <cell r="H3987">
            <v>281000</v>
          </cell>
          <cell r="I3987" t="str">
            <v>K</v>
          </cell>
          <cell r="J3987" t="str">
            <v>SPPD NO.258/SPPD/JS/DH/VIII/05 ANUNG S 6 AGUST 05</v>
          </cell>
          <cell r="K3987" t="str">
            <v>103230100</v>
          </cell>
        </row>
        <row r="3988">
          <cell r="A3988" t="str">
            <v>F</v>
          </cell>
          <cell r="B3988" t="str">
            <v>1</v>
          </cell>
          <cell r="D3988" t="str">
            <v>003633</v>
          </cell>
          <cell r="E3988">
            <v>38587</v>
          </cell>
          <cell r="F3988" t="str">
            <v>1000000</v>
          </cell>
          <cell r="G3988" t="str">
            <v>110101010000</v>
          </cell>
          <cell r="H3988">
            <v>237000</v>
          </cell>
          <cell r="I3988" t="str">
            <v>K</v>
          </cell>
          <cell r="J3988" t="str">
            <v>SPPD NO.259/SPPD/JS/DH/VIII/05 ANUNG S 8 AGUST 05</v>
          </cell>
          <cell r="K3988" t="str">
            <v>103230110</v>
          </cell>
        </row>
        <row r="3989">
          <cell r="A3989" t="str">
            <v>F</v>
          </cell>
          <cell r="B3989" t="str">
            <v>1</v>
          </cell>
          <cell r="D3989" t="str">
            <v>003633</v>
          </cell>
          <cell r="E3989">
            <v>38587</v>
          </cell>
          <cell r="F3989" t="str">
            <v>48200Q5</v>
          </cell>
          <cell r="G3989" t="str">
            <v>6702010100Q5</v>
          </cell>
          <cell r="H3989">
            <v>237000</v>
          </cell>
          <cell r="I3989" t="str">
            <v>D</v>
          </cell>
          <cell r="J3989" t="str">
            <v>SPPD NO.259/SPPD/JS/DH/VIII/05 ANUNG S 8 AGUST 05</v>
          </cell>
          <cell r="K3989" t="str">
            <v>103230120</v>
          </cell>
        </row>
        <row r="3990">
          <cell r="A3990" t="str">
            <v>F</v>
          </cell>
          <cell r="B3990" t="str">
            <v>1</v>
          </cell>
          <cell r="D3990" t="str">
            <v>003634</v>
          </cell>
          <cell r="E3990">
            <v>38587</v>
          </cell>
          <cell r="F3990" t="str">
            <v>48200Q5</v>
          </cell>
          <cell r="G3990" t="str">
            <v>6702010100Q5</v>
          </cell>
          <cell r="H3990">
            <v>299000</v>
          </cell>
          <cell r="I3990" t="str">
            <v>D</v>
          </cell>
          <cell r="J3990" t="str">
            <v>SPPD NO.260/SPPD/JS/DH/VIII/05 ANUNG S 11 AGST 05</v>
          </cell>
          <cell r="K3990" t="str">
            <v>103230130</v>
          </cell>
        </row>
        <row r="3991">
          <cell r="A3991" t="str">
            <v>F</v>
          </cell>
          <cell r="B3991" t="str">
            <v>1</v>
          </cell>
          <cell r="D3991" t="str">
            <v>003634</v>
          </cell>
          <cell r="E3991">
            <v>38587</v>
          </cell>
          <cell r="F3991" t="str">
            <v>1000000</v>
          </cell>
          <cell r="G3991" t="str">
            <v>110101010000</v>
          </cell>
          <cell r="H3991">
            <v>299000</v>
          </cell>
          <cell r="I3991" t="str">
            <v>K</v>
          </cell>
          <cell r="J3991" t="str">
            <v>SPPD NO.260/SPPD/JS/DH/VIII/05 ANUNG S 11 AGST 05</v>
          </cell>
          <cell r="K3991" t="str">
            <v>103230140</v>
          </cell>
        </row>
        <row r="3992">
          <cell r="A3992" t="str">
            <v>F</v>
          </cell>
          <cell r="B3992" t="str">
            <v>1</v>
          </cell>
          <cell r="D3992" t="str">
            <v>003635</v>
          </cell>
          <cell r="E3992">
            <v>38587</v>
          </cell>
          <cell r="F3992" t="str">
            <v>49102A0</v>
          </cell>
          <cell r="G3992" t="str">
            <v>6801020102A0</v>
          </cell>
          <cell r="H3992">
            <v>580000</v>
          </cell>
          <cell r="I3992" t="str">
            <v>D</v>
          </cell>
          <cell r="J3992" t="str">
            <v>B.JAMUAN TGL 17 AGUSTUS 2005</v>
          </cell>
          <cell r="K3992" t="str">
            <v>103230150</v>
          </cell>
        </row>
        <row r="3993">
          <cell r="A3993" t="str">
            <v>F</v>
          </cell>
          <cell r="B3993" t="str">
            <v>1</v>
          </cell>
          <cell r="D3993" t="str">
            <v>003635</v>
          </cell>
          <cell r="E3993">
            <v>38587</v>
          </cell>
          <cell r="F3993" t="str">
            <v>1000000</v>
          </cell>
          <cell r="G3993" t="str">
            <v>110101010000</v>
          </cell>
          <cell r="H3993">
            <v>580000</v>
          </cell>
          <cell r="I3993" t="str">
            <v>K</v>
          </cell>
          <cell r="J3993" t="str">
            <v>B.JAMUAN TGL 17 AGUSTUS 2005</v>
          </cell>
          <cell r="K3993" t="str">
            <v>103230160</v>
          </cell>
        </row>
        <row r="3994">
          <cell r="A3994" t="str">
            <v>F</v>
          </cell>
          <cell r="B3994" t="str">
            <v>1</v>
          </cell>
          <cell r="D3994" t="str">
            <v>003636</v>
          </cell>
          <cell r="E3994">
            <v>38587</v>
          </cell>
          <cell r="F3994" t="str">
            <v>46302Q5</v>
          </cell>
          <cell r="G3994" t="str">
            <v>6201020202Q5</v>
          </cell>
          <cell r="H3994">
            <v>68500</v>
          </cell>
          <cell r="I3994" t="str">
            <v>D</v>
          </cell>
          <cell r="J3994" t="str">
            <v>PEMBELIAN BBM KENDR D 1452 ES TGL 12/08/2005</v>
          </cell>
          <cell r="K3994" t="str">
            <v>103230170</v>
          </cell>
        </row>
        <row r="3995">
          <cell r="A3995" t="str">
            <v>F</v>
          </cell>
          <cell r="B3995" t="str">
            <v>1</v>
          </cell>
          <cell r="D3995" t="str">
            <v>003636</v>
          </cell>
          <cell r="E3995">
            <v>38587</v>
          </cell>
          <cell r="F3995" t="str">
            <v>1000000</v>
          </cell>
          <cell r="G3995" t="str">
            <v>110101010000</v>
          </cell>
          <cell r="H3995">
            <v>68500</v>
          </cell>
          <cell r="I3995" t="str">
            <v>K</v>
          </cell>
          <cell r="J3995" t="str">
            <v>PEMBELIAN BBM KENDR D 1452 ES TGL 12/08/2005</v>
          </cell>
          <cell r="K3995" t="str">
            <v>103230180</v>
          </cell>
        </row>
        <row r="3996">
          <cell r="A3996" t="str">
            <v>F</v>
          </cell>
          <cell r="B3996" t="str">
            <v>1</v>
          </cell>
          <cell r="D3996" t="str">
            <v>003637</v>
          </cell>
          <cell r="E3996">
            <v>38587</v>
          </cell>
          <cell r="F3996" t="str">
            <v>49300Q5</v>
          </cell>
          <cell r="G3996" t="str">
            <v>6802010100Q5</v>
          </cell>
          <cell r="H3996">
            <v>240000</v>
          </cell>
          <cell r="I3996" t="str">
            <v>D</v>
          </cell>
          <cell r="J3996" t="str">
            <v>PEMBELIAN DUNLOP TGL 23 AGUSTUS 2005</v>
          </cell>
          <cell r="K3996" t="str">
            <v>103230190</v>
          </cell>
        </row>
        <row r="3997">
          <cell r="A3997" t="str">
            <v>F</v>
          </cell>
          <cell r="B3997" t="str">
            <v>1</v>
          </cell>
          <cell r="D3997" t="str">
            <v>003637</v>
          </cell>
          <cell r="E3997">
            <v>38587</v>
          </cell>
          <cell r="F3997" t="str">
            <v>1000000</v>
          </cell>
          <cell r="G3997" t="str">
            <v>110101010000</v>
          </cell>
          <cell r="H3997">
            <v>240000</v>
          </cell>
          <cell r="I3997" t="str">
            <v>K</v>
          </cell>
          <cell r="J3997" t="str">
            <v>PEMBELIAN DUNLOP TGL 23 AGUSTUS 2005</v>
          </cell>
          <cell r="K3997" t="str">
            <v>103230200</v>
          </cell>
        </row>
        <row r="3998">
          <cell r="A3998" t="str">
            <v>F</v>
          </cell>
          <cell r="B3998" t="str">
            <v>1</v>
          </cell>
          <cell r="D3998" t="str">
            <v>003638</v>
          </cell>
          <cell r="E3998">
            <v>38587</v>
          </cell>
          <cell r="F3998" t="str">
            <v>49102A0</v>
          </cell>
          <cell r="G3998" t="str">
            <v>6801020102A0</v>
          </cell>
          <cell r="H3998">
            <v>110550</v>
          </cell>
          <cell r="I3998" t="str">
            <v>D</v>
          </cell>
          <cell r="J3998" t="str">
            <v>BJAMUAN MAKAN TAMU PERUSAHAAN</v>
          </cell>
          <cell r="K3998" t="str">
            <v>103230210</v>
          </cell>
        </row>
        <row r="3999">
          <cell r="A3999" t="str">
            <v>F</v>
          </cell>
          <cell r="B3999" t="str">
            <v>1</v>
          </cell>
          <cell r="D3999" t="str">
            <v>003638</v>
          </cell>
          <cell r="E3999">
            <v>38587</v>
          </cell>
          <cell r="F3999" t="str">
            <v>1000000</v>
          </cell>
          <cell r="G3999" t="str">
            <v>110101010000</v>
          </cell>
          <cell r="H3999">
            <v>110550</v>
          </cell>
          <cell r="I3999" t="str">
            <v>K</v>
          </cell>
          <cell r="J3999" t="str">
            <v>BJAMUAN MAKAN TAMU PERUSAHAAN</v>
          </cell>
          <cell r="K3999" t="str">
            <v>103230220</v>
          </cell>
        </row>
        <row r="4000">
          <cell r="A4000" t="str">
            <v>F</v>
          </cell>
          <cell r="B4000" t="str">
            <v>1</v>
          </cell>
          <cell r="D4000" t="str">
            <v>003639</v>
          </cell>
          <cell r="E4000">
            <v>38587</v>
          </cell>
          <cell r="F4000" t="str">
            <v>1000000</v>
          </cell>
          <cell r="G4000" t="str">
            <v>110101010000</v>
          </cell>
          <cell r="H4000">
            <v>166300</v>
          </cell>
          <cell r="I4000" t="str">
            <v>K</v>
          </cell>
          <cell r="J4000" t="str">
            <v>SPPD NO.252/SPPD/JS/DH/VIII/05 DADANG S 5 AGUST 20</v>
          </cell>
          <cell r="K4000" t="str">
            <v>103230230</v>
          </cell>
        </row>
        <row r="4001">
          <cell r="A4001" t="str">
            <v>F</v>
          </cell>
          <cell r="B4001" t="str">
            <v>1</v>
          </cell>
          <cell r="D4001" t="str">
            <v>003639</v>
          </cell>
          <cell r="E4001">
            <v>38587</v>
          </cell>
          <cell r="F4001" t="str">
            <v>48200Q5</v>
          </cell>
          <cell r="G4001" t="str">
            <v>6702010100Q5</v>
          </cell>
          <cell r="H4001">
            <v>166300</v>
          </cell>
          <cell r="I4001" t="str">
            <v>D</v>
          </cell>
          <cell r="J4001" t="str">
            <v>SPPD NO.252/SPPD/JS/DH/VIII/05 DADANG S 5 AGUST 05</v>
          </cell>
          <cell r="K4001" t="str">
            <v>103230240</v>
          </cell>
        </row>
        <row r="4002">
          <cell r="A4002" t="str">
            <v>F</v>
          </cell>
          <cell r="B4002" t="str">
            <v>1</v>
          </cell>
          <cell r="D4002" t="str">
            <v>003640</v>
          </cell>
          <cell r="E4002">
            <v>38587</v>
          </cell>
          <cell r="F4002" t="str">
            <v>48501AO</v>
          </cell>
          <cell r="G4002" t="str">
            <v>6701010101AO</v>
          </cell>
          <cell r="H4002">
            <v>250000</v>
          </cell>
          <cell r="I4002" t="str">
            <v>D</v>
          </cell>
          <cell r="J4002" t="str">
            <v>B.PENDAFTARAN DRS,JISMAN SIAGIAN PD SEMINAR IPEX T</v>
          </cell>
          <cell r="K4002" t="str">
            <v>103230250</v>
          </cell>
        </row>
        <row r="4003">
          <cell r="A4003" t="str">
            <v>F</v>
          </cell>
          <cell r="B4003" t="str">
            <v>1</v>
          </cell>
          <cell r="D4003" t="str">
            <v>003640</v>
          </cell>
          <cell r="E4003">
            <v>38587</v>
          </cell>
          <cell r="F4003" t="str">
            <v>48501E0</v>
          </cell>
          <cell r="G4003" t="str">
            <v>6701010101E0</v>
          </cell>
          <cell r="H4003">
            <v>250000</v>
          </cell>
          <cell r="I4003" t="str">
            <v>D</v>
          </cell>
          <cell r="J4003" t="str">
            <v>B.PENDAFTARAN DRS KUSMAYA PD SEMINAR IPEX 15/08/05</v>
          </cell>
          <cell r="K4003" t="str">
            <v>103230260</v>
          </cell>
        </row>
        <row r="4004">
          <cell r="A4004" t="str">
            <v>F</v>
          </cell>
          <cell r="B4004" t="str">
            <v>1</v>
          </cell>
          <cell r="D4004" t="str">
            <v>003640</v>
          </cell>
          <cell r="E4004">
            <v>38587</v>
          </cell>
          <cell r="F4004" t="str">
            <v>48501I0</v>
          </cell>
          <cell r="G4004" t="str">
            <v>6701010101I0</v>
          </cell>
          <cell r="H4004">
            <v>250000</v>
          </cell>
          <cell r="I4004" t="str">
            <v>D</v>
          </cell>
          <cell r="J4004" t="str">
            <v>B.PENDAFTARAN DRS ABDUL M PD SEMINAR IPEX 15/08/05</v>
          </cell>
          <cell r="K4004" t="str">
            <v>103230270</v>
          </cell>
        </row>
        <row r="4005">
          <cell r="A4005" t="str">
            <v>F</v>
          </cell>
          <cell r="B4005" t="str">
            <v>1</v>
          </cell>
          <cell r="D4005" t="str">
            <v>003640</v>
          </cell>
          <cell r="E4005">
            <v>38587</v>
          </cell>
          <cell r="F4005" t="str">
            <v>4960200</v>
          </cell>
          <cell r="G4005" t="str">
            <v>680402010200</v>
          </cell>
          <cell r="H4005">
            <v>5000</v>
          </cell>
          <cell r="I4005" t="str">
            <v>D</v>
          </cell>
          <cell r="J4005" t="str">
            <v>B,PROV DAN MATERAI TGL 15 AGUSTUS 2005</v>
          </cell>
          <cell r="K4005" t="str">
            <v>103230280</v>
          </cell>
        </row>
        <row r="4006">
          <cell r="A4006" t="str">
            <v>F</v>
          </cell>
          <cell r="B4006" t="str">
            <v>1</v>
          </cell>
          <cell r="D4006" t="str">
            <v>003641</v>
          </cell>
          <cell r="E4006">
            <v>38587</v>
          </cell>
          <cell r="F4006" t="str">
            <v>4500200</v>
          </cell>
          <cell r="G4006" t="str">
            <v>650102020200</v>
          </cell>
          <cell r="H4006">
            <v>747250</v>
          </cell>
          <cell r="I4006" t="str">
            <v>D</v>
          </cell>
          <cell r="J4006" t="str">
            <v>B.PAJAK KEND,D 1726 AF TGL 16 AGUSTUS 2005</v>
          </cell>
          <cell r="K4006" t="str">
            <v>103230290</v>
          </cell>
        </row>
        <row r="4007">
          <cell r="A4007" t="str">
            <v>F</v>
          </cell>
          <cell r="B4007" t="str">
            <v>1</v>
          </cell>
          <cell r="D4007" t="str">
            <v>003641</v>
          </cell>
          <cell r="E4007">
            <v>38587</v>
          </cell>
          <cell r="F4007" t="str">
            <v>1000000</v>
          </cell>
          <cell r="G4007" t="str">
            <v>110101010000</v>
          </cell>
          <cell r="H4007">
            <v>747250</v>
          </cell>
          <cell r="I4007" t="str">
            <v>K</v>
          </cell>
          <cell r="J4007" t="str">
            <v>B.PAJAK KEND,D 1726 AF TGL 16 AGUSTUS 2005</v>
          </cell>
          <cell r="K4007" t="str">
            <v>103230300</v>
          </cell>
        </row>
        <row r="4008">
          <cell r="A4008" t="str">
            <v>F</v>
          </cell>
          <cell r="B4008" t="str">
            <v>1</v>
          </cell>
          <cell r="D4008" t="str">
            <v>003642</v>
          </cell>
          <cell r="E4008">
            <v>38587</v>
          </cell>
          <cell r="F4008" t="str">
            <v>49300Q5</v>
          </cell>
          <cell r="G4008" t="str">
            <v>6802010100Q5</v>
          </cell>
          <cell r="H4008">
            <v>250000</v>
          </cell>
          <cell r="I4008" t="str">
            <v>D</v>
          </cell>
          <cell r="J4008" t="str">
            <v>B,SEWA LAPANGAN SPK BOLA&amp;HONOR PELATIH BLN AGUST 0</v>
          </cell>
          <cell r="K4008" t="str">
            <v>103230310</v>
          </cell>
        </row>
        <row r="4009">
          <cell r="A4009" t="str">
            <v>F</v>
          </cell>
          <cell r="B4009" t="str">
            <v>1</v>
          </cell>
          <cell r="D4009" t="str">
            <v>003642</v>
          </cell>
          <cell r="E4009">
            <v>38587</v>
          </cell>
          <cell r="F4009" t="str">
            <v>1000000</v>
          </cell>
          <cell r="G4009" t="str">
            <v>110101010000</v>
          </cell>
          <cell r="H4009">
            <v>250000</v>
          </cell>
          <cell r="I4009" t="str">
            <v>K</v>
          </cell>
          <cell r="J4009" t="str">
            <v>B,SEWA LAPANGAN SPK BOLA&amp;HONOR PELATIH BLN AGST 05</v>
          </cell>
          <cell r="K4009" t="str">
            <v>103230320</v>
          </cell>
        </row>
        <row r="4010">
          <cell r="A4010" t="str">
            <v>F</v>
          </cell>
          <cell r="B4010" t="str">
            <v>1</v>
          </cell>
          <cell r="D4010" t="str">
            <v>003643</v>
          </cell>
          <cell r="E4010">
            <v>38587</v>
          </cell>
          <cell r="F4010" t="str">
            <v>48200A0</v>
          </cell>
          <cell r="G4010" t="str">
            <v>6702010100A0</v>
          </cell>
          <cell r="H4010">
            <v>1091057</v>
          </cell>
          <cell r="I4010" t="str">
            <v>D</v>
          </cell>
          <cell r="J4010" t="str">
            <v>B.AKOMODASI TGL 20-21 AGUSTUS 2005 DRS JISMAN S</v>
          </cell>
          <cell r="K4010" t="str">
            <v>103230330</v>
          </cell>
        </row>
        <row r="4011">
          <cell r="A4011" t="str">
            <v>F</v>
          </cell>
          <cell r="B4011" t="str">
            <v>1</v>
          </cell>
          <cell r="D4011" t="str">
            <v>003643</v>
          </cell>
          <cell r="E4011">
            <v>38587</v>
          </cell>
          <cell r="F4011" t="str">
            <v>1000000</v>
          </cell>
          <cell r="G4011" t="str">
            <v>110101010000</v>
          </cell>
          <cell r="H4011">
            <v>1091057</v>
          </cell>
          <cell r="I4011" t="str">
            <v>K</v>
          </cell>
          <cell r="J4011" t="str">
            <v>B.AKOMODASI TGL 20-21 AGUSTUS 2005 DRS JISMAN S</v>
          </cell>
          <cell r="K4011" t="str">
            <v>103230340</v>
          </cell>
        </row>
        <row r="4012">
          <cell r="A4012" t="str">
            <v>F</v>
          </cell>
          <cell r="B4012" t="str">
            <v>1</v>
          </cell>
          <cell r="D4012" t="str">
            <v>003644</v>
          </cell>
          <cell r="E4012">
            <v>38587</v>
          </cell>
          <cell r="F4012" t="str">
            <v>49102A0</v>
          </cell>
          <cell r="G4012" t="str">
            <v>6801020102A0</v>
          </cell>
          <cell r="H4012">
            <v>629523</v>
          </cell>
          <cell r="I4012" t="str">
            <v>D</v>
          </cell>
          <cell r="J4012" t="str">
            <v>BIAYA JAMUAN MAKAN</v>
          </cell>
          <cell r="K4012" t="str">
            <v>103230350</v>
          </cell>
        </row>
        <row r="4013">
          <cell r="A4013" t="str">
            <v>F</v>
          </cell>
          <cell r="B4013" t="str">
            <v>1</v>
          </cell>
          <cell r="D4013" t="str">
            <v>003644</v>
          </cell>
          <cell r="E4013">
            <v>38587</v>
          </cell>
          <cell r="F4013" t="str">
            <v>1000000</v>
          </cell>
          <cell r="G4013" t="str">
            <v>110101010000</v>
          </cell>
          <cell r="H4013">
            <v>629523</v>
          </cell>
          <cell r="I4013" t="str">
            <v>K</v>
          </cell>
          <cell r="J4013" t="str">
            <v>BIAYA JAMUAN MAKAN</v>
          </cell>
          <cell r="K4013" t="str">
            <v>103230360</v>
          </cell>
        </row>
        <row r="4014">
          <cell r="A4014" t="str">
            <v>F</v>
          </cell>
          <cell r="B4014" t="str">
            <v>1</v>
          </cell>
          <cell r="D4014" t="str">
            <v>003645</v>
          </cell>
          <cell r="E4014">
            <v>38587</v>
          </cell>
          <cell r="F4014" t="str">
            <v>48524H2</v>
          </cell>
          <cell r="G4014" t="str">
            <v>6706030124H2</v>
          </cell>
          <cell r="H4014">
            <v>120000</v>
          </cell>
          <cell r="I4014" t="str">
            <v>D</v>
          </cell>
          <cell r="J4014" t="str">
            <v>EXTRA PUDING BLN JULI-05 DI BAG PRODUK HORMON KB</v>
          </cell>
          <cell r="K4014" t="str">
            <v>103230370</v>
          </cell>
        </row>
        <row r="4015">
          <cell r="A4015" t="str">
            <v>F</v>
          </cell>
          <cell r="B4015" t="str">
            <v>1</v>
          </cell>
          <cell r="D4015" t="str">
            <v>003645</v>
          </cell>
          <cell r="E4015">
            <v>38587</v>
          </cell>
          <cell r="F4015" t="str">
            <v>1000000</v>
          </cell>
          <cell r="G4015" t="str">
            <v>110101010000</v>
          </cell>
          <cell r="H4015">
            <v>120000</v>
          </cell>
          <cell r="I4015" t="str">
            <v>K</v>
          </cell>
          <cell r="J4015" t="str">
            <v>EXTRA PUDING BLN JULI-05 DI BAG PRODUK HORMON KB</v>
          </cell>
          <cell r="K4015" t="str">
            <v>103230380</v>
          </cell>
        </row>
        <row r="4016">
          <cell r="A4016" t="str">
            <v>F</v>
          </cell>
          <cell r="B4016" t="str">
            <v>1</v>
          </cell>
          <cell r="D4016" t="str">
            <v>003646</v>
          </cell>
          <cell r="E4016">
            <v>38587</v>
          </cell>
          <cell r="F4016" t="str">
            <v>48524F5</v>
          </cell>
          <cell r="G4016" t="str">
            <v>6706030124F5</v>
          </cell>
          <cell r="H4016">
            <v>180000</v>
          </cell>
          <cell r="I4016" t="str">
            <v>D</v>
          </cell>
          <cell r="J4016" t="str">
            <v>EXTRA PUDING BLN JULI-05 ARV</v>
          </cell>
          <cell r="K4016" t="str">
            <v>103230390</v>
          </cell>
        </row>
        <row r="4017">
          <cell r="A4017" t="str">
            <v>F</v>
          </cell>
          <cell r="B4017" t="str">
            <v>1</v>
          </cell>
          <cell r="D4017" t="str">
            <v>003646</v>
          </cell>
          <cell r="E4017">
            <v>38587</v>
          </cell>
          <cell r="F4017" t="str">
            <v>1000000</v>
          </cell>
          <cell r="G4017" t="str">
            <v>110101010000</v>
          </cell>
          <cell r="H4017">
            <v>180000</v>
          </cell>
          <cell r="I4017" t="str">
            <v>K</v>
          </cell>
          <cell r="J4017" t="str">
            <v>EXTRA PUDING BLN JULI-05 ARV</v>
          </cell>
          <cell r="K4017" t="str">
            <v>103230400</v>
          </cell>
        </row>
        <row r="4018">
          <cell r="A4018" t="str">
            <v>F</v>
          </cell>
          <cell r="B4018" t="str">
            <v>1</v>
          </cell>
          <cell r="D4018" t="str">
            <v>003647</v>
          </cell>
          <cell r="E4018">
            <v>38587</v>
          </cell>
          <cell r="F4018" t="str">
            <v>48524H2</v>
          </cell>
          <cell r="G4018" t="str">
            <v>6706030124H2</v>
          </cell>
          <cell r="H4018">
            <v>320000</v>
          </cell>
          <cell r="I4018" t="str">
            <v>D</v>
          </cell>
          <cell r="J4018" t="str">
            <v>EXTRA PUDING BLN JUL-05 PENCAMPURAN DAN PENC</v>
          </cell>
          <cell r="K4018" t="str">
            <v>103230410</v>
          </cell>
        </row>
        <row r="4019">
          <cell r="A4019" t="str">
            <v>F</v>
          </cell>
          <cell r="B4019" t="str">
            <v>1</v>
          </cell>
          <cell r="D4019" t="str">
            <v>003647</v>
          </cell>
          <cell r="E4019">
            <v>38587</v>
          </cell>
          <cell r="F4019" t="str">
            <v>1000000</v>
          </cell>
          <cell r="G4019" t="str">
            <v>110101010000</v>
          </cell>
          <cell r="H4019">
            <v>320000</v>
          </cell>
          <cell r="I4019" t="str">
            <v>K</v>
          </cell>
          <cell r="J4019" t="str">
            <v>EXTRA PUDING BLN JUL-05 PENCAMPURAN DAN PENC</v>
          </cell>
          <cell r="K4019" t="str">
            <v>103230420</v>
          </cell>
        </row>
        <row r="4020">
          <cell r="A4020" t="str">
            <v>F</v>
          </cell>
          <cell r="B4020" t="str">
            <v>1</v>
          </cell>
          <cell r="D4020" t="str">
            <v>003648</v>
          </cell>
          <cell r="E4020">
            <v>38587</v>
          </cell>
          <cell r="F4020" t="str">
            <v>1350300</v>
          </cell>
          <cell r="G4020" t="str">
            <v>210506010300</v>
          </cell>
          <cell r="H4020">
            <v>1096500</v>
          </cell>
          <cell r="I4020" t="str">
            <v>D</v>
          </cell>
          <cell r="J4020" t="str">
            <v>DROPING YDP (B,PEMAKAMAN NY,HAPSAH SUKAHA&amp;NY,RATNA</v>
          </cell>
          <cell r="K4020" t="str">
            <v>103230430</v>
          </cell>
        </row>
        <row r="4021">
          <cell r="A4021" t="str">
            <v>F</v>
          </cell>
          <cell r="B4021" t="str">
            <v>1</v>
          </cell>
          <cell r="D4021" t="str">
            <v>003648</v>
          </cell>
          <cell r="E4021">
            <v>38587</v>
          </cell>
          <cell r="F4021" t="str">
            <v>1000000</v>
          </cell>
          <cell r="G4021" t="str">
            <v>110101010000</v>
          </cell>
          <cell r="H4021">
            <v>1096500</v>
          </cell>
          <cell r="I4021" t="str">
            <v>K</v>
          </cell>
          <cell r="J4021" t="str">
            <v>DROPING YDP (B,PEMAKAMAN NY,HAPSAH S&amp;77NY.RATNASIH</v>
          </cell>
          <cell r="K4021" t="str">
            <v>103230440</v>
          </cell>
        </row>
        <row r="4022">
          <cell r="A4022" t="str">
            <v>F</v>
          </cell>
          <cell r="B4022" t="str">
            <v>1</v>
          </cell>
          <cell r="D4022" t="str">
            <v>003649</v>
          </cell>
          <cell r="E4022">
            <v>38587</v>
          </cell>
          <cell r="F4022" t="str">
            <v>1350300</v>
          </cell>
          <cell r="G4022" t="str">
            <v>210506010300</v>
          </cell>
          <cell r="H4022">
            <v>3565000</v>
          </cell>
          <cell r="I4022" t="str">
            <v>D</v>
          </cell>
          <cell r="J4022" t="str">
            <v>DROPING YDP IURAN SOSIAL PENSIUN NY YANI B</v>
          </cell>
          <cell r="K4022" t="str">
            <v>103230450</v>
          </cell>
        </row>
        <row r="4023">
          <cell r="A4023" t="str">
            <v>F</v>
          </cell>
          <cell r="B4023" t="str">
            <v>1</v>
          </cell>
          <cell r="D4023" t="str">
            <v>003649</v>
          </cell>
          <cell r="E4023">
            <v>38587</v>
          </cell>
          <cell r="F4023" t="str">
            <v>1000000</v>
          </cell>
          <cell r="G4023" t="str">
            <v>110101010000</v>
          </cell>
          <cell r="H4023">
            <v>3565000</v>
          </cell>
          <cell r="I4023" t="str">
            <v>K</v>
          </cell>
          <cell r="J4023" t="str">
            <v>DROPING YDP IURAN SOSIAL PENSIUN NY YANI B</v>
          </cell>
          <cell r="K4023" t="str">
            <v>103230460</v>
          </cell>
        </row>
        <row r="4024">
          <cell r="A4024" t="str">
            <v>F</v>
          </cell>
          <cell r="B4024" t="str">
            <v>1</v>
          </cell>
          <cell r="D4024" t="str">
            <v>003640</v>
          </cell>
          <cell r="E4024">
            <v>38587</v>
          </cell>
          <cell r="F4024" t="str">
            <v>1000000</v>
          </cell>
          <cell r="G4024" t="str">
            <v>110101010000</v>
          </cell>
          <cell r="H4024">
            <v>755000</v>
          </cell>
          <cell r="I4024" t="str">
            <v>K</v>
          </cell>
          <cell r="J4024" t="str">
            <v>B.PENDAF PESERTA SEMINAR IPEX TGL 15 AGUSTUS 2005</v>
          </cell>
          <cell r="K4024" t="str">
            <v>103230470</v>
          </cell>
        </row>
        <row r="4025">
          <cell r="A4025" t="str">
            <v>F</v>
          </cell>
          <cell r="B4025" t="str">
            <v>8</v>
          </cell>
          <cell r="D4025" t="str">
            <v>000244</v>
          </cell>
          <cell r="E4025">
            <v>38589</v>
          </cell>
          <cell r="F4025" t="str">
            <v>1780101</v>
          </cell>
          <cell r="G4025" t="str">
            <v>111101010101</v>
          </cell>
          <cell r="H4025">
            <v>265000</v>
          </cell>
          <cell r="I4025" t="str">
            <v>D</v>
          </cell>
          <cell r="J4025" t="str">
            <v>KUSMAYA DRS CIC.KEND.BLN AGUST,05</v>
          </cell>
          <cell r="K4025" t="str">
            <v>500880010</v>
          </cell>
        </row>
        <row r="4026">
          <cell r="A4026" t="str">
            <v>F</v>
          </cell>
          <cell r="B4026" t="str">
            <v>8</v>
          </cell>
          <cell r="D4026" t="str">
            <v>000244</v>
          </cell>
          <cell r="E4026">
            <v>38589</v>
          </cell>
          <cell r="F4026" t="str">
            <v>1610101</v>
          </cell>
          <cell r="G4026" t="str">
            <v>210840020101</v>
          </cell>
          <cell r="H4026">
            <v>265000</v>
          </cell>
          <cell r="I4026" t="str">
            <v>K</v>
          </cell>
          <cell r="J4026" t="str">
            <v>KUSMAYA DRS CIC.KEND.BLN AGUST,05</v>
          </cell>
          <cell r="K4026" t="str">
            <v>500880020</v>
          </cell>
        </row>
        <row r="4027">
          <cell r="A4027" t="str">
            <v>F</v>
          </cell>
          <cell r="B4027" t="str">
            <v>8</v>
          </cell>
          <cell r="D4027" t="str">
            <v>000244</v>
          </cell>
          <cell r="E4027">
            <v>38589</v>
          </cell>
          <cell r="F4027" t="str">
            <v>1780102</v>
          </cell>
          <cell r="G4027" t="str">
            <v>111101010102</v>
          </cell>
          <cell r="H4027">
            <v>167000</v>
          </cell>
          <cell r="I4027" t="str">
            <v>D</v>
          </cell>
          <cell r="J4027" t="str">
            <v>MAMAT HASBULLAH SE CIC.KEND.BLN AGUST,05</v>
          </cell>
          <cell r="K4027" t="str">
            <v>500880030</v>
          </cell>
        </row>
        <row r="4028">
          <cell r="A4028" t="str">
            <v>F</v>
          </cell>
          <cell r="B4028" t="str">
            <v>8</v>
          </cell>
          <cell r="D4028" t="str">
            <v>000244</v>
          </cell>
          <cell r="E4028">
            <v>38589</v>
          </cell>
          <cell r="F4028" t="str">
            <v>1610101</v>
          </cell>
          <cell r="G4028" t="str">
            <v>210840020101</v>
          </cell>
          <cell r="H4028">
            <v>167000</v>
          </cell>
          <cell r="I4028" t="str">
            <v>K</v>
          </cell>
          <cell r="J4028" t="str">
            <v>MAMAT HASBULLAH SE CIC.KEND.BLN AGUST,05</v>
          </cell>
          <cell r="K4028" t="str">
            <v>500880040</v>
          </cell>
        </row>
        <row r="4029">
          <cell r="A4029" t="str">
            <v>F</v>
          </cell>
          <cell r="B4029" t="str">
            <v>8</v>
          </cell>
          <cell r="D4029" t="str">
            <v>000244</v>
          </cell>
          <cell r="E4029">
            <v>38589</v>
          </cell>
          <cell r="F4029" t="str">
            <v>1780104</v>
          </cell>
          <cell r="G4029" t="str">
            <v>111101010104</v>
          </cell>
          <cell r="H4029">
            <v>195000</v>
          </cell>
          <cell r="I4029" t="str">
            <v>D</v>
          </cell>
          <cell r="J4029" t="str">
            <v>EMMA RAHMAWATI DRA CIC.KEND.BLN AGUST,05</v>
          </cell>
          <cell r="K4029" t="str">
            <v>500880050</v>
          </cell>
        </row>
        <row r="4030">
          <cell r="A4030" t="str">
            <v>F</v>
          </cell>
          <cell r="B4030" t="str">
            <v>8</v>
          </cell>
          <cell r="D4030" t="str">
            <v>000244</v>
          </cell>
          <cell r="E4030">
            <v>38589</v>
          </cell>
          <cell r="F4030" t="str">
            <v>1610101</v>
          </cell>
          <cell r="G4030" t="str">
            <v>210840020101</v>
          </cell>
          <cell r="H4030">
            <v>195000</v>
          </cell>
          <cell r="I4030" t="str">
            <v>K</v>
          </cell>
          <cell r="J4030" t="str">
            <v>EMMA RAHMAWATI DRA CIC.KEND.BLN AGUST,05</v>
          </cell>
          <cell r="K4030" t="str">
            <v>500880060</v>
          </cell>
        </row>
        <row r="4031">
          <cell r="A4031" t="str">
            <v>F</v>
          </cell>
          <cell r="B4031" t="str">
            <v>8</v>
          </cell>
          <cell r="D4031" t="str">
            <v>000244</v>
          </cell>
          <cell r="E4031">
            <v>38589</v>
          </cell>
          <cell r="F4031" t="str">
            <v>1780105</v>
          </cell>
          <cell r="G4031" t="str">
            <v>111101010105</v>
          </cell>
          <cell r="H4031">
            <v>320000</v>
          </cell>
          <cell r="I4031" t="str">
            <v>D</v>
          </cell>
          <cell r="J4031" t="str">
            <v>TITIN SUPIAMAH DRA CIC.KEND.BLN AGUST,05 KE 22</v>
          </cell>
          <cell r="K4031" t="str">
            <v>500880070</v>
          </cell>
        </row>
        <row r="4032">
          <cell r="A4032" t="str">
            <v>F</v>
          </cell>
          <cell r="B4032" t="str">
            <v>8</v>
          </cell>
          <cell r="D4032" t="str">
            <v>000244</v>
          </cell>
          <cell r="E4032">
            <v>38589</v>
          </cell>
          <cell r="F4032" t="str">
            <v>1610101</v>
          </cell>
          <cell r="G4032" t="str">
            <v>210840020101</v>
          </cell>
          <cell r="H4032">
            <v>320000</v>
          </cell>
          <cell r="I4032" t="str">
            <v>K</v>
          </cell>
          <cell r="J4032" t="str">
            <v>TITIN SUPIAMAH DRA CIC.KEND.BLN AGUST,05 KE 22</v>
          </cell>
          <cell r="K4032" t="str">
            <v>500880080</v>
          </cell>
        </row>
        <row r="4033">
          <cell r="A4033" t="str">
            <v>F</v>
          </cell>
          <cell r="B4033" t="str">
            <v>8</v>
          </cell>
          <cell r="D4033" t="str">
            <v>000244</v>
          </cell>
          <cell r="E4033">
            <v>38589</v>
          </cell>
          <cell r="F4033" t="str">
            <v>1780106</v>
          </cell>
          <cell r="G4033" t="str">
            <v>111101010106</v>
          </cell>
          <cell r="H4033">
            <v>320000</v>
          </cell>
          <cell r="I4033" t="str">
            <v>D</v>
          </cell>
          <cell r="J4033" t="str">
            <v>DODDY TRIYOGO  DRS CIC.KEND.BLN AGUST,05 KE 51</v>
          </cell>
          <cell r="K4033" t="str">
            <v>500880090</v>
          </cell>
        </row>
        <row r="4034">
          <cell r="A4034" t="str">
            <v>F</v>
          </cell>
          <cell r="B4034" t="str">
            <v>8</v>
          </cell>
          <cell r="D4034" t="str">
            <v>000244</v>
          </cell>
          <cell r="E4034">
            <v>38589</v>
          </cell>
          <cell r="F4034" t="str">
            <v>1610101</v>
          </cell>
          <cell r="G4034" t="str">
            <v>210840020101</v>
          </cell>
          <cell r="H4034">
            <v>320000</v>
          </cell>
          <cell r="I4034" t="str">
            <v>K</v>
          </cell>
          <cell r="J4034" t="str">
            <v>DODDY TRIYOGO  DRS CIC.KEND.BLN AGUST,05 KE 51</v>
          </cell>
          <cell r="K4034" t="str">
            <v>500880100</v>
          </cell>
        </row>
        <row r="4035">
          <cell r="A4035" t="str">
            <v>F</v>
          </cell>
          <cell r="B4035" t="str">
            <v>8</v>
          </cell>
          <cell r="D4035" t="str">
            <v>000244</v>
          </cell>
          <cell r="E4035">
            <v>38589</v>
          </cell>
          <cell r="F4035" t="str">
            <v>1780108</v>
          </cell>
          <cell r="G4035" t="str">
            <v>111101010108</v>
          </cell>
          <cell r="H4035">
            <v>167000</v>
          </cell>
          <cell r="I4035" t="str">
            <v>D</v>
          </cell>
          <cell r="J4035" t="str">
            <v>WARTIYAS TUTI DRA CIC.KEND.BLN AGUST,05 KE 50</v>
          </cell>
          <cell r="K4035" t="str">
            <v>500880110</v>
          </cell>
        </row>
        <row r="4036">
          <cell r="A4036" t="str">
            <v>F</v>
          </cell>
          <cell r="B4036" t="str">
            <v>8</v>
          </cell>
          <cell r="D4036" t="str">
            <v>000244</v>
          </cell>
          <cell r="E4036">
            <v>38589</v>
          </cell>
          <cell r="F4036" t="str">
            <v>1610101</v>
          </cell>
          <cell r="G4036" t="str">
            <v>210840020101</v>
          </cell>
          <cell r="H4036">
            <v>167000</v>
          </cell>
          <cell r="I4036" t="str">
            <v>K</v>
          </cell>
          <cell r="J4036" t="str">
            <v>WARTIYAS TUTI DRA CIC.KEND.BLN AGUST,05 KE 50</v>
          </cell>
          <cell r="K4036" t="str">
            <v>500880120</v>
          </cell>
        </row>
        <row r="4037">
          <cell r="A4037" t="str">
            <v>F</v>
          </cell>
          <cell r="B4037" t="str">
            <v>8</v>
          </cell>
          <cell r="D4037" t="str">
            <v>000244</v>
          </cell>
          <cell r="E4037">
            <v>38589</v>
          </cell>
          <cell r="F4037" t="str">
            <v>1780111</v>
          </cell>
          <cell r="G4037" t="str">
            <v>111101010111</v>
          </cell>
          <cell r="H4037">
            <v>167000</v>
          </cell>
          <cell r="I4037" t="str">
            <v>D</v>
          </cell>
          <cell r="J4037" t="str">
            <v>ENDANG WIDIASTUTI DRA CIC.KEND.BLN AGUST,05 KE 22</v>
          </cell>
          <cell r="K4037" t="str">
            <v>500880130</v>
          </cell>
        </row>
        <row r="4038">
          <cell r="A4038" t="str">
            <v>F</v>
          </cell>
          <cell r="B4038" t="str">
            <v>8</v>
          </cell>
          <cell r="D4038" t="str">
            <v>000244</v>
          </cell>
          <cell r="E4038">
            <v>38589</v>
          </cell>
          <cell r="F4038" t="str">
            <v>1610101</v>
          </cell>
          <cell r="G4038" t="str">
            <v>210840020101</v>
          </cell>
          <cell r="H4038">
            <v>167000</v>
          </cell>
          <cell r="I4038" t="str">
            <v>K</v>
          </cell>
          <cell r="J4038" t="str">
            <v>ENDANG WIDIASTUTI DRA CIC.KEND.BLN AGUST,05 KE 22</v>
          </cell>
          <cell r="K4038" t="str">
            <v>500880140</v>
          </cell>
        </row>
        <row r="4039">
          <cell r="A4039" t="str">
            <v>F</v>
          </cell>
          <cell r="B4039" t="str">
            <v>8</v>
          </cell>
          <cell r="D4039" t="str">
            <v>000244</v>
          </cell>
          <cell r="E4039">
            <v>38589</v>
          </cell>
          <cell r="F4039" t="str">
            <v>1780112</v>
          </cell>
          <cell r="G4039" t="str">
            <v>111101010112</v>
          </cell>
          <cell r="H4039">
            <v>167000</v>
          </cell>
          <cell r="I4039" t="str">
            <v>D</v>
          </cell>
          <cell r="J4039" t="str">
            <v>DODDY HERU BE CIC.KEND.BLN AGUST,05 KE 8</v>
          </cell>
          <cell r="K4039" t="str">
            <v>500880150</v>
          </cell>
        </row>
        <row r="4040">
          <cell r="A4040" t="str">
            <v>F</v>
          </cell>
          <cell r="B4040" t="str">
            <v>8</v>
          </cell>
          <cell r="D4040" t="str">
            <v>000244</v>
          </cell>
          <cell r="E4040">
            <v>38589</v>
          </cell>
          <cell r="F4040" t="str">
            <v>1610101</v>
          </cell>
          <cell r="G4040" t="str">
            <v>210840020101</v>
          </cell>
          <cell r="H4040">
            <v>167000</v>
          </cell>
          <cell r="I4040" t="str">
            <v>K</v>
          </cell>
          <cell r="J4040" t="str">
            <v>DODDY HERU BE CIC.KEND.BLN AGUST,05 KE 8</v>
          </cell>
          <cell r="K4040" t="str">
            <v>500880160</v>
          </cell>
        </row>
        <row r="4041">
          <cell r="A4041" t="str">
            <v>F</v>
          </cell>
          <cell r="B4041" t="str">
            <v>8</v>
          </cell>
          <cell r="D4041" t="str">
            <v>000244</v>
          </cell>
          <cell r="E4041">
            <v>38589</v>
          </cell>
          <cell r="F4041" t="str">
            <v>1780113</v>
          </cell>
          <cell r="G4041" t="str">
            <v>111101010113</v>
          </cell>
          <cell r="H4041">
            <v>167000</v>
          </cell>
          <cell r="I4041" t="str">
            <v>D</v>
          </cell>
          <cell r="J4041" t="str">
            <v>FONNY YULINA SE CIC.KEND.BLN AGUST,05 KE 8</v>
          </cell>
          <cell r="K4041" t="str">
            <v>500880170</v>
          </cell>
        </row>
        <row r="4042">
          <cell r="A4042" t="str">
            <v>F</v>
          </cell>
          <cell r="B4042" t="str">
            <v>8</v>
          </cell>
          <cell r="D4042" t="str">
            <v>000244</v>
          </cell>
          <cell r="E4042">
            <v>38589</v>
          </cell>
          <cell r="F4042" t="str">
            <v>1610101</v>
          </cell>
          <cell r="G4042" t="str">
            <v>210840020101</v>
          </cell>
          <cell r="H4042">
            <v>167000</v>
          </cell>
          <cell r="I4042" t="str">
            <v>K</v>
          </cell>
          <cell r="J4042" t="str">
            <v>FONNY YULINA SE CIC.KEND.BLN AGUST,05 KE 8</v>
          </cell>
          <cell r="K4042" t="str">
            <v>500880180</v>
          </cell>
        </row>
        <row r="4043">
          <cell r="A4043" t="str">
            <v>F</v>
          </cell>
          <cell r="B4043" t="str">
            <v>8</v>
          </cell>
          <cell r="D4043" t="str">
            <v>000244</v>
          </cell>
          <cell r="E4043">
            <v>38589</v>
          </cell>
          <cell r="F4043" t="str">
            <v>1780114</v>
          </cell>
          <cell r="G4043" t="str">
            <v>111101010114</v>
          </cell>
          <cell r="H4043">
            <v>167000</v>
          </cell>
          <cell r="I4043" t="str">
            <v>D</v>
          </cell>
          <cell r="J4043" t="str">
            <v>SUTARDJO IR SE CIC.KEND.BLN AGUST,05 KE 21</v>
          </cell>
          <cell r="K4043" t="str">
            <v>500880190</v>
          </cell>
        </row>
        <row r="4044">
          <cell r="A4044" t="str">
            <v>F</v>
          </cell>
          <cell r="B4044" t="str">
            <v>8</v>
          </cell>
          <cell r="D4044" t="str">
            <v>000244</v>
          </cell>
          <cell r="E4044">
            <v>38589</v>
          </cell>
          <cell r="F4044" t="str">
            <v>1610101</v>
          </cell>
          <cell r="G4044" t="str">
            <v>210840020101</v>
          </cell>
          <cell r="H4044">
            <v>167000</v>
          </cell>
          <cell r="I4044" t="str">
            <v>K</v>
          </cell>
          <cell r="J4044" t="str">
            <v>SUTARDJO IR SE CIC.KEND.BLN AGUST,05 KE 21</v>
          </cell>
          <cell r="K4044" t="str">
            <v>500880200</v>
          </cell>
        </row>
        <row r="4045">
          <cell r="A4045" t="str">
            <v>F</v>
          </cell>
          <cell r="B4045" t="str">
            <v>8</v>
          </cell>
          <cell r="D4045" t="str">
            <v>000244</v>
          </cell>
          <cell r="E4045">
            <v>38589</v>
          </cell>
          <cell r="F4045" t="str">
            <v>1780115</v>
          </cell>
          <cell r="G4045" t="str">
            <v>111101010115</v>
          </cell>
          <cell r="H4045">
            <v>167000</v>
          </cell>
          <cell r="I4045" t="str">
            <v>D</v>
          </cell>
          <cell r="J4045" t="str">
            <v>BAGUS SUGIHARTO IR CIC.KEND.BLN AGUST,05 KE 7</v>
          </cell>
          <cell r="K4045" t="str">
            <v>500880210</v>
          </cell>
        </row>
        <row r="4046">
          <cell r="A4046" t="str">
            <v>F</v>
          </cell>
          <cell r="B4046" t="str">
            <v>8</v>
          </cell>
          <cell r="D4046" t="str">
            <v>000244</v>
          </cell>
          <cell r="E4046">
            <v>38589</v>
          </cell>
          <cell r="F4046" t="str">
            <v>1610101</v>
          </cell>
          <cell r="G4046" t="str">
            <v>210840020101</v>
          </cell>
          <cell r="H4046">
            <v>167000</v>
          </cell>
          <cell r="I4046" t="str">
            <v>K</v>
          </cell>
          <cell r="J4046" t="str">
            <v>BAGUS SUGIHARTO IR CIC.KEND.BLN AGUST,05 KE 7</v>
          </cell>
          <cell r="K4046" t="str">
            <v>500880220</v>
          </cell>
        </row>
        <row r="4047">
          <cell r="A4047" t="str">
            <v>F</v>
          </cell>
          <cell r="B4047" t="str">
            <v>8</v>
          </cell>
          <cell r="D4047" t="str">
            <v>000244</v>
          </cell>
          <cell r="E4047">
            <v>38589</v>
          </cell>
          <cell r="F4047" t="str">
            <v>1780116</v>
          </cell>
          <cell r="G4047" t="str">
            <v>111101010116</v>
          </cell>
          <cell r="H4047">
            <v>167000</v>
          </cell>
          <cell r="I4047" t="str">
            <v>D</v>
          </cell>
          <cell r="J4047" t="str">
            <v>YANYAN SOLEHUDIN DRS. CIC.KEND.BLN AGUST,05 KE 7</v>
          </cell>
          <cell r="K4047" t="str">
            <v>500880230</v>
          </cell>
        </row>
        <row r="4048">
          <cell r="A4048" t="str">
            <v>F</v>
          </cell>
          <cell r="B4048" t="str">
            <v>8</v>
          </cell>
          <cell r="D4048" t="str">
            <v>000244</v>
          </cell>
          <cell r="E4048">
            <v>38589</v>
          </cell>
          <cell r="F4048" t="str">
            <v>1610101</v>
          </cell>
          <cell r="G4048" t="str">
            <v>210840020101</v>
          </cell>
          <cell r="H4048">
            <v>167000</v>
          </cell>
          <cell r="I4048" t="str">
            <v>K</v>
          </cell>
          <cell r="J4048" t="str">
            <v>YANYAN SOLEHUDIN DRS. CIC.KEND.BLN AGUST,05 KE 7</v>
          </cell>
          <cell r="K4048" t="str">
            <v>500880240</v>
          </cell>
        </row>
        <row r="4049">
          <cell r="A4049" t="str">
            <v>F</v>
          </cell>
          <cell r="B4049" t="str">
            <v>8</v>
          </cell>
          <cell r="D4049" t="str">
            <v>000244</v>
          </cell>
          <cell r="E4049">
            <v>38589</v>
          </cell>
          <cell r="F4049" t="str">
            <v>1780117</v>
          </cell>
          <cell r="G4049" t="str">
            <v>111101010117</v>
          </cell>
          <cell r="H4049">
            <v>167000</v>
          </cell>
          <cell r="I4049" t="str">
            <v>D</v>
          </cell>
          <cell r="J4049" t="str">
            <v>IDA RAHMI KURNIASIH DRA, CIC.KEND. AGUST,05 KE 7</v>
          </cell>
          <cell r="K4049" t="str">
            <v>500880250</v>
          </cell>
        </row>
        <row r="4050">
          <cell r="A4050" t="str">
            <v>F</v>
          </cell>
          <cell r="B4050" t="str">
            <v>8</v>
          </cell>
          <cell r="D4050" t="str">
            <v>000244</v>
          </cell>
          <cell r="E4050">
            <v>38589</v>
          </cell>
          <cell r="F4050" t="str">
            <v>1610101</v>
          </cell>
          <cell r="G4050" t="str">
            <v>210840020101</v>
          </cell>
          <cell r="H4050">
            <v>167000</v>
          </cell>
          <cell r="I4050" t="str">
            <v>K</v>
          </cell>
          <cell r="J4050" t="str">
            <v>IDA RAHMI KURNIASIH DRA, CIC.KEND. AGUST,05 KE 7</v>
          </cell>
          <cell r="K4050" t="str">
            <v>500880260</v>
          </cell>
        </row>
        <row r="4051">
          <cell r="A4051" t="str">
            <v>F</v>
          </cell>
          <cell r="B4051" t="str">
            <v>8</v>
          </cell>
          <cell r="D4051" t="str">
            <v>000244</v>
          </cell>
          <cell r="E4051">
            <v>38589</v>
          </cell>
          <cell r="F4051" t="str">
            <v>1780118</v>
          </cell>
          <cell r="G4051" t="str">
            <v>111101010118</v>
          </cell>
          <cell r="H4051">
            <v>167000</v>
          </cell>
          <cell r="I4051" t="str">
            <v>D</v>
          </cell>
          <cell r="J4051" t="str">
            <v>BEBEN BUDIMAN DRS, CIC.KEND. BLN.AGUSTUS'05 KE 7</v>
          </cell>
          <cell r="K4051" t="str">
            <v>500880270</v>
          </cell>
        </row>
        <row r="4052">
          <cell r="A4052" t="str">
            <v>F</v>
          </cell>
          <cell r="B4052" t="str">
            <v>8</v>
          </cell>
          <cell r="D4052" t="str">
            <v>000244</v>
          </cell>
          <cell r="E4052">
            <v>38589</v>
          </cell>
          <cell r="F4052" t="str">
            <v>1610101</v>
          </cell>
          <cell r="G4052" t="str">
            <v>210840020101</v>
          </cell>
          <cell r="H4052">
            <v>167000</v>
          </cell>
          <cell r="I4052" t="str">
            <v>K</v>
          </cell>
          <cell r="J4052" t="str">
            <v>BEBEN BUDIMAN DRS, CIC.KEND. BLN.AGUSTUS'05 KE 7</v>
          </cell>
          <cell r="K4052" t="str">
            <v>500880280</v>
          </cell>
        </row>
        <row r="4053">
          <cell r="A4053" t="str">
            <v>F</v>
          </cell>
          <cell r="B4053" t="str">
            <v>8</v>
          </cell>
          <cell r="D4053" t="str">
            <v>000244</v>
          </cell>
          <cell r="E4053">
            <v>38589</v>
          </cell>
          <cell r="F4053" t="str">
            <v>1610101</v>
          </cell>
          <cell r="G4053" t="str">
            <v>210840020101</v>
          </cell>
          <cell r="H4053">
            <v>167000</v>
          </cell>
          <cell r="I4053" t="str">
            <v>K</v>
          </cell>
          <cell r="J4053" t="str">
            <v>JASRIZAL DRS, CIC.KEND. BLN.AGUSTUS'05 KE 22</v>
          </cell>
          <cell r="K4053" t="str">
            <v>500880290</v>
          </cell>
        </row>
        <row r="4054">
          <cell r="A4054" t="str">
            <v>F</v>
          </cell>
          <cell r="B4054" t="str">
            <v>2</v>
          </cell>
          <cell r="D4054" t="str">
            <v>001521</v>
          </cell>
          <cell r="E4054">
            <v>38574</v>
          </cell>
          <cell r="F4054" t="str">
            <v>42902F1</v>
          </cell>
          <cell r="G4054" t="str">
            <v>6205000302F1</v>
          </cell>
          <cell r="H4054">
            <v>7000000</v>
          </cell>
          <cell r="I4054" t="str">
            <v>D</v>
          </cell>
          <cell r="J4054" t="str">
            <v>1000 BH HURUF/ANGKA 3 MM                PRODUKSI I</v>
          </cell>
          <cell r="K4054" t="str">
            <v>301590010</v>
          </cell>
        </row>
        <row r="4055">
          <cell r="A4055" t="str">
            <v>F</v>
          </cell>
          <cell r="B4055" t="str">
            <v>2</v>
          </cell>
          <cell r="D4055" t="str">
            <v>001521</v>
          </cell>
          <cell r="E4055">
            <v>38574</v>
          </cell>
          <cell r="F4055" t="str">
            <v>1010200</v>
          </cell>
          <cell r="G4055" t="str">
            <v>110302010200</v>
          </cell>
          <cell r="H4055">
            <v>7000000</v>
          </cell>
          <cell r="I4055" t="str">
            <v>K</v>
          </cell>
          <cell r="J4055" t="str">
            <v>879/MH/VII/05 CV PRIMA AKSARA           PRODUKSI I</v>
          </cell>
          <cell r="K4055" t="str">
            <v>301590020</v>
          </cell>
        </row>
        <row r="4056">
          <cell r="A4056" t="str">
            <v>F</v>
          </cell>
          <cell r="B4056" t="str">
            <v>8</v>
          </cell>
          <cell r="D4056" t="str">
            <v>000244</v>
          </cell>
          <cell r="E4056">
            <v>38589</v>
          </cell>
          <cell r="F4056" t="str">
            <v>1780119</v>
          </cell>
          <cell r="G4056" t="str">
            <v>111101010119</v>
          </cell>
          <cell r="H4056">
            <v>167000</v>
          </cell>
          <cell r="I4056" t="str">
            <v>D</v>
          </cell>
          <cell r="J4056" t="str">
            <v>DHARMANTO BSC. CIC.KEND. BLN.AGUSTUS'05 KE 7</v>
          </cell>
          <cell r="K4056" t="str">
            <v>500880300</v>
          </cell>
        </row>
        <row r="4057">
          <cell r="A4057" t="str">
            <v>F</v>
          </cell>
          <cell r="B4057" t="str">
            <v>8</v>
          </cell>
          <cell r="D4057" t="str">
            <v>000244</v>
          </cell>
          <cell r="E4057">
            <v>38589</v>
          </cell>
          <cell r="F4057" t="str">
            <v>1610101</v>
          </cell>
          <cell r="G4057" t="str">
            <v>210840020101</v>
          </cell>
          <cell r="H4057">
            <v>167000</v>
          </cell>
          <cell r="I4057" t="str">
            <v>K</v>
          </cell>
          <cell r="J4057" t="str">
            <v>DHARMANTO BSC. CIC.KEND. BLN.AGUSTUS'05 KE 7</v>
          </cell>
          <cell r="K4057" t="str">
            <v>500880310</v>
          </cell>
        </row>
        <row r="4058">
          <cell r="A4058" t="str">
            <v>F</v>
          </cell>
          <cell r="B4058" t="str">
            <v>8</v>
          </cell>
          <cell r="D4058" t="str">
            <v>000244</v>
          </cell>
          <cell r="E4058">
            <v>38589</v>
          </cell>
          <cell r="F4058" t="str">
            <v>1780120</v>
          </cell>
          <cell r="G4058" t="str">
            <v>111101010120</v>
          </cell>
          <cell r="H4058">
            <v>167000</v>
          </cell>
          <cell r="I4058" t="str">
            <v>D</v>
          </cell>
          <cell r="J4058" t="str">
            <v>SYAMSUL HADI DRS CIC.KEND. BLN.AGUSTUS'05 KE 7</v>
          </cell>
          <cell r="K4058" t="str">
            <v>500880320</v>
          </cell>
        </row>
        <row r="4059">
          <cell r="A4059" t="str">
            <v>F</v>
          </cell>
          <cell r="B4059" t="str">
            <v>8</v>
          </cell>
          <cell r="D4059" t="str">
            <v>000244</v>
          </cell>
          <cell r="E4059">
            <v>38589</v>
          </cell>
          <cell r="F4059" t="str">
            <v>1610101</v>
          </cell>
          <cell r="G4059" t="str">
            <v>210840020101</v>
          </cell>
          <cell r="H4059">
            <v>167000</v>
          </cell>
          <cell r="I4059" t="str">
            <v>K</v>
          </cell>
          <cell r="J4059" t="str">
            <v>SYAMSUL HADI DRS CIC.KEND. BLN.AGUSTUS'05 KE 7</v>
          </cell>
          <cell r="K4059" t="str">
            <v>500880330</v>
          </cell>
        </row>
        <row r="4060">
          <cell r="A4060" t="str">
            <v>F</v>
          </cell>
          <cell r="B4060" t="str">
            <v>2</v>
          </cell>
          <cell r="D4060" t="str">
            <v>001522</v>
          </cell>
          <cell r="E4060">
            <v>38582</v>
          </cell>
          <cell r="F4060" t="str">
            <v>130KI25</v>
          </cell>
          <cell r="G4060" t="str">
            <v>21010101KI25</v>
          </cell>
          <cell r="H4060">
            <v>7506840</v>
          </cell>
          <cell r="I4060" t="str">
            <v>D</v>
          </cell>
          <cell r="J4060" t="str">
            <v>KINARA JAYA, CV      013/KJ/2005          01402/8</v>
          </cell>
          <cell r="K4060" t="str">
            <v>301590030</v>
          </cell>
        </row>
        <row r="4061">
          <cell r="A4061" t="str">
            <v>F</v>
          </cell>
          <cell r="B4061" t="str">
            <v>8</v>
          </cell>
          <cell r="D4061" t="str">
            <v>000244</v>
          </cell>
          <cell r="E4061">
            <v>38589</v>
          </cell>
          <cell r="F4061" t="str">
            <v>1780121</v>
          </cell>
          <cell r="G4061" t="str">
            <v>111101010121</v>
          </cell>
          <cell r="H4061">
            <v>167000</v>
          </cell>
          <cell r="I4061" t="str">
            <v>D</v>
          </cell>
          <cell r="J4061" t="str">
            <v>JASRIZAL DRS CIC.KEND. BLN.AGUSTUS'05 KE 22</v>
          </cell>
          <cell r="K4061" t="str">
            <v>500880340</v>
          </cell>
        </row>
        <row r="4062">
          <cell r="A4062" t="str">
            <v>F</v>
          </cell>
          <cell r="B4062" t="str">
            <v>2</v>
          </cell>
          <cell r="D4062" t="str">
            <v>001522</v>
          </cell>
          <cell r="E4062">
            <v>38582</v>
          </cell>
          <cell r="F4062" t="str">
            <v>130KI25</v>
          </cell>
          <cell r="G4062" t="str">
            <v>21010101KI25</v>
          </cell>
          <cell r="H4062">
            <v>750684</v>
          </cell>
          <cell r="I4062" t="str">
            <v>D</v>
          </cell>
          <cell r="J4062" t="str">
            <v>KR PPN KINARA JAYA, CV  DTGGI-424-0000013 1402 /08</v>
          </cell>
          <cell r="K4062" t="str">
            <v>301590040</v>
          </cell>
        </row>
        <row r="4063">
          <cell r="A4063" t="str">
            <v>F</v>
          </cell>
          <cell r="B4063" t="str">
            <v>2</v>
          </cell>
          <cell r="D4063" t="str">
            <v>001522</v>
          </cell>
          <cell r="E4063">
            <v>38582</v>
          </cell>
          <cell r="F4063" t="str">
            <v>1010200</v>
          </cell>
          <cell r="G4063" t="str">
            <v>110302010200</v>
          </cell>
          <cell r="H4063">
            <v>8257524</v>
          </cell>
          <cell r="I4063" t="str">
            <v>K</v>
          </cell>
          <cell r="J4063" t="str">
            <v>935/MH/VIII/05 CV KINARA JAYA</v>
          </cell>
          <cell r="K4063" t="str">
            <v>301590050</v>
          </cell>
        </row>
        <row r="4064">
          <cell r="A4064" t="str">
            <v>F</v>
          </cell>
          <cell r="B4064" t="str">
            <v>2</v>
          </cell>
          <cell r="D4064" t="str">
            <v>001523</v>
          </cell>
          <cell r="E4064">
            <v>38582</v>
          </cell>
          <cell r="F4064" t="str">
            <v>1010200</v>
          </cell>
          <cell r="G4064" t="str">
            <v>110302010200</v>
          </cell>
          <cell r="H4064">
            <v>51827391</v>
          </cell>
          <cell r="I4064" t="str">
            <v>K</v>
          </cell>
          <cell r="J4064" t="str">
            <v>928/MH/VIII/05 KOPERASI CINCHONA</v>
          </cell>
          <cell r="K4064" t="str">
            <v>301590060</v>
          </cell>
        </row>
        <row r="4065">
          <cell r="A4065" t="str">
            <v>F</v>
          </cell>
          <cell r="B4065" t="str">
            <v>2</v>
          </cell>
          <cell r="D4065" t="str">
            <v>001523</v>
          </cell>
          <cell r="E4065">
            <v>38582</v>
          </cell>
          <cell r="F4065" t="str">
            <v>130CI00</v>
          </cell>
          <cell r="G4065" t="str">
            <v>21010101CI00</v>
          </cell>
          <cell r="H4065">
            <v>47115810</v>
          </cell>
          <cell r="I4065" t="str">
            <v>D</v>
          </cell>
          <cell r="J4065" t="str">
            <v>CINCHONA KOPERASI    228/KINA/VIII/2005   01376/08</v>
          </cell>
          <cell r="K4065" t="str">
            <v>301590070</v>
          </cell>
        </row>
        <row r="4066">
          <cell r="A4066" t="str">
            <v>F</v>
          </cell>
          <cell r="B4066" t="str">
            <v>2</v>
          </cell>
          <cell r="D4066" t="str">
            <v>001523</v>
          </cell>
          <cell r="E4066">
            <v>38582</v>
          </cell>
          <cell r="F4066" t="str">
            <v>130CI00</v>
          </cell>
          <cell r="G4066" t="str">
            <v>21010101CI00</v>
          </cell>
          <cell r="H4066">
            <v>4711581</v>
          </cell>
          <cell r="I4066" t="str">
            <v>D</v>
          </cell>
          <cell r="J4066" t="str">
            <v>KR PPN CINCHONA KOPERAS CUWJX-428-0002980 01376/08</v>
          </cell>
          <cell r="K4066" t="str">
            <v>301590080</v>
          </cell>
        </row>
        <row r="4067">
          <cell r="A4067" t="str">
            <v>F</v>
          </cell>
          <cell r="B4067" t="str">
            <v>2</v>
          </cell>
          <cell r="D4067" t="str">
            <v>001524</v>
          </cell>
          <cell r="E4067">
            <v>38582</v>
          </cell>
          <cell r="F4067" t="str">
            <v>1010200</v>
          </cell>
          <cell r="G4067" t="str">
            <v>110302010200</v>
          </cell>
          <cell r="H4067">
            <v>334950</v>
          </cell>
          <cell r="I4067" t="str">
            <v>K</v>
          </cell>
          <cell r="J4067" t="str">
            <v>908/MH/VIII/05 GANDASARI EKASATYA, PT</v>
          </cell>
          <cell r="K4067" t="str">
            <v>301590090</v>
          </cell>
        </row>
        <row r="4068">
          <cell r="A4068" t="str">
            <v>F</v>
          </cell>
          <cell r="B4068" t="str">
            <v>2</v>
          </cell>
          <cell r="D4068" t="str">
            <v>001524</v>
          </cell>
          <cell r="E4068">
            <v>38582</v>
          </cell>
          <cell r="F4068" t="str">
            <v>135GA20</v>
          </cell>
          <cell r="G4068" t="str">
            <v>21050601GA20</v>
          </cell>
          <cell r="H4068">
            <v>304500</v>
          </cell>
          <cell r="I4068" t="str">
            <v>D</v>
          </cell>
          <cell r="J4068" t="str">
            <v>PT.GANDASARI EKASATY SFP05/0726           01126/07</v>
          </cell>
          <cell r="K4068" t="str">
            <v>301590100</v>
          </cell>
        </row>
        <row r="4069">
          <cell r="A4069" t="str">
            <v>F</v>
          </cell>
          <cell r="B4069" t="str">
            <v>2</v>
          </cell>
          <cell r="D4069" t="str">
            <v>001524</v>
          </cell>
          <cell r="E4069">
            <v>38582</v>
          </cell>
          <cell r="F4069" t="str">
            <v>135GA20</v>
          </cell>
          <cell r="G4069" t="str">
            <v>21050601GA20</v>
          </cell>
          <cell r="H4069">
            <v>30450</v>
          </cell>
          <cell r="I4069" t="str">
            <v>D</v>
          </cell>
          <cell r="J4069" t="str">
            <v>KR PPN PT.GANDASARI EKA DULBS-005-0001163 01126/07</v>
          </cell>
          <cell r="K4069" t="str">
            <v>301590110</v>
          </cell>
        </row>
        <row r="4070">
          <cell r="A4070" t="str">
            <v>F</v>
          </cell>
          <cell r="B4070" t="str">
            <v>2</v>
          </cell>
          <cell r="D4070" t="str">
            <v>001525</v>
          </cell>
          <cell r="E4070">
            <v>38583</v>
          </cell>
          <cell r="F4070" t="str">
            <v>1010200</v>
          </cell>
          <cell r="G4070" t="str">
            <v>110302010200</v>
          </cell>
          <cell r="H4070">
            <v>829400</v>
          </cell>
          <cell r="I4070" t="str">
            <v>K</v>
          </cell>
          <cell r="J4070" t="str">
            <v>926/MH/VII/05 GANDASRI EKASATYA</v>
          </cell>
          <cell r="K4070" t="str">
            <v>301590120</v>
          </cell>
        </row>
        <row r="4071">
          <cell r="A4071" t="str">
            <v>F</v>
          </cell>
          <cell r="B4071" t="str">
            <v>2</v>
          </cell>
          <cell r="D4071" t="str">
            <v>001525</v>
          </cell>
          <cell r="E4071">
            <v>38583</v>
          </cell>
          <cell r="F4071" t="str">
            <v>135GA20</v>
          </cell>
          <cell r="G4071" t="str">
            <v>21050601GA20</v>
          </cell>
          <cell r="H4071">
            <v>754000</v>
          </cell>
          <cell r="I4071" t="str">
            <v>D</v>
          </cell>
          <cell r="J4071" t="str">
            <v>PT.GANDASARI EKASATY SFP05/0867           01369/08</v>
          </cell>
          <cell r="K4071" t="str">
            <v>301590130</v>
          </cell>
        </row>
        <row r="4072">
          <cell r="A4072" t="str">
            <v>F</v>
          </cell>
          <cell r="B4072" t="str">
            <v>2</v>
          </cell>
          <cell r="D4072" t="str">
            <v>001525</v>
          </cell>
          <cell r="E4072">
            <v>38583</v>
          </cell>
          <cell r="F4072" t="str">
            <v>135GA20</v>
          </cell>
          <cell r="G4072" t="str">
            <v>21050601GA20</v>
          </cell>
          <cell r="H4072">
            <v>75400</v>
          </cell>
          <cell r="I4072" t="str">
            <v>D</v>
          </cell>
          <cell r="J4072" t="str">
            <v>KR PPN PT.GANDASARI EKA DULBS-005-0001197 01369/08</v>
          </cell>
          <cell r="K4072" t="str">
            <v>301590140</v>
          </cell>
        </row>
        <row r="4073">
          <cell r="A4073" t="str">
            <v>F</v>
          </cell>
          <cell r="B4073" t="str">
            <v>2</v>
          </cell>
          <cell r="D4073" t="str">
            <v>001526</v>
          </cell>
          <cell r="E4073">
            <v>38583</v>
          </cell>
          <cell r="F4073" t="str">
            <v>1010200</v>
          </cell>
          <cell r="G4073" t="str">
            <v>110302010200</v>
          </cell>
          <cell r="H4073">
            <v>2719750</v>
          </cell>
          <cell r="I4073" t="str">
            <v>K</v>
          </cell>
          <cell r="J4073" t="str">
            <v>743/MH/VII/05 GENTRA PT</v>
          </cell>
          <cell r="K4073" t="str">
            <v>301590150</v>
          </cell>
        </row>
        <row r="4074">
          <cell r="A4074" t="str">
            <v>F</v>
          </cell>
          <cell r="B4074" t="str">
            <v>2</v>
          </cell>
          <cell r="D4074" t="str">
            <v>001526</v>
          </cell>
          <cell r="E4074">
            <v>38583</v>
          </cell>
          <cell r="F4074" t="str">
            <v>135GE06</v>
          </cell>
          <cell r="G4074" t="str">
            <v>21050601GE06</v>
          </cell>
          <cell r="H4074">
            <v>2472500</v>
          </cell>
          <cell r="I4074" t="str">
            <v>D</v>
          </cell>
          <cell r="J4074" t="str">
            <v>GENTRA PT.           80/KWIT/PTG/VI/05    01027/06</v>
          </cell>
          <cell r="K4074" t="str">
            <v>301590160</v>
          </cell>
        </row>
        <row r="4075">
          <cell r="A4075" t="str">
            <v>F</v>
          </cell>
          <cell r="B4075" t="str">
            <v>2</v>
          </cell>
          <cell r="D4075" t="str">
            <v>001526</v>
          </cell>
          <cell r="E4075">
            <v>38583</v>
          </cell>
          <cell r="F4075" t="str">
            <v>135GE06</v>
          </cell>
          <cell r="G4075" t="str">
            <v>21050601GE06</v>
          </cell>
          <cell r="H4075">
            <v>247250</v>
          </cell>
          <cell r="I4075" t="str">
            <v>D</v>
          </cell>
          <cell r="J4075" t="str">
            <v>KR PPN GENTRA PT.       CNCHS-423-0001253 01027/06</v>
          </cell>
          <cell r="K4075" t="str">
            <v>301590170</v>
          </cell>
        </row>
        <row r="4076">
          <cell r="A4076" t="str">
            <v>F</v>
          </cell>
          <cell r="B4076" t="str">
            <v>2</v>
          </cell>
          <cell r="D4076" t="str">
            <v>001527</v>
          </cell>
          <cell r="E4076">
            <v>38583</v>
          </cell>
          <cell r="F4076" t="str">
            <v>1010200</v>
          </cell>
          <cell r="G4076" t="str">
            <v>110302010200</v>
          </cell>
          <cell r="H4076">
            <v>6005054</v>
          </cell>
          <cell r="I4076" t="str">
            <v>K</v>
          </cell>
          <cell r="J4076" t="str">
            <v>820/MH/VII/05 GENTRA PT</v>
          </cell>
          <cell r="K4076" t="str">
            <v>301590180</v>
          </cell>
        </row>
        <row r="4077">
          <cell r="A4077" t="str">
            <v>F</v>
          </cell>
          <cell r="B4077" t="str">
            <v>2</v>
          </cell>
          <cell r="D4077" t="str">
            <v>001527</v>
          </cell>
          <cell r="E4077">
            <v>38583</v>
          </cell>
          <cell r="F4077" t="str">
            <v>135GE06</v>
          </cell>
          <cell r="G4077" t="str">
            <v>21050601GE06</v>
          </cell>
          <cell r="H4077">
            <v>5459140</v>
          </cell>
          <cell r="I4077" t="str">
            <v>D</v>
          </cell>
          <cell r="J4077" t="str">
            <v>GENTRA PT.           87/KWIT/PTG/VI/05    00108/06</v>
          </cell>
          <cell r="K4077" t="str">
            <v>301590190</v>
          </cell>
        </row>
        <row r="4078">
          <cell r="A4078" t="str">
            <v>F</v>
          </cell>
          <cell r="B4078" t="str">
            <v>2</v>
          </cell>
          <cell r="D4078" t="str">
            <v>001527</v>
          </cell>
          <cell r="E4078">
            <v>38583</v>
          </cell>
          <cell r="F4078" t="str">
            <v>135GE06</v>
          </cell>
          <cell r="G4078" t="str">
            <v>21050601GE06</v>
          </cell>
          <cell r="H4078">
            <v>545914</v>
          </cell>
          <cell r="I4078" t="str">
            <v>D</v>
          </cell>
          <cell r="J4078" t="str">
            <v>KR PPN GENTRA PT.       CNCHS-423-0001260 01108/06</v>
          </cell>
          <cell r="K4078" t="str">
            <v>301590200</v>
          </cell>
        </row>
        <row r="4079">
          <cell r="A4079" t="str">
            <v>F</v>
          </cell>
          <cell r="B4079" t="str">
            <v>2</v>
          </cell>
          <cell r="D4079" t="str">
            <v>001528</v>
          </cell>
          <cell r="E4079">
            <v>38583</v>
          </cell>
          <cell r="F4079" t="str">
            <v>1010200</v>
          </cell>
          <cell r="G4079" t="str">
            <v>110302010200</v>
          </cell>
          <cell r="H4079">
            <v>10714000</v>
          </cell>
          <cell r="I4079" t="str">
            <v>K</v>
          </cell>
          <cell r="J4079" t="str">
            <v>868/MH/VII/05 GENTRA PT</v>
          </cell>
          <cell r="K4079" t="str">
            <v>301590210</v>
          </cell>
        </row>
        <row r="4080">
          <cell r="A4080" t="str">
            <v>F</v>
          </cell>
          <cell r="B4080" t="str">
            <v>2</v>
          </cell>
          <cell r="D4080" t="str">
            <v>001528</v>
          </cell>
          <cell r="E4080">
            <v>38583</v>
          </cell>
          <cell r="F4080" t="str">
            <v>135GE06</v>
          </cell>
          <cell r="G4080" t="str">
            <v>21050601GE06</v>
          </cell>
          <cell r="H4080">
            <v>9740000</v>
          </cell>
          <cell r="I4080" t="str">
            <v>D</v>
          </cell>
          <cell r="J4080" t="str">
            <v>GENTRA PT.           83/KWIT/PTG/VI/05    01107/06</v>
          </cell>
          <cell r="K4080" t="str">
            <v>301590220</v>
          </cell>
        </row>
        <row r="4081">
          <cell r="A4081" t="str">
            <v>F</v>
          </cell>
          <cell r="B4081" t="str">
            <v>2</v>
          </cell>
          <cell r="D4081" t="str">
            <v>001528</v>
          </cell>
          <cell r="E4081">
            <v>38583</v>
          </cell>
          <cell r="F4081" t="str">
            <v>135GE06</v>
          </cell>
          <cell r="G4081" t="str">
            <v>21050601GE06</v>
          </cell>
          <cell r="H4081">
            <v>974000</v>
          </cell>
          <cell r="I4081" t="str">
            <v>D</v>
          </cell>
          <cell r="J4081" t="str">
            <v>KR PPN GENTRA PT.       CNCHS-423-0001256 01107/06</v>
          </cell>
          <cell r="K4081" t="str">
            <v>301590230</v>
          </cell>
        </row>
        <row r="4082">
          <cell r="A4082" t="str">
            <v>F</v>
          </cell>
          <cell r="B4082" t="str">
            <v>2</v>
          </cell>
          <cell r="D4082" t="str">
            <v>001529</v>
          </cell>
          <cell r="E4082">
            <v>38583</v>
          </cell>
          <cell r="F4082" t="str">
            <v>1010200</v>
          </cell>
          <cell r="G4082" t="str">
            <v>110302010200</v>
          </cell>
          <cell r="H4082">
            <v>16654270</v>
          </cell>
          <cell r="I4082" t="str">
            <v>K</v>
          </cell>
          <cell r="J4082" t="str">
            <v>795/MH/VII/05 PALMAFIN CV</v>
          </cell>
          <cell r="K4082" t="str">
            <v>301590240</v>
          </cell>
        </row>
        <row r="4083">
          <cell r="A4083" t="str">
            <v>F</v>
          </cell>
          <cell r="B4083" t="str">
            <v>2</v>
          </cell>
          <cell r="D4083" t="str">
            <v>001529</v>
          </cell>
          <cell r="E4083">
            <v>38583</v>
          </cell>
          <cell r="F4083" t="str">
            <v>130PA35</v>
          </cell>
          <cell r="G4083" t="str">
            <v>21010101PA35</v>
          </cell>
          <cell r="H4083">
            <v>15140245</v>
          </cell>
          <cell r="I4083" t="str">
            <v>D</v>
          </cell>
          <cell r="J4083" t="str">
            <v>PALMAVIN CV.         PF.000003</v>
          </cell>
          <cell r="K4083" t="str">
            <v>301590250</v>
          </cell>
        </row>
        <row r="4084">
          <cell r="A4084" t="str">
            <v>F</v>
          </cell>
          <cell r="B4084" t="str">
            <v>2</v>
          </cell>
          <cell r="D4084" t="str">
            <v>001529</v>
          </cell>
          <cell r="E4084">
            <v>38583</v>
          </cell>
          <cell r="F4084" t="str">
            <v>130PA35</v>
          </cell>
          <cell r="G4084" t="str">
            <v>21010101PA35</v>
          </cell>
          <cell r="H4084">
            <v>1514025</v>
          </cell>
          <cell r="I4084" t="str">
            <v>D</v>
          </cell>
          <cell r="J4084" t="str">
            <v>KR PPN PALMAVIN CV.     EVKIM-429-0000003 00000/08</v>
          </cell>
          <cell r="K4084" t="str">
            <v>301590260</v>
          </cell>
        </row>
        <row r="4085">
          <cell r="A4085" t="str">
            <v>M</v>
          </cell>
          <cell r="B4085" t="str">
            <v>7</v>
          </cell>
          <cell r="D4085" t="str">
            <v>01409</v>
          </cell>
          <cell r="E4085">
            <v>38586</v>
          </cell>
          <cell r="F4085" t="str">
            <v>48520H6</v>
          </cell>
          <cell r="G4085" t="str">
            <v>6106010120H6</v>
          </cell>
          <cell r="H4085">
            <v>73920</v>
          </cell>
          <cell r="I4085" t="str">
            <v>D</v>
          </cell>
          <cell r="J4085" t="str">
            <v>*19630606B 006175 BI.OBT KARY ANDI</v>
          </cell>
          <cell r="K4085" t="str">
            <v>402220210</v>
          </cell>
        </row>
        <row r="4086">
          <cell r="A4086" t="str">
            <v>F</v>
          </cell>
          <cell r="B4086" t="str">
            <v>7</v>
          </cell>
          <cell r="D4086" t="str">
            <v>01409</v>
          </cell>
          <cell r="E4086">
            <v>38586</v>
          </cell>
          <cell r="F4086" t="str">
            <v>48520F6</v>
          </cell>
          <cell r="G4086" t="str">
            <v>6106010120F6</v>
          </cell>
          <cell r="H4086">
            <v>156799</v>
          </cell>
          <cell r="I4086" t="str">
            <v>D</v>
          </cell>
          <cell r="J4086" t="str">
            <v>*19640926A 006185 BI.OBT KARY ROSITA,NY</v>
          </cell>
          <cell r="K4086" t="str">
            <v>402220220</v>
          </cell>
        </row>
        <row r="4087">
          <cell r="A4087" t="str">
            <v>M</v>
          </cell>
          <cell r="B4087" t="str">
            <v>7</v>
          </cell>
          <cell r="D4087" t="str">
            <v>01409</v>
          </cell>
          <cell r="E4087">
            <v>38586</v>
          </cell>
          <cell r="F4087" t="str">
            <v>48520M3</v>
          </cell>
          <cell r="G4087" t="str">
            <v>6106010120M3</v>
          </cell>
          <cell r="H4087">
            <v>154908</v>
          </cell>
          <cell r="I4087" t="str">
            <v>D</v>
          </cell>
          <cell r="J4087" t="str">
            <v>*19590916B 006188 BI.OBT KARY NANDANG RUSKANDAR</v>
          </cell>
          <cell r="K4087" t="str">
            <v>402220230</v>
          </cell>
        </row>
        <row r="4088">
          <cell r="A4088" t="str">
            <v>M</v>
          </cell>
          <cell r="B4088" t="str">
            <v>7</v>
          </cell>
          <cell r="D4088" t="str">
            <v>01409</v>
          </cell>
          <cell r="E4088">
            <v>38586</v>
          </cell>
          <cell r="F4088" t="str">
            <v>48520H5</v>
          </cell>
          <cell r="G4088" t="str">
            <v>6106010120H5</v>
          </cell>
          <cell r="H4088">
            <v>149851</v>
          </cell>
          <cell r="I4088" t="str">
            <v>D</v>
          </cell>
          <cell r="J4088" t="str">
            <v>*19550426A 006196 BI.OBT KARY YAYA SURYA</v>
          </cell>
          <cell r="K4088" t="str">
            <v>402220240</v>
          </cell>
        </row>
        <row r="4089">
          <cell r="A4089" t="str">
            <v>F</v>
          </cell>
          <cell r="B4089" t="str">
            <v>7</v>
          </cell>
          <cell r="D4089" t="str">
            <v>01409</v>
          </cell>
          <cell r="E4089">
            <v>38586</v>
          </cell>
          <cell r="F4089" t="str">
            <v>48520E0</v>
          </cell>
          <cell r="G4089" t="str">
            <v>6106010120E0</v>
          </cell>
          <cell r="H4089">
            <v>91344</v>
          </cell>
          <cell r="I4089" t="str">
            <v>D</v>
          </cell>
          <cell r="J4089" t="str">
            <v>*19540903A 006214 BI.OBT KARY KUSMAYA, DRS</v>
          </cell>
          <cell r="K4089" t="str">
            <v>402220250</v>
          </cell>
        </row>
        <row r="4090">
          <cell r="A4090" t="str">
            <v>M</v>
          </cell>
          <cell r="B4090" t="str">
            <v>7</v>
          </cell>
          <cell r="D4090" t="str">
            <v>01409</v>
          </cell>
          <cell r="E4090">
            <v>38586</v>
          </cell>
          <cell r="F4090" t="str">
            <v>48520H3</v>
          </cell>
          <cell r="G4090" t="str">
            <v>6106010120H3</v>
          </cell>
          <cell r="H4090">
            <v>98292</v>
          </cell>
          <cell r="I4090" t="str">
            <v>D</v>
          </cell>
          <cell r="J4090" t="str">
            <v>*19620504B 006233 BI.OBT KARY JAJAT SUDRAJAT</v>
          </cell>
          <cell r="K4090" t="str">
            <v>402220260</v>
          </cell>
        </row>
        <row r="4091">
          <cell r="A4091" t="str">
            <v>M</v>
          </cell>
          <cell r="B4091" t="str">
            <v>7</v>
          </cell>
          <cell r="D4091" t="str">
            <v>01409</v>
          </cell>
          <cell r="E4091">
            <v>38586</v>
          </cell>
          <cell r="F4091" t="str">
            <v>48520G5</v>
          </cell>
          <cell r="G4091" t="str">
            <v>6106010120G5</v>
          </cell>
          <cell r="H4091">
            <v>130680</v>
          </cell>
          <cell r="I4091" t="str">
            <v>D</v>
          </cell>
          <cell r="J4091" t="str">
            <v>*19760627A 006230 BI.OBT KARY ANWAR SADAT</v>
          </cell>
          <cell r="K4091" t="str">
            <v>402220270</v>
          </cell>
        </row>
        <row r="4092">
          <cell r="A4092" t="str">
            <v>M</v>
          </cell>
          <cell r="B4092" t="str">
            <v>7</v>
          </cell>
          <cell r="D4092" t="str">
            <v>01409</v>
          </cell>
          <cell r="E4092">
            <v>38586</v>
          </cell>
          <cell r="F4092" t="str">
            <v>48520H3</v>
          </cell>
          <cell r="G4092" t="str">
            <v>6106010120H3</v>
          </cell>
          <cell r="H4092">
            <v>266882</v>
          </cell>
          <cell r="I4092" t="str">
            <v>D</v>
          </cell>
          <cell r="J4092" t="str">
            <v>*19620504B 006253 BI.OBT KARY JAJAT SUDRAJAT</v>
          </cell>
          <cell r="K4092" t="str">
            <v>402220280</v>
          </cell>
        </row>
        <row r="4093">
          <cell r="A4093" t="str">
            <v>M</v>
          </cell>
          <cell r="B4093" t="str">
            <v>7</v>
          </cell>
          <cell r="D4093" t="str">
            <v>01409</v>
          </cell>
          <cell r="E4093">
            <v>38586</v>
          </cell>
          <cell r="F4093" t="str">
            <v>48520G5</v>
          </cell>
          <cell r="G4093" t="str">
            <v>6106010120G5</v>
          </cell>
          <cell r="H4093">
            <v>388878</v>
          </cell>
          <cell r="I4093" t="str">
            <v>D</v>
          </cell>
          <cell r="J4093" t="str">
            <v>*19760627A 006274 BI.OBT KARY ANWAR SADAT</v>
          </cell>
          <cell r="K4093" t="str">
            <v>402220290</v>
          </cell>
        </row>
        <row r="4094">
          <cell r="A4094" t="str">
            <v>F</v>
          </cell>
          <cell r="B4094" t="str">
            <v>7</v>
          </cell>
          <cell r="D4094" t="str">
            <v>01409</v>
          </cell>
          <cell r="E4094">
            <v>38586</v>
          </cell>
          <cell r="F4094" t="str">
            <v>48520F7</v>
          </cell>
          <cell r="G4094" t="str">
            <v>6106010120F7</v>
          </cell>
          <cell r="H4094">
            <v>237811</v>
          </cell>
          <cell r="I4094" t="str">
            <v>D</v>
          </cell>
          <cell r="J4094" t="str">
            <v>*19630605C 006279 BI.OBT KARY YADI KURNIADI</v>
          </cell>
          <cell r="K4094" t="str">
            <v>402220300</v>
          </cell>
        </row>
        <row r="4095">
          <cell r="A4095" t="str">
            <v>F</v>
          </cell>
          <cell r="B4095" t="str">
            <v>7</v>
          </cell>
          <cell r="D4095" t="str">
            <v>01409</v>
          </cell>
          <cell r="E4095">
            <v>38586</v>
          </cell>
          <cell r="F4095" t="str">
            <v>48520Q6</v>
          </cell>
          <cell r="G4095" t="str">
            <v>6106010120Q6</v>
          </cell>
          <cell r="H4095">
            <v>56760</v>
          </cell>
          <cell r="I4095" t="str">
            <v>D</v>
          </cell>
          <cell r="J4095" t="str">
            <v>*19640515B 006282 BI.OBT KARY SITI YUNINGSIH</v>
          </cell>
          <cell r="K4095" t="str">
            <v>402220310</v>
          </cell>
        </row>
        <row r="4096">
          <cell r="A4096" t="str">
            <v>F</v>
          </cell>
          <cell r="B4096" t="str">
            <v>7</v>
          </cell>
          <cell r="D4096" t="str">
            <v>01409</v>
          </cell>
          <cell r="E4096">
            <v>38586</v>
          </cell>
          <cell r="F4096" t="str">
            <v>48520E0</v>
          </cell>
          <cell r="G4096" t="str">
            <v>6106010120E0</v>
          </cell>
          <cell r="H4096">
            <v>69300</v>
          </cell>
          <cell r="I4096" t="str">
            <v>D</v>
          </cell>
          <cell r="J4096" t="str">
            <v>*19540903A 006306 BI.OBT KARY KUSMAYA, DRS</v>
          </cell>
          <cell r="K4096" t="str">
            <v>402220320</v>
          </cell>
        </row>
        <row r="4097">
          <cell r="A4097" t="str">
            <v>M</v>
          </cell>
          <cell r="B4097" t="str">
            <v>7</v>
          </cell>
          <cell r="D4097" t="str">
            <v>01409</v>
          </cell>
          <cell r="E4097">
            <v>38586</v>
          </cell>
          <cell r="F4097" t="str">
            <v>48520G5</v>
          </cell>
          <cell r="G4097" t="str">
            <v>6106010120G5</v>
          </cell>
          <cell r="H4097">
            <v>203100</v>
          </cell>
          <cell r="I4097" t="str">
            <v>D</v>
          </cell>
          <cell r="J4097" t="str">
            <v>*19610220A 006315 BI.OBT KARY JAJANG CAHYA</v>
          </cell>
          <cell r="K4097" t="str">
            <v>402220330</v>
          </cell>
        </row>
        <row r="4098">
          <cell r="A4098" t="str">
            <v>F</v>
          </cell>
          <cell r="B4098" t="str">
            <v>7</v>
          </cell>
          <cell r="D4098" t="str">
            <v>01409</v>
          </cell>
          <cell r="E4098">
            <v>38586</v>
          </cell>
          <cell r="F4098" t="str">
            <v>48520A0</v>
          </cell>
          <cell r="G4098" t="str">
            <v>6106010120A0</v>
          </cell>
          <cell r="H4098">
            <v>64950</v>
          </cell>
          <cell r="I4098" t="str">
            <v>D</v>
          </cell>
          <cell r="J4098" t="str">
            <v>*19560801A 006321 BI.OBT KARY JISMAN SIAGIAN, DRS</v>
          </cell>
          <cell r="K4098" t="str">
            <v>402220340</v>
          </cell>
        </row>
        <row r="4099">
          <cell r="A4099" t="str">
            <v>F</v>
          </cell>
          <cell r="B4099" t="str">
            <v>7</v>
          </cell>
          <cell r="D4099" t="str">
            <v>01409</v>
          </cell>
          <cell r="E4099">
            <v>38586</v>
          </cell>
          <cell r="F4099" t="str">
            <v>48520F6</v>
          </cell>
          <cell r="G4099" t="str">
            <v>6106010120F6</v>
          </cell>
          <cell r="H4099">
            <v>116262</v>
          </cell>
          <cell r="I4099" t="str">
            <v>D</v>
          </cell>
          <cell r="J4099" t="str">
            <v>*19550202A 006325 BI.OBT KARY TIKA IRAWATI,NY</v>
          </cell>
          <cell r="K4099" t="str">
            <v>402220350</v>
          </cell>
        </row>
        <row r="4100">
          <cell r="A4100" t="str">
            <v>M</v>
          </cell>
          <cell r="B4100" t="str">
            <v>7</v>
          </cell>
          <cell r="D4100" t="str">
            <v>01409</v>
          </cell>
          <cell r="E4100">
            <v>38586</v>
          </cell>
          <cell r="F4100" t="str">
            <v>48520H1</v>
          </cell>
          <cell r="G4100" t="str">
            <v>6106010120H1</v>
          </cell>
          <cell r="H4100">
            <v>133350</v>
          </cell>
          <cell r="I4100" t="str">
            <v>D</v>
          </cell>
          <cell r="J4100" t="str">
            <v>*19750826A 006330 BI.OBT KARY BEBEN BUDIMAN, DRS</v>
          </cell>
          <cell r="K4100" t="str">
            <v>402220360</v>
          </cell>
        </row>
        <row r="4101">
          <cell r="A4101" t="str">
            <v>F</v>
          </cell>
          <cell r="B4101" t="str">
            <v>7</v>
          </cell>
          <cell r="D4101" t="str">
            <v>01409</v>
          </cell>
          <cell r="E4101">
            <v>38586</v>
          </cell>
          <cell r="F4101" t="str">
            <v>48520F3</v>
          </cell>
          <cell r="G4101" t="str">
            <v>6106010120F3</v>
          </cell>
          <cell r="H4101">
            <v>295620</v>
          </cell>
          <cell r="I4101" t="str">
            <v>D</v>
          </cell>
          <cell r="J4101" t="str">
            <v>*19550515B 005354 BI.OBT KARY ENEN</v>
          </cell>
          <cell r="K4101" t="str">
            <v>402220370</v>
          </cell>
        </row>
        <row r="4102">
          <cell r="A4102" t="str">
            <v>F</v>
          </cell>
          <cell r="B4102" t="str">
            <v>7</v>
          </cell>
          <cell r="D4102" t="str">
            <v>01409</v>
          </cell>
          <cell r="E4102">
            <v>38586</v>
          </cell>
          <cell r="F4102" t="str">
            <v>48520K2</v>
          </cell>
          <cell r="G4102" t="str">
            <v>6106010120K2</v>
          </cell>
          <cell r="H4102">
            <v>136620</v>
          </cell>
          <cell r="I4102" t="str">
            <v>D</v>
          </cell>
          <cell r="J4102" t="str">
            <v>*19630927A 006366 BI.OBT KARY RINA RAHAYU SOEKA,NY</v>
          </cell>
          <cell r="K4102" t="str">
            <v>402220380</v>
          </cell>
        </row>
        <row r="4103">
          <cell r="A4103" t="str">
            <v>F</v>
          </cell>
          <cell r="B4103" t="str">
            <v>7</v>
          </cell>
          <cell r="D4103" t="str">
            <v>01409</v>
          </cell>
          <cell r="E4103">
            <v>38586</v>
          </cell>
          <cell r="F4103" t="str">
            <v>48520J5</v>
          </cell>
          <cell r="G4103" t="str">
            <v>6106010120J5</v>
          </cell>
          <cell r="H4103">
            <v>222156</v>
          </cell>
          <cell r="I4103" t="str">
            <v>D</v>
          </cell>
          <cell r="J4103" t="str">
            <v>*19560612B 006359 BI.OBT KARY ENDANG RUSMAWAN</v>
          </cell>
          <cell r="K4103" t="str">
            <v>402220390</v>
          </cell>
        </row>
        <row r="4104">
          <cell r="A4104" t="str">
            <v>F</v>
          </cell>
          <cell r="B4104" t="str">
            <v>7</v>
          </cell>
          <cell r="D4104" t="str">
            <v>001431</v>
          </cell>
          <cell r="E4104">
            <v>38590</v>
          </cell>
          <cell r="F4104" t="str">
            <v>135GE06</v>
          </cell>
          <cell r="G4104" t="str">
            <v>21050601GE06</v>
          </cell>
          <cell r="H4104">
            <v>2910000</v>
          </cell>
          <cell r="I4104" t="str">
            <v>K</v>
          </cell>
          <cell r="J4104" t="str">
            <v>GENTRA PT.           117/KWIT/PTG/VIII/05</v>
          </cell>
          <cell r="K4104" t="str">
            <v>402260010</v>
          </cell>
        </row>
        <row r="4105">
          <cell r="A4105" t="str">
            <v>F</v>
          </cell>
          <cell r="B4105" t="str">
            <v>7</v>
          </cell>
          <cell r="D4105" t="str">
            <v>001431</v>
          </cell>
          <cell r="E4105">
            <v>38590</v>
          </cell>
          <cell r="F4105" t="str">
            <v>135GE06</v>
          </cell>
          <cell r="G4105" t="str">
            <v>21050601GE06</v>
          </cell>
          <cell r="H4105">
            <v>291000</v>
          </cell>
          <cell r="I4105" t="str">
            <v>K</v>
          </cell>
          <cell r="J4105" t="str">
            <v>KR PPN GENTRA PT.       CNCHS-423-0001290      /</v>
          </cell>
          <cell r="K4105" t="str">
            <v>402260020</v>
          </cell>
        </row>
        <row r="4106">
          <cell r="A4106" t="str">
            <v>F</v>
          </cell>
          <cell r="B4106" t="str">
            <v>7</v>
          </cell>
          <cell r="D4106" t="str">
            <v>001431</v>
          </cell>
          <cell r="E4106">
            <v>38590</v>
          </cell>
          <cell r="F4106" t="str">
            <v>187GE06</v>
          </cell>
          <cell r="G4106" t="str">
            <v>11100301GE06</v>
          </cell>
          <cell r="H4106">
            <v>291000</v>
          </cell>
          <cell r="I4106" t="str">
            <v>D</v>
          </cell>
          <cell r="J4106" t="str">
            <v>PPN 10% GENTRA PT.               CNCHS-423-0001290</v>
          </cell>
          <cell r="K4106" t="str">
            <v>402260030</v>
          </cell>
        </row>
        <row r="4107">
          <cell r="A4107" t="str">
            <v>F</v>
          </cell>
          <cell r="B4107" t="str">
            <v>7</v>
          </cell>
          <cell r="D4107" t="str">
            <v>001431</v>
          </cell>
          <cell r="E4107">
            <v>38590</v>
          </cell>
          <cell r="F4107" t="str">
            <v>46100H5</v>
          </cell>
          <cell r="G4107" t="str">
            <v>6602030100H5</v>
          </cell>
          <cell r="H4107">
            <v>40000</v>
          </cell>
          <cell r="I4107" t="str">
            <v>D</v>
          </cell>
          <cell r="J4107" t="str">
            <v>10 BH T DOOS LUBANG 3+BAUD    ISOLASI ALKALOID KIN</v>
          </cell>
          <cell r="K4107" t="str">
            <v>402260040</v>
          </cell>
        </row>
        <row r="4108">
          <cell r="A4108" t="str">
            <v>F</v>
          </cell>
          <cell r="B4108" t="str">
            <v>7</v>
          </cell>
          <cell r="D4108" t="str">
            <v>001431</v>
          </cell>
          <cell r="E4108">
            <v>38590</v>
          </cell>
          <cell r="F4108" t="str">
            <v>46100H5</v>
          </cell>
          <cell r="G4108" t="str">
            <v>6602030100H5</v>
          </cell>
          <cell r="H4108">
            <v>330000</v>
          </cell>
          <cell r="I4108" t="str">
            <v>D</v>
          </cell>
          <cell r="J4108" t="str">
            <v>2 ROL KABRL NYM 2X2.5         ISOLASI ALKALOID KIN</v>
          </cell>
          <cell r="K4108" t="str">
            <v>402260050</v>
          </cell>
        </row>
        <row r="4109">
          <cell r="A4109" t="str">
            <v>F</v>
          </cell>
          <cell r="B4109" t="str">
            <v>7</v>
          </cell>
          <cell r="D4109" t="str">
            <v>001431</v>
          </cell>
          <cell r="E4109">
            <v>38590</v>
          </cell>
          <cell r="F4109" t="str">
            <v>46100H5</v>
          </cell>
          <cell r="G4109" t="str">
            <v>6602030100H5</v>
          </cell>
          <cell r="H4109">
            <v>225000</v>
          </cell>
          <cell r="I4109" t="str">
            <v>D</v>
          </cell>
          <cell r="J4109" t="str">
            <v>1 ROL KABEL NYM 3X2.5         ISOLASI ALKALOID KIN</v>
          </cell>
          <cell r="K4109" t="str">
            <v>402260060</v>
          </cell>
        </row>
        <row r="4110">
          <cell r="A4110" t="str">
            <v>F</v>
          </cell>
          <cell r="B4110" t="str">
            <v>7</v>
          </cell>
          <cell r="D4110" t="str">
            <v>001431</v>
          </cell>
          <cell r="E4110">
            <v>38590</v>
          </cell>
          <cell r="F4110" t="str">
            <v>46100H5</v>
          </cell>
          <cell r="G4110" t="str">
            <v>6602030100H5</v>
          </cell>
          <cell r="H4110">
            <v>13750</v>
          </cell>
          <cell r="I4110" t="str">
            <v>D</v>
          </cell>
          <cell r="J4110" t="str">
            <v>5 DS KLEM KABEL NO.12         ISOLASI ALKALOID KIN</v>
          </cell>
          <cell r="K4110" t="str">
            <v>402260070</v>
          </cell>
        </row>
        <row r="4111">
          <cell r="A4111" t="str">
            <v>F</v>
          </cell>
          <cell r="B4111" t="str">
            <v>7</v>
          </cell>
          <cell r="D4111" t="str">
            <v>001431</v>
          </cell>
          <cell r="E4111">
            <v>38590</v>
          </cell>
          <cell r="F4111" t="str">
            <v>46100H5</v>
          </cell>
          <cell r="G4111" t="str">
            <v>6602030100H5</v>
          </cell>
          <cell r="H4111">
            <v>157500</v>
          </cell>
          <cell r="I4111" t="str">
            <v>D</v>
          </cell>
          <cell r="J4111" t="str">
            <v>9 BH PUSH BUTTON SWITCH       ISOLASI ALKALOID KIN</v>
          </cell>
          <cell r="K4111" t="str">
            <v>402260080</v>
          </cell>
        </row>
        <row r="4112">
          <cell r="A4112" t="str">
            <v>F</v>
          </cell>
          <cell r="B4112" t="str">
            <v>7</v>
          </cell>
          <cell r="D4112" t="str">
            <v>001431</v>
          </cell>
          <cell r="E4112">
            <v>38590</v>
          </cell>
          <cell r="F4112" t="str">
            <v>46100H5</v>
          </cell>
          <cell r="G4112" t="str">
            <v>6602030100H5</v>
          </cell>
          <cell r="H4112">
            <v>10000</v>
          </cell>
          <cell r="I4112" t="str">
            <v>D</v>
          </cell>
          <cell r="J4112" t="str">
            <v>2 ROL ISOLASI PLASTIK         ISOLASI ALKALOID KIN</v>
          </cell>
          <cell r="K4112" t="str">
            <v>402260090</v>
          </cell>
        </row>
        <row r="4113">
          <cell r="A4113" t="str">
            <v>F</v>
          </cell>
          <cell r="B4113" t="str">
            <v>7</v>
          </cell>
          <cell r="D4113" t="str">
            <v>001431</v>
          </cell>
          <cell r="E4113">
            <v>38590</v>
          </cell>
          <cell r="F4113" t="str">
            <v>46100H5</v>
          </cell>
          <cell r="G4113" t="str">
            <v>6602030100H5</v>
          </cell>
          <cell r="H4113">
            <v>510000</v>
          </cell>
          <cell r="I4113" t="str">
            <v>D</v>
          </cell>
          <cell r="J4113" t="str">
            <v>4 BH MCB 16A 3PH              ISOLASI ALKALOID KIN</v>
          </cell>
          <cell r="K4113" t="str">
            <v>402260100</v>
          </cell>
        </row>
        <row r="4114">
          <cell r="A4114" t="str">
            <v>F</v>
          </cell>
          <cell r="B4114" t="str">
            <v>7</v>
          </cell>
          <cell r="D4114" t="str">
            <v>001431</v>
          </cell>
          <cell r="E4114">
            <v>38590</v>
          </cell>
          <cell r="F4114" t="str">
            <v>46100H5</v>
          </cell>
          <cell r="G4114" t="str">
            <v>6602030100H5</v>
          </cell>
          <cell r="H4114">
            <v>230000</v>
          </cell>
          <cell r="I4114" t="str">
            <v>D</v>
          </cell>
          <cell r="J4114" t="str">
            <v>1 BH NFB 30A                  ISOLASI ALKALOID KIN</v>
          </cell>
          <cell r="K4114" t="str">
            <v>402260110</v>
          </cell>
        </row>
        <row r="4115">
          <cell r="A4115" t="str">
            <v>F</v>
          </cell>
          <cell r="B4115" t="str">
            <v>1</v>
          </cell>
          <cell r="D4115" t="str">
            <v>003650</v>
          </cell>
          <cell r="E4115">
            <v>38588</v>
          </cell>
          <cell r="F4115" t="str">
            <v>1000000</v>
          </cell>
          <cell r="G4115" t="str">
            <v>110101010000</v>
          </cell>
          <cell r="H4115">
            <v>440000000</v>
          </cell>
          <cell r="I4115" t="str">
            <v>D</v>
          </cell>
          <cell r="J4115" t="str">
            <v>PENERIMAAN KAS DARI BANK BUKOPIN</v>
          </cell>
          <cell r="K4115" t="str">
            <v>103240010</v>
          </cell>
        </row>
        <row r="4116">
          <cell r="A4116" t="str">
            <v>F</v>
          </cell>
          <cell r="B4116" t="str">
            <v>1</v>
          </cell>
          <cell r="D4116" t="str">
            <v>003650</v>
          </cell>
          <cell r="E4116">
            <v>38588</v>
          </cell>
          <cell r="F4116" t="str">
            <v>1090000</v>
          </cell>
          <cell r="G4116" t="str">
            <v>110201010000</v>
          </cell>
          <cell r="H4116">
            <v>440000000</v>
          </cell>
          <cell r="I4116" t="str">
            <v>K</v>
          </cell>
          <cell r="J4116" t="str">
            <v>PENERIMAAN KAS DARI BANK BUKOPIN</v>
          </cell>
          <cell r="K4116" t="str">
            <v>103240020</v>
          </cell>
        </row>
        <row r="4117">
          <cell r="A4117" t="str">
            <v>F</v>
          </cell>
          <cell r="B4117" t="str">
            <v>1</v>
          </cell>
          <cell r="D4117" t="str">
            <v>003651</v>
          </cell>
          <cell r="E4117">
            <v>38588</v>
          </cell>
          <cell r="F4117" t="str">
            <v>48502A4</v>
          </cell>
          <cell r="G4117" t="str">
            <v>6704020102A4</v>
          </cell>
          <cell r="H4117">
            <v>819000</v>
          </cell>
          <cell r="I4117" t="str">
            <v>D</v>
          </cell>
          <cell r="J4117" t="str">
            <v>TANDA JASA PENG ATJIP H    KTO BINTANG TGL 16/08/2</v>
          </cell>
          <cell r="K4117" t="str">
            <v>103240030</v>
          </cell>
        </row>
        <row r="4118">
          <cell r="A4118" t="str">
            <v>F</v>
          </cell>
          <cell r="B4118" t="str">
            <v>1</v>
          </cell>
          <cell r="D4118" t="str">
            <v>003651</v>
          </cell>
          <cell r="E4118">
            <v>38588</v>
          </cell>
          <cell r="F4118" t="str">
            <v>1000000</v>
          </cell>
          <cell r="G4118" t="str">
            <v>110101010000</v>
          </cell>
          <cell r="H4118">
            <v>819000</v>
          </cell>
          <cell r="I4118" t="str">
            <v>K</v>
          </cell>
          <cell r="J4118" t="str">
            <v>TANDA JASA PENG ATJIP H KTO BINTANG TGL 16/08/2005</v>
          </cell>
          <cell r="K4118" t="str">
            <v>103240040</v>
          </cell>
        </row>
        <row r="4119">
          <cell r="A4119" t="str">
            <v>F</v>
          </cell>
          <cell r="B4119" t="str">
            <v>1</v>
          </cell>
          <cell r="D4119" t="str">
            <v>003652</v>
          </cell>
          <cell r="E4119">
            <v>38588</v>
          </cell>
          <cell r="F4119" t="str">
            <v>1000000</v>
          </cell>
          <cell r="G4119" t="str">
            <v>110101010000</v>
          </cell>
          <cell r="H4119">
            <v>466400</v>
          </cell>
          <cell r="I4119" t="str">
            <v>K</v>
          </cell>
          <cell r="J4119" t="str">
            <v>ONGKOS ANGKUT 8000 LTR BBM TGL 11 AGUSTUS 2005</v>
          </cell>
          <cell r="K4119" t="str">
            <v>103240050</v>
          </cell>
        </row>
        <row r="4120">
          <cell r="A4120" t="str">
            <v>F</v>
          </cell>
          <cell r="B4120" t="str">
            <v>1</v>
          </cell>
          <cell r="D4120" t="str">
            <v>003652</v>
          </cell>
          <cell r="E4120">
            <v>38588</v>
          </cell>
          <cell r="F4120" t="str">
            <v>4200000</v>
          </cell>
          <cell r="G4120" t="str">
            <v>620101010000</v>
          </cell>
          <cell r="H4120">
            <v>424000</v>
          </cell>
          <cell r="I4120" t="str">
            <v>D</v>
          </cell>
          <cell r="J4120" t="str">
            <v>ONGKOS ANGKUT 8000 LTR BBM TGL 11 AGUSTUS 2005</v>
          </cell>
          <cell r="K4120" t="str">
            <v>103240060</v>
          </cell>
        </row>
        <row r="4121">
          <cell r="A4121" t="str">
            <v>F</v>
          </cell>
          <cell r="B4121" t="str">
            <v>1</v>
          </cell>
          <cell r="D4121" t="str">
            <v>003652</v>
          </cell>
          <cell r="E4121">
            <v>38588</v>
          </cell>
          <cell r="F4121" t="str">
            <v>187KA25</v>
          </cell>
          <cell r="G4121" t="str">
            <v>11100301KA25</v>
          </cell>
          <cell r="H4121">
            <v>42400</v>
          </cell>
          <cell r="I4121" t="str">
            <v>D</v>
          </cell>
          <cell r="J4121" t="str">
            <v>PPN 10% KARYA PIJAR LESTARI      DGJRP-423-0000065</v>
          </cell>
          <cell r="K4121" t="str">
            <v>103240070</v>
          </cell>
        </row>
        <row r="4122">
          <cell r="A4122" t="str">
            <v>F</v>
          </cell>
          <cell r="B4122" t="str">
            <v>1</v>
          </cell>
          <cell r="D4122" t="str">
            <v>003653</v>
          </cell>
          <cell r="E4122">
            <v>38588</v>
          </cell>
          <cell r="F4122" t="str">
            <v>1000000</v>
          </cell>
          <cell r="G4122" t="str">
            <v>110101010000</v>
          </cell>
          <cell r="H4122">
            <v>466400</v>
          </cell>
          <cell r="I4122" t="str">
            <v>K</v>
          </cell>
          <cell r="J4122" t="str">
            <v>BIAYA ONGKOS ANGKUT 8000 LTR BBM TGL 11 AGUSTUS 05</v>
          </cell>
          <cell r="K4122" t="str">
            <v>103240080</v>
          </cell>
        </row>
        <row r="4123">
          <cell r="A4123" t="str">
            <v>F</v>
          </cell>
          <cell r="B4123" t="str">
            <v>1</v>
          </cell>
          <cell r="D4123" t="str">
            <v>003653</v>
          </cell>
          <cell r="E4123">
            <v>38588</v>
          </cell>
          <cell r="F4123" t="str">
            <v>4200000</v>
          </cell>
          <cell r="G4123" t="str">
            <v>620101010000</v>
          </cell>
          <cell r="H4123">
            <v>424000</v>
          </cell>
          <cell r="I4123" t="str">
            <v>D</v>
          </cell>
          <cell r="J4123" t="str">
            <v>BIAYA ONGKOS ANGKUT 8000 LTR BBM TGL 11 AGUSTUS 05</v>
          </cell>
          <cell r="K4123" t="str">
            <v>103240090</v>
          </cell>
        </row>
        <row r="4124">
          <cell r="A4124" t="str">
            <v>F</v>
          </cell>
          <cell r="B4124" t="str">
            <v>1</v>
          </cell>
          <cell r="D4124" t="str">
            <v>003653</v>
          </cell>
          <cell r="E4124">
            <v>38588</v>
          </cell>
          <cell r="F4124" t="str">
            <v>187KA25</v>
          </cell>
          <cell r="G4124" t="str">
            <v>11100301KA25</v>
          </cell>
          <cell r="H4124">
            <v>42400</v>
          </cell>
          <cell r="I4124" t="str">
            <v>D</v>
          </cell>
          <cell r="J4124" t="str">
            <v>PPN 10% KARYA PIJAR LESTARI      DGJRP-423-0000064</v>
          </cell>
          <cell r="K4124" t="str">
            <v>103240100</v>
          </cell>
        </row>
        <row r="4125">
          <cell r="A4125" t="str">
            <v>F</v>
          </cell>
          <cell r="B4125" t="str">
            <v>1</v>
          </cell>
          <cell r="D4125" t="str">
            <v>003654</v>
          </cell>
          <cell r="E4125">
            <v>38588</v>
          </cell>
          <cell r="F4125" t="str">
            <v>49402Q5</v>
          </cell>
          <cell r="G4125" t="str">
            <v>6807030102Q5</v>
          </cell>
          <cell r="H4125">
            <v>102000</v>
          </cell>
          <cell r="I4125" t="str">
            <v>D</v>
          </cell>
          <cell r="J4125" t="str">
            <v>PEMBELIAN 2 TABUNG GAS DI MESSS KF</v>
          </cell>
          <cell r="K4125" t="str">
            <v>103240110</v>
          </cell>
        </row>
        <row r="4126">
          <cell r="A4126" t="str">
            <v>F</v>
          </cell>
          <cell r="B4126" t="str">
            <v>1</v>
          </cell>
          <cell r="D4126" t="str">
            <v>003654</v>
          </cell>
          <cell r="E4126">
            <v>38588</v>
          </cell>
          <cell r="F4126" t="str">
            <v>1000000</v>
          </cell>
          <cell r="G4126" t="str">
            <v>110101010000</v>
          </cell>
          <cell r="H4126">
            <v>102000</v>
          </cell>
          <cell r="I4126" t="str">
            <v>K</v>
          </cell>
          <cell r="J4126" t="str">
            <v>PEMBELIAN 2 TABUNG GAS DI MESSS KF</v>
          </cell>
          <cell r="K4126" t="str">
            <v>103240120</v>
          </cell>
        </row>
        <row r="4127">
          <cell r="A4127" t="str">
            <v>F</v>
          </cell>
          <cell r="B4127" t="str">
            <v>1</v>
          </cell>
          <cell r="D4127" t="str">
            <v>003655</v>
          </cell>
          <cell r="E4127">
            <v>38588</v>
          </cell>
          <cell r="F4127" t="str">
            <v>48526F4</v>
          </cell>
          <cell r="G4127" t="str">
            <v>6106060126F4</v>
          </cell>
          <cell r="H4127">
            <v>150000</v>
          </cell>
          <cell r="I4127" t="str">
            <v>D</v>
          </cell>
          <cell r="J4127" t="str">
            <v>PEMBELIAN KACA MATA ANAK MACHMUDIN</v>
          </cell>
          <cell r="K4127" t="str">
            <v>103240130</v>
          </cell>
        </row>
        <row r="4128">
          <cell r="A4128" t="str">
            <v>F</v>
          </cell>
          <cell r="B4128" t="str">
            <v>1</v>
          </cell>
          <cell r="D4128" t="str">
            <v>003655</v>
          </cell>
          <cell r="E4128">
            <v>38588</v>
          </cell>
          <cell r="F4128" t="str">
            <v>1000000</v>
          </cell>
          <cell r="G4128" t="str">
            <v>110101010000</v>
          </cell>
          <cell r="H4128">
            <v>150000</v>
          </cell>
          <cell r="I4128" t="str">
            <v>K</v>
          </cell>
          <cell r="J4128" t="str">
            <v>PEMBELIAN KACA MATA ANAK MACHMUDIN</v>
          </cell>
          <cell r="K4128" t="str">
            <v>103240140</v>
          </cell>
        </row>
        <row r="4129">
          <cell r="A4129" t="str">
            <v>F</v>
          </cell>
          <cell r="B4129" t="str">
            <v>1</v>
          </cell>
          <cell r="D4129" t="str">
            <v>003656</v>
          </cell>
          <cell r="E4129">
            <v>38588</v>
          </cell>
          <cell r="F4129" t="str">
            <v>48526H5</v>
          </cell>
          <cell r="G4129" t="str">
            <v>6106060126H5</v>
          </cell>
          <cell r="H4129">
            <v>300000</v>
          </cell>
          <cell r="I4129" t="str">
            <v>D</v>
          </cell>
          <cell r="J4129" t="str">
            <v>PEMBELIAN KACA MATA BAYU D</v>
          </cell>
          <cell r="K4129" t="str">
            <v>103240150</v>
          </cell>
        </row>
        <row r="4130">
          <cell r="A4130" t="str">
            <v>F</v>
          </cell>
          <cell r="B4130" t="str">
            <v>1</v>
          </cell>
          <cell r="D4130" t="str">
            <v>003656</v>
          </cell>
          <cell r="E4130">
            <v>38588</v>
          </cell>
          <cell r="F4130" t="str">
            <v>1000000</v>
          </cell>
          <cell r="G4130" t="str">
            <v>110101010000</v>
          </cell>
          <cell r="H4130">
            <v>300000</v>
          </cell>
          <cell r="I4130" t="str">
            <v>K</v>
          </cell>
          <cell r="J4130" t="str">
            <v>PEMBELIAN KACA MATA BAYU D</v>
          </cell>
          <cell r="K4130" t="str">
            <v>103240160</v>
          </cell>
        </row>
        <row r="4131">
          <cell r="A4131" t="str">
            <v>F</v>
          </cell>
          <cell r="B4131" t="str">
            <v>1</v>
          </cell>
          <cell r="D4131" t="str">
            <v>003657</v>
          </cell>
          <cell r="E4131">
            <v>38588</v>
          </cell>
          <cell r="F4131" t="str">
            <v>48526H5</v>
          </cell>
          <cell r="G4131" t="str">
            <v>6106060126H5</v>
          </cell>
          <cell r="H4131">
            <v>300000</v>
          </cell>
          <cell r="I4131" t="str">
            <v>D</v>
          </cell>
          <cell r="J4131" t="str">
            <v>PEMBELIAN KACA MATA LILI H</v>
          </cell>
          <cell r="K4131" t="str">
            <v>103240170</v>
          </cell>
        </row>
        <row r="4132">
          <cell r="A4132" t="str">
            <v>F</v>
          </cell>
          <cell r="B4132" t="str">
            <v>1</v>
          </cell>
          <cell r="D4132" t="str">
            <v>003657</v>
          </cell>
          <cell r="E4132">
            <v>38588</v>
          </cell>
          <cell r="F4132" t="str">
            <v>1000000</v>
          </cell>
          <cell r="G4132" t="str">
            <v>110101010000</v>
          </cell>
          <cell r="H4132">
            <v>300000</v>
          </cell>
          <cell r="I4132" t="str">
            <v>K</v>
          </cell>
          <cell r="J4132" t="str">
            <v>PEMBELIAN KACA MATA LILI H</v>
          </cell>
          <cell r="K4132" t="str">
            <v>103240180</v>
          </cell>
        </row>
        <row r="4133">
          <cell r="A4133" t="str">
            <v>F</v>
          </cell>
          <cell r="B4133" t="str">
            <v>1</v>
          </cell>
          <cell r="D4133" t="str">
            <v>003658</v>
          </cell>
          <cell r="E4133">
            <v>38588</v>
          </cell>
          <cell r="F4133" t="str">
            <v>48400O1</v>
          </cell>
          <cell r="G4133" t="str">
            <v>6703010100O1</v>
          </cell>
          <cell r="H4133">
            <v>1192050</v>
          </cell>
          <cell r="I4133" t="str">
            <v>D</v>
          </cell>
          <cell r="J4133" t="str">
            <v>B.PENGIRIMAN DOKUMEN BLN JULI</v>
          </cell>
          <cell r="K4133" t="str">
            <v>103240190</v>
          </cell>
        </row>
        <row r="4134">
          <cell r="A4134" t="str">
            <v>F</v>
          </cell>
          <cell r="B4134" t="str">
            <v>1</v>
          </cell>
          <cell r="D4134" t="str">
            <v>003658</v>
          </cell>
          <cell r="E4134">
            <v>38588</v>
          </cell>
          <cell r="F4134" t="str">
            <v>1000000</v>
          </cell>
          <cell r="G4134" t="str">
            <v>110101010000</v>
          </cell>
          <cell r="H4134">
            <v>1192050</v>
          </cell>
          <cell r="I4134" t="str">
            <v>K</v>
          </cell>
          <cell r="J4134" t="str">
            <v>B.PENGIRIMAN DOKUMEN BLN JULI</v>
          </cell>
          <cell r="K4134" t="str">
            <v>103240200</v>
          </cell>
        </row>
        <row r="4135">
          <cell r="A4135" t="str">
            <v>F</v>
          </cell>
          <cell r="B4135" t="str">
            <v>1</v>
          </cell>
          <cell r="D4135" t="str">
            <v>003659</v>
          </cell>
          <cell r="E4135">
            <v>38588</v>
          </cell>
          <cell r="F4135" t="str">
            <v>41410F3</v>
          </cell>
          <cell r="G4135" t="str">
            <v>6107010110F3</v>
          </cell>
          <cell r="H4135">
            <v>485368</v>
          </cell>
          <cell r="I4135" t="str">
            <v>D</v>
          </cell>
          <cell r="J4135" t="str">
            <v>TJ. LEMBUR BLN JUL-05 PENCETAKAN</v>
          </cell>
          <cell r="K4135" t="str">
            <v>103240210</v>
          </cell>
        </row>
        <row r="4136">
          <cell r="A4136" t="str">
            <v>F</v>
          </cell>
          <cell r="B4136" t="str">
            <v>1</v>
          </cell>
          <cell r="D4136" t="str">
            <v>003659</v>
          </cell>
          <cell r="E4136">
            <v>38588</v>
          </cell>
          <cell r="F4136" t="str">
            <v>1000000</v>
          </cell>
          <cell r="G4136" t="str">
            <v>110101010000</v>
          </cell>
          <cell r="H4136">
            <v>485368</v>
          </cell>
          <cell r="I4136" t="str">
            <v>K</v>
          </cell>
          <cell r="J4136" t="str">
            <v>TJ. LEMBUR BLN JUL-05 PENCETAKAN ,ENDI</v>
          </cell>
          <cell r="K4136" t="str">
            <v>103240220</v>
          </cell>
        </row>
        <row r="4137">
          <cell r="A4137" t="str">
            <v>F</v>
          </cell>
          <cell r="B4137" t="str">
            <v>1</v>
          </cell>
          <cell r="D4137" t="str">
            <v>003660</v>
          </cell>
          <cell r="E4137">
            <v>38588</v>
          </cell>
          <cell r="F4137" t="str">
            <v>49200Q5</v>
          </cell>
          <cell r="G4137" t="str">
            <v>6803010100Q5</v>
          </cell>
          <cell r="H4137">
            <v>54000</v>
          </cell>
          <cell r="I4137" t="str">
            <v>D</v>
          </cell>
          <cell r="J4137" t="str">
            <v>PEMBELIAN 2 BH CASETTE VHSC PANASONIC 60</v>
          </cell>
          <cell r="K4137" t="str">
            <v>103240230</v>
          </cell>
        </row>
        <row r="4138">
          <cell r="A4138" t="str">
            <v>F</v>
          </cell>
          <cell r="B4138" t="str">
            <v>1</v>
          </cell>
          <cell r="D4138" t="str">
            <v>003660</v>
          </cell>
          <cell r="E4138">
            <v>38588</v>
          </cell>
          <cell r="F4138" t="str">
            <v>1000000</v>
          </cell>
          <cell r="G4138" t="str">
            <v>110101010000</v>
          </cell>
          <cell r="H4138">
            <v>54000</v>
          </cell>
          <cell r="I4138" t="str">
            <v>K</v>
          </cell>
          <cell r="J4138" t="str">
            <v>PEMBELIAN 2 BH CASETTE VHSC PANASONIC 60</v>
          </cell>
          <cell r="K4138" t="str">
            <v>103240240</v>
          </cell>
        </row>
        <row r="4139">
          <cell r="A4139" t="str">
            <v>F</v>
          </cell>
          <cell r="B4139" t="str">
            <v>7</v>
          </cell>
          <cell r="D4139" t="str">
            <v>001431</v>
          </cell>
          <cell r="E4139">
            <v>38590</v>
          </cell>
          <cell r="F4139" t="str">
            <v>42302J1</v>
          </cell>
          <cell r="G4139" t="str">
            <v>6204030102J1</v>
          </cell>
          <cell r="H4139">
            <v>95000</v>
          </cell>
          <cell r="I4139" t="str">
            <v>D</v>
          </cell>
          <cell r="J4139" t="str">
            <v>1 ROL KABEL PLASTIK SNUR            PEMASTIAN MUTU</v>
          </cell>
          <cell r="K4139" t="str">
            <v>402260120</v>
          </cell>
        </row>
        <row r="4140">
          <cell r="A4140" t="str">
            <v>F</v>
          </cell>
          <cell r="B4140" t="str">
            <v>1</v>
          </cell>
          <cell r="D4140" t="str">
            <v>003661</v>
          </cell>
          <cell r="E4140">
            <v>38588</v>
          </cell>
          <cell r="F4140" t="str">
            <v>4090000</v>
          </cell>
          <cell r="G4140" t="str">
            <v>510600010000</v>
          </cell>
          <cell r="H4140">
            <v>40929400</v>
          </cell>
          <cell r="I4140" t="str">
            <v>D</v>
          </cell>
          <cell r="J4140" t="str">
            <v>KW NO 026/THL/2005(B.LEMBUR KARY THL BLN JULI)</v>
          </cell>
          <cell r="K4140" t="str">
            <v>103240250</v>
          </cell>
        </row>
        <row r="4141">
          <cell r="A4141" t="str">
            <v>F</v>
          </cell>
          <cell r="B4141" t="str">
            <v>7</v>
          </cell>
          <cell r="D4141" t="str">
            <v>001431</v>
          </cell>
          <cell r="E4141">
            <v>38590</v>
          </cell>
          <cell r="F4141" t="str">
            <v>42302J1</v>
          </cell>
          <cell r="G4141" t="str">
            <v>6204030102J1</v>
          </cell>
          <cell r="H4141">
            <v>2750</v>
          </cell>
          <cell r="I4141" t="str">
            <v>D</v>
          </cell>
          <cell r="J4141" t="str">
            <v>1 BH KNOP BEL                       PEMASTIAN MUTU</v>
          </cell>
          <cell r="K4141" t="str">
            <v>402260130</v>
          </cell>
        </row>
        <row r="4142">
          <cell r="A4142" t="str">
            <v>F</v>
          </cell>
          <cell r="B4142" t="str">
            <v>1</v>
          </cell>
          <cell r="D4142" t="str">
            <v>003661</v>
          </cell>
          <cell r="E4142">
            <v>38588</v>
          </cell>
          <cell r="F4142" t="str">
            <v>1000000</v>
          </cell>
          <cell r="G4142" t="str">
            <v>110101010000</v>
          </cell>
          <cell r="H4142">
            <v>40929400</v>
          </cell>
          <cell r="I4142" t="str">
            <v>K</v>
          </cell>
          <cell r="J4142" t="str">
            <v>KW NO 026/THL/2005(B.LEMBUR KARY THL BLN JULI)</v>
          </cell>
          <cell r="K4142" t="str">
            <v>103240260</v>
          </cell>
        </row>
        <row r="4143">
          <cell r="A4143" t="str">
            <v>F</v>
          </cell>
          <cell r="B4143" t="str">
            <v>7</v>
          </cell>
          <cell r="D4143" t="str">
            <v>001431</v>
          </cell>
          <cell r="E4143">
            <v>38590</v>
          </cell>
          <cell r="F4143" t="str">
            <v>42302J1</v>
          </cell>
          <cell r="G4143" t="str">
            <v>6204030102J1</v>
          </cell>
          <cell r="H4143">
            <v>15000</v>
          </cell>
          <cell r="I4143" t="str">
            <v>D</v>
          </cell>
          <cell r="J4143" t="str">
            <v>1 BH BEL TOT                        PEMASTIAN MUTU</v>
          </cell>
          <cell r="K4143" t="str">
            <v>402260140</v>
          </cell>
        </row>
        <row r="4144">
          <cell r="A4144" t="str">
            <v>F</v>
          </cell>
          <cell r="B4144" t="str">
            <v>7</v>
          </cell>
          <cell r="D4144" t="str">
            <v>001431</v>
          </cell>
          <cell r="E4144">
            <v>38590</v>
          </cell>
          <cell r="F4144" t="str">
            <v>46105F2</v>
          </cell>
          <cell r="G4144" t="str">
            <v>6602010105F2</v>
          </cell>
          <cell r="H4144">
            <v>1000000</v>
          </cell>
          <cell r="I4144" t="str">
            <v>D</v>
          </cell>
          <cell r="J4144" t="str">
            <v>4 BH SKURP SS U/FBD                      GRANULASI</v>
          </cell>
          <cell r="K4144" t="str">
            <v>402260150</v>
          </cell>
        </row>
        <row r="4145">
          <cell r="A4145" t="str">
            <v>F</v>
          </cell>
          <cell r="B4145" t="str">
            <v>7</v>
          </cell>
          <cell r="D4145" t="str">
            <v>001431</v>
          </cell>
          <cell r="E4145">
            <v>38590</v>
          </cell>
          <cell r="F4145" t="str">
            <v>46105F6</v>
          </cell>
          <cell r="G4145" t="str">
            <v>6602010105F6</v>
          </cell>
          <cell r="H4145">
            <v>250000</v>
          </cell>
          <cell r="I4145" t="str">
            <v>D</v>
          </cell>
          <cell r="J4145" t="str">
            <v>1 SET DUDUKAN TINTA HIPACK II    PENGEMASAN PRIMER</v>
          </cell>
          <cell r="K4145" t="str">
            <v>402260160</v>
          </cell>
        </row>
        <row r="4146">
          <cell r="A4146" t="str">
            <v>F</v>
          </cell>
          <cell r="B4146" t="str">
            <v>7</v>
          </cell>
          <cell r="D4146" t="str">
            <v>001431</v>
          </cell>
          <cell r="E4146">
            <v>38590</v>
          </cell>
          <cell r="F4146" t="str">
            <v>46106H3</v>
          </cell>
          <cell r="G4146" t="str">
            <v>6604010106H3</v>
          </cell>
          <cell r="H4146">
            <v>8500</v>
          </cell>
          <cell r="I4146" t="str">
            <v>D</v>
          </cell>
          <cell r="J4146" t="str">
            <v>1 BH PENTIL KOMPRESOR U/FREZERPENGEMASAN PIL KB &amp;</v>
          </cell>
          <cell r="K4146" t="str">
            <v>402260170</v>
          </cell>
        </row>
        <row r="4147">
          <cell r="A4147" t="str">
            <v>F</v>
          </cell>
          <cell r="B4147" t="str">
            <v>7</v>
          </cell>
          <cell r="D4147" t="str">
            <v>001431</v>
          </cell>
          <cell r="E4147">
            <v>38590</v>
          </cell>
          <cell r="F4147" t="str">
            <v>46106H3</v>
          </cell>
          <cell r="G4147" t="str">
            <v>6604010106H3</v>
          </cell>
          <cell r="H4147">
            <v>7500</v>
          </cell>
          <cell r="I4147" t="str">
            <v>D</v>
          </cell>
          <cell r="J4147" t="str">
            <v>5 BTG KAWAT LAS U/FREEZER     PENGEMASAN PIL KB &amp;</v>
          </cell>
          <cell r="K4147" t="str">
            <v>402260180</v>
          </cell>
        </row>
        <row r="4148">
          <cell r="A4148" t="str">
            <v>F</v>
          </cell>
          <cell r="B4148" t="str">
            <v>7</v>
          </cell>
          <cell r="D4148" t="str">
            <v>001431</v>
          </cell>
          <cell r="E4148">
            <v>38590</v>
          </cell>
          <cell r="F4148" t="str">
            <v>46106H3</v>
          </cell>
          <cell r="G4148" t="str">
            <v>6604010106H3</v>
          </cell>
          <cell r="H4148">
            <v>15000</v>
          </cell>
          <cell r="I4148" t="str">
            <v>D</v>
          </cell>
          <cell r="J4148" t="str">
            <v>1 BH OVER LOAD AC 1/4PK       PENGEMASAN PIL KB &amp;</v>
          </cell>
          <cell r="K4148" t="str">
            <v>402260190</v>
          </cell>
        </row>
        <row r="4149">
          <cell r="A4149" t="str">
            <v>F</v>
          </cell>
          <cell r="B4149" t="str">
            <v>7</v>
          </cell>
          <cell r="D4149" t="str">
            <v>001432</v>
          </cell>
          <cell r="E4149">
            <v>38590</v>
          </cell>
          <cell r="F4149" t="str">
            <v>135GE06</v>
          </cell>
          <cell r="G4149" t="str">
            <v>21050601GE06</v>
          </cell>
          <cell r="H4149">
            <v>11896000</v>
          </cell>
          <cell r="I4149" t="str">
            <v>K</v>
          </cell>
          <cell r="J4149" t="str">
            <v>GENTRA PT.           118/KWIT/PTG/VIII/05</v>
          </cell>
          <cell r="K4149" t="str">
            <v>402260200</v>
          </cell>
        </row>
        <row r="4150">
          <cell r="A4150" t="str">
            <v>F</v>
          </cell>
          <cell r="B4150" t="str">
            <v>7</v>
          </cell>
          <cell r="D4150" t="str">
            <v>001432</v>
          </cell>
          <cell r="E4150">
            <v>38590</v>
          </cell>
          <cell r="F4150" t="str">
            <v>135GE06</v>
          </cell>
          <cell r="G4150" t="str">
            <v>21050601GE06</v>
          </cell>
          <cell r="H4150">
            <v>1189600</v>
          </cell>
          <cell r="I4150" t="str">
            <v>K</v>
          </cell>
          <cell r="J4150" t="str">
            <v>KR PPN GENTRA PT.       CNCHS-423-0001291      /</v>
          </cell>
          <cell r="K4150" t="str">
            <v>402260210</v>
          </cell>
        </row>
        <row r="4151">
          <cell r="A4151" t="str">
            <v>F</v>
          </cell>
          <cell r="B4151" t="str">
            <v>7</v>
          </cell>
          <cell r="D4151" t="str">
            <v>001432</v>
          </cell>
          <cell r="E4151">
            <v>38590</v>
          </cell>
          <cell r="F4151" t="str">
            <v>187GE06</v>
          </cell>
          <cell r="G4151" t="str">
            <v>11100301GE06</v>
          </cell>
          <cell r="H4151">
            <v>1189600</v>
          </cell>
          <cell r="I4151" t="str">
            <v>D</v>
          </cell>
          <cell r="J4151" t="str">
            <v>PPN 10% GENTRA PT.               CNCHS-423-0001291</v>
          </cell>
          <cell r="K4151" t="str">
            <v>402260220</v>
          </cell>
        </row>
        <row r="4152">
          <cell r="A4152" t="str">
            <v>F</v>
          </cell>
          <cell r="B4152" t="str">
            <v>7</v>
          </cell>
          <cell r="D4152" t="str">
            <v>001432</v>
          </cell>
          <cell r="E4152">
            <v>38590</v>
          </cell>
          <cell r="F4152" t="str">
            <v>46106H4</v>
          </cell>
          <cell r="G4152" t="str">
            <v>6604010106H4</v>
          </cell>
          <cell r="H4152">
            <v>1600000</v>
          </cell>
          <cell r="I4152" t="str">
            <v>D</v>
          </cell>
          <cell r="J4152" t="str">
            <v>1 BH THERMOMETER                    EKSTRAKSI KINA</v>
          </cell>
          <cell r="K4152" t="str">
            <v>402260230</v>
          </cell>
        </row>
        <row r="4153">
          <cell r="A4153" t="str">
            <v>F</v>
          </cell>
          <cell r="B4153" t="str">
            <v>7</v>
          </cell>
          <cell r="D4153" t="str">
            <v>001432</v>
          </cell>
          <cell r="E4153">
            <v>38590</v>
          </cell>
          <cell r="F4153" t="str">
            <v>46106G3</v>
          </cell>
          <cell r="G4153" t="str">
            <v>6604010106G3</v>
          </cell>
          <cell r="H4153">
            <v>1320000</v>
          </cell>
          <cell r="I4153" t="str">
            <v>D</v>
          </cell>
          <cell r="J4153" t="str">
            <v>1 BH BLOWER FAN 26" U/AC      PENCAMPURAN &amp; PENGIS</v>
          </cell>
          <cell r="K4153" t="str">
            <v>402260240</v>
          </cell>
        </row>
        <row r="4154">
          <cell r="A4154" t="str">
            <v>F</v>
          </cell>
          <cell r="B4154" t="str">
            <v>7</v>
          </cell>
          <cell r="D4154" t="str">
            <v>001432</v>
          </cell>
          <cell r="E4154">
            <v>38590</v>
          </cell>
          <cell r="F4154" t="str">
            <v>46105F6</v>
          </cell>
          <cell r="G4154" t="str">
            <v>6602010105F6</v>
          </cell>
          <cell r="H4154">
            <v>90000</v>
          </cell>
          <cell r="I4154" t="str">
            <v>D</v>
          </cell>
          <cell r="J4154" t="str">
            <v>3 BH MICRO SWITCH ROLER U/FORECMAPENGEMASAN PRIMER</v>
          </cell>
          <cell r="K4154" t="str">
            <v>402260250</v>
          </cell>
        </row>
        <row r="4155">
          <cell r="A4155" t="str">
            <v>F</v>
          </cell>
          <cell r="B4155" t="str">
            <v>7</v>
          </cell>
          <cell r="D4155" t="str">
            <v>001432</v>
          </cell>
          <cell r="E4155">
            <v>38590</v>
          </cell>
          <cell r="F4155" t="str">
            <v>46100H5</v>
          </cell>
          <cell r="G4155" t="str">
            <v>6602030100H5</v>
          </cell>
          <cell r="H4155">
            <v>825000</v>
          </cell>
          <cell r="I4155" t="str">
            <v>D</v>
          </cell>
          <cell r="J4155" t="str">
            <v>1 BH BOX PANEL 40X50X25       ISOLASI ALKALOID KIN</v>
          </cell>
          <cell r="K4155" t="str">
            <v>402260260</v>
          </cell>
        </row>
        <row r="4156">
          <cell r="A4156" t="str">
            <v>F</v>
          </cell>
          <cell r="B4156" t="str">
            <v>7</v>
          </cell>
          <cell r="D4156" t="str">
            <v>001432</v>
          </cell>
          <cell r="E4156">
            <v>38590</v>
          </cell>
          <cell r="F4156" t="str">
            <v>46106K6</v>
          </cell>
          <cell r="G4156" t="str">
            <v>6604010106K6</v>
          </cell>
          <cell r="H4156">
            <v>7260000</v>
          </cell>
          <cell r="I4156" t="str">
            <v>D</v>
          </cell>
          <cell r="J4156" t="str">
            <v>1 SET POMPA VACUM MEMBRAM     PEMERIKSAAN MIKROBIO</v>
          </cell>
          <cell r="K4156" t="str">
            <v>402260270</v>
          </cell>
        </row>
        <row r="4157">
          <cell r="A4157" t="str">
            <v>F</v>
          </cell>
          <cell r="B4157" t="str">
            <v>7</v>
          </cell>
          <cell r="D4157" t="str">
            <v>001432</v>
          </cell>
          <cell r="E4157">
            <v>38590</v>
          </cell>
          <cell r="F4157" t="str">
            <v>46106H6</v>
          </cell>
          <cell r="G4157" t="str">
            <v>6604010106H6</v>
          </cell>
          <cell r="H4157">
            <v>165000</v>
          </cell>
          <cell r="I4157" t="str">
            <v>D</v>
          </cell>
          <cell r="J4157" t="str">
            <v>1 ROL KABEL NYM 2X2.5 U/AC    PEMURNIAN &amp; PENGEMAS</v>
          </cell>
          <cell r="K4157" t="str">
            <v>402260280</v>
          </cell>
        </row>
        <row r="4158">
          <cell r="A4158" t="str">
            <v>F</v>
          </cell>
          <cell r="B4158" t="str">
            <v>7</v>
          </cell>
          <cell r="D4158" t="str">
            <v>001432</v>
          </cell>
          <cell r="E4158">
            <v>38590</v>
          </cell>
          <cell r="F4158" t="str">
            <v>46106H6</v>
          </cell>
          <cell r="G4158" t="str">
            <v>6604010106H6</v>
          </cell>
          <cell r="H4158">
            <v>26000</v>
          </cell>
          <cell r="I4158" t="str">
            <v>D</v>
          </cell>
          <cell r="J4158" t="str">
            <v>1 BH MCB 15A 1PH              PEMURNIAN &amp; PENGEMAS</v>
          </cell>
          <cell r="K4158" t="str">
            <v>402260290</v>
          </cell>
        </row>
        <row r="4159">
          <cell r="A4159" t="str">
            <v>F</v>
          </cell>
          <cell r="B4159" t="str">
            <v>7</v>
          </cell>
          <cell r="D4159" t="str">
            <v>001432</v>
          </cell>
          <cell r="E4159">
            <v>38590</v>
          </cell>
          <cell r="F4159" t="str">
            <v>46000F2</v>
          </cell>
          <cell r="G4159" t="str">
            <v>6601020100F2</v>
          </cell>
          <cell r="H4159">
            <v>45000</v>
          </cell>
          <cell r="I4159" t="str">
            <v>D</v>
          </cell>
          <cell r="J4159" t="str">
            <v>2 SET KUNCI PINTU PANEL U/FBD-1          GRANULASI</v>
          </cell>
          <cell r="K4159" t="str">
            <v>402260300</v>
          </cell>
        </row>
        <row r="4160">
          <cell r="A4160" t="str">
            <v>F</v>
          </cell>
          <cell r="B4160" t="str">
            <v>7</v>
          </cell>
          <cell r="D4160" t="str">
            <v>001432</v>
          </cell>
          <cell r="E4160">
            <v>38590</v>
          </cell>
          <cell r="F4160" t="str">
            <v>46000F7</v>
          </cell>
          <cell r="G4160" t="str">
            <v>6601020100F7</v>
          </cell>
          <cell r="H4160">
            <v>50000</v>
          </cell>
          <cell r="I4160" t="str">
            <v>D</v>
          </cell>
          <cell r="J4160" t="str">
            <v>1 SET KUNCI PINTU YALE         PENGEMASAN SEKUNDER</v>
          </cell>
          <cell r="K4160" t="str">
            <v>402260310</v>
          </cell>
        </row>
        <row r="4161">
          <cell r="A4161" t="str">
            <v>F</v>
          </cell>
          <cell r="B4161" t="str">
            <v>7</v>
          </cell>
          <cell r="D4161" t="str">
            <v>001432</v>
          </cell>
          <cell r="E4161">
            <v>38590</v>
          </cell>
          <cell r="F4161" t="str">
            <v>46100F4</v>
          </cell>
          <cell r="G4161" t="str">
            <v>6602030100F4</v>
          </cell>
          <cell r="H4161">
            <v>56000</v>
          </cell>
          <cell r="I4161" t="str">
            <v>D</v>
          </cell>
          <cell r="J4161" t="str">
            <v>7 BH LAMPU TL 36W                       PENYALUTAN</v>
          </cell>
          <cell r="K4161" t="str">
            <v>402260320</v>
          </cell>
        </row>
        <row r="4162">
          <cell r="A4162" t="str">
            <v>F</v>
          </cell>
          <cell r="B4162" t="str">
            <v>7</v>
          </cell>
          <cell r="D4162" t="str">
            <v>001432</v>
          </cell>
          <cell r="E4162">
            <v>38590</v>
          </cell>
          <cell r="F4162" t="str">
            <v>46100F4</v>
          </cell>
          <cell r="G4162" t="str">
            <v>6602030100F4</v>
          </cell>
          <cell r="H4162">
            <v>22500</v>
          </cell>
          <cell r="I4162" t="str">
            <v>D</v>
          </cell>
          <cell r="J4162" t="str">
            <v>1 DS STATER TL FBU                      PENYALUTAN</v>
          </cell>
          <cell r="K4162" t="str">
            <v>402260330</v>
          </cell>
        </row>
        <row r="4163">
          <cell r="A4163" t="str">
            <v>F</v>
          </cell>
          <cell r="B4163" t="str">
            <v>7</v>
          </cell>
          <cell r="D4163" t="str">
            <v>001432</v>
          </cell>
          <cell r="E4163">
            <v>38590</v>
          </cell>
          <cell r="F4163" t="str">
            <v>46100G5</v>
          </cell>
          <cell r="G4163" t="str">
            <v>6602030100G5</v>
          </cell>
          <cell r="H4163">
            <v>35000</v>
          </cell>
          <cell r="I4163" t="str">
            <v>D</v>
          </cell>
          <cell r="J4163" t="str">
            <v>1 DS FITTING TL               PROSES &amp; PENGEMASAN</v>
          </cell>
          <cell r="K4163" t="str">
            <v>402260340</v>
          </cell>
        </row>
        <row r="4164">
          <cell r="A4164" t="str">
            <v>F</v>
          </cell>
          <cell r="B4164" t="str">
            <v>7</v>
          </cell>
          <cell r="D4164" t="str">
            <v>001432</v>
          </cell>
          <cell r="E4164">
            <v>38590</v>
          </cell>
          <cell r="F4164" t="str">
            <v>46100G5</v>
          </cell>
          <cell r="G4164" t="str">
            <v>6602030100G5</v>
          </cell>
          <cell r="H4164">
            <v>96000</v>
          </cell>
          <cell r="I4164" t="str">
            <v>D</v>
          </cell>
          <cell r="J4164" t="str">
            <v>12 BH LAMPU TL 36W            PROSES &amp; PENGEMASAN</v>
          </cell>
          <cell r="K4164" t="str">
            <v>402260350</v>
          </cell>
        </row>
        <row r="4165">
          <cell r="A4165" t="str">
            <v>F</v>
          </cell>
          <cell r="B4165" t="str">
            <v>7</v>
          </cell>
          <cell r="D4165" t="str">
            <v>001432</v>
          </cell>
          <cell r="E4165">
            <v>38590</v>
          </cell>
          <cell r="F4165" t="str">
            <v>46100G5</v>
          </cell>
          <cell r="G4165" t="str">
            <v>6602030100G5</v>
          </cell>
          <cell r="H4165">
            <v>22500</v>
          </cell>
          <cell r="I4165" t="str">
            <v>D</v>
          </cell>
          <cell r="J4165" t="str">
            <v>1 DS STATER TL FSU            PROSES &amp; PENGEMASAN</v>
          </cell>
          <cell r="K4165" t="str">
            <v>402260360</v>
          </cell>
        </row>
        <row r="4166">
          <cell r="A4166" t="str">
            <v>F</v>
          </cell>
          <cell r="B4166" t="str">
            <v>7</v>
          </cell>
          <cell r="D4166" t="str">
            <v>001432</v>
          </cell>
          <cell r="E4166">
            <v>38590</v>
          </cell>
          <cell r="F4166" t="str">
            <v>46100G5</v>
          </cell>
          <cell r="G4166" t="str">
            <v>6602030100G5</v>
          </cell>
          <cell r="H4166">
            <v>58000</v>
          </cell>
          <cell r="I4166" t="str">
            <v>D</v>
          </cell>
          <cell r="J4166" t="str">
            <v>4 BH TRAVO TL 40W 220V        PROSES &amp; PENGEMASAN</v>
          </cell>
          <cell r="K4166" t="str">
            <v>402260370</v>
          </cell>
        </row>
        <row r="4167">
          <cell r="A4167" t="str">
            <v>F</v>
          </cell>
          <cell r="B4167" t="str">
            <v>7</v>
          </cell>
          <cell r="D4167" t="str">
            <v>001432</v>
          </cell>
          <cell r="E4167">
            <v>38590</v>
          </cell>
          <cell r="F4167" t="str">
            <v>46106J1</v>
          </cell>
          <cell r="G4167" t="str">
            <v>6604010106J1</v>
          </cell>
          <cell r="H4167">
            <v>95000</v>
          </cell>
          <cell r="I4167" t="str">
            <v>D</v>
          </cell>
          <cell r="J4167" t="str">
            <v>1 ROL KABEL PLASTIK SNUR U/SPEAKER  PEMASTIAN MUTU</v>
          </cell>
          <cell r="K4167" t="str">
            <v>402260380</v>
          </cell>
        </row>
        <row r="4168">
          <cell r="A4168" t="str">
            <v>F</v>
          </cell>
          <cell r="B4168" t="str">
            <v>7</v>
          </cell>
          <cell r="D4168" t="str">
            <v>001432</v>
          </cell>
          <cell r="E4168">
            <v>38590</v>
          </cell>
          <cell r="F4168" t="str">
            <v>46106J1</v>
          </cell>
          <cell r="G4168" t="str">
            <v>6604010106J1</v>
          </cell>
          <cell r="H4168">
            <v>130000</v>
          </cell>
          <cell r="I4168" t="str">
            <v>D</v>
          </cell>
          <cell r="J4168" t="str">
            <v>1 SET SPEAKERT TOA+BOX              PEMASTIAN MUTU</v>
          </cell>
          <cell r="K4168" t="str">
            <v>402260390</v>
          </cell>
        </row>
        <row r="4169">
          <cell r="A4169" t="str">
            <v>F</v>
          </cell>
          <cell r="B4169" t="str">
            <v>7</v>
          </cell>
          <cell r="D4169" t="str">
            <v>001433</v>
          </cell>
          <cell r="E4169">
            <v>38590</v>
          </cell>
          <cell r="F4169" t="str">
            <v>135GE06</v>
          </cell>
          <cell r="G4169" t="str">
            <v>21050601GE06</v>
          </cell>
          <cell r="H4169">
            <v>1891000</v>
          </cell>
          <cell r="I4169" t="str">
            <v>K</v>
          </cell>
          <cell r="J4169" t="str">
            <v>GENTRA PT.           119/KWIT/PTG/VIII/05</v>
          </cell>
          <cell r="K4169" t="str">
            <v>402260400</v>
          </cell>
        </row>
        <row r="4170">
          <cell r="A4170" t="str">
            <v>F</v>
          </cell>
          <cell r="B4170" t="str">
            <v>7</v>
          </cell>
          <cell r="D4170" t="str">
            <v>001433</v>
          </cell>
          <cell r="E4170">
            <v>38590</v>
          </cell>
          <cell r="F4170" t="str">
            <v>135GE06</v>
          </cell>
          <cell r="G4170" t="str">
            <v>21050601GE06</v>
          </cell>
          <cell r="H4170">
            <v>189100</v>
          </cell>
          <cell r="I4170" t="str">
            <v>K</v>
          </cell>
          <cell r="J4170" t="str">
            <v>KR PPN GENTRA PT.       CNCHS-423-0001292      /</v>
          </cell>
          <cell r="K4170" t="str">
            <v>402260410</v>
          </cell>
        </row>
        <row r="4171">
          <cell r="A4171" t="str">
            <v>F</v>
          </cell>
          <cell r="B4171" t="str">
            <v>7</v>
          </cell>
          <cell r="D4171" t="str">
            <v>001433</v>
          </cell>
          <cell r="E4171">
            <v>38590</v>
          </cell>
          <cell r="F4171" t="str">
            <v>187GE06</v>
          </cell>
          <cell r="G4171" t="str">
            <v>11100301GE06</v>
          </cell>
          <cell r="H4171">
            <v>189100</v>
          </cell>
          <cell r="I4171" t="str">
            <v>D</v>
          </cell>
          <cell r="J4171" t="str">
            <v>PPN 10% GENTRA PT.               CNCHS-423-0001292</v>
          </cell>
          <cell r="K4171" t="str">
            <v>402260420</v>
          </cell>
        </row>
        <row r="4172">
          <cell r="A4172" t="str">
            <v>F</v>
          </cell>
          <cell r="B4172" t="str">
            <v>7</v>
          </cell>
          <cell r="D4172" t="str">
            <v>001433</v>
          </cell>
          <cell r="E4172">
            <v>38590</v>
          </cell>
          <cell r="F4172" t="str">
            <v>46106M1</v>
          </cell>
          <cell r="G4172" t="str">
            <v>6604010106M1</v>
          </cell>
          <cell r="H4172">
            <v>30000</v>
          </cell>
          <cell r="I4172" t="str">
            <v>D</v>
          </cell>
          <cell r="J4172" t="str">
            <v>4 BH KACA LAS NO.9            TEKNIK &amp; PEMELIHARAA</v>
          </cell>
          <cell r="K4172" t="str">
            <v>402260430</v>
          </cell>
        </row>
        <row r="4173">
          <cell r="A4173" t="str">
            <v>F</v>
          </cell>
          <cell r="B4173" t="str">
            <v>7</v>
          </cell>
          <cell r="D4173" t="str">
            <v>001433</v>
          </cell>
          <cell r="E4173">
            <v>38590</v>
          </cell>
          <cell r="F4173" t="str">
            <v>46105M1</v>
          </cell>
          <cell r="G4173" t="str">
            <v>6602010105M1</v>
          </cell>
          <cell r="H4173">
            <v>100000</v>
          </cell>
          <cell r="I4173" t="str">
            <v>D</v>
          </cell>
          <cell r="J4173" t="str">
            <v>5 TB SILIKON PUTIH CLEAR      TEKNIK &amp; PEMELIHARAA</v>
          </cell>
          <cell r="K4173" t="str">
            <v>402260440</v>
          </cell>
        </row>
        <row r="4174">
          <cell r="A4174" t="str">
            <v>F</v>
          </cell>
          <cell r="B4174" t="str">
            <v>7</v>
          </cell>
          <cell r="D4174" t="str">
            <v>001433</v>
          </cell>
          <cell r="E4174">
            <v>38590</v>
          </cell>
          <cell r="F4174" t="str">
            <v>46105M1</v>
          </cell>
          <cell r="G4174" t="str">
            <v>6602010105M1</v>
          </cell>
          <cell r="H4174">
            <v>100000</v>
          </cell>
          <cell r="I4174" t="str">
            <v>D</v>
          </cell>
          <cell r="J4174" t="str">
            <v>5 TB SILIKON PUTIH WHITE      TEKNIK &amp; PEMELIHARAA</v>
          </cell>
          <cell r="K4174" t="str">
            <v>402260450</v>
          </cell>
        </row>
        <row r="4175">
          <cell r="A4175" t="str">
            <v>F</v>
          </cell>
          <cell r="B4175" t="str">
            <v>7</v>
          </cell>
          <cell r="D4175" t="str">
            <v>001433</v>
          </cell>
          <cell r="E4175">
            <v>38590</v>
          </cell>
          <cell r="F4175" t="str">
            <v>42902M1</v>
          </cell>
          <cell r="G4175" t="str">
            <v>6205000302M1</v>
          </cell>
          <cell r="H4175">
            <v>68000</v>
          </cell>
          <cell r="I4175" t="str">
            <v>D</v>
          </cell>
          <cell r="J4175" t="str">
            <v>8 KLG AIBON 1/4 KG            TEKNIK &amp; PEMELIHARAA</v>
          </cell>
          <cell r="K4175" t="str">
            <v>402260460</v>
          </cell>
        </row>
        <row r="4176">
          <cell r="A4176" t="str">
            <v>F</v>
          </cell>
          <cell r="B4176" t="str">
            <v>7</v>
          </cell>
          <cell r="D4176" t="str">
            <v>001433</v>
          </cell>
          <cell r="E4176">
            <v>38590</v>
          </cell>
          <cell r="F4176" t="str">
            <v>42902M1</v>
          </cell>
          <cell r="G4176" t="str">
            <v>6205000302M1</v>
          </cell>
          <cell r="H4176">
            <v>165000</v>
          </cell>
          <cell r="I4176" t="str">
            <v>D</v>
          </cell>
          <cell r="J4176" t="str">
            <v>6 BH METERAN ROLL 5M          TEKNIK &amp; PEMELIHARAA</v>
          </cell>
          <cell r="K4176" t="str">
            <v>402260470</v>
          </cell>
        </row>
        <row r="4177">
          <cell r="A4177" t="str">
            <v>F</v>
          </cell>
          <cell r="B4177" t="str">
            <v>7</v>
          </cell>
          <cell r="D4177" t="str">
            <v>001433</v>
          </cell>
          <cell r="E4177">
            <v>38590</v>
          </cell>
          <cell r="F4177" t="str">
            <v>46105M1</v>
          </cell>
          <cell r="G4177" t="str">
            <v>6602010105M1</v>
          </cell>
          <cell r="H4177">
            <v>60000</v>
          </cell>
          <cell r="I4177" t="str">
            <v>D</v>
          </cell>
          <cell r="J4177" t="str">
            <v>3 DS COOL BUSH                TEKNIK &amp; PEMELIHARAA</v>
          </cell>
          <cell r="K4177" t="str">
            <v>402260480</v>
          </cell>
        </row>
        <row r="4178">
          <cell r="A4178" t="str">
            <v>F</v>
          </cell>
          <cell r="B4178" t="str">
            <v>7</v>
          </cell>
          <cell r="D4178" t="str">
            <v>001433</v>
          </cell>
          <cell r="E4178">
            <v>38590</v>
          </cell>
          <cell r="F4178" t="str">
            <v>46105M1</v>
          </cell>
          <cell r="G4178" t="str">
            <v>6602010105M1</v>
          </cell>
          <cell r="H4178">
            <v>225000</v>
          </cell>
          <cell r="I4178" t="str">
            <v>D</v>
          </cell>
          <cell r="J4178" t="str">
            <v>25 KG KARBIT                  TEKNIK &amp; PEMELIHARAA</v>
          </cell>
          <cell r="K4178" t="str">
            <v>402260490</v>
          </cell>
        </row>
        <row r="4179">
          <cell r="A4179" t="str">
            <v>F</v>
          </cell>
          <cell r="B4179" t="str">
            <v>7</v>
          </cell>
          <cell r="D4179" t="str">
            <v>001433</v>
          </cell>
          <cell r="E4179">
            <v>38590</v>
          </cell>
          <cell r="F4179" t="str">
            <v>46105M1</v>
          </cell>
          <cell r="G4179" t="str">
            <v>6602010105M1</v>
          </cell>
          <cell r="H4179">
            <v>500000</v>
          </cell>
          <cell r="I4179" t="str">
            <v>D</v>
          </cell>
          <cell r="J4179" t="str">
            <v>1 DS PISAU BUBUT              TEKNIK &amp; PEMELIHARAA</v>
          </cell>
          <cell r="K4179" t="str">
            <v>402260500</v>
          </cell>
        </row>
        <row r="4180">
          <cell r="A4180" t="str">
            <v>F</v>
          </cell>
          <cell r="B4180" t="str">
            <v>7</v>
          </cell>
          <cell r="D4180" t="str">
            <v>001433</v>
          </cell>
          <cell r="E4180">
            <v>38590</v>
          </cell>
          <cell r="F4180" t="str">
            <v>46106M1</v>
          </cell>
          <cell r="G4180" t="str">
            <v>6602010106M1</v>
          </cell>
          <cell r="H4180">
            <v>643000</v>
          </cell>
          <cell r="I4180" t="str">
            <v>D</v>
          </cell>
          <cell r="J4180" t="str">
            <v>1 CAN CAS REFRIGERANT R-12    TEKNIK &amp; PEMELIHARAA</v>
          </cell>
          <cell r="K4180" t="str">
            <v>402260510</v>
          </cell>
        </row>
        <row r="4181">
          <cell r="A4181" t="str">
            <v>F</v>
          </cell>
          <cell r="B4181" t="str">
            <v>7</v>
          </cell>
          <cell r="D4181" t="str">
            <v>001434</v>
          </cell>
          <cell r="E4181">
            <v>38590</v>
          </cell>
          <cell r="F4181" t="str">
            <v>135GE06</v>
          </cell>
          <cell r="G4181" t="str">
            <v>21050601GE06</v>
          </cell>
          <cell r="H4181">
            <v>1253500</v>
          </cell>
          <cell r="I4181" t="str">
            <v>K</v>
          </cell>
          <cell r="J4181" t="str">
            <v>GENTRA PT.           120/KWIT/PTG/VIII/05</v>
          </cell>
          <cell r="K4181" t="str">
            <v>402270010</v>
          </cell>
        </row>
        <row r="4182">
          <cell r="A4182" t="str">
            <v>F</v>
          </cell>
          <cell r="B4182" t="str">
            <v>7</v>
          </cell>
          <cell r="D4182" t="str">
            <v>001434</v>
          </cell>
          <cell r="E4182">
            <v>38590</v>
          </cell>
          <cell r="F4182" t="str">
            <v>135GE06</v>
          </cell>
          <cell r="G4182" t="str">
            <v>21050601GE06</v>
          </cell>
          <cell r="H4182">
            <v>125350</v>
          </cell>
          <cell r="I4182" t="str">
            <v>K</v>
          </cell>
          <cell r="J4182" t="str">
            <v>KR PPN GENTRA PT.       CNCHS-423-0001293      /</v>
          </cell>
          <cell r="K4182" t="str">
            <v>402270020</v>
          </cell>
        </row>
        <row r="4183">
          <cell r="A4183" t="str">
            <v>F</v>
          </cell>
          <cell r="B4183" t="str">
            <v>7</v>
          </cell>
          <cell r="D4183" t="str">
            <v>001434</v>
          </cell>
          <cell r="E4183">
            <v>38590</v>
          </cell>
          <cell r="F4183" t="str">
            <v>187GE06</v>
          </cell>
          <cell r="G4183" t="str">
            <v>11100301GE06</v>
          </cell>
          <cell r="H4183">
            <v>125350</v>
          </cell>
          <cell r="I4183" t="str">
            <v>D</v>
          </cell>
          <cell r="J4183" t="str">
            <v>PPN 10% GENTRA PT.               CNCHS-423-0001293</v>
          </cell>
          <cell r="K4183" t="str">
            <v>402270030</v>
          </cell>
        </row>
        <row r="4184">
          <cell r="A4184" t="str">
            <v>F</v>
          </cell>
          <cell r="B4184" t="str">
            <v>7</v>
          </cell>
          <cell r="D4184" t="str">
            <v>001434</v>
          </cell>
          <cell r="E4184">
            <v>38590</v>
          </cell>
          <cell r="F4184" t="str">
            <v>42902F7</v>
          </cell>
          <cell r="G4184" t="str">
            <v>6205000302F7</v>
          </cell>
          <cell r="H4184">
            <v>986000</v>
          </cell>
          <cell r="I4184" t="str">
            <v>D</v>
          </cell>
          <cell r="J4184" t="str">
            <v>1 BH TINTA IMAJE S4            PENGEMASAN SEKUNDER</v>
          </cell>
          <cell r="K4184" t="str">
            <v>402270040</v>
          </cell>
        </row>
        <row r="4185">
          <cell r="A4185" t="str">
            <v>F</v>
          </cell>
          <cell r="B4185" t="str">
            <v>7</v>
          </cell>
          <cell r="D4185" t="str">
            <v>001434</v>
          </cell>
          <cell r="E4185">
            <v>38590</v>
          </cell>
          <cell r="F4185" t="str">
            <v>42901F3</v>
          </cell>
          <cell r="G4185" t="str">
            <v>6205000201F3</v>
          </cell>
          <cell r="H4185">
            <v>90000</v>
          </cell>
          <cell r="I4185" t="str">
            <v>D</v>
          </cell>
          <cell r="J4185" t="str">
            <v>12 BH SARUNG TANGAN KARET               PENCETAKAN</v>
          </cell>
          <cell r="K4185" t="str">
            <v>402270050</v>
          </cell>
        </row>
        <row r="4186">
          <cell r="A4186" t="str">
            <v>F</v>
          </cell>
          <cell r="B4186" t="str">
            <v>7</v>
          </cell>
          <cell r="D4186" t="str">
            <v>001434</v>
          </cell>
          <cell r="E4186">
            <v>38590</v>
          </cell>
          <cell r="F4186" t="str">
            <v>42902H4</v>
          </cell>
          <cell r="G4186" t="str">
            <v>6205000302H4</v>
          </cell>
          <cell r="H4186">
            <v>49500</v>
          </cell>
          <cell r="I4186" t="str">
            <v>D</v>
          </cell>
          <cell r="J4186" t="str">
            <v>5 PSG SARUNG TANGAN KARET LGN PJG   EKSTRAKSI KINA</v>
          </cell>
          <cell r="K4186" t="str">
            <v>402270060</v>
          </cell>
        </row>
        <row r="4187">
          <cell r="A4187" t="str">
            <v>F</v>
          </cell>
          <cell r="B4187" t="str">
            <v>7</v>
          </cell>
          <cell r="D4187" t="str">
            <v>001434</v>
          </cell>
          <cell r="E4187">
            <v>38590</v>
          </cell>
          <cell r="F4187" t="str">
            <v>42902N2</v>
          </cell>
          <cell r="G4187" t="str">
            <v>6205000302N2</v>
          </cell>
          <cell r="H4187">
            <v>60000</v>
          </cell>
          <cell r="I4187" t="str">
            <v>D</v>
          </cell>
          <cell r="J4187" t="str">
            <v>20 MT SLANG PLASTIK           PENYIMPANAN BAHAN BA</v>
          </cell>
          <cell r="K4187" t="str">
            <v>402270070</v>
          </cell>
        </row>
        <row r="4188">
          <cell r="A4188" t="str">
            <v>F</v>
          </cell>
          <cell r="B4188" t="str">
            <v>7</v>
          </cell>
          <cell r="D4188" t="str">
            <v>001434</v>
          </cell>
          <cell r="E4188">
            <v>38590</v>
          </cell>
          <cell r="F4188" t="str">
            <v>42902H5</v>
          </cell>
          <cell r="G4188" t="str">
            <v>6205000302H5</v>
          </cell>
          <cell r="H4188">
            <v>68000</v>
          </cell>
          <cell r="I4188" t="str">
            <v>D</v>
          </cell>
          <cell r="J4188" t="str">
            <v>4 BH KACAMATA PLASTIK         ISOLASI ALKALOID KIN</v>
          </cell>
          <cell r="K4188" t="str">
            <v>402270080</v>
          </cell>
        </row>
        <row r="4189">
          <cell r="A4189" t="str">
            <v>F</v>
          </cell>
          <cell r="B4189" t="str">
            <v>7</v>
          </cell>
          <cell r="D4189" t="str">
            <v>001435</v>
          </cell>
          <cell r="E4189">
            <v>38590</v>
          </cell>
          <cell r="F4189" t="str">
            <v>135GE06</v>
          </cell>
          <cell r="G4189" t="str">
            <v>21050601GE06</v>
          </cell>
          <cell r="H4189">
            <v>1798500</v>
          </cell>
          <cell r="I4189" t="str">
            <v>K</v>
          </cell>
          <cell r="J4189" t="str">
            <v>GENTRA PT.           121/KWIT/PTG/VIII/05</v>
          </cell>
          <cell r="K4189" t="str">
            <v>402270090</v>
          </cell>
        </row>
        <row r="4190">
          <cell r="A4190" t="str">
            <v>F</v>
          </cell>
          <cell r="B4190" t="str">
            <v>7</v>
          </cell>
          <cell r="D4190" t="str">
            <v>001435</v>
          </cell>
          <cell r="E4190">
            <v>38590</v>
          </cell>
          <cell r="F4190" t="str">
            <v>135GE06</v>
          </cell>
          <cell r="G4190" t="str">
            <v>21050601GE06</v>
          </cell>
          <cell r="H4190">
            <v>179850</v>
          </cell>
          <cell r="I4190" t="str">
            <v>K</v>
          </cell>
          <cell r="J4190" t="str">
            <v>KR PPN GENTRA PT.       CNCHS-423-0001294      /</v>
          </cell>
          <cell r="K4190" t="str">
            <v>402270100</v>
          </cell>
        </row>
        <row r="4191">
          <cell r="A4191" t="str">
            <v>F</v>
          </cell>
          <cell r="B4191" t="str">
            <v>7</v>
          </cell>
          <cell r="D4191" t="str">
            <v>001435</v>
          </cell>
          <cell r="E4191">
            <v>38590</v>
          </cell>
          <cell r="F4191" t="str">
            <v>187GE06</v>
          </cell>
          <cell r="G4191" t="str">
            <v>11100301GE06</v>
          </cell>
          <cell r="H4191">
            <v>179850</v>
          </cell>
          <cell r="I4191" t="str">
            <v>D</v>
          </cell>
          <cell r="J4191" t="str">
            <v>PPN 10% GENTRA PT.               CNCHS-423-0001294</v>
          </cell>
          <cell r="K4191" t="str">
            <v>402270110</v>
          </cell>
        </row>
        <row r="4192">
          <cell r="A4192" t="str">
            <v>F</v>
          </cell>
          <cell r="B4192" t="str">
            <v>7</v>
          </cell>
          <cell r="D4192" t="str">
            <v>001435</v>
          </cell>
          <cell r="E4192">
            <v>38590</v>
          </cell>
          <cell r="F4192" t="str">
            <v>42901Q6</v>
          </cell>
          <cell r="G4192" t="str">
            <v>6205000201Q6</v>
          </cell>
          <cell r="H4192">
            <v>90000</v>
          </cell>
          <cell r="I4192" t="str">
            <v>D</v>
          </cell>
          <cell r="J4192" t="str">
            <v>12 BH SARUNG TANGAN KARET             RUMAH TANGGA</v>
          </cell>
          <cell r="K4192" t="str">
            <v>402270120</v>
          </cell>
        </row>
        <row r="4193">
          <cell r="A4193" t="str">
            <v>F</v>
          </cell>
          <cell r="B4193" t="str">
            <v>7</v>
          </cell>
          <cell r="D4193" t="str">
            <v>001435</v>
          </cell>
          <cell r="E4193">
            <v>38590</v>
          </cell>
          <cell r="F4193" t="str">
            <v>46202Q5</v>
          </cell>
          <cell r="G4193" t="str">
            <v>6603020102Q5</v>
          </cell>
          <cell r="H4193">
            <v>75000</v>
          </cell>
          <cell r="I4193" t="str">
            <v>D</v>
          </cell>
          <cell r="J4193" t="str">
            <v>6 LT MINYAK REM</v>
          </cell>
          <cell r="K4193" t="str">
            <v>402270130</v>
          </cell>
        </row>
        <row r="4194">
          <cell r="A4194" t="str">
            <v>F</v>
          </cell>
          <cell r="B4194" t="str">
            <v>7</v>
          </cell>
          <cell r="D4194" t="str">
            <v>001435</v>
          </cell>
          <cell r="E4194">
            <v>38590</v>
          </cell>
          <cell r="F4194" t="str">
            <v>46202Q5</v>
          </cell>
          <cell r="G4194" t="str">
            <v>6603020102Q5</v>
          </cell>
          <cell r="H4194">
            <v>675000</v>
          </cell>
          <cell r="I4194" t="str">
            <v>D</v>
          </cell>
          <cell r="J4194" t="str">
            <v>45 LT OLI MESRAN SAE 40</v>
          </cell>
          <cell r="K4194" t="str">
            <v>402270140</v>
          </cell>
        </row>
        <row r="4195">
          <cell r="A4195" t="str">
            <v>F</v>
          </cell>
          <cell r="B4195" t="str">
            <v>7</v>
          </cell>
          <cell r="D4195" t="str">
            <v>001435</v>
          </cell>
          <cell r="E4195">
            <v>38590</v>
          </cell>
          <cell r="F4195" t="str">
            <v>49802Q5</v>
          </cell>
          <cell r="G4195" t="str">
            <v>6807020102Q5</v>
          </cell>
          <cell r="H4195">
            <v>120000</v>
          </cell>
          <cell r="I4195" t="str">
            <v>D</v>
          </cell>
          <cell r="J4195" t="str">
            <v>4 BH KANEBO</v>
          </cell>
          <cell r="K4195" t="str">
            <v>402270150</v>
          </cell>
        </row>
        <row r="4196">
          <cell r="A4196" t="str">
            <v>F</v>
          </cell>
          <cell r="B4196" t="str">
            <v>7</v>
          </cell>
          <cell r="D4196" t="str">
            <v>001435</v>
          </cell>
          <cell r="E4196">
            <v>38590</v>
          </cell>
          <cell r="F4196" t="str">
            <v>46202Q5</v>
          </cell>
          <cell r="G4196" t="str">
            <v>6603020102Q5</v>
          </cell>
          <cell r="H4196">
            <v>793500</v>
          </cell>
          <cell r="I4196" t="str">
            <v>D</v>
          </cell>
          <cell r="J4196" t="str">
            <v>2 BH BAN LUAR BRIDGESTONE</v>
          </cell>
          <cell r="K4196" t="str">
            <v>402270160</v>
          </cell>
        </row>
        <row r="4197">
          <cell r="A4197" t="str">
            <v>F</v>
          </cell>
          <cell r="B4197" t="str">
            <v>7</v>
          </cell>
          <cell r="D4197" t="str">
            <v>001435</v>
          </cell>
          <cell r="E4197">
            <v>38590</v>
          </cell>
          <cell r="F4197" t="str">
            <v>49802Q6</v>
          </cell>
          <cell r="G4197" t="str">
            <v>6807020102Q6</v>
          </cell>
          <cell r="H4197">
            <v>45000</v>
          </cell>
          <cell r="I4197" t="str">
            <v>D</v>
          </cell>
          <cell r="J4197" t="str">
            <v>2 SET PISAU MSN RUMPUT</v>
          </cell>
          <cell r="K4197" t="str">
            <v>402270170</v>
          </cell>
        </row>
        <row r="4198">
          <cell r="A4198" t="str">
            <v>F</v>
          </cell>
          <cell r="B4198" t="str">
            <v>7</v>
          </cell>
          <cell r="D4198" t="str">
            <v>001436</v>
          </cell>
          <cell r="E4198">
            <v>38590</v>
          </cell>
          <cell r="F4198" t="str">
            <v>135GE06</v>
          </cell>
          <cell r="G4198" t="str">
            <v>21050601GE06</v>
          </cell>
          <cell r="H4198">
            <v>4748000</v>
          </cell>
          <cell r="I4198" t="str">
            <v>K</v>
          </cell>
          <cell r="J4198" t="str">
            <v>GENTRA PT.           116/KWIT/PTG/VIII/05</v>
          </cell>
          <cell r="K4198" t="str">
            <v>402270180</v>
          </cell>
        </row>
        <row r="4199">
          <cell r="A4199" t="str">
            <v>F</v>
          </cell>
          <cell r="B4199" t="str">
            <v>7</v>
          </cell>
          <cell r="D4199" t="str">
            <v>001436</v>
          </cell>
          <cell r="E4199">
            <v>38590</v>
          </cell>
          <cell r="F4199" t="str">
            <v>135GE06</v>
          </cell>
          <cell r="G4199" t="str">
            <v>21050601GE06</v>
          </cell>
          <cell r="H4199">
            <v>474800</v>
          </cell>
          <cell r="I4199" t="str">
            <v>K</v>
          </cell>
          <cell r="J4199" t="str">
            <v>KR PPN GENTRA PT.       CNCHS-423-0001289      /</v>
          </cell>
          <cell r="K4199" t="str">
            <v>402270190</v>
          </cell>
        </row>
        <row r="4200">
          <cell r="A4200" t="str">
            <v>F</v>
          </cell>
          <cell r="B4200" t="str">
            <v>7</v>
          </cell>
          <cell r="D4200" t="str">
            <v>001436</v>
          </cell>
          <cell r="E4200">
            <v>38590</v>
          </cell>
          <cell r="F4200" t="str">
            <v>187GE06</v>
          </cell>
          <cell r="G4200" t="str">
            <v>11100301GE06</v>
          </cell>
          <cell r="H4200">
            <v>474800</v>
          </cell>
          <cell r="I4200" t="str">
            <v>D</v>
          </cell>
          <cell r="J4200" t="str">
            <v>PPN 10% GENTRA PT.               CNCHS-423-0001289</v>
          </cell>
          <cell r="K4200" t="str">
            <v>402270200</v>
          </cell>
        </row>
        <row r="4201">
          <cell r="A4201" t="str">
            <v>F</v>
          </cell>
          <cell r="B4201" t="str">
            <v>7</v>
          </cell>
          <cell r="D4201" t="str">
            <v>001436</v>
          </cell>
          <cell r="E4201">
            <v>38590</v>
          </cell>
          <cell r="F4201" t="str">
            <v>46100M1</v>
          </cell>
          <cell r="G4201" t="str">
            <v>6602030100M1</v>
          </cell>
          <cell r="H4201">
            <v>5000</v>
          </cell>
          <cell r="I4201" t="str">
            <v>D</v>
          </cell>
          <cell r="J4201" t="str">
            <v>1 BH STIKER 220V              TEKNIK &amp; PEMELIHARAA</v>
          </cell>
          <cell r="K4201" t="str">
            <v>402270210</v>
          </cell>
        </row>
        <row r="4202">
          <cell r="A4202" t="str">
            <v>F</v>
          </cell>
          <cell r="B4202" t="str">
            <v>7</v>
          </cell>
          <cell r="D4202" t="str">
            <v>001436</v>
          </cell>
          <cell r="E4202">
            <v>38590</v>
          </cell>
          <cell r="F4202" t="str">
            <v>46100M1</v>
          </cell>
          <cell r="G4202" t="str">
            <v>6602030100M1</v>
          </cell>
          <cell r="H4202">
            <v>22500</v>
          </cell>
          <cell r="I4202" t="str">
            <v>D</v>
          </cell>
          <cell r="J4202" t="str">
            <v>1 BH STOP KONTAK PARAREL 4    TEKNIK &amp; PEMELIHARAA</v>
          </cell>
          <cell r="K4202" t="str">
            <v>402270220</v>
          </cell>
        </row>
        <row r="4203">
          <cell r="A4203" t="str">
            <v>F</v>
          </cell>
          <cell r="B4203" t="str">
            <v>7</v>
          </cell>
          <cell r="D4203" t="str">
            <v>001436</v>
          </cell>
          <cell r="E4203">
            <v>38590</v>
          </cell>
          <cell r="F4203" t="str">
            <v>46105H6</v>
          </cell>
          <cell r="G4203" t="str">
            <v>6602010105H6</v>
          </cell>
          <cell r="H4203">
            <v>40000</v>
          </cell>
          <cell r="I4203" t="str">
            <v>D</v>
          </cell>
          <cell r="J4203" t="str">
            <v>1 BH BEARING 6306 U/CENTRIFUGEPEMURNIAN &amp; PENGEMAS</v>
          </cell>
          <cell r="K4203" t="str">
            <v>402270230</v>
          </cell>
        </row>
        <row r="4204">
          <cell r="A4204" t="str">
            <v>F</v>
          </cell>
          <cell r="B4204" t="str">
            <v>7</v>
          </cell>
          <cell r="D4204" t="str">
            <v>001436</v>
          </cell>
          <cell r="E4204">
            <v>38590</v>
          </cell>
          <cell r="F4204" t="str">
            <v>46105H6</v>
          </cell>
          <cell r="G4204" t="str">
            <v>6602010105H6</v>
          </cell>
          <cell r="H4204">
            <v>80000</v>
          </cell>
          <cell r="I4204" t="str">
            <v>D</v>
          </cell>
          <cell r="J4204" t="str">
            <v>1 BH BEARING 6309 U/CENTRIFUGEPEMURNIAN &amp; PENGEMAS</v>
          </cell>
          <cell r="K4204" t="str">
            <v>402270240</v>
          </cell>
        </row>
        <row r="4205">
          <cell r="A4205" t="str">
            <v>F</v>
          </cell>
          <cell r="B4205" t="str">
            <v>7</v>
          </cell>
          <cell r="D4205" t="str">
            <v>001436</v>
          </cell>
          <cell r="E4205">
            <v>38590</v>
          </cell>
          <cell r="F4205" t="str">
            <v>46106J1</v>
          </cell>
          <cell r="G4205" t="str">
            <v>6604010106J1</v>
          </cell>
          <cell r="H4205">
            <v>412500</v>
          </cell>
          <cell r="I4205" t="str">
            <v>D</v>
          </cell>
          <cell r="J4205" t="str">
            <v>1 BH SPEAKER COLOUM TOA             PEMASTIAN MUTU</v>
          </cell>
          <cell r="K4205" t="str">
            <v>402270250</v>
          </cell>
        </row>
        <row r="4206">
          <cell r="A4206" t="str">
            <v>F</v>
          </cell>
          <cell r="B4206" t="str">
            <v>7</v>
          </cell>
          <cell r="D4206" t="str">
            <v>001436</v>
          </cell>
          <cell r="E4206">
            <v>38590</v>
          </cell>
          <cell r="F4206" t="str">
            <v>46106N1</v>
          </cell>
          <cell r="G4206" t="str">
            <v>6604010106N1</v>
          </cell>
          <cell r="H4206">
            <v>75000</v>
          </cell>
          <cell r="I4206" t="str">
            <v>D</v>
          </cell>
          <cell r="J4206" t="str">
            <v>1 SET MASTER REM NICHIU 15P            PENYIMPANAN</v>
          </cell>
          <cell r="K4206" t="str">
            <v>402270260</v>
          </cell>
        </row>
        <row r="4207">
          <cell r="A4207" t="str">
            <v>F</v>
          </cell>
          <cell r="B4207" t="str">
            <v>7</v>
          </cell>
          <cell r="D4207" t="str">
            <v>001436</v>
          </cell>
          <cell r="E4207">
            <v>38590</v>
          </cell>
          <cell r="F4207" t="str">
            <v>46106N1</v>
          </cell>
          <cell r="G4207" t="str">
            <v>6604010106N1</v>
          </cell>
          <cell r="H4207">
            <v>100000</v>
          </cell>
          <cell r="I4207" t="str">
            <v>D</v>
          </cell>
          <cell r="J4207" t="str">
            <v>2 SET KARET MASTER REM NICHIU          PENYIMPANAN</v>
          </cell>
          <cell r="K4207" t="str">
            <v>402270270</v>
          </cell>
        </row>
        <row r="4208">
          <cell r="A4208" t="str">
            <v>F</v>
          </cell>
          <cell r="B4208" t="str">
            <v>7</v>
          </cell>
          <cell r="D4208" t="str">
            <v>001436</v>
          </cell>
          <cell r="E4208">
            <v>38590</v>
          </cell>
          <cell r="F4208" t="str">
            <v>46106N1</v>
          </cell>
          <cell r="G4208" t="str">
            <v>6604010106N1</v>
          </cell>
          <cell r="H4208">
            <v>1650000</v>
          </cell>
          <cell r="I4208" t="str">
            <v>D</v>
          </cell>
          <cell r="J4208" t="str">
            <v>1 SET CONTACTOR M544 NICHIU            PENYIMPANAN</v>
          </cell>
          <cell r="K4208" t="str">
            <v>402270280</v>
          </cell>
        </row>
        <row r="4209">
          <cell r="A4209" t="str">
            <v>F</v>
          </cell>
          <cell r="B4209" t="str">
            <v>7</v>
          </cell>
          <cell r="D4209" t="str">
            <v>001436</v>
          </cell>
          <cell r="E4209">
            <v>38590</v>
          </cell>
          <cell r="F4209" t="str">
            <v>46105H6</v>
          </cell>
          <cell r="G4209" t="str">
            <v>6602010105H6</v>
          </cell>
          <cell r="H4209">
            <v>450000</v>
          </cell>
          <cell r="I4209" t="str">
            <v>D</v>
          </cell>
          <cell r="J4209" t="str">
            <v>2 BH BEARING 30310 J2         PEMURNIAN &amp; PENGEMAS</v>
          </cell>
          <cell r="K4209" t="str">
            <v>402270290</v>
          </cell>
        </row>
        <row r="4210">
          <cell r="A4210" t="str">
            <v>F</v>
          </cell>
          <cell r="B4210" t="str">
            <v>7</v>
          </cell>
          <cell r="D4210" t="str">
            <v>001436</v>
          </cell>
          <cell r="E4210">
            <v>38590</v>
          </cell>
          <cell r="F4210" t="str">
            <v>46106G3</v>
          </cell>
          <cell r="G4210" t="str">
            <v>6604010106G3</v>
          </cell>
          <cell r="H4210">
            <v>1320000</v>
          </cell>
          <cell r="I4210" t="str">
            <v>D</v>
          </cell>
          <cell r="J4210" t="str">
            <v>1 BH BLOER FAN U/AC           PENCAMPURAN &amp; PENGIS</v>
          </cell>
          <cell r="K4210" t="str">
            <v>402270300</v>
          </cell>
        </row>
        <row r="4211">
          <cell r="A4211" t="str">
            <v>F</v>
          </cell>
          <cell r="B4211" t="str">
            <v>7</v>
          </cell>
          <cell r="D4211" t="str">
            <v>001436</v>
          </cell>
          <cell r="E4211">
            <v>38590</v>
          </cell>
          <cell r="F4211" t="str">
            <v>46100G4</v>
          </cell>
          <cell r="G4211" t="str">
            <v>6602030100G4</v>
          </cell>
          <cell r="H4211">
            <v>45000</v>
          </cell>
          <cell r="I4211" t="str">
            <v>D</v>
          </cell>
          <cell r="J4211" t="str">
            <v>2 BH STOP KONTAK PARAREL 4    PENGEMASAN CAIRAN &amp;</v>
          </cell>
          <cell r="K4211" t="str">
            <v>402270310</v>
          </cell>
        </row>
        <row r="4212">
          <cell r="A4212" t="str">
            <v>F</v>
          </cell>
          <cell r="B4212" t="str">
            <v>7</v>
          </cell>
          <cell r="D4212" t="str">
            <v>001436</v>
          </cell>
          <cell r="E4212">
            <v>38590</v>
          </cell>
          <cell r="F4212" t="str">
            <v>46100H5</v>
          </cell>
          <cell r="G4212" t="str">
            <v>6602030100H5</v>
          </cell>
          <cell r="H4212">
            <v>40000</v>
          </cell>
          <cell r="I4212" t="str">
            <v>D</v>
          </cell>
          <cell r="J4212" t="str">
            <v>1 BH T DOOS LUBANG 3          ISOLASI ALKALOID KIN</v>
          </cell>
          <cell r="K4212" t="str">
            <v>402270320</v>
          </cell>
        </row>
        <row r="4213">
          <cell r="A4213" t="str">
            <v>F</v>
          </cell>
          <cell r="B4213" t="str">
            <v>7</v>
          </cell>
          <cell r="D4213" t="str">
            <v>001436</v>
          </cell>
          <cell r="E4213">
            <v>38590</v>
          </cell>
          <cell r="F4213" t="str">
            <v>46100H5</v>
          </cell>
          <cell r="G4213" t="str">
            <v>6602030100H5</v>
          </cell>
          <cell r="H4213">
            <v>508000</v>
          </cell>
          <cell r="I4213" t="str">
            <v>D</v>
          </cell>
          <cell r="J4213" t="str">
            <v>4 BH MCB 10A,3PH              ISOLASI ALKALOID KIN</v>
          </cell>
          <cell r="K4213" t="str">
            <v>402270330</v>
          </cell>
        </row>
        <row r="4214">
          <cell r="A4214" t="str">
            <v>F</v>
          </cell>
          <cell r="B4214" t="str">
            <v>7</v>
          </cell>
          <cell r="D4214" t="str">
            <v>001437</v>
          </cell>
          <cell r="E4214">
            <v>38590</v>
          </cell>
          <cell r="F4214" t="str">
            <v>135AG06</v>
          </cell>
          <cell r="G4214" t="str">
            <v>21050601AG06</v>
          </cell>
          <cell r="H4214">
            <v>4224504</v>
          </cell>
          <cell r="I4214" t="str">
            <v>K</v>
          </cell>
          <cell r="J4214" t="str">
            <v>AGAVE PRIMATAMA,CV   252/AP/SS/06/05</v>
          </cell>
          <cell r="K4214" t="str">
            <v>402270340</v>
          </cell>
        </row>
        <row r="4215">
          <cell r="A4215" t="str">
            <v>F</v>
          </cell>
          <cell r="B4215" t="str">
            <v>7</v>
          </cell>
          <cell r="D4215" t="str">
            <v>001437</v>
          </cell>
          <cell r="E4215">
            <v>38590</v>
          </cell>
          <cell r="F4215" t="str">
            <v>135AG06</v>
          </cell>
          <cell r="G4215" t="str">
            <v>21050601AG06</v>
          </cell>
          <cell r="H4215">
            <v>422450</v>
          </cell>
          <cell r="I4215" t="str">
            <v>K</v>
          </cell>
          <cell r="J4215" t="str">
            <v>KR PPN AGAVE PRIMATAMA, EXELX-424-0000414      /</v>
          </cell>
          <cell r="K4215" t="str">
            <v>402270350</v>
          </cell>
        </row>
        <row r="4216">
          <cell r="A4216" t="str">
            <v>F</v>
          </cell>
          <cell r="B4216" t="str">
            <v>7</v>
          </cell>
          <cell r="D4216" t="str">
            <v>001437</v>
          </cell>
          <cell r="E4216">
            <v>38590</v>
          </cell>
          <cell r="F4216" t="str">
            <v>187AG06</v>
          </cell>
          <cell r="G4216" t="str">
            <v>11100301AG06</v>
          </cell>
          <cell r="H4216">
            <v>422450</v>
          </cell>
          <cell r="I4216" t="str">
            <v>D</v>
          </cell>
          <cell r="J4216" t="str">
            <v>PPN 10% AGAVE PRIMATAMA,CV       EXELX-424-0000414</v>
          </cell>
          <cell r="K4216" t="str">
            <v>402270360</v>
          </cell>
        </row>
        <row r="4217">
          <cell r="A4217" t="str">
            <v>F</v>
          </cell>
          <cell r="B4217" t="str">
            <v>7</v>
          </cell>
          <cell r="D4217" t="str">
            <v>001437</v>
          </cell>
          <cell r="E4217">
            <v>38590</v>
          </cell>
          <cell r="F4217" t="str">
            <v>46106M1</v>
          </cell>
          <cell r="G4217" t="str">
            <v>6604010106M1</v>
          </cell>
          <cell r="H4217">
            <v>691000</v>
          </cell>
          <cell r="I4217" t="str">
            <v>D</v>
          </cell>
          <cell r="J4217" t="str">
            <v>10 BH GERGAJI MESIN 350-25    TEKNIK &amp; PEMELIHARAA</v>
          </cell>
          <cell r="K4217" t="str">
            <v>402270370</v>
          </cell>
        </row>
        <row r="4218">
          <cell r="A4218" t="str">
            <v>F</v>
          </cell>
          <cell r="B4218" t="str">
            <v>7</v>
          </cell>
          <cell r="D4218" t="str">
            <v>001437</v>
          </cell>
          <cell r="E4218">
            <v>38590</v>
          </cell>
          <cell r="F4218" t="str">
            <v>46105M1</v>
          </cell>
          <cell r="G4218" t="str">
            <v>6602010105M1</v>
          </cell>
          <cell r="H4218">
            <v>1718504</v>
          </cell>
          <cell r="I4218" t="str">
            <v>D</v>
          </cell>
          <cell r="J4218" t="str">
            <v>1 SET SNEI                    TEKNIK &amp; PEMELIHARAA</v>
          </cell>
          <cell r="K4218" t="str">
            <v>402270380</v>
          </cell>
        </row>
        <row r="4219">
          <cell r="A4219" t="str">
            <v>F</v>
          </cell>
          <cell r="B4219" t="str">
            <v>7</v>
          </cell>
          <cell r="D4219" t="str">
            <v>001437</v>
          </cell>
          <cell r="E4219">
            <v>38590</v>
          </cell>
          <cell r="F4219" t="str">
            <v>46105M1</v>
          </cell>
          <cell r="G4219" t="str">
            <v>6602010105M1</v>
          </cell>
          <cell r="H4219">
            <v>815000</v>
          </cell>
          <cell r="I4219" t="str">
            <v>D</v>
          </cell>
          <cell r="J4219" t="str">
            <v>1 SET MATA BOR BAJA 3MM-12MM  TEKNIK &amp; PEMELIHARAA</v>
          </cell>
          <cell r="K4219" t="str">
            <v>402270390</v>
          </cell>
        </row>
        <row r="4220">
          <cell r="A4220" t="str">
            <v>F</v>
          </cell>
          <cell r="B4220" t="str">
            <v>7</v>
          </cell>
          <cell r="D4220" t="str">
            <v>001437</v>
          </cell>
          <cell r="E4220">
            <v>38590</v>
          </cell>
          <cell r="F4220" t="str">
            <v>46105M1</v>
          </cell>
          <cell r="G4220" t="str">
            <v>6602010105M1</v>
          </cell>
          <cell r="H4220">
            <v>650000</v>
          </cell>
          <cell r="I4220" t="str">
            <v>D</v>
          </cell>
          <cell r="J4220" t="str">
            <v>1 BH JANGKA KAKI PENCIL       TEKNIK &amp; PEMELIHARAA</v>
          </cell>
          <cell r="K4220" t="str">
            <v>402270400</v>
          </cell>
        </row>
        <row r="4221">
          <cell r="A4221" t="str">
            <v>F</v>
          </cell>
          <cell r="B4221" t="str">
            <v>7</v>
          </cell>
          <cell r="D4221" t="str">
            <v>001437</v>
          </cell>
          <cell r="E4221">
            <v>38590</v>
          </cell>
          <cell r="F4221" t="str">
            <v>46105M1</v>
          </cell>
          <cell r="G4221" t="str">
            <v>6602010105M1</v>
          </cell>
          <cell r="H4221">
            <v>350000</v>
          </cell>
          <cell r="I4221" t="str">
            <v>D</v>
          </cell>
          <cell r="J4221" t="str">
            <v>1 BH PISAU BUBUT 3/8-5/16"    TEKNIK &amp; PEMELIHARAA</v>
          </cell>
          <cell r="K4221" t="str">
            <v>402270410</v>
          </cell>
        </row>
        <row r="4222">
          <cell r="A4222" t="str">
            <v>F</v>
          </cell>
          <cell r="B4222" t="str">
            <v>7</v>
          </cell>
          <cell r="D4222" t="str">
            <v>001438</v>
          </cell>
          <cell r="E4222">
            <v>38590</v>
          </cell>
          <cell r="F4222" t="str">
            <v>135AG06</v>
          </cell>
          <cell r="G4222" t="str">
            <v>21050601AG06</v>
          </cell>
          <cell r="H4222">
            <v>669100</v>
          </cell>
          <cell r="I4222" t="str">
            <v>K</v>
          </cell>
          <cell r="J4222" t="str">
            <v>AGAVE PRIMATAMA,CV   349/AP/SS/07/05</v>
          </cell>
          <cell r="K4222" t="str">
            <v>402280010</v>
          </cell>
        </row>
        <row r="4223">
          <cell r="A4223" t="str">
            <v>F</v>
          </cell>
          <cell r="B4223" t="str">
            <v>7</v>
          </cell>
          <cell r="D4223" t="str">
            <v>001438</v>
          </cell>
          <cell r="E4223">
            <v>38590</v>
          </cell>
          <cell r="F4223" t="str">
            <v>135AG06</v>
          </cell>
          <cell r="G4223" t="str">
            <v>21050601AG06</v>
          </cell>
          <cell r="H4223">
            <v>66910</v>
          </cell>
          <cell r="I4223" t="str">
            <v>K</v>
          </cell>
          <cell r="J4223" t="str">
            <v>KR PPN AGAVE PRIMATAMA, EXELX-424-0000470      /</v>
          </cell>
          <cell r="K4223" t="str">
            <v>402280020</v>
          </cell>
        </row>
        <row r="4224">
          <cell r="A4224" t="str">
            <v>F</v>
          </cell>
          <cell r="B4224" t="str">
            <v>7</v>
          </cell>
          <cell r="D4224" t="str">
            <v>001438</v>
          </cell>
          <cell r="E4224">
            <v>38590</v>
          </cell>
          <cell r="F4224" t="str">
            <v>187AG06</v>
          </cell>
          <cell r="G4224" t="str">
            <v>11100301AG06</v>
          </cell>
          <cell r="H4224">
            <v>66910</v>
          </cell>
          <cell r="I4224" t="str">
            <v>D</v>
          </cell>
          <cell r="J4224" t="str">
            <v>PPN 10% AGAVE PRIMATAMA,CV       EXELX-424-0000470</v>
          </cell>
          <cell r="K4224" t="str">
            <v>402280030</v>
          </cell>
        </row>
        <row r="4225">
          <cell r="A4225" t="str">
            <v>F</v>
          </cell>
          <cell r="B4225" t="str">
            <v>7</v>
          </cell>
          <cell r="D4225" t="str">
            <v>001438</v>
          </cell>
          <cell r="E4225">
            <v>38590</v>
          </cell>
          <cell r="F4225" t="str">
            <v>46105M1</v>
          </cell>
          <cell r="G4225" t="str">
            <v>6602010105M1</v>
          </cell>
          <cell r="H4225">
            <v>160000</v>
          </cell>
          <cell r="I4225" t="str">
            <v>D</v>
          </cell>
          <cell r="J4225" t="str">
            <v>2 BH KUNCI L BALLPONIT        TEKNIK &amp; PEMELIHARAA</v>
          </cell>
          <cell r="K4225" t="str">
            <v>402280040</v>
          </cell>
        </row>
        <row r="4226">
          <cell r="A4226" t="str">
            <v>F</v>
          </cell>
          <cell r="B4226" t="str">
            <v>7</v>
          </cell>
          <cell r="D4226" t="str">
            <v>001438</v>
          </cell>
          <cell r="E4226">
            <v>38590</v>
          </cell>
          <cell r="F4226" t="str">
            <v>46105M1</v>
          </cell>
          <cell r="G4226" t="str">
            <v>6602010105M1</v>
          </cell>
          <cell r="H4226">
            <v>96000</v>
          </cell>
          <cell r="I4226" t="str">
            <v>D</v>
          </cell>
          <cell r="J4226" t="str">
            <v>4 BH OBENG (-) 10"            TEKNIK &amp; PEMELIHARAA</v>
          </cell>
          <cell r="K4226" t="str">
            <v>402280050</v>
          </cell>
        </row>
        <row r="4227">
          <cell r="A4227" t="str">
            <v>F</v>
          </cell>
          <cell r="B4227" t="str">
            <v>7</v>
          </cell>
          <cell r="D4227" t="str">
            <v>001438</v>
          </cell>
          <cell r="E4227">
            <v>38590</v>
          </cell>
          <cell r="F4227" t="str">
            <v>46105M1</v>
          </cell>
          <cell r="G4227" t="str">
            <v>6602010105M1</v>
          </cell>
          <cell r="H4227">
            <v>96000</v>
          </cell>
          <cell r="I4227" t="str">
            <v>D</v>
          </cell>
          <cell r="J4227" t="str">
            <v>4 BH OBENG (+) 10"            TEKNIK &amp; PEMELIHARAA</v>
          </cell>
          <cell r="K4227" t="str">
            <v>402280060</v>
          </cell>
        </row>
        <row r="4228">
          <cell r="A4228" t="str">
            <v>F</v>
          </cell>
          <cell r="B4228" t="str">
            <v>7</v>
          </cell>
          <cell r="D4228" t="str">
            <v>001438</v>
          </cell>
          <cell r="E4228">
            <v>38590</v>
          </cell>
          <cell r="F4228" t="str">
            <v>46106M1</v>
          </cell>
          <cell r="G4228" t="str">
            <v>6604010106M1</v>
          </cell>
          <cell r="H4228">
            <v>106000</v>
          </cell>
          <cell r="I4228" t="str">
            <v>D</v>
          </cell>
          <cell r="J4228" t="str">
            <v>2 BH WATER PASS               TEKNIK &amp; PEMELIHARAA</v>
          </cell>
          <cell r="K4228" t="str">
            <v>402280070</v>
          </cell>
        </row>
        <row r="4229">
          <cell r="A4229" t="str">
            <v>F</v>
          </cell>
          <cell r="B4229" t="str">
            <v>7</v>
          </cell>
          <cell r="D4229" t="str">
            <v>001438</v>
          </cell>
          <cell r="E4229">
            <v>38590</v>
          </cell>
          <cell r="F4229" t="str">
            <v>46105M1</v>
          </cell>
          <cell r="G4229" t="str">
            <v>6602010105M1</v>
          </cell>
          <cell r="H4229">
            <v>36800</v>
          </cell>
          <cell r="I4229" t="str">
            <v>D</v>
          </cell>
          <cell r="J4229" t="str">
            <v>2 BH KUNCI PAS RING 10MM      TEKNIK &amp; PEMELIHARAA</v>
          </cell>
          <cell r="K4229" t="str">
            <v>402280080</v>
          </cell>
        </row>
        <row r="4230">
          <cell r="A4230" t="str">
            <v>F</v>
          </cell>
          <cell r="B4230" t="str">
            <v>7</v>
          </cell>
          <cell r="D4230" t="str">
            <v>001438</v>
          </cell>
          <cell r="E4230">
            <v>38590</v>
          </cell>
          <cell r="F4230" t="str">
            <v>46105M1</v>
          </cell>
          <cell r="G4230" t="str">
            <v>6602010105M1</v>
          </cell>
          <cell r="H4230">
            <v>38600</v>
          </cell>
          <cell r="I4230" t="str">
            <v>D</v>
          </cell>
          <cell r="J4230" t="str">
            <v>2 BH KUNCI PAS RING 11MM      TEKNIK &amp; PEMELIHARAA</v>
          </cell>
          <cell r="K4230" t="str">
            <v>402280090</v>
          </cell>
        </row>
        <row r="4231">
          <cell r="A4231" t="str">
            <v>F</v>
          </cell>
          <cell r="B4231" t="str">
            <v>7</v>
          </cell>
          <cell r="D4231" t="str">
            <v>001438</v>
          </cell>
          <cell r="E4231">
            <v>38590</v>
          </cell>
          <cell r="F4231" t="str">
            <v>46105M1</v>
          </cell>
          <cell r="G4231" t="str">
            <v>6602010105M1</v>
          </cell>
          <cell r="H4231">
            <v>135700</v>
          </cell>
          <cell r="I4231" t="str">
            <v>D</v>
          </cell>
          <cell r="J4231" t="str">
            <v>2 BH KUNCI INGGRIS 6"         TEKNIK &amp; PEMELIHARAA</v>
          </cell>
          <cell r="K4231" t="str">
            <v>402280100</v>
          </cell>
        </row>
        <row r="4232">
          <cell r="A4232" t="str">
            <v>F</v>
          </cell>
          <cell r="B4232" t="str">
            <v>7</v>
          </cell>
          <cell r="D4232" t="str">
            <v>001439</v>
          </cell>
          <cell r="E4232">
            <v>38590</v>
          </cell>
          <cell r="F4232" t="str">
            <v>135AG06</v>
          </cell>
          <cell r="G4232" t="str">
            <v>21050601AG06</v>
          </cell>
          <cell r="H4232">
            <v>324700</v>
          </cell>
          <cell r="I4232" t="str">
            <v>K</v>
          </cell>
          <cell r="J4232" t="str">
            <v>AGAVE PRIMATAMA,CV   357/AP/SS/07/05</v>
          </cell>
          <cell r="K4232" t="str">
            <v>402280110</v>
          </cell>
        </row>
        <row r="4233">
          <cell r="A4233" t="str">
            <v>F</v>
          </cell>
          <cell r="B4233" t="str">
            <v>7</v>
          </cell>
          <cell r="D4233" t="str">
            <v>001439</v>
          </cell>
          <cell r="E4233">
            <v>38590</v>
          </cell>
          <cell r="F4233" t="str">
            <v>135AG06</v>
          </cell>
          <cell r="G4233" t="str">
            <v>21050601AG06</v>
          </cell>
          <cell r="H4233">
            <v>32470</v>
          </cell>
          <cell r="I4233" t="str">
            <v>K</v>
          </cell>
          <cell r="J4233" t="str">
            <v>KR PPN AGAVE PRIMATAMA, EXELX-424-0000125      /</v>
          </cell>
          <cell r="K4233" t="str">
            <v>402280120</v>
          </cell>
        </row>
        <row r="4234">
          <cell r="A4234" t="str">
            <v>F</v>
          </cell>
          <cell r="B4234" t="str">
            <v>7</v>
          </cell>
          <cell r="D4234" t="str">
            <v>001439</v>
          </cell>
          <cell r="E4234">
            <v>38590</v>
          </cell>
          <cell r="F4234" t="str">
            <v>187AG06</v>
          </cell>
          <cell r="G4234" t="str">
            <v>11100301AG06</v>
          </cell>
          <cell r="H4234">
            <v>32470</v>
          </cell>
          <cell r="I4234" t="str">
            <v>D</v>
          </cell>
          <cell r="J4234" t="str">
            <v>PPN 10% AGAVE PRIMATAMA,CV       EXELX-424-0000475</v>
          </cell>
          <cell r="K4234" t="str">
            <v>402280130</v>
          </cell>
        </row>
        <row r="4235">
          <cell r="A4235" t="str">
            <v>F</v>
          </cell>
          <cell r="B4235" t="str">
            <v>8</v>
          </cell>
          <cell r="D4235" t="str">
            <v>000246</v>
          </cell>
          <cell r="E4235">
            <v>38588</v>
          </cell>
          <cell r="F4235" t="str">
            <v>48504A0</v>
          </cell>
          <cell r="G4235" t="str">
            <v>6107070204A0</v>
          </cell>
          <cell r="H4235">
            <v>122740</v>
          </cell>
          <cell r="I4235" t="str">
            <v>D</v>
          </cell>
          <cell r="J4235" t="str">
            <v>IJHT 25 AGT-05 PLANT BANDUNG</v>
          </cell>
          <cell r="K4235" t="str">
            <v>500900010</v>
          </cell>
        </row>
        <row r="4236">
          <cell r="A4236" t="str">
            <v>F</v>
          </cell>
          <cell r="B4236" t="str">
            <v>8</v>
          </cell>
          <cell r="D4236" t="str">
            <v>000246</v>
          </cell>
          <cell r="E4236">
            <v>38590</v>
          </cell>
          <cell r="F4236" t="str">
            <v>48504A1</v>
          </cell>
          <cell r="G4236" t="str">
            <v>6107070204A1</v>
          </cell>
          <cell r="H4236">
            <v>44760</v>
          </cell>
          <cell r="I4236" t="str">
            <v>D</v>
          </cell>
          <cell r="J4236" t="str">
            <v>IJHT 25 AGT-05 MANAGEMENT REPRESENT</v>
          </cell>
          <cell r="K4236" t="str">
            <v>500900020</v>
          </cell>
        </row>
        <row r="4237">
          <cell r="A4237" t="str">
            <v>F</v>
          </cell>
          <cell r="B4237" t="str">
            <v>8</v>
          </cell>
          <cell r="D4237" t="str">
            <v>000245</v>
          </cell>
          <cell r="E4237">
            <v>38590</v>
          </cell>
          <cell r="F4237" t="str">
            <v>48505A0</v>
          </cell>
          <cell r="G4237" t="str">
            <v>6107060105A0</v>
          </cell>
          <cell r="H4237">
            <v>431600</v>
          </cell>
          <cell r="I4237" t="str">
            <v>D</v>
          </cell>
          <cell r="J4237" t="str">
            <v>IP BLN AGT-05 PLANT BANDUNG</v>
          </cell>
          <cell r="K4237" t="str">
            <v>500890010</v>
          </cell>
        </row>
        <row r="4238">
          <cell r="A4238" t="str">
            <v>F</v>
          </cell>
          <cell r="B4238" t="str">
            <v>8</v>
          </cell>
          <cell r="D4238" t="str">
            <v>000246</v>
          </cell>
          <cell r="E4238">
            <v>38590</v>
          </cell>
          <cell r="F4238" t="str">
            <v>48504A2</v>
          </cell>
          <cell r="G4238" t="str">
            <v>6107070204A2</v>
          </cell>
          <cell r="H4238">
            <v>32010</v>
          </cell>
          <cell r="I4238" t="str">
            <v>D</v>
          </cell>
          <cell r="J4238" t="str">
            <v>IJHT 25 AGT-05 K3L</v>
          </cell>
          <cell r="K4238" t="str">
            <v>500900030</v>
          </cell>
        </row>
        <row r="4239">
          <cell r="A4239" t="str">
            <v>F</v>
          </cell>
          <cell r="B4239" t="str">
            <v>8</v>
          </cell>
          <cell r="D4239" t="str">
            <v>000246</v>
          </cell>
          <cell r="E4239">
            <v>38590</v>
          </cell>
          <cell r="F4239" t="str">
            <v>48504A3</v>
          </cell>
          <cell r="G4239" t="str">
            <v>6107070204A3</v>
          </cell>
          <cell r="H4239">
            <v>135330</v>
          </cell>
          <cell r="I4239" t="str">
            <v>D</v>
          </cell>
          <cell r="J4239" t="str">
            <v>IJHT 25 AGT-05 LIMBAH / IPAL</v>
          </cell>
          <cell r="K4239" t="str">
            <v>500900040</v>
          </cell>
        </row>
        <row r="4240">
          <cell r="A4240" t="str">
            <v>F</v>
          </cell>
          <cell r="B4240" t="str">
            <v>8</v>
          </cell>
          <cell r="D4240" t="str">
            <v>000245</v>
          </cell>
          <cell r="E4240">
            <v>38590</v>
          </cell>
          <cell r="F4240" t="str">
            <v>48505A1</v>
          </cell>
          <cell r="G4240" t="str">
            <v>6107060105A1</v>
          </cell>
          <cell r="H4240">
            <v>157400</v>
          </cell>
          <cell r="I4240" t="str">
            <v>D</v>
          </cell>
          <cell r="J4240" t="str">
            <v>IP BLN AGT-05 MANAGEMENT REPRESENT</v>
          </cell>
          <cell r="K4240" t="str">
            <v>500890020</v>
          </cell>
        </row>
        <row r="4241">
          <cell r="A4241" t="str">
            <v>F</v>
          </cell>
          <cell r="B4241" t="str">
            <v>8</v>
          </cell>
          <cell r="D4241" t="str">
            <v>000246</v>
          </cell>
          <cell r="E4241">
            <v>38590</v>
          </cell>
          <cell r="F4241" t="str">
            <v>48504B0</v>
          </cell>
          <cell r="G4241" t="str">
            <v>6107070204B0</v>
          </cell>
          <cell r="H4241">
            <v>50470</v>
          </cell>
          <cell r="I4241" t="str">
            <v>D</v>
          </cell>
          <cell r="J4241" t="str">
            <v>IJHT 25 AGT-05 PERENCANAAN PRODUKSI</v>
          </cell>
          <cell r="K4241" t="str">
            <v>500900050</v>
          </cell>
        </row>
        <row r="4242">
          <cell r="A4242" t="str">
            <v>F</v>
          </cell>
          <cell r="B4242" t="str">
            <v>8</v>
          </cell>
          <cell r="D4242" t="str">
            <v>000245</v>
          </cell>
          <cell r="E4242">
            <v>38590</v>
          </cell>
          <cell r="F4242" t="str">
            <v>48505A2</v>
          </cell>
          <cell r="G4242" t="str">
            <v>6107060105A2</v>
          </cell>
          <cell r="H4242">
            <v>112600</v>
          </cell>
          <cell r="I4242" t="str">
            <v>D</v>
          </cell>
          <cell r="J4242" t="str">
            <v>IP BLN AGT-05 K3L</v>
          </cell>
          <cell r="K4242" t="str">
            <v>500890030</v>
          </cell>
        </row>
        <row r="4243">
          <cell r="A4243" t="str">
            <v>F</v>
          </cell>
          <cell r="B4243" t="str">
            <v>8</v>
          </cell>
          <cell r="D4243" t="str">
            <v>000246</v>
          </cell>
          <cell r="E4243">
            <v>38590</v>
          </cell>
          <cell r="F4243" t="str">
            <v>48504C1</v>
          </cell>
          <cell r="G4243" t="str">
            <v>6107070204C1</v>
          </cell>
          <cell r="H4243">
            <v>90760</v>
          </cell>
          <cell r="I4243" t="str">
            <v>D</v>
          </cell>
          <cell r="J4243" t="str">
            <v>IJHT 25 AGT-05 PERENCANAAN &amp; PENGEN</v>
          </cell>
          <cell r="K4243" t="str">
            <v>500900060</v>
          </cell>
        </row>
        <row r="4244">
          <cell r="A4244" t="str">
            <v>F</v>
          </cell>
          <cell r="B4244" t="str">
            <v>8</v>
          </cell>
          <cell r="D4244" t="str">
            <v>000245</v>
          </cell>
          <cell r="E4244">
            <v>38590</v>
          </cell>
          <cell r="F4244" t="str">
            <v>48505A3</v>
          </cell>
          <cell r="G4244" t="str">
            <v>6107060105A3</v>
          </cell>
          <cell r="H4244">
            <v>475800</v>
          </cell>
          <cell r="I4244" t="str">
            <v>D</v>
          </cell>
          <cell r="J4244" t="str">
            <v>IP BLN AGT-05 LIMBAH / IPAL</v>
          </cell>
          <cell r="K4244" t="str">
            <v>500890040</v>
          </cell>
        </row>
        <row r="4245">
          <cell r="A4245" t="str">
            <v>F</v>
          </cell>
          <cell r="B4245" t="str">
            <v>8</v>
          </cell>
          <cell r="D4245" t="str">
            <v>000246</v>
          </cell>
          <cell r="E4245">
            <v>38590</v>
          </cell>
          <cell r="F4245" t="str">
            <v>48504C2</v>
          </cell>
          <cell r="G4245" t="str">
            <v>6107070204C2</v>
          </cell>
          <cell r="H4245">
            <v>17760</v>
          </cell>
          <cell r="I4245" t="str">
            <v>D</v>
          </cell>
          <cell r="J4245" t="str">
            <v>IJHT 25 AGT-05 PERENCANAAN &amp; PENGEN</v>
          </cell>
          <cell r="K4245" t="str">
            <v>500900070</v>
          </cell>
        </row>
        <row r="4246">
          <cell r="A4246" t="str">
            <v>F</v>
          </cell>
          <cell r="B4246" t="str">
            <v>8</v>
          </cell>
          <cell r="D4246" t="str">
            <v>000246</v>
          </cell>
          <cell r="E4246">
            <v>38590</v>
          </cell>
          <cell r="F4246" t="str">
            <v>48504D1</v>
          </cell>
          <cell r="G4246" t="str">
            <v>6107070204D1</v>
          </cell>
          <cell r="H4246">
            <v>26940</v>
          </cell>
          <cell r="I4246" t="str">
            <v>D</v>
          </cell>
          <cell r="J4246" t="str">
            <v>IJHT 25 AGT-05 PERENCANAAN PENGENDA</v>
          </cell>
          <cell r="K4246" t="str">
            <v>500900080</v>
          </cell>
        </row>
        <row r="4247">
          <cell r="A4247" t="str">
            <v>F</v>
          </cell>
          <cell r="B4247" t="str">
            <v>8</v>
          </cell>
          <cell r="D4247" t="str">
            <v>000245</v>
          </cell>
          <cell r="E4247">
            <v>38590</v>
          </cell>
          <cell r="F4247" t="str">
            <v>48505B0</v>
          </cell>
          <cell r="G4247" t="str">
            <v>6107060105B0</v>
          </cell>
          <cell r="H4247">
            <v>177400</v>
          </cell>
          <cell r="I4247" t="str">
            <v>D</v>
          </cell>
          <cell r="J4247" t="str">
            <v>IP BLN AGT-05 PERENCANAAN PRODUKSI</v>
          </cell>
          <cell r="K4247" t="str">
            <v>500890050</v>
          </cell>
        </row>
        <row r="4248">
          <cell r="A4248" t="str">
            <v>F</v>
          </cell>
          <cell r="B4248" t="str">
            <v>8</v>
          </cell>
          <cell r="D4248" t="str">
            <v>000246</v>
          </cell>
          <cell r="E4248">
            <v>38590</v>
          </cell>
          <cell r="F4248" t="str">
            <v>48504D2</v>
          </cell>
          <cell r="G4248" t="str">
            <v>6107070204D2</v>
          </cell>
          <cell r="H4248">
            <v>129770</v>
          </cell>
          <cell r="I4248" t="str">
            <v>D</v>
          </cell>
          <cell r="J4248" t="str">
            <v>IJHT 25 AGT-05 PERENCANAAN PRODUKSI</v>
          </cell>
          <cell r="K4248" t="str">
            <v>500900090</v>
          </cell>
        </row>
        <row r="4249">
          <cell r="A4249" t="str">
            <v>F</v>
          </cell>
          <cell r="B4249" t="str">
            <v>8</v>
          </cell>
          <cell r="D4249" t="str">
            <v>000245</v>
          </cell>
          <cell r="E4249">
            <v>38590</v>
          </cell>
          <cell r="F4249" t="str">
            <v>48505C1</v>
          </cell>
          <cell r="G4249" t="str">
            <v>6107060105C1</v>
          </cell>
          <cell r="H4249">
            <v>319200</v>
          </cell>
          <cell r="I4249" t="str">
            <v>D</v>
          </cell>
          <cell r="J4249" t="str">
            <v>IP BLN AGT-05 PERENCANAAN &amp; PENGEN</v>
          </cell>
          <cell r="K4249" t="str">
            <v>500890060</v>
          </cell>
        </row>
        <row r="4250">
          <cell r="A4250" t="str">
            <v>F</v>
          </cell>
          <cell r="B4250" t="str">
            <v>8</v>
          </cell>
          <cell r="D4250" t="str">
            <v>000246</v>
          </cell>
          <cell r="E4250">
            <v>38590</v>
          </cell>
          <cell r="F4250" t="str">
            <v>48504D3</v>
          </cell>
          <cell r="G4250" t="str">
            <v>6107070204D3</v>
          </cell>
          <cell r="H4250">
            <v>51330</v>
          </cell>
          <cell r="I4250" t="str">
            <v>D</v>
          </cell>
          <cell r="J4250" t="str">
            <v>IJHT 25 AGT-05 PENGENDALIAN PRODUKS</v>
          </cell>
          <cell r="K4250" t="str">
            <v>500900100</v>
          </cell>
        </row>
        <row r="4251">
          <cell r="A4251" t="str">
            <v>F</v>
          </cell>
          <cell r="B4251" t="str">
            <v>8</v>
          </cell>
          <cell r="D4251" t="str">
            <v>000245</v>
          </cell>
          <cell r="E4251">
            <v>38590</v>
          </cell>
          <cell r="F4251" t="str">
            <v>48505C2</v>
          </cell>
          <cell r="G4251" t="str">
            <v>6107060105C2</v>
          </cell>
          <cell r="H4251">
            <v>62400</v>
          </cell>
          <cell r="I4251" t="str">
            <v>D</v>
          </cell>
          <cell r="J4251" t="str">
            <v>IP BLN AGT-05 PERENCANAAN &amp; PENGEN</v>
          </cell>
          <cell r="K4251" t="str">
            <v>500890070</v>
          </cell>
        </row>
        <row r="4252">
          <cell r="A4252" t="str">
            <v>F</v>
          </cell>
          <cell r="B4252" t="str">
            <v>8</v>
          </cell>
          <cell r="D4252" t="str">
            <v>000246</v>
          </cell>
          <cell r="E4252">
            <v>38590</v>
          </cell>
          <cell r="F4252" t="str">
            <v>48504E0</v>
          </cell>
          <cell r="G4252" t="str">
            <v>6107070204E0</v>
          </cell>
          <cell r="H4252">
            <v>44610</v>
          </cell>
          <cell r="I4252" t="str">
            <v>D</v>
          </cell>
          <cell r="J4252" t="str">
            <v>IJHT 25 AGT-05 PRODUKSI</v>
          </cell>
          <cell r="K4252" t="str">
            <v>500900110</v>
          </cell>
        </row>
        <row r="4253">
          <cell r="A4253" t="str">
            <v>F</v>
          </cell>
          <cell r="B4253" t="str">
            <v>8</v>
          </cell>
          <cell r="D4253" t="str">
            <v>000245</v>
          </cell>
          <cell r="E4253">
            <v>38590</v>
          </cell>
          <cell r="F4253" t="str">
            <v>48505D1</v>
          </cell>
          <cell r="G4253" t="str">
            <v>6107060105D1</v>
          </cell>
          <cell r="H4253">
            <v>94800</v>
          </cell>
          <cell r="I4253" t="str">
            <v>D</v>
          </cell>
          <cell r="J4253" t="str">
            <v>IP BLN AGT-05 PERENCANAAN PENGENDA</v>
          </cell>
          <cell r="K4253" t="str">
            <v>500890080</v>
          </cell>
        </row>
        <row r="4254">
          <cell r="A4254" t="str">
            <v>F</v>
          </cell>
          <cell r="B4254" t="str">
            <v>8</v>
          </cell>
          <cell r="D4254" t="str">
            <v>000246</v>
          </cell>
          <cell r="E4254">
            <v>38590</v>
          </cell>
          <cell r="F4254" t="str">
            <v>48504F1</v>
          </cell>
          <cell r="G4254" t="str">
            <v>6107070204F1</v>
          </cell>
          <cell r="H4254">
            <v>28270</v>
          </cell>
          <cell r="I4254" t="str">
            <v>D</v>
          </cell>
          <cell r="J4254" t="str">
            <v>IJHT 25 AGT-05 PRODUKSI I</v>
          </cell>
          <cell r="K4254" t="str">
            <v>500900120</v>
          </cell>
        </row>
        <row r="4255">
          <cell r="A4255" t="str">
            <v>F</v>
          </cell>
          <cell r="B4255" t="str">
            <v>8</v>
          </cell>
          <cell r="D4255" t="str">
            <v>000245</v>
          </cell>
          <cell r="E4255">
            <v>38590</v>
          </cell>
          <cell r="F4255" t="str">
            <v>48505D2</v>
          </cell>
          <cell r="G4255" t="str">
            <v>6107060105D2</v>
          </cell>
          <cell r="H4255">
            <v>456600</v>
          </cell>
          <cell r="I4255" t="str">
            <v>D</v>
          </cell>
          <cell r="J4255" t="str">
            <v>IP BLN AGT-05 PERENCANAAN PRODUKSI</v>
          </cell>
          <cell r="K4255" t="str">
            <v>500890090</v>
          </cell>
        </row>
        <row r="4256">
          <cell r="A4256" t="str">
            <v>F</v>
          </cell>
          <cell r="B4256" t="str">
            <v>8</v>
          </cell>
          <cell r="D4256" t="str">
            <v>000246</v>
          </cell>
          <cell r="E4256">
            <v>38590</v>
          </cell>
          <cell r="F4256" t="str">
            <v>48504F2</v>
          </cell>
          <cell r="G4256" t="str">
            <v>6107070204F2</v>
          </cell>
          <cell r="H4256">
            <v>230390</v>
          </cell>
          <cell r="I4256" t="str">
            <v>D</v>
          </cell>
          <cell r="J4256" t="str">
            <v>IJHT 25 AGT-05 GRANULASI</v>
          </cell>
          <cell r="K4256" t="str">
            <v>500900130</v>
          </cell>
        </row>
        <row r="4257">
          <cell r="A4257" t="str">
            <v>F</v>
          </cell>
          <cell r="B4257" t="str">
            <v>8</v>
          </cell>
          <cell r="D4257" t="str">
            <v>000245</v>
          </cell>
          <cell r="E4257">
            <v>38590</v>
          </cell>
          <cell r="F4257" t="str">
            <v>48505D3</v>
          </cell>
          <cell r="G4257" t="str">
            <v>6107060105D3</v>
          </cell>
          <cell r="H4257">
            <v>180400</v>
          </cell>
          <cell r="I4257" t="str">
            <v>D</v>
          </cell>
          <cell r="J4257" t="str">
            <v>IP BLN AGT-05 PENGENDALIAN PRODUKS</v>
          </cell>
          <cell r="K4257" t="str">
            <v>500890100</v>
          </cell>
        </row>
        <row r="4258">
          <cell r="A4258" t="str">
            <v>F</v>
          </cell>
          <cell r="B4258" t="str">
            <v>8</v>
          </cell>
          <cell r="D4258" t="str">
            <v>000246</v>
          </cell>
          <cell r="E4258">
            <v>38590</v>
          </cell>
          <cell r="F4258" t="str">
            <v>48504F3</v>
          </cell>
          <cell r="G4258" t="str">
            <v>6107070204F3</v>
          </cell>
          <cell r="H4258">
            <v>252710</v>
          </cell>
          <cell r="I4258" t="str">
            <v>D</v>
          </cell>
          <cell r="J4258" t="str">
            <v>IJHT 25 AGT-05 PENCETAKAN</v>
          </cell>
          <cell r="K4258" t="str">
            <v>500900140</v>
          </cell>
        </row>
        <row r="4259">
          <cell r="A4259" t="str">
            <v>F</v>
          </cell>
          <cell r="B4259" t="str">
            <v>8</v>
          </cell>
          <cell r="D4259" t="str">
            <v>000245</v>
          </cell>
          <cell r="E4259">
            <v>38590</v>
          </cell>
          <cell r="F4259" t="str">
            <v>48505E0</v>
          </cell>
          <cell r="G4259" t="str">
            <v>6107060105E0</v>
          </cell>
          <cell r="H4259">
            <v>156800</v>
          </cell>
          <cell r="I4259" t="str">
            <v>D</v>
          </cell>
          <cell r="J4259" t="str">
            <v>IP BLN AGT-05 PRODUKSI</v>
          </cell>
          <cell r="K4259" t="str">
            <v>500890110</v>
          </cell>
        </row>
        <row r="4260">
          <cell r="A4260" t="str">
            <v>F</v>
          </cell>
          <cell r="B4260" t="str">
            <v>8</v>
          </cell>
          <cell r="D4260" t="str">
            <v>000246</v>
          </cell>
          <cell r="E4260">
            <v>38590</v>
          </cell>
          <cell r="F4260" t="str">
            <v>48504F4</v>
          </cell>
          <cell r="G4260" t="str">
            <v>6107070204F4</v>
          </cell>
          <cell r="H4260">
            <v>85380</v>
          </cell>
          <cell r="I4260" t="str">
            <v>D</v>
          </cell>
          <cell r="J4260" t="str">
            <v>IJHT 25 AGT-05 PENYALUTAN</v>
          </cell>
          <cell r="K4260" t="str">
            <v>500900150</v>
          </cell>
        </row>
        <row r="4261">
          <cell r="A4261" t="str">
            <v>F</v>
          </cell>
          <cell r="B4261" t="str">
            <v>8</v>
          </cell>
          <cell r="D4261" t="str">
            <v>000245</v>
          </cell>
          <cell r="E4261">
            <v>38590</v>
          </cell>
          <cell r="F4261" t="str">
            <v>48505F1</v>
          </cell>
          <cell r="G4261" t="str">
            <v>6107060105F1</v>
          </cell>
          <cell r="H4261">
            <v>99400</v>
          </cell>
          <cell r="I4261" t="str">
            <v>D</v>
          </cell>
          <cell r="J4261" t="str">
            <v>IP BLN AGT-05 PRODUKSI I</v>
          </cell>
          <cell r="K4261" t="str">
            <v>500890120</v>
          </cell>
        </row>
        <row r="4262">
          <cell r="A4262" t="str">
            <v>F</v>
          </cell>
          <cell r="B4262" t="str">
            <v>8</v>
          </cell>
          <cell r="D4262" t="str">
            <v>000246</v>
          </cell>
          <cell r="E4262">
            <v>38590</v>
          </cell>
          <cell r="F4262" t="str">
            <v>48504F5</v>
          </cell>
          <cell r="G4262" t="str">
            <v>6107070204F5</v>
          </cell>
          <cell r="H4262">
            <v>48630</v>
          </cell>
          <cell r="I4262" t="str">
            <v>D</v>
          </cell>
          <cell r="J4262" t="str">
            <v>IJHT 25 AGT-05 ARV</v>
          </cell>
          <cell r="K4262" t="str">
            <v>500900160</v>
          </cell>
        </row>
        <row r="4263">
          <cell r="A4263" t="str">
            <v>F</v>
          </cell>
          <cell r="B4263" t="str">
            <v>8</v>
          </cell>
          <cell r="D4263" t="str">
            <v>000245</v>
          </cell>
          <cell r="E4263">
            <v>38590</v>
          </cell>
          <cell r="F4263" t="str">
            <v>48505F2</v>
          </cell>
          <cell r="G4263" t="str">
            <v>6107060105F2</v>
          </cell>
          <cell r="H4263">
            <v>810000</v>
          </cell>
          <cell r="I4263" t="str">
            <v>D</v>
          </cell>
          <cell r="J4263" t="str">
            <v>IP BLN AGT-05 GRANULASI</v>
          </cell>
          <cell r="K4263" t="str">
            <v>500890130</v>
          </cell>
        </row>
        <row r="4264">
          <cell r="A4264" t="str">
            <v>F</v>
          </cell>
          <cell r="B4264" t="str">
            <v>8</v>
          </cell>
          <cell r="D4264" t="str">
            <v>000246</v>
          </cell>
          <cell r="E4264">
            <v>38590</v>
          </cell>
          <cell r="F4264" t="str">
            <v>48504F6</v>
          </cell>
          <cell r="G4264" t="str">
            <v>6107070204F6</v>
          </cell>
          <cell r="H4264">
            <v>541240</v>
          </cell>
          <cell r="I4264" t="str">
            <v>D</v>
          </cell>
          <cell r="J4264" t="str">
            <v>IJHT 25 AGT-05 PENGEMASAN PRIMER</v>
          </cell>
          <cell r="K4264" t="str">
            <v>500900170</v>
          </cell>
        </row>
        <row r="4265">
          <cell r="A4265" t="str">
            <v>F</v>
          </cell>
          <cell r="B4265" t="str">
            <v>8</v>
          </cell>
          <cell r="D4265" t="str">
            <v>000245</v>
          </cell>
          <cell r="E4265">
            <v>38590</v>
          </cell>
          <cell r="F4265" t="str">
            <v>48505F3</v>
          </cell>
          <cell r="G4265" t="str">
            <v>6107060105F3</v>
          </cell>
          <cell r="H4265">
            <v>888600</v>
          </cell>
          <cell r="I4265" t="str">
            <v>D</v>
          </cell>
          <cell r="J4265" t="str">
            <v>IP BLN AGT-05 PENCETAKAN</v>
          </cell>
          <cell r="K4265" t="str">
            <v>500890140</v>
          </cell>
        </row>
        <row r="4266">
          <cell r="A4266" t="str">
            <v>F</v>
          </cell>
          <cell r="B4266" t="str">
            <v>8</v>
          </cell>
          <cell r="D4266" t="str">
            <v>000246</v>
          </cell>
          <cell r="E4266">
            <v>38590</v>
          </cell>
          <cell r="F4266" t="str">
            <v>48504F7</v>
          </cell>
          <cell r="G4266" t="str">
            <v>6107070204F7</v>
          </cell>
          <cell r="H4266">
            <v>564540</v>
          </cell>
          <cell r="I4266" t="str">
            <v>D</v>
          </cell>
          <cell r="J4266" t="str">
            <v>IJHT 25 AGT-05 PENGEMASAN SEKUNDER</v>
          </cell>
          <cell r="K4266" t="str">
            <v>500900180</v>
          </cell>
        </row>
        <row r="4267">
          <cell r="A4267" t="str">
            <v>F</v>
          </cell>
          <cell r="B4267" t="str">
            <v>8</v>
          </cell>
          <cell r="D4267" t="str">
            <v>000245</v>
          </cell>
          <cell r="E4267">
            <v>38590</v>
          </cell>
          <cell r="F4267" t="str">
            <v>48505F4</v>
          </cell>
          <cell r="G4267" t="str">
            <v>6107060105F4</v>
          </cell>
          <cell r="H4267">
            <v>300400</v>
          </cell>
          <cell r="I4267" t="str">
            <v>D</v>
          </cell>
          <cell r="J4267" t="str">
            <v>IP BLN AGT-05 PENYALUTAN</v>
          </cell>
          <cell r="K4267" t="str">
            <v>500890150</v>
          </cell>
        </row>
        <row r="4268">
          <cell r="A4268" t="str">
            <v>F</v>
          </cell>
          <cell r="B4268" t="str">
            <v>8</v>
          </cell>
          <cell r="D4268" t="str">
            <v>000246</v>
          </cell>
          <cell r="E4268">
            <v>38590</v>
          </cell>
          <cell r="F4268" t="str">
            <v>48504G1</v>
          </cell>
          <cell r="G4268" t="str">
            <v>6107070204G1</v>
          </cell>
          <cell r="H4268">
            <v>27610</v>
          </cell>
          <cell r="I4268" t="str">
            <v>D</v>
          </cell>
          <cell r="J4268" t="str">
            <v>IJHT 25 AGT-05 PRODUKSI II</v>
          </cell>
          <cell r="K4268" t="str">
            <v>500900190</v>
          </cell>
        </row>
        <row r="4269">
          <cell r="A4269" t="str">
            <v>F</v>
          </cell>
          <cell r="B4269" t="str">
            <v>8</v>
          </cell>
          <cell r="D4269" t="str">
            <v>000245</v>
          </cell>
          <cell r="E4269">
            <v>38590</v>
          </cell>
          <cell r="F4269" t="str">
            <v>48505F5</v>
          </cell>
          <cell r="G4269" t="str">
            <v>6107060105F5</v>
          </cell>
          <cell r="H4269">
            <v>171000</v>
          </cell>
          <cell r="I4269" t="str">
            <v>D</v>
          </cell>
          <cell r="J4269" t="str">
            <v>IP BLN AGT-05 ARV</v>
          </cell>
          <cell r="K4269" t="str">
            <v>500890160</v>
          </cell>
        </row>
        <row r="4270">
          <cell r="A4270" t="str">
            <v>F</v>
          </cell>
          <cell r="B4270" t="str">
            <v>8</v>
          </cell>
          <cell r="D4270" t="str">
            <v>000246</v>
          </cell>
          <cell r="E4270">
            <v>38590</v>
          </cell>
          <cell r="F4270" t="str">
            <v>48504G2</v>
          </cell>
          <cell r="G4270" t="str">
            <v>6107070204G2</v>
          </cell>
          <cell r="H4270">
            <v>425630</v>
          </cell>
          <cell r="I4270" t="str">
            <v>D</v>
          </cell>
          <cell r="J4270" t="str">
            <v>IJHT 25 AGT-05 PENCAMPURAN &amp; PENGIS</v>
          </cell>
          <cell r="K4270" t="str">
            <v>500900200</v>
          </cell>
        </row>
        <row r="4271">
          <cell r="A4271" t="str">
            <v>F</v>
          </cell>
          <cell r="B4271" t="str">
            <v>8</v>
          </cell>
          <cell r="D4271" t="str">
            <v>000246</v>
          </cell>
          <cell r="E4271">
            <v>38590</v>
          </cell>
          <cell r="F4271" t="str">
            <v>48504G3</v>
          </cell>
          <cell r="G4271" t="str">
            <v>6107070204G3</v>
          </cell>
          <cell r="H4271">
            <v>200190</v>
          </cell>
          <cell r="I4271" t="str">
            <v>D</v>
          </cell>
          <cell r="J4271" t="str">
            <v>IJHT 25 AGT-05 PENCAMPURAN &amp; PENGIS</v>
          </cell>
          <cell r="K4271" t="str">
            <v>500900210</v>
          </cell>
        </row>
        <row r="4272">
          <cell r="A4272" t="str">
            <v>F</v>
          </cell>
          <cell r="B4272" t="str">
            <v>8</v>
          </cell>
          <cell r="D4272" t="str">
            <v>000245</v>
          </cell>
          <cell r="E4272">
            <v>38590</v>
          </cell>
          <cell r="F4272" t="str">
            <v>48505F6</v>
          </cell>
          <cell r="G4272" t="str">
            <v>6107060105F6</v>
          </cell>
          <cell r="H4272">
            <v>1903000</v>
          </cell>
          <cell r="I4272" t="str">
            <v>D</v>
          </cell>
          <cell r="J4272" t="str">
            <v>IP BLN AGT-05 PENGEMASAN PRIMER</v>
          </cell>
          <cell r="K4272" t="str">
            <v>500890170</v>
          </cell>
        </row>
        <row r="4273">
          <cell r="A4273" t="str">
            <v>F</v>
          </cell>
          <cell r="B4273" t="str">
            <v>8</v>
          </cell>
          <cell r="D4273" t="str">
            <v>000246</v>
          </cell>
          <cell r="E4273">
            <v>38590</v>
          </cell>
          <cell r="F4273" t="str">
            <v>48504G4</v>
          </cell>
          <cell r="G4273" t="str">
            <v>6107070204G4</v>
          </cell>
          <cell r="H4273">
            <v>439820</v>
          </cell>
          <cell r="I4273" t="str">
            <v>D</v>
          </cell>
          <cell r="J4273" t="str">
            <v>IJHT 25 AGT-05 PENGEMASAN CAIRAN &amp;</v>
          </cell>
          <cell r="K4273" t="str">
            <v>500900220</v>
          </cell>
        </row>
        <row r="4274">
          <cell r="A4274" t="str">
            <v>F</v>
          </cell>
          <cell r="B4274" t="str">
            <v>8</v>
          </cell>
          <cell r="D4274" t="str">
            <v>000245</v>
          </cell>
          <cell r="E4274">
            <v>38590</v>
          </cell>
          <cell r="F4274" t="str">
            <v>48505F7</v>
          </cell>
          <cell r="G4274" t="str">
            <v>6107060105F7</v>
          </cell>
          <cell r="H4274">
            <v>1984600</v>
          </cell>
          <cell r="I4274" t="str">
            <v>D</v>
          </cell>
          <cell r="J4274" t="str">
            <v>IP BLN AGT-05 PENGEMASAN SEKUNDER</v>
          </cell>
          <cell r="K4274" t="str">
            <v>500890180</v>
          </cell>
        </row>
        <row r="4275">
          <cell r="A4275" t="str">
            <v>F</v>
          </cell>
          <cell r="B4275" t="str">
            <v>8</v>
          </cell>
          <cell r="D4275" t="str">
            <v>000245</v>
          </cell>
          <cell r="E4275">
            <v>38590</v>
          </cell>
          <cell r="F4275" t="str">
            <v>48505G1</v>
          </cell>
          <cell r="G4275" t="str">
            <v>6107060105G1</v>
          </cell>
          <cell r="H4275">
            <v>97000</v>
          </cell>
          <cell r="I4275" t="str">
            <v>D</v>
          </cell>
          <cell r="J4275" t="str">
            <v>IP BLN AGT-05 PRODUKSI II</v>
          </cell>
          <cell r="K4275" t="str">
            <v>500890190</v>
          </cell>
        </row>
        <row r="4276">
          <cell r="A4276" t="str">
            <v>F</v>
          </cell>
          <cell r="B4276" t="str">
            <v>8</v>
          </cell>
          <cell r="D4276" t="str">
            <v>000245</v>
          </cell>
          <cell r="E4276">
            <v>38590</v>
          </cell>
          <cell r="F4276" t="str">
            <v>48505G2</v>
          </cell>
          <cell r="G4276" t="str">
            <v>6107060105G2</v>
          </cell>
          <cell r="H4276">
            <v>1496800</v>
          </cell>
          <cell r="I4276" t="str">
            <v>D</v>
          </cell>
          <cell r="J4276" t="str">
            <v>IP BLN AGT-05 PENCAMPURAN &amp; PENGIS</v>
          </cell>
          <cell r="K4276" t="str">
            <v>500890200</v>
          </cell>
        </row>
        <row r="4277">
          <cell r="A4277" t="str">
            <v>F</v>
          </cell>
          <cell r="B4277" t="str">
            <v>8</v>
          </cell>
          <cell r="D4277" t="str">
            <v>000246</v>
          </cell>
          <cell r="E4277">
            <v>38590</v>
          </cell>
          <cell r="F4277" t="str">
            <v>48504G5</v>
          </cell>
          <cell r="G4277" t="str">
            <v>6107070204G5</v>
          </cell>
          <cell r="H4277">
            <v>337120</v>
          </cell>
          <cell r="I4277" t="str">
            <v>D</v>
          </cell>
          <cell r="J4277" t="str">
            <v>IJHT 25 AGT-05 PROSES &amp; PENGEMASAN</v>
          </cell>
          <cell r="K4277" t="str">
            <v>500900230</v>
          </cell>
        </row>
        <row r="4278">
          <cell r="A4278" t="str">
            <v>F</v>
          </cell>
          <cell r="B4278" t="str">
            <v>8</v>
          </cell>
          <cell r="D4278" t="str">
            <v>000245</v>
          </cell>
          <cell r="E4278">
            <v>38590</v>
          </cell>
          <cell r="F4278" t="str">
            <v>48505G3</v>
          </cell>
          <cell r="G4278" t="str">
            <v>6107060105G3</v>
          </cell>
          <cell r="H4278">
            <v>703800</v>
          </cell>
          <cell r="I4278" t="str">
            <v>D</v>
          </cell>
          <cell r="J4278" t="str">
            <v>IP BLN AGT-05 PENCAMPURAN &amp; PENGIS</v>
          </cell>
          <cell r="K4278" t="str">
            <v>500890210</v>
          </cell>
        </row>
        <row r="4279">
          <cell r="A4279" t="str">
            <v>F</v>
          </cell>
          <cell r="B4279" t="str">
            <v>8</v>
          </cell>
          <cell r="D4279" t="str">
            <v>000246</v>
          </cell>
          <cell r="E4279">
            <v>38590</v>
          </cell>
          <cell r="F4279" t="str">
            <v>48504H1</v>
          </cell>
          <cell r="G4279" t="str">
            <v>6107070204H1</v>
          </cell>
          <cell r="H4279">
            <v>48420</v>
          </cell>
          <cell r="I4279" t="str">
            <v>D</v>
          </cell>
          <cell r="J4279" t="str">
            <v>IJHT 25 AGT-05 PRODUKSI III</v>
          </cell>
          <cell r="K4279" t="str">
            <v>500900240</v>
          </cell>
        </row>
        <row r="4280">
          <cell r="A4280" t="str">
            <v>F</v>
          </cell>
          <cell r="B4280" t="str">
            <v>8</v>
          </cell>
          <cell r="D4280" t="str">
            <v>000245</v>
          </cell>
          <cell r="E4280">
            <v>38590</v>
          </cell>
          <cell r="F4280" t="str">
            <v>48505G4</v>
          </cell>
          <cell r="G4280" t="str">
            <v>6107060105G4</v>
          </cell>
          <cell r="H4280">
            <v>1546400</v>
          </cell>
          <cell r="I4280" t="str">
            <v>D</v>
          </cell>
          <cell r="J4280" t="str">
            <v>IP BLN AGT-05 PENGEMASAN CAIRAN &amp;</v>
          </cell>
          <cell r="K4280" t="str">
            <v>500890220</v>
          </cell>
        </row>
        <row r="4281">
          <cell r="A4281" t="str">
            <v>F</v>
          </cell>
          <cell r="B4281" t="str">
            <v>8</v>
          </cell>
          <cell r="D4281" t="str">
            <v>000245</v>
          </cell>
          <cell r="E4281">
            <v>38590</v>
          </cell>
          <cell r="F4281" t="str">
            <v>48505G5</v>
          </cell>
          <cell r="G4281" t="str">
            <v>6107060105G5</v>
          </cell>
          <cell r="H4281">
            <v>1185800</v>
          </cell>
          <cell r="I4281" t="str">
            <v>D</v>
          </cell>
          <cell r="J4281" t="str">
            <v>IP BLN AGT-05 PROSES &amp; PENGEMASAN</v>
          </cell>
          <cell r="K4281" t="str">
            <v>500890230</v>
          </cell>
        </row>
        <row r="4282">
          <cell r="A4282" t="str">
            <v>F</v>
          </cell>
          <cell r="B4282" t="str">
            <v>8</v>
          </cell>
          <cell r="D4282" t="str">
            <v>000246</v>
          </cell>
          <cell r="E4282">
            <v>38590</v>
          </cell>
          <cell r="F4282" t="str">
            <v>48504H2</v>
          </cell>
          <cell r="G4282" t="str">
            <v>6107070204H2</v>
          </cell>
          <cell r="H4282">
            <v>80380</v>
          </cell>
          <cell r="I4282" t="str">
            <v>D</v>
          </cell>
          <cell r="J4282" t="str">
            <v>IJHT 25 AGT-05 PENCAMPURAN DAN PENC</v>
          </cell>
          <cell r="K4282" t="str">
            <v>500900250</v>
          </cell>
        </row>
        <row r="4283">
          <cell r="A4283" t="str">
            <v>F</v>
          </cell>
          <cell r="B4283" t="str">
            <v>8</v>
          </cell>
          <cell r="D4283" t="str">
            <v>000246</v>
          </cell>
          <cell r="E4283">
            <v>38590</v>
          </cell>
          <cell r="F4283" t="str">
            <v>48504H3</v>
          </cell>
          <cell r="G4283" t="str">
            <v>6107070204H3</v>
          </cell>
          <cell r="H4283">
            <v>245730</v>
          </cell>
          <cell r="I4283" t="str">
            <v>D</v>
          </cell>
          <cell r="J4283" t="str">
            <v>IJHT 25 AGT-05 PENGEMASAN PIL KB &amp;</v>
          </cell>
          <cell r="K4283" t="str">
            <v>500900260</v>
          </cell>
        </row>
        <row r="4284">
          <cell r="A4284" t="str">
            <v>F</v>
          </cell>
          <cell r="B4284" t="str">
            <v>8</v>
          </cell>
          <cell r="D4284" t="str">
            <v>000245</v>
          </cell>
          <cell r="E4284">
            <v>38590</v>
          </cell>
          <cell r="F4284" t="str">
            <v>48505H1</v>
          </cell>
          <cell r="G4284" t="str">
            <v>6107060105H1</v>
          </cell>
          <cell r="H4284">
            <v>170400</v>
          </cell>
          <cell r="I4284" t="str">
            <v>D</v>
          </cell>
          <cell r="J4284" t="str">
            <v>IP BLN AGT-05 PRODUKSI III</v>
          </cell>
          <cell r="K4284" t="str">
            <v>500890240</v>
          </cell>
        </row>
        <row r="4285">
          <cell r="A4285" t="str">
            <v>F</v>
          </cell>
          <cell r="B4285" t="str">
            <v>8</v>
          </cell>
          <cell r="D4285" t="str">
            <v>000246</v>
          </cell>
          <cell r="E4285">
            <v>38590</v>
          </cell>
          <cell r="F4285" t="str">
            <v>48504H4</v>
          </cell>
          <cell r="G4285" t="str">
            <v>6107070204H4</v>
          </cell>
          <cell r="H4285">
            <v>202570</v>
          </cell>
          <cell r="I4285" t="str">
            <v>D</v>
          </cell>
          <cell r="J4285" t="str">
            <v>IJHT 25 AGT-05 EKSTRAKSI KINA</v>
          </cell>
          <cell r="K4285" t="str">
            <v>500900270</v>
          </cell>
        </row>
        <row r="4286">
          <cell r="A4286" t="str">
            <v>F</v>
          </cell>
          <cell r="B4286" t="str">
            <v>8</v>
          </cell>
          <cell r="D4286" t="str">
            <v>000245</v>
          </cell>
          <cell r="E4286">
            <v>38590</v>
          </cell>
          <cell r="F4286" t="str">
            <v>48505H2</v>
          </cell>
          <cell r="G4286" t="str">
            <v>6107060105H2</v>
          </cell>
          <cell r="H4286">
            <v>282600</v>
          </cell>
          <cell r="I4286" t="str">
            <v>D</v>
          </cell>
          <cell r="J4286" t="str">
            <v>IP BLN AGT-05 PENCAMPURAN DAN PENC</v>
          </cell>
          <cell r="K4286" t="str">
            <v>500890250</v>
          </cell>
        </row>
        <row r="4287">
          <cell r="A4287" t="str">
            <v>F</v>
          </cell>
          <cell r="B4287" t="str">
            <v>8</v>
          </cell>
          <cell r="D4287" t="str">
            <v>000246</v>
          </cell>
          <cell r="E4287">
            <v>38590</v>
          </cell>
          <cell r="F4287" t="str">
            <v>48504H5</v>
          </cell>
          <cell r="G4287" t="str">
            <v>6107070204H5</v>
          </cell>
          <cell r="H4287">
            <v>282810</v>
          </cell>
          <cell r="I4287" t="str">
            <v>D</v>
          </cell>
          <cell r="J4287" t="str">
            <v>IJHT 25 AGT-05 ISOLASI ALKALOID KIN</v>
          </cell>
          <cell r="K4287" t="str">
            <v>500900280</v>
          </cell>
        </row>
        <row r="4288">
          <cell r="A4288" t="str">
            <v>F</v>
          </cell>
          <cell r="B4288" t="str">
            <v>8</v>
          </cell>
          <cell r="D4288" t="str">
            <v>000246</v>
          </cell>
          <cell r="E4288">
            <v>38590</v>
          </cell>
          <cell r="F4288" t="str">
            <v>48504H6</v>
          </cell>
          <cell r="G4288" t="str">
            <v>6107070204H6</v>
          </cell>
          <cell r="H4288">
            <v>278650</v>
          </cell>
          <cell r="I4288" t="str">
            <v>D</v>
          </cell>
          <cell r="J4288" t="str">
            <v>IJHT 25 AGT-05 PEMURNIAN &amp; PENGEMAS</v>
          </cell>
          <cell r="K4288" t="str">
            <v>500900290</v>
          </cell>
        </row>
        <row r="4289">
          <cell r="A4289" t="str">
            <v>F</v>
          </cell>
          <cell r="B4289" t="str">
            <v>8</v>
          </cell>
          <cell r="D4289" t="str">
            <v>000245</v>
          </cell>
          <cell r="E4289">
            <v>38590</v>
          </cell>
          <cell r="F4289" t="str">
            <v>48505H3</v>
          </cell>
          <cell r="G4289" t="str">
            <v>6107060105H3</v>
          </cell>
          <cell r="H4289">
            <v>864200</v>
          </cell>
          <cell r="I4289" t="str">
            <v>D</v>
          </cell>
          <cell r="J4289" t="str">
            <v>IP BLN AGT-05 PENGEMASAN PIL KB &amp;</v>
          </cell>
          <cell r="K4289" t="str">
            <v>500890260</v>
          </cell>
        </row>
        <row r="4290">
          <cell r="A4290" t="str">
            <v>F</v>
          </cell>
          <cell r="B4290" t="str">
            <v>8</v>
          </cell>
          <cell r="D4290" t="str">
            <v>000246</v>
          </cell>
          <cell r="E4290">
            <v>38590</v>
          </cell>
          <cell r="F4290" t="str">
            <v>48504E1</v>
          </cell>
          <cell r="G4290" t="str">
            <v>6107070204E1</v>
          </cell>
          <cell r="H4290">
            <v>145130</v>
          </cell>
          <cell r="I4290" t="str">
            <v>D</v>
          </cell>
          <cell r="J4290" t="str">
            <v>IJHT 25 AGT-05 KARANTINA DALAM PROS</v>
          </cell>
          <cell r="K4290" t="str">
            <v>500900300</v>
          </cell>
        </row>
        <row r="4291">
          <cell r="A4291" t="str">
            <v>F</v>
          </cell>
          <cell r="B4291" t="str">
            <v>8</v>
          </cell>
          <cell r="D4291" t="str">
            <v>000245</v>
          </cell>
          <cell r="E4291">
            <v>38590</v>
          </cell>
          <cell r="F4291" t="str">
            <v>48505H4</v>
          </cell>
          <cell r="G4291" t="str">
            <v>6107060105H4</v>
          </cell>
          <cell r="H4291">
            <v>712200</v>
          </cell>
          <cell r="I4291" t="str">
            <v>D</v>
          </cell>
          <cell r="J4291" t="str">
            <v>IP BLN AGT-05 EKSTRAKSI KINA</v>
          </cell>
          <cell r="K4291" t="str">
            <v>500890270</v>
          </cell>
        </row>
        <row r="4292">
          <cell r="A4292" t="str">
            <v>F</v>
          </cell>
          <cell r="B4292" t="str">
            <v>8</v>
          </cell>
          <cell r="D4292" t="str">
            <v>000245</v>
          </cell>
          <cell r="E4292">
            <v>38590</v>
          </cell>
          <cell r="F4292" t="str">
            <v>48505H5</v>
          </cell>
          <cell r="G4292" t="str">
            <v>6107060105H5</v>
          </cell>
          <cell r="H4292">
            <v>994600</v>
          </cell>
          <cell r="I4292" t="str">
            <v>D</v>
          </cell>
          <cell r="J4292" t="str">
            <v>IP BLN AGT-05 ISOLASI ALKALOID KIN</v>
          </cell>
          <cell r="K4292" t="str">
            <v>500890280</v>
          </cell>
        </row>
        <row r="4293">
          <cell r="A4293" t="str">
            <v>F</v>
          </cell>
          <cell r="B4293" t="str">
            <v>8</v>
          </cell>
          <cell r="D4293" t="str">
            <v>000245</v>
          </cell>
          <cell r="E4293">
            <v>38590</v>
          </cell>
          <cell r="F4293" t="str">
            <v>48505H6</v>
          </cell>
          <cell r="G4293" t="str">
            <v>6107060105H6</v>
          </cell>
          <cell r="H4293">
            <v>980200</v>
          </cell>
          <cell r="I4293" t="str">
            <v>D</v>
          </cell>
          <cell r="J4293" t="str">
            <v>IP BLN AGT-05 PEMURNIAN &amp; PENGEMAS</v>
          </cell>
          <cell r="K4293" t="str">
            <v>500890290</v>
          </cell>
        </row>
        <row r="4294">
          <cell r="A4294" t="str">
            <v>F</v>
          </cell>
          <cell r="B4294" t="str">
            <v>8</v>
          </cell>
          <cell r="D4294" t="str">
            <v>000246</v>
          </cell>
          <cell r="E4294">
            <v>38590</v>
          </cell>
          <cell r="F4294" t="str">
            <v>48504I0</v>
          </cell>
          <cell r="G4294" t="str">
            <v>6107070204I0</v>
          </cell>
          <cell r="H4294">
            <v>46870</v>
          </cell>
          <cell r="I4294" t="str">
            <v>D</v>
          </cell>
          <cell r="J4294" t="str">
            <v>IJHT 25 AGT-05 PENGELOLAAN MUTU</v>
          </cell>
          <cell r="K4294" t="str">
            <v>500900310</v>
          </cell>
        </row>
        <row r="4295">
          <cell r="A4295" t="str">
            <v>F</v>
          </cell>
          <cell r="B4295" t="str">
            <v>8</v>
          </cell>
          <cell r="D4295" t="str">
            <v>000245</v>
          </cell>
          <cell r="E4295">
            <v>38590</v>
          </cell>
          <cell r="F4295" t="str">
            <v>48505E1</v>
          </cell>
          <cell r="G4295" t="str">
            <v>6107060105E1</v>
          </cell>
          <cell r="H4295">
            <v>510200</v>
          </cell>
          <cell r="I4295" t="str">
            <v>D</v>
          </cell>
          <cell r="J4295" t="str">
            <v>IP BLN AGT-05 KARANTINA DALAM PROS</v>
          </cell>
          <cell r="K4295" t="str">
            <v>500890300</v>
          </cell>
        </row>
        <row r="4296">
          <cell r="A4296" t="str">
            <v>F</v>
          </cell>
          <cell r="B4296" t="str">
            <v>8</v>
          </cell>
          <cell r="D4296" t="str">
            <v>000246</v>
          </cell>
          <cell r="E4296">
            <v>38590</v>
          </cell>
          <cell r="F4296" t="str">
            <v>48504J1</v>
          </cell>
          <cell r="G4296" t="str">
            <v>6107070204J1</v>
          </cell>
          <cell r="H4296">
            <v>57200</v>
          </cell>
          <cell r="I4296" t="str">
            <v>D</v>
          </cell>
          <cell r="J4296" t="str">
            <v>IJHT 25 AGT-05 PEMASTIAN MUTU</v>
          </cell>
          <cell r="K4296" t="str">
            <v>500900320</v>
          </cell>
        </row>
        <row r="4297">
          <cell r="A4297" t="str">
            <v>F</v>
          </cell>
          <cell r="B4297" t="str">
            <v>8</v>
          </cell>
          <cell r="D4297" t="str">
            <v>000245</v>
          </cell>
          <cell r="E4297">
            <v>38590</v>
          </cell>
          <cell r="F4297" t="str">
            <v>48505I0</v>
          </cell>
          <cell r="G4297" t="str">
            <v>6107060105I0</v>
          </cell>
          <cell r="H4297">
            <v>164800</v>
          </cell>
          <cell r="I4297" t="str">
            <v>D</v>
          </cell>
          <cell r="J4297" t="str">
            <v>IP BLN AGT-05 PENGELOLAAN MUTU</v>
          </cell>
          <cell r="K4297" t="str">
            <v>500890310</v>
          </cell>
        </row>
        <row r="4298">
          <cell r="A4298" t="str">
            <v>F</v>
          </cell>
          <cell r="B4298" t="str">
            <v>8</v>
          </cell>
          <cell r="D4298" t="str">
            <v>000246</v>
          </cell>
          <cell r="E4298">
            <v>38590</v>
          </cell>
          <cell r="F4298" t="str">
            <v>48504J2</v>
          </cell>
          <cell r="G4298" t="str">
            <v>6107070204J2</v>
          </cell>
          <cell r="H4298">
            <v>262060</v>
          </cell>
          <cell r="I4298" t="str">
            <v>D</v>
          </cell>
          <cell r="J4298" t="str">
            <v>IJHT 25 AGT-05 PENGAWASAN DALAM PRO</v>
          </cell>
          <cell r="K4298" t="str">
            <v>500900330</v>
          </cell>
        </row>
        <row r="4299">
          <cell r="A4299" t="str">
            <v>F</v>
          </cell>
          <cell r="B4299" t="str">
            <v>8</v>
          </cell>
          <cell r="D4299" t="str">
            <v>000245</v>
          </cell>
          <cell r="E4299">
            <v>38590</v>
          </cell>
          <cell r="F4299" t="str">
            <v>48505J1</v>
          </cell>
          <cell r="G4299" t="str">
            <v>6107060105J1</v>
          </cell>
          <cell r="H4299">
            <v>201200</v>
          </cell>
          <cell r="I4299" t="str">
            <v>D</v>
          </cell>
          <cell r="J4299" t="str">
            <v>IP BLN AGT-05 PEMASTIAN MUTU</v>
          </cell>
          <cell r="K4299" t="str">
            <v>500890320</v>
          </cell>
        </row>
        <row r="4300">
          <cell r="A4300" t="str">
            <v>F</v>
          </cell>
          <cell r="B4300" t="str">
            <v>8</v>
          </cell>
          <cell r="D4300" t="str">
            <v>000246</v>
          </cell>
          <cell r="E4300">
            <v>38590</v>
          </cell>
          <cell r="F4300" t="str">
            <v>48504J3</v>
          </cell>
          <cell r="G4300" t="str">
            <v>6107070204J3</v>
          </cell>
          <cell r="H4300">
            <v>135190</v>
          </cell>
          <cell r="I4300" t="str">
            <v>D</v>
          </cell>
          <cell r="J4300" t="str">
            <v>IJHT 25 AGT-05 PENGAWASAN DALAM PRO</v>
          </cell>
          <cell r="K4300" t="str">
            <v>500900340</v>
          </cell>
        </row>
        <row r="4301">
          <cell r="A4301" t="str">
            <v>F</v>
          </cell>
          <cell r="B4301" t="str">
            <v>8</v>
          </cell>
          <cell r="D4301" t="str">
            <v>000246</v>
          </cell>
          <cell r="E4301">
            <v>38590</v>
          </cell>
          <cell r="F4301" t="str">
            <v>48504J4</v>
          </cell>
          <cell r="G4301" t="str">
            <v>6107070204J4</v>
          </cell>
          <cell r="H4301">
            <v>103120</v>
          </cell>
          <cell r="I4301" t="str">
            <v>D</v>
          </cell>
          <cell r="J4301" t="str">
            <v>IJHT 25 AGT-05 PENGAWASAN PRODUK AK</v>
          </cell>
          <cell r="K4301" t="str">
            <v>500900350</v>
          </cell>
        </row>
        <row r="4302">
          <cell r="A4302" t="str">
            <v>F</v>
          </cell>
          <cell r="B4302" t="str">
            <v>8</v>
          </cell>
          <cell r="D4302" t="str">
            <v>000245</v>
          </cell>
          <cell r="E4302">
            <v>38590</v>
          </cell>
          <cell r="F4302" t="str">
            <v>48505J2</v>
          </cell>
          <cell r="G4302" t="str">
            <v>6107060105J2</v>
          </cell>
          <cell r="H4302">
            <v>921400</v>
          </cell>
          <cell r="I4302" t="str">
            <v>D</v>
          </cell>
          <cell r="J4302" t="str">
            <v>IP BLN AGT-05 PENGAWASAN DALAM PRO</v>
          </cell>
          <cell r="K4302" t="str">
            <v>500890330</v>
          </cell>
        </row>
        <row r="4303">
          <cell r="A4303" t="str">
            <v>F</v>
          </cell>
          <cell r="B4303" t="str">
            <v>8</v>
          </cell>
          <cell r="D4303" t="str">
            <v>000246</v>
          </cell>
          <cell r="E4303">
            <v>38590</v>
          </cell>
          <cell r="F4303" t="str">
            <v>48504J5</v>
          </cell>
          <cell r="G4303" t="str">
            <v>6107070204J5</v>
          </cell>
          <cell r="H4303">
            <v>30030</v>
          </cell>
          <cell r="I4303" t="str">
            <v>D</v>
          </cell>
          <cell r="J4303" t="str">
            <v>IJHT 25 AGT-05 KALIBRASI INSTRUMEN</v>
          </cell>
          <cell r="K4303" t="str">
            <v>500900360</v>
          </cell>
        </row>
        <row r="4304">
          <cell r="A4304" t="str">
            <v>F</v>
          </cell>
          <cell r="B4304" t="str">
            <v>8</v>
          </cell>
          <cell r="D4304" t="str">
            <v>000245</v>
          </cell>
          <cell r="E4304">
            <v>38590</v>
          </cell>
          <cell r="F4304" t="str">
            <v>48505J3</v>
          </cell>
          <cell r="G4304" t="str">
            <v>6107060105J3</v>
          </cell>
          <cell r="H4304">
            <v>475600</v>
          </cell>
          <cell r="I4304" t="str">
            <v>D</v>
          </cell>
          <cell r="J4304" t="str">
            <v>IP BLN AGT-05 PENGAWASAN DALAM PRO</v>
          </cell>
          <cell r="K4304" t="str">
            <v>500890340</v>
          </cell>
        </row>
        <row r="4305">
          <cell r="A4305" t="str">
            <v>F</v>
          </cell>
          <cell r="B4305" t="str">
            <v>8</v>
          </cell>
          <cell r="D4305" t="str">
            <v>000246</v>
          </cell>
          <cell r="E4305">
            <v>38590</v>
          </cell>
          <cell r="F4305" t="str">
            <v>48504J6</v>
          </cell>
          <cell r="G4305" t="str">
            <v>6107070204J6</v>
          </cell>
          <cell r="H4305">
            <v>20820</v>
          </cell>
          <cell r="I4305" t="str">
            <v>D</v>
          </cell>
          <cell r="J4305" t="str">
            <v>IJHT 25 AGT-05 DOKUMENTASI</v>
          </cell>
          <cell r="K4305" t="str">
            <v>500900370</v>
          </cell>
        </row>
        <row r="4306">
          <cell r="A4306" t="str">
            <v>F</v>
          </cell>
          <cell r="B4306" t="str">
            <v>8</v>
          </cell>
          <cell r="D4306" t="str">
            <v>000245</v>
          </cell>
          <cell r="E4306">
            <v>38590</v>
          </cell>
          <cell r="F4306" t="str">
            <v>48505J4</v>
          </cell>
          <cell r="G4306" t="str">
            <v>6107060105J4</v>
          </cell>
          <cell r="H4306">
            <v>362600</v>
          </cell>
          <cell r="I4306" t="str">
            <v>D</v>
          </cell>
          <cell r="J4306" t="str">
            <v>IP BLN AGT-05 PENGAWASAN PRODUK AK</v>
          </cell>
          <cell r="K4306" t="str">
            <v>500890350</v>
          </cell>
        </row>
        <row r="4307">
          <cell r="A4307" t="str">
            <v>F</v>
          </cell>
          <cell r="B4307" t="str">
            <v>8</v>
          </cell>
          <cell r="D4307" t="str">
            <v>000246</v>
          </cell>
          <cell r="E4307">
            <v>38590</v>
          </cell>
          <cell r="F4307" t="str">
            <v>48504J7</v>
          </cell>
          <cell r="G4307" t="str">
            <v>6107070204J7</v>
          </cell>
          <cell r="H4307">
            <v>20820</v>
          </cell>
          <cell r="I4307" t="str">
            <v>D</v>
          </cell>
          <cell r="J4307" t="str">
            <v>IJHT 25 AGT-05 PENANGANAN REGULASI</v>
          </cell>
          <cell r="K4307" t="str">
            <v>500900380</v>
          </cell>
        </row>
        <row r="4308">
          <cell r="A4308" t="str">
            <v>F</v>
          </cell>
          <cell r="B4308" t="str">
            <v>8</v>
          </cell>
          <cell r="D4308" t="str">
            <v>000245</v>
          </cell>
          <cell r="E4308">
            <v>38590</v>
          </cell>
          <cell r="F4308" t="str">
            <v>48505J5</v>
          </cell>
          <cell r="G4308" t="str">
            <v>6107060105J5</v>
          </cell>
          <cell r="H4308">
            <v>105600</v>
          </cell>
          <cell r="I4308" t="str">
            <v>D</v>
          </cell>
          <cell r="J4308" t="str">
            <v>IP BLN AGT-05 KALIBRASI INSTRUMEN</v>
          </cell>
          <cell r="K4308" t="str">
            <v>500890360</v>
          </cell>
        </row>
        <row r="4309">
          <cell r="A4309" t="str">
            <v>F</v>
          </cell>
          <cell r="B4309" t="str">
            <v>8</v>
          </cell>
          <cell r="D4309" t="str">
            <v>000246</v>
          </cell>
          <cell r="E4309">
            <v>38590</v>
          </cell>
          <cell r="F4309" t="str">
            <v>48504K1</v>
          </cell>
          <cell r="G4309" t="str">
            <v>6107070204K1</v>
          </cell>
          <cell r="H4309">
            <v>29730</v>
          </cell>
          <cell r="I4309" t="str">
            <v>D</v>
          </cell>
          <cell r="J4309" t="str">
            <v>IJHT 25 AGT-05 LABORATORIUM PENGUJI</v>
          </cell>
          <cell r="K4309" t="str">
            <v>500900390</v>
          </cell>
        </row>
        <row r="4310">
          <cell r="A4310" t="str">
            <v>F</v>
          </cell>
          <cell r="B4310" t="str">
            <v>8</v>
          </cell>
          <cell r="D4310" t="str">
            <v>000246</v>
          </cell>
          <cell r="E4310">
            <v>38590</v>
          </cell>
          <cell r="F4310" t="str">
            <v>48504K2</v>
          </cell>
          <cell r="G4310" t="str">
            <v>6107070204K2</v>
          </cell>
          <cell r="H4310">
            <v>46180</v>
          </cell>
          <cell r="I4310" t="str">
            <v>D</v>
          </cell>
          <cell r="J4310" t="str">
            <v>IJHT 25 AGT-05 PEMERIKSAAN BAHAN BA</v>
          </cell>
          <cell r="K4310" t="str">
            <v>500900400</v>
          </cell>
        </row>
        <row r="4311">
          <cell r="A4311" t="str">
            <v>F</v>
          </cell>
          <cell r="B4311" t="str">
            <v>8</v>
          </cell>
          <cell r="D4311" t="str">
            <v>000245</v>
          </cell>
          <cell r="E4311">
            <v>38590</v>
          </cell>
          <cell r="F4311" t="str">
            <v>48505J6</v>
          </cell>
          <cell r="G4311" t="str">
            <v>6107060105J6</v>
          </cell>
          <cell r="H4311">
            <v>73200</v>
          </cell>
          <cell r="I4311" t="str">
            <v>D</v>
          </cell>
          <cell r="J4311" t="str">
            <v>IP BLN AGT-05 DOKUMENTASI</v>
          </cell>
          <cell r="K4311" t="str">
            <v>500890370</v>
          </cell>
        </row>
        <row r="4312">
          <cell r="A4312" t="str">
            <v>F</v>
          </cell>
          <cell r="B4312" t="str">
            <v>8</v>
          </cell>
          <cell r="D4312" t="str">
            <v>000246</v>
          </cell>
          <cell r="E4312">
            <v>38590</v>
          </cell>
          <cell r="F4312" t="str">
            <v>48504K3</v>
          </cell>
          <cell r="G4312" t="str">
            <v>6107070204K3</v>
          </cell>
          <cell r="H4312">
            <v>45800</v>
          </cell>
          <cell r="I4312" t="str">
            <v>D</v>
          </cell>
          <cell r="J4312" t="str">
            <v>IJHT 25 AGT-05 PEMERIKSAAN BAHAN KE</v>
          </cell>
          <cell r="K4312" t="str">
            <v>500900410</v>
          </cell>
        </row>
        <row r="4313">
          <cell r="A4313" t="str">
            <v>F</v>
          </cell>
          <cell r="B4313" t="str">
            <v>8</v>
          </cell>
          <cell r="D4313" t="str">
            <v>000245</v>
          </cell>
          <cell r="E4313">
            <v>38590</v>
          </cell>
          <cell r="F4313" t="str">
            <v>48505J7</v>
          </cell>
          <cell r="G4313" t="str">
            <v>6107060105J7</v>
          </cell>
          <cell r="H4313">
            <v>73200</v>
          </cell>
          <cell r="I4313" t="str">
            <v>D</v>
          </cell>
          <cell r="J4313" t="str">
            <v>IP BLN AGT-05 PENANGANAN REGULASI</v>
          </cell>
          <cell r="K4313" t="str">
            <v>500890380</v>
          </cell>
        </row>
        <row r="4314">
          <cell r="A4314" t="str">
            <v>F</v>
          </cell>
          <cell r="B4314" t="str">
            <v>8</v>
          </cell>
          <cell r="D4314" t="str">
            <v>000246</v>
          </cell>
          <cell r="E4314">
            <v>38590</v>
          </cell>
          <cell r="F4314" t="str">
            <v>48504K4</v>
          </cell>
          <cell r="G4314" t="str">
            <v>6107070204K4</v>
          </cell>
          <cell r="H4314">
            <v>81160</v>
          </cell>
          <cell r="I4314" t="str">
            <v>D</v>
          </cell>
          <cell r="J4314" t="str">
            <v>IJHT 25 AGT-05 PEMERIKSAAN PRODUK J</v>
          </cell>
          <cell r="K4314" t="str">
            <v>500900420</v>
          </cell>
        </row>
        <row r="4315">
          <cell r="A4315" t="str">
            <v>F</v>
          </cell>
          <cell r="B4315" t="str">
            <v>8</v>
          </cell>
          <cell r="D4315" t="str">
            <v>000246</v>
          </cell>
          <cell r="E4315">
            <v>38590</v>
          </cell>
          <cell r="F4315" t="str">
            <v>48504K5</v>
          </cell>
          <cell r="G4315" t="str">
            <v>6107070204K5</v>
          </cell>
          <cell r="H4315">
            <v>59740</v>
          </cell>
          <cell r="I4315" t="str">
            <v>D</v>
          </cell>
          <cell r="J4315" t="str">
            <v>IJHT 25 AGT-05 PEMERIKSAAN KINA</v>
          </cell>
          <cell r="K4315" t="str">
            <v>500900430</v>
          </cell>
        </row>
        <row r="4316">
          <cell r="A4316" t="str">
            <v>F</v>
          </cell>
          <cell r="B4316" t="str">
            <v>8</v>
          </cell>
          <cell r="D4316" t="str">
            <v>000245</v>
          </cell>
          <cell r="E4316">
            <v>38590</v>
          </cell>
          <cell r="F4316" t="str">
            <v>48505K1</v>
          </cell>
          <cell r="G4316" t="str">
            <v>6107060105K1</v>
          </cell>
          <cell r="H4316">
            <v>104600</v>
          </cell>
          <cell r="I4316" t="str">
            <v>D</v>
          </cell>
          <cell r="J4316" t="str">
            <v>IP BLN AGT-05 LABORATORIUM PENGUJI</v>
          </cell>
          <cell r="K4316" t="str">
            <v>500890390</v>
          </cell>
        </row>
        <row r="4317">
          <cell r="A4317" t="str">
            <v>F</v>
          </cell>
          <cell r="B4317" t="str">
            <v>8</v>
          </cell>
          <cell r="D4317" t="str">
            <v>000246</v>
          </cell>
          <cell r="E4317">
            <v>38590</v>
          </cell>
          <cell r="F4317" t="str">
            <v>48504K6</v>
          </cell>
          <cell r="G4317" t="str">
            <v>6107070204K6</v>
          </cell>
          <cell r="H4317">
            <v>37670</v>
          </cell>
          <cell r="I4317" t="str">
            <v>D</v>
          </cell>
          <cell r="J4317" t="str">
            <v>IJHT 25 AGT-05 PEMERIKSAAN MIKROBIO</v>
          </cell>
          <cell r="K4317" t="str">
            <v>500900440</v>
          </cell>
        </row>
        <row r="4318">
          <cell r="A4318" t="str">
            <v>F</v>
          </cell>
          <cell r="B4318" t="str">
            <v>8</v>
          </cell>
          <cell r="D4318" t="str">
            <v>000245</v>
          </cell>
          <cell r="E4318">
            <v>38590</v>
          </cell>
          <cell r="F4318" t="str">
            <v>48505K2</v>
          </cell>
          <cell r="G4318" t="str">
            <v>6107060105K2</v>
          </cell>
          <cell r="H4318">
            <v>162400</v>
          </cell>
          <cell r="I4318" t="str">
            <v>D</v>
          </cell>
          <cell r="J4318" t="str">
            <v>IP BLN AGT-05 PEMERIKSAAN BAHAN BA</v>
          </cell>
          <cell r="K4318" t="str">
            <v>500890400</v>
          </cell>
        </row>
        <row r="4319">
          <cell r="A4319" t="str">
            <v>F</v>
          </cell>
          <cell r="B4319" t="str">
            <v>8</v>
          </cell>
          <cell r="D4319" t="str">
            <v>000246</v>
          </cell>
          <cell r="E4319">
            <v>38590</v>
          </cell>
          <cell r="F4319" t="str">
            <v>48504L1</v>
          </cell>
          <cell r="G4319" t="str">
            <v>6107070204L1</v>
          </cell>
          <cell r="H4319">
            <v>28290</v>
          </cell>
          <cell r="I4319" t="str">
            <v>D</v>
          </cell>
          <cell r="J4319" t="str">
            <v>IJHT 25 AGT-05 TEKNOLOGI FORMULASI</v>
          </cell>
          <cell r="K4319" t="str">
            <v>500900450</v>
          </cell>
        </row>
        <row r="4320">
          <cell r="A4320" t="str">
            <v>F</v>
          </cell>
          <cell r="B4320" t="str">
            <v>8</v>
          </cell>
          <cell r="D4320" t="str">
            <v>000246</v>
          </cell>
          <cell r="E4320">
            <v>38590</v>
          </cell>
          <cell r="F4320" t="str">
            <v>48504L2</v>
          </cell>
          <cell r="G4320" t="str">
            <v>6107070204L2</v>
          </cell>
          <cell r="H4320">
            <v>33050</v>
          </cell>
          <cell r="I4320" t="str">
            <v>D</v>
          </cell>
          <cell r="J4320" t="str">
            <v>IJHT 25 AGT-05 EVALUASI FORMULASI</v>
          </cell>
          <cell r="K4320" t="str">
            <v>500900460</v>
          </cell>
        </row>
        <row r="4321">
          <cell r="A4321" t="str">
            <v>F</v>
          </cell>
          <cell r="B4321" t="str">
            <v>8</v>
          </cell>
          <cell r="D4321" t="str">
            <v>000245</v>
          </cell>
          <cell r="E4321">
            <v>38590</v>
          </cell>
          <cell r="F4321" t="str">
            <v>48505K3</v>
          </cell>
          <cell r="G4321" t="str">
            <v>6107060105K3</v>
          </cell>
          <cell r="H4321">
            <v>161000</v>
          </cell>
          <cell r="I4321" t="str">
            <v>D</v>
          </cell>
          <cell r="J4321" t="str">
            <v>IP BLN AGT-05 PEMERIKSAAN BAHAN KE</v>
          </cell>
          <cell r="K4321" t="str">
            <v>500890410</v>
          </cell>
        </row>
        <row r="4322">
          <cell r="A4322" t="str">
            <v>F</v>
          </cell>
          <cell r="B4322" t="str">
            <v>8</v>
          </cell>
          <cell r="D4322" t="str">
            <v>000246</v>
          </cell>
          <cell r="E4322">
            <v>38590</v>
          </cell>
          <cell r="F4322" t="str">
            <v>48504L3</v>
          </cell>
          <cell r="G4322" t="str">
            <v>6107070204L3</v>
          </cell>
          <cell r="H4322">
            <v>20820</v>
          </cell>
          <cell r="I4322" t="str">
            <v>D</v>
          </cell>
          <cell r="J4322" t="str">
            <v>IJHT 25 AGT-05 EVALUASI METODA ANAL</v>
          </cell>
          <cell r="K4322" t="str">
            <v>500900470</v>
          </cell>
        </row>
        <row r="4323">
          <cell r="A4323" t="str">
            <v>F</v>
          </cell>
          <cell r="B4323" t="str">
            <v>8</v>
          </cell>
          <cell r="D4323" t="str">
            <v>000246</v>
          </cell>
          <cell r="E4323">
            <v>38590</v>
          </cell>
          <cell r="F4323" t="str">
            <v>48504L4</v>
          </cell>
          <cell r="G4323" t="str">
            <v>6107070204L4</v>
          </cell>
          <cell r="H4323">
            <v>43480</v>
          </cell>
          <cell r="I4323" t="str">
            <v>D</v>
          </cell>
          <cell r="J4323" t="str">
            <v>IJHT 25 AGT-05 EVALUASI BAHAN KEMAS</v>
          </cell>
          <cell r="K4323" t="str">
            <v>500900480</v>
          </cell>
        </row>
        <row r="4324">
          <cell r="A4324" t="str">
            <v>F</v>
          </cell>
          <cell r="B4324" t="str">
            <v>8</v>
          </cell>
          <cell r="D4324" t="str">
            <v>000245</v>
          </cell>
          <cell r="E4324">
            <v>38590</v>
          </cell>
          <cell r="F4324" t="str">
            <v>48505K4</v>
          </cell>
          <cell r="G4324" t="str">
            <v>6107060105K4</v>
          </cell>
          <cell r="H4324">
            <v>285400</v>
          </cell>
          <cell r="I4324" t="str">
            <v>D</v>
          </cell>
          <cell r="J4324" t="str">
            <v>IP BLN AGT-05 PEMERIKSAAN PRODUK J</v>
          </cell>
          <cell r="K4324" t="str">
            <v>500890420</v>
          </cell>
        </row>
        <row r="4325">
          <cell r="A4325" t="str">
            <v>F</v>
          </cell>
          <cell r="B4325" t="str">
            <v>8</v>
          </cell>
          <cell r="D4325" t="str">
            <v>000246</v>
          </cell>
          <cell r="E4325">
            <v>38590</v>
          </cell>
          <cell r="F4325" t="str">
            <v>48504M1</v>
          </cell>
          <cell r="G4325" t="str">
            <v>6107070204M1</v>
          </cell>
          <cell r="H4325">
            <v>56560</v>
          </cell>
          <cell r="I4325" t="str">
            <v>D</v>
          </cell>
          <cell r="J4325" t="str">
            <v>IJHT 25 AGT-05 TEKNIK &amp; PEMELIHARAA</v>
          </cell>
          <cell r="K4325" t="str">
            <v>500900490</v>
          </cell>
        </row>
        <row r="4326">
          <cell r="A4326" t="str">
            <v>F</v>
          </cell>
          <cell r="B4326" t="str">
            <v>8</v>
          </cell>
          <cell r="D4326" t="str">
            <v>000245</v>
          </cell>
          <cell r="E4326">
            <v>38590</v>
          </cell>
          <cell r="F4326" t="str">
            <v>48505K5</v>
          </cell>
          <cell r="G4326" t="str">
            <v>6107060105K5</v>
          </cell>
          <cell r="H4326">
            <v>210000</v>
          </cell>
          <cell r="I4326" t="str">
            <v>D</v>
          </cell>
          <cell r="J4326" t="str">
            <v>IP BLN AGT-05 PEMERIKSAAN KINA</v>
          </cell>
          <cell r="K4326" t="str">
            <v>500890430</v>
          </cell>
        </row>
        <row r="4327">
          <cell r="A4327" t="str">
            <v>F</v>
          </cell>
          <cell r="B4327" t="str">
            <v>8</v>
          </cell>
          <cell r="D4327" t="str">
            <v>000246</v>
          </cell>
          <cell r="E4327">
            <v>38590</v>
          </cell>
          <cell r="F4327" t="str">
            <v>48504M2</v>
          </cell>
          <cell r="G4327" t="str">
            <v>6107070204M2</v>
          </cell>
          <cell r="H4327">
            <v>75860</v>
          </cell>
          <cell r="I4327" t="str">
            <v>D</v>
          </cell>
          <cell r="J4327" t="str">
            <v>IJHT 25 AGT-05 BANGUNAN &amp; LINGKUNGA</v>
          </cell>
          <cell r="K4327" t="str">
            <v>500900500</v>
          </cell>
        </row>
        <row r="4328">
          <cell r="A4328" t="str">
            <v>F</v>
          </cell>
          <cell r="B4328" t="str">
            <v>8</v>
          </cell>
          <cell r="D4328" t="str">
            <v>000245</v>
          </cell>
          <cell r="E4328">
            <v>38590</v>
          </cell>
          <cell r="F4328" t="str">
            <v>48505K6</v>
          </cell>
          <cell r="G4328" t="str">
            <v>6107060105K6</v>
          </cell>
          <cell r="H4328">
            <v>132600</v>
          </cell>
          <cell r="I4328" t="str">
            <v>D</v>
          </cell>
          <cell r="J4328" t="str">
            <v>IP BLN AGT-05 PEMERIKSAAN MIKROBIO</v>
          </cell>
          <cell r="K4328" t="str">
            <v>500890440</v>
          </cell>
        </row>
        <row r="4329">
          <cell r="A4329" t="str">
            <v>F</v>
          </cell>
          <cell r="B4329" t="str">
            <v>8</v>
          </cell>
          <cell r="D4329" t="str">
            <v>000246</v>
          </cell>
          <cell r="E4329">
            <v>38590</v>
          </cell>
          <cell r="F4329" t="str">
            <v>48504M3</v>
          </cell>
          <cell r="G4329" t="str">
            <v>6107070204M3</v>
          </cell>
          <cell r="H4329">
            <v>298560</v>
          </cell>
          <cell r="I4329" t="str">
            <v>D</v>
          </cell>
          <cell r="J4329" t="str">
            <v>IJHT 25 AGT-05 ELEKTRIK &amp; INSTALASI</v>
          </cell>
          <cell r="K4329" t="str">
            <v>500900510</v>
          </cell>
        </row>
        <row r="4330">
          <cell r="A4330" t="str">
            <v>F</v>
          </cell>
          <cell r="B4330" t="str">
            <v>8</v>
          </cell>
          <cell r="D4330" t="str">
            <v>000245</v>
          </cell>
          <cell r="E4330">
            <v>38590</v>
          </cell>
          <cell r="F4330" t="str">
            <v>48505L1</v>
          </cell>
          <cell r="G4330" t="str">
            <v>6107060105L1</v>
          </cell>
          <cell r="H4330">
            <v>99400</v>
          </cell>
          <cell r="I4330" t="str">
            <v>D</v>
          </cell>
          <cell r="J4330" t="str">
            <v>IP BLN AGT-05 TEKNOLOGI FORMULASI</v>
          </cell>
          <cell r="K4330" t="str">
            <v>500890450</v>
          </cell>
        </row>
        <row r="4331">
          <cell r="A4331" t="str">
            <v>F</v>
          </cell>
          <cell r="B4331" t="str">
            <v>8</v>
          </cell>
          <cell r="D4331" t="str">
            <v>000246</v>
          </cell>
          <cell r="E4331">
            <v>38590</v>
          </cell>
          <cell r="F4331" t="str">
            <v>48504M4</v>
          </cell>
          <cell r="G4331" t="str">
            <v>6107070204M4</v>
          </cell>
          <cell r="H4331">
            <v>223220</v>
          </cell>
          <cell r="I4331" t="str">
            <v>D</v>
          </cell>
          <cell r="J4331" t="str">
            <v>IJHT 25 AGT-05 MEKANIK</v>
          </cell>
          <cell r="K4331" t="str">
            <v>500900520</v>
          </cell>
        </row>
        <row r="4332">
          <cell r="A4332" t="str">
            <v>F</v>
          </cell>
          <cell r="B4332" t="str">
            <v>8</v>
          </cell>
          <cell r="D4332" t="str">
            <v>000245</v>
          </cell>
          <cell r="E4332">
            <v>38590</v>
          </cell>
          <cell r="F4332" t="str">
            <v>48505L2</v>
          </cell>
          <cell r="G4332" t="str">
            <v>6107060105L2</v>
          </cell>
          <cell r="H4332">
            <v>116200</v>
          </cell>
          <cell r="I4332" t="str">
            <v>D</v>
          </cell>
          <cell r="J4332" t="str">
            <v>IP BLN AGT-05 EVALUASI FORMULASI</v>
          </cell>
          <cell r="K4332" t="str">
            <v>500890460</v>
          </cell>
        </row>
        <row r="4333">
          <cell r="A4333" t="str">
            <v>F</v>
          </cell>
          <cell r="B4333" t="str">
            <v>8</v>
          </cell>
          <cell r="D4333" t="str">
            <v>000246</v>
          </cell>
          <cell r="E4333">
            <v>38590</v>
          </cell>
          <cell r="F4333" t="str">
            <v>48504N1</v>
          </cell>
          <cell r="G4333" t="str">
            <v>6107070204N1</v>
          </cell>
          <cell r="H4333">
            <v>46200</v>
          </cell>
          <cell r="I4333" t="str">
            <v>D</v>
          </cell>
          <cell r="J4333" t="str">
            <v>IJHT 25 AGT-05 PENYIMPANAN</v>
          </cell>
          <cell r="K4333" t="str">
            <v>500900530</v>
          </cell>
        </row>
        <row r="4334">
          <cell r="A4334" t="str">
            <v>F</v>
          </cell>
          <cell r="B4334" t="str">
            <v>8</v>
          </cell>
          <cell r="D4334" t="str">
            <v>000245</v>
          </cell>
          <cell r="E4334">
            <v>38590</v>
          </cell>
          <cell r="F4334" t="str">
            <v>48505L3</v>
          </cell>
          <cell r="G4334" t="str">
            <v>6107060105L3</v>
          </cell>
          <cell r="H4334">
            <v>73200</v>
          </cell>
          <cell r="I4334" t="str">
            <v>D</v>
          </cell>
          <cell r="J4334" t="str">
            <v>IP BLN AGT-05 EVALUASI METODA ANAL</v>
          </cell>
          <cell r="K4334" t="str">
            <v>500890470</v>
          </cell>
        </row>
        <row r="4335">
          <cell r="A4335" t="str">
            <v>F</v>
          </cell>
          <cell r="B4335" t="str">
            <v>8</v>
          </cell>
          <cell r="D4335" t="str">
            <v>000246</v>
          </cell>
          <cell r="E4335">
            <v>38590</v>
          </cell>
          <cell r="F4335" t="str">
            <v>48504N2</v>
          </cell>
          <cell r="G4335" t="str">
            <v>6107070204N2</v>
          </cell>
          <cell r="H4335">
            <v>46840</v>
          </cell>
          <cell r="I4335" t="str">
            <v>D</v>
          </cell>
          <cell r="J4335" t="str">
            <v>IJHT 25 AGT-05 PENYIMPANAN BAHAN BA</v>
          </cell>
          <cell r="K4335" t="str">
            <v>500900540</v>
          </cell>
        </row>
        <row r="4336">
          <cell r="A4336" t="str">
            <v>F</v>
          </cell>
          <cell r="B4336" t="str">
            <v>8</v>
          </cell>
          <cell r="D4336" t="str">
            <v>000245</v>
          </cell>
          <cell r="E4336">
            <v>38590</v>
          </cell>
          <cell r="F4336" t="str">
            <v>48505L4</v>
          </cell>
          <cell r="G4336" t="str">
            <v>6107060105L4</v>
          </cell>
          <cell r="H4336">
            <v>153000</v>
          </cell>
          <cell r="I4336" t="str">
            <v>D</v>
          </cell>
          <cell r="J4336" t="str">
            <v>IP BLN AGT-05 EVALUASI BAHAN KEMAS</v>
          </cell>
          <cell r="K4336" t="str">
            <v>500890480</v>
          </cell>
        </row>
        <row r="4337">
          <cell r="A4337" t="str">
            <v>F</v>
          </cell>
          <cell r="B4337" t="str">
            <v>8</v>
          </cell>
          <cell r="D4337" t="str">
            <v>000246</v>
          </cell>
          <cell r="E4337">
            <v>38590</v>
          </cell>
          <cell r="F4337" t="str">
            <v>48504N3</v>
          </cell>
          <cell r="G4337" t="str">
            <v>6107070204N3</v>
          </cell>
          <cell r="H4337">
            <v>149360</v>
          </cell>
          <cell r="I4337" t="str">
            <v>D</v>
          </cell>
          <cell r="J4337" t="str">
            <v>IJHT 25 AGT-05 PENYIMPANAN BAHAN KE</v>
          </cell>
          <cell r="K4337" t="str">
            <v>500900550</v>
          </cell>
        </row>
        <row r="4338">
          <cell r="A4338" t="str">
            <v>F</v>
          </cell>
          <cell r="B4338" t="str">
            <v>8</v>
          </cell>
          <cell r="D4338" t="str">
            <v>000245</v>
          </cell>
          <cell r="E4338">
            <v>38590</v>
          </cell>
          <cell r="F4338" t="str">
            <v>48505M1</v>
          </cell>
          <cell r="G4338" t="str">
            <v>6107060105M1</v>
          </cell>
          <cell r="H4338">
            <v>199000</v>
          </cell>
          <cell r="I4338" t="str">
            <v>D</v>
          </cell>
          <cell r="J4338" t="str">
            <v>IP BLN AGT-05 TEKNIK &amp; PEMELIHARAA</v>
          </cell>
          <cell r="K4338" t="str">
            <v>500890490</v>
          </cell>
        </row>
        <row r="4339">
          <cell r="A4339" t="str">
            <v>F</v>
          </cell>
          <cell r="B4339" t="str">
            <v>8</v>
          </cell>
          <cell r="D4339" t="str">
            <v>000246</v>
          </cell>
          <cell r="E4339">
            <v>38590</v>
          </cell>
          <cell r="F4339" t="str">
            <v>48504N4</v>
          </cell>
          <cell r="G4339" t="str">
            <v>6107070204N4</v>
          </cell>
          <cell r="H4339">
            <v>122100</v>
          </cell>
          <cell r="I4339" t="str">
            <v>D</v>
          </cell>
          <cell r="J4339" t="str">
            <v>IJHT 25 AGT-05 PENYIMPANAN PRODUK J</v>
          </cell>
          <cell r="K4339" t="str">
            <v>500900560</v>
          </cell>
        </row>
        <row r="4340">
          <cell r="A4340" t="str">
            <v>F</v>
          </cell>
          <cell r="B4340" t="str">
            <v>8</v>
          </cell>
          <cell r="D4340" t="str">
            <v>000245</v>
          </cell>
          <cell r="E4340">
            <v>38590</v>
          </cell>
          <cell r="F4340" t="str">
            <v>48505M2</v>
          </cell>
          <cell r="G4340" t="str">
            <v>6107060105M2</v>
          </cell>
          <cell r="H4340">
            <v>266800</v>
          </cell>
          <cell r="I4340" t="str">
            <v>D</v>
          </cell>
          <cell r="J4340" t="str">
            <v>IP BLN AGT-05 BANGUNAN &amp; LINGKUNGA</v>
          </cell>
          <cell r="K4340" t="str">
            <v>500890500</v>
          </cell>
        </row>
        <row r="4341">
          <cell r="A4341" t="str">
            <v>F</v>
          </cell>
          <cell r="B4341" t="str">
            <v>8</v>
          </cell>
          <cell r="D4341" t="str">
            <v>000246</v>
          </cell>
          <cell r="E4341">
            <v>38590</v>
          </cell>
          <cell r="F4341" t="str">
            <v>48504N5</v>
          </cell>
          <cell r="G4341" t="str">
            <v>6107070204N5</v>
          </cell>
          <cell r="H4341">
            <v>24910</v>
          </cell>
          <cell r="I4341" t="str">
            <v>D</v>
          </cell>
          <cell r="J4341" t="str">
            <v>IJHT 25 AGT-05 PENYIMPANAN BARANG T</v>
          </cell>
          <cell r="K4341" t="str">
            <v>500900570</v>
          </cell>
        </row>
        <row r="4342">
          <cell r="A4342" t="str">
            <v>F</v>
          </cell>
          <cell r="B4342" t="str">
            <v>8</v>
          </cell>
          <cell r="D4342" t="str">
            <v>000246</v>
          </cell>
          <cell r="E4342">
            <v>38590</v>
          </cell>
          <cell r="F4342" t="str">
            <v>48504N6</v>
          </cell>
          <cell r="G4342" t="str">
            <v>6107070204N6</v>
          </cell>
          <cell r="H4342">
            <v>213730</v>
          </cell>
          <cell r="I4342" t="str">
            <v>D</v>
          </cell>
          <cell r="J4342" t="str">
            <v>IJHT 25 AGT-05 PENYIMPANAN KULIT KI</v>
          </cell>
          <cell r="K4342" t="str">
            <v>500900580</v>
          </cell>
        </row>
        <row r="4343">
          <cell r="A4343" t="str">
            <v>F</v>
          </cell>
          <cell r="B4343" t="str">
            <v>8</v>
          </cell>
          <cell r="D4343" t="str">
            <v>000245</v>
          </cell>
          <cell r="E4343">
            <v>38590</v>
          </cell>
          <cell r="F4343" t="str">
            <v>48505M3</v>
          </cell>
          <cell r="G4343" t="str">
            <v>6107060105M3</v>
          </cell>
          <cell r="H4343">
            <v>1050200</v>
          </cell>
          <cell r="I4343" t="str">
            <v>D</v>
          </cell>
          <cell r="J4343" t="str">
            <v>IP BLN AGT-05 ELEKTRIK &amp; INSTALASI</v>
          </cell>
          <cell r="K4343" t="str">
            <v>500890510</v>
          </cell>
        </row>
        <row r="4344">
          <cell r="A4344" t="str">
            <v>F</v>
          </cell>
          <cell r="B4344" t="str">
            <v>8</v>
          </cell>
          <cell r="D4344" t="str">
            <v>000246</v>
          </cell>
          <cell r="E4344">
            <v>38590</v>
          </cell>
          <cell r="F4344" t="str">
            <v>48504N7</v>
          </cell>
          <cell r="G4344" t="str">
            <v>6107070204N7</v>
          </cell>
          <cell r="H4344">
            <v>149860</v>
          </cell>
          <cell r="I4344" t="str">
            <v>D</v>
          </cell>
          <cell r="J4344" t="str">
            <v>IJHT 25 AGT-05 PENIMBANGAN SENTRAL</v>
          </cell>
          <cell r="K4344" t="str">
            <v>500900590</v>
          </cell>
        </row>
        <row r="4345">
          <cell r="A4345" t="str">
            <v>F</v>
          </cell>
          <cell r="B4345" t="str">
            <v>8</v>
          </cell>
          <cell r="D4345" t="str">
            <v>000246</v>
          </cell>
          <cell r="E4345">
            <v>38590</v>
          </cell>
          <cell r="F4345" t="str">
            <v>48504N8</v>
          </cell>
          <cell r="G4345" t="str">
            <v>6107070204N8</v>
          </cell>
          <cell r="H4345">
            <v>26550</v>
          </cell>
          <cell r="I4345" t="str">
            <v>D</v>
          </cell>
          <cell r="J4345" t="str">
            <v>IJHT 25 AGT-05 PENANDAAN BAHAN KEMA</v>
          </cell>
          <cell r="K4345" t="str">
            <v>500900600</v>
          </cell>
        </row>
        <row r="4346">
          <cell r="A4346" t="str">
            <v>F</v>
          </cell>
          <cell r="B4346" t="str">
            <v>8</v>
          </cell>
          <cell r="D4346" t="str">
            <v>000246</v>
          </cell>
          <cell r="E4346">
            <v>38590</v>
          </cell>
          <cell r="F4346" t="str">
            <v>48504O1</v>
          </cell>
          <cell r="G4346" t="str">
            <v>6107070204O1</v>
          </cell>
          <cell r="H4346">
            <v>29730</v>
          </cell>
          <cell r="I4346" t="str">
            <v>D</v>
          </cell>
          <cell r="J4346" t="str">
            <v>IJHT 25 AGT-05 PEMBELIAN</v>
          </cell>
          <cell r="K4346" t="str">
            <v>500900610</v>
          </cell>
        </row>
        <row r="4347">
          <cell r="A4347" t="str">
            <v>F</v>
          </cell>
          <cell r="B4347" t="str">
            <v>8</v>
          </cell>
          <cell r="D4347" t="str">
            <v>000245</v>
          </cell>
          <cell r="E4347">
            <v>38590</v>
          </cell>
          <cell r="F4347" t="str">
            <v>48505M4</v>
          </cell>
          <cell r="G4347" t="str">
            <v>6107060105M4</v>
          </cell>
          <cell r="H4347">
            <v>785200</v>
          </cell>
          <cell r="I4347" t="str">
            <v>D</v>
          </cell>
          <cell r="J4347" t="str">
            <v>IP BLN AGT-05 MEKANIK</v>
          </cell>
          <cell r="K4347" t="str">
            <v>500890520</v>
          </cell>
        </row>
        <row r="4348">
          <cell r="A4348" t="str">
            <v>F</v>
          </cell>
          <cell r="B4348" t="str">
            <v>8</v>
          </cell>
          <cell r="D4348" t="str">
            <v>000246</v>
          </cell>
          <cell r="E4348">
            <v>38590</v>
          </cell>
          <cell r="F4348" t="str">
            <v>48504O2</v>
          </cell>
          <cell r="G4348" t="str">
            <v>6107070204O2</v>
          </cell>
          <cell r="H4348">
            <v>46660</v>
          </cell>
          <cell r="I4348" t="str">
            <v>D</v>
          </cell>
          <cell r="J4348" t="str">
            <v>IJHT 25 AGT-05 PEMBELIAN BAHAN PROD</v>
          </cell>
          <cell r="K4348" t="str">
            <v>500900620</v>
          </cell>
        </row>
        <row r="4349">
          <cell r="A4349" t="str">
            <v>F</v>
          </cell>
          <cell r="B4349" t="str">
            <v>8</v>
          </cell>
          <cell r="D4349" t="str">
            <v>000245</v>
          </cell>
          <cell r="E4349">
            <v>38590</v>
          </cell>
          <cell r="F4349" t="str">
            <v>48505N1</v>
          </cell>
          <cell r="G4349" t="str">
            <v>6107060105N1</v>
          </cell>
          <cell r="H4349">
            <v>162400</v>
          </cell>
          <cell r="I4349" t="str">
            <v>D</v>
          </cell>
          <cell r="J4349" t="str">
            <v>IP BLN AGT-05 PENYIMPANAN</v>
          </cell>
          <cell r="K4349" t="str">
            <v>500890530</v>
          </cell>
        </row>
        <row r="4350">
          <cell r="A4350" t="str">
            <v>F</v>
          </cell>
          <cell r="B4350" t="str">
            <v>8</v>
          </cell>
          <cell r="D4350" t="str">
            <v>000246</v>
          </cell>
          <cell r="E4350">
            <v>38590</v>
          </cell>
          <cell r="F4350" t="str">
            <v>48504O3</v>
          </cell>
          <cell r="G4350" t="str">
            <v>6107070204O3</v>
          </cell>
          <cell r="H4350">
            <v>38140</v>
          </cell>
          <cell r="I4350" t="str">
            <v>D</v>
          </cell>
          <cell r="J4350" t="str">
            <v>IJHT 25 AGT-05 PEMBELIAN BAHAN NON</v>
          </cell>
          <cell r="K4350" t="str">
            <v>500900630</v>
          </cell>
        </row>
        <row r="4351">
          <cell r="A4351" t="str">
            <v>F</v>
          </cell>
          <cell r="B4351" t="str">
            <v>8</v>
          </cell>
          <cell r="D4351" t="str">
            <v>000246</v>
          </cell>
          <cell r="E4351">
            <v>38590</v>
          </cell>
          <cell r="F4351" t="str">
            <v>48504P1</v>
          </cell>
          <cell r="G4351" t="str">
            <v>6107070204P1</v>
          </cell>
          <cell r="H4351">
            <v>26940</v>
          </cell>
          <cell r="I4351" t="str">
            <v>D</v>
          </cell>
          <cell r="J4351" t="str">
            <v>IJHT 25 AGT-05 PENGOLAHAN DATA INFO</v>
          </cell>
          <cell r="K4351" t="str">
            <v>500900640</v>
          </cell>
        </row>
        <row r="4352">
          <cell r="A4352" t="str">
            <v>F</v>
          </cell>
          <cell r="B4352" t="str">
            <v>8</v>
          </cell>
          <cell r="D4352" t="str">
            <v>000245</v>
          </cell>
          <cell r="E4352">
            <v>38590</v>
          </cell>
          <cell r="F4352" t="str">
            <v>48505N2</v>
          </cell>
          <cell r="G4352" t="str">
            <v>6107060105N2</v>
          </cell>
          <cell r="H4352">
            <v>164600</v>
          </cell>
          <cell r="I4352" t="str">
            <v>D</v>
          </cell>
          <cell r="J4352" t="str">
            <v>IP BLN AGT-05 PENYIMPANAN BAHAN BA</v>
          </cell>
          <cell r="K4352" t="str">
            <v>500890540</v>
          </cell>
        </row>
        <row r="4353">
          <cell r="A4353" t="str">
            <v>F</v>
          </cell>
          <cell r="B4353" t="str">
            <v>8</v>
          </cell>
          <cell r="D4353" t="str">
            <v>000245</v>
          </cell>
          <cell r="E4353">
            <v>38590</v>
          </cell>
          <cell r="F4353" t="str">
            <v>48505N3</v>
          </cell>
          <cell r="G4353" t="str">
            <v>6107060105N3</v>
          </cell>
          <cell r="H4353">
            <v>525400</v>
          </cell>
          <cell r="I4353" t="str">
            <v>D</v>
          </cell>
          <cell r="J4353" t="str">
            <v>IP BLN AGT-05 PENYIMPANAN BAHAN KE</v>
          </cell>
          <cell r="K4353" t="str">
            <v>500890550</v>
          </cell>
        </row>
        <row r="4354">
          <cell r="A4354" t="str">
            <v>F</v>
          </cell>
          <cell r="B4354" t="str">
            <v>8</v>
          </cell>
          <cell r="D4354" t="str">
            <v>000246</v>
          </cell>
          <cell r="E4354">
            <v>38590</v>
          </cell>
          <cell r="F4354" t="str">
            <v>48504A4</v>
          </cell>
          <cell r="G4354" t="str">
            <v>6107070204A4</v>
          </cell>
          <cell r="H4354">
            <v>238800</v>
          </cell>
          <cell r="I4354" t="str">
            <v>D</v>
          </cell>
          <cell r="J4354" t="str">
            <v>IJHT 25 AGT-05 KTO BINTANG</v>
          </cell>
          <cell r="K4354" t="str">
            <v>500900650</v>
          </cell>
        </row>
        <row r="4355">
          <cell r="A4355" t="str">
            <v>F</v>
          </cell>
          <cell r="B4355" t="str">
            <v>8</v>
          </cell>
          <cell r="D4355" t="str">
            <v>000245</v>
          </cell>
          <cell r="E4355">
            <v>38590</v>
          </cell>
          <cell r="F4355" t="str">
            <v>48505N4</v>
          </cell>
          <cell r="G4355" t="str">
            <v>6107060105N4</v>
          </cell>
          <cell r="H4355">
            <v>429200</v>
          </cell>
          <cell r="I4355" t="str">
            <v>D</v>
          </cell>
          <cell r="J4355" t="str">
            <v>IP BLN AGT-05 PENYIMPANAN PRODUK J</v>
          </cell>
          <cell r="K4355" t="str">
            <v>500890560</v>
          </cell>
        </row>
        <row r="4356">
          <cell r="A4356" t="str">
            <v>F</v>
          </cell>
          <cell r="B4356" t="str">
            <v>8</v>
          </cell>
          <cell r="D4356" t="str">
            <v>000245</v>
          </cell>
          <cell r="E4356">
            <v>38590</v>
          </cell>
          <cell r="F4356" t="str">
            <v>48505N5</v>
          </cell>
          <cell r="G4356" t="str">
            <v>6107060105N5</v>
          </cell>
          <cell r="H4356">
            <v>87600</v>
          </cell>
          <cell r="I4356" t="str">
            <v>D</v>
          </cell>
          <cell r="J4356" t="str">
            <v>IP BLN AGT-05 PENYIMPANAN BARANG T</v>
          </cell>
          <cell r="K4356" t="str">
            <v>500890570</v>
          </cell>
        </row>
        <row r="4357">
          <cell r="A4357" t="str">
            <v>F</v>
          </cell>
          <cell r="B4357" t="str">
            <v>8</v>
          </cell>
          <cell r="D4357" t="str">
            <v>000246</v>
          </cell>
          <cell r="E4357">
            <v>38590</v>
          </cell>
          <cell r="F4357" t="str">
            <v>48504Q5</v>
          </cell>
          <cell r="G4357" t="str">
            <v>6107070204Q5</v>
          </cell>
          <cell r="H4357">
            <v>515810</v>
          </cell>
          <cell r="I4357" t="str">
            <v>D</v>
          </cell>
          <cell r="J4357" t="str">
            <v>IJHT 25 AGT-05 UMUM</v>
          </cell>
          <cell r="K4357" t="str">
            <v>500900660</v>
          </cell>
        </row>
        <row r="4358">
          <cell r="A4358" t="str">
            <v>F</v>
          </cell>
          <cell r="B4358" t="str">
            <v>8</v>
          </cell>
          <cell r="D4358" t="str">
            <v>000245</v>
          </cell>
          <cell r="E4358">
            <v>38590</v>
          </cell>
          <cell r="F4358" t="str">
            <v>48505N6</v>
          </cell>
          <cell r="G4358" t="str">
            <v>6107060105N6</v>
          </cell>
          <cell r="H4358">
            <v>751600</v>
          </cell>
          <cell r="I4358" t="str">
            <v>D</v>
          </cell>
          <cell r="J4358" t="str">
            <v>IP BLN AGT-05 PENYIMPANAN KULIT KI</v>
          </cell>
          <cell r="K4358" t="str">
            <v>500890580</v>
          </cell>
        </row>
        <row r="4359">
          <cell r="A4359" t="str">
            <v>F</v>
          </cell>
          <cell r="B4359" t="str">
            <v>8</v>
          </cell>
          <cell r="D4359" t="str">
            <v>000246</v>
          </cell>
          <cell r="E4359">
            <v>38590</v>
          </cell>
          <cell r="F4359" t="str">
            <v>48504Q6</v>
          </cell>
          <cell r="G4359" t="str">
            <v>6107070204Q6</v>
          </cell>
          <cell r="H4359">
            <v>218410</v>
          </cell>
          <cell r="I4359" t="str">
            <v>D</v>
          </cell>
          <cell r="J4359" t="str">
            <v>IJHT 25 AGT-05 RUMAH TANGGA</v>
          </cell>
          <cell r="K4359" t="str">
            <v>500900670</v>
          </cell>
        </row>
        <row r="4360">
          <cell r="A4360" t="str">
            <v>F</v>
          </cell>
          <cell r="B4360" t="str">
            <v>8</v>
          </cell>
          <cell r="D4360" t="str">
            <v>000246</v>
          </cell>
          <cell r="E4360">
            <v>38590</v>
          </cell>
          <cell r="F4360" t="str">
            <v>48504Q1</v>
          </cell>
          <cell r="G4360" t="str">
            <v>6107070204Q1</v>
          </cell>
          <cell r="H4360">
            <v>32010</v>
          </cell>
          <cell r="I4360" t="str">
            <v>D</v>
          </cell>
          <cell r="J4360" t="str">
            <v>IJHT 25 AGT-05 ADM.PERSONALIA &amp; UMU</v>
          </cell>
          <cell r="K4360" t="str">
            <v>500900680</v>
          </cell>
        </row>
        <row r="4361">
          <cell r="A4361" t="str">
            <v>F</v>
          </cell>
          <cell r="B4361" t="str">
            <v>8</v>
          </cell>
          <cell r="D4361" t="str">
            <v>000245</v>
          </cell>
          <cell r="E4361">
            <v>38590</v>
          </cell>
          <cell r="F4361" t="str">
            <v>48505N7</v>
          </cell>
          <cell r="G4361" t="str">
            <v>6107060105N7</v>
          </cell>
          <cell r="H4361">
            <v>527200</v>
          </cell>
          <cell r="I4361" t="str">
            <v>D</v>
          </cell>
          <cell r="J4361" t="str">
            <v>IP BLN AGT-05 PENIMBANGAN SENTRAL</v>
          </cell>
          <cell r="K4361" t="str">
            <v>500890590</v>
          </cell>
        </row>
        <row r="4362">
          <cell r="A4362" t="str">
            <v>F</v>
          </cell>
          <cell r="B4362" t="str">
            <v>8</v>
          </cell>
          <cell r="D4362" t="str">
            <v>000246</v>
          </cell>
          <cell r="E4362">
            <v>38590</v>
          </cell>
          <cell r="F4362" t="str">
            <v>48504Q2</v>
          </cell>
          <cell r="G4362" t="str">
            <v>6107070204Q2</v>
          </cell>
          <cell r="H4362">
            <v>125420</v>
          </cell>
          <cell r="I4362" t="str">
            <v>D</v>
          </cell>
          <cell r="J4362" t="str">
            <v>IJHT 25 AGT-05 ADM.PERSONALIA PLANT</v>
          </cell>
          <cell r="K4362" t="str">
            <v>500900690</v>
          </cell>
        </row>
        <row r="4363">
          <cell r="A4363" t="str">
            <v>F</v>
          </cell>
          <cell r="B4363" t="str">
            <v>8</v>
          </cell>
          <cell r="D4363" t="str">
            <v>000246</v>
          </cell>
          <cell r="E4363">
            <v>38590</v>
          </cell>
          <cell r="F4363" t="str">
            <v>48504Q4</v>
          </cell>
          <cell r="G4363" t="str">
            <v>6107070204Q4</v>
          </cell>
          <cell r="H4363">
            <v>25350</v>
          </cell>
          <cell r="I4363" t="str">
            <v>D</v>
          </cell>
          <cell r="J4363" t="str">
            <v>IJHT 25 AGT-05 PELATIHAN</v>
          </cell>
          <cell r="K4363" t="str">
            <v>500900700</v>
          </cell>
        </row>
        <row r="4364">
          <cell r="A4364" t="str">
            <v>F</v>
          </cell>
          <cell r="B4364" t="str">
            <v>8</v>
          </cell>
          <cell r="D4364" t="str">
            <v>000245</v>
          </cell>
          <cell r="E4364">
            <v>38590</v>
          </cell>
          <cell r="F4364" t="str">
            <v>48505N8</v>
          </cell>
          <cell r="G4364" t="str">
            <v>6107060105N8</v>
          </cell>
          <cell r="H4364">
            <v>93400</v>
          </cell>
          <cell r="I4364" t="str">
            <v>D</v>
          </cell>
          <cell r="J4364" t="str">
            <v>IP BLN AGT-05 PENANDAAN BAHAN KEMA</v>
          </cell>
          <cell r="K4364" t="str">
            <v>500890600</v>
          </cell>
        </row>
        <row r="4365">
          <cell r="A4365" t="str">
            <v>F</v>
          </cell>
          <cell r="B4365" t="str">
            <v>8</v>
          </cell>
          <cell r="D4365" t="str">
            <v>000246</v>
          </cell>
          <cell r="E4365">
            <v>38590</v>
          </cell>
          <cell r="F4365" t="str">
            <v>48504R1</v>
          </cell>
          <cell r="G4365" t="str">
            <v>6107070204R1</v>
          </cell>
          <cell r="H4365">
            <v>26940</v>
          </cell>
          <cell r="I4365" t="str">
            <v>D</v>
          </cell>
          <cell r="J4365" t="str">
            <v>IJHT 25 AGT-05 AKUNTANSI</v>
          </cell>
          <cell r="K4365" t="str">
            <v>500900710</v>
          </cell>
        </row>
        <row r="4366">
          <cell r="A4366" t="str">
            <v>F</v>
          </cell>
          <cell r="B4366" t="str">
            <v>8</v>
          </cell>
          <cell r="D4366" t="str">
            <v>000245</v>
          </cell>
          <cell r="E4366">
            <v>38590</v>
          </cell>
          <cell r="F4366" t="str">
            <v>48505O1</v>
          </cell>
          <cell r="G4366" t="str">
            <v>6107060105O1</v>
          </cell>
          <cell r="H4366">
            <v>104600</v>
          </cell>
          <cell r="I4366" t="str">
            <v>D</v>
          </cell>
          <cell r="J4366" t="str">
            <v>IP BLN AGT-05 PEMBELIAN</v>
          </cell>
          <cell r="K4366" t="str">
            <v>500890610</v>
          </cell>
        </row>
        <row r="4367">
          <cell r="A4367" t="str">
            <v>F</v>
          </cell>
          <cell r="B4367" t="str">
            <v>8</v>
          </cell>
          <cell r="D4367" t="str">
            <v>000246</v>
          </cell>
          <cell r="E4367">
            <v>38590</v>
          </cell>
          <cell r="F4367" t="str">
            <v>48504R2</v>
          </cell>
          <cell r="G4367" t="str">
            <v>6107070204R2</v>
          </cell>
          <cell r="H4367">
            <v>148950</v>
          </cell>
          <cell r="I4367" t="str">
            <v>D</v>
          </cell>
          <cell r="J4367" t="str">
            <v>IJHT 25 AGT-05 BID.VERIFIKASI / LAP</v>
          </cell>
          <cell r="K4367" t="str">
            <v>500900720</v>
          </cell>
        </row>
        <row r="4368">
          <cell r="A4368" t="str">
            <v>F</v>
          </cell>
          <cell r="B4368" t="str">
            <v>8</v>
          </cell>
          <cell r="D4368" t="str">
            <v>000245</v>
          </cell>
          <cell r="E4368">
            <v>38590</v>
          </cell>
          <cell r="F4368" t="str">
            <v>48505O2</v>
          </cell>
          <cell r="G4368" t="str">
            <v>6107060105O2</v>
          </cell>
          <cell r="H4368">
            <v>164000</v>
          </cell>
          <cell r="I4368" t="str">
            <v>D</v>
          </cell>
          <cell r="J4368" t="str">
            <v>IP BLN AGT-05 PEMBELIAN BAHAN PROD</v>
          </cell>
          <cell r="K4368" t="str">
            <v>500890620</v>
          </cell>
        </row>
        <row r="4369">
          <cell r="A4369" t="str">
            <v>F</v>
          </cell>
          <cell r="B4369" t="str">
            <v>8</v>
          </cell>
          <cell r="D4369" t="str">
            <v>000246</v>
          </cell>
          <cell r="E4369">
            <v>38590</v>
          </cell>
          <cell r="F4369" t="str">
            <v>48504R2</v>
          </cell>
          <cell r="G4369" t="str">
            <v>6107070204R2</v>
          </cell>
          <cell r="H4369">
            <v>20970</v>
          </cell>
          <cell r="I4369" t="str">
            <v>D</v>
          </cell>
          <cell r="J4369" t="str">
            <v>IJHT 25 AGT-05 BID.VERIFIKASI / LAP</v>
          </cell>
          <cell r="K4369" t="str">
            <v>500900730</v>
          </cell>
        </row>
        <row r="4370">
          <cell r="A4370" t="str">
            <v>F</v>
          </cell>
          <cell r="B4370" t="str">
            <v>8</v>
          </cell>
          <cell r="D4370" t="str">
            <v>000245</v>
          </cell>
          <cell r="E4370">
            <v>38590</v>
          </cell>
          <cell r="F4370" t="str">
            <v>48505O3</v>
          </cell>
          <cell r="G4370" t="str">
            <v>6107060105O3</v>
          </cell>
          <cell r="H4370">
            <v>134200</v>
          </cell>
          <cell r="I4370" t="str">
            <v>D</v>
          </cell>
          <cell r="J4370" t="str">
            <v>IP BLN AGT-05 PEMBELIAN BAHAN NON</v>
          </cell>
          <cell r="K4370" t="str">
            <v>500890630</v>
          </cell>
        </row>
        <row r="4371">
          <cell r="A4371" t="str">
            <v>F</v>
          </cell>
          <cell r="B4371" t="str">
            <v>8</v>
          </cell>
          <cell r="D4371" t="str">
            <v>000246</v>
          </cell>
          <cell r="E4371">
            <v>38590</v>
          </cell>
          <cell r="F4371" t="str">
            <v>48504R4</v>
          </cell>
          <cell r="G4371" t="str">
            <v>6107070204R4</v>
          </cell>
          <cell r="H4371">
            <v>28490</v>
          </cell>
          <cell r="I4371" t="str">
            <v>D</v>
          </cell>
          <cell r="J4371" t="str">
            <v>IJHT 25 AGT-05 BID STANDARISASI PEN</v>
          </cell>
          <cell r="K4371" t="str">
            <v>500900740</v>
          </cell>
        </row>
        <row r="4372">
          <cell r="A4372" t="str">
            <v>F</v>
          </cell>
          <cell r="B4372" t="str">
            <v>8</v>
          </cell>
          <cell r="D4372" t="str">
            <v>000245</v>
          </cell>
          <cell r="E4372">
            <v>38590</v>
          </cell>
          <cell r="F4372" t="str">
            <v>48505P1</v>
          </cell>
          <cell r="G4372" t="str">
            <v>6107060105P1</v>
          </cell>
          <cell r="H4372">
            <v>94800</v>
          </cell>
          <cell r="I4372" t="str">
            <v>D</v>
          </cell>
          <cell r="J4372" t="str">
            <v>IP BLN AGT-05 PENGOLAHAN DATA INFO</v>
          </cell>
          <cell r="K4372" t="str">
            <v>500890640</v>
          </cell>
        </row>
        <row r="4373">
          <cell r="A4373" t="str">
            <v>F</v>
          </cell>
          <cell r="B4373" t="str">
            <v>8</v>
          </cell>
          <cell r="D4373" t="str">
            <v>000246</v>
          </cell>
          <cell r="E4373">
            <v>38590</v>
          </cell>
          <cell r="F4373" t="str">
            <v>48504S1</v>
          </cell>
          <cell r="G4373" t="str">
            <v>6107070204S1</v>
          </cell>
          <cell r="H4373">
            <v>53050</v>
          </cell>
          <cell r="I4373" t="str">
            <v>D</v>
          </cell>
          <cell r="J4373" t="str">
            <v>IJHT 25 AGT-05 KEUANGAN</v>
          </cell>
          <cell r="K4373" t="str">
            <v>500900750</v>
          </cell>
        </row>
        <row r="4374">
          <cell r="A4374" t="str">
            <v>F</v>
          </cell>
          <cell r="B4374" t="str">
            <v>8</v>
          </cell>
          <cell r="D4374" t="str">
            <v>000246</v>
          </cell>
          <cell r="E4374">
            <v>38590</v>
          </cell>
          <cell r="F4374" t="str">
            <v>48504S2</v>
          </cell>
          <cell r="G4374" t="str">
            <v>6107070204S2</v>
          </cell>
          <cell r="H4374">
            <v>26460</v>
          </cell>
          <cell r="I4374" t="str">
            <v>D</v>
          </cell>
          <cell r="J4374" t="str">
            <v>IJHT 25 AGT-05 ANGGARAN</v>
          </cell>
          <cell r="K4374" t="str">
            <v>500900760</v>
          </cell>
        </row>
        <row r="4375">
          <cell r="A4375" t="str">
            <v>F</v>
          </cell>
          <cell r="B4375" t="str">
            <v>8</v>
          </cell>
          <cell r="D4375" t="str">
            <v>000245</v>
          </cell>
          <cell r="E4375">
            <v>38590</v>
          </cell>
          <cell r="F4375" t="str">
            <v>48505A4</v>
          </cell>
          <cell r="G4375" t="str">
            <v>6107060105A4</v>
          </cell>
          <cell r="H4375">
            <v>840200</v>
          </cell>
          <cell r="I4375" t="str">
            <v>D</v>
          </cell>
          <cell r="J4375" t="str">
            <v>IP BLN AGT-05 KTO BINTANG</v>
          </cell>
          <cell r="K4375" t="str">
            <v>500890650</v>
          </cell>
        </row>
        <row r="4376">
          <cell r="A4376" t="str">
            <v>F</v>
          </cell>
          <cell r="B4376" t="str">
            <v>8</v>
          </cell>
          <cell r="D4376" t="str">
            <v>000246</v>
          </cell>
          <cell r="E4376">
            <v>38590</v>
          </cell>
          <cell r="F4376" t="str">
            <v>48504S3</v>
          </cell>
          <cell r="G4376" t="str">
            <v>6107070204S3</v>
          </cell>
          <cell r="H4376">
            <v>98430</v>
          </cell>
          <cell r="I4376" t="str">
            <v>D</v>
          </cell>
          <cell r="J4376" t="str">
            <v>IJHT 25 AGT-05 ADM / KAS BANK PLANT</v>
          </cell>
          <cell r="K4376" t="str">
            <v>500900770</v>
          </cell>
        </row>
        <row r="4377">
          <cell r="A4377" t="str">
            <v>F</v>
          </cell>
          <cell r="B4377" t="str">
            <v>8</v>
          </cell>
          <cell r="D4377" t="str">
            <v>000245</v>
          </cell>
          <cell r="E4377">
            <v>38590</v>
          </cell>
          <cell r="F4377" t="str">
            <v>48505Q5</v>
          </cell>
          <cell r="G4377" t="str">
            <v>6107060105Q5</v>
          </cell>
          <cell r="H4377">
            <v>1814400</v>
          </cell>
          <cell r="I4377" t="str">
            <v>D</v>
          </cell>
          <cell r="J4377" t="str">
            <v>IP BLN AGT-05 UMUM</v>
          </cell>
          <cell r="K4377" t="str">
            <v>500890660</v>
          </cell>
        </row>
        <row r="4378">
          <cell r="A4378" t="str">
            <v>F</v>
          </cell>
          <cell r="B4378" t="str">
            <v>8</v>
          </cell>
          <cell r="D4378" t="str">
            <v>000246</v>
          </cell>
          <cell r="E4378">
            <v>38590</v>
          </cell>
          <cell r="F4378" t="str">
            <v>48504S4</v>
          </cell>
          <cell r="G4378" t="str">
            <v>6107070204S4</v>
          </cell>
          <cell r="H4378">
            <v>84360</v>
          </cell>
          <cell r="I4378" t="str">
            <v>D</v>
          </cell>
          <cell r="J4378" t="str">
            <v>IJHT 25 AGT-05 PAJAK</v>
          </cell>
          <cell r="K4378" t="str">
            <v>500900780</v>
          </cell>
        </row>
        <row r="4379">
          <cell r="A4379" t="str">
            <v>F</v>
          </cell>
          <cell r="B4379" t="str">
            <v>8</v>
          </cell>
          <cell r="D4379" t="str">
            <v>000245</v>
          </cell>
          <cell r="E4379">
            <v>38590</v>
          </cell>
          <cell r="F4379" t="str">
            <v>48505Q6</v>
          </cell>
          <cell r="G4379" t="str">
            <v>6107060105Q6</v>
          </cell>
          <cell r="H4379">
            <v>768000</v>
          </cell>
          <cell r="I4379" t="str">
            <v>D</v>
          </cell>
          <cell r="J4379" t="str">
            <v>IP BLN AGT-05 RUMAH TANGGA</v>
          </cell>
          <cell r="K4379" t="str">
            <v>500890670</v>
          </cell>
        </row>
        <row r="4380">
          <cell r="A4380" t="str">
            <v>F</v>
          </cell>
          <cell r="B4380" t="str">
            <v>8</v>
          </cell>
          <cell r="D4380" t="str">
            <v>000245</v>
          </cell>
          <cell r="E4380">
            <v>38590</v>
          </cell>
          <cell r="F4380" t="str">
            <v>48505Q1</v>
          </cell>
          <cell r="G4380" t="str">
            <v>6107060105Q1</v>
          </cell>
          <cell r="H4380">
            <v>112600</v>
          </cell>
          <cell r="I4380" t="str">
            <v>D</v>
          </cell>
          <cell r="J4380" t="str">
            <v>IP BLN AGT-05 ADM.PERSONALIA &amp; UMU</v>
          </cell>
          <cell r="K4380" t="str">
            <v>500890680</v>
          </cell>
        </row>
        <row r="4381">
          <cell r="A4381" t="str">
            <v>F</v>
          </cell>
          <cell r="B4381" t="str">
            <v>8</v>
          </cell>
          <cell r="D4381" t="str">
            <v>000245</v>
          </cell>
          <cell r="E4381">
            <v>38590</v>
          </cell>
          <cell r="F4381" t="str">
            <v>48505Q2</v>
          </cell>
          <cell r="G4381" t="str">
            <v>6107060105Q2</v>
          </cell>
          <cell r="H4381">
            <v>441000</v>
          </cell>
          <cell r="I4381" t="str">
            <v>D</v>
          </cell>
          <cell r="J4381" t="str">
            <v>IP BLN AGT-05 ADM.PERSONALIA PLANT</v>
          </cell>
          <cell r="K4381" t="str">
            <v>500890690</v>
          </cell>
        </row>
        <row r="4382">
          <cell r="A4382" t="str">
            <v>F</v>
          </cell>
          <cell r="B4382" t="str">
            <v>8</v>
          </cell>
          <cell r="D4382" t="str">
            <v>000245</v>
          </cell>
          <cell r="E4382">
            <v>38590</v>
          </cell>
          <cell r="F4382" t="str">
            <v>48505Q4</v>
          </cell>
          <cell r="G4382" t="str">
            <v>6107060105Q4</v>
          </cell>
          <cell r="H4382">
            <v>89200</v>
          </cell>
          <cell r="I4382" t="str">
            <v>D</v>
          </cell>
          <cell r="J4382" t="str">
            <v>IP BLN AGT-05 PELATIHAN</v>
          </cell>
          <cell r="K4382" t="str">
            <v>500890700</v>
          </cell>
        </row>
        <row r="4383">
          <cell r="A4383" t="str">
            <v>F</v>
          </cell>
          <cell r="B4383" t="str">
            <v>8</v>
          </cell>
          <cell r="D4383" t="str">
            <v>000246</v>
          </cell>
          <cell r="E4383">
            <v>38590</v>
          </cell>
          <cell r="F4383" t="str">
            <v>41411A0</v>
          </cell>
          <cell r="G4383" t="str">
            <v>6107070111A0</v>
          </cell>
          <cell r="H4383">
            <v>9970</v>
          </cell>
          <cell r="I4383" t="str">
            <v>D</v>
          </cell>
          <cell r="J4383" t="str">
            <v>JAMINAN KEMATIAN 25 AGT-05 PLANT BANDUNG</v>
          </cell>
          <cell r="K4383" t="str">
            <v>500900790</v>
          </cell>
        </row>
        <row r="4384">
          <cell r="A4384" t="str">
            <v>F</v>
          </cell>
          <cell r="B4384" t="str">
            <v>8</v>
          </cell>
          <cell r="D4384" t="str">
            <v>000245</v>
          </cell>
          <cell r="E4384">
            <v>38590</v>
          </cell>
          <cell r="F4384" t="str">
            <v>48505R1</v>
          </cell>
          <cell r="G4384" t="str">
            <v>6107060105R1</v>
          </cell>
          <cell r="H4384">
            <v>94800</v>
          </cell>
          <cell r="I4384" t="str">
            <v>D</v>
          </cell>
          <cell r="J4384" t="str">
            <v>IP BLN AGT-05 AKUNTANSI</v>
          </cell>
          <cell r="K4384" t="str">
            <v>500890710</v>
          </cell>
        </row>
        <row r="4385">
          <cell r="A4385" t="str">
            <v>F</v>
          </cell>
          <cell r="B4385" t="str">
            <v>8</v>
          </cell>
          <cell r="D4385" t="str">
            <v>000246</v>
          </cell>
          <cell r="E4385">
            <v>38590</v>
          </cell>
          <cell r="F4385" t="str">
            <v>41411A1</v>
          </cell>
          <cell r="G4385" t="str">
            <v>6107070111A1</v>
          </cell>
          <cell r="H4385">
            <v>3630</v>
          </cell>
          <cell r="I4385" t="str">
            <v>D</v>
          </cell>
          <cell r="J4385" t="str">
            <v>JAMINAN KEMATIAN 25 AGT-05 MANAGEMENT REPRESENT</v>
          </cell>
          <cell r="K4385" t="str">
            <v>500900800</v>
          </cell>
        </row>
        <row r="4386">
          <cell r="A4386" t="str">
            <v>F</v>
          </cell>
          <cell r="B4386" t="str">
            <v>8</v>
          </cell>
          <cell r="D4386" t="str">
            <v>000245</v>
          </cell>
          <cell r="E4386">
            <v>38590</v>
          </cell>
          <cell r="F4386" t="str">
            <v>48505R2</v>
          </cell>
          <cell r="G4386" t="str">
            <v>6107060105R2</v>
          </cell>
          <cell r="H4386">
            <v>523600</v>
          </cell>
          <cell r="I4386" t="str">
            <v>D</v>
          </cell>
          <cell r="J4386" t="str">
            <v>IP BLN AGT-05 BID.VERIFIKASI / LAP</v>
          </cell>
          <cell r="K4386" t="str">
            <v>500890720</v>
          </cell>
        </row>
        <row r="4387">
          <cell r="A4387" t="str">
            <v>F</v>
          </cell>
          <cell r="B4387" t="str">
            <v>8</v>
          </cell>
          <cell r="D4387" t="str">
            <v>000246</v>
          </cell>
          <cell r="E4387">
            <v>38590</v>
          </cell>
          <cell r="F4387" t="str">
            <v>41411A2</v>
          </cell>
          <cell r="G4387" t="str">
            <v>6107070111A2</v>
          </cell>
          <cell r="H4387">
            <v>2600</v>
          </cell>
          <cell r="I4387" t="str">
            <v>D</v>
          </cell>
          <cell r="J4387" t="str">
            <v>JAMINAN KEMATIAN 25 AGT-05 K3L</v>
          </cell>
          <cell r="K4387" t="str">
            <v>500900810</v>
          </cell>
        </row>
        <row r="4388">
          <cell r="A4388" t="str">
            <v>F</v>
          </cell>
          <cell r="B4388" t="str">
            <v>8</v>
          </cell>
          <cell r="D4388" t="str">
            <v>000245</v>
          </cell>
          <cell r="E4388">
            <v>38590</v>
          </cell>
          <cell r="F4388" t="str">
            <v>48505R2</v>
          </cell>
          <cell r="G4388" t="str">
            <v>6107060105R2</v>
          </cell>
          <cell r="H4388">
            <v>73800</v>
          </cell>
          <cell r="I4388" t="str">
            <v>D</v>
          </cell>
          <cell r="J4388" t="str">
            <v>IP BLN AGT-05 BID.VERIFIKASI / LAP</v>
          </cell>
          <cell r="K4388" t="str">
            <v>500890730</v>
          </cell>
        </row>
        <row r="4389">
          <cell r="A4389" t="str">
            <v>F</v>
          </cell>
          <cell r="B4389" t="str">
            <v>8</v>
          </cell>
          <cell r="D4389" t="str">
            <v>000246</v>
          </cell>
          <cell r="E4389">
            <v>38590</v>
          </cell>
          <cell r="F4389" t="str">
            <v>41411A3</v>
          </cell>
          <cell r="G4389" t="str">
            <v>6107070111A3</v>
          </cell>
          <cell r="H4389">
            <v>10980</v>
          </cell>
          <cell r="I4389" t="str">
            <v>D</v>
          </cell>
          <cell r="J4389" t="str">
            <v>JAMINAN KEMATIAN 25 AGT-05 LIMBAH / IPAL</v>
          </cell>
          <cell r="K4389" t="str">
            <v>500900820</v>
          </cell>
        </row>
        <row r="4390">
          <cell r="A4390" t="str">
            <v>F</v>
          </cell>
          <cell r="B4390" t="str">
            <v>8</v>
          </cell>
          <cell r="D4390" t="str">
            <v>000245</v>
          </cell>
          <cell r="E4390">
            <v>38590</v>
          </cell>
          <cell r="F4390" t="str">
            <v>48505R4</v>
          </cell>
          <cell r="G4390" t="str">
            <v>6107060105R4</v>
          </cell>
          <cell r="H4390">
            <v>100200</v>
          </cell>
          <cell r="I4390" t="str">
            <v>D</v>
          </cell>
          <cell r="J4390" t="str">
            <v>IP BLN AGT-05 BID STANDARISASI PEN</v>
          </cell>
          <cell r="K4390" t="str">
            <v>500890740</v>
          </cell>
        </row>
        <row r="4391">
          <cell r="A4391" t="str">
            <v>F</v>
          </cell>
          <cell r="B4391" t="str">
            <v>8</v>
          </cell>
          <cell r="D4391" t="str">
            <v>000246</v>
          </cell>
          <cell r="E4391">
            <v>38590</v>
          </cell>
          <cell r="F4391" t="str">
            <v>41411B0</v>
          </cell>
          <cell r="G4391" t="str">
            <v>6107070111B0</v>
          </cell>
          <cell r="H4391">
            <v>4100</v>
          </cell>
          <cell r="I4391" t="str">
            <v>D</v>
          </cell>
          <cell r="J4391" t="str">
            <v>JAMINAN KEMATIAN 25 AGT-05 PERENCANAAN PRODUKSI</v>
          </cell>
          <cell r="K4391" t="str">
            <v>500900830</v>
          </cell>
        </row>
        <row r="4392">
          <cell r="A4392" t="str">
            <v>F</v>
          </cell>
          <cell r="B4392" t="str">
            <v>8</v>
          </cell>
          <cell r="D4392" t="str">
            <v>000245</v>
          </cell>
          <cell r="E4392">
            <v>38590</v>
          </cell>
          <cell r="F4392" t="str">
            <v>48505S1</v>
          </cell>
          <cell r="G4392" t="str">
            <v>6107060105S1</v>
          </cell>
          <cell r="H4392">
            <v>186600</v>
          </cell>
          <cell r="I4392" t="str">
            <v>D</v>
          </cell>
          <cell r="J4392" t="str">
            <v>IP BLN AGT-05 KEUANGAN</v>
          </cell>
          <cell r="K4392" t="str">
            <v>500890750</v>
          </cell>
        </row>
        <row r="4393">
          <cell r="A4393" t="str">
            <v>F</v>
          </cell>
          <cell r="B4393" t="str">
            <v>8</v>
          </cell>
          <cell r="D4393" t="str">
            <v>000246</v>
          </cell>
          <cell r="E4393">
            <v>38590</v>
          </cell>
          <cell r="F4393" t="str">
            <v>41411C1</v>
          </cell>
          <cell r="G4393" t="str">
            <v>6107070111C1</v>
          </cell>
          <cell r="H4393">
            <v>7380</v>
          </cell>
          <cell r="I4393" t="str">
            <v>D</v>
          </cell>
          <cell r="J4393" t="str">
            <v>JAMINAN KEMATIAN 25 AGT-05 PERENCANAAN &amp; PENGEN</v>
          </cell>
          <cell r="K4393" t="str">
            <v>500900840</v>
          </cell>
        </row>
        <row r="4394">
          <cell r="A4394" t="str">
            <v>F</v>
          </cell>
          <cell r="B4394" t="str">
            <v>8</v>
          </cell>
          <cell r="D4394" t="str">
            <v>000245</v>
          </cell>
          <cell r="E4394">
            <v>38590</v>
          </cell>
          <cell r="F4394" t="str">
            <v>48505S2</v>
          </cell>
          <cell r="G4394" t="str">
            <v>6107060105S2</v>
          </cell>
          <cell r="H4394">
            <v>93000</v>
          </cell>
          <cell r="I4394" t="str">
            <v>D</v>
          </cell>
          <cell r="J4394" t="str">
            <v>IP BLN AGT-05 ANGGARAN</v>
          </cell>
          <cell r="K4394" t="str">
            <v>500890760</v>
          </cell>
        </row>
        <row r="4395">
          <cell r="A4395" t="str">
            <v>F</v>
          </cell>
          <cell r="B4395" t="str">
            <v>8</v>
          </cell>
          <cell r="D4395" t="str">
            <v>000246</v>
          </cell>
          <cell r="E4395">
            <v>38590</v>
          </cell>
          <cell r="F4395" t="str">
            <v>41411C2</v>
          </cell>
          <cell r="G4395" t="str">
            <v>6107070111C2</v>
          </cell>
          <cell r="H4395">
            <v>1440</v>
          </cell>
          <cell r="I4395" t="str">
            <v>D</v>
          </cell>
          <cell r="J4395" t="str">
            <v>JAMINAN KEMATIAN 25 AGT-05 PERENCANAAN &amp; PENGEN</v>
          </cell>
          <cell r="K4395" t="str">
            <v>500900850</v>
          </cell>
        </row>
        <row r="4396">
          <cell r="A4396" t="str">
            <v>F</v>
          </cell>
          <cell r="B4396" t="str">
            <v>8</v>
          </cell>
          <cell r="D4396" t="str">
            <v>000245</v>
          </cell>
          <cell r="E4396">
            <v>38590</v>
          </cell>
          <cell r="F4396" t="str">
            <v>48505S3</v>
          </cell>
          <cell r="G4396" t="str">
            <v>6107060105S3</v>
          </cell>
          <cell r="H4396">
            <v>346200</v>
          </cell>
          <cell r="I4396" t="str">
            <v>D</v>
          </cell>
          <cell r="J4396" t="str">
            <v>IP BLN AGT-05 ADM / KAS BANK PLANT</v>
          </cell>
          <cell r="K4396" t="str">
            <v>500890770</v>
          </cell>
        </row>
        <row r="4397">
          <cell r="A4397" t="str">
            <v>F</v>
          </cell>
          <cell r="B4397" t="str">
            <v>8</v>
          </cell>
          <cell r="D4397" t="str">
            <v>000246</v>
          </cell>
          <cell r="E4397">
            <v>38590</v>
          </cell>
          <cell r="F4397" t="str">
            <v>41411D1</v>
          </cell>
          <cell r="G4397" t="str">
            <v>6107070111D1</v>
          </cell>
          <cell r="H4397">
            <v>2190</v>
          </cell>
          <cell r="I4397" t="str">
            <v>D</v>
          </cell>
          <cell r="J4397" t="str">
            <v>JAMINAN KEMATIAN 25 AGT-05 PERENCANAAN PENGENDA</v>
          </cell>
          <cell r="K4397" t="str">
            <v>500900860</v>
          </cell>
        </row>
        <row r="4398">
          <cell r="A4398" t="str">
            <v>F</v>
          </cell>
          <cell r="B4398" t="str">
            <v>8</v>
          </cell>
          <cell r="D4398" t="str">
            <v>000245</v>
          </cell>
          <cell r="E4398">
            <v>38590</v>
          </cell>
          <cell r="F4398" t="str">
            <v>48505S4</v>
          </cell>
          <cell r="G4398" t="str">
            <v>6107060105S4</v>
          </cell>
          <cell r="H4398">
            <v>296600</v>
          </cell>
          <cell r="I4398" t="str">
            <v>D</v>
          </cell>
          <cell r="J4398" t="str">
            <v>IP BLN AGT-05 PAJAK</v>
          </cell>
          <cell r="K4398" t="str">
            <v>500890780</v>
          </cell>
        </row>
        <row r="4399">
          <cell r="A4399" t="str">
            <v>F</v>
          </cell>
          <cell r="B4399" t="str">
            <v>8</v>
          </cell>
          <cell r="D4399" t="str">
            <v>000246</v>
          </cell>
          <cell r="E4399">
            <v>38590</v>
          </cell>
          <cell r="F4399" t="str">
            <v>41411D2</v>
          </cell>
          <cell r="G4399" t="str">
            <v>6107070111D2</v>
          </cell>
          <cell r="H4399">
            <v>10550</v>
          </cell>
          <cell r="I4399" t="str">
            <v>D</v>
          </cell>
          <cell r="J4399" t="str">
            <v>JAMINAN KEMATIAN 25 AGT-05 PERENCANAAN PRODUKSI</v>
          </cell>
          <cell r="K4399" t="str">
            <v>500900870</v>
          </cell>
        </row>
        <row r="4400">
          <cell r="A4400" t="str">
            <v>F</v>
          </cell>
          <cell r="B4400" t="str">
            <v>8</v>
          </cell>
          <cell r="D4400" t="str">
            <v>000246</v>
          </cell>
          <cell r="E4400">
            <v>38590</v>
          </cell>
          <cell r="F4400" t="str">
            <v>41411D3</v>
          </cell>
          <cell r="G4400" t="str">
            <v>6107070111D3</v>
          </cell>
          <cell r="H4400">
            <v>4170</v>
          </cell>
          <cell r="I4400" t="str">
            <v>D</v>
          </cell>
          <cell r="J4400" t="str">
            <v>JAMINAN KEMATIAN 25 AGT-05 PENGENDALIAN PRODUKS</v>
          </cell>
          <cell r="K4400" t="str">
            <v>500900880</v>
          </cell>
        </row>
        <row r="4401">
          <cell r="A4401" t="str">
            <v>F</v>
          </cell>
          <cell r="B4401" t="str">
            <v>8</v>
          </cell>
          <cell r="D4401" t="str">
            <v>000245</v>
          </cell>
          <cell r="E4401">
            <v>38590</v>
          </cell>
          <cell r="F4401" t="str">
            <v>48505A0</v>
          </cell>
          <cell r="G4401" t="str">
            <v>6107060105A0</v>
          </cell>
          <cell r="H4401">
            <v>64800</v>
          </cell>
          <cell r="I4401" t="str">
            <v>D</v>
          </cell>
          <cell r="J4401" t="str">
            <v>Adm IP BLN AGT-05 PLANT BANDUNG</v>
          </cell>
          <cell r="K4401" t="str">
            <v>500890790</v>
          </cell>
        </row>
        <row r="4402">
          <cell r="A4402" t="str">
            <v>F</v>
          </cell>
          <cell r="B4402" t="str">
            <v>8</v>
          </cell>
          <cell r="D4402" t="str">
            <v>000245</v>
          </cell>
          <cell r="E4402">
            <v>38590</v>
          </cell>
          <cell r="F4402" t="str">
            <v>48505A1</v>
          </cell>
          <cell r="G4402" t="str">
            <v>6107060105A1</v>
          </cell>
          <cell r="H4402">
            <v>23700</v>
          </cell>
          <cell r="I4402" t="str">
            <v>D</v>
          </cell>
          <cell r="J4402" t="str">
            <v>Adm IP BLN AGT-05 MANAGEMENT REPRESENT</v>
          </cell>
          <cell r="K4402" t="str">
            <v>500890800</v>
          </cell>
        </row>
        <row r="4403">
          <cell r="A4403" t="str">
            <v>F</v>
          </cell>
          <cell r="B4403" t="str">
            <v>8</v>
          </cell>
          <cell r="D4403" t="str">
            <v>000246</v>
          </cell>
          <cell r="E4403">
            <v>38590</v>
          </cell>
          <cell r="F4403" t="str">
            <v>41411E0</v>
          </cell>
          <cell r="G4403" t="str">
            <v>6107070111E0</v>
          </cell>
          <cell r="H4403">
            <v>3620</v>
          </cell>
          <cell r="I4403" t="str">
            <v>D</v>
          </cell>
          <cell r="J4403" t="str">
            <v>JAMINAN KEMATIAN 25 AGT-05 PRODUKSI</v>
          </cell>
          <cell r="K4403" t="str">
            <v>500900890</v>
          </cell>
        </row>
        <row r="4404">
          <cell r="A4404" t="str">
            <v>F</v>
          </cell>
          <cell r="B4404" t="str">
            <v>8</v>
          </cell>
          <cell r="D4404" t="str">
            <v>000245</v>
          </cell>
          <cell r="E4404">
            <v>38590</v>
          </cell>
          <cell r="F4404" t="str">
            <v>48505A2</v>
          </cell>
          <cell r="G4404" t="str">
            <v>6107060105A2</v>
          </cell>
          <cell r="H4404">
            <v>16900</v>
          </cell>
          <cell r="I4404" t="str">
            <v>D</v>
          </cell>
          <cell r="J4404" t="str">
            <v>Adm IP BLN AGT-05 K3L</v>
          </cell>
          <cell r="K4404" t="str">
            <v>500890810</v>
          </cell>
        </row>
        <row r="4405">
          <cell r="A4405" t="str">
            <v>F</v>
          </cell>
          <cell r="B4405" t="str">
            <v>8</v>
          </cell>
          <cell r="D4405" t="str">
            <v>000246</v>
          </cell>
          <cell r="E4405">
            <v>38590</v>
          </cell>
          <cell r="F4405" t="str">
            <v>41411F1</v>
          </cell>
          <cell r="G4405" t="str">
            <v>6107070111F1</v>
          </cell>
          <cell r="H4405">
            <v>2300</v>
          </cell>
          <cell r="I4405" t="str">
            <v>D</v>
          </cell>
          <cell r="J4405" t="str">
            <v>JAMINAN KEMATIAN 25 AGT-05 PRODUKSI I</v>
          </cell>
          <cell r="K4405" t="str">
            <v>500900900</v>
          </cell>
        </row>
        <row r="4406">
          <cell r="A4406" t="str">
            <v>F</v>
          </cell>
          <cell r="B4406" t="str">
            <v>8</v>
          </cell>
          <cell r="D4406" t="str">
            <v>000245</v>
          </cell>
          <cell r="E4406">
            <v>38590</v>
          </cell>
          <cell r="F4406" t="str">
            <v>48505A3</v>
          </cell>
          <cell r="G4406" t="str">
            <v>6107060105A3</v>
          </cell>
          <cell r="H4406">
            <v>71400</v>
          </cell>
          <cell r="I4406" t="str">
            <v>D</v>
          </cell>
          <cell r="J4406" t="str">
            <v>Adm IP BLN AGT-05 LIMBAH / IPAL</v>
          </cell>
          <cell r="K4406" t="str">
            <v>500890820</v>
          </cell>
        </row>
        <row r="4407">
          <cell r="A4407" t="str">
            <v>F</v>
          </cell>
          <cell r="B4407" t="str">
            <v>8</v>
          </cell>
          <cell r="D4407" t="str">
            <v>000246</v>
          </cell>
          <cell r="E4407">
            <v>38590</v>
          </cell>
          <cell r="F4407" t="str">
            <v>41411F2</v>
          </cell>
          <cell r="G4407" t="str">
            <v>6107070111F2</v>
          </cell>
          <cell r="H4407">
            <v>18710</v>
          </cell>
          <cell r="I4407" t="str">
            <v>D</v>
          </cell>
          <cell r="J4407" t="str">
            <v>JAMINAN KEMATIAN 25 AGT-05 GRANULASI</v>
          </cell>
          <cell r="K4407" t="str">
            <v>500900910</v>
          </cell>
        </row>
        <row r="4408">
          <cell r="A4408" t="str">
            <v>F</v>
          </cell>
          <cell r="B4408" t="str">
            <v>8</v>
          </cell>
          <cell r="D4408" t="str">
            <v>000245</v>
          </cell>
          <cell r="E4408">
            <v>38590</v>
          </cell>
          <cell r="F4408" t="str">
            <v>48505B0</v>
          </cell>
          <cell r="G4408" t="str">
            <v>6107060105B0</v>
          </cell>
          <cell r="H4408">
            <v>26700</v>
          </cell>
          <cell r="I4408" t="str">
            <v>D</v>
          </cell>
          <cell r="J4408" t="str">
            <v>Adm IP BLN AGT-05 PERENCANAAN PRODUKSI</v>
          </cell>
          <cell r="K4408" t="str">
            <v>500890830</v>
          </cell>
        </row>
        <row r="4409">
          <cell r="A4409" t="str">
            <v>F</v>
          </cell>
          <cell r="B4409" t="str">
            <v>8</v>
          </cell>
          <cell r="D4409" t="str">
            <v>000246</v>
          </cell>
          <cell r="E4409">
            <v>38590</v>
          </cell>
          <cell r="F4409" t="str">
            <v>41411F3</v>
          </cell>
          <cell r="G4409" t="str">
            <v>6107070111F3</v>
          </cell>
          <cell r="H4409">
            <v>20530</v>
          </cell>
          <cell r="I4409" t="str">
            <v>D</v>
          </cell>
          <cell r="J4409" t="str">
            <v>JAMINAN KEMATIAN 25 AGT-05 PENCETAKAN</v>
          </cell>
          <cell r="K4409" t="str">
            <v>500900920</v>
          </cell>
        </row>
        <row r="4410">
          <cell r="A4410" t="str">
            <v>F</v>
          </cell>
          <cell r="B4410" t="str">
            <v>8</v>
          </cell>
          <cell r="D4410" t="str">
            <v>000245</v>
          </cell>
          <cell r="E4410">
            <v>38590</v>
          </cell>
          <cell r="F4410" t="str">
            <v>48505C1</v>
          </cell>
          <cell r="G4410" t="str">
            <v>6107060105C1</v>
          </cell>
          <cell r="H4410">
            <v>47900</v>
          </cell>
          <cell r="I4410" t="str">
            <v>D</v>
          </cell>
          <cell r="J4410" t="str">
            <v>Adm IP BLN AGT-05 PERENCANAAN &amp; PENGEN</v>
          </cell>
          <cell r="K4410" t="str">
            <v>500890840</v>
          </cell>
        </row>
        <row r="4411">
          <cell r="A4411" t="str">
            <v>F</v>
          </cell>
          <cell r="B4411" t="str">
            <v>8</v>
          </cell>
          <cell r="D4411" t="str">
            <v>000245</v>
          </cell>
          <cell r="E4411">
            <v>38590</v>
          </cell>
          <cell r="F4411" t="str">
            <v>48505C2</v>
          </cell>
          <cell r="G4411" t="str">
            <v>6107060105C2</v>
          </cell>
          <cell r="H4411">
            <v>9400</v>
          </cell>
          <cell r="I4411" t="str">
            <v>D</v>
          </cell>
          <cell r="J4411" t="str">
            <v>Adm IP BLN AGT-05 PERENCANAAN &amp; PENGEN</v>
          </cell>
          <cell r="K4411" t="str">
            <v>500890850</v>
          </cell>
        </row>
        <row r="4412">
          <cell r="A4412" t="str">
            <v>F</v>
          </cell>
          <cell r="B4412" t="str">
            <v>8</v>
          </cell>
          <cell r="D4412" t="str">
            <v>000246</v>
          </cell>
          <cell r="E4412">
            <v>38590</v>
          </cell>
          <cell r="F4412" t="str">
            <v>41411F4</v>
          </cell>
          <cell r="G4412" t="str">
            <v>6107070111F4</v>
          </cell>
          <cell r="H4412">
            <v>6940</v>
          </cell>
          <cell r="I4412" t="str">
            <v>D</v>
          </cell>
          <cell r="J4412" t="str">
            <v>JAMINAN KEMATIAN 25 AGT-05 PENYALUTAN</v>
          </cell>
          <cell r="K4412" t="str">
            <v>500900930</v>
          </cell>
        </row>
        <row r="4413">
          <cell r="A4413" t="str">
            <v>F</v>
          </cell>
          <cell r="B4413" t="str">
            <v>8</v>
          </cell>
          <cell r="D4413" t="str">
            <v>000245</v>
          </cell>
          <cell r="E4413">
            <v>38590</v>
          </cell>
          <cell r="F4413" t="str">
            <v>48505D1</v>
          </cell>
          <cell r="G4413" t="str">
            <v>6107060105D1</v>
          </cell>
          <cell r="H4413">
            <v>14300</v>
          </cell>
          <cell r="I4413" t="str">
            <v>D</v>
          </cell>
          <cell r="J4413" t="str">
            <v>Adm IP BLN AGT-05 PERENCANAAN PENGENDA</v>
          </cell>
          <cell r="K4413" t="str">
            <v>500890860</v>
          </cell>
        </row>
        <row r="4414">
          <cell r="A4414" t="str">
            <v>F</v>
          </cell>
          <cell r="B4414" t="str">
            <v>8</v>
          </cell>
          <cell r="D4414" t="str">
            <v>000246</v>
          </cell>
          <cell r="E4414">
            <v>38590</v>
          </cell>
          <cell r="F4414" t="str">
            <v>41411F5</v>
          </cell>
          <cell r="G4414" t="str">
            <v>6107070111F5</v>
          </cell>
          <cell r="H4414">
            <v>3950</v>
          </cell>
          <cell r="I4414" t="str">
            <v>D</v>
          </cell>
          <cell r="J4414" t="str">
            <v>JAMINAN KEMATIAN 25 AGT-05 ARV</v>
          </cell>
          <cell r="K4414" t="str">
            <v>500900940</v>
          </cell>
        </row>
        <row r="4415">
          <cell r="A4415" t="str">
            <v>F</v>
          </cell>
          <cell r="B4415" t="str">
            <v>8</v>
          </cell>
          <cell r="D4415" t="str">
            <v>000245</v>
          </cell>
          <cell r="E4415">
            <v>38590</v>
          </cell>
          <cell r="F4415" t="str">
            <v>48505D2</v>
          </cell>
          <cell r="G4415" t="str">
            <v>6107060105D2</v>
          </cell>
          <cell r="H4415">
            <v>68500</v>
          </cell>
          <cell r="I4415" t="str">
            <v>D</v>
          </cell>
          <cell r="J4415" t="str">
            <v>Adm IP BLN AGT-05 PERENCANAAN PRODUKSI</v>
          </cell>
          <cell r="K4415" t="str">
            <v>500890870</v>
          </cell>
        </row>
        <row r="4416">
          <cell r="A4416" t="str">
            <v>F</v>
          </cell>
          <cell r="B4416" t="str">
            <v>8</v>
          </cell>
          <cell r="D4416" t="str">
            <v>000245</v>
          </cell>
          <cell r="E4416">
            <v>38590</v>
          </cell>
          <cell r="F4416" t="str">
            <v>48505D3</v>
          </cell>
          <cell r="G4416" t="str">
            <v>6107060105D3</v>
          </cell>
          <cell r="H4416">
            <v>27100</v>
          </cell>
          <cell r="I4416" t="str">
            <v>D</v>
          </cell>
          <cell r="J4416" t="str">
            <v>Adm IP BLN AGT-05 PENGENDALIAN PRODUKS</v>
          </cell>
          <cell r="K4416" t="str">
            <v>500890880</v>
          </cell>
        </row>
        <row r="4417">
          <cell r="A4417" t="str">
            <v>F</v>
          </cell>
          <cell r="B4417" t="str">
            <v>8</v>
          </cell>
          <cell r="D4417" t="str">
            <v>000245</v>
          </cell>
          <cell r="E4417">
            <v>38590</v>
          </cell>
          <cell r="F4417" t="str">
            <v>48505E0</v>
          </cell>
          <cell r="G4417" t="str">
            <v>6107060105E0</v>
          </cell>
          <cell r="H4417">
            <v>23600</v>
          </cell>
          <cell r="I4417" t="str">
            <v>D</v>
          </cell>
          <cell r="J4417" t="str">
            <v>Adm IP BLN AGT-05 PRODUKSI</v>
          </cell>
          <cell r="K4417" t="str">
            <v>500890890</v>
          </cell>
        </row>
        <row r="4418">
          <cell r="A4418" t="str">
            <v>F</v>
          </cell>
          <cell r="B4418" t="str">
            <v>8</v>
          </cell>
          <cell r="D4418" t="str">
            <v>000245</v>
          </cell>
          <cell r="E4418">
            <v>38590</v>
          </cell>
          <cell r="F4418" t="str">
            <v>48505F1</v>
          </cell>
          <cell r="G4418" t="str">
            <v>6107060105F1</v>
          </cell>
          <cell r="H4418">
            <v>15000</v>
          </cell>
          <cell r="I4418" t="str">
            <v>D</v>
          </cell>
          <cell r="J4418" t="str">
            <v>Adm IP BLN AGT-05 PRODUKSI I</v>
          </cell>
          <cell r="K4418" t="str">
            <v>500890900</v>
          </cell>
        </row>
        <row r="4419">
          <cell r="A4419" t="str">
            <v>F</v>
          </cell>
          <cell r="B4419" t="str">
            <v>8</v>
          </cell>
          <cell r="D4419" t="str">
            <v>000245</v>
          </cell>
          <cell r="E4419">
            <v>38590</v>
          </cell>
          <cell r="F4419" t="str">
            <v>48505F2</v>
          </cell>
          <cell r="G4419" t="str">
            <v>6107060105F2</v>
          </cell>
          <cell r="H4419">
            <v>121500</v>
          </cell>
          <cell r="I4419" t="str">
            <v>D</v>
          </cell>
          <cell r="J4419" t="str">
            <v>Adm IP BLN AGT-05 GRANULASI</v>
          </cell>
          <cell r="K4419" t="str">
            <v>500890910</v>
          </cell>
        </row>
        <row r="4420">
          <cell r="A4420" t="str">
            <v>F</v>
          </cell>
          <cell r="B4420" t="str">
            <v>8</v>
          </cell>
          <cell r="D4420" t="str">
            <v>000245</v>
          </cell>
          <cell r="E4420">
            <v>38590</v>
          </cell>
          <cell r="F4420" t="str">
            <v>48505F3</v>
          </cell>
          <cell r="G4420" t="str">
            <v>6107060105F3</v>
          </cell>
          <cell r="H4420">
            <v>133300</v>
          </cell>
          <cell r="I4420" t="str">
            <v>D</v>
          </cell>
          <cell r="J4420" t="str">
            <v>Adm IP BLN AGT-05 PENCETAKAN</v>
          </cell>
          <cell r="K4420" t="str">
            <v>500890920</v>
          </cell>
        </row>
        <row r="4421">
          <cell r="A4421" t="str">
            <v>F</v>
          </cell>
          <cell r="B4421" t="str">
            <v>8</v>
          </cell>
          <cell r="D4421" t="str">
            <v>000245</v>
          </cell>
          <cell r="E4421">
            <v>38590</v>
          </cell>
          <cell r="F4421" t="str">
            <v>48505F4</v>
          </cell>
          <cell r="G4421" t="str">
            <v>6107060105F4</v>
          </cell>
          <cell r="H4421">
            <v>45100</v>
          </cell>
          <cell r="I4421" t="str">
            <v>D</v>
          </cell>
          <cell r="J4421" t="str">
            <v>Adm IP BLN AGT-05 PENYALUTAN</v>
          </cell>
          <cell r="K4421" t="str">
            <v>500890930</v>
          </cell>
        </row>
        <row r="4422">
          <cell r="A4422" t="str">
            <v>F</v>
          </cell>
          <cell r="B4422" t="str">
            <v>8</v>
          </cell>
          <cell r="D4422" t="str">
            <v>000245</v>
          </cell>
          <cell r="E4422">
            <v>38590</v>
          </cell>
          <cell r="F4422" t="str">
            <v>48505F5</v>
          </cell>
          <cell r="G4422" t="str">
            <v>6107060105F5</v>
          </cell>
          <cell r="H4422">
            <v>25700</v>
          </cell>
          <cell r="I4422" t="str">
            <v>D</v>
          </cell>
          <cell r="J4422" t="str">
            <v>Adm IP BLN AGT-05 ARV</v>
          </cell>
          <cell r="K4422" t="str">
            <v>500890940</v>
          </cell>
        </row>
        <row r="4423">
          <cell r="A4423" t="str">
            <v>F</v>
          </cell>
          <cell r="B4423" t="str">
            <v>8</v>
          </cell>
          <cell r="D4423" t="str">
            <v>000246</v>
          </cell>
          <cell r="E4423">
            <v>38590</v>
          </cell>
          <cell r="F4423" t="str">
            <v>41411F6</v>
          </cell>
          <cell r="G4423" t="str">
            <v>6107070111F6</v>
          </cell>
          <cell r="H4423">
            <v>43930</v>
          </cell>
          <cell r="I4423" t="str">
            <v>D</v>
          </cell>
          <cell r="J4423" t="str">
            <v>JAMINAN KEMATIAN 25 AGT-05 PENGEMASAN PRIMER</v>
          </cell>
          <cell r="K4423" t="str">
            <v>500900950</v>
          </cell>
        </row>
        <row r="4424">
          <cell r="A4424" t="str">
            <v>F</v>
          </cell>
          <cell r="B4424" t="str">
            <v>8</v>
          </cell>
          <cell r="D4424" t="str">
            <v>000245</v>
          </cell>
          <cell r="E4424">
            <v>38590</v>
          </cell>
          <cell r="F4424" t="str">
            <v>48505F6</v>
          </cell>
          <cell r="G4424" t="str">
            <v>6107060105F6</v>
          </cell>
          <cell r="H4424">
            <v>285500</v>
          </cell>
          <cell r="I4424" t="str">
            <v>D</v>
          </cell>
          <cell r="J4424" t="str">
            <v>Adm IP BLN AGT-05 PENGEMASAN PRIMER</v>
          </cell>
          <cell r="K4424" t="str">
            <v>500890950</v>
          </cell>
        </row>
        <row r="4425">
          <cell r="A4425" t="str">
            <v>F</v>
          </cell>
          <cell r="B4425" t="str">
            <v>8</v>
          </cell>
          <cell r="D4425" t="str">
            <v>000246</v>
          </cell>
          <cell r="E4425">
            <v>38590</v>
          </cell>
          <cell r="F4425" t="str">
            <v>41411F7</v>
          </cell>
          <cell r="G4425" t="str">
            <v>6107070111F7</v>
          </cell>
          <cell r="H4425">
            <v>45810</v>
          </cell>
          <cell r="I4425" t="str">
            <v>D</v>
          </cell>
          <cell r="J4425" t="str">
            <v>JAMINAN KEMATIAN 25 AGT-05 PENGEMASAN SEKUNDER</v>
          </cell>
          <cell r="K4425" t="str">
            <v>500900960</v>
          </cell>
        </row>
        <row r="4426">
          <cell r="A4426" t="str">
            <v>F</v>
          </cell>
          <cell r="B4426" t="str">
            <v>8</v>
          </cell>
          <cell r="D4426" t="str">
            <v>000245</v>
          </cell>
          <cell r="E4426">
            <v>38590</v>
          </cell>
          <cell r="F4426" t="str">
            <v>48505F7</v>
          </cell>
          <cell r="G4426" t="str">
            <v>6107060105F7</v>
          </cell>
          <cell r="H4426">
            <v>297700</v>
          </cell>
          <cell r="I4426" t="str">
            <v>D</v>
          </cell>
          <cell r="J4426" t="str">
            <v>Adm IP BLN AGT-05 PENGEMASAN SEKUNDER</v>
          </cell>
          <cell r="K4426" t="str">
            <v>500890960</v>
          </cell>
        </row>
        <row r="4427">
          <cell r="A4427" t="str">
            <v>F</v>
          </cell>
          <cell r="B4427" t="str">
            <v>8</v>
          </cell>
          <cell r="D4427" t="str">
            <v>000246</v>
          </cell>
          <cell r="E4427">
            <v>38590</v>
          </cell>
          <cell r="F4427" t="str">
            <v>41411G1</v>
          </cell>
          <cell r="G4427" t="str">
            <v>6107070111G1</v>
          </cell>
          <cell r="H4427">
            <v>2240</v>
          </cell>
          <cell r="I4427" t="str">
            <v>D</v>
          </cell>
          <cell r="J4427" t="str">
            <v>JAMINAN KEMATIAN 25 AGT-05 PRODUKSI II</v>
          </cell>
          <cell r="K4427" t="str">
            <v>500900970</v>
          </cell>
        </row>
        <row r="4428">
          <cell r="A4428" t="str">
            <v>F</v>
          </cell>
          <cell r="B4428" t="str">
            <v>8</v>
          </cell>
          <cell r="D4428" t="str">
            <v>000245</v>
          </cell>
          <cell r="E4428">
            <v>38590</v>
          </cell>
          <cell r="F4428" t="str">
            <v>48505G1</v>
          </cell>
          <cell r="G4428" t="str">
            <v>6107060105G1</v>
          </cell>
          <cell r="H4428">
            <v>14600</v>
          </cell>
          <cell r="I4428" t="str">
            <v>D</v>
          </cell>
          <cell r="J4428" t="str">
            <v>Adm IP BLN AGT-05 PRODUKSI II</v>
          </cell>
          <cell r="K4428" t="str">
            <v>500890970</v>
          </cell>
        </row>
        <row r="4429">
          <cell r="A4429" t="str">
            <v>F</v>
          </cell>
          <cell r="B4429" t="str">
            <v>8</v>
          </cell>
          <cell r="D4429" t="str">
            <v>000245</v>
          </cell>
          <cell r="E4429">
            <v>38590</v>
          </cell>
          <cell r="F4429" t="str">
            <v>48505G2</v>
          </cell>
          <cell r="G4429" t="str">
            <v>6107060105G2</v>
          </cell>
          <cell r="H4429">
            <v>224600</v>
          </cell>
          <cell r="I4429" t="str">
            <v>D</v>
          </cell>
          <cell r="J4429" t="str">
            <v>Adm IP BLN AGT-05 PENCAMPURAN &amp; PENGIS</v>
          </cell>
          <cell r="K4429" t="str">
            <v>500890980</v>
          </cell>
        </row>
        <row r="4430">
          <cell r="A4430" t="str">
            <v>F</v>
          </cell>
          <cell r="B4430" t="str">
            <v>8</v>
          </cell>
          <cell r="D4430" t="str">
            <v>000246</v>
          </cell>
          <cell r="E4430">
            <v>38590</v>
          </cell>
          <cell r="F4430" t="str">
            <v>41411G2</v>
          </cell>
          <cell r="G4430" t="str">
            <v>6107070111G2</v>
          </cell>
          <cell r="H4430">
            <v>34570</v>
          </cell>
          <cell r="I4430" t="str">
            <v>D</v>
          </cell>
          <cell r="J4430" t="str">
            <v>JAMINAN KEMATIAN 25 AGT-05 PENCAMPURAN &amp; PENGIS</v>
          </cell>
          <cell r="K4430" t="str">
            <v>500900980</v>
          </cell>
        </row>
        <row r="4431">
          <cell r="A4431" t="str">
            <v>F</v>
          </cell>
          <cell r="B4431" t="str">
            <v>8</v>
          </cell>
          <cell r="D4431" t="str">
            <v>000245</v>
          </cell>
          <cell r="E4431">
            <v>38590</v>
          </cell>
          <cell r="F4431" t="str">
            <v>48505G3</v>
          </cell>
          <cell r="G4431" t="str">
            <v>6107060105G3</v>
          </cell>
          <cell r="H4431">
            <v>105600</v>
          </cell>
          <cell r="I4431" t="str">
            <v>D</v>
          </cell>
          <cell r="J4431" t="str">
            <v>Adm IP BLN AGT-05 PENCAMPURAN &amp; PENGIS</v>
          </cell>
          <cell r="K4431" t="str">
            <v>500890990</v>
          </cell>
        </row>
        <row r="4432">
          <cell r="A4432" t="str">
            <v>F</v>
          </cell>
          <cell r="B4432" t="str">
            <v>8</v>
          </cell>
          <cell r="D4432" t="str">
            <v>000246</v>
          </cell>
          <cell r="E4432">
            <v>38590</v>
          </cell>
          <cell r="F4432" t="str">
            <v>41411G3</v>
          </cell>
          <cell r="G4432" t="str">
            <v>6107070111G3</v>
          </cell>
          <cell r="H4432">
            <v>16250</v>
          </cell>
          <cell r="I4432" t="str">
            <v>D</v>
          </cell>
          <cell r="J4432" t="str">
            <v>JAMINAN KEMATIAN 25 AGT-05 PENCAMPURAN &amp; PENGIS</v>
          </cell>
          <cell r="K4432" t="str">
            <v>500900990</v>
          </cell>
        </row>
        <row r="4433">
          <cell r="A4433" t="str">
            <v>F</v>
          </cell>
          <cell r="B4433" t="str">
            <v>8</v>
          </cell>
          <cell r="D4433" t="str">
            <v>000245</v>
          </cell>
          <cell r="E4433">
            <v>38590</v>
          </cell>
          <cell r="F4433" t="str">
            <v>48505G4</v>
          </cell>
          <cell r="G4433" t="str">
            <v>6107060105G4</v>
          </cell>
          <cell r="H4433">
            <v>232000</v>
          </cell>
          <cell r="I4433" t="str">
            <v>D</v>
          </cell>
          <cell r="J4433" t="str">
            <v>Adm IP BLN AGT-05 PENGEMASAN CAIRAN &amp;</v>
          </cell>
          <cell r="K4433" t="str">
            <v>500891000</v>
          </cell>
        </row>
        <row r="4434">
          <cell r="A4434" t="str">
            <v>F</v>
          </cell>
          <cell r="B4434" t="str">
            <v>8</v>
          </cell>
          <cell r="D4434" t="str">
            <v>000245</v>
          </cell>
          <cell r="E4434">
            <v>38590</v>
          </cell>
          <cell r="F4434" t="str">
            <v>48505G5</v>
          </cell>
          <cell r="G4434" t="str">
            <v>6107060105G5</v>
          </cell>
          <cell r="H4434">
            <v>177900</v>
          </cell>
          <cell r="I4434" t="str">
            <v>D</v>
          </cell>
          <cell r="J4434" t="str">
            <v>Adm IP BLN AGT-05 PROSES &amp; PENGEMASAN</v>
          </cell>
          <cell r="K4434" t="str">
            <v>500891010</v>
          </cell>
        </row>
        <row r="4435">
          <cell r="A4435" t="str">
            <v>F</v>
          </cell>
          <cell r="B4435" t="str">
            <v>8</v>
          </cell>
          <cell r="D4435" t="str">
            <v>000246</v>
          </cell>
          <cell r="E4435">
            <v>38590</v>
          </cell>
          <cell r="F4435" t="str">
            <v>41411G4</v>
          </cell>
          <cell r="G4435" t="str">
            <v>6107070111G4</v>
          </cell>
          <cell r="H4435">
            <v>35720</v>
          </cell>
          <cell r="I4435" t="str">
            <v>D</v>
          </cell>
          <cell r="J4435" t="str">
            <v>JAMINAN KEMATIAN 25 AGT-05 PENGEMASAN CAIRAN &amp;</v>
          </cell>
          <cell r="K4435" t="str">
            <v>500901000</v>
          </cell>
        </row>
        <row r="4436">
          <cell r="A4436" t="str">
            <v>F</v>
          </cell>
          <cell r="B4436" t="str">
            <v>8</v>
          </cell>
          <cell r="D4436" t="str">
            <v>000246</v>
          </cell>
          <cell r="E4436">
            <v>38590</v>
          </cell>
          <cell r="F4436" t="str">
            <v>41411G5</v>
          </cell>
          <cell r="G4436" t="str">
            <v>6107070111G5</v>
          </cell>
          <cell r="H4436">
            <v>27360</v>
          </cell>
          <cell r="I4436" t="str">
            <v>D</v>
          </cell>
          <cell r="J4436" t="str">
            <v>JAMINAN KEMATIAN 25 AGT-05 PROSES &amp; PENGEMASAN</v>
          </cell>
          <cell r="K4436" t="str">
            <v>500901010</v>
          </cell>
        </row>
        <row r="4437">
          <cell r="A4437" t="str">
            <v>F</v>
          </cell>
          <cell r="B4437" t="str">
            <v>8</v>
          </cell>
          <cell r="D4437" t="str">
            <v>000245</v>
          </cell>
          <cell r="E4437">
            <v>38590</v>
          </cell>
          <cell r="F4437" t="str">
            <v>48505H1</v>
          </cell>
          <cell r="G4437" t="str">
            <v>6107060105H1</v>
          </cell>
          <cell r="H4437">
            <v>25600</v>
          </cell>
          <cell r="I4437" t="str">
            <v>D</v>
          </cell>
          <cell r="J4437" t="str">
            <v>Adm IP BLN AGT-05 PRODUKSI III</v>
          </cell>
          <cell r="K4437" t="str">
            <v>500891020</v>
          </cell>
        </row>
        <row r="4438">
          <cell r="A4438" t="str">
            <v>F</v>
          </cell>
          <cell r="B4438" t="str">
            <v>8</v>
          </cell>
          <cell r="D4438" t="str">
            <v>000246</v>
          </cell>
          <cell r="E4438">
            <v>38590</v>
          </cell>
          <cell r="F4438" t="str">
            <v>41411H1</v>
          </cell>
          <cell r="G4438" t="str">
            <v>6107070111H1</v>
          </cell>
          <cell r="H4438">
            <v>3940</v>
          </cell>
          <cell r="I4438" t="str">
            <v>D</v>
          </cell>
          <cell r="J4438" t="str">
            <v>JAMINAN KEMATIAN 25 AGT-05 PRODUKSI III</v>
          </cell>
          <cell r="K4438" t="str">
            <v>500901020</v>
          </cell>
        </row>
        <row r="4439">
          <cell r="A4439" t="str">
            <v>F</v>
          </cell>
          <cell r="B4439" t="str">
            <v>8</v>
          </cell>
          <cell r="D4439" t="str">
            <v>000245</v>
          </cell>
          <cell r="E4439">
            <v>38590</v>
          </cell>
          <cell r="F4439" t="str">
            <v>48505H2</v>
          </cell>
          <cell r="G4439" t="str">
            <v>6107060105H2</v>
          </cell>
          <cell r="H4439">
            <v>42400</v>
          </cell>
          <cell r="I4439" t="str">
            <v>D</v>
          </cell>
          <cell r="J4439" t="str">
            <v>Adm IP BLN AGT-05 PENCAMPURAN DAN PENC</v>
          </cell>
          <cell r="K4439" t="str">
            <v>500891030</v>
          </cell>
        </row>
        <row r="4440">
          <cell r="A4440" t="str">
            <v>F</v>
          </cell>
          <cell r="B4440" t="str">
            <v>8</v>
          </cell>
          <cell r="D4440" t="str">
            <v>000246</v>
          </cell>
          <cell r="E4440">
            <v>38590</v>
          </cell>
          <cell r="F4440" t="str">
            <v>41411H2</v>
          </cell>
          <cell r="G4440" t="str">
            <v>6107070111H2</v>
          </cell>
          <cell r="H4440">
            <v>6530</v>
          </cell>
          <cell r="I4440" t="str">
            <v>D</v>
          </cell>
          <cell r="J4440" t="str">
            <v>JAMINAN KEMATIAN 25 AGT-05 PENCAMPURAN DAN PENC</v>
          </cell>
          <cell r="K4440" t="str">
            <v>500901030</v>
          </cell>
        </row>
        <row r="4441">
          <cell r="A4441" t="str">
            <v>F</v>
          </cell>
          <cell r="B4441" t="str">
            <v>8</v>
          </cell>
          <cell r="D4441" t="str">
            <v>000245</v>
          </cell>
          <cell r="E4441">
            <v>38590</v>
          </cell>
          <cell r="F4441" t="str">
            <v>48505H3</v>
          </cell>
          <cell r="G4441" t="str">
            <v>6107060105H3</v>
          </cell>
          <cell r="H4441">
            <v>129700</v>
          </cell>
          <cell r="I4441" t="str">
            <v>D</v>
          </cell>
          <cell r="J4441" t="str">
            <v>Adm IP BLN AGT-05 PENGEMASAN PIL KB &amp;</v>
          </cell>
          <cell r="K4441" t="str">
            <v>500891040</v>
          </cell>
        </row>
        <row r="4442">
          <cell r="A4442" t="str">
            <v>F</v>
          </cell>
          <cell r="B4442" t="str">
            <v>8</v>
          </cell>
          <cell r="D4442" t="str">
            <v>000246</v>
          </cell>
          <cell r="E4442">
            <v>38590</v>
          </cell>
          <cell r="F4442" t="str">
            <v>41411H3</v>
          </cell>
          <cell r="G4442" t="str">
            <v>6107070111H3</v>
          </cell>
          <cell r="H4442">
            <v>19980</v>
          </cell>
          <cell r="I4442" t="str">
            <v>D</v>
          </cell>
          <cell r="J4442" t="str">
            <v>JAMINAN KEMATIAN 25 AGT-05 PENGEMASAN PIL KB &amp;</v>
          </cell>
          <cell r="K4442" t="str">
            <v>500901040</v>
          </cell>
        </row>
        <row r="4443">
          <cell r="A4443" t="str">
            <v>F</v>
          </cell>
          <cell r="B4443" t="str">
            <v>8</v>
          </cell>
          <cell r="D4443" t="str">
            <v>000245</v>
          </cell>
          <cell r="E4443">
            <v>38590</v>
          </cell>
          <cell r="F4443" t="str">
            <v>48505H4</v>
          </cell>
          <cell r="G4443" t="str">
            <v>6107060105H4</v>
          </cell>
          <cell r="H4443">
            <v>106900</v>
          </cell>
          <cell r="I4443" t="str">
            <v>D</v>
          </cell>
          <cell r="J4443" t="str">
            <v>Adm IP BLN AGT-05 EKSTRAKSI KINA</v>
          </cell>
          <cell r="K4443" t="str">
            <v>500891050</v>
          </cell>
        </row>
        <row r="4444">
          <cell r="A4444" t="str">
            <v>F</v>
          </cell>
          <cell r="B4444" t="str">
            <v>8</v>
          </cell>
          <cell r="D4444" t="str">
            <v>000246</v>
          </cell>
          <cell r="E4444">
            <v>38590</v>
          </cell>
          <cell r="F4444" t="str">
            <v>41411H4</v>
          </cell>
          <cell r="G4444" t="str">
            <v>6107070111H4</v>
          </cell>
          <cell r="H4444">
            <v>16440</v>
          </cell>
          <cell r="I4444" t="str">
            <v>D</v>
          </cell>
          <cell r="J4444" t="str">
            <v>JAMINAN KEMATIAN 25 AGT-05 EKSTRAKSI KINA</v>
          </cell>
          <cell r="K4444" t="str">
            <v>500901050</v>
          </cell>
        </row>
        <row r="4445">
          <cell r="A4445" t="str">
            <v>F</v>
          </cell>
          <cell r="B4445" t="str">
            <v>8</v>
          </cell>
          <cell r="D4445" t="str">
            <v>000245</v>
          </cell>
          <cell r="E4445">
            <v>38590</v>
          </cell>
          <cell r="F4445" t="str">
            <v>48505H5</v>
          </cell>
          <cell r="G4445" t="str">
            <v>6107060105H5</v>
          </cell>
          <cell r="H4445">
            <v>149200</v>
          </cell>
          <cell r="I4445" t="str">
            <v>D</v>
          </cell>
          <cell r="J4445" t="str">
            <v>Adm IP BLN AGT-05 ISOLASI ALKALOID KIN</v>
          </cell>
          <cell r="K4445" t="str">
            <v>500891060</v>
          </cell>
        </row>
        <row r="4446">
          <cell r="A4446" t="str">
            <v>F</v>
          </cell>
          <cell r="B4446" t="str">
            <v>8</v>
          </cell>
          <cell r="D4446" t="str">
            <v>000246</v>
          </cell>
          <cell r="E4446">
            <v>38590</v>
          </cell>
          <cell r="F4446" t="str">
            <v>41411H5</v>
          </cell>
          <cell r="G4446" t="str">
            <v>6107070111H5</v>
          </cell>
          <cell r="H4446">
            <v>22970</v>
          </cell>
          <cell r="I4446" t="str">
            <v>D</v>
          </cell>
          <cell r="J4446" t="str">
            <v>JAMINAN KEMATIAN 25 AGT-05 ISOLASI ALKALOID KIN</v>
          </cell>
          <cell r="K4446" t="str">
            <v>500901060</v>
          </cell>
        </row>
        <row r="4447">
          <cell r="A4447" t="str">
            <v>F</v>
          </cell>
          <cell r="B4447" t="str">
            <v>8</v>
          </cell>
          <cell r="D4447" t="str">
            <v>000245</v>
          </cell>
          <cell r="E4447">
            <v>38590</v>
          </cell>
          <cell r="F4447" t="str">
            <v>48505H6</v>
          </cell>
          <cell r="G4447" t="str">
            <v>6107060105H6</v>
          </cell>
          <cell r="H4447">
            <v>147100</v>
          </cell>
          <cell r="I4447" t="str">
            <v>D</v>
          </cell>
          <cell r="J4447" t="str">
            <v>Adm IP BLN AGT-05 PEMURNIAN &amp; PENGEMAS</v>
          </cell>
          <cell r="K4447" t="str">
            <v>500891070</v>
          </cell>
        </row>
        <row r="4448">
          <cell r="A4448" t="str">
            <v>F</v>
          </cell>
          <cell r="B4448" t="str">
            <v>8</v>
          </cell>
          <cell r="D4448" t="str">
            <v>000246</v>
          </cell>
          <cell r="E4448">
            <v>38590</v>
          </cell>
          <cell r="F4448" t="str">
            <v>41411H6</v>
          </cell>
          <cell r="G4448" t="str">
            <v>6107070111H6</v>
          </cell>
          <cell r="H4448">
            <v>22620</v>
          </cell>
          <cell r="I4448" t="str">
            <v>D</v>
          </cell>
          <cell r="J4448" t="str">
            <v>JAMINAN KEMATIAN 25 AGT-05 PEMURNIAN &amp; PENGEMAS</v>
          </cell>
          <cell r="K4448" t="str">
            <v>500901070</v>
          </cell>
        </row>
        <row r="4449">
          <cell r="A4449" t="str">
            <v>F</v>
          </cell>
          <cell r="B4449" t="str">
            <v>8</v>
          </cell>
          <cell r="D4449" t="str">
            <v>000245</v>
          </cell>
          <cell r="E4449">
            <v>38590</v>
          </cell>
          <cell r="F4449" t="str">
            <v>48505E1</v>
          </cell>
          <cell r="G4449" t="str">
            <v>6107060105E1</v>
          </cell>
          <cell r="H4449">
            <v>76600</v>
          </cell>
          <cell r="I4449" t="str">
            <v>D</v>
          </cell>
          <cell r="J4449" t="str">
            <v>Adm IP BLN AGT-05 KARANTINA DALAM PROS</v>
          </cell>
          <cell r="K4449" t="str">
            <v>500891080</v>
          </cell>
        </row>
        <row r="4450">
          <cell r="A4450" t="str">
            <v>F</v>
          </cell>
          <cell r="B4450" t="str">
            <v>8</v>
          </cell>
          <cell r="D4450" t="str">
            <v>000246</v>
          </cell>
          <cell r="E4450">
            <v>38590</v>
          </cell>
          <cell r="F4450" t="str">
            <v>41411E1</v>
          </cell>
          <cell r="G4450" t="str">
            <v>6107070111E1</v>
          </cell>
          <cell r="H4450">
            <v>11780</v>
          </cell>
          <cell r="I4450" t="str">
            <v>D</v>
          </cell>
          <cell r="J4450" t="str">
            <v>JAMINAN KEMATIAN 25 AGT-05 KARANTINA DALAM PROS</v>
          </cell>
          <cell r="K4450" t="str">
            <v>500901080</v>
          </cell>
        </row>
        <row r="4451">
          <cell r="A4451" t="str">
            <v>F</v>
          </cell>
          <cell r="B4451" t="str">
            <v>8</v>
          </cell>
          <cell r="D4451" t="str">
            <v>000245</v>
          </cell>
          <cell r="E4451">
            <v>38590</v>
          </cell>
          <cell r="F4451" t="str">
            <v>48505I0</v>
          </cell>
          <cell r="G4451" t="str">
            <v>6107060105I0</v>
          </cell>
          <cell r="H4451">
            <v>24800</v>
          </cell>
          <cell r="I4451" t="str">
            <v>D</v>
          </cell>
          <cell r="J4451" t="str">
            <v>Adm IP BLN AGT-05 PENGELOLAAN MUTU</v>
          </cell>
          <cell r="K4451" t="str">
            <v>500891090</v>
          </cell>
        </row>
        <row r="4452">
          <cell r="A4452" t="str">
            <v>F</v>
          </cell>
          <cell r="B4452" t="str">
            <v>8</v>
          </cell>
          <cell r="D4452" t="str">
            <v>000245</v>
          </cell>
          <cell r="E4452">
            <v>38590</v>
          </cell>
          <cell r="F4452" t="str">
            <v>48505J1</v>
          </cell>
          <cell r="G4452" t="str">
            <v>6107060105J1</v>
          </cell>
          <cell r="H4452">
            <v>30200</v>
          </cell>
          <cell r="I4452" t="str">
            <v>D</v>
          </cell>
          <cell r="J4452" t="str">
            <v>Adm IP BLN AGT-05 PEMASTIAN MUTU</v>
          </cell>
          <cell r="K4452" t="str">
            <v>500891100</v>
          </cell>
        </row>
        <row r="4453">
          <cell r="A4453" t="str">
            <v>F</v>
          </cell>
          <cell r="B4453" t="str">
            <v>8</v>
          </cell>
          <cell r="D4453" t="str">
            <v>000246</v>
          </cell>
          <cell r="E4453">
            <v>38590</v>
          </cell>
          <cell r="F4453" t="str">
            <v>41411I0</v>
          </cell>
          <cell r="G4453" t="str">
            <v>6107070111I0</v>
          </cell>
          <cell r="H4453">
            <v>3800</v>
          </cell>
          <cell r="I4453" t="str">
            <v>D</v>
          </cell>
          <cell r="J4453" t="str">
            <v>JAMINAN KEMATIAN 25 AGT-05 PENGELOLAAN MUTU</v>
          </cell>
          <cell r="K4453" t="str">
            <v>500901090</v>
          </cell>
        </row>
        <row r="4454">
          <cell r="A4454" t="str">
            <v>F</v>
          </cell>
          <cell r="B4454" t="str">
            <v>8</v>
          </cell>
          <cell r="D4454" t="str">
            <v>000245</v>
          </cell>
          <cell r="E4454">
            <v>38590</v>
          </cell>
          <cell r="F4454" t="str">
            <v>48505J2</v>
          </cell>
          <cell r="G4454" t="str">
            <v>6107060105J2</v>
          </cell>
          <cell r="H4454">
            <v>138300</v>
          </cell>
          <cell r="I4454" t="str">
            <v>D</v>
          </cell>
          <cell r="J4454" t="str">
            <v>Adm IP BLN AGT-05 PENGAWASAN DALAM PRO</v>
          </cell>
          <cell r="K4454" t="str">
            <v>500891110</v>
          </cell>
        </row>
        <row r="4455">
          <cell r="A4455" t="str">
            <v>F</v>
          </cell>
          <cell r="B4455" t="str">
            <v>8</v>
          </cell>
          <cell r="D4455" t="str">
            <v>000246</v>
          </cell>
          <cell r="E4455">
            <v>38590</v>
          </cell>
          <cell r="F4455" t="str">
            <v>41411J1</v>
          </cell>
          <cell r="G4455" t="str">
            <v>6107070111J1</v>
          </cell>
          <cell r="H4455">
            <v>4640</v>
          </cell>
          <cell r="I4455" t="str">
            <v>D</v>
          </cell>
          <cell r="J4455" t="str">
            <v>JAMINAN KEMATIAN 25 AGT-05 PEMASTIAN MUTU</v>
          </cell>
          <cell r="K4455" t="str">
            <v>500901100</v>
          </cell>
        </row>
        <row r="4456">
          <cell r="A4456" t="str">
            <v>F</v>
          </cell>
          <cell r="B4456" t="str">
            <v>8</v>
          </cell>
          <cell r="D4456" t="str">
            <v>000245</v>
          </cell>
          <cell r="E4456">
            <v>38590</v>
          </cell>
          <cell r="F4456" t="str">
            <v>48505J3</v>
          </cell>
          <cell r="G4456" t="str">
            <v>6107060105J3</v>
          </cell>
          <cell r="H4456">
            <v>71400</v>
          </cell>
          <cell r="I4456" t="str">
            <v>D</v>
          </cell>
          <cell r="J4456" t="str">
            <v>Adm IP BLN AGT-05 PENGAWASAN DALAM PRO</v>
          </cell>
          <cell r="K4456" t="str">
            <v>500891120</v>
          </cell>
        </row>
        <row r="4457">
          <cell r="A4457" t="str">
            <v>F</v>
          </cell>
          <cell r="B4457" t="str">
            <v>8</v>
          </cell>
          <cell r="D4457" t="str">
            <v>000246</v>
          </cell>
          <cell r="E4457">
            <v>38590</v>
          </cell>
          <cell r="F4457" t="str">
            <v>41411J2</v>
          </cell>
          <cell r="G4457" t="str">
            <v>6107070111J2</v>
          </cell>
          <cell r="H4457">
            <v>21300</v>
          </cell>
          <cell r="I4457" t="str">
            <v>D</v>
          </cell>
          <cell r="J4457" t="str">
            <v>JAMINAN KEMATIAN 25 AGT-05 PENGAWASAN DALAM PRO</v>
          </cell>
          <cell r="K4457" t="str">
            <v>500901110</v>
          </cell>
        </row>
        <row r="4458">
          <cell r="A4458" t="str">
            <v>F</v>
          </cell>
          <cell r="B4458" t="str">
            <v>8</v>
          </cell>
          <cell r="D4458" t="str">
            <v>000245</v>
          </cell>
          <cell r="E4458">
            <v>38590</v>
          </cell>
          <cell r="F4458" t="str">
            <v>48505J4</v>
          </cell>
          <cell r="G4458" t="str">
            <v>6107060105J4</v>
          </cell>
          <cell r="H4458">
            <v>54400</v>
          </cell>
          <cell r="I4458" t="str">
            <v>D</v>
          </cell>
          <cell r="J4458" t="str">
            <v>Adm IP BLN AGT-05 PENGAWASAN PRODUK AK</v>
          </cell>
          <cell r="K4458" t="str">
            <v>500891130</v>
          </cell>
        </row>
        <row r="4459">
          <cell r="A4459" t="str">
            <v>F</v>
          </cell>
          <cell r="B4459" t="str">
            <v>8</v>
          </cell>
          <cell r="D4459" t="str">
            <v>000246</v>
          </cell>
          <cell r="E4459">
            <v>38590</v>
          </cell>
          <cell r="F4459" t="str">
            <v>41411J3</v>
          </cell>
          <cell r="G4459" t="str">
            <v>6107070111J3</v>
          </cell>
          <cell r="H4459">
            <v>10980</v>
          </cell>
          <cell r="I4459" t="str">
            <v>D</v>
          </cell>
          <cell r="J4459" t="str">
            <v>JAMINAN KEMATIAN 25 AGT-05 PENGAWASAN DALAM PRO</v>
          </cell>
          <cell r="K4459" t="str">
            <v>500901120</v>
          </cell>
        </row>
        <row r="4460">
          <cell r="A4460" t="str">
            <v>F</v>
          </cell>
          <cell r="B4460" t="str">
            <v>8</v>
          </cell>
          <cell r="D4460" t="str">
            <v>000245</v>
          </cell>
          <cell r="E4460">
            <v>38590</v>
          </cell>
          <cell r="F4460" t="str">
            <v>48505J5</v>
          </cell>
          <cell r="G4460" t="str">
            <v>6107060105J5</v>
          </cell>
          <cell r="H4460">
            <v>15900</v>
          </cell>
          <cell r="I4460" t="str">
            <v>D</v>
          </cell>
          <cell r="J4460" t="str">
            <v>Adm IP BLN AGT-05 KALIBRASI INSTRUMEN</v>
          </cell>
          <cell r="K4460" t="str">
            <v>500891140</v>
          </cell>
        </row>
        <row r="4461">
          <cell r="A4461" t="str">
            <v>F</v>
          </cell>
          <cell r="B4461" t="str">
            <v>8</v>
          </cell>
          <cell r="D4461" t="str">
            <v>000245</v>
          </cell>
          <cell r="E4461">
            <v>38590</v>
          </cell>
          <cell r="F4461" t="str">
            <v>48505J6</v>
          </cell>
          <cell r="G4461" t="str">
            <v>6107060105J6</v>
          </cell>
          <cell r="H4461">
            <v>11000</v>
          </cell>
          <cell r="I4461" t="str">
            <v>D</v>
          </cell>
          <cell r="J4461" t="str">
            <v>Adm IP BLN AGT-05 DOKUMENTASI</v>
          </cell>
          <cell r="K4461" t="str">
            <v>500891150</v>
          </cell>
        </row>
        <row r="4462">
          <cell r="A4462" t="str">
            <v>F</v>
          </cell>
          <cell r="B4462" t="str">
            <v>8</v>
          </cell>
          <cell r="D4462" t="str">
            <v>000246</v>
          </cell>
          <cell r="E4462">
            <v>38590</v>
          </cell>
          <cell r="F4462" t="str">
            <v>41411J4</v>
          </cell>
          <cell r="G4462" t="str">
            <v>6107070111J4</v>
          </cell>
          <cell r="H4462">
            <v>8380</v>
          </cell>
          <cell r="I4462" t="str">
            <v>D</v>
          </cell>
          <cell r="J4462" t="str">
            <v>JAMINAN KEMATIAN 25 AGT-05 PENGAWASAN PRODUK AK</v>
          </cell>
          <cell r="K4462" t="str">
            <v>500901130</v>
          </cell>
        </row>
        <row r="4463">
          <cell r="A4463" t="str">
            <v>F</v>
          </cell>
          <cell r="B4463" t="str">
            <v>8</v>
          </cell>
          <cell r="D4463" t="str">
            <v>000245</v>
          </cell>
          <cell r="E4463">
            <v>38590</v>
          </cell>
          <cell r="F4463" t="str">
            <v>48505J7</v>
          </cell>
          <cell r="G4463" t="str">
            <v>6107060105J7</v>
          </cell>
          <cell r="H4463">
            <v>11000</v>
          </cell>
          <cell r="I4463" t="str">
            <v>D</v>
          </cell>
          <cell r="J4463" t="str">
            <v>Adm IP BLN AGT-05 PENANGANAN REGULASI</v>
          </cell>
          <cell r="K4463" t="str">
            <v>500891160</v>
          </cell>
        </row>
        <row r="4464">
          <cell r="A4464" t="str">
            <v>F</v>
          </cell>
          <cell r="B4464" t="str">
            <v>8</v>
          </cell>
          <cell r="D4464" t="str">
            <v>000246</v>
          </cell>
          <cell r="E4464">
            <v>38590</v>
          </cell>
          <cell r="F4464" t="str">
            <v>41411J5</v>
          </cell>
          <cell r="G4464" t="str">
            <v>6107070111J5</v>
          </cell>
          <cell r="H4464">
            <v>2440</v>
          </cell>
          <cell r="I4464" t="str">
            <v>D</v>
          </cell>
          <cell r="J4464" t="str">
            <v>JAMINAN KEMATIAN 25 AGT-05 KALIBRASI INSTRUMEN</v>
          </cell>
          <cell r="K4464" t="str">
            <v>500901140</v>
          </cell>
        </row>
        <row r="4465">
          <cell r="A4465" t="str">
            <v>F</v>
          </cell>
          <cell r="B4465" t="str">
            <v>8</v>
          </cell>
          <cell r="D4465" t="str">
            <v>000246</v>
          </cell>
          <cell r="E4465">
            <v>38590</v>
          </cell>
          <cell r="F4465" t="str">
            <v>41411J6</v>
          </cell>
          <cell r="G4465" t="str">
            <v>6107070111J6</v>
          </cell>
          <cell r="H4465">
            <v>1690</v>
          </cell>
          <cell r="I4465" t="str">
            <v>D</v>
          </cell>
          <cell r="J4465" t="str">
            <v>JAMINAN KEMATIAN 25 AGT-05 DOKUMENTASI</v>
          </cell>
          <cell r="K4465" t="str">
            <v>500901150</v>
          </cell>
        </row>
        <row r="4466">
          <cell r="A4466" t="str">
            <v>F</v>
          </cell>
          <cell r="B4466" t="str">
            <v>8</v>
          </cell>
          <cell r="D4466" t="str">
            <v>000245</v>
          </cell>
          <cell r="E4466">
            <v>38590</v>
          </cell>
          <cell r="F4466" t="str">
            <v>48505K1</v>
          </cell>
          <cell r="G4466" t="str">
            <v>6107060105K1</v>
          </cell>
          <cell r="H4466">
            <v>15700</v>
          </cell>
          <cell r="I4466" t="str">
            <v>D</v>
          </cell>
          <cell r="J4466" t="str">
            <v>Adm IP BLN AGT-05 LABORATORIUM PENGUJI</v>
          </cell>
          <cell r="K4466" t="str">
            <v>500891170</v>
          </cell>
        </row>
        <row r="4467">
          <cell r="A4467" t="str">
            <v>F</v>
          </cell>
          <cell r="B4467" t="str">
            <v>8</v>
          </cell>
          <cell r="D4467" t="str">
            <v>000245</v>
          </cell>
          <cell r="E4467">
            <v>38590</v>
          </cell>
          <cell r="F4467" t="str">
            <v>48505K2</v>
          </cell>
          <cell r="G4467" t="str">
            <v>6107060105K2</v>
          </cell>
          <cell r="H4467">
            <v>24400</v>
          </cell>
          <cell r="I4467" t="str">
            <v>D</v>
          </cell>
          <cell r="J4467" t="str">
            <v>Adm IP BLN AGT-05 PEMERIKSAAN BAHAN BA</v>
          </cell>
          <cell r="K4467" t="str">
            <v>500891180</v>
          </cell>
        </row>
        <row r="4468">
          <cell r="A4468" t="str">
            <v>F</v>
          </cell>
          <cell r="B4468" t="str">
            <v>8</v>
          </cell>
          <cell r="D4468" t="str">
            <v>000246</v>
          </cell>
          <cell r="E4468">
            <v>38590</v>
          </cell>
          <cell r="F4468" t="str">
            <v>41411J7</v>
          </cell>
          <cell r="G4468" t="str">
            <v>6107070111J7</v>
          </cell>
          <cell r="H4468">
            <v>1690</v>
          </cell>
          <cell r="I4468" t="str">
            <v>D</v>
          </cell>
          <cell r="J4468" t="str">
            <v>JAMINAN KEMATIAN 25 AGT-05 PENANGANAN REGULASI</v>
          </cell>
          <cell r="K4468" t="str">
            <v>500901160</v>
          </cell>
        </row>
        <row r="4469">
          <cell r="A4469" t="str">
            <v>F</v>
          </cell>
          <cell r="B4469" t="str">
            <v>8</v>
          </cell>
          <cell r="D4469" t="str">
            <v>000246</v>
          </cell>
          <cell r="E4469">
            <v>38590</v>
          </cell>
          <cell r="F4469" t="str">
            <v>41411K1</v>
          </cell>
          <cell r="G4469" t="str">
            <v>6107070111K1</v>
          </cell>
          <cell r="H4469">
            <v>2420</v>
          </cell>
          <cell r="I4469" t="str">
            <v>D</v>
          </cell>
          <cell r="J4469" t="str">
            <v>JAMINAN KEMATIAN 25 AGT-05 LABORATORIUM PENGUJI</v>
          </cell>
          <cell r="K4469" t="str">
            <v>500901170</v>
          </cell>
        </row>
        <row r="4470">
          <cell r="A4470" t="str">
            <v>F</v>
          </cell>
          <cell r="B4470" t="str">
            <v>8</v>
          </cell>
          <cell r="D4470" t="str">
            <v>000245</v>
          </cell>
          <cell r="E4470">
            <v>38590</v>
          </cell>
          <cell r="F4470" t="str">
            <v>48505K3</v>
          </cell>
          <cell r="G4470" t="str">
            <v>6107060105K3</v>
          </cell>
          <cell r="H4470">
            <v>24200</v>
          </cell>
          <cell r="I4470" t="str">
            <v>D</v>
          </cell>
          <cell r="J4470" t="str">
            <v>Adm IP BLN AGT-05 PEMERIKSAAN BAHAN KE</v>
          </cell>
          <cell r="K4470" t="str">
            <v>500891190</v>
          </cell>
        </row>
        <row r="4471">
          <cell r="A4471" t="str">
            <v>F</v>
          </cell>
          <cell r="B4471" t="str">
            <v>8</v>
          </cell>
          <cell r="D4471" t="str">
            <v>000246</v>
          </cell>
          <cell r="E4471">
            <v>38590</v>
          </cell>
          <cell r="F4471" t="str">
            <v>41411K2</v>
          </cell>
          <cell r="G4471" t="str">
            <v>6107070111K2</v>
          </cell>
          <cell r="H4471">
            <v>3750</v>
          </cell>
          <cell r="I4471" t="str">
            <v>D</v>
          </cell>
          <cell r="J4471" t="str">
            <v>JAMINAN KEMATIAN 25 AGT-05 PEMERIKSAAN BAHAN BA</v>
          </cell>
          <cell r="K4471" t="str">
            <v>500901180</v>
          </cell>
        </row>
        <row r="4472">
          <cell r="A4472" t="str">
            <v>F</v>
          </cell>
          <cell r="B4472" t="str">
            <v>8</v>
          </cell>
          <cell r="D4472" t="str">
            <v>000246</v>
          </cell>
          <cell r="E4472">
            <v>38590</v>
          </cell>
          <cell r="F4472" t="str">
            <v>41411K3</v>
          </cell>
          <cell r="G4472" t="str">
            <v>6107070111K3</v>
          </cell>
          <cell r="H4472">
            <v>3720</v>
          </cell>
          <cell r="I4472" t="str">
            <v>D</v>
          </cell>
          <cell r="J4472" t="str">
            <v>JAMINAN KEMATIAN 25 AGT-05 PEMERIKSAAN BAHAN KE</v>
          </cell>
          <cell r="K4472" t="str">
            <v>500901190</v>
          </cell>
        </row>
        <row r="4473">
          <cell r="A4473" t="str">
            <v>F</v>
          </cell>
          <cell r="B4473" t="str">
            <v>8</v>
          </cell>
          <cell r="D4473" t="str">
            <v>000246</v>
          </cell>
          <cell r="E4473">
            <v>38590</v>
          </cell>
          <cell r="F4473" t="str">
            <v>41411K4</v>
          </cell>
          <cell r="G4473" t="str">
            <v>6107070111K4</v>
          </cell>
          <cell r="H4473">
            <v>6600</v>
          </cell>
          <cell r="I4473" t="str">
            <v>D</v>
          </cell>
          <cell r="J4473" t="str">
            <v>JAMINAN KEMATIAN 25 AGT-05 PEMERIKSAAN PRODUK J</v>
          </cell>
          <cell r="K4473" t="str">
            <v>500901200</v>
          </cell>
        </row>
        <row r="4474">
          <cell r="A4474" t="str">
            <v>F</v>
          </cell>
          <cell r="B4474" t="str">
            <v>8</v>
          </cell>
          <cell r="D4474" t="str">
            <v>000245</v>
          </cell>
          <cell r="E4474">
            <v>38590</v>
          </cell>
          <cell r="F4474" t="str">
            <v>48505K4</v>
          </cell>
          <cell r="G4474" t="str">
            <v>6107060105K4</v>
          </cell>
          <cell r="H4474">
            <v>42900</v>
          </cell>
          <cell r="I4474" t="str">
            <v>D</v>
          </cell>
          <cell r="J4474" t="str">
            <v>Adm IP BLN AGT-05 PEMERIKSAAN PRODUK J</v>
          </cell>
          <cell r="K4474" t="str">
            <v>500891200</v>
          </cell>
        </row>
        <row r="4475">
          <cell r="A4475" t="str">
            <v>F</v>
          </cell>
          <cell r="B4475" t="str">
            <v>8</v>
          </cell>
          <cell r="D4475" t="str">
            <v>000246</v>
          </cell>
          <cell r="E4475">
            <v>38590</v>
          </cell>
          <cell r="F4475" t="str">
            <v>41411K5</v>
          </cell>
          <cell r="G4475" t="str">
            <v>6107070111K5</v>
          </cell>
          <cell r="H4475">
            <v>4850</v>
          </cell>
          <cell r="I4475" t="str">
            <v>D</v>
          </cell>
          <cell r="J4475" t="str">
            <v>JAMINAN KEMATIAN 25 AGT-05 PEMERIKSAAN KINA</v>
          </cell>
          <cell r="K4475" t="str">
            <v>500901210</v>
          </cell>
        </row>
        <row r="4476">
          <cell r="A4476" t="str">
            <v>F</v>
          </cell>
          <cell r="B4476" t="str">
            <v>8</v>
          </cell>
          <cell r="D4476" t="str">
            <v>000245</v>
          </cell>
          <cell r="E4476">
            <v>38590</v>
          </cell>
          <cell r="F4476" t="str">
            <v>48505K5</v>
          </cell>
          <cell r="G4476" t="str">
            <v>6107060105K5</v>
          </cell>
          <cell r="H4476">
            <v>31500</v>
          </cell>
          <cell r="I4476" t="str">
            <v>D</v>
          </cell>
          <cell r="J4476" t="str">
            <v>Adm IP BLN AGT-05 PEMERIKSAAN KINA</v>
          </cell>
          <cell r="K4476" t="str">
            <v>500891210</v>
          </cell>
        </row>
        <row r="4477">
          <cell r="A4477" t="str">
            <v>F</v>
          </cell>
          <cell r="B4477" t="str">
            <v>8</v>
          </cell>
          <cell r="D4477" t="str">
            <v>000246</v>
          </cell>
          <cell r="E4477">
            <v>38590</v>
          </cell>
          <cell r="F4477" t="str">
            <v>41411K6</v>
          </cell>
          <cell r="G4477" t="str">
            <v>6107070111K6</v>
          </cell>
          <cell r="H4477">
            <v>3060</v>
          </cell>
          <cell r="I4477" t="str">
            <v>D</v>
          </cell>
          <cell r="J4477" t="str">
            <v>JAMINAN KEMATIAN 25 AGT-05 PEMERIKSAAN MIKROBIO</v>
          </cell>
          <cell r="K4477" t="str">
            <v>500901220</v>
          </cell>
        </row>
        <row r="4478">
          <cell r="A4478" t="str">
            <v>F</v>
          </cell>
          <cell r="B4478" t="str">
            <v>8</v>
          </cell>
          <cell r="D4478" t="str">
            <v>000245</v>
          </cell>
          <cell r="E4478">
            <v>38590</v>
          </cell>
          <cell r="F4478" t="str">
            <v>48505K6</v>
          </cell>
          <cell r="G4478" t="str">
            <v>6107060105K6</v>
          </cell>
          <cell r="H4478">
            <v>19900</v>
          </cell>
          <cell r="I4478" t="str">
            <v>D</v>
          </cell>
          <cell r="J4478" t="str">
            <v>Adm IP BLN AGT-05 PEMERIKSAAN MIKROBIO</v>
          </cell>
          <cell r="K4478" t="str">
            <v>500891220</v>
          </cell>
        </row>
        <row r="4479">
          <cell r="A4479" t="str">
            <v>F</v>
          </cell>
          <cell r="B4479" t="str">
            <v>8</v>
          </cell>
          <cell r="D4479" t="str">
            <v>000246</v>
          </cell>
          <cell r="E4479">
            <v>38590</v>
          </cell>
          <cell r="F4479" t="str">
            <v>41411L1</v>
          </cell>
          <cell r="G4479" t="str">
            <v>6107070111L1</v>
          </cell>
          <cell r="H4479">
            <v>2300</v>
          </cell>
          <cell r="I4479" t="str">
            <v>D</v>
          </cell>
          <cell r="J4479" t="str">
            <v>JAMINAN KEMATIAN 25 AGT-05 TEKNOLOGI FORMULASI</v>
          </cell>
          <cell r="K4479" t="str">
            <v>500901230</v>
          </cell>
        </row>
        <row r="4480">
          <cell r="A4480" t="str">
            <v>F</v>
          </cell>
          <cell r="B4480" t="str">
            <v>8</v>
          </cell>
          <cell r="D4480" t="str">
            <v>000245</v>
          </cell>
          <cell r="E4480">
            <v>38590</v>
          </cell>
          <cell r="F4480" t="str">
            <v>48505L1</v>
          </cell>
          <cell r="G4480" t="str">
            <v>6107060105L1</v>
          </cell>
          <cell r="H4480">
            <v>15000</v>
          </cell>
          <cell r="I4480" t="str">
            <v>D</v>
          </cell>
          <cell r="J4480" t="str">
            <v>Adm IP BLN AGT-05 TEKNOLOGI FORMULASI</v>
          </cell>
          <cell r="K4480" t="str">
            <v>500891230</v>
          </cell>
        </row>
        <row r="4481">
          <cell r="A4481" t="str">
            <v>F</v>
          </cell>
          <cell r="B4481" t="str">
            <v>8</v>
          </cell>
          <cell r="D4481" t="str">
            <v>000246</v>
          </cell>
          <cell r="E4481">
            <v>38590</v>
          </cell>
          <cell r="F4481" t="str">
            <v>41411L2</v>
          </cell>
          <cell r="G4481" t="str">
            <v>6107070111L2</v>
          </cell>
          <cell r="H4481">
            <v>2680</v>
          </cell>
          <cell r="I4481" t="str">
            <v>D</v>
          </cell>
          <cell r="J4481" t="str">
            <v>JAMINAN KEMATIAN 25 AGT-05 EVALUASI FORMULASI</v>
          </cell>
          <cell r="K4481" t="str">
            <v>500901240</v>
          </cell>
        </row>
        <row r="4482">
          <cell r="A4482" t="str">
            <v>F</v>
          </cell>
          <cell r="B4482" t="str">
            <v>8</v>
          </cell>
          <cell r="D4482" t="str">
            <v>000245</v>
          </cell>
          <cell r="E4482">
            <v>38590</v>
          </cell>
          <cell r="F4482" t="str">
            <v>48505L2</v>
          </cell>
          <cell r="G4482" t="str">
            <v>6107060105L2</v>
          </cell>
          <cell r="H4482">
            <v>17500</v>
          </cell>
          <cell r="I4482" t="str">
            <v>D</v>
          </cell>
          <cell r="J4482" t="str">
            <v>Adm IP BLN AGT-05 EVALUASI FORMULASI</v>
          </cell>
          <cell r="K4482" t="str">
            <v>500891240</v>
          </cell>
        </row>
        <row r="4483">
          <cell r="A4483" t="str">
            <v>F</v>
          </cell>
          <cell r="B4483" t="str">
            <v>8</v>
          </cell>
          <cell r="D4483" t="str">
            <v>000246</v>
          </cell>
          <cell r="E4483">
            <v>38590</v>
          </cell>
          <cell r="F4483" t="str">
            <v>41411L3</v>
          </cell>
          <cell r="G4483" t="str">
            <v>6107070111L3</v>
          </cell>
          <cell r="H4483">
            <v>1690</v>
          </cell>
          <cell r="I4483" t="str">
            <v>D</v>
          </cell>
          <cell r="J4483" t="str">
            <v>JAMINAN KEMATIAN 25 AGT-05 EVALUASI METODA ANAL</v>
          </cell>
          <cell r="K4483" t="str">
            <v>500901250</v>
          </cell>
        </row>
        <row r="4484">
          <cell r="A4484" t="str">
            <v>F</v>
          </cell>
          <cell r="B4484" t="str">
            <v>8</v>
          </cell>
          <cell r="D4484" t="str">
            <v>000245</v>
          </cell>
          <cell r="E4484">
            <v>38590</v>
          </cell>
          <cell r="F4484" t="str">
            <v>48505L3</v>
          </cell>
          <cell r="G4484" t="str">
            <v>6107060105L3</v>
          </cell>
          <cell r="H4484">
            <v>11000</v>
          </cell>
          <cell r="I4484" t="str">
            <v>D</v>
          </cell>
          <cell r="J4484" t="str">
            <v>Adm IP BLN AGT-05 EVALUASI METODA ANAL</v>
          </cell>
          <cell r="K4484" t="str">
            <v>500891250</v>
          </cell>
        </row>
        <row r="4485">
          <cell r="A4485" t="str">
            <v>F</v>
          </cell>
          <cell r="B4485" t="str">
            <v>8</v>
          </cell>
          <cell r="D4485" t="str">
            <v>000246</v>
          </cell>
          <cell r="E4485">
            <v>38590</v>
          </cell>
          <cell r="F4485" t="str">
            <v>41411L4</v>
          </cell>
          <cell r="G4485" t="str">
            <v>6107070111L4</v>
          </cell>
          <cell r="H4485">
            <v>3530</v>
          </cell>
          <cell r="I4485" t="str">
            <v>D</v>
          </cell>
          <cell r="J4485" t="str">
            <v>JAMINAN KEMATIAN 25 AGT-05 EVALUASI BAHAN KEMAS</v>
          </cell>
          <cell r="K4485" t="str">
            <v>500901260</v>
          </cell>
        </row>
        <row r="4486">
          <cell r="A4486" t="str">
            <v>F</v>
          </cell>
          <cell r="B4486" t="str">
            <v>8</v>
          </cell>
          <cell r="D4486" t="str">
            <v>000245</v>
          </cell>
          <cell r="E4486">
            <v>38590</v>
          </cell>
          <cell r="F4486" t="str">
            <v>48505L4</v>
          </cell>
          <cell r="G4486" t="str">
            <v>6107060105L4</v>
          </cell>
          <cell r="H4486">
            <v>23000</v>
          </cell>
          <cell r="I4486" t="str">
            <v>D</v>
          </cell>
          <cell r="J4486" t="str">
            <v>Adm IP BLN AGT-05 EVALUASI BAHAN KEMAS</v>
          </cell>
          <cell r="K4486" t="str">
            <v>500891260</v>
          </cell>
        </row>
        <row r="4487">
          <cell r="A4487" t="str">
            <v>F</v>
          </cell>
          <cell r="B4487" t="str">
            <v>8</v>
          </cell>
          <cell r="D4487" t="str">
            <v>000246</v>
          </cell>
          <cell r="E4487">
            <v>38590</v>
          </cell>
          <cell r="F4487" t="str">
            <v>41411M1</v>
          </cell>
          <cell r="G4487" t="str">
            <v>6107070111M1</v>
          </cell>
          <cell r="H4487">
            <v>4600</v>
          </cell>
          <cell r="I4487" t="str">
            <v>D</v>
          </cell>
          <cell r="J4487" t="str">
            <v>JAMINAN KEMATIAN 25 AGT-05 TEKNIK &amp; PEMELIHARAA</v>
          </cell>
          <cell r="K4487" t="str">
            <v>500901270</v>
          </cell>
        </row>
        <row r="4488">
          <cell r="A4488" t="str">
            <v>F</v>
          </cell>
          <cell r="B4488" t="str">
            <v>8</v>
          </cell>
          <cell r="D4488" t="str">
            <v>000245</v>
          </cell>
          <cell r="E4488">
            <v>38590</v>
          </cell>
          <cell r="F4488" t="str">
            <v>48505M1</v>
          </cell>
          <cell r="G4488" t="str">
            <v>6107060105M1</v>
          </cell>
          <cell r="H4488">
            <v>29900</v>
          </cell>
          <cell r="I4488" t="str">
            <v>D</v>
          </cell>
          <cell r="J4488" t="str">
            <v>Adm IP BLN AGT-05 TEKNIK &amp; PEMELIHARAA</v>
          </cell>
          <cell r="K4488" t="str">
            <v>500891270</v>
          </cell>
        </row>
        <row r="4489">
          <cell r="A4489" t="str">
            <v>F</v>
          </cell>
          <cell r="B4489" t="str">
            <v>8</v>
          </cell>
          <cell r="D4489" t="str">
            <v>000246</v>
          </cell>
          <cell r="E4489">
            <v>38590</v>
          </cell>
          <cell r="F4489" t="str">
            <v>41411M2</v>
          </cell>
          <cell r="G4489" t="str">
            <v>6107070111M2</v>
          </cell>
          <cell r="H4489">
            <v>6150</v>
          </cell>
          <cell r="I4489" t="str">
            <v>D</v>
          </cell>
          <cell r="J4489" t="str">
            <v>JAMINAN KEMATIAN 25 AGT-05 BANGUNAN &amp; LINGKUNGA</v>
          </cell>
          <cell r="K4489" t="str">
            <v>500901280</v>
          </cell>
        </row>
        <row r="4490">
          <cell r="A4490" t="str">
            <v>F</v>
          </cell>
          <cell r="B4490" t="str">
            <v>8</v>
          </cell>
          <cell r="D4490" t="str">
            <v>000245</v>
          </cell>
          <cell r="E4490">
            <v>38590</v>
          </cell>
          <cell r="F4490" t="str">
            <v>48505M2</v>
          </cell>
          <cell r="G4490" t="str">
            <v>6107060105M2</v>
          </cell>
          <cell r="H4490">
            <v>40100</v>
          </cell>
          <cell r="I4490" t="str">
            <v>D</v>
          </cell>
          <cell r="J4490" t="str">
            <v>Adm IP BLN AGT-05 BANGUNAN &amp; LINGKUNGA</v>
          </cell>
          <cell r="K4490" t="str">
            <v>500891280</v>
          </cell>
        </row>
        <row r="4491">
          <cell r="A4491" t="str">
            <v>F</v>
          </cell>
          <cell r="B4491" t="str">
            <v>8</v>
          </cell>
          <cell r="D4491" t="str">
            <v>000246</v>
          </cell>
          <cell r="E4491">
            <v>38590</v>
          </cell>
          <cell r="F4491" t="str">
            <v>41411M3</v>
          </cell>
          <cell r="G4491" t="str">
            <v>6107070111M3</v>
          </cell>
          <cell r="H4491">
            <v>24240</v>
          </cell>
          <cell r="I4491" t="str">
            <v>D</v>
          </cell>
          <cell r="J4491" t="str">
            <v>JAMINAN KEMATIAN 25 AGT-05 ELEKTRIK &amp; INSTALASI</v>
          </cell>
          <cell r="K4491" t="str">
            <v>500901290</v>
          </cell>
        </row>
        <row r="4492">
          <cell r="A4492" t="str">
            <v>F</v>
          </cell>
          <cell r="B4492" t="str">
            <v>8</v>
          </cell>
          <cell r="D4492" t="str">
            <v>000245</v>
          </cell>
          <cell r="E4492">
            <v>38590</v>
          </cell>
          <cell r="F4492" t="str">
            <v>48505M3</v>
          </cell>
          <cell r="G4492" t="str">
            <v>6107060105M3</v>
          </cell>
          <cell r="H4492">
            <v>157600</v>
          </cell>
          <cell r="I4492" t="str">
            <v>D</v>
          </cell>
          <cell r="J4492" t="str">
            <v>Adm IP BLN AGT-05 ELEKTRIK &amp; INSTALASI</v>
          </cell>
          <cell r="K4492" t="str">
            <v>500891290</v>
          </cell>
        </row>
        <row r="4493">
          <cell r="A4493" t="str">
            <v>F</v>
          </cell>
          <cell r="B4493" t="str">
            <v>8</v>
          </cell>
          <cell r="D4493" t="str">
            <v>000246</v>
          </cell>
          <cell r="E4493">
            <v>38590</v>
          </cell>
          <cell r="F4493" t="str">
            <v>41411M4</v>
          </cell>
          <cell r="G4493" t="str">
            <v>6107070111M4</v>
          </cell>
          <cell r="H4493">
            <v>18130</v>
          </cell>
          <cell r="I4493" t="str">
            <v>D</v>
          </cell>
          <cell r="J4493" t="str">
            <v>JAMINAN KEMATIAN 25 AGT-05 MEKANIK</v>
          </cell>
          <cell r="K4493" t="str">
            <v>500901300</v>
          </cell>
        </row>
        <row r="4494">
          <cell r="A4494" t="str">
            <v>F</v>
          </cell>
          <cell r="B4494" t="str">
            <v>8</v>
          </cell>
          <cell r="D4494" t="str">
            <v>000246</v>
          </cell>
          <cell r="E4494">
            <v>38590</v>
          </cell>
          <cell r="F4494" t="str">
            <v>41411N1</v>
          </cell>
          <cell r="G4494" t="str">
            <v>6107070111N1</v>
          </cell>
          <cell r="H4494">
            <v>3750</v>
          </cell>
          <cell r="I4494" t="str">
            <v>D</v>
          </cell>
          <cell r="J4494" t="str">
            <v>JAMINAN KEMATIAN 25 AGT-05 PENYIMPANAN</v>
          </cell>
          <cell r="K4494" t="str">
            <v>500901310</v>
          </cell>
        </row>
        <row r="4495">
          <cell r="A4495" t="str">
            <v>F</v>
          </cell>
          <cell r="B4495" t="str">
            <v>8</v>
          </cell>
          <cell r="D4495" t="str">
            <v>000245</v>
          </cell>
          <cell r="E4495">
            <v>38590</v>
          </cell>
          <cell r="F4495" t="str">
            <v>48505M4</v>
          </cell>
          <cell r="G4495" t="str">
            <v>6107060105M4</v>
          </cell>
          <cell r="H4495">
            <v>117800</v>
          </cell>
          <cell r="I4495" t="str">
            <v>D</v>
          </cell>
          <cell r="J4495" t="str">
            <v>Adm IP BLN AGT-05 MEKANIK</v>
          </cell>
          <cell r="K4495" t="str">
            <v>500891300</v>
          </cell>
        </row>
        <row r="4496">
          <cell r="A4496" t="str">
            <v>F</v>
          </cell>
          <cell r="B4496" t="str">
            <v>8</v>
          </cell>
          <cell r="D4496" t="str">
            <v>000246</v>
          </cell>
          <cell r="E4496">
            <v>38590</v>
          </cell>
          <cell r="F4496" t="str">
            <v>41411N2</v>
          </cell>
          <cell r="G4496" t="str">
            <v>6107070111N2</v>
          </cell>
          <cell r="H4496">
            <v>3800</v>
          </cell>
          <cell r="I4496" t="str">
            <v>D</v>
          </cell>
          <cell r="J4496" t="str">
            <v>JAMINAN KEMATIAN 25 AGT-05 PENYIMPANAN BAHAN BA</v>
          </cell>
          <cell r="K4496" t="str">
            <v>500901320</v>
          </cell>
        </row>
        <row r="4497">
          <cell r="A4497" t="str">
            <v>F</v>
          </cell>
          <cell r="B4497" t="str">
            <v>8</v>
          </cell>
          <cell r="D4497" t="str">
            <v>000245</v>
          </cell>
          <cell r="E4497">
            <v>38590</v>
          </cell>
          <cell r="F4497" t="str">
            <v>48505N1</v>
          </cell>
          <cell r="G4497" t="str">
            <v>6107060105N1</v>
          </cell>
          <cell r="H4497">
            <v>24400</v>
          </cell>
          <cell r="I4497" t="str">
            <v>D</v>
          </cell>
          <cell r="J4497" t="str">
            <v>Adm IP BLN AGT-05 PENYIMPANAN</v>
          </cell>
          <cell r="K4497" t="str">
            <v>500891310</v>
          </cell>
        </row>
        <row r="4498">
          <cell r="A4498" t="str">
            <v>F</v>
          </cell>
          <cell r="B4498" t="str">
            <v>8</v>
          </cell>
          <cell r="D4498" t="str">
            <v>000246</v>
          </cell>
          <cell r="E4498">
            <v>38590</v>
          </cell>
          <cell r="F4498" t="str">
            <v>41411N3</v>
          </cell>
          <cell r="G4498" t="str">
            <v>6107070111N3</v>
          </cell>
          <cell r="H4498">
            <v>12150</v>
          </cell>
          <cell r="I4498" t="str">
            <v>D</v>
          </cell>
          <cell r="J4498" t="str">
            <v>JAMINAN KEMATIAN 25 AGT-05 PENYIMPANAN BAHAN KE</v>
          </cell>
          <cell r="K4498" t="str">
            <v>500901330</v>
          </cell>
        </row>
        <row r="4499">
          <cell r="A4499" t="str">
            <v>F</v>
          </cell>
          <cell r="B4499" t="str">
            <v>8</v>
          </cell>
          <cell r="D4499" t="str">
            <v>000245</v>
          </cell>
          <cell r="E4499">
            <v>38590</v>
          </cell>
          <cell r="F4499" t="str">
            <v>48505N2</v>
          </cell>
          <cell r="G4499" t="str">
            <v>6107060105N2</v>
          </cell>
          <cell r="H4499">
            <v>24700</v>
          </cell>
          <cell r="I4499" t="str">
            <v>D</v>
          </cell>
          <cell r="J4499" t="str">
            <v>Adm IP BLN AGT-05 PENYIMPANAN BAHAN BA</v>
          </cell>
          <cell r="K4499" t="str">
            <v>500891320</v>
          </cell>
        </row>
        <row r="4500">
          <cell r="A4500" t="str">
            <v>F</v>
          </cell>
          <cell r="B4500" t="str">
            <v>8</v>
          </cell>
          <cell r="D4500" t="str">
            <v>000246</v>
          </cell>
          <cell r="E4500">
            <v>38590</v>
          </cell>
          <cell r="F4500" t="str">
            <v>41411N4</v>
          </cell>
          <cell r="G4500" t="str">
            <v>6107070111N4</v>
          </cell>
          <cell r="H4500">
            <v>9910</v>
          </cell>
          <cell r="I4500" t="str">
            <v>D</v>
          </cell>
          <cell r="J4500" t="str">
            <v>JAMINAN KEMATIAN 25 AGT-05 PENYIMPANAN PRODUK J</v>
          </cell>
          <cell r="K4500" t="str">
            <v>500901340</v>
          </cell>
        </row>
        <row r="4501">
          <cell r="A4501" t="str">
            <v>F</v>
          </cell>
          <cell r="B4501" t="str">
            <v>8</v>
          </cell>
          <cell r="D4501" t="str">
            <v>000245</v>
          </cell>
          <cell r="E4501">
            <v>38590</v>
          </cell>
          <cell r="F4501" t="str">
            <v>48505N3</v>
          </cell>
          <cell r="G4501" t="str">
            <v>6107060105N3</v>
          </cell>
          <cell r="H4501">
            <v>78900</v>
          </cell>
          <cell r="I4501" t="str">
            <v>D</v>
          </cell>
          <cell r="J4501" t="str">
            <v>Adm IP BLN AGT-05 PENYIMPANAN BAHAN KE</v>
          </cell>
          <cell r="K4501" t="str">
            <v>500891330</v>
          </cell>
        </row>
        <row r="4502">
          <cell r="A4502" t="str">
            <v>F</v>
          </cell>
          <cell r="B4502" t="str">
            <v>8</v>
          </cell>
          <cell r="D4502" t="str">
            <v>000246</v>
          </cell>
          <cell r="E4502">
            <v>38590</v>
          </cell>
          <cell r="F4502" t="str">
            <v>41411N5</v>
          </cell>
          <cell r="G4502" t="str">
            <v>6107070111N5</v>
          </cell>
          <cell r="H4502">
            <v>2020</v>
          </cell>
          <cell r="I4502" t="str">
            <v>D</v>
          </cell>
          <cell r="J4502" t="str">
            <v>JAMINAN KEMATIAN 25 AGT-05 PENYIMPANAN BARANG T</v>
          </cell>
          <cell r="K4502" t="str">
            <v>500901350</v>
          </cell>
        </row>
        <row r="4503">
          <cell r="A4503" t="str">
            <v>F</v>
          </cell>
          <cell r="B4503" t="str">
            <v>8</v>
          </cell>
          <cell r="D4503" t="str">
            <v>000245</v>
          </cell>
          <cell r="E4503">
            <v>38590</v>
          </cell>
          <cell r="F4503" t="str">
            <v>48505N4</v>
          </cell>
          <cell r="G4503" t="str">
            <v>6107060105N4</v>
          </cell>
          <cell r="H4503">
            <v>64400</v>
          </cell>
          <cell r="I4503" t="str">
            <v>D</v>
          </cell>
          <cell r="J4503" t="str">
            <v>Adm IP BLN AGT-05 PENYIMPANAN PRODUK J</v>
          </cell>
          <cell r="K4503" t="str">
            <v>500891340</v>
          </cell>
        </row>
        <row r="4504">
          <cell r="A4504" t="str">
            <v>F</v>
          </cell>
          <cell r="B4504" t="str">
            <v>8</v>
          </cell>
          <cell r="D4504" t="str">
            <v>000246</v>
          </cell>
          <cell r="E4504">
            <v>38590</v>
          </cell>
          <cell r="F4504" t="str">
            <v>41411N6</v>
          </cell>
          <cell r="G4504" t="str">
            <v>6107070111N6</v>
          </cell>
          <cell r="H4504">
            <v>17360</v>
          </cell>
          <cell r="I4504" t="str">
            <v>D</v>
          </cell>
          <cell r="J4504" t="str">
            <v>JAMINAN KEMATIAN 25 AGT-05 PENYIMPANAN KULIT KI</v>
          </cell>
          <cell r="K4504" t="str">
            <v>500901360</v>
          </cell>
        </row>
        <row r="4505">
          <cell r="A4505" t="str">
            <v>F</v>
          </cell>
          <cell r="B4505" t="str">
            <v>8</v>
          </cell>
          <cell r="D4505" t="str">
            <v>000245</v>
          </cell>
          <cell r="E4505">
            <v>38590</v>
          </cell>
          <cell r="F4505" t="str">
            <v>48505N5</v>
          </cell>
          <cell r="G4505" t="str">
            <v>6107060105N5</v>
          </cell>
          <cell r="H4505">
            <v>13200</v>
          </cell>
          <cell r="I4505" t="str">
            <v>D</v>
          </cell>
          <cell r="J4505" t="str">
            <v>Adm IP BLN AGT-05 PENYIMPANAN BARANG T</v>
          </cell>
          <cell r="K4505" t="str">
            <v>500891350</v>
          </cell>
        </row>
        <row r="4506">
          <cell r="A4506" t="str">
            <v>F</v>
          </cell>
          <cell r="B4506" t="str">
            <v>8</v>
          </cell>
          <cell r="D4506" t="str">
            <v>000246</v>
          </cell>
          <cell r="E4506">
            <v>38590</v>
          </cell>
          <cell r="F4506" t="str">
            <v>41411N7</v>
          </cell>
          <cell r="G4506" t="str">
            <v>6107070111N7</v>
          </cell>
          <cell r="H4506">
            <v>12180</v>
          </cell>
          <cell r="I4506" t="str">
            <v>D</v>
          </cell>
          <cell r="J4506" t="str">
            <v>JAMINAN KEMATIAN 25 AGT-05 PENIMBANGAN SENTRAL</v>
          </cell>
          <cell r="K4506" t="str">
            <v>500901370</v>
          </cell>
        </row>
        <row r="4507">
          <cell r="A4507" t="str">
            <v>F</v>
          </cell>
          <cell r="B4507" t="str">
            <v>8</v>
          </cell>
          <cell r="D4507" t="str">
            <v>000245</v>
          </cell>
          <cell r="E4507">
            <v>38590</v>
          </cell>
          <cell r="F4507" t="str">
            <v>48505N6</v>
          </cell>
          <cell r="G4507" t="str">
            <v>6107060105N6</v>
          </cell>
          <cell r="H4507">
            <v>112800</v>
          </cell>
          <cell r="I4507" t="str">
            <v>D</v>
          </cell>
          <cell r="J4507" t="str">
            <v>Adm IP BLN AGT-05 PENYIMPANAN KULIT KI</v>
          </cell>
          <cell r="K4507" t="str">
            <v>500891360</v>
          </cell>
        </row>
        <row r="4508">
          <cell r="A4508" t="str">
            <v>F</v>
          </cell>
          <cell r="B4508" t="str">
            <v>8</v>
          </cell>
          <cell r="D4508" t="str">
            <v>000246</v>
          </cell>
          <cell r="E4508">
            <v>38590</v>
          </cell>
          <cell r="F4508" t="str">
            <v>41411N8</v>
          </cell>
          <cell r="G4508" t="str">
            <v>6107070111N8</v>
          </cell>
          <cell r="H4508">
            <v>2160</v>
          </cell>
          <cell r="I4508" t="str">
            <v>D</v>
          </cell>
          <cell r="J4508" t="str">
            <v>JAMINAN KEMATIAN 25 AGT-05 PENANDAAN BAHAN KEMA</v>
          </cell>
          <cell r="K4508" t="str">
            <v>500901380</v>
          </cell>
        </row>
        <row r="4509">
          <cell r="A4509" t="str">
            <v>F</v>
          </cell>
          <cell r="B4509" t="str">
            <v>8</v>
          </cell>
          <cell r="D4509" t="str">
            <v>000245</v>
          </cell>
          <cell r="E4509">
            <v>38590</v>
          </cell>
          <cell r="F4509" t="str">
            <v>48505N7</v>
          </cell>
          <cell r="G4509" t="str">
            <v>6107060105N7</v>
          </cell>
          <cell r="H4509">
            <v>79100</v>
          </cell>
          <cell r="I4509" t="str">
            <v>D</v>
          </cell>
          <cell r="J4509" t="str">
            <v>Adm IP BLN AGT-05 PENIMBANGAN SENTRAL</v>
          </cell>
          <cell r="K4509" t="str">
            <v>500891370</v>
          </cell>
        </row>
        <row r="4510">
          <cell r="A4510" t="str">
            <v>F</v>
          </cell>
          <cell r="B4510" t="str">
            <v>8</v>
          </cell>
          <cell r="D4510" t="str">
            <v>000245</v>
          </cell>
          <cell r="E4510">
            <v>38590</v>
          </cell>
          <cell r="F4510" t="str">
            <v>48505N8</v>
          </cell>
          <cell r="G4510" t="str">
            <v>6107060105N8</v>
          </cell>
          <cell r="H4510">
            <v>14100</v>
          </cell>
          <cell r="I4510" t="str">
            <v>D</v>
          </cell>
          <cell r="J4510" t="str">
            <v>Adm IP BLN AGT-05 PENANDAAN BAHAN KEMA</v>
          </cell>
          <cell r="K4510" t="str">
            <v>500891380</v>
          </cell>
        </row>
        <row r="4511">
          <cell r="A4511" t="str">
            <v>F</v>
          </cell>
          <cell r="B4511" t="str">
            <v>8</v>
          </cell>
          <cell r="D4511" t="str">
            <v>000246</v>
          </cell>
          <cell r="E4511">
            <v>38590</v>
          </cell>
          <cell r="F4511" t="str">
            <v>41411O1</v>
          </cell>
          <cell r="G4511" t="str">
            <v>6107070111O1</v>
          </cell>
          <cell r="H4511">
            <v>2420</v>
          </cell>
          <cell r="I4511" t="str">
            <v>D</v>
          </cell>
          <cell r="J4511" t="str">
            <v>JAMINAN KEMATIAN 25 AGT-05 PEMBELIAN</v>
          </cell>
          <cell r="K4511" t="str">
            <v>500901390</v>
          </cell>
        </row>
        <row r="4512">
          <cell r="A4512" t="str">
            <v>F</v>
          </cell>
          <cell r="B4512" t="str">
            <v>8</v>
          </cell>
          <cell r="D4512" t="str">
            <v>000245</v>
          </cell>
          <cell r="E4512">
            <v>38590</v>
          </cell>
          <cell r="F4512" t="str">
            <v>48505O1</v>
          </cell>
          <cell r="G4512" t="str">
            <v>6107060105O1</v>
          </cell>
          <cell r="H4512">
            <v>15700</v>
          </cell>
          <cell r="I4512" t="str">
            <v>D</v>
          </cell>
          <cell r="J4512" t="str">
            <v>Adm IP BLN AGT-05 PEMBELIAN</v>
          </cell>
          <cell r="K4512" t="str">
            <v>500891390</v>
          </cell>
        </row>
        <row r="4513">
          <cell r="A4513" t="str">
            <v>F</v>
          </cell>
          <cell r="B4513" t="str">
            <v>8</v>
          </cell>
          <cell r="D4513" t="str">
            <v>000245</v>
          </cell>
          <cell r="E4513">
            <v>38590</v>
          </cell>
          <cell r="F4513" t="str">
            <v>48505O2</v>
          </cell>
          <cell r="G4513" t="str">
            <v>6107060105O2</v>
          </cell>
          <cell r="H4513">
            <v>24600</v>
          </cell>
          <cell r="I4513" t="str">
            <v>D</v>
          </cell>
          <cell r="J4513" t="str">
            <v>Adm IP BLN AGT-05 PEMBELIAN BAHAN PROD</v>
          </cell>
          <cell r="K4513" t="str">
            <v>500891400</v>
          </cell>
        </row>
        <row r="4514">
          <cell r="A4514" t="str">
            <v>F</v>
          </cell>
          <cell r="B4514" t="str">
            <v>8</v>
          </cell>
          <cell r="D4514" t="str">
            <v>000246</v>
          </cell>
          <cell r="E4514">
            <v>38590</v>
          </cell>
          <cell r="F4514" t="str">
            <v>41411O2</v>
          </cell>
          <cell r="G4514" t="str">
            <v>6107070111O2</v>
          </cell>
          <cell r="H4514">
            <v>3790</v>
          </cell>
          <cell r="I4514" t="str">
            <v>D</v>
          </cell>
          <cell r="J4514" t="str">
            <v>JAMINAN KEMATIAN 25 AGT-05 PEMBELIAN BAHAN PROD</v>
          </cell>
          <cell r="K4514" t="str">
            <v>500901400</v>
          </cell>
        </row>
        <row r="4515">
          <cell r="A4515" t="str">
            <v>F</v>
          </cell>
          <cell r="B4515" t="str">
            <v>8</v>
          </cell>
          <cell r="D4515" t="str">
            <v>000245</v>
          </cell>
          <cell r="E4515">
            <v>38590</v>
          </cell>
          <cell r="F4515" t="str">
            <v>48505O3</v>
          </cell>
          <cell r="G4515" t="str">
            <v>6107060105O3</v>
          </cell>
          <cell r="H4515">
            <v>20200</v>
          </cell>
          <cell r="I4515" t="str">
            <v>D</v>
          </cell>
          <cell r="J4515" t="str">
            <v>Adm IP BLN AGT-05 PEMBELIAN BAHAN NON</v>
          </cell>
          <cell r="K4515" t="str">
            <v>500891410</v>
          </cell>
        </row>
        <row r="4516">
          <cell r="A4516" t="str">
            <v>F</v>
          </cell>
          <cell r="B4516" t="str">
            <v>8</v>
          </cell>
          <cell r="D4516" t="str">
            <v>000246</v>
          </cell>
          <cell r="E4516">
            <v>38590</v>
          </cell>
          <cell r="F4516" t="str">
            <v>41411O3</v>
          </cell>
          <cell r="G4516" t="str">
            <v>6107070111O3</v>
          </cell>
          <cell r="H4516">
            <v>3100</v>
          </cell>
          <cell r="I4516" t="str">
            <v>D</v>
          </cell>
          <cell r="J4516" t="str">
            <v>JAMINAN KEMATIAN 25 AGT-05 PEMBELIAN BAHAN NON</v>
          </cell>
          <cell r="K4516" t="str">
            <v>500901410</v>
          </cell>
        </row>
        <row r="4517">
          <cell r="A4517" t="str">
            <v>F</v>
          </cell>
          <cell r="B4517" t="str">
            <v>8</v>
          </cell>
          <cell r="D4517" t="str">
            <v>000245</v>
          </cell>
          <cell r="E4517">
            <v>38590</v>
          </cell>
          <cell r="F4517" t="str">
            <v>48505P1</v>
          </cell>
          <cell r="G4517" t="str">
            <v>6107060105P1</v>
          </cell>
          <cell r="H4517">
            <v>14300</v>
          </cell>
          <cell r="I4517" t="str">
            <v>D</v>
          </cell>
          <cell r="J4517" t="str">
            <v>Adm IP BLN AGT-05 PENGOLAHAN DATA INFO</v>
          </cell>
          <cell r="K4517" t="str">
            <v>500891420</v>
          </cell>
        </row>
        <row r="4518">
          <cell r="A4518" t="str">
            <v>F</v>
          </cell>
          <cell r="B4518" t="str">
            <v>8</v>
          </cell>
          <cell r="D4518" t="str">
            <v>000246</v>
          </cell>
          <cell r="E4518">
            <v>38590</v>
          </cell>
          <cell r="F4518" t="str">
            <v>41411P1</v>
          </cell>
          <cell r="G4518" t="str">
            <v>6107070111P1</v>
          </cell>
          <cell r="H4518">
            <v>2190</v>
          </cell>
          <cell r="I4518" t="str">
            <v>D</v>
          </cell>
          <cell r="J4518" t="str">
            <v>JAMINAN KEMATIAN 25 AGT-05 PENGOLAHAN DATA INFO</v>
          </cell>
          <cell r="K4518" t="str">
            <v>500901420</v>
          </cell>
        </row>
        <row r="4519">
          <cell r="A4519" t="str">
            <v>F</v>
          </cell>
          <cell r="B4519" t="str">
            <v>8</v>
          </cell>
          <cell r="D4519" t="str">
            <v>000245</v>
          </cell>
          <cell r="E4519">
            <v>38590</v>
          </cell>
          <cell r="F4519" t="str">
            <v>48505A4</v>
          </cell>
          <cell r="G4519" t="str">
            <v>6107060105A4</v>
          </cell>
          <cell r="H4519">
            <v>126100</v>
          </cell>
          <cell r="I4519" t="str">
            <v>D</v>
          </cell>
          <cell r="J4519" t="str">
            <v>Adm IP BLN AGT-05 KTO BINTANG</v>
          </cell>
          <cell r="K4519" t="str">
            <v>500891430</v>
          </cell>
        </row>
        <row r="4520">
          <cell r="A4520" t="str">
            <v>F</v>
          </cell>
          <cell r="B4520" t="str">
            <v>8</v>
          </cell>
          <cell r="D4520" t="str">
            <v>000246</v>
          </cell>
          <cell r="E4520">
            <v>38590</v>
          </cell>
          <cell r="F4520" t="str">
            <v>41411A4</v>
          </cell>
          <cell r="G4520" t="str">
            <v>6107070111A4</v>
          </cell>
          <cell r="H4520">
            <v>19400</v>
          </cell>
          <cell r="I4520" t="str">
            <v>D</v>
          </cell>
          <cell r="J4520" t="str">
            <v>JAMINAN KEMATIAN 25 AGT-05 KTO BINTANG</v>
          </cell>
          <cell r="K4520" t="str">
            <v>500901430</v>
          </cell>
        </row>
        <row r="4521">
          <cell r="A4521" t="str">
            <v>F</v>
          </cell>
          <cell r="B4521" t="str">
            <v>8</v>
          </cell>
          <cell r="D4521" t="str">
            <v>000245</v>
          </cell>
          <cell r="E4521">
            <v>38590</v>
          </cell>
          <cell r="F4521" t="str">
            <v>48505Q5</v>
          </cell>
          <cell r="G4521" t="str">
            <v>6107060105Q5</v>
          </cell>
          <cell r="H4521">
            <v>272200</v>
          </cell>
          <cell r="I4521" t="str">
            <v>D</v>
          </cell>
          <cell r="J4521" t="str">
            <v>Adm IP BLN AGT-05 UMUM</v>
          </cell>
          <cell r="K4521" t="str">
            <v>500891440</v>
          </cell>
        </row>
        <row r="4522">
          <cell r="A4522" t="str">
            <v>F</v>
          </cell>
          <cell r="B4522" t="str">
            <v>8</v>
          </cell>
          <cell r="D4522" t="str">
            <v>000245</v>
          </cell>
          <cell r="E4522">
            <v>38590</v>
          </cell>
          <cell r="F4522" t="str">
            <v>48505Q6</v>
          </cell>
          <cell r="G4522" t="str">
            <v>6107060105Q6</v>
          </cell>
          <cell r="H4522">
            <v>115200</v>
          </cell>
          <cell r="I4522" t="str">
            <v>D</v>
          </cell>
          <cell r="J4522" t="str">
            <v>Adm IP BLN AGT-05 RUMAH TANGGA</v>
          </cell>
          <cell r="K4522" t="str">
            <v>500891450</v>
          </cell>
        </row>
        <row r="4523">
          <cell r="A4523" t="str">
            <v>F</v>
          </cell>
          <cell r="B4523" t="str">
            <v>8</v>
          </cell>
          <cell r="D4523" t="str">
            <v>000246</v>
          </cell>
          <cell r="E4523">
            <v>38590</v>
          </cell>
          <cell r="F4523" t="str">
            <v>41411Q5</v>
          </cell>
          <cell r="G4523" t="str">
            <v>6107070111Q5</v>
          </cell>
          <cell r="H4523">
            <v>41920</v>
          </cell>
          <cell r="I4523" t="str">
            <v>D</v>
          </cell>
          <cell r="J4523" t="str">
            <v>JAMINAN KEMATIAN 25 AGT-05 UMUM</v>
          </cell>
          <cell r="K4523" t="str">
            <v>500901440</v>
          </cell>
        </row>
        <row r="4524">
          <cell r="A4524" t="str">
            <v>F</v>
          </cell>
          <cell r="B4524" t="str">
            <v>8</v>
          </cell>
          <cell r="D4524" t="str">
            <v>000245</v>
          </cell>
          <cell r="E4524">
            <v>38590</v>
          </cell>
          <cell r="F4524" t="str">
            <v>48505Q1</v>
          </cell>
          <cell r="G4524" t="str">
            <v>6107060105Q1</v>
          </cell>
          <cell r="H4524">
            <v>16900</v>
          </cell>
          <cell r="I4524" t="str">
            <v>D</v>
          </cell>
          <cell r="J4524" t="str">
            <v>Adm IP BLN AGT-05 ADM.PERSONALIA &amp; UMU</v>
          </cell>
          <cell r="K4524" t="str">
            <v>500891460</v>
          </cell>
        </row>
        <row r="4525">
          <cell r="A4525" t="str">
            <v>F</v>
          </cell>
          <cell r="B4525" t="str">
            <v>8</v>
          </cell>
          <cell r="D4525" t="str">
            <v>000245</v>
          </cell>
          <cell r="E4525">
            <v>38590</v>
          </cell>
          <cell r="F4525" t="str">
            <v>48505Q2</v>
          </cell>
          <cell r="G4525" t="str">
            <v>6107060105Q2</v>
          </cell>
          <cell r="H4525">
            <v>66200</v>
          </cell>
          <cell r="I4525" t="str">
            <v>D</v>
          </cell>
          <cell r="J4525" t="str">
            <v>Adm IP BLN AGT-05 ADM.PERSONALIA PLANT</v>
          </cell>
          <cell r="K4525" t="str">
            <v>500891470</v>
          </cell>
        </row>
        <row r="4526">
          <cell r="A4526" t="str">
            <v>F</v>
          </cell>
          <cell r="B4526" t="str">
            <v>8</v>
          </cell>
          <cell r="D4526" t="str">
            <v>000246</v>
          </cell>
          <cell r="E4526">
            <v>38590</v>
          </cell>
          <cell r="F4526" t="str">
            <v>41411Q6</v>
          </cell>
          <cell r="G4526" t="str">
            <v>6107070111Q6</v>
          </cell>
          <cell r="H4526">
            <v>17740</v>
          </cell>
          <cell r="I4526" t="str">
            <v>D</v>
          </cell>
          <cell r="J4526" t="str">
            <v>JAMINAN KEMATIAN 25 AGT-05 RUMAH TANGGA</v>
          </cell>
          <cell r="K4526" t="str">
            <v>500901450</v>
          </cell>
        </row>
        <row r="4527">
          <cell r="A4527" t="str">
            <v>F</v>
          </cell>
          <cell r="B4527" t="str">
            <v>8</v>
          </cell>
          <cell r="D4527" t="str">
            <v>000245</v>
          </cell>
          <cell r="E4527">
            <v>38590</v>
          </cell>
          <cell r="F4527" t="str">
            <v>48505Q4</v>
          </cell>
          <cell r="G4527" t="str">
            <v>6107060105Q4</v>
          </cell>
          <cell r="H4527">
            <v>13400</v>
          </cell>
          <cell r="I4527" t="str">
            <v>D</v>
          </cell>
          <cell r="J4527" t="str">
            <v>Adm IP BLN AGT-05 PELATIHAN</v>
          </cell>
          <cell r="K4527" t="str">
            <v>500891480</v>
          </cell>
        </row>
        <row r="4528">
          <cell r="A4528" t="str">
            <v>F</v>
          </cell>
          <cell r="B4528" t="str">
            <v>8</v>
          </cell>
          <cell r="D4528" t="str">
            <v>000246</v>
          </cell>
          <cell r="E4528">
            <v>38590</v>
          </cell>
          <cell r="F4528" t="str">
            <v>41411Q1</v>
          </cell>
          <cell r="G4528" t="str">
            <v>6107070111Q1</v>
          </cell>
          <cell r="H4528">
            <v>2600</v>
          </cell>
          <cell r="I4528" t="str">
            <v>D</v>
          </cell>
          <cell r="J4528" t="str">
            <v>JAMINAN KEMATIAN 25 AGT-05 ADM.PERSONALIA &amp; UMU</v>
          </cell>
          <cell r="K4528" t="str">
            <v>500901460</v>
          </cell>
        </row>
        <row r="4529">
          <cell r="A4529" t="str">
            <v>F</v>
          </cell>
          <cell r="B4529" t="str">
            <v>8</v>
          </cell>
          <cell r="D4529" t="str">
            <v>000245</v>
          </cell>
          <cell r="E4529">
            <v>38590</v>
          </cell>
          <cell r="F4529" t="str">
            <v>48505R1</v>
          </cell>
          <cell r="G4529" t="str">
            <v>6107060105R1</v>
          </cell>
          <cell r="H4529">
            <v>14300</v>
          </cell>
          <cell r="I4529" t="str">
            <v>D</v>
          </cell>
          <cell r="J4529" t="str">
            <v>Adm IP BLN AGT-05 AKUNTANSI</v>
          </cell>
          <cell r="K4529" t="str">
            <v>500891490</v>
          </cell>
        </row>
        <row r="4530">
          <cell r="A4530" t="str">
            <v>F</v>
          </cell>
          <cell r="B4530" t="str">
            <v>8</v>
          </cell>
          <cell r="D4530" t="str">
            <v>000245</v>
          </cell>
          <cell r="E4530">
            <v>38590</v>
          </cell>
          <cell r="F4530" t="str">
            <v>48505R2</v>
          </cell>
          <cell r="G4530" t="str">
            <v>6107060105R2</v>
          </cell>
          <cell r="H4530">
            <v>78600</v>
          </cell>
          <cell r="I4530" t="str">
            <v>D</v>
          </cell>
          <cell r="J4530" t="str">
            <v>Adm IP BLN AGT-05 BID.VERIFIKASI / LAP</v>
          </cell>
          <cell r="K4530" t="str">
            <v>500891500</v>
          </cell>
        </row>
        <row r="4531">
          <cell r="A4531" t="str">
            <v>F</v>
          </cell>
          <cell r="B4531" t="str">
            <v>8</v>
          </cell>
          <cell r="D4531" t="str">
            <v>000246</v>
          </cell>
          <cell r="E4531">
            <v>38590</v>
          </cell>
          <cell r="F4531" t="str">
            <v>41411Q2</v>
          </cell>
          <cell r="G4531" t="str">
            <v>6107070111Q2</v>
          </cell>
          <cell r="H4531">
            <v>10180</v>
          </cell>
          <cell r="I4531" t="str">
            <v>D</v>
          </cell>
          <cell r="J4531" t="str">
            <v>JAMINAN KEMATIAN 25 AGT-05 ADM.PERSONALIA PLANT</v>
          </cell>
          <cell r="K4531" t="str">
            <v>500901470</v>
          </cell>
        </row>
        <row r="4532">
          <cell r="A4532" t="str">
            <v>F</v>
          </cell>
          <cell r="B4532" t="str">
            <v>8</v>
          </cell>
          <cell r="D4532" t="str">
            <v>000245</v>
          </cell>
          <cell r="E4532">
            <v>38590</v>
          </cell>
          <cell r="F4532" t="str">
            <v>48505R2</v>
          </cell>
          <cell r="G4532" t="str">
            <v>6107060105R2</v>
          </cell>
          <cell r="H4532">
            <v>11100</v>
          </cell>
          <cell r="I4532" t="str">
            <v>D</v>
          </cell>
          <cell r="J4532" t="str">
            <v>Adm IP BLN AGT-05 BID.VERIFIKASI / LAP</v>
          </cell>
          <cell r="K4532" t="str">
            <v>500891510</v>
          </cell>
        </row>
        <row r="4533">
          <cell r="A4533" t="str">
            <v>F</v>
          </cell>
          <cell r="B4533" t="str">
            <v>8</v>
          </cell>
          <cell r="D4533" t="str">
            <v>000246</v>
          </cell>
          <cell r="E4533">
            <v>38590</v>
          </cell>
          <cell r="F4533" t="str">
            <v>41411Q4</v>
          </cell>
          <cell r="G4533" t="str">
            <v>6107070111Q4</v>
          </cell>
          <cell r="H4533">
            <v>2060</v>
          </cell>
          <cell r="I4533" t="str">
            <v>D</v>
          </cell>
          <cell r="J4533" t="str">
            <v>JAMINAN KEMATIAN 25 AGT-05 PELATIHAN</v>
          </cell>
          <cell r="K4533" t="str">
            <v>500901480</v>
          </cell>
        </row>
        <row r="4534">
          <cell r="A4534" t="str">
            <v>F</v>
          </cell>
          <cell r="B4534" t="str">
            <v>8</v>
          </cell>
          <cell r="D4534" t="str">
            <v>000245</v>
          </cell>
          <cell r="E4534">
            <v>38590</v>
          </cell>
          <cell r="F4534" t="str">
            <v>48505R4</v>
          </cell>
          <cell r="G4534" t="str">
            <v>6107060105R4</v>
          </cell>
          <cell r="H4534">
            <v>15100</v>
          </cell>
          <cell r="I4534" t="str">
            <v>D</v>
          </cell>
          <cell r="J4534" t="str">
            <v>Adm IP BLN AGT-05 BID STANDARISASI PEN</v>
          </cell>
          <cell r="K4534" t="str">
            <v>500891520</v>
          </cell>
        </row>
        <row r="4535">
          <cell r="A4535" t="str">
            <v>F</v>
          </cell>
          <cell r="B4535" t="str">
            <v>8</v>
          </cell>
          <cell r="D4535" t="str">
            <v>000246</v>
          </cell>
          <cell r="E4535">
            <v>38590</v>
          </cell>
          <cell r="F4535" t="str">
            <v>41411R1</v>
          </cell>
          <cell r="G4535" t="str">
            <v>6107070111R1</v>
          </cell>
          <cell r="H4535">
            <v>2190</v>
          </cell>
          <cell r="I4535" t="str">
            <v>D</v>
          </cell>
          <cell r="J4535" t="str">
            <v>JAMINAN KEMATIAN 25 AGT-05 AKUNTANSI</v>
          </cell>
          <cell r="K4535" t="str">
            <v>500901490</v>
          </cell>
        </row>
        <row r="4536">
          <cell r="A4536" t="str">
            <v>F</v>
          </cell>
          <cell r="B4536" t="str">
            <v>8</v>
          </cell>
          <cell r="D4536" t="str">
            <v>000245</v>
          </cell>
          <cell r="E4536">
            <v>38590</v>
          </cell>
          <cell r="F4536" t="str">
            <v>48505S1</v>
          </cell>
          <cell r="G4536" t="str">
            <v>6107060105S1</v>
          </cell>
          <cell r="H4536">
            <v>28000</v>
          </cell>
          <cell r="I4536" t="str">
            <v>D</v>
          </cell>
          <cell r="J4536" t="str">
            <v>Adm IP BLN AGT-05 KEUANGAN</v>
          </cell>
          <cell r="K4536" t="str">
            <v>500891530</v>
          </cell>
        </row>
        <row r="4537">
          <cell r="A4537" t="str">
            <v>F</v>
          </cell>
          <cell r="B4537" t="str">
            <v>8</v>
          </cell>
          <cell r="D4537" t="str">
            <v>000246</v>
          </cell>
          <cell r="E4537">
            <v>38590</v>
          </cell>
          <cell r="F4537" t="str">
            <v>41411R2</v>
          </cell>
          <cell r="G4537" t="str">
            <v>6107070111R2</v>
          </cell>
          <cell r="H4537">
            <v>12090</v>
          </cell>
          <cell r="I4537" t="str">
            <v>D</v>
          </cell>
          <cell r="J4537" t="str">
            <v>JAMINAN KEMATIAN 25 AGT-05 BID.VERIFIKASI / LAP</v>
          </cell>
          <cell r="K4537" t="str">
            <v>500901500</v>
          </cell>
        </row>
        <row r="4538">
          <cell r="A4538" t="str">
            <v>F</v>
          </cell>
          <cell r="B4538" t="str">
            <v>8</v>
          </cell>
          <cell r="D4538" t="str">
            <v>000245</v>
          </cell>
          <cell r="E4538">
            <v>38590</v>
          </cell>
          <cell r="F4538" t="str">
            <v>48505S2</v>
          </cell>
          <cell r="G4538" t="str">
            <v>6107060105S2</v>
          </cell>
          <cell r="H4538">
            <v>14000</v>
          </cell>
          <cell r="I4538" t="str">
            <v>D</v>
          </cell>
          <cell r="J4538" t="str">
            <v>Adm IP BLN AGT-05 ANGGARAN</v>
          </cell>
          <cell r="K4538" t="str">
            <v>500891540</v>
          </cell>
        </row>
        <row r="4539">
          <cell r="A4539" t="str">
            <v>F</v>
          </cell>
          <cell r="B4539" t="str">
            <v>8</v>
          </cell>
          <cell r="D4539" t="str">
            <v>000245</v>
          </cell>
          <cell r="E4539">
            <v>38590</v>
          </cell>
          <cell r="F4539" t="str">
            <v>48505S3</v>
          </cell>
          <cell r="G4539" t="str">
            <v>6107060105S3</v>
          </cell>
          <cell r="H4539">
            <v>52000</v>
          </cell>
          <cell r="I4539" t="str">
            <v>D</v>
          </cell>
          <cell r="J4539" t="str">
            <v>Adm IP BLN AGT-05 ADM / KAS BANK PLANT</v>
          </cell>
          <cell r="K4539" t="str">
            <v>500891550</v>
          </cell>
        </row>
        <row r="4540">
          <cell r="A4540" t="str">
            <v>F</v>
          </cell>
          <cell r="B4540" t="str">
            <v>8</v>
          </cell>
          <cell r="D4540" t="str">
            <v>000246</v>
          </cell>
          <cell r="E4540">
            <v>38590</v>
          </cell>
          <cell r="F4540" t="str">
            <v>41411R2</v>
          </cell>
          <cell r="G4540" t="str">
            <v>6107070111R2</v>
          </cell>
          <cell r="H4540">
            <v>1700</v>
          </cell>
          <cell r="I4540" t="str">
            <v>D</v>
          </cell>
          <cell r="J4540" t="str">
            <v>JAMINAN KEMATIAN 25 AGT-05 BID.VERIFIKASI / LAP</v>
          </cell>
          <cell r="K4540" t="str">
            <v>500901510</v>
          </cell>
        </row>
        <row r="4541">
          <cell r="A4541" t="str">
            <v>F</v>
          </cell>
          <cell r="B4541" t="str">
            <v>8</v>
          </cell>
          <cell r="D4541" t="str">
            <v>000245</v>
          </cell>
          <cell r="E4541">
            <v>38590</v>
          </cell>
          <cell r="F4541" t="str">
            <v>48505S4</v>
          </cell>
          <cell r="G4541" t="str">
            <v>6107060105S4</v>
          </cell>
          <cell r="H4541">
            <v>41000</v>
          </cell>
          <cell r="I4541" t="str">
            <v>D</v>
          </cell>
          <cell r="J4541" t="str">
            <v>Adm IP BLN AGT-05 PAJAK</v>
          </cell>
          <cell r="K4541" t="str">
            <v>500891560</v>
          </cell>
        </row>
        <row r="4542">
          <cell r="A4542" t="str">
            <v>F</v>
          </cell>
          <cell r="B4542" t="str">
            <v>8</v>
          </cell>
          <cell r="D4542" t="str">
            <v>000246</v>
          </cell>
          <cell r="E4542">
            <v>38590</v>
          </cell>
          <cell r="F4542" t="str">
            <v>41411R4</v>
          </cell>
          <cell r="G4542" t="str">
            <v>6107070111R4</v>
          </cell>
          <cell r="H4542">
            <v>2310</v>
          </cell>
          <cell r="I4542" t="str">
            <v>D</v>
          </cell>
          <cell r="J4542" t="str">
            <v>JAMINAN KEMATIAN 25 AGT-05 BID STANDARISASI PEN</v>
          </cell>
          <cell r="K4542" t="str">
            <v>500901520</v>
          </cell>
        </row>
        <row r="4543">
          <cell r="A4543" t="str">
            <v>F</v>
          </cell>
          <cell r="B4543" t="str">
            <v>8</v>
          </cell>
          <cell r="D4543" t="str">
            <v>000246</v>
          </cell>
          <cell r="E4543">
            <v>38590</v>
          </cell>
          <cell r="F4543" t="str">
            <v>41411S1</v>
          </cell>
          <cell r="G4543" t="str">
            <v>6107070111S1</v>
          </cell>
          <cell r="H4543">
            <v>4310</v>
          </cell>
          <cell r="I4543" t="str">
            <v>D</v>
          </cell>
          <cell r="J4543" t="str">
            <v>JAMINAN KEMATIAN 25 AGT-05 KEUANGAN</v>
          </cell>
          <cell r="K4543" t="str">
            <v>500901530</v>
          </cell>
        </row>
        <row r="4544">
          <cell r="A4544" t="str">
            <v>F</v>
          </cell>
          <cell r="B4544" t="str">
            <v>8</v>
          </cell>
          <cell r="D4544" t="str">
            <v>000246</v>
          </cell>
          <cell r="E4544">
            <v>38590</v>
          </cell>
          <cell r="F4544" t="str">
            <v>41411S2</v>
          </cell>
          <cell r="G4544" t="str">
            <v>6107070111S2</v>
          </cell>
          <cell r="H4544">
            <v>2150</v>
          </cell>
          <cell r="I4544" t="str">
            <v>D</v>
          </cell>
          <cell r="J4544" t="str">
            <v>JAMINAN KEMATIAN 25 AGT-05 ANGGARAN</v>
          </cell>
          <cell r="K4544" t="str">
            <v>500901540</v>
          </cell>
        </row>
        <row r="4545">
          <cell r="A4545" t="str">
            <v>F</v>
          </cell>
          <cell r="B4545" t="str">
            <v>8</v>
          </cell>
          <cell r="D4545" t="str">
            <v>000246</v>
          </cell>
          <cell r="E4545">
            <v>38590</v>
          </cell>
          <cell r="F4545" t="str">
            <v>41411S3</v>
          </cell>
          <cell r="G4545" t="str">
            <v>6107070111S3</v>
          </cell>
          <cell r="H4545">
            <v>8000</v>
          </cell>
          <cell r="I4545" t="str">
            <v>D</v>
          </cell>
          <cell r="J4545" t="str">
            <v>JAMINAN KEMATIAN 25 AGT-05 ADM / KAS BANK PLANT</v>
          </cell>
          <cell r="K4545" t="str">
            <v>500901550</v>
          </cell>
        </row>
        <row r="4546">
          <cell r="A4546" t="str">
            <v>F</v>
          </cell>
          <cell r="B4546" t="str">
            <v>8</v>
          </cell>
          <cell r="D4546" t="str">
            <v>000246</v>
          </cell>
          <cell r="E4546">
            <v>38590</v>
          </cell>
          <cell r="F4546" t="str">
            <v>41411S4</v>
          </cell>
          <cell r="G4546" t="str">
            <v>6107070111S4</v>
          </cell>
          <cell r="H4546">
            <v>6850</v>
          </cell>
          <cell r="I4546" t="str">
            <v>D</v>
          </cell>
          <cell r="J4546" t="str">
            <v>JAMINAN KEMATIAN 25 AGT-05 PAJAK</v>
          </cell>
          <cell r="K4546" t="str">
            <v>500901560</v>
          </cell>
        </row>
        <row r="4547">
          <cell r="A4547" t="str">
            <v>F</v>
          </cell>
          <cell r="B4547" t="str">
            <v>8</v>
          </cell>
          <cell r="D4547" t="str">
            <v>000245</v>
          </cell>
          <cell r="E4547">
            <v>38590</v>
          </cell>
          <cell r="F4547" t="str">
            <v>1710100</v>
          </cell>
          <cell r="G4547" t="str">
            <v>210502010100</v>
          </cell>
          <cell r="H4547">
            <v>33522000</v>
          </cell>
          <cell r="I4547" t="str">
            <v>K</v>
          </cell>
          <cell r="J4547" t="str">
            <v>IURAN PENSIUN TANG PERUS BLN AGUST PLANT BANDUNG</v>
          </cell>
          <cell r="K4547" t="str">
            <v>500891570</v>
          </cell>
        </row>
        <row r="4548">
          <cell r="A4548" t="str">
            <v>F</v>
          </cell>
          <cell r="B4548" t="str">
            <v>8</v>
          </cell>
          <cell r="D4548" t="str">
            <v>000246</v>
          </cell>
          <cell r="E4548">
            <v>38590</v>
          </cell>
          <cell r="F4548" t="str">
            <v>41411A0</v>
          </cell>
          <cell r="G4548" t="str">
            <v>6107070111A0</v>
          </cell>
          <cell r="H4548">
            <v>29550</v>
          </cell>
          <cell r="I4548" t="str">
            <v>D</v>
          </cell>
          <cell r="J4548" t="str">
            <v>JAMINAN KECELAKAAN 25 AGT-05 PLANT BANDUNG</v>
          </cell>
          <cell r="K4548" t="str">
            <v>500901570</v>
          </cell>
        </row>
        <row r="4549">
          <cell r="A4549" t="str">
            <v>F</v>
          </cell>
          <cell r="B4549" t="str">
            <v>8</v>
          </cell>
          <cell r="D4549" t="str">
            <v>000246</v>
          </cell>
          <cell r="E4549">
            <v>38590</v>
          </cell>
          <cell r="F4549" t="str">
            <v>41411A1</v>
          </cell>
          <cell r="G4549" t="str">
            <v>6107070111A1</v>
          </cell>
          <cell r="H4549">
            <v>10770</v>
          </cell>
          <cell r="I4549" t="str">
            <v>D</v>
          </cell>
          <cell r="J4549" t="str">
            <v>JAMINAN KECELAKAAN 25 AGT-05 MANAGEMENT REPRESENT</v>
          </cell>
          <cell r="K4549" t="str">
            <v>500901580</v>
          </cell>
        </row>
        <row r="4550">
          <cell r="A4550" t="str">
            <v>F</v>
          </cell>
          <cell r="B4550" t="str">
            <v>8</v>
          </cell>
          <cell r="D4550" t="str">
            <v>000245</v>
          </cell>
          <cell r="E4550">
            <v>38590</v>
          </cell>
          <cell r="F4550" t="str">
            <v>1710100</v>
          </cell>
          <cell r="G4550" t="str">
            <v>210502010100</v>
          </cell>
          <cell r="H4550">
            <v>5028300</v>
          </cell>
          <cell r="I4550" t="str">
            <v>K</v>
          </cell>
          <cell r="J4550" t="str">
            <v>B.ADM IURAN PENSIUN TANG PERUS BLN AGUST PLANT BAN</v>
          </cell>
          <cell r="K4550" t="str">
            <v>500891580</v>
          </cell>
        </row>
        <row r="4551">
          <cell r="A4551" t="str">
            <v>F</v>
          </cell>
          <cell r="B4551" t="str">
            <v>8</v>
          </cell>
          <cell r="D4551" t="str">
            <v>000246</v>
          </cell>
          <cell r="E4551">
            <v>38590</v>
          </cell>
          <cell r="F4551" t="str">
            <v>41411A2</v>
          </cell>
          <cell r="G4551" t="str">
            <v>6107070111A2</v>
          </cell>
          <cell r="H4551">
            <v>7700</v>
          </cell>
          <cell r="I4551" t="str">
            <v>D</v>
          </cell>
          <cell r="J4551" t="str">
            <v>JAMINAN KECELAKAAN 25 AGT-05 K3L</v>
          </cell>
          <cell r="K4551" t="str">
            <v>500901590</v>
          </cell>
        </row>
        <row r="4552">
          <cell r="A4552" t="str">
            <v>F</v>
          </cell>
          <cell r="B4552" t="str">
            <v>8</v>
          </cell>
          <cell r="D4552" t="str">
            <v>000246</v>
          </cell>
          <cell r="E4552">
            <v>38590</v>
          </cell>
          <cell r="F4552" t="str">
            <v>41411A3</v>
          </cell>
          <cell r="G4552" t="str">
            <v>6107070111A3</v>
          </cell>
          <cell r="H4552">
            <v>32590</v>
          </cell>
          <cell r="I4552" t="str">
            <v>D</v>
          </cell>
          <cell r="J4552" t="str">
            <v>JAMINAN KECELAKAAN 25 AGT-05 LIMBAH / IPAL</v>
          </cell>
          <cell r="K4552" t="str">
            <v>500901600</v>
          </cell>
        </row>
        <row r="4553">
          <cell r="A4553" t="str">
            <v>F</v>
          </cell>
          <cell r="B4553" t="str">
            <v>8</v>
          </cell>
          <cell r="D4553" t="str">
            <v>000246</v>
          </cell>
          <cell r="E4553">
            <v>38590</v>
          </cell>
          <cell r="F4553" t="str">
            <v>41411B0</v>
          </cell>
          <cell r="G4553" t="str">
            <v>6107070111B0</v>
          </cell>
          <cell r="H4553">
            <v>12140</v>
          </cell>
          <cell r="I4553" t="str">
            <v>D</v>
          </cell>
          <cell r="J4553" t="str">
            <v>JAMINAN KECELAKAAN 25 AGT-05 PERENCANAAN PRODUKSI</v>
          </cell>
          <cell r="K4553" t="str">
            <v>500901610</v>
          </cell>
        </row>
        <row r="4554">
          <cell r="A4554" t="str">
            <v>F</v>
          </cell>
          <cell r="B4554" t="str">
            <v>8</v>
          </cell>
          <cell r="D4554" t="str">
            <v>000246</v>
          </cell>
          <cell r="E4554">
            <v>38590</v>
          </cell>
          <cell r="F4554" t="str">
            <v>41411C1</v>
          </cell>
          <cell r="G4554" t="str">
            <v>6107070111C1</v>
          </cell>
          <cell r="H4554">
            <v>21840</v>
          </cell>
          <cell r="I4554" t="str">
            <v>D</v>
          </cell>
          <cell r="J4554" t="str">
            <v>JAMINAN KECELAKAAN 25 AGT-05 PERENCANAAN &amp; PENGEN</v>
          </cell>
          <cell r="K4554" t="str">
            <v>500901620</v>
          </cell>
        </row>
        <row r="4555">
          <cell r="A4555" t="str">
            <v>F</v>
          </cell>
          <cell r="B4555" t="str">
            <v>8</v>
          </cell>
          <cell r="D4555" t="str">
            <v>000247</v>
          </cell>
          <cell r="E4555">
            <v>38590</v>
          </cell>
          <cell r="F4555" t="str">
            <v>4300000</v>
          </cell>
          <cell r="G4555" t="str">
            <v>630101010000</v>
          </cell>
          <cell r="H4555">
            <v>554208</v>
          </cell>
          <cell r="I4555" t="str">
            <v>D</v>
          </cell>
          <cell r="J4555" t="str">
            <v>KEK.B.PENY.BANG.KANTOR  S/D AGT.2005</v>
          </cell>
          <cell r="K4555" t="str">
            <v>500910010</v>
          </cell>
        </row>
        <row r="4556">
          <cell r="A4556" t="str">
            <v>F</v>
          </cell>
          <cell r="B4556" t="str">
            <v>8</v>
          </cell>
          <cell r="D4556" t="str">
            <v>000247</v>
          </cell>
          <cell r="E4556">
            <v>38590</v>
          </cell>
          <cell r="F4556" t="str">
            <v>0040000</v>
          </cell>
          <cell r="G4556" t="str">
            <v>132001010000</v>
          </cell>
          <cell r="H4556">
            <v>554208</v>
          </cell>
          <cell r="I4556" t="str">
            <v>K</v>
          </cell>
          <cell r="J4556" t="str">
            <v>KEK.B.PENY.BANG.KANTOR  S/D AGT.2005</v>
          </cell>
          <cell r="K4556" t="str">
            <v>500910020</v>
          </cell>
        </row>
        <row r="4557">
          <cell r="A4557" t="str">
            <v>F</v>
          </cell>
          <cell r="B4557" t="str">
            <v>8</v>
          </cell>
          <cell r="D4557" t="str">
            <v>000247</v>
          </cell>
          <cell r="E4557">
            <v>38590</v>
          </cell>
          <cell r="F4557" t="str">
            <v>4300100</v>
          </cell>
          <cell r="G4557" t="str">
            <v>630102010100</v>
          </cell>
          <cell r="H4557">
            <v>107874353</v>
          </cell>
          <cell r="I4557" t="str">
            <v>D</v>
          </cell>
          <cell r="J4557" t="str">
            <v>KEK.B.PENY.BANG.PABRIK  S/D AGT.2005</v>
          </cell>
          <cell r="K4557" t="str">
            <v>500910030</v>
          </cell>
        </row>
        <row r="4558">
          <cell r="A4558" t="str">
            <v>F</v>
          </cell>
          <cell r="B4558" t="str">
            <v>8</v>
          </cell>
          <cell r="D4558" t="str">
            <v>000246</v>
          </cell>
          <cell r="E4558">
            <v>38590</v>
          </cell>
          <cell r="F4558" t="str">
            <v>41411C2</v>
          </cell>
          <cell r="G4558" t="str">
            <v>6107070111C2</v>
          </cell>
          <cell r="H4558">
            <v>4280</v>
          </cell>
          <cell r="I4558" t="str">
            <v>D</v>
          </cell>
          <cell r="J4558" t="str">
            <v>JAMINAN KECELAKAAN 25 AGT-05 PERENCANAAN &amp; PENGEN</v>
          </cell>
          <cell r="K4558" t="str">
            <v>500901630</v>
          </cell>
        </row>
        <row r="4559">
          <cell r="A4559" t="str">
            <v>F</v>
          </cell>
          <cell r="B4559" t="str">
            <v>8</v>
          </cell>
          <cell r="D4559" t="str">
            <v>000247</v>
          </cell>
          <cell r="E4559">
            <v>38590</v>
          </cell>
          <cell r="F4559" t="str">
            <v>43001A4</v>
          </cell>
          <cell r="G4559" t="str">
            <v>6301020101A4</v>
          </cell>
          <cell r="H4559">
            <v>480975</v>
          </cell>
          <cell r="I4559" t="str">
            <v>D</v>
          </cell>
          <cell r="J4559" t="str">
            <v>KEK.B.PENY.BANG.PABRIK  S/D AGT.2005  BTG</v>
          </cell>
          <cell r="K4559" t="str">
            <v>500910040</v>
          </cell>
        </row>
        <row r="4560">
          <cell r="A4560" t="str">
            <v>F</v>
          </cell>
          <cell r="B4560" t="str">
            <v>8</v>
          </cell>
          <cell r="D4560" t="str">
            <v>000246</v>
          </cell>
          <cell r="E4560">
            <v>38590</v>
          </cell>
          <cell r="F4560" t="str">
            <v>41411D1</v>
          </cell>
          <cell r="G4560" t="str">
            <v>6107070111D1</v>
          </cell>
          <cell r="H4560">
            <v>6480</v>
          </cell>
          <cell r="I4560" t="str">
            <v>D</v>
          </cell>
          <cell r="J4560" t="str">
            <v>JAMINAN KECELAKAAN 25 AGT-05 PERENCANAAN PENGENDA</v>
          </cell>
          <cell r="K4560" t="str">
            <v>500901640</v>
          </cell>
        </row>
        <row r="4561">
          <cell r="A4561" t="str">
            <v>F</v>
          </cell>
          <cell r="B4561" t="str">
            <v>8</v>
          </cell>
          <cell r="D4561" t="str">
            <v>000246</v>
          </cell>
          <cell r="E4561">
            <v>38590</v>
          </cell>
          <cell r="F4561" t="str">
            <v>41411D2</v>
          </cell>
          <cell r="G4561" t="str">
            <v>6107070111D2</v>
          </cell>
          <cell r="H4561">
            <v>31240</v>
          </cell>
          <cell r="I4561" t="str">
            <v>D</v>
          </cell>
          <cell r="J4561" t="str">
            <v>JAMINAN KECELAKAAN 25 AGT-05 PERENCANAAN PRODUKSI</v>
          </cell>
          <cell r="K4561" t="str">
            <v>500901650</v>
          </cell>
        </row>
        <row r="4562">
          <cell r="A4562" t="str">
            <v>F</v>
          </cell>
          <cell r="B4562" t="str">
            <v>8</v>
          </cell>
          <cell r="D4562" t="str">
            <v>000246</v>
          </cell>
          <cell r="E4562">
            <v>38590</v>
          </cell>
          <cell r="F4562" t="str">
            <v>41411D3</v>
          </cell>
          <cell r="G4562" t="str">
            <v>6107070111D3</v>
          </cell>
          <cell r="H4562">
            <v>12350</v>
          </cell>
          <cell r="I4562" t="str">
            <v>D</v>
          </cell>
          <cell r="J4562" t="str">
            <v>JAMINAN KECELAKAAN 25 AGT-05 PENGENDALIAN PRODUKS</v>
          </cell>
          <cell r="K4562" t="str">
            <v>500901660</v>
          </cell>
        </row>
        <row r="4563">
          <cell r="A4563" t="str">
            <v>F</v>
          </cell>
          <cell r="B4563" t="str">
            <v>8</v>
          </cell>
          <cell r="D4563" t="str">
            <v>000246</v>
          </cell>
          <cell r="E4563">
            <v>38590</v>
          </cell>
          <cell r="F4563" t="str">
            <v>41411E0</v>
          </cell>
          <cell r="G4563" t="str">
            <v>6107070111E0</v>
          </cell>
          <cell r="H4563">
            <v>10730</v>
          </cell>
          <cell r="I4563" t="str">
            <v>D</v>
          </cell>
          <cell r="J4563" t="str">
            <v>JAMINAN KECELAKAAN 25 AGT-05 PRODUKSI</v>
          </cell>
          <cell r="K4563" t="str">
            <v>500901670</v>
          </cell>
        </row>
        <row r="4564">
          <cell r="A4564" t="str">
            <v>F</v>
          </cell>
          <cell r="B4564" t="str">
            <v>8</v>
          </cell>
          <cell r="D4564" t="str">
            <v>000247</v>
          </cell>
          <cell r="E4564">
            <v>38590</v>
          </cell>
          <cell r="F4564" t="str">
            <v>0040100</v>
          </cell>
          <cell r="G4564" t="str">
            <v>132001020100</v>
          </cell>
          <cell r="H4564">
            <v>108355328</v>
          </cell>
          <cell r="I4564" t="str">
            <v>K</v>
          </cell>
          <cell r="J4564" t="str">
            <v>KEK.B.PENY.BANG.PABRIK  S/D AGT.2005</v>
          </cell>
          <cell r="K4564" t="str">
            <v>500910050</v>
          </cell>
        </row>
        <row r="4565">
          <cell r="A4565" t="str">
            <v>F</v>
          </cell>
          <cell r="B4565" t="str">
            <v>8</v>
          </cell>
          <cell r="D4565" t="str">
            <v>000246</v>
          </cell>
          <cell r="E4565">
            <v>38590</v>
          </cell>
          <cell r="F4565" t="str">
            <v>41411F1</v>
          </cell>
          <cell r="G4565" t="str">
            <v>6107070111F1</v>
          </cell>
          <cell r="H4565">
            <v>6800</v>
          </cell>
          <cell r="I4565" t="str">
            <v>D</v>
          </cell>
          <cell r="J4565" t="str">
            <v>JAMINAN KECELAKAAN 25 AGT-05 PRODUKSI I</v>
          </cell>
          <cell r="K4565" t="str">
            <v>500901680</v>
          </cell>
        </row>
        <row r="4566">
          <cell r="A4566" t="str">
            <v>F</v>
          </cell>
          <cell r="B4566" t="str">
            <v>8</v>
          </cell>
          <cell r="D4566" t="str">
            <v>000246</v>
          </cell>
          <cell r="E4566">
            <v>38590</v>
          </cell>
          <cell r="F4566" t="str">
            <v>41411F2</v>
          </cell>
          <cell r="G4566" t="str">
            <v>6107070111F2</v>
          </cell>
          <cell r="H4566">
            <v>55490</v>
          </cell>
          <cell r="I4566" t="str">
            <v>D</v>
          </cell>
          <cell r="J4566" t="str">
            <v>JAMINAN KECELAKAAN 25 AGT-05 GRANULASI</v>
          </cell>
          <cell r="K4566" t="str">
            <v>500901690</v>
          </cell>
        </row>
        <row r="4567">
          <cell r="A4567" t="str">
            <v>F</v>
          </cell>
          <cell r="B4567" t="str">
            <v>8</v>
          </cell>
          <cell r="D4567" t="str">
            <v>000246</v>
          </cell>
          <cell r="E4567">
            <v>38590</v>
          </cell>
          <cell r="F4567" t="str">
            <v>41411F3</v>
          </cell>
          <cell r="G4567" t="str">
            <v>6107070111F3</v>
          </cell>
          <cell r="H4567">
            <v>60820</v>
          </cell>
          <cell r="I4567" t="str">
            <v>D</v>
          </cell>
          <cell r="J4567" t="str">
            <v>JAMINAN KECELAKAAN 25 AGT-05 PENCETAKAN</v>
          </cell>
          <cell r="K4567" t="str">
            <v>500901700</v>
          </cell>
        </row>
        <row r="4568">
          <cell r="A4568" t="str">
            <v>F</v>
          </cell>
          <cell r="B4568" t="str">
            <v>8</v>
          </cell>
          <cell r="D4568" t="str">
            <v>000246</v>
          </cell>
          <cell r="E4568">
            <v>38590</v>
          </cell>
          <cell r="F4568" t="str">
            <v>41411F4</v>
          </cell>
          <cell r="G4568" t="str">
            <v>6107070111F4</v>
          </cell>
          <cell r="H4568">
            <v>20550</v>
          </cell>
          <cell r="I4568" t="str">
            <v>D</v>
          </cell>
          <cell r="J4568" t="str">
            <v>JAMINAN KECELAKAAN 25 AGT-05 PENYALUTAN</v>
          </cell>
          <cell r="K4568" t="str">
            <v>500901710</v>
          </cell>
        </row>
        <row r="4569">
          <cell r="A4569" t="str">
            <v>F</v>
          </cell>
          <cell r="B4569" t="str">
            <v>8</v>
          </cell>
          <cell r="D4569" t="str">
            <v>000246</v>
          </cell>
          <cell r="E4569">
            <v>38590</v>
          </cell>
          <cell r="F4569" t="str">
            <v>41411F5</v>
          </cell>
          <cell r="G4569" t="str">
            <v>6107070111F5</v>
          </cell>
          <cell r="H4569">
            <v>11710</v>
          </cell>
          <cell r="I4569" t="str">
            <v>D</v>
          </cell>
          <cell r="J4569" t="str">
            <v>JAMINAN KECELAKAAN 25 AGT-05 ARV</v>
          </cell>
          <cell r="K4569" t="str">
            <v>500901720</v>
          </cell>
        </row>
        <row r="4570">
          <cell r="A4570" t="str">
            <v>F</v>
          </cell>
          <cell r="B4570" t="str">
            <v>8</v>
          </cell>
          <cell r="D4570" t="str">
            <v>000246</v>
          </cell>
          <cell r="E4570">
            <v>38590</v>
          </cell>
          <cell r="F4570" t="str">
            <v>41411F6</v>
          </cell>
          <cell r="G4570" t="str">
            <v>6107070111F6</v>
          </cell>
          <cell r="H4570">
            <v>130360</v>
          </cell>
          <cell r="I4570" t="str">
            <v>D</v>
          </cell>
          <cell r="J4570" t="str">
            <v>JAMINAN KECELAKAAN 25 AGT-05 PENGEMASAN PRIMER</v>
          </cell>
          <cell r="K4570" t="str">
            <v>500901730</v>
          </cell>
        </row>
        <row r="4571">
          <cell r="A4571" t="str">
            <v>F</v>
          </cell>
          <cell r="B4571" t="str">
            <v>8</v>
          </cell>
          <cell r="D4571" t="str">
            <v>000246</v>
          </cell>
          <cell r="E4571">
            <v>38590</v>
          </cell>
          <cell r="F4571" t="str">
            <v>41411F7</v>
          </cell>
          <cell r="G4571" t="str">
            <v>6107070111F7</v>
          </cell>
          <cell r="H4571">
            <v>135980</v>
          </cell>
          <cell r="I4571" t="str">
            <v>D</v>
          </cell>
          <cell r="J4571" t="str">
            <v>JAMINAN KECELAKAAN 25 AGT-05 PENGEMASAN SEKUNDER</v>
          </cell>
          <cell r="K4571" t="str">
            <v>500901740</v>
          </cell>
        </row>
        <row r="4572">
          <cell r="A4572" t="str">
            <v>F</v>
          </cell>
          <cell r="B4572" t="str">
            <v>8</v>
          </cell>
          <cell r="D4572" t="str">
            <v>000246</v>
          </cell>
          <cell r="E4572">
            <v>38590</v>
          </cell>
          <cell r="F4572" t="str">
            <v>41411G1</v>
          </cell>
          <cell r="G4572" t="str">
            <v>6107070111G1</v>
          </cell>
          <cell r="H4572">
            <v>6640</v>
          </cell>
          <cell r="I4572" t="str">
            <v>D</v>
          </cell>
          <cell r="J4572" t="str">
            <v>JAMINAN KECELAKAAN 25 AGT-05 PRODUKSI II</v>
          </cell>
          <cell r="K4572" t="str">
            <v>500901750</v>
          </cell>
        </row>
        <row r="4573">
          <cell r="A4573" t="str">
            <v>F</v>
          </cell>
          <cell r="B4573" t="str">
            <v>8</v>
          </cell>
          <cell r="D4573" t="str">
            <v>000246</v>
          </cell>
          <cell r="E4573">
            <v>38590</v>
          </cell>
          <cell r="F4573" t="str">
            <v>41411G2</v>
          </cell>
          <cell r="G4573" t="str">
            <v>6107070111G2</v>
          </cell>
          <cell r="H4573">
            <v>102500</v>
          </cell>
          <cell r="I4573" t="str">
            <v>D</v>
          </cell>
          <cell r="J4573" t="str">
            <v>JAMINAN KECELAKAAN 25 AGT-05 PENCAMPURAN &amp; PENGIS</v>
          </cell>
          <cell r="K4573" t="str">
            <v>500901760</v>
          </cell>
        </row>
        <row r="4574">
          <cell r="A4574" t="str">
            <v>F</v>
          </cell>
          <cell r="B4574" t="str">
            <v>8</v>
          </cell>
          <cell r="D4574" t="str">
            <v>000246</v>
          </cell>
          <cell r="E4574">
            <v>38590</v>
          </cell>
          <cell r="F4574" t="str">
            <v>41411G3</v>
          </cell>
          <cell r="G4574" t="str">
            <v>6107070111G3</v>
          </cell>
          <cell r="H4574">
            <v>48220</v>
          </cell>
          <cell r="I4574" t="str">
            <v>D</v>
          </cell>
          <cell r="J4574" t="str">
            <v>JAMINAN KECELAKAAN 25 AGT-05 PENCAMPURAN &amp; PENGIS</v>
          </cell>
          <cell r="K4574" t="str">
            <v>500901770</v>
          </cell>
        </row>
        <row r="4575">
          <cell r="A4575" t="str">
            <v>F</v>
          </cell>
          <cell r="B4575" t="str">
            <v>8</v>
          </cell>
          <cell r="D4575" t="str">
            <v>000246</v>
          </cell>
          <cell r="E4575">
            <v>38590</v>
          </cell>
          <cell r="F4575" t="str">
            <v>41411G4</v>
          </cell>
          <cell r="G4575" t="str">
            <v>6107070111G4</v>
          </cell>
          <cell r="H4575">
            <v>105920</v>
          </cell>
          <cell r="I4575" t="str">
            <v>D</v>
          </cell>
          <cell r="J4575" t="str">
            <v>JAMINAN KECELAKAAN 25 AGT-05 PENGEMASAN CAIRAN &amp;</v>
          </cell>
          <cell r="K4575" t="str">
            <v>500901780</v>
          </cell>
        </row>
        <row r="4576">
          <cell r="A4576" t="str">
            <v>F</v>
          </cell>
          <cell r="B4576" t="str">
            <v>8</v>
          </cell>
          <cell r="D4576" t="str">
            <v>000246</v>
          </cell>
          <cell r="E4576">
            <v>38590</v>
          </cell>
          <cell r="F4576" t="str">
            <v>41411G5</v>
          </cell>
          <cell r="G4576" t="str">
            <v>6107070111G5</v>
          </cell>
          <cell r="H4576">
            <v>81180</v>
          </cell>
          <cell r="I4576" t="str">
            <v>D</v>
          </cell>
          <cell r="J4576" t="str">
            <v>JAMINAN KECELAKAAN 25 AGT-05 PROSES &amp; PENGEMASAN</v>
          </cell>
          <cell r="K4576" t="str">
            <v>500901790</v>
          </cell>
        </row>
        <row r="4577">
          <cell r="A4577" t="str">
            <v>F</v>
          </cell>
          <cell r="B4577" t="str">
            <v>8</v>
          </cell>
          <cell r="D4577" t="str">
            <v>000246</v>
          </cell>
          <cell r="E4577">
            <v>38590</v>
          </cell>
          <cell r="F4577" t="str">
            <v>41411H1</v>
          </cell>
          <cell r="G4577" t="str">
            <v>6107070111H1</v>
          </cell>
          <cell r="H4577">
            <v>11650</v>
          </cell>
          <cell r="I4577" t="str">
            <v>D</v>
          </cell>
          <cell r="J4577" t="str">
            <v>JAMINAN KECELAKAAN 25 AGT-05 PRODUKSI III</v>
          </cell>
          <cell r="K4577" t="str">
            <v>500901800</v>
          </cell>
        </row>
        <row r="4578">
          <cell r="A4578" t="str">
            <v>F</v>
          </cell>
          <cell r="B4578" t="str">
            <v>8</v>
          </cell>
          <cell r="D4578" t="str">
            <v>000246</v>
          </cell>
          <cell r="E4578">
            <v>38590</v>
          </cell>
          <cell r="F4578" t="str">
            <v>41411H2</v>
          </cell>
          <cell r="G4578" t="str">
            <v>6107070111H2</v>
          </cell>
          <cell r="H4578">
            <v>19350</v>
          </cell>
          <cell r="I4578" t="str">
            <v>D</v>
          </cell>
          <cell r="J4578" t="str">
            <v>JAMINAN KECELAKAAN 25 AGT-05 PENCAMPURAN DAN PENC</v>
          </cell>
          <cell r="K4578" t="str">
            <v>500901810</v>
          </cell>
        </row>
        <row r="4579">
          <cell r="A4579" t="str">
            <v>F</v>
          </cell>
          <cell r="B4579" t="str">
            <v>8</v>
          </cell>
          <cell r="D4579" t="str">
            <v>000247</v>
          </cell>
          <cell r="E4579">
            <v>38590</v>
          </cell>
          <cell r="F4579" t="str">
            <v>4300300</v>
          </cell>
          <cell r="G4579" t="str">
            <v>630103010300</v>
          </cell>
          <cell r="H4579">
            <v>2981496</v>
          </cell>
          <cell r="I4579" t="str">
            <v>D</v>
          </cell>
          <cell r="J4579" t="str">
            <v>KEK.B.PENY.BANG.RD S/D AGT.2005</v>
          </cell>
          <cell r="K4579" t="str">
            <v>500910060</v>
          </cell>
        </row>
        <row r="4580">
          <cell r="A4580" t="str">
            <v>F</v>
          </cell>
          <cell r="B4580" t="str">
            <v>8</v>
          </cell>
          <cell r="D4580" t="str">
            <v>000246</v>
          </cell>
          <cell r="E4580">
            <v>38590</v>
          </cell>
          <cell r="F4580" t="str">
            <v>41411H3</v>
          </cell>
          <cell r="G4580" t="str">
            <v>6107070111H3</v>
          </cell>
          <cell r="H4580">
            <v>59150</v>
          </cell>
          <cell r="I4580" t="str">
            <v>D</v>
          </cell>
          <cell r="J4580" t="str">
            <v>JAMINAN KECELAKAAN 25 AGT-05 PENGEMASAN PIL KB &amp;</v>
          </cell>
          <cell r="K4580" t="str">
            <v>500901820</v>
          </cell>
        </row>
        <row r="4581">
          <cell r="A4581" t="str">
            <v>F</v>
          </cell>
          <cell r="B4581" t="str">
            <v>8</v>
          </cell>
          <cell r="D4581" t="str">
            <v>000246</v>
          </cell>
          <cell r="E4581">
            <v>38590</v>
          </cell>
          <cell r="F4581" t="str">
            <v>41411H4</v>
          </cell>
          <cell r="G4581" t="str">
            <v>6107070111H4</v>
          </cell>
          <cell r="H4581">
            <v>48770</v>
          </cell>
          <cell r="I4581" t="str">
            <v>D</v>
          </cell>
          <cell r="J4581" t="str">
            <v>JAMINAN KECELAKAAN 25 AGT-05 EKSTRAKSI KINA</v>
          </cell>
          <cell r="K4581" t="str">
            <v>500901830</v>
          </cell>
        </row>
        <row r="4582">
          <cell r="A4582" t="str">
            <v>F</v>
          </cell>
          <cell r="B4582" t="str">
            <v>8</v>
          </cell>
          <cell r="D4582" t="str">
            <v>000247</v>
          </cell>
          <cell r="E4582">
            <v>38590</v>
          </cell>
          <cell r="F4582" t="str">
            <v>0040200</v>
          </cell>
          <cell r="G4582" t="str">
            <v>132001030200</v>
          </cell>
          <cell r="H4582">
            <v>2981496</v>
          </cell>
          <cell r="I4582" t="str">
            <v>K</v>
          </cell>
          <cell r="J4582" t="str">
            <v>KEK.B.PENY.BANG.RD S/D AGT.2005</v>
          </cell>
          <cell r="K4582" t="str">
            <v>500910070</v>
          </cell>
        </row>
        <row r="4583">
          <cell r="A4583" t="str">
            <v>F</v>
          </cell>
          <cell r="B4583" t="str">
            <v>8</v>
          </cell>
          <cell r="D4583" t="str">
            <v>000246</v>
          </cell>
          <cell r="E4583">
            <v>38590</v>
          </cell>
          <cell r="F4583" t="str">
            <v>41411H5</v>
          </cell>
          <cell r="G4583" t="str">
            <v>6107070111H5</v>
          </cell>
          <cell r="H4583">
            <v>68090</v>
          </cell>
          <cell r="I4583" t="str">
            <v>D</v>
          </cell>
          <cell r="J4583" t="str">
            <v>JAMINAN KECELAKAAN 25 AGT-05 ISOLASI ALKALOID KIN</v>
          </cell>
          <cell r="K4583" t="str">
            <v>500901840</v>
          </cell>
        </row>
        <row r="4584">
          <cell r="A4584" t="str">
            <v>F</v>
          </cell>
          <cell r="B4584" t="str">
            <v>8</v>
          </cell>
          <cell r="D4584" t="str">
            <v>000246</v>
          </cell>
          <cell r="E4584">
            <v>38590</v>
          </cell>
          <cell r="F4584" t="str">
            <v>41411H6</v>
          </cell>
          <cell r="G4584" t="str">
            <v>6107070111H6</v>
          </cell>
          <cell r="H4584">
            <v>67110</v>
          </cell>
          <cell r="I4584" t="str">
            <v>D</v>
          </cell>
          <cell r="J4584" t="str">
            <v>JAMINAN KECELAKAAN 25 AGT-05 PEMURNIAN &amp; PENGEMAS</v>
          </cell>
          <cell r="K4584" t="str">
            <v>500901850</v>
          </cell>
        </row>
        <row r="4585">
          <cell r="A4585" t="str">
            <v>F</v>
          </cell>
          <cell r="B4585" t="str">
            <v>8</v>
          </cell>
          <cell r="D4585" t="str">
            <v>000246</v>
          </cell>
          <cell r="E4585">
            <v>38590</v>
          </cell>
          <cell r="F4585" t="str">
            <v>41411E1</v>
          </cell>
          <cell r="G4585" t="str">
            <v>6107070111E1</v>
          </cell>
          <cell r="H4585">
            <v>34940</v>
          </cell>
          <cell r="I4585" t="str">
            <v>D</v>
          </cell>
          <cell r="J4585" t="str">
            <v>JAMINAN KECELAKAAN 25 AGT-05 KARANTINA DALAM PROS</v>
          </cell>
          <cell r="K4585" t="str">
            <v>500901860</v>
          </cell>
        </row>
        <row r="4586">
          <cell r="A4586" t="str">
            <v>F</v>
          </cell>
          <cell r="B4586" t="str">
            <v>8</v>
          </cell>
          <cell r="D4586" t="str">
            <v>000247</v>
          </cell>
          <cell r="E4586">
            <v>38590</v>
          </cell>
          <cell r="F4586" t="str">
            <v>4310000</v>
          </cell>
          <cell r="G4586" t="str">
            <v>630201010000</v>
          </cell>
          <cell r="H4586">
            <v>94812458</v>
          </cell>
          <cell r="I4586" t="str">
            <v>D</v>
          </cell>
          <cell r="J4586" t="str">
            <v>KEK.B.PENY.MESIN GOL.II S/D AGT.2005</v>
          </cell>
          <cell r="K4586" t="str">
            <v>500910080</v>
          </cell>
        </row>
        <row r="4587">
          <cell r="A4587" t="str">
            <v>F</v>
          </cell>
          <cell r="B4587" t="str">
            <v>8</v>
          </cell>
          <cell r="D4587" t="str">
            <v>000246</v>
          </cell>
          <cell r="E4587">
            <v>38590</v>
          </cell>
          <cell r="F4587" t="str">
            <v>41411I0</v>
          </cell>
          <cell r="G4587" t="str">
            <v>6107070111I0</v>
          </cell>
          <cell r="H4587">
            <v>11280</v>
          </cell>
          <cell r="I4587" t="str">
            <v>D</v>
          </cell>
          <cell r="J4587" t="str">
            <v>JAMINAN KECELAKAAN 25 AGT-05 PENGELOLAAN MUTU</v>
          </cell>
          <cell r="K4587" t="str">
            <v>500901870</v>
          </cell>
        </row>
        <row r="4588">
          <cell r="A4588" t="str">
            <v>F</v>
          </cell>
          <cell r="B4588" t="str">
            <v>8</v>
          </cell>
          <cell r="D4588" t="str">
            <v>000247</v>
          </cell>
          <cell r="E4588">
            <v>38590</v>
          </cell>
          <cell r="F4588" t="str">
            <v>0250000</v>
          </cell>
          <cell r="G4588" t="str">
            <v>132002010000</v>
          </cell>
          <cell r="H4588">
            <v>94812458</v>
          </cell>
          <cell r="I4588" t="str">
            <v>K</v>
          </cell>
          <cell r="J4588" t="str">
            <v>KEK.B.PENY.MESIN GOL.II S/D AGT.2005</v>
          </cell>
          <cell r="K4588" t="str">
            <v>500910090</v>
          </cell>
        </row>
        <row r="4589">
          <cell r="A4589" t="str">
            <v>F</v>
          </cell>
          <cell r="B4589" t="str">
            <v>8</v>
          </cell>
          <cell r="D4589" t="str">
            <v>000246</v>
          </cell>
          <cell r="E4589">
            <v>38590</v>
          </cell>
          <cell r="F4589" t="str">
            <v>41411J1</v>
          </cell>
          <cell r="G4589" t="str">
            <v>6107070111J1</v>
          </cell>
          <cell r="H4589">
            <v>13770</v>
          </cell>
          <cell r="I4589" t="str">
            <v>D</v>
          </cell>
          <cell r="J4589" t="str">
            <v>JAMINAN KECELAKAAN 25 AGT-05 PEMASTIAN MUTU</v>
          </cell>
          <cell r="K4589" t="str">
            <v>500901880</v>
          </cell>
        </row>
        <row r="4590">
          <cell r="A4590" t="str">
            <v>F</v>
          </cell>
          <cell r="B4590" t="str">
            <v>8</v>
          </cell>
          <cell r="D4590" t="str">
            <v>000246</v>
          </cell>
          <cell r="E4590">
            <v>38590</v>
          </cell>
          <cell r="F4590" t="str">
            <v>41411J2</v>
          </cell>
          <cell r="G4590" t="str">
            <v>6107070111J2</v>
          </cell>
          <cell r="H4590">
            <v>63100</v>
          </cell>
          <cell r="I4590" t="str">
            <v>D</v>
          </cell>
          <cell r="J4590" t="str">
            <v>JAMINAN KECELAKAAN 25 AGT-05 PENGAWASAN DALAM PRO</v>
          </cell>
          <cell r="K4590" t="str">
            <v>500901890</v>
          </cell>
        </row>
        <row r="4591">
          <cell r="A4591" t="str">
            <v>F</v>
          </cell>
          <cell r="B4591" t="str">
            <v>8</v>
          </cell>
          <cell r="D4591" t="str">
            <v>000247</v>
          </cell>
          <cell r="E4591">
            <v>38590</v>
          </cell>
          <cell r="F4591" t="str">
            <v>4310200</v>
          </cell>
          <cell r="G4591" t="str">
            <v>630202010200</v>
          </cell>
          <cell r="H4591">
            <v>90943179</v>
          </cell>
          <cell r="I4591" t="str">
            <v>D</v>
          </cell>
          <cell r="J4591" t="str">
            <v>KEK.B.PENY.MESIN GOL.III S/D AGT.2005</v>
          </cell>
          <cell r="K4591" t="str">
            <v>500910100</v>
          </cell>
        </row>
        <row r="4592">
          <cell r="A4592" t="str">
            <v>F</v>
          </cell>
          <cell r="B4592" t="str">
            <v>8</v>
          </cell>
          <cell r="D4592" t="str">
            <v>000246</v>
          </cell>
          <cell r="E4592">
            <v>38590</v>
          </cell>
          <cell r="F4592" t="str">
            <v>41411J3</v>
          </cell>
          <cell r="G4592" t="str">
            <v>6107070111J3</v>
          </cell>
          <cell r="H4592">
            <v>32550</v>
          </cell>
          <cell r="I4592" t="str">
            <v>D</v>
          </cell>
          <cell r="J4592" t="str">
            <v>JAMINAN KECELAKAAN 25 AGT-05 PENGAWASAN DALAM PRO</v>
          </cell>
          <cell r="K4592" t="str">
            <v>500901900</v>
          </cell>
        </row>
        <row r="4593">
          <cell r="A4593" t="str">
            <v>F</v>
          </cell>
          <cell r="B4593" t="str">
            <v>8</v>
          </cell>
          <cell r="D4593" t="str">
            <v>000246</v>
          </cell>
          <cell r="E4593">
            <v>38590</v>
          </cell>
          <cell r="F4593" t="str">
            <v>41411J4</v>
          </cell>
          <cell r="G4593" t="str">
            <v>6107070111J4</v>
          </cell>
          <cell r="H4593">
            <v>24820</v>
          </cell>
          <cell r="I4593" t="str">
            <v>D</v>
          </cell>
          <cell r="J4593" t="str">
            <v>JAMINAN KECELAKAAN 25 AGT-05 PENGAWASAN PRODUK AK</v>
          </cell>
          <cell r="K4593" t="str">
            <v>500901910</v>
          </cell>
        </row>
        <row r="4594">
          <cell r="A4594" t="str">
            <v>F</v>
          </cell>
          <cell r="B4594" t="str">
            <v>8</v>
          </cell>
          <cell r="D4594" t="str">
            <v>000247</v>
          </cell>
          <cell r="E4594">
            <v>38590</v>
          </cell>
          <cell r="F4594" t="str">
            <v>0250100</v>
          </cell>
          <cell r="G4594" t="str">
            <v>132002020100</v>
          </cell>
          <cell r="H4594">
            <v>90943179</v>
          </cell>
          <cell r="I4594" t="str">
            <v>K</v>
          </cell>
          <cell r="J4594" t="str">
            <v>KEK.B.PENY.MESIN GOL.III S/D AGT.2005</v>
          </cell>
          <cell r="K4594" t="str">
            <v>500910110</v>
          </cell>
        </row>
        <row r="4595">
          <cell r="A4595" t="str">
            <v>F</v>
          </cell>
          <cell r="B4595" t="str">
            <v>8</v>
          </cell>
          <cell r="D4595" t="str">
            <v>000246</v>
          </cell>
          <cell r="E4595">
            <v>38590</v>
          </cell>
          <cell r="F4595" t="str">
            <v>41411J5</v>
          </cell>
          <cell r="G4595" t="str">
            <v>6107070111J5</v>
          </cell>
          <cell r="H4595">
            <v>7230</v>
          </cell>
          <cell r="I4595" t="str">
            <v>D</v>
          </cell>
          <cell r="J4595" t="str">
            <v>JAMINAN KECELAKAAN 25 AGT-05 KALIBRASI INSTRUMEN</v>
          </cell>
          <cell r="K4595" t="str">
            <v>500901920</v>
          </cell>
        </row>
        <row r="4596">
          <cell r="A4596" t="str">
            <v>F</v>
          </cell>
          <cell r="B4596" t="str">
            <v>8</v>
          </cell>
          <cell r="D4596" t="str">
            <v>000246</v>
          </cell>
          <cell r="E4596">
            <v>38590</v>
          </cell>
          <cell r="F4596" t="str">
            <v>41411J6</v>
          </cell>
          <cell r="G4596" t="str">
            <v>6107070111J6</v>
          </cell>
          <cell r="H4596">
            <v>5010</v>
          </cell>
          <cell r="I4596" t="str">
            <v>D</v>
          </cell>
          <cell r="J4596" t="str">
            <v>JAMINAN KECELAKAAN 25 AGT-05 DOKUMENTASI</v>
          </cell>
          <cell r="K4596" t="str">
            <v>500901930</v>
          </cell>
        </row>
        <row r="4597">
          <cell r="A4597" t="str">
            <v>F</v>
          </cell>
          <cell r="B4597" t="str">
            <v>8</v>
          </cell>
          <cell r="D4597" t="str">
            <v>000246</v>
          </cell>
          <cell r="E4597">
            <v>38590</v>
          </cell>
          <cell r="F4597" t="str">
            <v>41411J7</v>
          </cell>
          <cell r="G4597" t="str">
            <v>6107070111J7</v>
          </cell>
          <cell r="H4597">
            <v>5010</v>
          </cell>
          <cell r="I4597" t="str">
            <v>D</v>
          </cell>
          <cell r="J4597" t="str">
            <v>JAMINAN KECELAKAAN 25 AGT-05 PENANGANAN REGULASI</v>
          </cell>
          <cell r="K4597" t="str">
            <v>500901940</v>
          </cell>
        </row>
        <row r="4598">
          <cell r="A4598" t="str">
            <v>F</v>
          </cell>
          <cell r="B4598" t="str">
            <v>8</v>
          </cell>
          <cell r="D4598" t="str">
            <v>000247</v>
          </cell>
          <cell r="E4598">
            <v>38590</v>
          </cell>
          <cell r="F4598" t="str">
            <v>4330000</v>
          </cell>
          <cell r="G4598" t="str">
            <v>630301010000</v>
          </cell>
          <cell r="H4598">
            <v>167</v>
          </cell>
          <cell r="I4598" t="str">
            <v>D</v>
          </cell>
          <cell r="J4598" t="str">
            <v>KEK.B.PENY.KEND. GOL.I S/D AGT.2005</v>
          </cell>
          <cell r="K4598" t="str">
            <v>500910120</v>
          </cell>
        </row>
        <row r="4599">
          <cell r="A4599" t="str">
            <v>F</v>
          </cell>
          <cell r="B4599" t="str">
            <v>8</v>
          </cell>
          <cell r="D4599" t="str">
            <v>000246</v>
          </cell>
          <cell r="E4599">
            <v>38590</v>
          </cell>
          <cell r="F4599" t="str">
            <v>41411K1</v>
          </cell>
          <cell r="G4599" t="str">
            <v>6107070111K1</v>
          </cell>
          <cell r="H4599">
            <v>7160</v>
          </cell>
          <cell r="I4599" t="str">
            <v>D</v>
          </cell>
          <cell r="J4599" t="str">
            <v>JAMINAN KECELAKAAN 25 AGT-05 LABORATORIUM PENGUJI</v>
          </cell>
          <cell r="K4599" t="str">
            <v>500901950</v>
          </cell>
        </row>
        <row r="4600">
          <cell r="A4600" t="str">
            <v>F</v>
          </cell>
          <cell r="B4600" t="str">
            <v>8</v>
          </cell>
          <cell r="D4600" t="str">
            <v>000247</v>
          </cell>
          <cell r="E4600">
            <v>38590</v>
          </cell>
          <cell r="F4600" t="str">
            <v>43300A4</v>
          </cell>
          <cell r="G4600" t="str">
            <v>6303010100A4</v>
          </cell>
          <cell r="H4600">
            <v>15468</v>
          </cell>
          <cell r="I4600" t="str">
            <v>D</v>
          </cell>
          <cell r="J4600" t="str">
            <v>KEK.B.PENY.KEND. GOL.I S/D AGT.2005 BTG</v>
          </cell>
          <cell r="K4600" t="str">
            <v>500910130</v>
          </cell>
        </row>
        <row r="4601">
          <cell r="A4601" t="str">
            <v>F</v>
          </cell>
          <cell r="B4601" t="str">
            <v>8</v>
          </cell>
          <cell r="D4601" t="str">
            <v>000246</v>
          </cell>
          <cell r="E4601">
            <v>38590</v>
          </cell>
          <cell r="F4601" t="str">
            <v>41411K2</v>
          </cell>
          <cell r="G4601" t="str">
            <v>6107070111K2</v>
          </cell>
          <cell r="H4601">
            <v>11110</v>
          </cell>
          <cell r="I4601" t="str">
            <v>D</v>
          </cell>
          <cell r="J4601" t="str">
            <v>JAMINAN KECELAKAAN 25 AGT-05 PEMERIKSAAN BAHAN BA</v>
          </cell>
          <cell r="K4601" t="str">
            <v>500901960</v>
          </cell>
        </row>
        <row r="4602">
          <cell r="A4602" t="str">
            <v>F</v>
          </cell>
          <cell r="B4602" t="str">
            <v>8</v>
          </cell>
          <cell r="D4602" t="str">
            <v>000246</v>
          </cell>
          <cell r="E4602">
            <v>38590</v>
          </cell>
          <cell r="F4602" t="str">
            <v>41411K3</v>
          </cell>
          <cell r="G4602" t="str">
            <v>6107070111K3</v>
          </cell>
          <cell r="H4602">
            <v>11020</v>
          </cell>
          <cell r="I4602" t="str">
            <v>D</v>
          </cell>
          <cell r="J4602" t="str">
            <v>JAMINAN KECELAKAAN 25 AGT-05 PEMERIKSAAN BAHAN KE</v>
          </cell>
          <cell r="K4602" t="str">
            <v>500901970</v>
          </cell>
        </row>
        <row r="4603">
          <cell r="A4603" t="str">
            <v>F</v>
          </cell>
          <cell r="B4603" t="str">
            <v>8</v>
          </cell>
          <cell r="D4603" t="str">
            <v>000247</v>
          </cell>
          <cell r="E4603">
            <v>38590</v>
          </cell>
          <cell r="F4603" t="str">
            <v>0280000</v>
          </cell>
          <cell r="G4603" t="str">
            <v>132003010000</v>
          </cell>
          <cell r="H4603">
            <v>15635</v>
          </cell>
          <cell r="I4603" t="str">
            <v>K</v>
          </cell>
          <cell r="J4603" t="str">
            <v>KEK.B.PENY.KEND. GOL.I S/D AGT.2005</v>
          </cell>
          <cell r="K4603" t="str">
            <v>500910140</v>
          </cell>
        </row>
        <row r="4604">
          <cell r="A4604" t="str">
            <v>F</v>
          </cell>
          <cell r="B4604" t="str">
            <v>8</v>
          </cell>
          <cell r="D4604" t="str">
            <v>000246</v>
          </cell>
          <cell r="E4604">
            <v>38590</v>
          </cell>
          <cell r="F4604" t="str">
            <v>41411K4</v>
          </cell>
          <cell r="G4604" t="str">
            <v>6107070111K4</v>
          </cell>
          <cell r="H4604">
            <v>19540</v>
          </cell>
          <cell r="I4604" t="str">
            <v>D</v>
          </cell>
          <cell r="J4604" t="str">
            <v>JAMINAN KECELAKAAN 25 AGT-05 PEMERIKSAAN PRODUK J</v>
          </cell>
          <cell r="K4604" t="str">
            <v>500901980</v>
          </cell>
        </row>
        <row r="4605">
          <cell r="A4605" t="str">
            <v>F</v>
          </cell>
          <cell r="B4605" t="str">
            <v>8</v>
          </cell>
          <cell r="D4605" t="str">
            <v>000246</v>
          </cell>
          <cell r="E4605">
            <v>38590</v>
          </cell>
          <cell r="F4605" t="str">
            <v>41411K5</v>
          </cell>
          <cell r="G4605" t="str">
            <v>6107070111K5</v>
          </cell>
          <cell r="H4605">
            <v>14380</v>
          </cell>
          <cell r="I4605" t="str">
            <v>D</v>
          </cell>
          <cell r="J4605" t="str">
            <v>JAMINAN KECELAKAAN 25 AGT-05 PEMERIKSAAN KINA</v>
          </cell>
          <cell r="K4605" t="str">
            <v>500901990</v>
          </cell>
        </row>
        <row r="4606">
          <cell r="A4606" t="str">
            <v>F</v>
          </cell>
          <cell r="B4606" t="str">
            <v>8</v>
          </cell>
          <cell r="D4606" t="str">
            <v>000247</v>
          </cell>
          <cell r="E4606">
            <v>38590</v>
          </cell>
          <cell r="F4606" t="str">
            <v>43301A4</v>
          </cell>
          <cell r="G4606" t="str">
            <v>6303020101A4</v>
          </cell>
          <cell r="H4606">
            <v>31160</v>
          </cell>
          <cell r="I4606" t="str">
            <v>D</v>
          </cell>
          <cell r="J4606" t="str">
            <v>KEK.B.PENY.KEND.II (PABRIK/TRUK)S/D AGT.2005 BTG</v>
          </cell>
          <cell r="K4606" t="str">
            <v>500910150</v>
          </cell>
        </row>
        <row r="4607">
          <cell r="A4607" t="str">
            <v>F</v>
          </cell>
          <cell r="B4607" t="str">
            <v>8</v>
          </cell>
          <cell r="D4607" t="str">
            <v>000246</v>
          </cell>
          <cell r="E4607">
            <v>38590</v>
          </cell>
          <cell r="F4607" t="str">
            <v>41411K6</v>
          </cell>
          <cell r="G4607" t="str">
            <v>6107070111K6</v>
          </cell>
          <cell r="H4607">
            <v>9070</v>
          </cell>
          <cell r="I4607" t="str">
            <v>D</v>
          </cell>
          <cell r="J4607" t="str">
            <v>JAMINAN KECELAKAAN 25 AGT-05 PEMERIKSAAN MIKROBIO</v>
          </cell>
          <cell r="K4607" t="str">
            <v>500902000</v>
          </cell>
        </row>
        <row r="4608">
          <cell r="A4608" t="str">
            <v>F</v>
          </cell>
          <cell r="B4608" t="str">
            <v>8</v>
          </cell>
          <cell r="D4608" t="str">
            <v>000246</v>
          </cell>
          <cell r="E4608">
            <v>38590</v>
          </cell>
          <cell r="F4608" t="str">
            <v>41411L1</v>
          </cell>
          <cell r="G4608" t="str">
            <v>6107070111L1</v>
          </cell>
          <cell r="H4608">
            <v>6810</v>
          </cell>
          <cell r="I4608" t="str">
            <v>D</v>
          </cell>
          <cell r="J4608" t="str">
            <v>JAMINAN KECELAKAAN 25 AGT-05 TEKNOLOGI FORMULASI</v>
          </cell>
          <cell r="K4608" t="str">
            <v>500902010</v>
          </cell>
        </row>
        <row r="4609">
          <cell r="A4609" t="str">
            <v>F</v>
          </cell>
          <cell r="B4609" t="str">
            <v>8</v>
          </cell>
          <cell r="D4609" t="str">
            <v>000246</v>
          </cell>
          <cell r="E4609">
            <v>38590</v>
          </cell>
          <cell r="F4609" t="str">
            <v>41411L2</v>
          </cell>
          <cell r="G4609" t="str">
            <v>6107070111L2</v>
          </cell>
          <cell r="H4609">
            <v>7950</v>
          </cell>
          <cell r="I4609" t="str">
            <v>D</v>
          </cell>
          <cell r="J4609" t="str">
            <v>JAMINAN KECELAKAAN 25 AGT-05 EVALUASI FORMULASI</v>
          </cell>
          <cell r="K4609" t="str">
            <v>500902020</v>
          </cell>
        </row>
        <row r="4610">
          <cell r="A4610" t="str">
            <v>F</v>
          </cell>
          <cell r="B4610" t="str">
            <v>8</v>
          </cell>
          <cell r="D4610" t="str">
            <v>000246</v>
          </cell>
          <cell r="E4610">
            <v>38590</v>
          </cell>
          <cell r="F4610" t="str">
            <v>41411L3</v>
          </cell>
          <cell r="G4610" t="str">
            <v>6107070111L3</v>
          </cell>
          <cell r="H4610">
            <v>5010</v>
          </cell>
          <cell r="I4610" t="str">
            <v>D</v>
          </cell>
          <cell r="J4610" t="str">
            <v>JAMINAN KECELAKAAN 25 AGT-05 EVALUASI METODA ANAL</v>
          </cell>
          <cell r="K4610" t="str">
            <v>500902030</v>
          </cell>
        </row>
        <row r="4611">
          <cell r="A4611" t="str">
            <v>F</v>
          </cell>
          <cell r="B4611" t="str">
            <v>8</v>
          </cell>
          <cell r="D4611" t="str">
            <v>000247</v>
          </cell>
          <cell r="E4611">
            <v>38590</v>
          </cell>
          <cell r="F4611" t="str">
            <v>4330100</v>
          </cell>
          <cell r="G4611" t="str">
            <v>630302010100</v>
          </cell>
          <cell r="H4611">
            <v>776796</v>
          </cell>
          <cell r="I4611" t="str">
            <v>D</v>
          </cell>
          <cell r="J4611" t="str">
            <v>KEK.B.PENY.KEND. GOL.II(PABRIK/TRUK) S/D AGT.2005</v>
          </cell>
          <cell r="K4611" t="str">
            <v>500910160</v>
          </cell>
        </row>
        <row r="4612">
          <cell r="A4612" t="str">
            <v>F</v>
          </cell>
          <cell r="B4612" t="str">
            <v>8</v>
          </cell>
          <cell r="D4612" t="str">
            <v>000246</v>
          </cell>
          <cell r="E4612">
            <v>38590</v>
          </cell>
          <cell r="F4612" t="str">
            <v>41411L4</v>
          </cell>
          <cell r="G4612" t="str">
            <v>6107070111L4</v>
          </cell>
          <cell r="H4612">
            <v>10470</v>
          </cell>
          <cell r="I4612" t="str">
            <v>D</v>
          </cell>
          <cell r="J4612" t="str">
            <v>JAMINAN KECELAKAAN 25 AGT-05 EVALUASI BAHAN KEMAS</v>
          </cell>
          <cell r="K4612" t="str">
            <v>500902040</v>
          </cell>
        </row>
        <row r="4613">
          <cell r="A4613" t="str">
            <v>F</v>
          </cell>
          <cell r="B4613" t="str">
            <v>8</v>
          </cell>
          <cell r="D4613" t="str">
            <v>000246</v>
          </cell>
          <cell r="E4613">
            <v>38590</v>
          </cell>
          <cell r="F4613" t="str">
            <v>41411M1</v>
          </cell>
          <cell r="G4613" t="str">
            <v>6107070111M1</v>
          </cell>
          <cell r="H4613">
            <v>13620</v>
          </cell>
          <cell r="I4613" t="str">
            <v>D</v>
          </cell>
          <cell r="J4613" t="str">
            <v>JAMINAN KECELAKAAN 25 AGT-05 TEKNIK &amp; PEMELIHARAA</v>
          </cell>
          <cell r="K4613" t="str">
            <v>500902050</v>
          </cell>
        </row>
        <row r="4614">
          <cell r="A4614" t="str">
            <v>F</v>
          </cell>
          <cell r="B4614" t="str">
            <v>8</v>
          </cell>
          <cell r="D4614" t="str">
            <v>000246</v>
          </cell>
          <cell r="E4614">
            <v>38590</v>
          </cell>
          <cell r="F4614" t="str">
            <v>41411M2</v>
          </cell>
          <cell r="G4614" t="str">
            <v>6107070111M2</v>
          </cell>
          <cell r="H4614">
            <v>18270</v>
          </cell>
          <cell r="I4614" t="str">
            <v>D</v>
          </cell>
          <cell r="J4614" t="str">
            <v>JAMINAN KECELAKAAN 25 AGT-05 BANGUNAN &amp; LINGKUNGA</v>
          </cell>
          <cell r="K4614" t="str">
            <v>500902060</v>
          </cell>
        </row>
        <row r="4615">
          <cell r="A4615" t="str">
            <v>F</v>
          </cell>
          <cell r="B4615" t="str">
            <v>8</v>
          </cell>
          <cell r="D4615" t="str">
            <v>000246</v>
          </cell>
          <cell r="E4615">
            <v>38590</v>
          </cell>
          <cell r="F4615" t="str">
            <v>41411M3</v>
          </cell>
          <cell r="G4615" t="str">
            <v>6107070111M3</v>
          </cell>
          <cell r="H4615">
            <v>71870</v>
          </cell>
          <cell r="I4615" t="str">
            <v>D</v>
          </cell>
          <cell r="J4615" t="str">
            <v>JAMINAN KECELAKAAN 25 AGT-05 ELEKTRIK &amp; INSTALASI</v>
          </cell>
          <cell r="K4615" t="str">
            <v>500902070</v>
          </cell>
        </row>
        <row r="4616">
          <cell r="A4616" t="str">
            <v>F</v>
          </cell>
          <cell r="B4616" t="str">
            <v>8</v>
          </cell>
          <cell r="D4616" t="str">
            <v>000246</v>
          </cell>
          <cell r="E4616">
            <v>38590</v>
          </cell>
          <cell r="F4616" t="str">
            <v>41411M4</v>
          </cell>
          <cell r="G4616" t="str">
            <v>6107070111M4</v>
          </cell>
          <cell r="H4616">
            <v>53730</v>
          </cell>
          <cell r="I4616" t="str">
            <v>D</v>
          </cell>
          <cell r="J4616" t="str">
            <v>JAMINAN KECELAKAAN 25 AGT-05 MEKANIK</v>
          </cell>
          <cell r="K4616" t="str">
            <v>500902080</v>
          </cell>
        </row>
        <row r="4617">
          <cell r="A4617" t="str">
            <v>F</v>
          </cell>
          <cell r="B4617" t="str">
            <v>8</v>
          </cell>
          <cell r="D4617" t="str">
            <v>000247</v>
          </cell>
          <cell r="E4617">
            <v>38590</v>
          </cell>
          <cell r="F4617" t="str">
            <v>4330200</v>
          </cell>
          <cell r="G4617" t="str">
            <v>630302020200</v>
          </cell>
          <cell r="H4617">
            <v>937804</v>
          </cell>
          <cell r="I4617" t="str">
            <v>D</v>
          </cell>
          <cell r="J4617" t="str">
            <v>KEK.B.PENY.KEND. GOL.II(UMUM) S/D AGT.2005</v>
          </cell>
          <cell r="K4617" t="str">
            <v>500910170</v>
          </cell>
        </row>
        <row r="4618">
          <cell r="A4618" t="str">
            <v>F</v>
          </cell>
          <cell r="B4618" t="str">
            <v>8</v>
          </cell>
          <cell r="D4618" t="str">
            <v>000246</v>
          </cell>
          <cell r="E4618">
            <v>38590</v>
          </cell>
          <cell r="F4618" t="str">
            <v>41411N1</v>
          </cell>
          <cell r="G4618" t="str">
            <v>6107070111N1</v>
          </cell>
          <cell r="H4618">
            <v>11120</v>
          </cell>
          <cell r="I4618" t="str">
            <v>D</v>
          </cell>
          <cell r="J4618" t="str">
            <v>JAMINAN KECELAKAAN 25 AGT-05 PENYIMPANAN</v>
          </cell>
          <cell r="K4618" t="str">
            <v>500902090</v>
          </cell>
        </row>
        <row r="4619">
          <cell r="A4619" t="str">
            <v>F</v>
          </cell>
          <cell r="B4619" t="str">
            <v>8</v>
          </cell>
          <cell r="D4619" t="str">
            <v>000246</v>
          </cell>
          <cell r="E4619">
            <v>38590</v>
          </cell>
          <cell r="F4619" t="str">
            <v>41411N2</v>
          </cell>
          <cell r="G4619" t="str">
            <v>6107070111N2</v>
          </cell>
          <cell r="H4619">
            <v>11270</v>
          </cell>
          <cell r="I4619" t="str">
            <v>D</v>
          </cell>
          <cell r="J4619" t="str">
            <v>JAMINAN KECELAKAAN 25 AGT-05 PENYIMPANAN BAHAN BA</v>
          </cell>
          <cell r="K4619" t="str">
            <v>500902100</v>
          </cell>
        </row>
        <row r="4620">
          <cell r="A4620" t="str">
            <v>F</v>
          </cell>
          <cell r="B4620" t="str">
            <v>8</v>
          </cell>
          <cell r="D4620" t="str">
            <v>000247</v>
          </cell>
          <cell r="E4620">
            <v>38590</v>
          </cell>
          <cell r="F4620" t="str">
            <v>0280100</v>
          </cell>
          <cell r="G4620" t="str">
            <v>132003020100</v>
          </cell>
          <cell r="H4620">
            <v>1745760</v>
          </cell>
          <cell r="I4620" t="str">
            <v>K</v>
          </cell>
          <cell r="J4620" t="str">
            <v>KEK.B.PENY.KEND. GOL.II S/D AGT.2005</v>
          </cell>
          <cell r="K4620" t="str">
            <v>500910180</v>
          </cell>
        </row>
        <row r="4621">
          <cell r="A4621" t="str">
            <v>F</v>
          </cell>
          <cell r="B4621" t="str">
            <v>8</v>
          </cell>
          <cell r="D4621" t="str">
            <v>000246</v>
          </cell>
          <cell r="E4621">
            <v>38590</v>
          </cell>
          <cell r="F4621" t="str">
            <v>41411N3</v>
          </cell>
          <cell r="G4621" t="str">
            <v>6107070111N3</v>
          </cell>
          <cell r="H4621">
            <v>35950</v>
          </cell>
          <cell r="I4621" t="str">
            <v>D</v>
          </cell>
          <cell r="J4621" t="str">
            <v>JAMINAN KECELAKAAN 25 AGT-05 PENYIMPANAN BAHAN KE</v>
          </cell>
          <cell r="K4621" t="str">
            <v>500902110</v>
          </cell>
        </row>
        <row r="4622">
          <cell r="A4622" t="str">
            <v>F</v>
          </cell>
          <cell r="B4622" t="str">
            <v>8</v>
          </cell>
          <cell r="D4622" t="str">
            <v>000246</v>
          </cell>
          <cell r="E4622">
            <v>38590</v>
          </cell>
          <cell r="F4622" t="str">
            <v>41411N4</v>
          </cell>
          <cell r="G4622" t="str">
            <v>6107070111N4</v>
          </cell>
          <cell r="H4622">
            <v>29410</v>
          </cell>
          <cell r="I4622" t="str">
            <v>D</v>
          </cell>
          <cell r="J4622" t="str">
            <v>JAMINAN KECELAKAAN 25 AGT-05 PENYIMPANAN PRODUK J</v>
          </cell>
          <cell r="K4622" t="str">
            <v>500902120</v>
          </cell>
        </row>
        <row r="4623">
          <cell r="A4623" t="str">
            <v>F</v>
          </cell>
          <cell r="B4623" t="str">
            <v>8</v>
          </cell>
          <cell r="D4623" t="str">
            <v>000246</v>
          </cell>
          <cell r="E4623">
            <v>38590</v>
          </cell>
          <cell r="F4623" t="str">
            <v>41411N5</v>
          </cell>
          <cell r="G4623" t="str">
            <v>6107070111N5</v>
          </cell>
          <cell r="H4623">
            <v>5990</v>
          </cell>
          <cell r="I4623" t="str">
            <v>D</v>
          </cell>
          <cell r="J4623" t="str">
            <v>JAMINAN KECELAKAAN 25 AGT-05 PENYIMPANAN BARANG T</v>
          </cell>
          <cell r="K4623" t="str">
            <v>500902130</v>
          </cell>
        </row>
        <row r="4624">
          <cell r="A4624" t="str">
            <v>F</v>
          </cell>
          <cell r="B4624" t="str">
            <v>8</v>
          </cell>
          <cell r="D4624" t="str">
            <v>000246</v>
          </cell>
          <cell r="E4624">
            <v>38590</v>
          </cell>
          <cell r="F4624" t="str">
            <v>41411N6</v>
          </cell>
          <cell r="G4624" t="str">
            <v>6107070111N6</v>
          </cell>
          <cell r="H4624">
            <v>51470</v>
          </cell>
          <cell r="I4624" t="str">
            <v>D</v>
          </cell>
          <cell r="J4624" t="str">
            <v>JAMINAN KECELAKAAN 25 AGT-05 PENYIMPANAN KULIT KI</v>
          </cell>
          <cell r="K4624" t="str">
            <v>500902140</v>
          </cell>
        </row>
        <row r="4625">
          <cell r="A4625" t="str">
            <v>F</v>
          </cell>
          <cell r="B4625" t="str">
            <v>8</v>
          </cell>
          <cell r="D4625" t="str">
            <v>000247</v>
          </cell>
          <cell r="E4625">
            <v>38590</v>
          </cell>
          <cell r="F4625" t="str">
            <v>4320000</v>
          </cell>
          <cell r="G4625" t="str">
            <v>630401010000</v>
          </cell>
          <cell r="H4625">
            <v>12205309</v>
          </cell>
          <cell r="I4625" t="str">
            <v>D</v>
          </cell>
          <cell r="J4625" t="str">
            <v>KEK.B.PENY.INVENT I S/D AGT.2005</v>
          </cell>
          <cell r="K4625" t="str">
            <v>500910190</v>
          </cell>
        </row>
        <row r="4626">
          <cell r="A4626" t="str">
            <v>F</v>
          </cell>
          <cell r="B4626" t="str">
            <v>8</v>
          </cell>
          <cell r="D4626" t="str">
            <v>000247</v>
          </cell>
          <cell r="E4626">
            <v>38590</v>
          </cell>
          <cell r="F4626" t="str">
            <v>0260000</v>
          </cell>
          <cell r="G4626" t="str">
            <v>132004010000</v>
          </cell>
          <cell r="H4626">
            <v>12205309</v>
          </cell>
          <cell r="I4626" t="str">
            <v>K</v>
          </cell>
          <cell r="J4626" t="str">
            <v>KEK.B.PENY.INVENT I S/D AGT.2005</v>
          </cell>
          <cell r="K4626" t="str">
            <v>500910200</v>
          </cell>
        </row>
        <row r="4627">
          <cell r="A4627" t="str">
            <v>F</v>
          </cell>
          <cell r="B4627" t="str">
            <v>8</v>
          </cell>
          <cell r="D4627" t="str">
            <v>000246</v>
          </cell>
          <cell r="E4627">
            <v>38590</v>
          </cell>
          <cell r="F4627" t="str">
            <v>41411N7</v>
          </cell>
          <cell r="G4627" t="str">
            <v>6107070111N7</v>
          </cell>
          <cell r="H4627">
            <v>36070</v>
          </cell>
          <cell r="I4627" t="str">
            <v>D</v>
          </cell>
          <cell r="J4627" t="str">
            <v>JAMINAN KECELAKAAN 25 AGT-05 PENIMBANGAN SENTRAL</v>
          </cell>
          <cell r="K4627" t="str">
            <v>500902150</v>
          </cell>
        </row>
        <row r="4628">
          <cell r="A4628" t="str">
            <v>F</v>
          </cell>
          <cell r="B4628" t="str">
            <v>8</v>
          </cell>
          <cell r="D4628" t="str">
            <v>000246</v>
          </cell>
          <cell r="E4628">
            <v>38590</v>
          </cell>
          <cell r="F4628" t="str">
            <v>41411N8</v>
          </cell>
          <cell r="G4628" t="str">
            <v>6107070111N8</v>
          </cell>
          <cell r="H4628">
            <v>6390</v>
          </cell>
          <cell r="I4628" t="str">
            <v>D</v>
          </cell>
          <cell r="J4628" t="str">
            <v>JAMINAN KECELAKAAN 25 AGT-05 PENANDAAN BAHAN KEMA</v>
          </cell>
          <cell r="K4628" t="str">
            <v>500902160</v>
          </cell>
        </row>
        <row r="4629">
          <cell r="A4629" t="str">
            <v>F</v>
          </cell>
          <cell r="B4629" t="str">
            <v>8</v>
          </cell>
          <cell r="D4629" t="str">
            <v>000247</v>
          </cell>
          <cell r="E4629">
            <v>38590</v>
          </cell>
          <cell r="F4629" t="str">
            <v>4320100</v>
          </cell>
          <cell r="G4629" t="str">
            <v>630402010100</v>
          </cell>
          <cell r="H4629">
            <v>70936739</v>
          </cell>
          <cell r="I4629" t="str">
            <v>D</v>
          </cell>
          <cell r="J4629" t="str">
            <v>KEK.B.PENY.INVENT II S/D AGT.2005</v>
          </cell>
          <cell r="K4629" t="str">
            <v>500910210</v>
          </cell>
        </row>
        <row r="4630">
          <cell r="A4630" t="str">
            <v>F</v>
          </cell>
          <cell r="B4630" t="str">
            <v>8</v>
          </cell>
          <cell r="D4630" t="str">
            <v>000247</v>
          </cell>
          <cell r="E4630">
            <v>38590</v>
          </cell>
          <cell r="F4630" t="str">
            <v>0260100</v>
          </cell>
          <cell r="G4630" t="str">
            <v>132004020100</v>
          </cell>
          <cell r="H4630">
            <v>70936739</v>
          </cell>
          <cell r="I4630" t="str">
            <v>K</v>
          </cell>
          <cell r="J4630" t="str">
            <v>KEK.B.PENY.INVENT II S/D AGT.2005</v>
          </cell>
          <cell r="K4630" t="str">
            <v>500910220</v>
          </cell>
        </row>
        <row r="4631">
          <cell r="A4631" t="str">
            <v>F</v>
          </cell>
          <cell r="B4631" t="str">
            <v>8</v>
          </cell>
          <cell r="D4631" t="str">
            <v>000246</v>
          </cell>
          <cell r="E4631">
            <v>38590</v>
          </cell>
          <cell r="F4631" t="str">
            <v>41411O1</v>
          </cell>
          <cell r="G4631" t="str">
            <v>6107070111O1</v>
          </cell>
          <cell r="H4631">
            <v>7160</v>
          </cell>
          <cell r="I4631" t="str">
            <v>D</v>
          </cell>
          <cell r="J4631" t="str">
            <v>JAMINAN KECELAKAAN 25 AGT-05 PEMBELIAN</v>
          </cell>
          <cell r="K4631" t="str">
            <v>500902170</v>
          </cell>
        </row>
        <row r="4632">
          <cell r="A4632" t="str">
            <v>F</v>
          </cell>
          <cell r="B4632" t="str">
            <v>8</v>
          </cell>
          <cell r="D4632" t="str">
            <v>000246</v>
          </cell>
          <cell r="E4632">
            <v>38590</v>
          </cell>
          <cell r="F4632" t="str">
            <v>41411O2</v>
          </cell>
          <cell r="G4632" t="str">
            <v>6107070111O2</v>
          </cell>
          <cell r="H4632">
            <v>11230</v>
          </cell>
          <cell r="I4632" t="str">
            <v>D</v>
          </cell>
          <cell r="J4632" t="str">
            <v>JAMINAN KECELAKAAN 25 AGT-05 PEMBELIAN BAHAN PROD</v>
          </cell>
          <cell r="K4632" t="str">
            <v>500902180</v>
          </cell>
        </row>
        <row r="4633">
          <cell r="A4633" t="str">
            <v>F</v>
          </cell>
          <cell r="B4633" t="str">
            <v>8</v>
          </cell>
          <cell r="D4633" t="str">
            <v>000246</v>
          </cell>
          <cell r="E4633">
            <v>38590</v>
          </cell>
          <cell r="F4633" t="str">
            <v>41411O3</v>
          </cell>
          <cell r="G4633" t="str">
            <v>6107070111O3</v>
          </cell>
          <cell r="H4633">
            <v>9180</v>
          </cell>
          <cell r="I4633" t="str">
            <v>D</v>
          </cell>
          <cell r="J4633" t="str">
            <v>JAMINAN KECELAKAAN 25 AGT-05 PEMBELIAN BAHAN NON</v>
          </cell>
          <cell r="K4633" t="str">
            <v>500902190</v>
          </cell>
        </row>
        <row r="4634">
          <cell r="A4634" t="str">
            <v>F</v>
          </cell>
          <cell r="B4634" t="str">
            <v>8</v>
          </cell>
          <cell r="D4634" t="str">
            <v>000247</v>
          </cell>
          <cell r="E4634">
            <v>38590</v>
          </cell>
          <cell r="F4634" t="str">
            <v>4380200</v>
          </cell>
          <cell r="G4634" t="str">
            <v>630801010200</v>
          </cell>
          <cell r="H4634">
            <v>21554591</v>
          </cell>
          <cell r="I4634" t="str">
            <v>D</v>
          </cell>
          <cell r="J4634" t="str">
            <v>KEK.B.PENY.TANAMAN MENGHASILKAN S/D AGT.2005</v>
          </cell>
          <cell r="K4634" t="str">
            <v>500910230</v>
          </cell>
        </row>
        <row r="4635">
          <cell r="A4635" t="str">
            <v>F</v>
          </cell>
          <cell r="B4635" t="str">
            <v>8</v>
          </cell>
          <cell r="D4635" t="str">
            <v>000247</v>
          </cell>
          <cell r="E4635">
            <v>38590</v>
          </cell>
          <cell r="F4635" t="str">
            <v>1110000</v>
          </cell>
          <cell r="G4635" t="str">
            <v>132008010000</v>
          </cell>
          <cell r="H4635">
            <v>21554591</v>
          </cell>
          <cell r="I4635" t="str">
            <v>K</v>
          </cell>
          <cell r="J4635" t="str">
            <v>KEK.B.PENY.TANAMAN MENGHASILKAN S/D AGT.2005</v>
          </cell>
          <cell r="K4635" t="str">
            <v>500910240</v>
          </cell>
        </row>
        <row r="4636">
          <cell r="A4636" t="str">
            <v>F</v>
          </cell>
          <cell r="B4636" t="str">
            <v>8</v>
          </cell>
          <cell r="D4636" t="str">
            <v>000246</v>
          </cell>
          <cell r="E4636">
            <v>38590</v>
          </cell>
          <cell r="F4636" t="str">
            <v>41411P1</v>
          </cell>
          <cell r="G4636" t="str">
            <v>6107070111P1</v>
          </cell>
          <cell r="H4636">
            <v>6480</v>
          </cell>
          <cell r="I4636" t="str">
            <v>D</v>
          </cell>
          <cell r="J4636" t="str">
            <v>JAMINAN KECELAKAAN 25 AGT-05 PENGOLAHAN DATA INFO</v>
          </cell>
          <cell r="K4636" t="str">
            <v>500902200</v>
          </cell>
        </row>
        <row r="4637">
          <cell r="A4637" t="str">
            <v>F</v>
          </cell>
          <cell r="B4637" t="str">
            <v>8</v>
          </cell>
          <cell r="D4637" t="str">
            <v>000246</v>
          </cell>
          <cell r="E4637">
            <v>38590</v>
          </cell>
          <cell r="F4637" t="str">
            <v>41411A4</v>
          </cell>
          <cell r="G4637" t="str">
            <v>6107070111A4</v>
          </cell>
          <cell r="H4637">
            <v>57480</v>
          </cell>
          <cell r="I4637" t="str">
            <v>D</v>
          </cell>
          <cell r="J4637" t="str">
            <v>JAMINAN KECELAKAAN 25 AGT-05 KTO BINTANG</v>
          </cell>
          <cell r="K4637" t="str">
            <v>500902210</v>
          </cell>
        </row>
        <row r="4638">
          <cell r="A4638" t="str">
            <v>F</v>
          </cell>
          <cell r="B4638" t="str">
            <v>8</v>
          </cell>
          <cell r="D4638" t="str">
            <v>000246</v>
          </cell>
          <cell r="E4638">
            <v>38590</v>
          </cell>
          <cell r="F4638" t="str">
            <v>41411Q5</v>
          </cell>
          <cell r="G4638" t="str">
            <v>6107070111Q5</v>
          </cell>
          <cell r="H4638">
            <v>124200</v>
          </cell>
          <cell r="I4638" t="str">
            <v>D</v>
          </cell>
          <cell r="J4638" t="str">
            <v>JAMINAN KECELAKAAN 25 AGT-05 UMUM</v>
          </cell>
          <cell r="K4638" t="str">
            <v>500902220</v>
          </cell>
        </row>
        <row r="4639">
          <cell r="A4639" t="str">
            <v>F</v>
          </cell>
          <cell r="B4639" t="str">
            <v>8</v>
          </cell>
          <cell r="D4639" t="str">
            <v>000247</v>
          </cell>
          <cell r="E4639">
            <v>38590</v>
          </cell>
          <cell r="F4639" t="str">
            <v>4380100</v>
          </cell>
          <cell r="G4639" t="str">
            <v>630901010100</v>
          </cell>
          <cell r="H4639">
            <v>1141783</v>
          </cell>
          <cell r="I4639" t="str">
            <v>D</v>
          </cell>
          <cell r="J4639" t="str">
            <v>KEK.B.AMORTISASI HGU/HGB S/D AGT.2005</v>
          </cell>
          <cell r="K4639" t="str">
            <v>500910250</v>
          </cell>
        </row>
        <row r="4640">
          <cell r="A4640" t="str">
            <v>F</v>
          </cell>
          <cell r="B4640" t="str">
            <v>8</v>
          </cell>
          <cell r="D4640" t="str">
            <v>000246</v>
          </cell>
          <cell r="E4640">
            <v>38590</v>
          </cell>
          <cell r="F4640" t="str">
            <v>41411Q6</v>
          </cell>
          <cell r="G4640" t="str">
            <v>6107070111Q6</v>
          </cell>
          <cell r="H4640">
            <v>52590</v>
          </cell>
          <cell r="I4640" t="str">
            <v>D</v>
          </cell>
          <cell r="J4640" t="str">
            <v>JAMINAN KECELAKAAN 25 AGT-05 RUMAH TANGGA</v>
          </cell>
          <cell r="K4640" t="str">
            <v>500902230</v>
          </cell>
        </row>
        <row r="4641">
          <cell r="A4641" t="str">
            <v>F</v>
          </cell>
          <cell r="B4641" t="str">
            <v>8</v>
          </cell>
          <cell r="D4641" t="str">
            <v>000247</v>
          </cell>
          <cell r="E4641">
            <v>38590</v>
          </cell>
          <cell r="F4641" t="str">
            <v>1900500</v>
          </cell>
          <cell r="G4641" t="str">
            <v>150303020500</v>
          </cell>
          <cell r="H4641">
            <v>1141783</v>
          </cell>
          <cell r="I4641" t="str">
            <v>K</v>
          </cell>
          <cell r="J4641" t="str">
            <v>KEK.B.AMORTISASI HGU/HGB S/D AGT.2005</v>
          </cell>
          <cell r="K4641" t="str">
            <v>500910260</v>
          </cell>
        </row>
        <row r="4642">
          <cell r="A4642" t="str">
            <v>F</v>
          </cell>
          <cell r="B4642" t="str">
            <v>8</v>
          </cell>
          <cell r="D4642" t="str">
            <v>000246</v>
          </cell>
          <cell r="E4642">
            <v>38590</v>
          </cell>
          <cell r="F4642" t="str">
            <v>41411Q1</v>
          </cell>
          <cell r="G4642" t="str">
            <v>6107070111Q1</v>
          </cell>
          <cell r="H4642">
            <v>7700</v>
          </cell>
          <cell r="I4642" t="str">
            <v>D</v>
          </cell>
          <cell r="J4642" t="str">
            <v>JAMINAN KECELAKAAN 25 AGT-05 ADM.PERSONALIA &amp; UMU</v>
          </cell>
          <cell r="K4642" t="str">
            <v>500902240</v>
          </cell>
        </row>
        <row r="4643">
          <cell r="A4643" t="str">
            <v>F</v>
          </cell>
          <cell r="B4643" t="str">
            <v>8</v>
          </cell>
          <cell r="D4643" t="str">
            <v>000246</v>
          </cell>
          <cell r="E4643">
            <v>38590</v>
          </cell>
          <cell r="F4643" t="str">
            <v>41411Q2</v>
          </cell>
          <cell r="G4643" t="str">
            <v>6107070111Q2</v>
          </cell>
          <cell r="H4643">
            <v>30180</v>
          </cell>
          <cell r="I4643" t="str">
            <v>D</v>
          </cell>
          <cell r="J4643" t="str">
            <v>JAMINAN KECELAKAAN 25 AGT-05 ADM.PERSONALIA PLANT</v>
          </cell>
          <cell r="K4643" t="str">
            <v>500902250</v>
          </cell>
        </row>
        <row r="4644">
          <cell r="A4644" t="str">
            <v>F</v>
          </cell>
          <cell r="B4644" t="str">
            <v>8</v>
          </cell>
          <cell r="D4644" t="str">
            <v>000246</v>
          </cell>
          <cell r="E4644">
            <v>38590</v>
          </cell>
          <cell r="F4644" t="str">
            <v>41411Q4</v>
          </cell>
          <cell r="G4644" t="str">
            <v>6107070111Q4</v>
          </cell>
          <cell r="H4644">
            <v>6100</v>
          </cell>
          <cell r="I4644" t="str">
            <v>D</v>
          </cell>
          <cell r="J4644" t="str">
            <v>JAMINAN KECELAKAAN 25 AGT-05 PELATIHAN</v>
          </cell>
          <cell r="K4644" t="str">
            <v>500902260</v>
          </cell>
        </row>
        <row r="4645">
          <cell r="A4645" t="str">
            <v>F</v>
          </cell>
          <cell r="B4645" t="str">
            <v>8</v>
          </cell>
          <cell r="D4645" t="str">
            <v>000246</v>
          </cell>
          <cell r="E4645">
            <v>38590</v>
          </cell>
          <cell r="F4645" t="str">
            <v>41411R1</v>
          </cell>
          <cell r="G4645" t="str">
            <v>6107070111R1</v>
          </cell>
          <cell r="H4645">
            <v>6480</v>
          </cell>
          <cell r="I4645" t="str">
            <v>D</v>
          </cell>
          <cell r="J4645" t="str">
            <v>JAMINAN KECELAKAAN 25 AGT-05 AKUNTANSI</v>
          </cell>
          <cell r="K4645" t="str">
            <v>500902270</v>
          </cell>
        </row>
        <row r="4646">
          <cell r="A4646" t="str">
            <v>F</v>
          </cell>
          <cell r="B4646" t="str">
            <v>8</v>
          </cell>
          <cell r="D4646" t="str">
            <v>000246</v>
          </cell>
          <cell r="E4646">
            <v>38590</v>
          </cell>
          <cell r="F4646" t="str">
            <v>41411R2</v>
          </cell>
          <cell r="G4646" t="str">
            <v>6107070111R2</v>
          </cell>
          <cell r="H4646">
            <v>35860</v>
          </cell>
          <cell r="I4646" t="str">
            <v>D</v>
          </cell>
          <cell r="J4646" t="str">
            <v>JAMINAN KECELAKAAN 25 AGT-05 BID.VERIFIKASI / LAP</v>
          </cell>
          <cell r="K4646" t="str">
            <v>500902280</v>
          </cell>
        </row>
        <row r="4647">
          <cell r="A4647" t="str">
            <v>F</v>
          </cell>
          <cell r="B4647" t="str">
            <v>8</v>
          </cell>
          <cell r="D4647" t="str">
            <v>000246</v>
          </cell>
          <cell r="E4647">
            <v>38590</v>
          </cell>
          <cell r="F4647" t="str">
            <v>41411R3</v>
          </cell>
          <cell r="G4647" t="str">
            <v>6107070111R3</v>
          </cell>
          <cell r="H4647">
            <v>5050</v>
          </cell>
          <cell r="I4647" t="str">
            <v>D</v>
          </cell>
          <cell r="J4647" t="str">
            <v>JAMINAN KECELAKAAN 25 AGT-05 BIDANG PROSES DATA A</v>
          </cell>
          <cell r="K4647" t="str">
            <v>500902290</v>
          </cell>
        </row>
        <row r="4648">
          <cell r="A4648" t="str">
            <v>F</v>
          </cell>
          <cell r="B4648" t="str">
            <v>8</v>
          </cell>
          <cell r="D4648" t="str">
            <v>000246</v>
          </cell>
          <cell r="E4648">
            <v>38590</v>
          </cell>
          <cell r="F4648" t="str">
            <v>41411R4</v>
          </cell>
          <cell r="G4648" t="str">
            <v>6107070111R4</v>
          </cell>
          <cell r="H4648">
            <v>6860</v>
          </cell>
          <cell r="I4648" t="str">
            <v>D</v>
          </cell>
          <cell r="J4648" t="str">
            <v>JAMINAN KECELAKAAN 25 AGT-05 BID STANDARISASI PEN</v>
          </cell>
          <cell r="K4648" t="str">
            <v>500902300</v>
          </cell>
        </row>
        <row r="4649">
          <cell r="A4649" t="str">
            <v>F</v>
          </cell>
          <cell r="B4649" t="str">
            <v>8</v>
          </cell>
          <cell r="D4649" t="str">
            <v>000246</v>
          </cell>
          <cell r="E4649">
            <v>38590</v>
          </cell>
          <cell r="F4649" t="str">
            <v>41411S1</v>
          </cell>
          <cell r="G4649" t="str">
            <v>6107070111S1</v>
          </cell>
          <cell r="H4649">
            <v>12760</v>
          </cell>
          <cell r="I4649" t="str">
            <v>D</v>
          </cell>
          <cell r="J4649" t="str">
            <v>JAMINAN KECELAKAAN 25 AGT-05 KEUANGAN</v>
          </cell>
          <cell r="K4649" t="str">
            <v>500902310</v>
          </cell>
        </row>
        <row r="4650">
          <cell r="A4650" t="str">
            <v>F</v>
          </cell>
          <cell r="B4650" t="str">
            <v>8</v>
          </cell>
          <cell r="D4650" t="str">
            <v>000246</v>
          </cell>
          <cell r="E4650">
            <v>38590</v>
          </cell>
          <cell r="F4650" t="str">
            <v>41411S2</v>
          </cell>
          <cell r="G4650" t="str">
            <v>6107070111S2</v>
          </cell>
          <cell r="H4650">
            <v>6370</v>
          </cell>
          <cell r="I4650" t="str">
            <v>D</v>
          </cell>
          <cell r="J4650" t="str">
            <v>JAMINAN KECELAKAAN 25 AGT-05 ANGGARAN</v>
          </cell>
          <cell r="K4650" t="str">
            <v>500902320</v>
          </cell>
        </row>
        <row r="4651">
          <cell r="A4651" t="str">
            <v>F</v>
          </cell>
          <cell r="B4651" t="str">
            <v>8</v>
          </cell>
          <cell r="D4651" t="str">
            <v>000246</v>
          </cell>
          <cell r="E4651">
            <v>38590</v>
          </cell>
          <cell r="F4651" t="str">
            <v>41411S3</v>
          </cell>
          <cell r="G4651" t="str">
            <v>6107070111S3</v>
          </cell>
          <cell r="H4651">
            <v>23700</v>
          </cell>
          <cell r="I4651" t="str">
            <v>D</v>
          </cell>
          <cell r="J4651" t="str">
            <v>JAMINAN KECELAKAAN 25 AGT-05 ADM / KAS BANK PLANT</v>
          </cell>
          <cell r="K4651" t="str">
            <v>500902330</v>
          </cell>
        </row>
        <row r="4652">
          <cell r="A4652" t="str">
            <v>F</v>
          </cell>
          <cell r="B4652" t="str">
            <v>8</v>
          </cell>
          <cell r="D4652" t="str">
            <v>000246</v>
          </cell>
          <cell r="E4652">
            <v>38590</v>
          </cell>
          <cell r="F4652" t="str">
            <v>41411S4</v>
          </cell>
          <cell r="G4652" t="str">
            <v>6107070111S4</v>
          </cell>
          <cell r="H4652">
            <v>20310</v>
          </cell>
          <cell r="I4652" t="str">
            <v>D</v>
          </cell>
          <cell r="J4652" t="str">
            <v>JAMINAN KECELAKAAN 25 AGT-05 PAJAK</v>
          </cell>
          <cell r="K4652" t="str">
            <v>500902340</v>
          </cell>
        </row>
        <row r="4653">
          <cell r="A4653" t="str">
            <v>F</v>
          </cell>
          <cell r="B4653" t="str">
            <v>8</v>
          </cell>
          <cell r="D4653" t="str">
            <v>000246</v>
          </cell>
          <cell r="E4653">
            <v>38590</v>
          </cell>
          <cell r="F4653" t="str">
            <v>1720000</v>
          </cell>
          <cell r="G4653" t="str">
            <v>210503010000</v>
          </cell>
          <cell r="H4653">
            <v>9532400</v>
          </cell>
          <cell r="I4653" t="str">
            <v>K</v>
          </cell>
          <cell r="J4653" t="str">
            <v>IJHT TGL 25 AGT-05 PLANT BANDUNG</v>
          </cell>
          <cell r="K4653" t="str">
            <v>500902350</v>
          </cell>
        </row>
        <row r="4654">
          <cell r="A4654" t="str">
            <v>F</v>
          </cell>
          <cell r="B4654" t="str">
            <v>8</v>
          </cell>
          <cell r="D4654" t="str">
            <v>000246</v>
          </cell>
          <cell r="E4654">
            <v>38590</v>
          </cell>
          <cell r="F4654" t="str">
            <v>1720001</v>
          </cell>
          <cell r="G4654" t="str">
            <v>210503010001</v>
          </cell>
          <cell r="H4654">
            <v>774170</v>
          </cell>
          <cell r="I4654" t="str">
            <v>K</v>
          </cell>
          <cell r="J4654" t="str">
            <v>IJK TGL 25 AGT-05 PLANT BANDUNG</v>
          </cell>
          <cell r="K4654" t="str">
            <v>500902360</v>
          </cell>
        </row>
        <row r="4655">
          <cell r="A4655" t="str">
            <v>F</v>
          </cell>
          <cell r="B4655" t="str">
            <v>8</v>
          </cell>
          <cell r="D4655" t="str">
            <v>000246</v>
          </cell>
          <cell r="E4655">
            <v>38590</v>
          </cell>
          <cell r="F4655" t="str">
            <v>1720002</v>
          </cell>
          <cell r="G4655" t="str">
            <v>210503010002</v>
          </cell>
          <cell r="H4655">
            <v>2295040</v>
          </cell>
          <cell r="I4655" t="str">
            <v>K</v>
          </cell>
          <cell r="J4655" t="str">
            <v>IJKK TGL 25 AGT-05 PLANT BANDUNG</v>
          </cell>
          <cell r="K4655" t="str">
            <v>500902370</v>
          </cell>
        </row>
        <row r="4656">
          <cell r="A4656" t="str">
            <v>F</v>
          </cell>
          <cell r="B4656" t="str">
            <v>8</v>
          </cell>
          <cell r="D4656" t="str">
            <v>000246</v>
          </cell>
          <cell r="E4656">
            <v>38590</v>
          </cell>
          <cell r="F4656" t="str">
            <v>48504F2</v>
          </cell>
          <cell r="G4656" t="str">
            <v>6107070204F2</v>
          </cell>
          <cell r="H4656">
            <v>23650</v>
          </cell>
          <cell r="I4656" t="str">
            <v>D</v>
          </cell>
          <cell r="J4656" t="str">
            <v>IJHT 25 AGT-05 GRANULASI</v>
          </cell>
          <cell r="K4656" t="str">
            <v>500902380</v>
          </cell>
        </row>
        <row r="4657">
          <cell r="A4657" t="str">
            <v>F</v>
          </cell>
          <cell r="B4657" t="str">
            <v>8</v>
          </cell>
          <cell r="D4657" t="str">
            <v>000246</v>
          </cell>
          <cell r="E4657">
            <v>38590</v>
          </cell>
          <cell r="F4657" t="str">
            <v>48504F3</v>
          </cell>
          <cell r="G4657" t="str">
            <v>6107070204F3</v>
          </cell>
          <cell r="H4657">
            <v>22430</v>
          </cell>
          <cell r="I4657" t="str">
            <v>D</v>
          </cell>
          <cell r="J4657" t="str">
            <v>IJHT 25 AGT-05 PENCETAKAN</v>
          </cell>
          <cell r="K4657" t="str">
            <v>500902390</v>
          </cell>
        </row>
        <row r="4658">
          <cell r="A4658" t="str">
            <v>F</v>
          </cell>
          <cell r="B4658" t="str">
            <v>8</v>
          </cell>
          <cell r="D4658" t="str">
            <v>000246</v>
          </cell>
          <cell r="E4658">
            <v>38590</v>
          </cell>
          <cell r="F4658" t="str">
            <v>48504F5</v>
          </cell>
          <cell r="G4658" t="str">
            <v>6107070204F5</v>
          </cell>
          <cell r="H4658">
            <v>22430</v>
          </cell>
          <cell r="I4658" t="str">
            <v>D</v>
          </cell>
          <cell r="J4658" t="str">
            <v>IJHT 25 AGT-05 ARV</v>
          </cell>
          <cell r="K4658" t="str">
            <v>500902400</v>
          </cell>
        </row>
        <row r="4659">
          <cell r="A4659" t="str">
            <v>F</v>
          </cell>
          <cell r="B4659" t="str">
            <v>8</v>
          </cell>
          <cell r="D4659" t="str">
            <v>000246</v>
          </cell>
          <cell r="E4659">
            <v>38590</v>
          </cell>
          <cell r="F4659" t="str">
            <v>48504H2</v>
          </cell>
          <cell r="G4659" t="str">
            <v>6107070204H2</v>
          </cell>
          <cell r="H4659">
            <v>134580</v>
          </cell>
          <cell r="I4659" t="str">
            <v>D</v>
          </cell>
          <cell r="J4659" t="str">
            <v>IJHT 25 AGT-05 PENCAMPURAN DAN PENC</v>
          </cell>
          <cell r="K4659" t="str">
            <v>500902410</v>
          </cell>
        </row>
        <row r="4660">
          <cell r="A4660" t="str">
            <v>F</v>
          </cell>
          <cell r="B4660" t="str">
            <v>8</v>
          </cell>
          <cell r="D4660" t="str">
            <v>000246</v>
          </cell>
          <cell r="E4660">
            <v>38590</v>
          </cell>
          <cell r="F4660" t="str">
            <v>48504J5</v>
          </cell>
          <cell r="G4660" t="str">
            <v>6107070204J5</v>
          </cell>
          <cell r="H4660">
            <v>23650</v>
          </cell>
          <cell r="I4660" t="str">
            <v>D</v>
          </cell>
          <cell r="J4660" t="str">
            <v>IJHT 25 AGT-05 KALIBRASI INSTRUMEN</v>
          </cell>
          <cell r="K4660" t="str">
            <v>500902420</v>
          </cell>
        </row>
        <row r="4661">
          <cell r="A4661" t="str">
            <v>F</v>
          </cell>
          <cell r="B4661" t="str">
            <v>8</v>
          </cell>
          <cell r="D4661" t="str">
            <v>000246</v>
          </cell>
          <cell r="E4661">
            <v>38590</v>
          </cell>
          <cell r="F4661" t="str">
            <v>48504K2</v>
          </cell>
          <cell r="G4661" t="str">
            <v>6107070204K2</v>
          </cell>
          <cell r="H4661">
            <v>23650</v>
          </cell>
          <cell r="I4661" t="str">
            <v>D</v>
          </cell>
          <cell r="J4661" t="str">
            <v>IJHT 25 AGT-05 PEMERIKSAAN BAHAN BA</v>
          </cell>
          <cell r="K4661" t="str">
            <v>500902430</v>
          </cell>
        </row>
        <row r="4662">
          <cell r="A4662" t="str">
            <v>F</v>
          </cell>
          <cell r="B4662" t="str">
            <v>8</v>
          </cell>
          <cell r="D4662" t="str">
            <v>000246</v>
          </cell>
          <cell r="E4662">
            <v>38590</v>
          </cell>
          <cell r="F4662" t="str">
            <v>48504K4</v>
          </cell>
          <cell r="G4662" t="str">
            <v>6107070204K4</v>
          </cell>
          <cell r="H4662">
            <v>94600</v>
          </cell>
          <cell r="I4662" t="str">
            <v>D</v>
          </cell>
          <cell r="J4662" t="str">
            <v>IJHT 25 AGT-05 PEMERIKSAAN PRODUK J</v>
          </cell>
          <cell r="K4662" t="str">
            <v>500902440</v>
          </cell>
        </row>
        <row r="4663">
          <cell r="A4663" t="str">
            <v>F</v>
          </cell>
          <cell r="B4663" t="str">
            <v>8</v>
          </cell>
          <cell r="D4663" t="str">
            <v>000246</v>
          </cell>
          <cell r="E4663">
            <v>38590</v>
          </cell>
          <cell r="F4663" t="str">
            <v>48504K6</v>
          </cell>
          <cell r="G4663" t="str">
            <v>6107070204K6</v>
          </cell>
          <cell r="H4663">
            <v>23650</v>
          </cell>
          <cell r="I4663" t="str">
            <v>D</v>
          </cell>
          <cell r="J4663" t="str">
            <v>IJHT 25 AGT-05 PEMERIKSAAN MIKROBIO</v>
          </cell>
          <cell r="K4663" t="str">
            <v>500902450</v>
          </cell>
        </row>
        <row r="4664">
          <cell r="A4664" t="str">
            <v>F</v>
          </cell>
          <cell r="B4664" t="str">
            <v>8</v>
          </cell>
          <cell r="D4664" t="str">
            <v>000246</v>
          </cell>
          <cell r="E4664">
            <v>38590</v>
          </cell>
          <cell r="F4664" t="str">
            <v>48504L3</v>
          </cell>
          <cell r="G4664" t="str">
            <v>6107070204L3</v>
          </cell>
          <cell r="H4664">
            <v>23650</v>
          </cell>
          <cell r="I4664" t="str">
            <v>D</v>
          </cell>
          <cell r="J4664" t="str">
            <v>IJHT 25 AGT-05 EVALUASI METODA ANAL</v>
          </cell>
          <cell r="K4664" t="str">
            <v>500902460</v>
          </cell>
        </row>
        <row r="4665">
          <cell r="A4665" t="str">
            <v>F</v>
          </cell>
          <cell r="B4665" t="str">
            <v>8</v>
          </cell>
          <cell r="D4665" t="str">
            <v>000246</v>
          </cell>
          <cell r="E4665">
            <v>38590</v>
          </cell>
          <cell r="F4665" t="str">
            <v>48504Q5</v>
          </cell>
          <cell r="G4665" t="str">
            <v>6107070204Q5</v>
          </cell>
          <cell r="H4665">
            <v>44860</v>
          </cell>
          <cell r="I4665" t="str">
            <v>D</v>
          </cell>
          <cell r="J4665" t="str">
            <v>IJHT 25 AGT-05 UMUM</v>
          </cell>
          <cell r="K4665" t="str">
            <v>500902470</v>
          </cell>
        </row>
        <row r="4666">
          <cell r="A4666" t="str">
            <v>F</v>
          </cell>
          <cell r="B4666" t="str">
            <v>8</v>
          </cell>
          <cell r="D4666" t="str">
            <v>000246</v>
          </cell>
          <cell r="E4666">
            <v>38590</v>
          </cell>
          <cell r="F4666" t="str">
            <v>48504S2</v>
          </cell>
          <cell r="G4666" t="str">
            <v>6107070204S2</v>
          </cell>
          <cell r="H4666">
            <v>24780</v>
          </cell>
          <cell r="I4666" t="str">
            <v>D</v>
          </cell>
          <cell r="J4666" t="str">
            <v>IJHT 25 AGT-05 ANGGARAN</v>
          </cell>
          <cell r="K4666" t="str">
            <v>500902480</v>
          </cell>
        </row>
        <row r="4667">
          <cell r="A4667" t="str">
            <v>F</v>
          </cell>
          <cell r="B4667" t="str">
            <v>8</v>
          </cell>
          <cell r="D4667" t="str">
            <v>000246</v>
          </cell>
          <cell r="E4667">
            <v>38590</v>
          </cell>
          <cell r="F4667" t="str">
            <v>41411F2</v>
          </cell>
          <cell r="G4667" t="str">
            <v>6107070111F2</v>
          </cell>
          <cell r="H4667">
            <v>1920</v>
          </cell>
          <cell r="I4667" t="str">
            <v>D</v>
          </cell>
          <cell r="J4667" t="str">
            <v>JAMINAN KEMATIAN 25 AGT-05 GRANULASI</v>
          </cell>
          <cell r="K4667" t="str">
            <v>500902490</v>
          </cell>
        </row>
        <row r="4668">
          <cell r="A4668" t="str">
            <v>F</v>
          </cell>
          <cell r="B4668" t="str">
            <v>8</v>
          </cell>
          <cell r="D4668" t="str">
            <v>000246</v>
          </cell>
          <cell r="E4668">
            <v>38590</v>
          </cell>
          <cell r="F4668" t="str">
            <v>41411F2</v>
          </cell>
          <cell r="G4668" t="str">
            <v>6107070111F2</v>
          </cell>
          <cell r="H4668">
            <v>5690</v>
          </cell>
          <cell r="I4668" t="str">
            <v>D</v>
          </cell>
          <cell r="J4668" t="str">
            <v>JAMINAN KECELAKAAN 25 AGT-05 GRANULASI</v>
          </cell>
          <cell r="K4668" t="str">
            <v>500902500</v>
          </cell>
        </row>
        <row r="4669">
          <cell r="A4669" t="str">
            <v>F</v>
          </cell>
          <cell r="B4669" t="str">
            <v>8</v>
          </cell>
          <cell r="D4669" t="str">
            <v>000246</v>
          </cell>
          <cell r="E4669">
            <v>38590</v>
          </cell>
          <cell r="F4669" t="str">
            <v>41411F3</v>
          </cell>
          <cell r="G4669" t="str">
            <v>6107070111F3</v>
          </cell>
          <cell r="H4669">
            <v>1820</v>
          </cell>
          <cell r="I4669" t="str">
            <v>D</v>
          </cell>
          <cell r="J4669" t="str">
            <v>JAMINAN KEMATIAN 25 AGT-05 PENCETAKAN</v>
          </cell>
          <cell r="K4669" t="str">
            <v>500902510</v>
          </cell>
        </row>
        <row r="4670">
          <cell r="A4670" t="str">
            <v>F</v>
          </cell>
          <cell r="B4670" t="str">
            <v>8</v>
          </cell>
          <cell r="D4670" t="str">
            <v>000246</v>
          </cell>
          <cell r="E4670">
            <v>38590</v>
          </cell>
          <cell r="F4670" t="str">
            <v>41411F3</v>
          </cell>
          <cell r="G4670" t="str">
            <v>6107070111F3</v>
          </cell>
          <cell r="H4670">
            <v>5400</v>
          </cell>
          <cell r="I4670" t="str">
            <v>D</v>
          </cell>
          <cell r="J4670" t="str">
            <v>JAMINAN KECELAKAAN 25 AGT-05 PENCETAKAN</v>
          </cell>
          <cell r="K4670" t="str">
            <v>500902520</v>
          </cell>
        </row>
        <row r="4671">
          <cell r="A4671" t="str">
            <v>F</v>
          </cell>
          <cell r="B4671" t="str">
            <v>8</v>
          </cell>
          <cell r="D4671" t="str">
            <v>000246</v>
          </cell>
          <cell r="E4671">
            <v>38590</v>
          </cell>
          <cell r="F4671" t="str">
            <v>41411F5</v>
          </cell>
          <cell r="G4671" t="str">
            <v>6107070111F5</v>
          </cell>
          <cell r="H4671">
            <v>1820</v>
          </cell>
          <cell r="I4671" t="str">
            <v>D</v>
          </cell>
          <cell r="J4671" t="str">
            <v>JAMINAN KEMATIAN 25 AGT-05 ARV</v>
          </cell>
          <cell r="K4671" t="str">
            <v>500902530</v>
          </cell>
        </row>
        <row r="4672">
          <cell r="A4672" t="str">
            <v>F</v>
          </cell>
          <cell r="B4672" t="str">
            <v>8</v>
          </cell>
          <cell r="D4672" t="str">
            <v>000246</v>
          </cell>
          <cell r="E4672">
            <v>38590</v>
          </cell>
          <cell r="F4672" t="str">
            <v>41411F5</v>
          </cell>
          <cell r="G4672" t="str">
            <v>6107070111F5</v>
          </cell>
          <cell r="H4672">
            <v>5400</v>
          </cell>
          <cell r="I4672" t="str">
            <v>D</v>
          </cell>
          <cell r="J4672" t="str">
            <v>JAMINAN KECELAKAAN 25 AGT-05 ARV</v>
          </cell>
          <cell r="K4672" t="str">
            <v>500902540</v>
          </cell>
        </row>
        <row r="4673">
          <cell r="A4673" t="str">
            <v>F</v>
          </cell>
          <cell r="B4673" t="str">
            <v>8</v>
          </cell>
          <cell r="D4673" t="str">
            <v>000246</v>
          </cell>
          <cell r="E4673">
            <v>38590</v>
          </cell>
          <cell r="F4673" t="str">
            <v>41411H2</v>
          </cell>
          <cell r="G4673" t="str">
            <v>6107070111H2</v>
          </cell>
          <cell r="H4673">
            <v>10920</v>
          </cell>
          <cell r="I4673" t="str">
            <v>D</v>
          </cell>
          <cell r="J4673" t="str">
            <v>JAMINAN KEMATIAN BLN AGT-05 PENCAMPURAN DAN PENC</v>
          </cell>
          <cell r="K4673" t="str">
            <v>500902550</v>
          </cell>
        </row>
        <row r="4674">
          <cell r="A4674" t="str">
            <v>F</v>
          </cell>
          <cell r="B4674" t="str">
            <v>8</v>
          </cell>
          <cell r="D4674" t="str">
            <v>000246</v>
          </cell>
          <cell r="E4674">
            <v>38590</v>
          </cell>
          <cell r="F4674" t="str">
            <v>41411H2</v>
          </cell>
          <cell r="G4674" t="str">
            <v>6107070111H2</v>
          </cell>
          <cell r="H4674">
            <v>32400</v>
          </cell>
          <cell r="I4674" t="str">
            <v>D</v>
          </cell>
          <cell r="J4674" t="str">
            <v>JAMINAN KECELAKAAN 25 AGT-05 PENCAMPURAN DAN PENC</v>
          </cell>
          <cell r="K4674" t="str">
            <v>500902560</v>
          </cell>
        </row>
        <row r="4675">
          <cell r="A4675" t="str">
            <v>F</v>
          </cell>
          <cell r="B4675" t="str">
            <v>8</v>
          </cell>
          <cell r="D4675" t="str">
            <v>000246</v>
          </cell>
          <cell r="E4675">
            <v>38590</v>
          </cell>
          <cell r="F4675" t="str">
            <v>41411J5</v>
          </cell>
          <cell r="G4675" t="str">
            <v>6107070111J5</v>
          </cell>
          <cell r="H4675">
            <v>1920</v>
          </cell>
          <cell r="I4675" t="str">
            <v>D</v>
          </cell>
          <cell r="J4675" t="str">
            <v>JAMINAN KEMATIAN 25 AGT-05 KALIBRASI INSTRUMEN</v>
          </cell>
          <cell r="K4675" t="str">
            <v>500902570</v>
          </cell>
        </row>
        <row r="4676">
          <cell r="A4676" t="str">
            <v>F</v>
          </cell>
          <cell r="B4676" t="str">
            <v>8</v>
          </cell>
          <cell r="D4676" t="str">
            <v>000246</v>
          </cell>
          <cell r="E4676">
            <v>38590</v>
          </cell>
          <cell r="F4676" t="str">
            <v>41411J5</v>
          </cell>
          <cell r="G4676" t="str">
            <v>6107070111J5</v>
          </cell>
          <cell r="H4676">
            <v>5690</v>
          </cell>
          <cell r="I4676" t="str">
            <v>D</v>
          </cell>
          <cell r="J4676" t="str">
            <v>JAMINAN KECELAKAAN 25 AGT-05 KALIBRASI INSTRUMEN</v>
          </cell>
          <cell r="K4676" t="str">
            <v>500902580</v>
          </cell>
        </row>
        <row r="4677">
          <cell r="A4677" t="str">
            <v>F</v>
          </cell>
          <cell r="B4677" t="str">
            <v>8</v>
          </cell>
          <cell r="D4677" t="str">
            <v>000246</v>
          </cell>
          <cell r="E4677">
            <v>38590</v>
          </cell>
          <cell r="F4677" t="str">
            <v>41411K2</v>
          </cell>
          <cell r="G4677" t="str">
            <v>6107070111K2</v>
          </cell>
          <cell r="H4677">
            <v>1920</v>
          </cell>
          <cell r="I4677" t="str">
            <v>D</v>
          </cell>
          <cell r="J4677" t="str">
            <v>JAMINAN KEMATIAN 25 AGT-05 PEMERIKSAAN BAHAN BA</v>
          </cell>
          <cell r="K4677" t="str">
            <v>500902590</v>
          </cell>
        </row>
        <row r="4678">
          <cell r="A4678" t="str">
            <v>F</v>
          </cell>
          <cell r="B4678" t="str">
            <v>8</v>
          </cell>
          <cell r="D4678" t="str">
            <v>000246</v>
          </cell>
          <cell r="E4678">
            <v>38590</v>
          </cell>
          <cell r="F4678" t="str">
            <v>41411K2</v>
          </cell>
          <cell r="G4678" t="str">
            <v>6107070111K2</v>
          </cell>
          <cell r="H4678">
            <v>5690</v>
          </cell>
          <cell r="I4678" t="str">
            <v>D</v>
          </cell>
          <cell r="J4678" t="str">
            <v>JAMINAN KECELAKAAN 25 AGT-05 PEMERIKSAAN BAHAN BA</v>
          </cell>
          <cell r="K4678" t="str">
            <v>500902600</v>
          </cell>
        </row>
        <row r="4679">
          <cell r="A4679" t="str">
            <v>F</v>
          </cell>
          <cell r="B4679" t="str">
            <v>8</v>
          </cell>
          <cell r="D4679" t="str">
            <v>000246</v>
          </cell>
          <cell r="E4679">
            <v>38590</v>
          </cell>
          <cell r="F4679" t="str">
            <v>41411K4</v>
          </cell>
          <cell r="G4679" t="str">
            <v>6107070111K4</v>
          </cell>
          <cell r="H4679">
            <v>7680</v>
          </cell>
          <cell r="I4679" t="str">
            <v>D</v>
          </cell>
          <cell r="J4679" t="str">
            <v>JAMINAN KEMATIAN 25 AGT-05 PEMERIKSAAN PRODUK J</v>
          </cell>
          <cell r="K4679" t="str">
            <v>500902610</v>
          </cell>
        </row>
        <row r="4680">
          <cell r="A4680" t="str">
            <v>F</v>
          </cell>
          <cell r="B4680" t="str">
            <v>8</v>
          </cell>
          <cell r="D4680" t="str">
            <v>000246</v>
          </cell>
          <cell r="E4680">
            <v>38590</v>
          </cell>
          <cell r="F4680" t="str">
            <v>41411K4</v>
          </cell>
          <cell r="G4680" t="str">
            <v>6107070111K4</v>
          </cell>
          <cell r="H4680">
            <v>22760</v>
          </cell>
          <cell r="I4680" t="str">
            <v>D</v>
          </cell>
          <cell r="J4680" t="str">
            <v>JAMINAN KECELAKAAN 25 AGT-05 PEMERIKSAAN PRODUK J</v>
          </cell>
          <cell r="K4680" t="str">
            <v>500902620</v>
          </cell>
        </row>
        <row r="4681">
          <cell r="A4681" t="str">
            <v>F</v>
          </cell>
          <cell r="B4681" t="str">
            <v>8</v>
          </cell>
          <cell r="D4681" t="str">
            <v>000246</v>
          </cell>
          <cell r="E4681">
            <v>38590</v>
          </cell>
          <cell r="F4681" t="str">
            <v>41411K6</v>
          </cell>
          <cell r="G4681" t="str">
            <v>6107070111K6</v>
          </cell>
          <cell r="H4681">
            <v>1920</v>
          </cell>
          <cell r="I4681" t="str">
            <v>D</v>
          </cell>
          <cell r="J4681" t="str">
            <v>JAMINAN KEMATIAN 25 AGT-05 PEMERIKSAAN MIKROBIO</v>
          </cell>
          <cell r="K4681" t="str">
            <v>500902630</v>
          </cell>
        </row>
        <row r="4682">
          <cell r="A4682" t="str">
            <v>F</v>
          </cell>
          <cell r="B4682" t="str">
            <v>8</v>
          </cell>
          <cell r="D4682" t="str">
            <v>000246</v>
          </cell>
          <cell r="E4682">
            <v>38590</v>
          </cell>
          <cell r="F4682" t="str">
            <v>41411K6</v>
          </cell>
          <cell r="G4682" t="str">
            <v>6107070111K6</v>
          </cell>
          <cell r="H4682">
            <v>5690</v>
          </cell>
          <cell r="I4682" t="str">
            <v>D</v>
          </cell>
          <cell r="J4682" t="str">
            <v>JAMINAN KECELAKAAN 25 AGT-05 PEMERIKSAAN MIKROBIO</v>
          </cell>
          <cell r="K4682" t="str">
            <v>500902640</v>
          </cell>
        </row>
        <row r="4683">
          <cell r="A4683" t="str">
            <v>F</v>
          </cell>
          <cell r="B4683" t="str">
            <v>8</v>
          </cell>
          <cell r="D4683" t="str">
            <v>000246</v>
          </cell>
          <cell r="E4683">
            <v>38590</v>
          </cell>
          <cell r="F4683" t="str">
            <v>41411L3</v>
          </cell>
          <cell r="G4683" t="str">
            <v>6107070111L3</v>
          </cell>
          <cell r="H4683">
            <v>1920</v>
          </cell>
          <cell r="I4683" t="str">
            <v>D</v>
          </cell>
          <cell r="J4683" t="str">
            <v>JAMINAN KEMATIAN 25 AGT-05 EVALUASI METODA ANAL</v>
          </cell>
          <cell r="K4683" t="str">
            <v>500902650</v>
          </cell>
        </row>
        <row r="4684">
          <cell r="A4684" t="str">
            <v>F</v>
          </cell>
          <cell r="B4684" t="str">
            <v>8</v>
          </cell>
          <cell r="D4684" t="str">
            <v>000246</v>
          </cell>
          <cell r="E4684">
            <v>38590</v>
          </cell>
          <cell r="F4684" t="str">
            <v>41411L3</v>
          </cell>
          <cell r="G4684" t="str">
            <v>6107070111L3</v>
          </cell>
          <cell r="H4684">
            <v>5690</v>
          </cell>
          <cell r="I4684" t="str">
            <v>D</v>
          </cell>
          <cell r="J4684" t="str">
            <v>JAMINAN KECELAKAAN 25 AGT-05 EVALUASI METODA ANAL</v>
          </cell>
          <cell r="K4684" t="str">
            <v>500902660</v>
          </cell>
        </row>
        <row r="4685">
          <cell r="A4685" t="str">
            <v>F</v>
          </cell>
          <cell r="B4685" t="str">
            <v>8</v>
          </cell>
          <cell r="D4685" t="str">
            <v>000246</v>
          </cell>
          <cell r="E4685">
            <v>38590</v>
          </cell>
          <cell r="F4685" t="str">
            <v>41411Q5</v>
          </cell>
          <cell r="G4685" t="str">
            <v>6107070111Q5</v>
          </cell>
          <cell r="H4685">
            <v>3640</v>
          </cell>
          <cell r="I4685" t="str">
            <v>D</v>
          </cell>
          <cell r="J4685" t="str">
            <v>JAMINAN KEMATIAN 25 AGT-05 UMUM</v>
          </cell>
          <cell r="K4685" t="str">
            <v>500902670</v>
          </cell>
        </row>
        <row r="4686">
          <cell r="A4686" t="str">
            <v>F</v>
          </cell>
          <cell r="B4686" t="str">
            <v>8</v>
          </cell>
          <cell r="D4686" t="str">
            <v>000246</v>
          </cell>
          <cell r="E4686">
            <v>38590</v>
          </cell>
          <cell r="F4686" t="str">
            <v>41411Q5</v>
          </cell>
          <cell r="G4686" t="str">
            <v>6107070111Q5</v>
          </cell>
          <cell r="H4686">
            <v>10800</v>
          </cell>
          <cell r="I4686" t="str">
            <v>D</v>
          </cell>
          <cell r="J4686" t="str">
            <v>JAMINAN KECELAKAAN 25 AGT-05 UMUM</v>
          </cell>
          <cell r="K4686" t="str">
            <v>500902680</v>
          </cell>
        </row>
        <row r="4687">
          <cell r="A4687" t="str">
            <v>F</v>
          </cell>
          <cell r="B4687" t="str">
            <v>8</v>
          </cell>
          <cell r="D4687" t="str">
            <v>000246</v>
          </cell>
          <cell r="E4687">
            <v>38590</v>
          </cell>
          <cell r="F4687" t="str">
            <v>41411S2</v>
          </cell>
          <cell r="G4687" t="str">
            <v>6107070111S2</v>
          </cell>
          <cell r="H4687">
            <v>2010</v>
          </cell>
          <cell r="I4687" t="str">
            <v>D</v>
          </cell>
          <cell r="J4687" t="str">
            <v>JAMINAN KEMATIAN 25 AGT-05 ANGGARAN</v>
          </cell>
          <cell r="K4687" t="str">
            <v>500902690</v>
          </cell>
        </row>
        <row r="4688">
          <cell r="A4688" t="str">
            <v>F</v>
          </cell>
          <cell r="B4688" t="str">
            <v>8</v>
          </cell>
          <cell r="D4688" t="str">
            <v>000246</v>
          </cell>
          <cell r="E4688">
            <v>38590</v>
          </cell>
          <cell r="F4688" t="str">
            <v>41411S2</v>
          </cell>
          <cell r="G4688" t="str">
            <v>6107070111S2</v>
          </cell>
          <cell r="H4688">
            <v>5960</v>
          </cell>
          <cell r="I4688" t="str">
            <v>D</v>
          </cell>
          <cell r="J4688" t="str">
            <v>JAMINAN KECELAKAAN 25 AGT-05 ANGGARAN</v>
          </cell>
          <cell r="K4688" t="str">
            <v>500902700</v>
          </cell>
        </row>
        <row r="4689">
          <cell r="A4689" t="str">
            <v>F</v>
          </cell>
          <cell r="B4689" t="str">
            <v>8</v>
          </cell>
          <cell r="D4689" t="str">
            <v>000246</v>
          </cell>
          <cell r="E4689">
            <v>38590</v>
          </cell>
          <cell r="F4689" t="str">
            <v>1720000</v>
          </cell>
          <cell r="G4689" t="str">
            <v>210503010000</v>
          </cell>
          <cell r="H4689">
            <v>461930</v>
          </cell>
          <cell r="I4689" t="str">
            <v>K</v>
          </cell>
          <cell r="J4689" t="str">
            <v>IJHT 25 AGT-05 PLANT BANDUNG PTT</v>
          </cell>
          <cell r="K4689" t="str">
            <v>500902710</v>
          </cell>
        </row>
        <row r="4690">
          <cell r="A4690" t="str">
            <v>F</v>
          </cell>
          <cell r="B4690" t="str">
            <v>8</v>
          </cell>
          <cell r="D4690" t="str">
            <v>000246</v>
          </cell>
          <cell r="E4690">
            <v>38590</v>
          </cell>
          <cell r="F4690" t="str">
            <v>1720001</v>
          </cell>
          <cell r="G4690" t="str">
            <v>210503010001</v>
          </cell>
          <cell r="H4690">
            <v>37490</v>
          </cell>
          <cell r="I4690" t="str">
            <v>K</v>
          </cell>
          <cell r="J4690" t="str">
            <v>IJK 25 AGT-05 PLANT BANDUNG PTT</v>
          </cell>
          <cell r="K4690" t="str">
            <v>500902720</v>
          </cell>
        </row>
        <row r="4691">
          <cell r="A4691" t="str">
            <v>F</v>
          </cell>
          <cell r="B4691" t="str">
            <v>8</v>
          </cell>
          <cell r="D4691" t="str">
            <v>000246</v>
          </cell>
          <cell r="E4691">
            <v>38590</v>
          </cell>
          <cell r="F4691" t="str">
            <v>1720002</v>
          </cell>
          <cell r="G4691" t="str">
            <v>210503010002</v>
          </cell>
          <cell r="H4691">
            <v>111170</v>
          </cell>
          <cell r="I4691" t="str">
            <v>K</v>
          </cell>
          <cell r="J4691" t="str">
            <v>IJKK 25 AGT-05 PLANT BANDUNG PTT</v>
          </cell>
          <cell r="K4691" t="str">
            <v>500902730</v>
          </cell>
        </row>
        <row r="4692">
          <cell r="A4692" t="str">
            <v>F</v>
          </cell>
          <cell r="B4692" t="str">
            <v>7</v>
          </cell>
          <cell r="D4692" t="str">
            <v>001439</v>
          </cell>
          <cell r="E4692">
            <v>38590</v>
          </cell>
          <cell r="F4692" t="str">
            <v>46105M1</v>
          </cell>
          <cell r="G4692" t="str">
            <v>6602010105M1</v>
          </cell>
          <cell r="H4692">
            <v>47000</v>
          </cell>
          <cell r="I4692" t="str">
            <v>D</v>
          </cell>
          <cell r="J4692" t="str">
            <v>2 BH KUNCI PAS RING 12MM      TEKNIK &amp; PEMELIHARAA</v>
          </cell>
          <cell r="K4692" t="str">
            <v>402280140</v>
          </cell>
        </row>
        <row r="4693">
          <cell r="A4693" t="str">
            <v>F</v>
          </cell>
          <cell r="B4693" t="str">
            <v>7</v>
          </cell>
          <cell r="D4693" t="str">
            <v>001439</v>
          </cell>
          <cell r="E4693">
            <v>38590</v>
          </cell>
          <cell r="F4693" t="str">
            <v>46105M1</v>
          </cell>
          <cell r="G4693" t="str">
            <v>6602010105M1</v>
          </cell>
          <cell r="H4693">
            <v>44600</v>
          </cell>
          <cell r="I4693" t="str">
            <v>D</v>
          </cell>
          <cell r="J4693" t="str">
            <v>2 BH KUNCI PAS RING 13MM      TEKNIK &amp; PEMELIHARAA</v>
          </cell>
          <cell r="K4693" t="str">
            <v>402280150</v>
          </cell>
        </row>
        <row r="4694">
          <cell r="A4694" t="str">
            <v>F</v>
          </cell>
          <cell r="B4694" t="str">
            <v>7</v>
          </cell>
          <cell r="D4694" t="str">
            <v>001439</v>
          </cell>
          <cell r="E4694">
            <v>38590</v>
          </cell>
          <cell r="F4694" t="str">
            <v>46105M1</v>
          </cell>
          <cell r="G4694" t="str">
            <v>6602010105M1</v>
          </cell>
          <cell r="H4694">
            <v>51500</v>
          </cell>
          <cell r="I4694" t="str">
            <v>D</v>
          </cell>
          <cell r="J4694" t="str">
            <v>2 BH KUNCI PAS RING 14MM      TEKNIK &amp; PEMELIHARAA</v>
          </cell>
          <cell r="K4694" t="str">
            <v>402280160</v>
          </cell>
        </row>
        <row r="4695">
          <cell r="A4695" t="str">
            <v>F</v>
          </cell>
          <cell r="B4695" t="str">
            <v>7</v>
          </cell>
          <cell r="D4695" t="str">
            <v>001439</v>
          </cell>
          <cell r="E4695">
            <v>38590</v>
          </cell>
          <cell r="F4695" t="str">
            <v>46105M1</v>
          </cell>
          <cell r="G4695" t="str">
            <v>6602010105M1</v>
          </cell>
          <cell r="H4695">
            <v>30000</v>
          </cell>
          <cell r="I4695" t="str">
            <v>D</v>
          </cell>
          <cell r="J4695" t="str">
            <v>2 BH KUNCI PAAS 7MM           TEKNIK &amp; PEMELIHARAA</v>
          </cell>
          <cell r="K4695" t="str">
            <v>402280170</v>
          </cell>
        </row>
        <row r="4696">
          <cell r="A4696" t="str">
            <v>F</v>
          </cell>
          <cell r="B4696" t="str">
            <v>7</v>
          </cell>
          <cell r="D4696" t="str">
            <v>001439</v>
          </cell>
          <cell r="E4696">
            <v>38590</v>
          </cell>
          <cell r="F4696" t="str">
            <v>46105M1</v>
          </cell>
          <cell r="G4696" t="str">
            <v>6602010105M1</v>
          </cell>
          <cell r="H4696">
            <v>33800</v>
          </cell>
          <cell r="I4696" t="str">
            <v>D</v>
          </cell>
          <cell r="J4696" t="str">
            <v>2 BH KUNCI PAS 8MM            TEKNIK &amp; PEMELIHARAA</v>
          </cell>
          <cell r="K4696" t="str">
            <v>402280180</v>
          </cell>
        </row>
        <row r="4697">
          <cell r="A4697" t="str">
            <v>F</v>
          </cell>
          <cell r="B4697" t="str">
            <v>7</v>
          </cell>
          <cell r="D4697" t="str">
            <v>001439</v>
          </cell>
          <cell r="E4697">
            <v>38590</v>
          </cell>
          <cell r="F4697" t="str">
            <v>46105M1</v>
          </cell>
          <cell r="G4697" t="str">
            <v>6602010105M1</v>
          </cell>
          <cell r="H4697">
            <v>33800</v>
          </cell>
          <cell r="I4697" t="str">
            <v>D</v>
          </cell>
          <cell r="J4697" t="str">
            <v>2 BH KUNCI PAS 9MM            TEKNIK &amp; PEMELIHARAA</v>
          </cell>
          <cell r="K4697" t="str">
            <v>402280190</v>
          </cell>
        </row>
        <row r="4698">
          <cell r="A4698" t="str">
            <v>F</v>
          </cell>
          <cell r="B4698" t="str">
            <v>7</v>
          </cell>
          <cell r="D4698" t="str">
            <v>001439</v>
          </cell>
          <cell r="E4698">
            <v>38590</v>
          </cell>
          <cell r="F4698" t="str">
            <v>46105M1</v>
          </cell>
          <cell r="G4698" t="str">
            <v>6602010105M1</v>
          </cell>
          <cell r="H4698">
            <v>84000</v>
          </cell>
          <cell r="I4698" t="str">
            <v>D</v>
          </cell>
          <cell r="J4698" t="str">
            <v>2 BH KUNCI RING 14MM          TEKNIK &amp; PEMELIHARAA</v>
          </cell>
          <cell r="K4698" t="str">
            <v>402280200</v>
          </cell>
        </row>
        <row r="4699">
          <cell r="A4699" t="str">
            <v>F</v>
          </cell>
          <cell r="B4699" t="str">
            <v>7</v>
          </cell>
          <cell r="D4699" t="str">
            <v>001440</v>
          </cell>
          <cell r="E4699">
            <v>38590</v>
          </cell>
          <cell r="F4699" t="str">
            <v>135SA49</v>
          </cell>
          <cell r="G4699" t="str">
            <v>21050601SA49</v>
          </cell>
          <cell r="H4699">
            <v>2514350</v>
          </cell>
          <cell r="I4699" t="str">
            <v>K</v>
          </cell>
          <cell r="J4699" t="str">
            <v>SAPTA SARI TAMA PT.  4644</v>
          </cell>
          <cell r="K4699" t="str">
            <v>402280210</v>
          </cell>
        </row>
        <row r="4700">
          <cell r="A4700" t="str">
            <v>F</v>
          </cell>
          <cell r="B4700" t="str">
            <v>7</v>
          </cell>
          <cell r="D4700" t="str">
            <v>001440</v>
          </cell>
          <cell r="E4700">
            <v>38590</v>
          </cell>
          <cell r="F4700" t="str">
            <v>135SA49</v>
          </cell>
          <cell r="G4700" t="str">
            <v>21050601SA49</v>
          </cell>
          <cell r="H4700">
            <v>251435</v>
          </cell>
          <cell r="I4700" t="str">
            <v>K</v>
          </cell>
          <cell r="J4700" t="str">
            <v>KR PPN SAPTA SARI TAMA  CKYOB-422-0022123      /</v>
          </cell>
          <cell r="K4700" t="str">
            <v>402280220</v>
          </cell>
        </row>
        <row r="4701">
          <cell r="A4701" t="str">
            <v>F</v>
          </cell>
          <cell r="B4701" t="str">
            <v>7</v>
          </cell>
          <cell r="D4701" t="str">
            <v>001440</v>
          </cell>
          <cell r="E4701">
            <v>38590</v>
          </cell>
          <cell r="F4701" t="str">
            <v>187SA49</v>
          </cell>
          <cell r="G4701" t="str">
            <v>11100301SA49</v>
          </cell>
          <cell r="H4701">
            <v>251435</v>
          </cell>
          <cell r="I4701" t="str">
            <v>D</v>
          </cell>
          <cell r="J4701" t="str">
            <v>PPN 10% SAPTA SARI TAMA PT.      CKYOB-422-0022123</v>
          </cell>
          <cell r="K4701" t="str">
            <v>402280230</v>
          </cell>
        </row>
        <row r="4702">
          <cell r="A4702" t="str">
            <v>F</v>
          </cell>
          <cell r="B4702" t="str">
            <v>7</v>
          </cell>
          <cell r="D4702" t="str">
            <v>001440</v>
          </cell>
          <cell r="E4702">
            <v>38590</v>
          </cell>
          <cell r="F4702" t="str">
            <v>42300K1</v>
          </cell>
          <cell r="G4702" t="str">
            <v>6204010100K1</v>
          </cell>
          <cell r="H4702">
            <v>1200000</v>
          </cell>
          <cell r="I4702" t="str">
            <v>D</v>
          </cell>
          <cell r="J4702" t="str">
            <v>1 DS PLAT SILICAGEL 60        LABORATORIUM PENGUJI</v>
          </cell>
          <cell r="K4702" t="str">
            <v>402280240</v>
          </cell>
        </row>
        <row r="4703">
          <cell r="A4703" t="str">
            <v>F</v>
          </cell>
          <cell r="B4703" t="str">
            <v>7</v>
          </cell>
          <cell r="D4703" t="str">
            <v>001440</v>
          </cell>
          <cell r="E4703">
            <v>38590</v>
          </cell>
          <cell r="F4703" t="str">
            <v>42300K1</v>
          </cell>
          <cell r="G4703" t="str">
            <v>6204010100K1</v>
          </cell>
          <cell r="H4703">
            <v>339500</v>
          </cell>
          <cell r="I4703" t="str">
            <v>D</v>
          </cell>
          <cell r="J4703" t="str">
            <v>1 BTL POTTAISUM PHOSPHAT      LABORATORIUM PENGUJI</v>
          </cell>
          <cell r="K4703" t="str">
            <v>402280250</v>
          </cell>
        </row>
        <row r="4704">
          <cell r="A4704" t="str">
            <v>F</v>
          </cell>
          <cell r="B4704" t="str">
            <v>7</v>
          </cell>
          <cell r="D4704" t="str">
            <v>001440</v>
          </cell>
          <cell r="E4704">
            <v>38590</v>
          </cell>
          <cell r="F4704" t="str">
            <v>42300K1</v>
          </cell>
          <cell r="G4704" t="str">
            <v>6204010100K1</v>
          </cell>
          <cell r="H4704">
            <v>563250</v>
          </cell>
          <cell r="I4704" t="str">
            <v>D</v>
          </cell>
          <cell r="J4704" t="str">
            <v>1 BTL KF APURA SOLVENT        LABORATORIUM PENGUJI</v>
          </cell>
          <cell r="K4704" t="str">
            <v>402280260</v>
          </cell>
        </row>
        <row r="4705">
          <cell r="A4705" t="str">
            <v>F</v>
          </cell>
          <cell r="B4705" t="str">
            <v>7</v>
          </cell>
          <cell r="D4705" t="str">
            <v>001440</v>
          </cell>
          <cell r="E4705">
            <v>38590</v>
          </cell>
          <cell r="F4705" t="str">
            <v>42300K1</v>
          </cell>
          <cell r="G4705" t="str">
            <v>6204010100K1</v>
          </cell>
          <cell r="H4705">
            <v>411600</v>
          </cell>
          <cell r="I4705" t="str">
            <v>D</v>
          </cell>
          <cell r="J4705" t="str">
            <v>1 BTL DINATRIUM TARTRAT       LABORATORIUM PENGUJI</v>
          </cell>
          <cell r="K4705" t="str">
            <v>402280270</v>
          </cell>
        </row>
        <row r="4706">
          <cell r="A4706" t="str">
            <v>F</v>
          </cell>
          <cell r="B4706" t="str">
            <v>7</v>
          </cell>
          <cell r="D4706" t="str">
            <v>001441</v>
          </cell>
          <cell r="E4706">
            <v>38590</v>
          </cell>
          <cell r="F4706" t="str">
            <v>135SA49</v>
          </cell>
          <cell r="G4706" t="str">
            <v>21050601SA49</v>
          </cell>
          <cell r="H4706">
            <v>1200000</v>
          </cell>
          <cell r="I4706" t="str">
            <v>K</v>
          </cell>
          <cell r="J4706" t="str">
            <v>SAPTA SARI TAMA PT.  4858</v>
          </cell>
          <cell r="K4706" t="str">
            <v>402280280</v>
          </cell>
        </row>
        <row r="4707">
          <cell r="A4707" t="str">
            <v>F</v>
          </cell>
          <cell r="B4707" t="str">
            <v>7</v>
          </cell>
          <cell r="D4707" t="str">
            <v>001441</v>
          </cell>
          <cell r="E4707">
            <v>38590</v>
          </cell>
          <cell r="F4707" t="str">
            <v>135SA49</v>
          </cell>
          <cell r="G4707" t="str">
            <v>21050601SA49</v>
          </cell>
          <cell r="H4707">
            <v>120000</v>
          </cell>
          <cell r="I4707" t="str">
            <v>K</v>
          </cell>
          <cell r="J4707" t="str">
            <v>KR PPN SAPTA SARI TAMA  CKYOB-422-0022337      /</v>
          </cell>
          <cell r="K4707" t="str">
            <v>402280290</v>
          </cell>
        </row>
        <row r="4708">
          <cell r="A4708" t="str">
            <v>F</v>
          </cell>
          <cell r="B4708" t="str">
            <v>7</v>
          </cell>
          <cell r="D4708" t="str">
            <v>001441</v>
          </cell>
          <cell r="E4708">
            <v>38590</v>
          </cell>
          <cell r="F4708" t="str">
            <v>187SA49</v>
          </cell>
          <cell r="G4708" t="str">
            <v>11100301SA49</v>
          </cell>
          <cell r="H4708">
            <v>120000</v>
          </cell>
          <cell r="I4708" t="str">
            <v>D</v>
          </cell>
          <cell r="J4708" t="str">
            <v>PPN 10% SAPTA SARI TAMA PT.      CKYOB-422-0022337</v>
          </cell>
          <cell r="K4708" t="str">
            <v>402280300</v>
          </cell>
        </row>
        <row r="4709">
          <cell r="A4709" t="str">
            <v>F</v>
          </cell>
          <cell r="B4709" t="str">
            <v>7</v>
          </cell>
          <cell r="D4709" t="str">
            <v>001441</v>
          </cell>
          <cell r="E4709">
            <v>38590</v>
          </cell>
          <cell r="F4709" t="str">
            <v>42300L1</v>
          </cell>
          <cell r="G4709" t="str">
            <v>6204010100L1</v>
          </cell>
          <cell r="H4709">
            <v>1200000</v>
          </cell>
          <cell r="I4709" t="str">
            <v>D</v>
          </cell>
          <cell r="J4709" t="str">
            <v>1 DS PLAT SILICAGEL 60         TEKNOLOGI FORMULASI</v>
          </cell>
          <cell r="K4709" t="str">
            <v>402280310</v>
          </cell>
        </row>
        <row r="4710">
          <cell r="A4710" t="str">
            <v>F</v>
          </cell>
          <cell r="B4710" t="str">
            <v>7</v>
          </cell>
          <cell r="D4710" t="str">
            <v>001442</v>
          </cell>
          <cell r="E4710">
            <v>38590</v>
          </cell>
          <cell r="F4710" t="str">
            <v>135SA49</v>
          </cell>
          <cell r="G4710" t="str">
            <v>21050601SA49</v>
          </cell>
          <cell r="H4710">
            <v>902750</v>
          </cell>
          <cell r="I4710" t="str">
            <v>K</v>
          </cell>
          <cell r="J4710" t="str">
            <v>SAPTA SARI TAMA PT.  4860</v>
          </cell>
          <cell r="K4710" t="str">
            <v>402280320</v>
          </cell>
        </row>
        <row r="4711">
          <cell r="A4711" t="str">
            <v>F</v>
          </cell>
          <cell r="B4711" t="str">
            <v>7</v>
          </cell>
          <cell r="D4711" t="str">
            <v>001442</v>
          </cell>
          <cell r="E4711">
            <v>38590</v>
          </cell>
          <cell r="F4711" t="str">
            <v>135SA49</v>
          </cell>
          <cell r="G4711" t="str">
            <v>21050601SA49</v>
          </cell>
          <cell r="H4711">
            <v>90275</v>
          </cell>
          <cell r="I4711" t="str">
            <v>K</v>
          </cell>
          <cell r="J4711" t="str">
            <v>KR PPN SAPTA SARI TAMA  CKYOB-422-0022339      /</v>
          </cell>
          <cell r="K4711" t="str">
            <v>402280330</v>
          </cell>
        </row>
        <row r="4712">
          <cell r="A4712" t="str">
            <v>F</v>
          </cell>
          <cell r="B4712" t="str">
            <v>7</v>
          </cell>
          <cell r="D4712" t="str">
            <v>001442</v>
          </cell>
          <cell r="E4712">
            <v>38590</v>
          </cell>
          <cell r="F4712" t="str">
            <v>187SA49</v>
          </cell>
          <cell r="G4712" t="str">
            <v>11100301SA49</v>
          </cell>
          <cell r="H4712">
            <v>90275</v>
          </cell>
          <cell r="I4712" t="str">
            <v>D</v>
          </cell>
          <cell r="J4712" t="str">
            <v>PPN 10% SAPTA SARI TAMA PT.      CKYOB-422-0022339</v>
          </cell>
          <cell r="K4712" t="str">
            <v>402280340</v>
          </cell>
        </row>
        <row r="4713">
          <cell r="A4713" t="str">
            <v>F</v>
          </cell>
          <cell r="B4713" t="str">
            <v>7</v>
          </cell>
          <cell r="D4713" t="str">
            <v>001442</v>
          </cell>
          <cell r="E4713">
            <v>38590</v>
          </cell>
          <cell r="F4713" t="str">
            <v>42300K1</v>
          </cell>
          <cell r="G4713" t="str">
            <v>6204010100K1</v>
          </cell>
          <cell r="H4713">
            <v>563250</v>
          </cell>
          <cell r="I4713" t="str">
            <v>D</v>
          </cell>
          <cell r="J4713" t="str">
            <v>1 BTL KF APURA SOLVENT        LABORATORIUM PENGUJI</v>
          </cell>
          <cell r="K4713" t="str">
            <v>402280350</v>
          </cell>
        </row>
        <row r="4714">
          <cell r="A4714" t="str">
            <v>F</v>
          </cell>
          <cell r="B4714" t="str">
            <v>7</v>
          </cell>
          <cell r="D4714" t="str">
            <v>001442</v>
          </cell>
          <cell r="E4714">
            <v>38590</v>
          </cell>
          <cell r="F4714" t="str">
            <v>42300K1</v>
          </cell>
          <cell r="G4714" t="str">
            <v>6204010100K1</v>
          </cell>
          <cell r="H4714">
            <v>339500</v>
          </cell>
          <cell r="I4714" t="str">
            <v>D</v>
          </cell>
          <cell r="J4714" t="str">
            <v>1 BTL POTTAISUM PHOSPHAT      LABORATORIUM PENGUJI</v>
          </cell>
          <cell r="K4714" t="str">
            <v>402280360</v>
          </cell>
        </row>
        <row r="4715">
          <cell r="A4715" t="str">
            <v>F</v>
          </cell>
          <cell r="B4715" t="str">
            <v>7</v>
          </cell>
          <cell r="D4715" t="str">
            <v>001443</v>
          </cell>
          <cell r="E4715">
            <v>38590</v>
          </cell>
          <cell r="F4715" t="str">
            <v>135DI04</v>
          </cell>
          <cell r="G4715" t="str">
            <v>21050601DI04</v>
          </cell>
          <cell r="H4715">
            <v>1452500</v>
          </cell>
          <cell r="I4715" t="str">
            <v>K</v>
          </cell>
          <cell r="J4715" t="str">
            <v>DIPA PHARM.INTERS. P 973/OX</v>
          </cell>
          <cell r="K4715" t="str">
            <v>402280370</v>
          </cell>
        </row>
        <row r="4716">
          <cell r="A4716" t="str">
            <v>F</v>
          </cell>
          <cell r="B4716" t="str">
            <v>7</v>
          </cell>
          <cell r="D4716" t="str">
            <v>001443</v>
          </cell>
          <cell r="E4716">
            <v>38590</v>
          </cell>
          <cell r="F4716" t="str">
            <v>135DI04</v>
          </cell>
          <cell r="G4716" t="str">
            <v>21050601DI04</v>
          </cell>
          <cell r="H4716">
            <v>145250</v>
          </cell>
          <cell r="I4716" t="str">
            <v>K</v>
          </cell>
          <cell r="J4716" t="str">
            <v>KR PPN DIPA PHARM.INTER DJPNL-428-0006780      /</v>
          </cell>
          <cell r="K4716" t="str">
            <v>402280380</v>
          </cell>
        </row>
        <row r="4717">
          <cell r="A4717" t="str">
            <v>F</v>
          </cell>
          <cell r="B4717" t="str">
            <v>7</v>
          </cell>
          <cell r="D4717" t="str">
            <v>001443</v>
          </cell>
          <cell r="E4717">
            <v>38590</v>
          </cell>
          <cell r="F4717" t="str">
            <v>187DI04</v>
          </cell>
          <cell r="G4717" t="str">
            <v>11100301DI04</v>
          </cell>
          <cell r="H4717">
            <v>145250</v>
          </cell>
          <cell r="I4717" t="str">
            <v>D</v>
          </cell>
          <cell r="J4717" t="str">
            <v>PPN 10% DIPA PHARM.INTERS. PT.   DJPNL-428-0006780</v>
          </cell>
          <cell r="K4717" t="str">
            <v>402280390</v>
          </cell>
        </row>
        <row r="4718">
          <cell r="A4718" t="str">
            <v>F</v>
          </cell>
          <cell r="B4718" t="str">
            <v>7</v>
          </cell>
          <cell r="D4718" t="str">
            <v>001443</v>
          </cell>
          <cell r="E4718">
            <v>38590</v>
          </cell>
          <cell r="F4718" t="str">
            <v>42300K1</v>
          </cell>
          <cell r="G4718" t="str">
            <v>6204010100K1</v>
          </cell>
          <cell r="H4718">
            <v>1015000</v>
          </cell>
          <cell r="I4718" t="str">
            <v>D</v>
          </cell>
          <cell r="J4718" t="str">
            <v>1 BTL PSUDOMONAS AGAR         LABORATORIUM PENGUJI</v>
          </cell>
          <cell r="K4718" t="str">
            <v>402280400</v>
          </cell>
        </row>
        <row r="4719">
          <cell r="A4719" t="str">
            <v>F</v>
          </cell>
          <cell r="B4719" t="str">
            <v>7</v>
          </cell>
          <cell r="D4719" t="str">
            <v>001443</v>
          </cell>
          <cell r="E4719">
            <v>38590</v>
          </cell>
          <cell r="F4719" t="str">
            <v>42300K1</v>
          </cell>
          <cell r="G4719" t="str">
            <v>6204010100K1</v>
          </cell>
          <cell r="H4719">
            <v>437500</v>
          </cell>
          <cell r="I4719" t="str">
            <v>D</v>
          </cell>
          <cell r="J4719" t="str">
            <v>1 BTL MANITOL SAL AGAR        LABORATORIUM PENGUJI</v>
          </cell>
          <cell r="K4719" t="str">
            <v>402280410</v>
          </cell>
        </row>
        <row r="4720">
          <cell r="A4720" t="str">
            <v>F</v>
          </cell>
          <cell r="B4720" t="str">
            <v>7</v>
          </cell>
          <cell r="D4720" t="str">
            <v>001444</v>
          </cell>
          <cell r="E4720">
            <v>38593</v>
          </cell>
          <cell r="F4720" t="str">
            <v>135DI04</v>
          </cell>
          <cell r="G4720" t="str">
            <v>21050601DI04</v>
          </cell>
          <cell r="H4720">
            <v>2215500</v>
          </cell>
          <cell r="I4720" t="str">
            <v>K</v>
          </cell>
          <cell r="J4720" t="str">
            <v>DIPA PHARM.INTERS. P 976/OX</v>
          </cell>
          <cell r="K4720" t="str">
            <v>402290010</v>
          </cell>
        </row>
        <row r="4721">
          <cell r="A4721" t="str">
            <v>F</v>
          </cell>
          <cell r="B4721" t="str">
            <v>7</v>
          </cell>
          <cell r="D4721" t="str">
            <v>001444</v>
          </cell>
          <cell r="E4721">
            <v>38593</v>
          </cell>
          <cell r="F4721" t="str">
            <v>135DI04</v>
          </cell>
          <cell r="G4721" t="str">
            <v>21050601DI04</v>
          </cell>
          <cell r="H4721">
            <v>221550</v>
          </cell>
          <cell r="I4721" t="str">
            <v>K</v>
          </cell>
          <cell r="J4721" t="str">
            <v>KR PPN DIPA PHARM.INTER DJPNL-428-0006783      /</v>
          </cell>
          <cell r="K4721" t="str">
            <v>402290020</v>
          </cell>
        </row>
        <row r="4722">
          <cell r="A4722" t="str">
            <v>F</v>
          </cell>
          <cell r="B4722" t="str">
            <v>7</v>
          </cell>
          <cell r="D4722" t="str">
            <v>001444</v>
          </cell>
          <cell r="E4722">
            <v>38593</v>
          </cell>
          <cell r="F4722" t="str">
            <v>187DI04</v>
          </cell>
          <cell r="G4722" t="str">
            <v>11100301DI04</v>
          </cell>
          <cell r="H4722">
            <v>221550</v>
          </cell>
          <cell r="I4722" t="str">
            <v>D</v>
          </cell>
          <cell r="J4722" t="str">
            <v>PPN 10% DIPA PHARM.INTERS. PT.   DJPNL-428-0006783</v>
          </cell>
          <cell r="K4722" t="str">
            <v>402290030</v>
          </cell>
        </row>
        <row r="4723">
          <cell r="A4723" t="str">
            <v>F</v>
          </cell>
          <cell r="B4723" t="str">
            <v>7</v>
          </cell>
          <cell r="D4723" t="str">
            <v>001444</v>
          </cell>
          <cell r="E4723">
            <v>38593</v>
          </cell>
          <cell r="F4723" t="str">
            <v>42300K1</v>
          </cell>
          <cell r="G4723" t="str">
            <v>6204010100K1</v>
          </cell>
          <cell r="H4723">
            <v>1120000</v>
          </cell>
          <cell r="I4723" t="str">
            <v>D</v>
          </cell>
          <cell r="J4723" t="str">
            <v>1 BTL BISMUTH SULPHITE AGAR   LABORATORIUM PENGUJI</v>
          </cell>
          <cell r="K4723" t="str">
            <v>402290040</v>
          </cell>
        </row>
        <row r="4724">
          <cell r="A4724" t="str">
            <v>F</v>
          </cell>
          <cell r="B4724" t="str">
            <v>7</v>
          </cell>
          <cell r="D4724" t="str">
            <v>001444</v>
          </cell>
          <cell r="E4724">
            <v>38593</v>
          </cell>
          <cell r="F4724" t="str">
            <v>42300K1</v>
          </cell>
          <cell r="G4724" t="str">
            <v>6204010100K1</v>
          </cell>
          <cell r="H4724">
            <v>430500</v>
          </cell>
          <cell r="I4724" t="str">
            <v>D</v>
          </cell>
          <cell r="J4724" t="str">
            <v>1 BTL TSA OXOID               LABORATORIUM PENGUJI</v>
          </cell>
          <cell r="K4724" t="str">
            <v>402290050</v>
          </cell>
        </row>
        <row r="4725">
          <cell r="A4725" t="str">
            <v>F</v>
          </cell>
          <cell r="B4725" t="str">
            <v>7</v>
          </cell>
          <cell r="D4725" t="str">
            <v>001444</v>
          </cell>
          <cell r="E4725">
            <v>38593</v>
          </cell>
          <cell r="F4725" t="str">
            <v>42300K1</v>
          </cell>
          <cell r="G4725" t="str">
            <v>6204010100K1</v>
          </cell>
          <cell r="H4725">
            <v>665000</v>
          </cell>
          <cell r="I4725" t="str">
            <v>D</v>
          </cell>
          <cell r="J4725" t="str">
            <v>1 BTL XLD MEDIUM OXOID        LABORATORIUM PENGUJI</v>
          </cell>
          <cell r="K4725" t="str">
            <v>402290060</v>
          </cell>
        </row>
        <row r="4726">
          <cell r="A4726" t="str">
            <v>F</v>
          </cell>
          <cell r="B4726" t="str">
            <v>7</v>
          </cell>
          <cell r="D4726" t="str">
            <v>001445</v>
          </cell>
          <cell r="E4726">
            <v>38593</v>
          </cell>
          <cell r="F4726" t="str">
            <v>130PU13</v>
          </cell>
          <cell r="G4726" t="str">
            <v>21010101PU13</v>
          </cell>
          <cell r="H4726">
            <v>3132500</v>
          </cell>
          <cell r="I4726" t="str">
            <v>K</v>
          </cell>
          <cell r="J4726" t="str">
            <v>PURINUSA EKA PERSADA 347678/KW/08/05</v>
          </cell>
          <cell r="K4726" t="str">
            <v>402290070</v>
          </cell>
        </row>
        <row r="4727">
          <cell r="A4727" t="str">
            <v>F</v>
          </cell>
          <cell r="B4727" t="str">
            <v>7</v>
          </cell>
          <cell r="D4727" t="str">
            <v>001445</v>
          </cell>
          <cell r="E4727">
            <v>38593</v>
          </cell>
          <cell r="F4727" t="str">
            <v>130PU13</v>
          </cell>
          <cell r="G4727" t="str">
            <v>21010101PU13</v>
          </cell>
          <cell r="H4727">
            <v>313250</v>
          </cell>
          <cell r="I4727" t="str">
            <v>K</v>
          </cell>
          <cell r="J4727" t="str">
            <v>KR PPN PURINUSA EKA PER CYRRK-429-0347678      /</v>
          </cell>
          <cell r="K4727" t="str">
            <v>402290080</v>
          </cell>
        </row>
        <row r="4728">
          <cell r="A4728" t="str">
            <v>F</v>
          </cell>
          <cell r="B4728" t="str">
            <v>7</v>
          </cell>
          <cell r="D4728" t="str">
            <v>001445</v>
          </cell>
          <cell r="E4728">
            <v>38593</v>
          </cell>
          <cell r="F4728" t="str">
            <v>187PU13</v>
          </cell>
          <cell r="G4728" t="str">
            <v>11100301PU13</v>
          </cell>
          <cell r="H4728">
            <v>313250</v>
          </cell>
          <cell r="I4728" t="str">
            <v>D</v>
          </cell>
          <cell r="J4728" t="str">
            <v>PPN 10% PURINUSA EKA PERSADA, PT CYRRK-429-0347678</v>
          </cell>
          <cell r="K4728" t="str">
            <v>402290090</v>
          </cell>
        </row>
        <row r="4729">
          <cell r="A4729" t="str">
            <v>F</v>
          </cell>
          <cell r="B4729" t="str">
            <v>7</v>
          </cell>
          <cell r="D4729" t="str">
            <v>001445</v>
          </cell>
          <cell r="E4729">
            <v>38593</v>
          </cell>
          <cell r="F4729" t="str">
            <v>1390300</v>
          </cell>
          <cell r="G4729" t="str">
            <v>210101020300</v>
          </cell>
          <cell r="H4729">
            <v>3132500</v>
          </cell>
          <cell r="I4729" t="str">
            <v>D</v>
          </cell>
          <cell r="J4729" t="str">
            <v>2210007K51165/08     17500.000-LB LAYER BOX NO. 15</v>
          </cell>
          <cell r="K4729" t="str">
            <v>402290100</v>
          </cell>
        </row>
        <row r="4730">
          <cell r="A4730" t="str">
            <v>F</v>
          </cell>
          <cell r="B4730" t="str">
            <v>7</v>
          </cell>
          <cell r="D4730" t="str">
            <v>001446</v>
          </cell>
          <cell r="E4730">
            <v>38593</v>
          </cell>
          <cell r="F4730" t="str">
            <v>130PU13</v>
          </cell>
          <cell r="G4730" t="str">
            <v>21010101PU13</v>
          </cell>
          <cell r="H4730">
            <v>626500</v>
          </cell>
          <cell r="I4730" t="str">
            <v>K</v>
          </cell>
          <cell r="J4730" t="str">
            <v>PURINUSA EKA PERSADA 347706/KW/08/05</v>
          </cell>
          <cell r="K4730" t="str">
            <v>402290110</v>
          </cell>
        </row>
        <row r="4731">
          <cell r="A4731" t="str">
            <v>F</v>
          </cell>
          <cell r="B4731" t="str">
            <v>7</v>
          </cell>
          <cell r="D4731" t="str">
            <v>001446</v>
          </cell>
          <cell r="E4731">
            <v>38593</v>
          </cell>
          <cell r="F4731" t="str">
            <v>130PU13</v>
          </cell>
          <cell r="G4731" t="str">
            <v>21010101PU13</v>
          </cell>
          <cell r="H4731">
            <v>62650</v>
          </cell>
          <cell r="I4731" t="str">
            <v>K</v>
          </cell>
          <cell r="J4731" t="str">
            <v>KR PPN PURINUSA EKA PER CYRRK-429-0347706      /</v>
          </cell>
          <cell r="K4731" t="str">
            <v>402290120</v>
          </cell>
        </row>
        <row r="4732">
          <cell r="A4732" t="str">
            <v>F</v>
          </cell>
          <cell r="B4732" t="str">
            <v>7</v>
          </cell>
          <cell r="D4732" t="str">
            <v>001446</v>
          </cell>
          <cell r="E4732">
            <v>38593</v>
          </cell>
          <cell r="F4732" t="str">
            <v>187PU13</v>
          </cell>
          <cell r="G4732" t="str">
            <v>11100301PU13</v>
          </cell>
          <cell r="H4732">
            <v>62650</v>
          </cell>
          <cell r="I4732" t="str">
            <v>D</v>
          </cell>
          <cell r="J4732" t="str">
            <v>PPN 10% PURINUSA EKA PERSADA, PT CYRRK-429-0347706</v>
          </cell>
          <cell r="K4732" t="str">
            <v>402290130</v>
          </cell>
        </row>
        <row r="4733">
          <cell r="A4733" t="str">
            <v>F</v>
          </cell>
          <cell r="B4733" t="str">
            <v>7</v>
          </cell>
          <cell r="D4733" t="str">
            <v>001447</v>
          </cell>
          <cell r="E4733">
            <v>38593</v>
          </cell>
          <cell r="F4733" t="str">
            <v>130PU13</v>
          </cell>
          <cell r="G4733" t="str">
            <v>21010101PU13</v>
          </cell>
          <cell r="H4733">
            <v>7525000</v>
          </cell>
          <cell r="I4733" t="str">
            <v>K</v>
          </cell>
          <cell r="J4733" t="str">
            <v>PURINUSA EKA PERSADA 348046/KW/08/05</v>
          </cell>
          <cell r="K4733" t="str">
            <v>402290140</v>
          </cell>
        </row>
        <row r="4734">
          <cell r="A4734" t="str">
            <v>F</v>
          </cell>
          <cell r="B4734" t="str">
            <v>7</v>
          </cell>
          <cell r="D4734" t="str">
            <v>001447</v>
          </cell>
          <cell r="E4734">
            <v>38593</v>
          </cell>
          <cell r="F4734" t="str">
            <v>130PU13</v>
          </cell>
          <cell r="G4734" t="str">
            <v>21010101PU13</v>
          </cell>
          <cell r="H4734">
            <v>752500</v>
          </cell>
          <cell r="I4734" t="str">
            <v>K</v>
          </cell>
          <cell r="J4734" t="str">
            <v>KR PPN PURINUSA EKA PER CYRRK-429-0348046      /</v>
          </cell>
          <cell r="K4734" t="str">
            <v>402290150</v>
          </cell>
        </row>
        <row r="4735">
          <cell r="A4735" t="str">
            <v>F</v>
          </cell>
          <cell r="B4735" t="str">
            <v>7</v>
          </cell>
          <cell r="D4735" t="str">
            <v>001447</v>
          </cell>
          <cell r="E4735">
            <v>38593</v>
          </cell>
          <cell r="F4735" t="str">
            <v>187PU13</v>
          </cell>
          <cell r="G4735" t="str">
            <v>11100301PU13</v>
          </cell>
          <cell r="H4735">
            <v>752500</v>
          </cell>
          <cell r="I4735" t="str">
            <v>D</v>
          </cell>
          <cell r="J4735" t="str">
            <v>PPN 10% PURINUSA EKA PERSADA, PT CYRRK-429-0348046</v>
          </cell>
          <cell r="K4735" t="str">
            <v>402290160</v>
          </cell>
        </row>
        <row r="4736">
          <cell r="A4736" t="str">
            <v>F</v>
          </cell>
          <cell r="B4736" t="str">
            <v>7</v>
          </cell>
          <cell r="D4736" t="str">
            <v>001447</v>
          </cell>
          <cell r="E4736">
            <v>38593</v>
          </cell>
          <cell r="F4736" t="str">
            <v>1390300</v>
          </cell>
          <cell r="G4736" t="str">
            <v>210101020300</v>
          </cell>
          <cell r="H4736">
            <v>7525000</v>
          </cell>
          <cell r="I4736" t="str">
            <v>D</v>
          </cell>
          <cell r="J4736" t="str">
            <v>2200012K51170/08      3500.000-BH BOX KARTON NO. 1</v>
          </cell>
          <cell r="K4736" t="str">
            <v>402290170</v>
          </cell>
        </row>
        <row r="4737">
          <cell r="A4737" t="str">
            <v>F</v>
          </cell>
          <cell r="B4737" t="str">
            <v>7</v>
          </cell>
          <cell r="D4737" t="str">
            <v>001448</v>
          </cell>
          <cell r="E4737">
            <v>38593</v>
          </cell>
          <cell r="F4737" t="str">
            <v>135SE38</v>
          </cell>
          <cell r="G4737" t="str">
            <v>21050601SE38</v>
          </cell>
          <cell r="H4737">
            <v>1564000</v>
          </cell>
          <cell r="I4737" t="str">
            <v>K</v>
          </cell>
          <cell r="J4737" t="str">
            <v>SEGARA LUAS LESTARI, 013/SLL-BDG/VI/2005</v>
          </cell>
          <cell r="K4737" t="str">
            <v>402290180</v>
          </cell>
        </row>
        <row r="4738">
          <cell r="A4738" t="str">
            <v>F</v>
          </cell>
          <cell r="B4738" t="str">
            <v>7</v>
          </cell>
          <cell r="D4738" t="str">
            <v>001448</v>
          </cell>
          <cell r="E4738">
            <v>38593</v>
          </cell>
          <cell r="F4738" t="str">
            <v>135SE38</v>
          </cell>
          <cell r="G4738" t="str">
            <v>21050601SE38</v>
          </cell>
          <cell r="H4738">
            <v>156400</v>
          </cell>
          <cell r="I4738" t="str">
            <v>K</v>
          </cell>
          <cell r="J4738" t="str">
            <v>KR PPN SEGARA LUAS LEST EHSXV-421-0000013      /</v>
          </cell>
          <cell r="K4738" t="str">
            <v>402290190</v>
          </cell>
        </row>
        <row r="4739">
          <cell r="A4739" t="str">
            <v>F</v>
          </cell>
          <cell r="B4739" t="str">
            <v>7</v>
          </cell>
          <cell r="D4739" t="str">
            <v>001448</v>
          </cell>
          <cell r="E4739">
            <v>38593</v>
          </cell>
          <cell r="F4739" t="str">
            <v>187SE38</v>
          </cell>
          <cell r="G4739" t="str">
            <v>11100301SE38</v>
          </cell>
          <cell r="H4739">
            <v>156400</v>
          </cell>
          <cell r="I4739" t="str">
            <v>D</v>
          </cell>
          <cell r="J4739" t="str">
            <v>PPN 10% SEGARA LUAS LESTARI, CV  EHSXV-421-0000013</v>
          </cell>
          <cell r="K4739" t="str">
            <v>402290200</v>
          </cell>
        </row>
        <row r="4740">
          <cell r="A4740" t="str">
            <v>F</v>
          </cell>
          <cell r="B4740" t="str">
            <v>7</v>
          </cell>
          <cell r="D4740" t="str">
            <v>001448</v>
          </cell>
          <cell r="E4740">
            <v>38593</v>
          </cell>
          <cell r="F4740" t="str">
            <v>46102M1</v>
          </cell>
          <cell r="G4740" t="str">
            <v>6602030302M1</v>
          </cell>
          <cell r="H4740">
            <v>1564000</v>
          </cell>
          <cell r="I4740" t="str">
            <v>D</v>
          </cell>
          <cell r="J4740" t="str">
            <v>4 PAIL WATER TREADMENT        TEKNIK &amp; PEMELIHARAA</v>
          </cell>
          <cell r="K4740" t="str">
            <v>402290210</v>
          </cell>
        </row>
        <row r="4741">
          <cell r="A4741" t="str">
            <v>F</v>
          </cell>
          <cell r="B4741" t="str">
            <v>7</v>
          </cell>
          <cell r="D4741" t="str">
            <v>001449</v>
          </cell>
          <cell r="E4741">
            <v>38593</v>
          </cell>
          <cell r="F4741" t="str">
            <v>135SE38</v>
          </cell>
          <cell r="G4741" t="str">
            <v>21050601SE38</v>
          </cell>
          <cell r="H4741">
            <v>1564000</v>
          </cell>
          <cell r="I4741" t="str">
            <v>K</v>
          </cell>
          <cell r="J4741" t="str">
            <v>SEGARA LUAS LESTARI, 014/SLL-BDG/VI/2005</v>
          </cell>
          <cell r="K4741" t="str">
            <v>402290220</v>
          </cell>
        </row>
        <row r="4742">
          <cell r="A4742" t="str">
            <v>F</v>
          </cell>
          <cell r="B4742" t="str">
            <v>7</v>
          </cell>
          <cell r="D4742" t="str">
            <v>001449</v>
          </cell>
          <cell r="E4742">
            <v>38593</v>
          </cell>
          <cell r="F4742" t="str">
            <v>135SE38</v>
          </cell>
          <cell r="G4742" t="str">
            <v>21050601SE38</v>
          </cell>
          <cell r="H4742">
            <v>156400</v>
          </cell>
          <cell r="I4742" t="str">
            <v>K</v>
          </cell>
          <cell r="J4742" t="str">
            <v>KR PPN SEGARA LUAS LEST EHSXV-421-0000014      /</v>
          </cell>
          <cell r="K4742" t="str">
            <v>402290230</v>
          </cell>
        </row>
        <row r="4743">
          <cell r="A4743" t="str">
            <v>F</v>
          </cell>
          <cell r="B4743" t="str">
            <v>7</v>
          </cell>
          <cell r="D4743" t="str">
            <v>001449</v>
          </cell>
          <cell r="E4743">
            <v>38593</v>
          </cell>
          <cell r="F4743" t="str">
            <v>187SE38</v>
          </cell>
          <cell r="G4743" t="str">
            <v>11100301SE38</v>
          </cell>
          <cell r="H4743">
            <v>156400</v>
          </cell>
          <cell r="I4743" t="str">
            <v>D</v>
          </cell>
          <cell r="J4743" t="str">
            <v>PPN 10% SEGARA LUAS LESTARI, CV  EHSXV-421-0000014</v>
          </cell>
          <cell r="K4743" t="str">
            <v>402290240</v>
          </cell>
        </row>
        <row r="4744">
          <cell r="A4744" t="str">
            <v>F</v>
          </cell>
          <cell r="B4744" t="str">
            <v>7</v>
          </cell>
          <cell r="D4744" t="str">
            <v>001449</v>
          </cell>
          <cell r="E4744">
            <v>38593</v>
          </cell>
          <cell r="F4744" t="str">
            <v>46102M1</v>
          </cell>
          <cell r="G4744" t="str">
            <v>6602030302M1</v>
          </cell>
          <cell r="H4744">
            <v>1564000</v>
          </cell>
          <cell r="I4744" t="str">
            <v>D</v>
          </cell>
          <cell r="J4744" t="str">
            <v>4 PAIL WATER TREADMENT        TEKNIK &amp; PEMELIHARAA</v>
          </cell>
          <cell r="K4744" t="str">
            <v>402290250</v>
          </cell>
        </row>
        <row r="4745">
          <cell r="A4745" t="str">
            <v>F</v>
          </cell>
          <cell r="B4745" t="str">
            <v>7</v>
          </cell>
          <cell r="D4745" t="str">
            <v>001450</v>
          </cell>
          <cell r="E4745">
            <v>38593</v>
          </cell>
          <cell r="F4745" t="str">
            <v>135AL05</v>
          </cell>
          <cell r="G4745" t="str">
            <v>21050601AL05</v>
          </cell>
          <cell r="H4745">
            <v>5550000</v>
          </cell>
          <cell r="I4745" t="str">
            <v>K</v>
          </cell>
          <cell r="J4745" t="str">
            <v>ALTINEX, PT          50867</v>
          </cell>
          <cell r="K4745" t="str">
            <v>402290260</v>
          </cell>
        </row>
        <row r="4746">
          <cell r="A4746" t="str">
            <v>F</v>
          </cell>
          <cell r="B4746" t="str">
            <v>7</v>
          </cell>
          <cell r="D4746" t="str">
            <v>001450</v>
          </cell>
          <cell r="E4746">
            <v>38593</v>
          </cell>
          <cell r="F4746" t="str">
            <v>135AL05</v>
          </cell>
          <cell r="G4746" t="str">
            <v>21050601AL05</v>
          </cell>
          <cell r="H4746">
            <v>555000</v>
          </cell>
          <cell r="I4746" t="str">
            <v>K</v>
          </cell>
          <cell r="J4746" t="str">
            <v>KR PPN ALTINEX, PT      CTOBU-423-0010668      /</v>
          </cell>
          <cell r="K4746" t="str">
            <v>402290270</v>
          </cell>
        </row>
        <row r="4747">
          <cell r="A4747" t="str">
            <v>F</v>
          </cell>
          <cell r="B4747" t="str">
            <v>7</v>
          </cell>
          <cell r="D4747" t="str">
            <v>001450</v>
          </cell>
          <cell r="E4747">
            <v>38593</v>
          </cell>
          <cell r="F4747" t="str">
            <v>187AL05</v>
          </cell>
          <cell r="G4747" t="str">
            <v>11100301AL05</v>
          </cell>
          <cell r="H4747">
            <v>555000</v>
          </cell>
          <cell r="I4747" t="str">
            <v>D</v>
          </cell>
          <cell r="J4747" t="str">
            <v>PPN 10% ALTINEX, PT              CTOBU-423-0010668</v>
          </cell>
          <cell r="K4747" t="str">
            <v>402290280</v>
          </cell>
        </row>
        <row r="4748">
          <cell r="A4748" t="str">
            <v>F</v>
          </cell>
          <cell r="B4748" t="str">
            <v>7</v>
          </cell>
          <cell r="D4748" t="str">
            <v>001450</v>
          </cell>
          <cell r="E4748">
            <v>38593</v>
          </cell>
          <cell r="F4748" t="str">
            <v>46108F3</v>
          </cell>
          <cell r="G4748" t="str">
            <v>6602020108F3</v>
          </cell>
          <cell r="H4748">
            <v>5550000</v>
          </cell>
          <cell r="I4748" t="str">
            <v>D</v>
          </cell>
          <cell r="J4748" t="str">
            <v>37 BH DIES 7.1MM                        PENCETAKAN</v>
          </cell>
          <cell r="K4748" t="str">
            <v>402290290</v>
          </cell>
        </row>
        <row r="4749">
          <cell r="A4749" t="str">
            <v>F</v>
          </cell>
          <cell r="B4749" t="str">
            <v>7</v>
          </cell>
          <cell r="D4749" t="str">
            <v>001451</v>
          </cell>
          <cell r="E4749">
            <v>38593</v>
          </cell>
          <cell r="F4749" t="str">
            <v>135AL05</v>
          </cell>
          <cell r="G4749" t="str">
            <v>21050601AL05</v>
          </cell>
          <cell r="H4749">
            <v>5280000</v>
          </cell>
          <cell r="I4749" t="str">
            <v>K</v>
          </cell>
          <cell r="J4749" t="str">
            <v>ALTINEX, PT          50878</v>
          </cell>
          <cell r="K4749" t="str">
            <v>402290300</v>
          </cell>
        </row>
        <row r="4750">
          <cell r="A4750" t="str">
            <v>F</v>
          </cell>
          <cell r="B4750" t="str">
            <v>7</v>
          </cell>
          <cell r="D4750" t="str">
            <v>001451</v>
          </cell>
          <cell r="E4750">
            <v>38593</v>
          </cell>
          <cell r="F4750" t="str">
            <v>135AL05</v>
          </cell>
          <cell r="G4750" t="str">
            <v>21050601AL05</v>
          </cell>
          <cell r="H4750">
            <v>528000</v>
          </cell>
          <cell r="I4750" t="str">
            <v>K</v>
          </cell>
          <cell r="J4750" t="str">
            <v>KR PPN ALTINEX, PT      CTOBU-423-0010679      /</v>
          </cell>
          <cell r="K4750" t="str">
            <v>402290310</v>
          </cell>
        </row>
        <row r="4751">
          <cell r="A4751" t="str">
            <v>F</v>
          </cell>
          <cell r="B4751" t="str">
            <v>7</v>
          </cell>
          <cell r="D4751" t="str">
            <v>001451</v>
          </cell>
          <cell r="E4751">
            <v>38593</v>
          </cell>
          <cell r="F4751" t="str">
            <v>187AL05</v>
          </cell>
          <cell r="G4751" t="str">
            <v>11100301AL05</v>
          </cell>
          <cell r="H4751">
            <v>528000</v>
          </cell>
          <cell r="I4751" t="str">
            <v>D</v>
          </cell>
          <cell r="J4751" t="str">
            <v>PPN 10% ALTINEX, PT              CTOBU-423-0010679</v>
          </cell>
          <cell r="K4751" t="str">
            <v>402290320</v>
          </cell>
        </row>
        <row r="4752">
          <cell r="A4752" t="str">
            <v>F</v>
          </cell>
          <cell r="B4752" t="str">
            <v>7</v>
          </cell>
          <cell r="D4752" t="str">
            <v>001451</v>
          </cell>
          <cell r="E4752">
            <v>38593</v>
          </cell>
          <cell r="F4752" t="str">
            <v>46108F3</v>
          </cell>
          <cell r="G4752" t="str">
            <v>6602020108F3</v>
          </cell>
          <cell r="H4752">
            <v>5280000</v>
          </cell>
          <cell r="I4752" t="str">
            <v>D</v>
          </cell>
          <cell r="J4752" t="str">
            <v>33 BH DIES 7.9MM                        PENCETAKAN</v>
          </cell>
          <cell r="K4752" t="str">
            <v>402290330</v>
          </cell>
        </row>
        <row r="4753">
          <cell r="A4753" t="str">
            <v>F</v>
          </cell>
          <cell r="B4753" t="str">
            <v>7</v>
          </cell>
          <cell r="D4753" t="str">
            <v>001452</v>
          </cell>
          <cell r="E4753">
            <v>38593</v>
          </cell>
          <cell r="F4753" t="str">
            <v>135AL05</v>
          </cell>
          <cell r="G4753" t="str">
            <v>21050601AL05</v>
          </cell>
          <cell r="H4753">
            <v>5550000</v>
          </cell>
          <cell r="I4753" t="str">
            <v>K</v>
          </cell>
          <cell r="J4753" t="str">
            <v>ALTINEX, PT          50879</v>
          </cell>
          <cell r="K4753" t="str">
            <v>402290340</v>
          </cell>
        </row>
        <row r="4754">
          <cell r="A4754" t="str">
            <v>F</v>
          </cell>
          <cell r="B4754" t="str">
            <v>7</v>
          </cell>
          <cell r="D4754" t="str">
            <v>001452</v>
          </cell>
          <cell r="E4754">
            <v>38593</v>
          </cell>
          <cell r="F4754" t="str">
            <v>135AL05</v>
          </cell>
          <cell r="G4754" t="str">
            <v>21050601AL05</v>
          </cell>
          <cell r="H4754">
            <v>555000</v>
          </cell>
          <cell r="I4754" t="str">
            <v>K</v>
          </cell>
          <cell r="J4754" t="str">
            <v>KR PPN ALTINEX, PT      CTOBU-423-0010680      /</v>
          </cell>
          <cell r="K4754" t="str">
            <v>402290350</v>
          </cell>
        </row>
        <row r="4755">
          <cell r="A4755" t="str">
            <v>F</v>
          </cell>
          <cell r="B4755" t="str">
            <v>7</v>
          </cell>
          <cell r="D4755" t="str">
            <v>001452</v>
          </cell>
          <cell r="E4755">
            <v>38593</v>
          </cell>
          <cell r="F4755" t="str">
            <v>187AL05</v>
          </cell>
          <cell r="G4755" t="str">
            <v>11100301AL05</v>
          </cell>
          <cell r="H4755">
            <v>555000</v>
          </cell>
          <cell r="I4755" t="str">
            <v>D</v>
          </cell>
          <cell r="J4755" t="str">
            <v>PPN 10% ALTINEX, PT              CTOBU-423-0010680</v>
          </cell>
          <cell r="K4755" t="str">
            <v>402290360</v>
          </cell>
        </row>
        <row r="4756">
          <cell r="A4756" t="str">
            <v>F</v>
          </cell>
          <cell r="B4756" t="str">
            <v>7</v>
          </cell>
          <cell r="D4756" t="str">
            <v>001452</v>
          </cell>
          <cell r="E4756">
            <v>38593</v>
          </cell>
          <cell r="F4756" t="str">
            <v>46108F3</v>
          </cell>
          <cell r="G4756" t="str">
            <v>6602020108F3</v>
          </cell>
          <cell r="H4756">
            <v>5550000</v>
          </cell>
          <cell r="I4756" t="str">
            <v>D</v>
          </cell>
          <cell r="J4756" t="str">
            <v>37 BH DIES 8.7MM                        PENCETAKAN</v>
          </cell>
          <cell r="K4756" t="str">
            <v>402290370</v>
          </cell>
        </row>
        <row r="4757">
          <cell r="A4757" t="str">
            <v>F</v>
          </cell>
          <cell r="B4757" t="str">
            <v>7</v>
          </cell>
          <cell r="D4757" t="str">
            <v>001453</v>
          </cell>
          <cell r="E4757">
            <v>38593</v>
          </cell>
          <cell r="F4757" t="str">
            <v>130RI02</v>
          </cell>
          <cell r="G4757" t="str">
            <v>21010101RI02</v>
          </cell>
          <cell r="H4757">
            <v>18502000</v>
          </cell>
          <cell r="I4757" t="str">
            <v>K</v>
          </cell>
          <cell r="J4757" t="str">
            <v>RIANSI SEJATI PT     RS-044</v>
          </cell>
          <cell r="K4757" t="str">
            <v>402290380</v>
          </cell>
        </row>
        <row r="4758">
          <cell r="A4758" t="str">
            <v>F</v>
          </cell>
          <cell r="B4758" t="str">
            <v>7</v>
          </cell>
          <cell r="D4758" t="str">
            <v>001453</v>
          </cell>
          <cell r="E4758">
            <v>38593</v>
          </cell>
          <cell r="F4758" t="str">
            <v>130RI02</v>
          </cell>
          <cell r="G4758" t="str">
            <v>21010101RI02</v>
          </cell>
          <cell r="H4758">
            <v>1850200</v>
          </cell>
          <cell r="I4758" t="str">
            <v>K</v>
          </cell>
          <cell r="J4758" t="str">
            <v>KR PPN RIANSI SEJATI PT CRFQE-423-0000828      /</v>
          </cell>
          <cell r="K4758" t="str">
            <v>402290390</v>
          </cell>
        </row>
        <row r="4759">
          <cell r="A4759" t="str">
            <v>F</v>
          </cell>
          <cell r="B4759" t="str">
            <v>7</v>
          </cell>
          <cell r="D4759" t="str">
            <v>001453</v>
          </cell>
          <cell r="E4759">
            <v>38593</v>
          </cell>
          <cell r="F4759" t="str">
            <v>187RI02</v>
          </cell>
          <cell r="G4759" t="str">
            <v>11100301RI02</v>
          </cell>
          <cell r="H4759">
            <v>1850200</v>
          </cell>
          <cell r="I4759" t="str">
            <v>D</v>
          </cell>
          <cell r="J4759" t="str">
            <v>PPN 10% RIANSI SEJATI PT         CRFQE-423-0000828</v>
          </cell>
          <cell r="K4759" t="str">
            <v>402290400</v>
          </cell>
        </row>
        <row r="4760">
          <cell r="A4760" t="str">
            <v>F</v>
          </cell>
          <cell r="B4760" t="str">
            <v>7</v>
          </cell>
          <cell r="D4760" t="str">
            <v>001453</v>
          </cell>
          <cell r="E4760">
            <v>38593</v>
          </cell>
          <cell r="F4760" t="str">
            <v>1390300</v>
          </cell>
          <cell r="G4760" t="str">
            <v>210101020300</v>
          </cell>
          <cell r="H4760">
            <v>18502000</v>
          </cell>
          <cell r="I4760" t="str">
            <v>D</v>
          </cell>
          <cell r="J4760" t="str">
            <v>3004008B50246/08      3364.000-KG KULIT KINA SUCCI</v>
          </cell>
          <cell r="K4760" t="str">
            <v>402290410</v>
          </cell>
        </row>
        <row r="4761">
          <cell r="A4761" t="str">
            <v>F</v>
          </cell>
          <cell r="B4761" t="str">
            <v>7</v>
          </cell>
          <cell r="D4761" t="str">
            <v>001446</v>
          </cell>
          <cell r="E4761">
            <v>38593</v>
          </cell>
          <cell r="F4761" t="str">
            <v>1390300</v>
          </cell>
          <cell r="G4761" t="str">
            <v>210101020300</v>
          </cell>
          <cell r="H4761">
            <v>626500</v>
          </cell>
          <cell r="I4761" t="str">
            <v>D</v>
          </cell>
          <cell r="J4761" t="str">
            <v>2210007K51166/08      3500.000-LB LAYER BOX NO. 15</v>
          </cell>
          <cell r="K4761" t="str">
            <v>402290420</v>
          </cell>
        </row>
        <row r="4762">
          <cell r="A4762" t="str">
            <v>F</v>
          </cell>
          <cell r="B4762" t="str">
            <v>7</v>
          </cell>
          <cell r="D4762" t="str">
            <v>001454</v>
          </cell>
          <cell r="E4762">
            <v>38593</v>
          </cell>
          <cell r="F4762" t="str">
            <v>130RI02</v>
          </cell>
          <cell r="G4762" t="str">
            <v>21010101RI02</v>
          </cell>
          <cell r="H4762">
            <v>17869500</v>
          </cell>
          <cell r="I4762" t="str">
            <v>K</v>
          </cell>
          <cell r="J4762" t="str">
            <v>RIANSI SEJATI PT     RS-045</v>
          </cell>
          <cell r="K4762" t="str">
            <v>402300010</v>
          </cell>
        </row>
        <row r="4763">
          <cell r="A4763" t="str">
            <v>F</v>
          </cell>
          <cell r="B4763" t="str">
            <v>7</v>
          </cell>
          <cell r="D4763" t="str">
            <v>001454</v>
          </cell>
          <cell r="E4763">
            <v>38593</v>
          </cell>
          <cell r="F4763" t="str">
            <v>130RI02</v>
          </cell>
          <cell r="G4763" t="str">
            <v>21010101RI02</v>
          </cell>
          <cell r="H4763">
            <v>1786950</v>
          </cell>
          <cell r="I4763" t="str">
            <v>K</v>
          </cell>
          <cell r="J4763" t="str">
            <v>KR PPN RIANSI SEJATI PT CRFQE-423-0000829      /</v>
          </cell>
          <cell r="K4763" t="str">
            <v>402300020</v>
          </cell>
        </row>
        <row r="4764">
          <cell r="A4764" t="str">
            <v>F</v>
          </cell>
          <cell r="B4764" t="str">
            <v>7</v>
          </cell>
          <cell r="D4764" t="str">
            <v>001454</v>
          </cell>
          <cell r="E4764">
            <v>38593</v>
          </cell>
          <cell r="F4764" t="str">
            <v>187RI02</v>
          </cell>
          <cell r="G4764" t="str">
            <v>11100301RI02</v>
          </cell>
          <cell r="H4764">
            <v>1786950</v>
          </cell>
          <cell r="I4764" t="str">
            <v>D</v>
          </cell>
          <cell r="J4764" t="str">
            <v>PPN 10% RIANSI SEJATI PT         CRFQE-423-0000829</v>
          </cell>
          <cell r="K4764" t="str">
            <v>402300030</v>
          </cell>
        </row>
        <row r="4765">
          <cell r="A4765" t="str">
            <v>F</v>
          </cell>
          <cell r="B4765" t="str">
            <v>7</v>
          </cell>
          <cell r="D4765" t="str">
            <v>001454</v>
          </cell>
          <cell r="E4765">
            <v>38593</v>
          </cell>
          <cell r="F4765" t="str">
            <v>1390300</v>
          </cell>
          <cell r="G4765" t="str">
            <v>210101020300</v>
          </cell>
          <cell r="H4765">
            <v>17869500</v>
          </cell>
          <cell r="I4765" t="str">
            <v>D</v>
          </cell>
          <cell r="J4765" t="str">
            <v>3004008B50251/08      3249.000-KG KULIT KINA SUCCI</v>
          </cell>
          <cell r="K4765" t="str">
            <v>402300040</v>
          </cell>
        </row>
        <row r="4766">
          <cell r="A4766" t="str">
            <v>F</v>
          </cell>
          <cell r="B4766" t="str">
            <v>8</v>
          </cell>
          <cell r="D4766" t="str">
            <v>KP1030</v>
          </cell>
          <cell r="E4766">
            <v>38593</v>
          </cell>
          <cell r="F4766" t="str">
            <v>42902N2</v>
          </cell>
          <cell r="G4766" t="str">
            <v>6205000302N2</v>
          </cell>
          <cell r="H4766">
            <v>50000</v>
          </cell>
          <cell r="I4766" t="str">
            <v>D</v>
          </cell>
          <cell r="J4766" t="str">
            <v>ND.9/DI/VIII B.ADM PIB OR.2210500821</v>
          </cell>
          <cell r="K4766" t="str">
            <v>550870010</v>
          </cell>
        </row>
        <row r="4767">
          <cell r="A4767" t="str">
            <v>F</v>
          </cell>
          <cell r="B4767" t="str">
            <v>8</v>
          </cell>
          <cell r="D4767" t="str">
            <v>KP1030</v>
          </cell>
          <cell r="E4767">
            <v>38593</v>
          </cell>
          <cell r="F4767" t="str">
            <v>1420000</v>
          </cell>
          <cell r="G4767" t="str">
            <v>210810020000</v>
          </cell>
          <cell r="H4767">
            <v>50000</v>
          </cell>
          <cell r="I4767" t="str">
            <v>K</v>
          </cell>
          <cell r="J4767" t="str">
            <v>ND.9/DI/VIII B.ADM PIB OR.2210500821</v>
          </cell>
          <cell r="K4767" t="str">
            <v>550870020</v>
          </cell>
        </row>
        <row r="4768">
          <cell r="A4768" t="str">
            <v>F</v>
          </cell>
          <cell r="B4768" t="str">
            <v>7</v>
          </cell>
          <cell r="D4768" t="str">
            <v>001455</v>
          </cell>
          <cell r="E4768">
            <v>38593</v>
          </cell>
          <cell r="F4768" t="str">
            <v>130RI02</v>
          </cell>
          <cell r="G4768" t="str">
            <v>21010101RI02</v>
          </cell>
          <cell r="H4768">
            <v>37451810</v>
          </cell>
          <cell r="I4768" t="str">
            <v>K</v>
          </cell>
          <cell r="J4768" t="str">
            <v>RIANSI SEJATI PT     RS-046</v>
          </cell>
          <cell r="K4768" t="str">
            <v>402300050</v>
          </cell>
        </row>
        <row r="4769">
          <cell r="A4769" t="str">
            <v>F</v>
          </cell>
          <cell r="B4769" t="str">
            <v>8</v>
          </cell>
          <cell r="D4769" t="str">
            <v>KP1031</v>
          </cell>
          <cell r="E4769">
            <v>38593</v>
          </cell>
          <cell r="F4769" t="str">
            <v>42902N2</v>
          </cell>
          <cell r="G4769" t="str">
            <v>6205000302N2</v>
          </cell>
          <cell r="H4769">
            <v>100000</v>
          </cell>
          <cell r="I4769" t="str">
            <v>D</v>
          </cell>
          <cell r="J4769" t="str">
            <v>ND.5/DI/VIII PEMB.PNBP OR.2210500821</v>
          </cell>
          <cell r="K4769" t="str">
            <v>550870030</v>
          </cell>
        </row>
        <row r="4770">
          <cell r="A4770" t="str">
            <v>F</v>
          </cell>
          <cell r="B4770" t="str">
            <v>8</v>
          </cell>
          <cell r="D4770" t="str">
            <v>KP1031</v>
          </cell>
          <cell r="E4770">
            <v>38593</v>
          </cell>
          <cell r="F4770" t="str">
            <v>1420000</v>
          </cell>
          <cell r="G4770" t="str">
            <v>210810020000</v>
          </cell>
          <cell r="H4770">
            <v>100000</v>
          </cell>
          <cell r="I4770" t="str">
            <v>K</v>
          </cell>
          <cell r="J4770" t="str">
            <v>ND.5/DI/VIII PEMB.PNBP OR.2210500821</v>
          </cell>
          <cell r="K4770" t="str">
            <v>550870040</v>
          </cell>
        </row>
        <row r="4771">
          <cell r="A4771" t="str">
            <v>F</v>
          </cell>
          <cell r="B4771" t="str">
            <v>7</v>
          </cell>
          <cell r="D4771" t="str">
            <v>001455</v>
          </cell>
          <cell r="E4771">
            <v>38593</v>
          </cell>
          <cell r="F4771" t="str">
            <v>130RI02</v>
          </cell>
          <cell r="G4771" t="str">
            <v>21010101RI02</v>
          </cell>
          <cell r="H4771">
            <v>3745181</v>
          </cell>
          <cell r="I4771" t="str">
            <v>K</v>
          </cell>
          <cell r="J4771" t="str">
            <v>KR PPN RIANSI SEJATI PT CRFQE-423-0000830      /</v>
          </cell>
          <cell r="K4771" t="str">
            <v>402300060</v>
          </cell>
        </row>
        <row r="4772">
          <cell r="A4772" t="str">
            <v>F</v>
          </cell>
          <cell r="B4772" t="str">
            <v>7</v>
          </cell>
          <cell r="D4772" t="str">
            <v>001455</v>
          </cell>
          <cell r="E4772">
            <v>38593</v>
          </cell>
          <cell r="F4772" t="str">
            <v>187RI02</v>
          </cell>
          <cell r="G4772" t="str">
            <v>11100301RI02</v>
          </cell>
          <cell r="H4772">
            <v>3745181</v>
          </cell>
          <cell r="I4772" t="str">
            <v>D</v>
          </cell>
          <cell r="J4772" t="str">
            <v>PPN 10% RIANSI SEJATI PT         CRFQE-423-0000830</v>
          </cell>
          <cell r="K4772" t="str">
            <v>402300070</v>
          </cell>
        </row>
        <row r="4773">
          <cell r="A4773" t="str">
            <v>F</v>
          </cell>
          <cell r="B4773" t="str">
            <v>7</v>
          </cell>
          <cell r="D4773" t="str">
            <v>001455</v>
          </cell>
          <cell r="E4773">
            <v>38593</v>
          </cell>
          <cell r="F4773" t="str">
            <v>1390300</v>
          </cell>
          <cell r="G4773" t="str">
            <v>210101020300</v>
          </cell>
          <cell r="H4773">
            <v>37451810</v>
          </cell>
          <cell r="I4773" t="str">
            <v>D</v>
          </cell>
          <cell r="J4773" t="str">
            <v>3004008B50260/08      6742.000-KG KULIT KINA SUCCI</v>
          </cell>
          <cell r="K4773" t="str">
            <v>402300080</v>
          </cell>
        </row>
        <row r="4774">
          <cell r="A4774" t="str">
            <v>F</v>
          </cell>
          <cell r="B4774" t="str">
            <v>8</v>
          </cell>
          <cell r="D4774" t="str">
            <v>KP1032</v>
          </cell>
          <cell r="E4774">
            <v>38593</v>
          </cell>
          <cell r="F4774" t="str">
            <v>42902N2</v>
          </cell>
          <cell r="G4774" t="str">
            <v>6205000302N2</v>
          </cell>
          <cell r="H4774">
            <v>525690</v>
          </cell>
          <cell r="I4774" t="str">
            <v>D</v>
          </cell>
          <cell r="J4774" t="str">
            <v>ND.46/DV/VIII OR.2210500741 B.TRANSFER</v>
          </cell>
          <cell r="K4774" t="str">
            <v>550870050</v>
          </cell>
        </row>
        <row r="4775">
          <cell r="A4775" t="str">
            <v>F</v>
          </cell>
          <cell r="B4775" t="str">
            <v>8</v>
          </cell>
          <cell r="D4775" t="str">
            <v>KP1032</v>
          </cell>
          <cell r="E4775">
            <v>38593</v>
          </cell>
          <cell r="F4775" t="str">
            <v>1420000</v>
          </cell>
          <cell r="G4775" t="str">
            <v>210810020000</v>
          </cell>
          <cell r="H4775">
            <v>525690</v>
          </cell>
          <cell r="I4775" t="str">
            <v>K</v>
          </cell>
          <cell r="J4775" t="str">
            <v>ND.46/DV/VIII OR.2210500741 B.TRANSFER</v>
          </cell>
          <cell r="K4775" t="str">
            <v>550870060</v>
          </cell>
        </row>
        <row r="4776">
          <cell r="A4776" t="str">
            <v>F</v>
          </cell>
          <cell r="B4776" t="str">
            <v>7</v>
          </cell>
          <cell r="D4776" t="str">
            <v>001456</v>
          </cell>
          <cell r="E4776">
            <v>38593</v>
          </cell>
          <cell r="F4776" t="str">
            <v>135HE02</v>
          </cell>
          <cell r="G4776" t="str">
            <v>21050601HE02</v>
          </cell>
          <cell r="H4776">
            <v>900000</v>
          </cell>
          <cell r="I4776" t="str">
            <v>K</v>
          </cell>
          <cell r="J4776" t="str">
            <v>HERMON PANCAKARSA L, 427/DR-BDG</v>
          </cell>
          <cell r="K4776" t="str">
            <v>402300090</v>
          </cell>
        </row>
        <row r="4777">
          <cell r="A4777" t="str">
            <v>F</v>
          </cell>
          <cell r="B4777" t="str">
            <v>7</v>
          </cell>
          <cell r="D4777" t="str">
            <v>001456</v>
          </cell>
          <cell r="E4777">
            <v>38593</v>
          </cell>
          <cell r="F4777" t="str">
            <v>135HE02</v>
          </cell>
          <cell r="G4777" t="str">
            <v>21050601HE02</v>
          </cell>
          <cell r="H4777">
            <v>90000</v>
          </cell>
          <cell r="I4777" t="str">
            <v>K</v>
          </cell>
          <cell r="J4777" t="str">
            <v>KR PPN HERMON PANCAKARS DSYWL-503-0015637      /</v>
          </cell>
          <cell r="K4777" t="str">
            <v>402300100</v>
          </cell>
        </row>
        <row r="4778">
          <cell r="A4778" t="str">
            <v>F</v>
          </cell>
          <cell r="B4778" t="str">
            <v>7</v>
          </cell>
          <cell r="D4778" t="str">
            <v>001456</v>
          </cell>
          <cell r="E4778">
            <v>38593</v>
          </cell>
          <cell r="F4778" t="str">
            <v>187HE02</v>
          </cell>
          <cell r="G4778" t="str">
            <v>11100301HE02</v>
          </cell>
          <cell r="H4778">
            <v>90000</v>
          </cell>
          <cell r="I4778" t="str">
            <v>D</v>
          </cell>
          <cell r="J4778" t="str">
            <v>PPN 10% HERMON PANCAKARSA L,PT   DSYWL-503-0015637</v>
          </cell>
          <cell r="K4778" t="str">
            <v>402300110</v>
          </cell>
        </row>
        <row r="4779">
          <cell r="A4779" t="str">
            <v>F</v>
          </cell>
          <cell r="B4779" t="str">
            <v>7</v>
          </cell>
          <cell r="D4779" t="str">
            <v>001456</v>
          </cell>
          <cell r="E4779">
            <v>38593</v>
          </cell>
          <cell r="F4779" t="str">
            <v>46100M1</v>
          </cell>
          <cell r="G4779" t="str">
            <v>6602030100M1</v>
          </cell>
          <cell r="H4779">
            <v>900000</v>
          </cell>
          <cell r="I4779" t="str">
            <v>D</v>
          </cell>
          <cell r="J4779" t="str">
            <v>2 PAIL DRATON 502             TEKNIK &amp; PEMELIHARAA</v>
          </cell>
          <cell r="K4779" t="str">
            <v>402300120</v>
          </cell>
        </row>
        <row r="4780">
          <cell r="A4780" t="str">
            <v>F</v>
          </cell>
          <cell r="B4780" t="str">
            <v>7</v>
          </cell>
          <cell r="D4780" t="str">
            <v>001457</v>
          </cell>
          <cell r="E4780">
            <v>38593</v>
          </cell>
          <cell r="F4780" t="str">
            <v>130PA35</v>
          </cell>
          <cell r="G4780" t="str">
            <v>21010101PA35</v>
          </cell>
          <cell r="H4780">
            <v>6914250</v>
          </cell>
          <cell r="I4780" t="str">
            <v>K</v>
          </cell>
          <cell r="J4780" t="str">
            <v>PALMAVIN CV.         PF 0004</v>
          </cell>
          <cell r="K4780" t="str">
            <v>402300130</v>
          </cell>
        </row>
        <row r="4781">
          <cell r="A4781" t="str">
            <v>F</v>
          </cell>
          <cell r="B4781" t="str">
            <v>7</v>
          </cell>
          <cell r="D4781" t="str">
            <v>001457</v>
          </cell>
          <cell r="E4781">
            <v>38593</v>
          </cell>
          <cell r="F4781" t="str">
            <v>130PA35</v>
          </cell>
          <cell r="G4781" t="str">
            <v>21010101PA35</v>
          </cell>
          <cell r="H4781">
            <v>691425</v>
          </cell>
          <cell r="I4781" t="str">
            <v>K</v>
          </cell>
          <cell r="J4781" t="str">
            <v>KR PPN PALMAVIN CV.     EVKIM-429-0000003      /</v>
          </cell>
          <cell r="K4781" t="str">
            <v>402300140</v>
          </cell>
        </row>
        <row r="4782">
          <cell r="A4782" t="str">
            <v>F</v>
          </cell>
          <cell r="B4782" t="str">
            <v>7</v>
          </cell>
          <cell r="D4782" t="str">
            <v>001457</v>
          </cell>
          <cell r="E4782">
            <v>38593</v>
          </cell>
          <cell r="F4782" t="str">
            <v>187PA35</v>
          </cell>
          <cell r="G4782" t="str">
            <v>11100301PA35</v>
          </cell>
          <cell r="H4782">
            <v>691425</v>
          </cell>
          <cell r="I4782" t="str">
            <v>D</v>
          </cell>
          <cell r="J4782" t="str">
            <v>PPN 10% PALMAVIN CV.             EVKIM-429-0000003</v>
          </cell>
          <cell r="K4782" t="str">
            <v>402300150</v>
          </cell>
        </row>
        <row r="4783">
          <cell r="A4783" t="str">
            <v>F</v>
          </cell>
          <cell r="B4783" t="str">
            <v>7</v>
          </cell>
          <cell r="D4783" t="str">
            <v>001457</v>
          </cell>
          <cell r="E4783">
            <v>38593</v>
          </cell>
          <cell r="F4783" t="str">
            <v>1390300</v>
          </cell>
          <cell r="G4783" t="str">
            <v>210101020300</v>
          </cell>
          <cell r="H4783">
            <v>6914250</v>
          </cell>
          <cell r="I4783" t="str">
            <v>D</v>
          </cell>
          <cell r="J4783" t="str">
            <v>3004008B50257/08      1317.000-KG KULIT KINA SUCCI</v>
          </cell>
          <cell r="K4783" t="str">
            <v>402300160</v>
          </cell>
        </row>
        <row r="4784">
          <cell r="A4784" t="str">
            <v>F</v>
          </cell>
          <cell r="B4784" t="str">
            <v>7</v>
          </cell>
          <cell r="D4784" t="str">
            <v>001458</v>
          </cell>
          <cell r="E4784">
            <v>38593</v>
          </cell>
          <cell r="F4784" t="str">
            <v>130AV00</v>
          </cell>
          <cell r="G4784" t="str">
            <v>21010101AV00</v>
          </cell>
          <cell r="H4784">
            <v>2125000</v>
          </cell>
          <cell r="I4784" t="str">
            <v>K</v>
          </cell>
          <cell r="J4784" t="str">
            <v>AVESTA CONT. PACK, P 0115/KWT/07/05</v>
          </cell>
          <cell r="K4784" t="str">
            <v>402300170</v>
          </cell>
        </row>
        <row r="4785">
          <cell r="A4785" t="str">
            <v>F</v>
          </cell>
          <cell r="B4785" t="str">
            <v>7</v>
          </cell>
          <cell r="D4785" t="str">
            <v>001458</v>
          </cell>
          <cell r="E4785">
            <v>38593</v>
          </cell>
          <cell r="F4785" t="str">
            <v>130AV00</v>
          </cell>
          <cell r="G4785" t="str">
            <v>21010101AV00</v>
          </cell>
          <cell r="H4785">
            <v>212500</v>
          </cell>
          <cell r="I4785" t="str">
            <v>K</v>
          </cell>
          <cell r="J4785" t="str">
            <v>KR PPN AVESTA CONT. PAC CMKAL-407-0085920      /</v>
          </cell>
          <cell r="K4785" t="str">
            <v>402300180</v>
          </cell>
        </row>
        <row r="4786">
          <cell r="A4786" t="str">
            <v>F</v>
          </cell>
          <cell r="B4786" t="str">
            <v>7</v>
          </cell>
          <cell r="D4786" t="str">
            <v>001458</v>
          </cell>
          <cell r="E4786">
            <v>38593</v>
          </cell>
          <cell r="F4786" t="str">
            <v>187AV00</v>
          </cell>
          <cell r="G4786" t="str">
            <v>11100301AV00</v>
          </cell>
          <cell r="H4786">
            <v>212500</v>
          </cell>
          <cell r="I4786" t="str">
            <v>D</v>
          </cell>
          <cell r="J4786" t="str">
            <v>PPN 10% AVESTA CONT. PACK, PT.   CMKAL-407-0085920</v>
          </cell>
          <cell r="K4786" t="str">
            <v>402300190</v>
          </cell>
        </row>
        <row r="4787">
          <cell r="A4787" t="str">
            <v>F</v>
          </cell>
          <cell r="B4787" t="str">
            <v>7</v>
          </cell>
          <cell r="D4787" t="str">
            <v>001458</v>
          </cell>
          <cell r="E4787">
            <v>38593</v>
          </cell>
          <cell r="F4787" t="str">
            <v>1390300</v>
          </cell>
          <cell r="G4787" t="str">
            <v>210101020300</v>
          </cell>
          <cell r="H4787">
            <v>2125000</v>
          </cell>
          <cell r="I4787" t="str">
            <v>D</v>
          </cell>
          <cell r="J4787" t="str">
            <v>2950190K51138/07        17.000-KG AL  FOIL MIKRODI</v>
          </cell>
          <cell r="K4787" t="str">
            <v>402300200</v>
          </cell>
        </row>
        <row r="4788">
          <cell r="A4788" t="str">
            <v>F</v>
          </cell>
          <cell r="B4788" t="str">
            <v>7</v>
          </cell>
          <cell r="D4788" t="str">
            <v>001459</v>
          </cell>
          <cell r="E4788">
            <v>38593</v>
          </cell>
          <cell r="F4788" t="str">
            <v>130RI02</v>
          </cell>
          <cell r="G4788" t="str">
            <v>21010101RI02</v>
          </cell>
          <cell r="H4788">
            <v>36518570</v>
          </cell>
          <cell r="I4788" t="str">
            <v>K</v>
          </cell>
          <cell r="J4788" t="str">
            <v>RIANSI SEJATI PT     RS-047</v>
          </cell>
          <cell r="K4788" t="str">
            <v>402300210</v>
          </cell>
        </row>
        <row r="4789">
          <cell r="A4789" t="str">
            <v>F</v>
          </cell>
          <cell r="B4789" t="str">
            <v>7</v>
          </cell>
          <cell r="D4789" t="str">
            <v>001459</v>
          </cell>
          <cell r="E4789">
            <v>38593</v>
          </cell>
          <cell r="F4789" t="str">
            <v>130RI02</v>
          </cell>
          <cell r="G4789" t="str">
            <v>21010101RI02</v>
          </cell>
          <cell r="H4789">
            <v>3651857</v>
          </cell>
          <cell r="I4789" t="str">
            <v>K</v>
          </cell>
          <cell r="J4789" t="str">
            <v>KR PPN RIANSI SEJATI PT CRFQE-423-0000831      /</v>
          </cell>
          <cell r="K4789" t="str">
            <v>402300220</v>
          </cell>
        </row>
        <row r="4790">
          <cell r="A4790" t="str">
            <v>F</v>
          </cell>
          <cell r="B4790" t="str">
            <v>7</v>
          </cell>
          <cell r="D4790" t="str">
            <v>001459</v>
          </cell>
          <cell r="E4790">
            <v>38593</v>
          </cell>
          <cell r="F4790" t="str">
            <v>187RI02</v>
          </cell>
          <cell r="G4790" t="str">
            <v>11100301RI02</v>
          </cell>
          <cell r="H4790">
            <v>3651857</v>
          </cell>
          <cell r="I4790" t="str">
            <v>D</v>
          </cell>
          <cell r="J4790" t="str">
            <v>PPN 10% RIANSI SEJATI PT         CRFQE-423-0000831</v>
          </cell>
          <cell r="K4790" t="str">
            <v>402300230</v>
          </cell>
        </row>
        <row r="4791">
          <cell r="A4791" t="str">
            <v>F</v>
          </cell>
          <cell r="B4791" t="str">
            <v>7</v>
          </cell>
          <cell r="D4791" t="str">
            <v>001459</v>
          </cell>
          <cell r="E4791">
            <v>38593</v>
          </cell>
          <cell r="F4791" t="str">
            <v>1390300</v>
          </cell>
          <cell r="G4791" t="str">
            <v>210101020300</v>
          </cell>
          <cell r="H4791">
            <v>36518570</v>
          </cell>
          <cell r="I4791" t="str">
            <v>D</v>
          </cell>
          <cell r="J4791" t="str">
            <v>3004008B50263/08      6574.000-KG KULIT KINA SUCCI</v>
          </cell>
          <cell r="K4791" t="str">
            <v>402300240</v>
          </cell>
        </row>
        <row r="4792">
          <cell r="A4792" t="str">
            <v>F</v>
          </cell>
          <cell r="B4792" t="str">
            <v>7</v>
          </cell>
          <cell r="D4792" t="str">
            <v>001460</v>
          </cell>
          <cell r="E4792">
            <v>38593</v>
          </cell>
          <cell r="F4792" t="str">
            <v>135BU13</v>
          </cell>
          <cell r="G4792" t="str">
            <v>21050601BU13</v>
          </cell>
          <cell r="H4792">
            <v>2300000</v>
          </cell>
          <cell r="I4792" t="str">
            <v>K</v>
          </cell>
          <cell r="J4792" t="str">
            <v>BUROQ TECHNICAL IND. 071/BTI/F/VII/05</v>
          </cell>
          <cell r="K4792" t="str">
            <v>402300250</v>
          </cell>
        </row>
        <row r="4793">
          <cell r="A4793" t="str">
            <v>F</v>
          </cell>
          <cell r="B4793" t="str">
            <v>7</v>
          </cell>
          <cell r="D4793" t="str">
            <v>001460</v>
          </cell>
          <cell r="E4793">
            <v>38593</v>
          </cell>
          <cell r="F4793" t="str">
            <v>135BU13</v>
          </cell>
          <cell r="G4793" t="str">
            <v>21050601BU13</v>
          </cell>
          <cell r="H4793">
            <v>230000</v>
          </cell>
          <cell r="I4793" t="str">
            <v>K</v>
          </cell>
          <cell r="J4793" t="str">
            <v>KR PPN BUROQ TECHNICAL  EXEHP-424-0000040      /</v>
          </cell>
          <cell r="K4793" t="str">
            <v>402300260</v>
          </cell>
        </row>
        <row r="4794">
          <cell r="A4794" t="str">
            <v>F</v>
          </cell>
          <cell r="B4794" t="str">
            <v>7</v>
          </cell>
          <cell r="D4794" t="str">
            <v>001460</v>
          </cell>
          <cell r="E4794">
            <v>38593</v>
          </cell>
          <cell r="F4794" t="str">
            <v>187BU13</v>
          </cell>
          <cell r="G4794" t="str">
            <v>11100301BU13</v>
          </cell>
          <cell r="H4794">
            <v>230000</v>
          </cell>
          <cell r="I4794" t="str">
            <v>D</v>
          </cell>
          <cell r="J4794" t="str">
            <v>PPN 10% BUROQ TECHNICAL IND.     EXEHP-424-0000040</v>
          </cell>
          <cell r="K4794" t="str">
            <v>402300270</v>
          </cell>
        </row>
        <row r="4795">
          <cell r="A4795" t="str">
            <v>F</v>
          </cell>
          <cell r="B4795" t="str">
            <v>7</v>
          </cell>
          <cell r="D4795" t="str">
            <v>001460</v>
          </cell>
          <cell r="E4795">
            <v>38593</v>
          </cell>
          <cell r="F4795" t="str">
            <v>46108F3</v>
          </cell>
          <cell r="G4795" t="str">
            <v>6602020108F3</v>
          </cell>
          <cell r="H4795">
            <v>2300000</v>
          </cell>
          <cell r="I4795" t="str">
            <v>D</v>
          </cell>
          <cell r="J4795" t="str">
            <v>20 BH SCREW DIES                        PENCETAKAN</v>
          </cell>
          <cell r="K4795" t="str">
            <v>402300280</v>
          </cell>
        </row>
        <row r="4796">
          <cell r="A4796" t="str">
            <v>F</v>
          </cell>
          <cell r="B4796" t="str">
            <v>7</v>
          </cell>
          <cell r="D4796" t="str">
            <v>001461</v>
          </cell>
          <cell r="E4796">
            <v>38593</v>
          </cell>
          <cell r="F4796" t="str">
            <v>135PU12</v>
          </cell>
          <cell r="G4796" t="str">
            <v>21050601PU12</v>
          </cell>
          <cell r="H4796">
            <v>22980650</v>
          </cell>
          <cell r="I4796" t="str">
            <v>K</v>
          </cell>
          <cell r="J4796" t="str">
            <v>PUTRA SAMUDRA,CV.    16/PS-K/PR/VII/2005</v>
          </cell>
          <cell r="K4796" t="str">
            <v>402300290</v>
          </cell>
        </row>
        <row r="4797">
          <cell r="A4797" t="str">
            <v>F</v>
          </cell>
          <cell r="B4797" t="str">
            <v>7</v>
          </cell>
          <cell r="D4797" t="str">
            <v>001461</v>
          </cell>
          <cell r="E4797">
            <v>38593</v>
          </cell>
          <cell r="F4797" t="str">
            <v>135PU12</v>
          </cell>
          <cell r="G4797" t="str">
            <v>21050601PU12</v>
          </cell>
          <cell r="H4797">
            <v>2298065</v>
          </cell>
          <cell r="I4797" t="str">
            <v>K</v>
          </cell>
          <cell r="J4797" t="str">
            <v>KR PPN PUTRA SAMUDRA,CV EMLFZ-424-0000121      /</v>
          </cell>
          <cell r="K4797" t="str">
            <v>402300300</v>
          </cell>
        </row>
        <row r="4798">
          <cell r="A4798" t="str">
            <v>F</v>
          </cell>
          <cell r="B4798" t="str">
            <v>7</v>
          </cell>
          <cell r="D4798" t="str">
            <v>001461</v>
          </cell>
          <cell r="E4798">
            <v>38593</v>
          </cell>
          <cell r="F4798" t="str">
            <v>187PU12</v>
          </cell>
          <cell r="G4798" t="str">
            <v>11100301PU12</v>
          </cell>
          <cell r="H4798">
            <v>2298065</v>
          </cell>
          <cell r="I4798" t="str">
            <v>D</v>
          </cell>
          <cell r="J4798" t="str">
            <v>PPN 10% PUTRA SAMUDRA,CV.        EMLFZ-424-0000121</v>
          </cell>
          <cell r="K4798" t="str">
            <v>402300310</v>
          </cell>
        </row>
        <row r="4799">
          <cell r="A4799" t="str">
            <v>F</v>
          </cell>
          <cell r="B4799" t="str">
            <v>7</v>
          </cell>
          <cell r="D4799" t="str">
            <v>001461</v>
          </cell>
          <cell r="E4799">
            <v>38593</v>
          </cell>
          <cell r="F4799" t="str">
            <v>46106G5</v>
          </cell>
          <cell r="G4799" t="str">
            <v>6604010106G5</v>
          </cell>
          <cell r="H4799">
            <v>100000</v>
          </cell>
          <cell r="I4799" t="str">
            <v>D</v>
          </cell>
          <cell r="J4799" t="str">
            <v>50 BH BAUT SS W 3/8X1"        PROSES &amp; PENGEMASAN</v>
          </cell>
          <cell r="K4799" t="str">
            <v>402300320</v>
          </cell>
        </row>
        <row r="4800">
          <cell r="A4800" t="str">
            <v>F</v>
          </cell>
          <cell r="B4800" t="str">
            <v>7</v>
          </cell>
          <cell r="D4800" t="str">
            <v>001461</v>
          </cell>
          <cell r="E4800">
            <v>38593</v>
          </cell>
          <cell r="F4800" t="str">
            <v>46106G5</v>
          </cell>
          <cell r="G4800" t="str">
            <v>6604010106G5</v>
          </cell>
          <cell r="H4800">
            <v>28000</v>
          </cell>
          <cell r="I4800" t="str">
            <v>D</v>
          </cell>
          <cell r="J4800" t="str">
            <v>50 BH MUR SS W 3/8            PROSES &amp; PENGEMASAN</v>
          </cell>
          <cell r="K4800" t="str">
            <v>402300330</v>
          </cell>
        </row>
        <row r="4801">
          <cell r="A4801" t="str">
            <v>F</v>
          </cell>
          <cell r="B4801" t="str">
            <v>7</v>
          </cell>
          <cell r="D4801" t="str">
            <v>001461</v>
          </cell>
          <cell r="E4801">
            <v>38593</v>
          </cell>
          <cell r="F4801" t="str">
            <v>46106G5</v>
          </cell>
          <cell r="G4801" t="str">
            <v>6604010106G5</v>
          </cell>
          <cell r="H4801">
            <v>800000</v>
          </cell>
          <cell r="I4801" t="str">
            <v>D</v>
          </cell>
          <cell r="J4801" t="str">
            <v>2 BH RODA COSTER HAMMER 8" M  PROSES &amp; PENGEMASAN</v>
          </cell>
          <cell r="K4801" t="str">
            <v>402300340</v>
          </cell>
        </row>
        <row r="4802">
          <cell r="A4802" t="str">
            <v>F</v>
          </cell>
          <cell r="B4802" t="str">
            <v>7</v>
          </cell>
          <cell r="D4802" t="str">
            <v>001461</v>
          </cell>
          <cell r="E4802">
            <v>38593</v>
          </cell>
          <cell r="F4802" t="str">
            <v>46106G5</v>
          </cell>
          <cell r="G4802" t="str">
            <v>6604010106G5</v>
          </cell>
          <cell r="H4802">
            <v>800000</v>
          </cell>
          <cell r="I4802" t="str">
            <v>D</v>
          </cell>
          <cell r="J4802" t="str">
            <v>2 BH RODA COSTER HAMMER 8" H  PROSES &amp; PENGEMASAN</v>
          </cell>
          <cell r="K4802" t="str">
            <v>402300350</v>
          </cell>
        </row>
        <row r="4803">
          <cell r="A4803" t="str">
            <v>F</v>
          </cell>
          <cell r="B4803" t="str">
            <v>7</v>
          </cell>
          <cell r="D4803" t="str">
            <v>001461</v>
          </cell>
          <cell r="E4803">
            <v>38593</v>
          </cell>
          <cell r="F4803" t="str">
            <v>46106K6</v>
          </cell>
          <cell r="G4803" t="str">
            <v>6604010106K6</v>
          </cell>
          <cell r="H4803">
            <v>30400</v>
          </cell>
          <cell r="I4803" t="str">
            <v>D</v>
          </cell>
          <cell r="J4803" t="str">
            <v>16 BH BAUT SS M 8X1"          PEMERIKSAAN MIKROBIO</v>
          </cell>
          <cell r="K4803" t="str">
            <v>402300360</v>
          </cell>
        </row>
        <row r="4804">
          <cell r="A4804" t="str">
            <v>F</v>
          </cell>
          <cell r="B4804" t="str">
            <v>7</v>
          </cell>
          <cell r="D4804" t="str">
            <v>001461</v>
          </cell>
          <cell r="E4804">
            <v>38593</v>
          </cell>
          <cell r="F4804" t="str">
            <v>46106K6</v>
          </cell>
          <cell r="G4804" t="str">
            <v>6604010106K6</v>
          </cell>
          <cell r="H4804">
            <v>4000</v>
          </cell>
          <cell r="I4804" t="str">
            <v>D</v>
          </cell>
          <cell r="J4804" t="str">
            <v>16 BH MUR SS M8               PEMERIKSAAN MIKROBIO</v>
          </cell>
          <cell r="K4804" t="str">
            <v>402300370</v>
          </cell>
        </row>
        <row r="4805">
          <cell r="A4805" t="str">
            <v>F</v>
          </cell>
          <cell r="B4805" t="str">
            <v>7</v>
          </cell>
          <cell r="D4805" t="str">
            <v>001461</v>
          </cell>
          <cell r="E4805">
            <v>38593</v>
          </cell>
          <cell r="F4805" t="str">
            <v>46106K6</v>
          </cell>
          <cell r="G4805" t="str">
            <v>6604010106K6</v>
          </cell>
          <cell r="H4805">
            <v>350000</v>
          </cell>
          <cell r="I4805" t="str">
            <v>D</v>
          </cell>
          <cell r="J4805" t="str">
            <v>2 BH RODA COSTER D 4" HIDUP   PEMERIKSAAN MIKROBIO</v>
          </cell>
          <cell r="K4805" t="str">
            <v>402300380</v>
          </cell>
        </row>
        <row r="4806">
          <cell r="A4806" t="str">
            <v>F</v>
          </cell>
          <cell r="B4806" t="str">
            <v>7</v>
          </cell>
          <cell r="D4806" t="str">
            <v>001461</v>
          </cell>
          <cell r="E4806">
            <v>38593</v>
          </cell>
          <cell r="F4806" t="str">
            <v>46106K6</v>
          </cell>
          <cell r="G4806" t="str">
            <v>6604010106K6</v>
          </cell>
          <cell r="H4806">
            <v>300000</v>
          </cell>
          <cell r="I4806" t="str">
            <v>D</v>
          </cell>
          <cell r="J4806" t="str">
            <v>2 BH RODA COSTER BLUE M 4"    PEMERIKSAAN MIKROBIO</v>
          </cell>
          <cell r="K4806" t="str">
            <v>402300390</v>
          </cell>
        </row>
        <row r="4807">
          <cell r="A4807" t="str">
            <v>F</v>
          </cell>
          <cell r="B4807" t="str">
            <v>7</v>
          </cell>
          <cell r="D4807" t="str">
            <v>001461</v>
          </cell>
          <cell r="E4807">
            <v>38593</v>
          </cell>
          <cell r="F4807" t="str">
            <v>46105H2</v>
          </cell>
          <cell r="G4807" t="str">
            <v>6602010105H2</v>
          </cell>
          <cell r="H4807">
            <v>38000</v>
          </cell>
          <cell r="I4807" t="str">
            <v>D</v>
          </cell>
          <cell r="J4807" t="str">
            <v>20 BH BAUT SS M 8X1"          PENCAMPURAN DAN PENC</v>
          </cell>
          <cell r="K4807" t="str">
            <v>402300400</v>
          </cell>
        </row>
        <row r="4808">
          <cell r="A4808" t="str">
            <v>F</v>
          </cell>
          <cell r="B4808" t="str">
            <v>7</v>
          </cell>
          <cell r="D4808" t="str">
            <v>001461</v>
          </cell>
          <cell r="E4808">
            <v>38593</v>
          </cell>
          <cell r="F4808" t="str">
            <v>46105H2</v>
          </cell>
          <cell r="G4808" t="str">
            <v>6602010105H2</v>
          </cell>
          <cell r="H4808">
            <v>5000</v>
          </cell>
          <cell r="I4808" t="str">
            <v>D</v>
          </cell>
          <cell r="J4808" t="str">
            <v>20 BH MUR SS M8               PENCAMPURAN DAN PENC</v>
          </cell>
          <cell r="K4808" t="str">
            <v>402300410</v>
          </cell>
        </row>
        <row r="4809">
          <cell r="A4809" t="str">
            <v>F</v>
          </cell>
          <cell r="B4809" t="str">
            <v>7</v>
          </cell>
          <cell r="D4809" t="str">
            <v>001461</v>
          </cell>
          <cell r="E4809">
            <v>38593</v>
          </cell>
          <cell r="F4809" t="str">
            <v>46105H2</v>
          </cell>
          <cell r="G4809" t="str">
            <v>6602010105H2</v>
          </cell>
          <cell r="H4809">
            <v>350000</v>
          </cell>
          <cell r="I4809" t="str">
            <v>D</v>
          </cell>
          <cell r="J4809" t="str">
            <v>2 BH RODA COSTER D 4" HIDUP   PENCAMPURAN DAN PENC</v>
          </cell>
          <cell r="K4809" t="str">
            <v>402300420</v>
          </cell>
        </row>
        <row r="4810">
          <cell r="A4810" t="str">
            <v>F</v>
          </cell>
          <cell r="B4810" t="str">
            <v>7</v>
          </cell>
          <cell r="D4810" t="str">
            <v>001461</v>
          </cell>
          <cell r="E4810">
            <v>38593</v>
          </cell>
          <cell r="F4810" t="str">
            <v>46105H2</v>
          </cell>
          <cell r="G4810" t="str">
            <v>6602010105H2</v>
          </cell>
          <cell r="H4810">
            <v>300000</v>
          </cell>
          <cell r="I4810" t="str">
            <v>D</v>
          </cell>
          <cell r="J4810" t="str">
            <v>2 BH RODA COSTER BLUE M 4"    PENCAMPURAN DAN PENC</v>
          </cell>
          <cell r="K4810" t="str">
            <v>402300430</v>
          </cell>
        </row>
        <row r="4811">
          <cell r="A4811" t="str">
            <v>F</v>
          </cell>
          <cell r="B4811" t="str">
            <v>7</v>
          </cell>
          <cell r="D4811" t="str">
            <v>001461</v>
          </cell>
          <cell r="E4811">
            <v>38593</v>
          </cell>
          <cell r="F4811" t="str">
            <v>46104H5</v>
          </cell>
          <cell r="G4811" t="str">
            <v>6602040104H5</v>
          </cell>
          <cell r="H4811">
            <v>204000</v>
          </cell>
          <cell r="I4811" t="str">
            <v>D</v>
          </cell>
          <cell r="J4811" t="str">
            <v>2 BH BALL VALVE STEAM 2"      ISOLASI ALKALOID KIN</v>
          </cell>
          <cell r="K4811" t="str">
            <v>402300440</v>
          </cell>
        </row>
        <row r="4812">
          <cell r="A4812" t="str">
            <v>F</v>
          </cell>
          <cell r="B4812" t="str">
            <v>8</v>
          </cell>
          <cell r="D4812" t="str">
            <v>KP1033</v>
          </cell>
          <cell r="E4812">
            <v>38593</v>
          </cell>
          <cell r="F4812" t="str">
            <v>3300100</v>
          </cell>
          <cell r="G4812" t="str">
            <v>110805010100</v>
          </cell>
          <cell r="H4812">
            <v>66483200</v>
          </cell>
          <cell r="I4812" t="str">
            <v>D</v>
          </cell>
          <cell r="J4812" t="str">
            <v>OR.2210500751 B.TRANSFER 50 KG SALBUTAMOL</v>
          </cell>
          <cell r="K4812" t="str">
            <v>550870070</v>
          </cell>
        </row>
        <row r="4813">
          <cell r="A4813" t="str">
            <v>F</v>
          </cell>
          <cell r="B4813" t="str">
            <v>8</v>
          </cell>
          <cell r="D4813" t="str">
            <v>KP1033</v>
          </cell>
          <cell r="E4813">
            <v>38593</v>
          </cell>
          <cell r="F4813" t="str">
            <v>1420000</v>
          </cell>
          <cell r="G4813" t="str">
            <v>210810020000</v>
          </cell>
          <cell r="H4813">
            <v>66483200</v>
          </cell>
          <cell r="I4813" t="str">
            <v>K</v>
          </cell>
          <cell r="J4813" t="str">
            <v>OR.2210500751 B.TRANSFER 50 KG SALBUTAMOL</v>
          </cell>
          <cell r="K4813" t="str">
            <v>550870080</v>
          </cell>
        </row>
        <row r="4814">
          <cell r="A4814" t="str">
            <v>F</v>
          </cell>
          <cell r="B4814" t="str">
            <v>7</v>
          </cell>
          <cell r="D4814" t="str">
            <v>001461</v>
          </cell>
          <cell r="E4814">
            <v>38593</v>
          </cell>
          <cell r="F4814" t="str">
            <v>46104H1</v>
          </cell>
          <cell r="G4814" t="str">
            <v>6602040104H1</v>
          </cell>
          <cell r="H4814">
            <v>102000</v>
          </cell>
          <cell r="I4814" t="str">
            <v>D</v>
          </cell>
          <cell r="J4814" t="str">
            <v>1 BH BALL VALVE STEAM 1"              PRODUKSI III</v>
          </cell>
          <cell r="K4814" t="str">
            <v>402300450</v>
          </cell>
        </row>
        <row r="4815">
          <cell r="A4815" t="str">
            <v>F</v>
          </cell>
          <cell r="B4815" t="str">
            <v>7</v>
          </cell>
          <cell r="D4815" t="str">
            <v>001461</v>
          </cell>
          <cell r="E4815">
            <v>38593</v>
          </cell>
          <cell r="F4815" t="str">
            <v>46104H6</v>
          </cell>
          <cell r="G4815" t="str">
            <v>6602040104H6</v>
          </cell>
          <cell r="H4815">
            <v>1395000</v>
          </cell>
          <cell r="I4815" t="str">
            <v>D</v>
          </cell>
          <cell r="J4815" t="str">
            <v>3 BH BALL VALVE STEAM FLANGE  PEMURNIAN &amp; PENGEMAS</v>
          </cell>
          <cell r="K4815" t="str">
            <v>402300460</v>
          </cell>
        </row>
        <row r="4816">
          <cell r="A4816" t="str">
            <v>F</v>
          </cell>
          <cell r="B4816" t="str">
            <v>8</v>
          </cell>
          <cell r="D4816" t="str">
            <v>KP1034</v>
          </cell>
          <cell r="E4816">
            <v>38593</v>
          </cell>
          <cell r="F4816" t="str">
            <v>1420000</v>
          </cell>
          <cell r="G4816" t="str">
            <v>210810020000</v>
          </cell>
          <cell r="H4816">
            <v>5464231</v>
          </cell>
          <cell r="I4816" t="str">
            <v>K</v>
          </cell>
          <cell r="J4816" t="str">
            <v>ND.10/DV/VIII OR.1210503792 PEMB.KE BRATACO</v>
          </cell>
          <cell r="K4816" t="str">
            <v>550870090</v>
          </cell>
        </row>
        <row r="4817">
          <cell r="A4817" t="str">
            <v>F</v>
          </cell>
          <cell r="B4817" t="str">
            <v>7</v>
          </cell>
          <cell r="D4817" t="str">
            <v>001461</v>
          </cell>
          <cell r="E4817">
            <v>38593</v>
          </cell>
          <cell r="F4817" t="str">
            <v>46102H5</v>
          </cell>
          <cell r="G4817" t="str">
            <v>6602030302H5</v>
          </cell>
          <cell r="H4817">
            <v>222000</v>
          </cell>
          <cell r="I4817" t="str">
            <v>D</v>
          </cell>
          <cell r="J4817" t="str">
            <v>1 BH BALL VALVE 2" SS         ISOLASI ALKALOID KIN</v>
          </cell>
          <cell r="K4817" t="str">
            <v>402300470</v>
          </cell>
        </row>
        <row r="4818">
          <cell r="A4818" t="str">
            <v>F</v>
          </cell>
          <cell r="B4818" t="str">
            <v>8</v>
          </cell>
          <cell r="D4818" t="str">
            <v>KP1034</v>
          </cell>
          <cell r="E4818">
            <v>38593</v>
          </cell>
          <cell r="F4818" t="str">
            <v>1390000</v>
          </cell>
          <cell r="G4818" t="str">
            <v>210101020000</v>
          </cell>
          <cell r="H4818">
            <v>5529125.25</v>
          </cell>
          <cell r="I4818" t="str">
            <v>D</v>
          </cell>
          <cell r="J4818" t="str">
            <v>3012083B50319/06       345.000-KG MAGNESII STEARAS</v>
          </cell>
          <cell r="K4818" t="str">
            <v>550870100</v>
          </cell>
        </row>
        <row r="4819">
          <cell r="A4819" t="str">
            <v>F</v>
          </cell>
          <cell r="B4819" t="str">
            <v>7</v>
          </cell>
          <cell r="D4819" t="str">
            <v>001461</v>
          </cell>
          <cell r="E4819">
            <v>38593</v>
          </cell>
          <cell r="F4819" t="str">
            <v>46102H5</v>
          </cell>
          <cell r="G4819" t="str">
            <v>6602030302H5</v>
          </cell>
          <cell r="H4819">
            <v>670000</v>
          </cell>
          <cell r="I4819" t="str">
            <v>D</v>
          </cell>
          <cell r="J4819" t="str">
            <v>1 BTG PIPA SS 1.5"            ISOLASI ALKALOID KIN</v>
          </cell>
          <cell r="K4819" t="str">
            <v>402300480</v>
          </cell>
        </row>
        <row r="4820">
          <cell r="A4820" t="str">
            <v>F</v>
          </cell>
          <cell r="B4820" t="str">
            <v>7</v>
          </cell>
          <cell r="D4820" t="str">
            <v>001461</v>
          </cell>
          <cell r="E4820">
            <v>38593</v>
          </cell>
          <cell r="F4820" t="str">
            <v>42302K1</v>
          </cell>
          <cell r="G4820" t="str">
            <v>6204030102K1</v>
          </cell>
          <cell r="H4820">
            <v>237500</v>
          </cell>
          <cell r="I4820" t="str">
            <v>D</v>
          </cell>
          <cell r="J4820" t="str">
            <v>50 CM AS SS 304  D 2"         LABORATORIUM PENGUJI</v>
          </cell>
          <cell r="K4820" t="str">
            <v>402300490</v>
          </cell>
        </row>
        <row r="4821">
          <cell r="A4821" t="str">
            <v>F</v>
          </cell>
          <cell r="B4821" t="str">
            <v>8</v>
          </cell>
          <cell r="D4821" t="str">
            <v>KP1034</v>
          </cell>
          <cell r="E4821">
            <v>38593</v>
          </cell>
          <cell r="F4821" t="str">
            <v>9320000</v>
          </cell>
          <cell r="G4821" t="str">
            <v>710201010000</v>
          </cell>
          <cell r="H4821">
            <v>64894.25</v>
          </cell>
          <cell r="I4821" t="str">
            <v>K</v>
          </cell>
          <cell r="J4821" t="str">
            <v>SEL.KURS 3012083B50319/06 345.000-KG MAGNESII STEA</v>
          </cell>
          <cell r="K4821" t="str">
            <v>550870110</v>
          </cell>
        </row>
        <row r="4822">
          <cell r="A4822" t="str">
            <v>F</v>
          </cell>
          <cell r="B4822" t="str">
            <v>7</v>
          </cell>
          <cell r="D4822" t="str">
            <v>001461</v>
          </cell>
          <cell r="E4822">
            <v>38593</v>
          </cell>
          <cell r="F4822" t="str">
            <v>46000H6</v>
          </cell>
          <cell r="G4822" t="str">
            <v>6601020100H6</v>
          </cell>
          <cell r="H4822">
            <v>105000</v>
          </cell>
          <cell r="I4822" t="str">
            <v>D</v>
          </cell>
          <cell r="J4822" t="str">
            <v>1 BH DOOR CLOSER              PEMURNIAN &amp; PENGEMAS</v>
          </cell>
          <cell r="K4822" t="str">
            <v>402300500</v>
          </cell>
        </row>
        <row r="4823">
          <cell r="A4823" t="str">
            <v>F</v>
          </cell>
          <cell r="B4823" t="str">
            <v>8</v>
          </cell>
          <cell r="D4823" t="str">
            <v>KP1035</v>
          </cell>
          <cell r="E4823">
            <v>38593</v>
          </cell>
          <cell r="F4823" t="str">
            <v>1420000</v>
          </cell>
          <cell r="G4823" t="str">
            <v>210810020000</v>
          </cell>
          <cell r="H4823">
            <v>20758250</v>
          </cell>
          <cell r="I4823" t="str">
            <v>K</v>
          </cell>
          <cell r="J4823" t="str">
            <v>ND.12/DV/VIII OR.1210503832 PEMB. KE PT.BRATACO</v>
          </cell>
          <cell r="K4823" t="str">
            <v>550870120</v>
          </cell>
        </row>
        <row r="4824">
          <cell r="A4824" t="str">
            <v>F</v>
          </cell>
          <cell r="B4824" t="str">
            <v>8</v>
          </cell>
          <cell r="D4824" t="str">
            <v>KP1035</v>
          </cell>
          <cell r="E4824">
            <v>38593</v>
          </cell>
          <cell r="F4824" t="str">
            <v>1390000</v>
          </cell>
          <cell r="G4824" t="str">
            <v>210101020000</v>
          </cell>
          <cell r="H4824">
            <v>20882950</v>
          </cell>
          <cell r="I4824" t="str">
            <v>D</v>
          </cell>
          <cell r="J4824" t="str">
            <v>3032009B50338/06      2500.000-KG GLYCEROLUM 98 %</v>
          </cell>
          <cell r="K4824" t="str">
            <v>550870130</v>
          </cell>
        </row>
        <row r="4825">
          <cell r="A4825" t="str">
            <v>F</v>
          </cell>
          <cell r="B4825" t="str">
            <v>7</v>
          </cell>
          <cell r="D4825" t="str">
            <v>001461</v>
          </cell>
          <cell r="E4825">
            <v>38593</v>
          </cell>
          <cell r="F4825" t="str">
            <v>46104F2</v>
          </cell>
          <cell r="G4825" t="str">
            <v>6602040104F2</v>
          </cell>
          <cell r="H4825">
            <v>102000</v>
          </cell>
          <cell r="I4825" t="str">
            <v>D</v>
          </cell>
          <cell r="J4825" t="str">
            <v>1 BH BALL VALVE STEAM 1"                 GRANULASI</v>
          </cell>
          <cell r="K4825" t="str">
            <v>402300510</v>
          </cell>
        </row>
        <row r="4826">
          <cell r="A4826" t="str">
            <v>F</v>
          </cell>
          <cell r="B4826" t="str">
            <v>8</v>
          </cell>
          <cell r="D4826" t="str">
            <v>KP1035</v>
          </cell>
          <cell r="E4826">
            <v>38593</v>
          </cell>
          <cell r="F4826" t="str">
            <v>9320100</v>
          </cell>
          <cell r="G4826" t="str">
            <v>710201010100</v>
          </cell>
          <cell r="H4826">
            <v>124700</v>
          </cell>
          <cell r="I4826" t="str">
            <v>K</v>
          </cell>
          <cell r="J4826" t="str">
            <v>SEL.KURS.3032009B50338/06 2500.000-KG GLYCEROLUM 9</v>
          </cell>
          <cell r="K4826" t="str">
            <v>550870140</v>
          </cell>
        </row>
        <row r="4827">
          <cell r="A4827" t="str">
            <v>F</v>
          </cell>
          <cell r="B4827" t="str">
            <v>7</v>
          </cell>
          <cell r="D4827" t="str">
            <v>001461</v>
          </cell>
          <cell r="E4827">
            <v>38593</v>
          </cell>
          <cell r="F4827" t="str">
            <v>46104F2</v>
          </cell>
          <cell r="G4827" t="str">
            <v>6602040104F2</v>
          </cell>
          <cell r="H4827">
            <v>156000</v>
          </cell>
          <cell r="I4827" t="str">
            <v>D</v>
          </cell>
          <cell r="J4827" t="str">
            <v>2 BH BALL VALVE STEAM 3/4"               GRANULASI</v>
          </cell>
          <cell r="K4827" t="str">
            <v>402300520</v>
          </cell>
        </row>
        <row r="4828">
          <cell r="A4828" t="str">
            <v>F</v>
          </cell>
          <cell r="B4828" t="str">
            <v>7</v>
          </cell>
          <cell r="D4828" t="str">
            <v>001461</v>
          </cell>
          <cell r="E4828">
            <v>38593</v>
          </cell>
          <cell r="F4828" t="str">
            <v>46102H4</v>
          </cell>
          <cell r="G4828" t="str">
            <v>6602030302H4</v>
          </cell>
          <cell r="H4828">
            <v>27000</v>
          </cell>
          <cell r="I4828" t="str">
            <v>D</v>
          </cell>
          <cell r="J4828" t="str">
            <v>6 BH KLEM SS 1.5-2"                 EKSTRAKSI KINA</v>
          </cell>
          <cell r="K4828" t="str">
            <v>402300530</v>
          </cell>
        </row>
        <row r="4829">
          <cell r="A4829" t="str">
            <v>F</v>
          </cell>
          <cell r="B4829" t="str">
            <v>7</v>
          </cell>
          <cell r="D4829" t="str">
            <v>001461</v>
          </cell>
          <cell r="E4829">
            <v>38593</v>
          </cell>
          <cell r="F4829" t="str">
            <v>46102H4</v>
          </cell>
          <cell r="G4829" t="str">
            <v>6602030302H4</v>
          </cell>
          <cell r="H4829">
            <v>750000</v>
          </cell>
          <cell r="I4829" t="str">
            <v>D</v>
          </cell>
          <cell r="J4829" t="str">
            <v>10 BH TEE SS 304 1.5"               EKSTRAKSI KINA</v>
          </cell>
          <cell r="K4829" t="str">
            <v>402300540</v>
          </cell>
        </row>
        <row r="4830">
          <cell r="A4830" t="str">
            <v>F</v>
          </cell>
          <cell r="B4830" t="str">
            <v>8</v>
          </cell>
          <cell r="D4830" t="str">
            <v>KP1036</v>
          </cell>
          <cell r="E4830">
            <v>38593</v>
          </cell>
          <cell r="F4830" t="str">
            <v>1420000</v>
          </cell>
          <cell r="G4830" t="str">
            <v>210810020000</v>
          </cell>
          <cell r="H4830">
            <v>1243392</v>
          </cell>
          <cell r="I4830" t="str">
            <v>K</v>
          </cell>
          <cell r="J4830" t="str">
            <v>ND.38/DV/VIII OR.1210504162 PEMB. KE PT.SIGNA H</v>
          </cell>
          <cell r="K4830" t="str">
            <v>550870150</v>
          </cell>
        </row>
        <row r="4831">
          <cell r="A4831" t="str">
            <v>F</v>
          </cell>
          <cell r="B4831" t="str">
            <v>7</v>
          </cell>
          <cell r="D4831" t="str">
            <v>001461</v>
          </cell>
          <cell r="E4831">
            <v>38593</v>
          </cell>
          <cell r="F4831" t="str">
            <v>46106F3</v>
          </cell>
          <cell r="G4831" t="str">
            <v>6604010106F3</v>
          </cell>
          <cell r="H4831">
            <v>4400000</v>
          </cell>
          <cell r="I4831" t="str">
            <v>D</v>
          </cell>
          <cell r="J4831" t="str">
            <v>5 LB PLAT SS 430 2X1200X2400MM U/RAK    PENCETAKAN</v>
          </cell>
          <cell r="K4831" t="str">
            <v>402300550</v>
          </cell>
        </row>
        <row r="4832">
          <cell r="A4832" t="str">
            <v>F</v>
          </cell>
          <cell r="B4832" t="str">
            <v>8</v>
          </cell>
          <cell r="D4832" t="str">
            <v>KP1036</v>
          </cell>
          <cell r="E4832">
            <v>38593</v>
          </cell>
          <cell r="F4832" t="str">
            <v>1390000</v>
          </cell>
          <cell r="G4832" t="str">
            <v>210101020000</v>
          </cell>
          <cell r="H4832">
            <v>1234400</v>
          </cell>
          <cell r="I4832" t="str">
            <v>D</v>
          </cell>
          <cell r="J4832" t="str">
            <v>3032021B50356/07     40000.000-G  POLYSORBATUM  80</v>
          </cell>
          <cell r="K4832" t="str">
            <v>550870160</v>
          </cell>
        </row>
        <row r="4833">
          <cell r="A4833" t="str">
            <v>F</v>
          </cell>
          <cell r="B4833" t="str">
            <v>7</v>
          </cell>
          <cell r="D4833" t="str">
            <v>001461</v>
          </cell>
          <cell r="E4833">
            <v>38593</v>
          </cell>
          <cell r="F4833" t="str">
            <v>46105H2</v>
          </cell>
          <cell r="G4833" t="str">
            <v>6602010105H2</v>
          </cell>
          <cell r="H4833">
            <v>1496000</v>
          </cell>
          <cell r="I4833" t="str">
            <v>D</v>
          </cell>
          <cell r="J4833" t="str">
            <v>2 BTG SIKU SS U/MS.POLES PUNC.PENCAMPURAN DAN PENC</v>
          </cell>
          <cell r="K4833" t="str">
            <v>402300560</v>
          </cell>
        </row>
        <row r="4834">
          <cell r="A4834" t="str">
            <v>F</v>
          </cell>
          <cell r="B4834" t="str">
            <v>8</v>
          </cell>
          <cell r="D4834" t="str">
            <v>KP1036</v>
          </cell>
          <cell r="E4834">
            <v>38593</v>
          </cell>
          <cell r="F4834" t="str">
            <v>9320000</v>
          </cell>
          <cell r="G4834" t="str">
            <v>720101010000</v>
          </cell>
          <cell r="H4834">
            <v>8992</v>
          </cell>
          <cell r="I4834" t="str">
            <v>D</v>
          </cell>
          <cell r="J4834" t="str">
            <v>SEL.KURS.B0356/07 40000.000-G  POLYSORBATUM  80</v>
          </cell>
          <cell r="K4834" t="str">
            <v>550870170</v>
          </cell>
        </row>
        <row r="4835">
          <cell r="A4835" t="str">
            <v>F</v>
          </cell>
          <cell r="B4835" t="str">
            <v>7</v>
          </cell>
          <cell r="D4835" t="str">
            <v>001461</v>
          </cell>
          <cell r="E4835">
            <v>38593</v>
          </cell>
          <cell r="F4835" t="str">
            <v>46102H4</v>
          </cell>
          <cell r="G4835" t="str">
            <v>6602030302H4</v>
          </cell>
          <cell r="H4835">
            <v>3990000</v>
          </cell>
          <cell r="I4835" t="str">
            <v>D</v>
          </cell>
          <cell r="J4835" t="str">
            <v>6 BTG PIPA SS 1.5" (304)            EKSTRAKSI KINA</v>
          </cell>
          <cell r="K4835" t="str">
            <v>402300570</v>
          </cell>
        </row>
        <row r="4836">
          <cell r="A4836" t="str">
            <v>F</v>
          </cell>
          <cell r="B4836" t="str">
            <v>7</v>
          </cell>
          <cell r="D4836" t="str">
            <v>001461</v>
          </cell>
          <cell r="E4836">
            <v>38593</v>
          </cell>
          <cell r="F4836" t="str">
            <v>46102H4</v>
          </cell>
          <cell r="G4836" t="str">
            <v>6602030302H4</v>
          </cell>
          <cell r="H4836">
            <v>275000</v>
          </cell>
          <cell r="I4836" t="str">
            <v>D</v>
          </cell>
          <cell r="J4836" t="str">
            <v>10 BH KNEE SS TANPA DRAAT           EKSTRAKSI KINA</v>
          </cell>
          <cell r="K4836" t="str">
            <v>402300580</v>
          </cell>
        </row>
        <row r="4837">
          <cell r="A4837" t="str">
            <v>F</v>
          </cell>
          <cell r="B4837" t="str">
            <v>7</v>
          </cell>
          <cell r="D4837" t="str">
            <v>001461</v>
          </cell>
          <cell r="E4837">
            <v>38593</v>
          </cell>
          <cell r="F4837" t="str">
            <v>46106K6</v>
          </cell>
          <cell r="G4837" t="str">
            <v>6604010106K6</v>
          </cell>
          <cell r="H4837">
            <v>442750</v>
          </cell>
          <cell r="I4837" t="str">
            <v>D</v>
          </cell>
          <cell r="J4837" t="str">
            <v>1 BTG SIKU SS 4X4X400CM       PEMERIKSAAN MIKROBIO</v>
          </cell>
          <cell r="K4837" t="str">
            <v>402300590</v>
          </cell>
        </row>
        <row r="4838">
          <cell r="A4838" t="str">
            <v>F</v>
          </cell>
          <cell r="B4838" t="str">
            <v>8</v>
          </cell>
          <cell r="D4838" t="str">
            <v>KP1037</v>
          </cell>
          <cell r="E4838">
            <v>38593</v>
          </cell>
          <cell r="F4838" t="str">
            <v>1420000</v>
          </cell>
          <cell r="G4838" t="str">
            <v>210810020000</v>
          </cell>
          <cell r="H4838">
            <v>2199000</v>
          </cell>
          <cell r="I4838" t="str">
            <v>K</v>
          </cell>
          <cell r="J4838" t="str">
            <v>ND.37/DG/VIII OR.1210500273 PEMB. KE PT. AVESTA</v>
          </cell>
          <cell r="K4838" t="str">
            <v>550870180</v>
          </cell>
        </row>
        <row r="4839">
          <cell r="A4839" t="str">
            <v>F</v>
          </cell>
          <cell r="B4839" t="str">
            <v>7</v>
          </cell>
          <cell r="D4839" t="str">
            <v>001461</v>
          </cell>
          <cell r="E4839">
            <v>38593</v>
          </cell>
          <cell r="F4839" t="str">
            <v>46000F2</v>
          </cell>
          <cell r="G4839" t="str">
            <v>6601020100F2</v>
          </cell>
          <cell r="H4839">
            <v>48000</v>
          </cell>
          <cell r="I4839" t="str">
            <v>D</v>
          </cell>
          <cell r="J4839" t="str">
            <v>32 BH RING PLAT SS                       GRANULASI</v>
          </cell>
          <cell r="K4839" t="str">
            <v>402300600</v>
          </cell>
        </row>
        <row r="4840">
          <cell r="A4840" t="str">
            <v>F</v>
          </cell>
          <cell r="B4840" t="str">
            <v>8</v>
          </cell>
          <cell r="D4840" t="str">
            <v>KP1037</v>
          </cell>
          <cell r="E4840">
            <v>38593</v>
          </cell>
          <cell r="F4840" t="str">
            <v>1390000</v>
          </cell>
          <cell r="G4840" t="str">
            <v>210101020000</v>
          </cell>
          <cell r="H4840">
            <v>2199000</v>
          </cell>
          <cell r="I4840" t="str">
            <v>D</v>
          </cell>
          <cell r="J4840" t="str">
            <v>2050272K50733/05         3.000-RL POLY CTK TAB SAL</v>
          </cell>
          <cell r="K4840" t="str">
            <v>550870190</v>
          </cell>
        </row>
        <row r="4841">
          <cell r="A4841" t="str">
            <v>F</v>
          </cell>
          <cell r="B4841" t="str">
            <v>1</v>
          </cell>
          <cell r="D4841" t="str">
            <v>003668</v>
          </cell>
          <cell r="E4841">
            <v>38589</v>
          </cell>
          <cell r="F4841" t="str">
            <v>1000000</v>
          </cell>
          <cell r="G4841" t="str">
            <v>110101010000</v>
          </cell>
          <cell r="H4841">
            <v>7200</v>
          </cell>
          <cell r="I4841" t="str">
            <v>D</v>
          </cell>
          <cell r="J4841" t="str">
            <v>POT.DINAS ATAS GADAS I JUARNA BLN APRIL-JUNI 2005</v>
          </cell>
          <cell r="K4841" t="str">
            <v>103310010</v>
          </cell>
        </row>
        <row r="4842">
          <cell r="A4842" t="str">
            <v>F</v>
          </cell>
          <cell r="B4842" t="str">
            <v>7</v>
          </cell>
          <cell r="D4842" t="str">
            <v>001461</v>
          </cell>
          <cell r="E4842">
            <v>38593</v>
          </cell>
          <cell r="F4842" t="str">
            <v>46000F2</v>
          </cell>
          <cell r="G4842" t="str">
            <v>6601020100F2</v>
          </cell>
          <cell r="H4842">
            <v>1928000</v>
          </cell>
          <cell r="I4842" t="str">
            <v>D</v>
          </cell>
          <cell r="J4842" t="str">
            <v>8 BH ARTICULATED FEET                    GRANULASI</v>
          </cell>
          <cell r="K4842" t="str">
            <v>402300610</v>
          </cell>
        </row>
        <row r="4843">
          <cell r="A4843" t="str">
            <v>F</v>
          </cell>
          <cell r="B4843" t="str">
            <v>1</v>
          </cell>
          <cell r="D4843" t="str">
            <v>003668</v>
          </cell>
          <cell r="E4843">
            <v>38589</v>
          </cell>
          <cell r="F4843" t="str">
            <v>1710100</v>
          </cell>
          <cell r="G4843" t="str">
            <v>210502010100</v>
          </cell>
          <cell r="H4843">
            <v>4800</v>
          </cell>
          <cell r="I4843" t="str">
            <v>K</v>
          </cell>
          <cell r="J4843" t="str">
            <v>POT IP JUARNA</v>
          </cell>
          <cell r="K4843" t="str">
            <v>103310020</v>
          </cell>
        </row>
        <row r="4844">
          <cell r="A4844" t="str">
            <v>F</v>
          </cell>
          <cell r="B4844" t="str">
            <v>7</v>
          </cell>
          <cell r="D4844" t="str">
            <v>001461</v>
          </cell>
          <cell r="E4844">
            <v>38593</v>
          </cell>
          <cell r="F4844" t="str">
            <v>46102H4</v>
          </cell>
          <cell r="G4844" t="str">
            <v>6602030302H4</v>
          </cell>
          <cell r="H4844">
            <v>3325000</v>
          </cell>
          <cell r="I4844" t="str">
            <v>D</v>
          </cell>
          <cell r="J4844" t="str">
            <v>5 BTG PIPA SS 1.5" (304)            EKSTRAKSI KINA</v>
          </cell>
          <cell r="K4844" t="str">
            <v>402300620</v>
          </cell>
        </row>
        <row r="4845">
          <cell r="A4845" t="str">
            <v>F</v>
          </cell>
          <cell r="B4845" t="str">
            <v>8</v>
          </cell>
          <cell r="D4845" t="str">
            <v>KP1038</v>
          </cell>
          <cell r="E4845">
            <v>38593</v>
          </cell>
          <cell r="F4845" t="str">
            <v>1420000</v>
          </cell>
          <cell r="G4845" t="str">
            <v>210810020000</v>
          </cell>
          <cell r="H4845">
            <v>1914000</v>
          </cell>
          <cell r="I4845" t="str">
            <v>K</v>
          </cell>
          <cell r="J4845" t="str">
            <v>ND.39/DG/VIII OR.1210500823 PEMBKE PT. AVESTA</v>
          </cell>
          <cell r="K4845" t="str">
            <v>550870200</v>
          </cell>
        </row>
        <row r="4846">
          <cell r="A4846" t="str">
            <v>F</v>
          </cell>
          <cell r="B4846" t="str">
            <v>1</v>
          </cell>
          <cell r="D4846" t="str">
            <v>003668</v>
          </cell>
          <cell r="E4846">
            <v>38589</v>
          </cell>
          <cell r="F4846" t="str">
            <v>1710100</v>
          </cell>
          <cell r="G4846" t="str">
            <v>210502010100</v>
          </cell>
          <cell r="H4846">
            <v>2400</v>
          </cell>
          <cell r="I4846" t="str">
            <v>K</v>
          </cell>
          <cell r="J4846" t="str">
            <v>POT ISP JUARNA</v>
          </cell>
          <cell r="K4846" t="str">
            <v>103310030</v>
          </cell>
        </row>
        <row r="4847">
          <cell r="A4847" t="str">
            <v>F</v>
          </cell>
          <cell r="B4847" t="str">
            <v>8</v>
          </cell>
          <cell r="D4847" t="str">
            <v>KP1038</v>
          </cell>
          <cell r="E4847">
            <v>38593</v>
          </cell>
          <cell r="F4847" t="str">
            <v>1390000</v>
          </cell>
          <cell r="G4847" t="str">
            <v>210101020000</v>
          </cell>
          <cell r="H4847">
            <v>1914000</v>
          </cell>
          <cell r="I4847" t="str">
            <v>D</v>
          </cell>
          <cell r="J4847" t="str">
            <v>2050320K50734/06         6.000-RL POLY CTK DILTIAZ</v>
          </cell>
          <cell r="K4847" t="str">
            <v>550870210</v>
          </cell>
        </row>
        <row r="4848">
          <cell r="A4848" t="str">
            <v>F</v>
          </cell>
          <cell r="B4848" t="str">
            <v>1</v>
          </cell>
          <cell r="D4848" t="str">
            <v>003669</v>
          </cell>
          <cell r="E4848">
            <v>38589</v>
          </cell>
          <cell r="F4848" t="str">
            <v>41010F3</v>
          </cell>
          <cell r="G4848" t="str">
            <v>6101000110F3</v>
          </cell>
          <cell r="H4848">
            <v>75000</v>
          </cell>
          <cell r="I4848" t="str">
            <v>D</v>
          </cell>
          <cell r="J4848" t="str">
            <v>GAJI DASAR I BLN AGT-05 PENCETAKAN,JUARNA</v>
          </cell>
          <cell r="K4848" t="str">
            <v>103310040</v>
          </cell>
        </row>
        <row r="4849">
          <cell r="A4849" t="str">
            <v>F</v>
          </cell>
          <cell r="B4849" t="str">
            <v>1</v>
          </cell>
          <cell r="D4849" t="str">
            <v>003669</v>
          </cell>
          <cell r="E4849">
            <v>38589</v>
          </cell>
          <cell r="F4849" t="str">
            <v>1000000</v>
          </cell>
          <cell r="G4849" t="str">
            <v>110101010000</v>
          </cell>
          <cell r="H4849">
            <v>75000</v>
          </cell>
          <cell r="I4849" t="str">
            <v>K</v>
          </cell>
          <cell r="J4849" t="str">
            <v>GAJI DASAR I BLN AGT-05 PENCETAKAN,JUARNA</v>
          </cell>
          <cell r="K4849" t="str">
            <v>103310050</v>
          </cell>
        </row>
        <row r="4850">
          <cell r="A4850" t="str">
            <v>F</v>
          </cell>
          <cell r="B4850" t="str">
            <v>1</v>
          </cell>
          <cell r="D4850" t="str">
            <v>003670</v>
          </cell>
          <cell r="E4850">
            <v>38589</v>
          </cell>
          <cell r="F4850" t="str">
            <v>1000000</v>
          </cell>
          <cell r="G4850" t="str">
            <v>110101010000</v>
          </cell>
          <cell r="H4850">
            <v>121621</v>
          </cell>
          <cell r="I4850" t="str">
            <v>D</v>
          </cell>
          <cell r="J4850" t="str">
            <v>PPH PSL 21 HONORARIUM SDR.EGYARA S</v>
          </cell>
          <cell r="K4850" t="str">
            <v>103310060</v>
          </cell>
        </row>
        <row r="4851">
          <cell r="A4851" t="str">
            <v>F</v>
          </cell>
          <cell r="B4851" t="str">
            <v>8</v>
          </cell>
          <cell r="D4851" t="str">
            <v>KP1039</v>
          </cell>
          <cell r="E4851">
            <v>38593</v>
          </cell>
          <cell r="F4851" t="str">
            <v>1420000</v>
          </cell>
          <cell r="G4851" t="str">
            <v>210810020000</v>
          </cell>
          <cell r="H4851">
            <v>978000</v>
          </cell>
          <cell r="I4851" t="str">
            <v>K</v>
          </cell>
          <cell r="J4851" t="str">
            <v>ND.41/DG/VIII OR.1220500833 PEMB.KE PT. AVESTA</v>
          </cell>
          <cell r="K4851" t="str">
            <v>550870220</v>
          </cell>
        </row>
        <row r="4852">
          <cell r="A4852" t="str">
            <v>F</v>
          </cell>
          <cell r="B4852" t="str">
            <v>8</v>
          </cell>
          <cell r="D4852" t="str">
            <v>KP1039</v>
          </cell>
          <cell r="E4852">
            <v>38593</v>
          </cell>
          <cell r="F4852" t="str">
            <v>1390000</v>
          </cell>
          <cell r="G4852" t="str">
            <v>210101020000</v>
          </cell>
          <cell r="H4852">
            <v>978000</v>
          </cell>
          <cell r="I4852" t="str">
            <v>D</v>
          </cell>
          <cell r="J4852" t="str">
            <v>2051304K50735/05         6.000-RL POLY PLS UK 66 M</v>
          </cell>
          <cell r="K4852" t="str">
            <v>550870230</v>
          </cell>
        </row>
        <row r="4853">
          <cell r="A4853" t="str">
            <v>F</v>
          </cell>
          <cell r="B4853" t="str">
            <v>1</v>
          </cell>
          <cell r="D4853" t="str">
            <v>003670</v>
          </cell>
          <cell r="E4853">
            <v>38589</v>
          </cell>
          <cell r="F4853" t="str">
            <v>1810107</v>
          </cell>
          <cell r="G4853" t="str">
            <v>210303010107</v>
          </cell>
          <cell r="H4853">
            <v>121621</v>
          </cell>
          <cell r="I4853" t="str">
            <v>K</v>
          </cell>
          <cell r="J4853" t="str">
            <v>PPH 21--Sdr.Egyara S</v>
          </cell>
          <cell r="K4853" t="str">
            <v>103310070</v>
          </cell>
        </row>
        <row r="4854">
          <cell r="A4854" t="str">
            <v>F</v>
          </cell>
          <cell r="B4854" t="str">
            <v>8</v>
          </cell>
          <cell r="D4854" t="str">
            <v>KP1040</v>
          </cell>
          <cell r="E4854">
            <v>38593</v>
          </cell>
          <cell r="F4854" t="str">
            <v>1420000</v>
          </cell>
          <cell r="G4854" t="str">
            <v>210810020000</v>
          </cell>
          <cell r="H4854">
            <v>1160000</v>
          </cell>
          <cell r="I4854" t="str">
            <v>K</v>
          </cell>
          <cell r="J4854" t="str">
            <v>ND.43/DG/VIII OR.1210500933 PEMB. KE PT AVESTA</v>
          </cell>
          <cell r="K4854" t="str">
            <v>550870240</v>
          </cell>
        </row>
        <row r="4855">
          <cell r="A4855" t="str">
            <v>F</v>
          </cell>
          <cell r="B4855" t="str">
            <v>1</v>
          </cell>
          <cell r="D4855" t="str">
            <v>003671</v>
          </cell>
          <cell r="E4855">
            <v>38589</v>
          </cell>
          <cell r="F4855" t="str">
            <v>46106J1</v>
          </cell>
          <cell r="G4855" t="str">
            <v>6604010106J1</v>
          </cell>
          <cell r="H4855">
            <v>1621621</v>
          </cell>
          <cell r="I4855" t="str">
            <v>D</v>
          </cell>
          <cell r="J4855" t="str">
            <v>PEMB HONORARIUM SDR.EGYARA S        PEMASTIAN MUTU</v>
          </cell>
          <cell r="K4855" t="str">
            <v>103310080</v>
          </cell>
        </row>
        <row r="4856">
          <cell r="A4856" t="str">
            <v>F</v>
          </cell>
          <cell r="B4856" t="str">
            <v>8</v>
          </cell>
          <cell r="D4856" t="str">
            <v>KP1040</v>
          </cell>
          <cell r="E4856">
            <v>38593</v>
          </cell>
          <cell r="F4856" t="str">
            <v>1390000</v>
          </cell>
          <cell r="G4856" t="str">
            <v>210101020000</v>
          </cell>
          <cell r="H4856">
            <v>1160000</v>
          </cell>
          <cell r="I4856" t="str">
            <v>D</v>
          </cell>
          <cell r="J4856" t="str">
            <v>2050182K50736/05         4.000-RL POLY CTK ORALIT</v>
          </cell>
          <cell r="K4856" t="str">
            <v>550870250</v>
          </cell>
        </row>
        <row r="4857">
          <cell r="A4857" t="str">
            <v>F</v>
          </cell>
          <cell r="B4857" t="str">
            <v>1</v>
          </cell>
          <cell r="D4857" t="str">
            <v>003671</v>
          </cell>
          <cell r="E4857">
            <v>38589</v>
          </cell>
          <cell r="F4857" t="str">
            <v>1000000</v>
          </cell>
          <cell r="G4857" t="str">
            <v>110101010000</v>
          </cell>
          <cell r="H4857">
            <v>1621621</v>
          </cell>
          <cell r="I4857" t="str">
            <v>K</v>
          </cell>
          <cell r="J4857" t="str">
            <v>PEMB HONORARIUM SDR.EGYARA S        PEMASTIAN MUTU</v>
          </cell>
          <cell r="K4857" t="str">
            <v>103310090</v>
          </cell>
        </row>
        <row r="4858">
          <cell r="A4858" t="str">
            <v>F</v>
          </cell>
          <cell r="B4858" t="str">
            <v>8</v>
          </cell>
          <cell r="D4858" t="str">
            <v>KP1041</v>
          </cell>
          <cell r="E4858">
            <v>38593</v>
          </cell>
          <cell r="F4858" t="str">
            <v>42902N2</v>
          </cell>
          <cell r="G4858" t="str">
            <v>6205000302N2</v>
          </cell>
          <cell r="H4858">
            <v>879137</v>
          </cell>
          <cell r="I4858" t="str">
            <v>D</v>
          </cell>
          <cell r="J4858" t="str">
            <v>ND.61/DG/VIII OR.2220500761 JASA PENGEL.BARANG</v>
          </cell>
          <cell r="K4858" t="str">
            <v>550870260</v>
          </cell>
        </row>
        <row r="4859">
          <cell r="A4859" t="str">
            <v>F</v>
          </cell>
          <cell r="B4859" t="str">
            <v>1</v>
          </cell>
          <cell r="D4859" t="str">
            <v>003672</v>
          </cell>
          <cell r="E4859">
            <v>38589</v>
          </cell>
          <cell r="F4859" t="str">
            <v>1000000</v>
          </cell>
          <cell r="G4859" t="str">
            <v>110101010000</v>
          </cell>
          <cell r="H4859">
            <v>97297</v>
          </cell>
          <cell r="I4859" t="str">
            <v>D</v>
          </cell>
          <cell r="J4859" t="str">
            <v>PPH PSL 21 HONORARIUM SDR IDA W</v>
          </cell>
          <cell r="K4859" t="str">
            <v>103310100</v>
          </cell>
        </row>
        <row r="4860">
          <cell r="A4860" t="str">
            <v>F</v>
          </cell>
          <cell r="B4860" t="str">
            <v>8</v>
          </cell>
          <cell r="D4860" t="str">
            <v>KP1041</v>
          </cell>
          <cell r="E4860">
            <v>38593</v>
          </cell>
          <cell r="F4860" t="str">
            <v>1420000</v>
          </cell>
          <cell r="G4860" t="str">
            <v>210810020000</v>
          </cell>
          <cell r="H4860">
            <v>879137</v>
          </cell>
          <cell r="I4860" t="str">
            <v>K</v>
          </cell>
          <cell r="J4860" t="str">
            <v>ND.61/DG/VIII OR.2220500761 JASA PENGEL.BARANG</v>
          </cell>
          <cell r="K4860" t="str">
            <v>550870270</v>
          </cell>
        </row>
        <row r="4861">
          <cell r="A4861" t="str">
            <v>F</v>
          </cell>
          <cell r="B4861" t="str">
            <v>1</v>
          </cell>
          <cell r="D4861" t="str">
            <v>003672</v>
          </cell>
          <cell r="E4861">
            <v>38589</v>
          </cell>
          <cell r="F4861" t="str">
            <v>1810106</v>
          </cell>
          <cell r="G4861" t="str">
            <v>210303010106</v>
          </cell>
          <cell r="H4861">
            <v>97297</v>
          </cell>
          <cell r="I4861" t="str">
            <v>K</v>
          </cell>
          <cell r="J4861" t="str">
            <v>PPH 21--atas Honorarium Sdr Ida W</v>
          </cell>
          <cell r="K4861" t="str">
            <v>103310110</v>
          </cell>
        </row>
        <row r="4862">
          <cell r="A4862" t="str">
            <v>F</v>
          </cell>
          <cell r="B4862" t="str">
            <v>8</v>
          </cell>
          <cell r="D4862" t="str">
            <v>KP1042</v>
          </cell>
          <cell r="E4862">
            <v>38593</v>
          </cell>
          <cell r="F4862" t="str">
            <v>42902N2</v>
          </cell>
          <cell r="G4862" t="str">
            <v>6205000302N2</v>
          </cell>
          <cell r="H4862">
            <v>1657630</v>
          </cell>
          <cell r="I4862" t="str">
            <v>D</v>
          </cell>
          <cell r="J4862" t="str">
            <v>ND.63/DG/VIII OR.2220500054&amp; 64 JASA PENGEL.BRG</v>
          </cell>
          <cell r="K4862" t="str">
            <v>550870280</v>
          </cell>
        </row>
        <row r="4863">
          <cell r="A4863" t="str">
            <v>F</v>
          </cell>
          <cell r="B4863" t="str">
            <v>8</v>
          </cell>
          <cell r="D4863" t="str">
            <v>KP1042</v>
          </cell>
          <cell r="E4863">
            <v>38593</v>
          </cell>
          <cell r="F4863" t="str">
            <v>1420000</v>
          </cell>
          <cell r="G4863" t="str">
            <v>210810020000</v>
          </cell>
          <cell r="H4863">
            <v>1657630</v>
          </cell>
          <cell r="I4863" t="str">
            <v>K</v>
          </cell>
          <cell r="J4863" t="str">
            <v>ND.63/DG/VIII OR.2220500054&amp; 64 JASA PENGEL.BRG</v>
          </cell>
          <cell r="K4863" t="str">
            <v>550870290</v>
          </cell>
        </row>
        <row r="4864">
          <cell r="A4864" t="str">
            <v>F</v>
          </cell>
          <cell r="B4864" t="str">
            <v>1</v>
          </cell>
          <cell r="D4864" t="str">
            <v>003673</v>
          </cell>
          <cell r="E4864">
            <v>38589</v>
          </cell>
          <cell r="F4864" t="str">
            <v>46106E0</v>
          </cell>
          <cell r="G4864" t="str">
            <v>6604010106E0</v>
          </cell>
          <cell r="H4864">
            <v>1297297</v>
          </cell>
          <cell r="I4864" t="str">
            <v>D</v>
          </cell>
          <cell r="J4864" t="str">
            <v>PEMB ATAS HONORARIUM SDR IDA W            PRODUKSI</v>
          </cell>
          <cell r="K4864" t="str">
            <v>103310120</v>
          </cell>
        </row>
        <row r="4865">
          <cell r="A4865" t="str">
            <v>F</v>
          </cell>
          <cell r="B4865" t="str">
            <v>1</v>
          </cell>
          <cell r="D4865" t="str">
            <v>003673</v>
          </cell>
          <cell r="E4865">
            <v>38589</v>
          </cell>
          <cell r="F4865" t="str">
            <v>1000000</v>
          </cell>
          <cell r="G4865" t="str">
            <v>110101010000</v>
          </cell>
          <cell r="H4865">
            <v>1297297</v>
          </cell>
          <cell r="I4865" t="str">
            <v>K</v>
          </cell>
          <cell r="J4865" t="str">
            <v>PEMB ATAS HONORARIUM SDR IDA W            PRODUKSI</v>
          </cell>
          <cell r="K4865" t="str">
            <v>103310130</v>
          </cell>
        </row>
        <row r="4866">
          <cell r="A4866" t="str">
            <v>F</v>
          </cell>
          <cell r="B4866" t="str">
            <v>8</v>
          </cell>
          <cell r="D4866" t="str">
            <v>KP1043</v>
          </cell>
          <cell r="E4866">
            <v>38593</v>
          </cell>
          <cell r="F4866" t="str">
            <v>42902N2</v>
          </cell>
          <cell r="G4866" t="str">
            <v>6205000302N2</v>
          </cell>
          <cell r="H4866">
            <v>4453902</v>
          </cell>
          <cell r="I4866" t="str">
            <v>D</v>
          </cell>
          <cell r="J4866" t="str">
            <v>ND.65/DG/VIII OR.2220500064 JASA PENGEL BRG</v>
          </cell>
          <cell r="K4866" t="str">
            <v>550870300</v>
          </cell>
        </row>
        <row r="4867">
          <cell r="A4867" t="str">
            <v>F</v>
          </cell>
          <cell r="B4867" t="str">
            <v>1</v>
          </cell>
          <cell r="D4867" t="str">
            <v>003674</v>
          </cell>
          <cell r="E4867">
            <v>38589</v>
          </cell>
          <cell r="F4867" t="str">
            <v>46302Q5</v>
          </cell>
          <cell r="G4867" t="str">
            <v>6201020202Q5</v>
          </cell>
          <cell r="H4867">
            <v>35000</v>
          </cell>
          <cell r="I4867" t="str">
            <v>D</v>
          </cell>
          <cell r="J4867" t="str">
            <v>PEMB 15,8 LTR SOLAR D1422 CW TGL 30 JULI 2005</v>
          </cell>
          <cell r="K4867" t="str">
            <v>103310140</v>
          </cell>
        </row>
        <row r="4868">
          <cell r="A4868" t="str">
            <v>F</v>
          </cell>
          <cell r="B4868" t="str">
            <v>1</v>
          </cell>
          <cell r="D4868" t="str">
            <v>003674</v>
          </cell>
          <cell r="E4868">
            <v>38589</v>
          </cell>
          <cell r="F4868" t="str">
            <v>1000000</v>
          </cell>
          <cell r="G4868" t="str">
            <v>110101010000</v>
          </cell>
          <cell r="H4868">
            <v>35000</v>
          </cell>
          <cell r="I4868" t="str">
            <v>K</v>
          </cell>
          <cell r="J4868" t="str">
            <v>PEMB 15,8 LTR SOLAR D1422 CW TGL 30 JULI 2005</v>
          </cell>
          <cell r="K4868" t="str">
            <v>103310150</v>
          </cell>
        </row>
        <row r="4869">
          <cell r="A4869" t="str">
            <v>F</v>
          </cell>
          <cell r="B4869" t="str">
            <v>8</v>
          </cell>
          <cell r="D4869" t="str">
            <v>KP1043</v>
          </cell>
          <cell r="E4869">
            <v>38593</v>
          </cell>
          <cell r="F4869" t="str">
            <v>42902N2</v>
          </cell>
          <cell r="G4869" t="str">
            <v>6205000302N2</v>
          </cell>
          <cell r="H4869">
            <v>6680853</v>
          </cell>
          <cell r="I4869" t="str">
            <v>D</v>
          </cell>
          <cell r="J4869" t="str">
            <v>ND.65/DG/VIII OR.2220500054 JASA PWENGEL.BRG</v>
          </cell>
          <cell r="K4869" t="str">
            <v>550870310</v>
          </cell>
        </row>
        <row r="4870">
          <cell r="A4870" t="str">
            <v>F</v>
          </cell>
          <cell r="B4870" t="str">
            <v>8</v>
          </cell>
          <cell r="D4870" t="str">
            <v>KP1043</v>
          </cell>
          <cell r="E4870">
            <v>38593</v>
          </cell>
          <cell r="F4870" t="str">
            <v>1420000</v>
          </cell>
          <cell r="G4870" t="str">
            <v>210810020000</v>
          </cell>
          <cell r="H4870">
            <v>11134755</v>
          </cell>
          <cell r="I4870" t="str">
            <v>K</v>
          </cell>
          <cell r="J4870" t="str">
            <v>ND.65/DG/VIII OR.2220500054,64 JASA PWENGEL.BRG</v>
          </cell>
          <cell r="K4870" t="str">
            <v>550870320</v>
          </cell>
        </row>
        <row r="4871">
          <cell r="A4871" t="str">
            <v>F</v>
          </cell>
          <cell r="B4871" t="str">
            <v>1</v>
          </cell>
          <cell r="D4871" t="str">
            <v>003675</v>
          </cell>
          <cell r="E4871">
            <v>38589</v>
          </cell>
          <cell r="F4871" t="str">
            <v>48200Q5</v>
          </cell>
          <cell r="G4871" t="str">
            <v>6702010100Q5</v>
          </cell>
          <cell r="H4871">
            <v>839800</v>
          </cell>
          <cell r="I4871" t="str">
            <v>D</v>
          </cell>
          <cell r="J4871" t="str">
            <v>SPPD NO.250/SPPD/JS/DH/VIII/05 TOHIR H 5-8 AGST 05</v>
          </cell>
          <cell r="K4871" t="str">
            <v>103310160</v>
          </cell>
        </row>
        <row r="4872">
          <cell r="A4872" t="str">
            <v>F</v>
          </cell>
          <cell r="B4872" t="str">
            <v>1</v>
          </cell>
          <cell r="D4872" t="str">
            <v>003675</v>
          </cell>
          <cell r="E4872">
            <v>38589</v>
          </cell>
          <cell r="F4872" t="str">
            <v>1000000</v>
          </cell>
          <cell r="G4872" t="str">
            <v>110101010000</v>
          </cell>
          <cell r="H4872">
            <v>839800</v>
          </cell>
          <cell r="I4872" t="str">
            <v>K</v>
          </cell>
          <cell r="J4872" t="str">
            <v>SPPD NO.250/SPPD/JS/DH/VIII/05 TOHIR H 5-8 AGST 05</v>
          </cell>
          <cell r="K4872" t="str">
            <v>103310170</v>
          </cell>
        </row>
        <row r="4873">
          <cell r="A4873" t="str">
            <v>F</v>
          </cell>
          <cell r="B4873" t="str">
            <v>8</v>
          </cell>
          <cell r="D4873" t="str">
            <v>KP1044</v>
          </cell>
          <cell r="E4873">
            <v>38593</v>
          </cell>
          <cell r="F4873" t="str">
            <v>1420000</v>
          </cell>
          <cell r="G4873" t="str">
            <v>210810020000</v>
          </cell>
          <cell r="H4873">
            <v>5550000</v>
          </cell>
          <cell r="I4873" t="str">
            <v>K</v>
          </cell>
          <cell r="J4873" t="str">
            <v>ND.75/DG/VIII OR.1240503742 PEMB.KE PT.BRATACO</v>
          </cell>
          <cell r="K4873" t="str">
            <v>550870330</v>
          </cell>
        </row>
        <row r="4874">
          <cell r="A4874" t="str">
            <v>F</v>
          </cell>
          <cell r="B4874" t="str">
            <v>1</v>
          </cell>
          <cell r="D4874" t="str">
            <v>003676</v>
          </cell>
          <cell r="E4874">
            <v>38589</v>
          </cell>
          <cell r="F4874" t="str">
            <v>1610000</v>
          </cell>
          <cell r="G4874" t="str">
            <v>210840020000</v>
          </cell>
          <cell r="H4874">
            <v>12100690</v>
          </cell>
          <cell r="I4874" t="str">
            <v>D</v>
          </cell>
          <cell r="J4874" t="str">
            <v>IJHT DARI PT JAMSOSTEK ARNOLD YUSUF</v>
          </cell>
          <cell r="K4874" t="str">
            <v>103310180</v>
          </cell>
        </row>
        <row r="4875">
          <cell r="A4875" t="str">
            <v>F</v>
          </cell>
          <cell r="B4875" t="str">
            <v>1</v>
          </cell>
          <cell r="D4875" t="str">
            <v>003676</v>
          </cell>
          <cell r="E4875">
            <v>38589</v>
          </cell>
          <cell r="F4875" t="str">
            <v>1000000</v>
          </cell>
          <cell r="G4875" t="str">
            <v>110101010000</v>
          </cell>
          <cell r="H4875">
            <v>12100690</v>
          </cell>
          <cell r="I4875" t="str">
            <v>K</v>
          </cell>
          <cell r="J4875" t="str">
            <v>IJHT DARI PT JAMSOSTEK ARNOLD YUSUF</v>
          </cell>
          <cell r="K4875" t="str">
            <v>103310190</v>
          </cell>
        </row>
        <row r="4876">
          <cell r="A4876" t="str">
            <v>F</v>
          </cell>
          <cell r="B4876" t="str">
            <v>1</v>
          </cell>
          <cell r="D4876" t="str">
            <v>003688</v>
          </cell>
          <cell r="E4876">
            <v>38589</v>
          </cell>
          <cell r="F4876" t="str">
            <v>1000000</v>
          </cell>
          <cell r="G4876" t="str">
            <v>110101010000</v>
          </cell>
          <cell r="H4876">
            <v>33531430</v>
          </cell>
          <cell r="I4876" t="str">
            <v>D</v>
          </cell>
          <cell r="J4876" t="str">
            <v>POTONGAN IP,ISP,IJHT,KPR BLN AGUSTUS 2005</v>
          </cell>
          <cell r="K4876" t="str">
            <v>103320010</v>
          </cell>
        </row>
        <row r="4877">
          <cell r="A4877" t="str">
            <v>F</v>
          </cell>
          <cell r="B4877" t="str">
            <v>1</v>
          </cell>
          <cell r="D4877" t="str">
            <v>003677</v>
          </cell>
          <cell r="E4877">
            <v>38589</v>
          </cell>
          <cell r="F4877" t="str">
            <v>48501P1</v>
          </cell>
          <cell r="G4877" t="str">
            <v>6701010101P1</v>
          </cell>
          <cell r="H4877">
            <v>2250000</v>
          </cell>
          <cell r="I4877" t="str">
            <v>D</v>
          </cell>
          <cell r="J4877" t="str">
            <v>PELATIHAN INTRODCTION TO NETWORK SECK A/N BAGUS S</v>
          </cell>
          <cell r="K4877" t="str">
            <v>103310200</v>
          </cell>
        </row>
        <row r="4878">
          <cell r="A4878" t="str">
            <v>F</v>
          </cell>
          <cell r="B4878" t="str">
            <v>1</v>
          </cell>
          <cell r="D4878" t="str">
            <v>003677</v>
          </cell>
          <cell r="E4878">
            <v>38589</v>
          </cell>
          <cell r="F4878" t="str">
            <v>1000000</v>
          </cell>
          <cell r="G4878" t="str">
            <v>110101010000</v>
          </cell>
          <cell r="H4878">
            <v>2250000</v>
          </cell>
          <cell r="I4878" t="str">
            <v>K</v>
          </cell>
          <cell r="J4878" t="str">
            <v>PEMB ALAT TULIS INV.NO.E.877/2007/IGP/2005</v>
          </cell>
          <cell r="K4878" t="str">
            <v>103310210</v>
          </cell>
        </row>
        <row r="4879">
          <cell r="A4879" t="str">
            <v>F</v>
          </cell>
          <cell r="B4879" t="str">
            <v>1</v>
          </cell>
          <cell r="D4879" t="str">
            <v>003688</v>
          </cell>
          <cell r="E4879">
            <v>38589</v>
          </cell>
          <cell r="F4879" t="str">
            <v>9030208</v>
          </cell>
          <cell r="G4879" t="str">
            <v>710501010208</v>
          </cell>
          <cell r="H4879">
            <v>50000</v>
          </cell>
          <cell r="I4879" t="str">
            <v>K</v>
          </cell>
          <cell r="J4879" t="str">
            <v>SEWA RUMAH DINAS A/N UJANG HERMAN</v>
          </cell>
          <cell r="K4879" t="str">
            <v>103320020</v>
          </cell>
        </row>
        <row r="4880">
          <cell r="A4880" t="str">
            <v>F</v>
          </cell>
          <cell r="B4880" t="str">
            <v>1</v>
          </cell>
          <cell r="D4880" t="str">
            <v>003688</v>
          </cell>
          <cell r="E4880">
            <v>38589</v>
          </cell>
          <cell r="F4880" t="str">
            <v>9030208</v>
          </cell>
          <cell r="G4880" t="str">
            <v>710501010208</v>
          </cell>
          <cell r="H4880">
            <v>25000</v>
          </cell>
          <cell r="I4880" t="str">
            <v>K</v>
          </cell>
          <cell r="J4880" t="str">
            <v>SEWA RUMAH DINAS A/N ENAN SETIANA</v>
          </cell>
          <cell r="K4880" t="str">
            <v>103320030</v>
          </cell>
        </row>
        <row r="4881">
          <cell r="A4881" t="str">
            <v>F</v>
          </cell>
          <cell r="B4881" t="str">
            <v>1</v>
          </cell>
          <cell r="D4881" t="str">
            <v>003688</v>
          </cell>
          <cell r="E4881">
            <v>38589</v>
          </cell>
          <cell r="F4881" t="str">
            <v>9030208</v>
          </cell>
          <cell r="G4881" t="str">
            <v>710501010208</v>
          </cell>
          <cell r="H4881">
            <v>125000</v>
          </cell>
          <cell r="I4881" t="str">
            <v>K</v>
          </cell>
          <cell r="J4881" t="str">
            <v>SEWA RUMAH DINAS A/N EEM NURACHMI</v>
          </cell>
          <cell r="K4881" t="str">
            <v>103320040</v>
          </cell>
        </row>
        <row r="4882">
          <cell r="A4882" t="str">
            <v>F</v>
          </cell>
          <cell r="B4882" t="str">
            <v>8</v>
          </cell>
          <cell r="D4882" t="str">
            <v>KP1044</v>
          </cell>
          <cell r="E4882">
            <v>38593</v>
          </cell>
          <cell r="F4882" t="str">
            <v>1390000</v>
          </cell>
          <cell r="G4882" t="str">
            <v>210101020000</v>
          </cell>
          <cell r="H4882">
            <v>5550000</v>
          </cell>
          <cell r="I4882" t="str">
            <v>D</v>
          </cell>
          <cell r="J4882" t="str">
            <v>3012145B50341/06      1000.000-KG SUCROSUM</v>
          </cell>
          <cell r="K4882" t="str">
            <v>550870340</v>
          </cell>
        </row>
        <row r="4883">
          <cell r="A4883" t="str">
            <v>F</v>
          </cell>
          <cell r="B4883" t="str">
            <v>1</v>
          </cell>
          <cell r="D4883" t="str">
            <v>003678</v>
          </cell>
          <cell r="E4883">
            <v>38589</v>
          </cell>
          <cell r="F4883" t="str">
            <v>49102Q5</v>
          </cell>
          <cell r="G4883" t="str">
            <v>6801020102Q5</v>
          </cell>
          <cell r="H4883">
            <v>75000</v>
          </cell>
          <cell r="I4883" t="str">
            <v>D</v>
          </cell>
          <cell r="J4883" t="str">
            <v>PEMB.TICKET KA TAMU PERS TGL 13-08-2005</v>
          </cell>
          <cell r="K4883" t="str">
            <v>103310220</v>
          </cell>
        </row>
        <row r="4884">
          <cell r="A4884" t="str">
            <v>F</v>
          </cell>
          <cell r="B4884" t="str">
            <v>7</v>
          </cell>
          <cell r="D4884" t="str">
            <v>001462</v>
          </cell>
          <cell r="E4884">
            <v>38593</v>
          </cell>
          <cell r="F4884" t="str">
            <v>135BI16</v>
          </cell>
          <cell r="G4884" t="str">
            <v>21050601BI16</v>
          </cell>
          <cell r="H4884">
            <v>942900</v>
          </cell>
          <cell r="I4884" t="str">
            <v>K</v>
          </cell>
          <cell r="J4884" t="str">
            <v>BINA JAYA TEKNIKA    005/KWIT-BJT/VII/05</v>
          </cell>
          <cell r="K4884" t="str">
            <v>402310010</v>
          </cell>
        </row>
        <row r="4885">
          <cell r="A4885" t="str">
            <v>F</v>
          </cell>
          <cell r="B4885" t="str">
            <v>1</v>
          </cell>
          <cell r="D4885" t="str">
            <v>003678</v>
          </cell>
          <cell r="E4885">
            <v>38589</v>
          </cell>
          <cell r="F4885" t="str">
            <v>1000000</v>
          </cell>
          <cell r="G4885" t="str">
            <v>110101010000</v>
          </cell>
          <cell r="H4885">
            <v>75000</v>
          </cell>
          <cell r="I4885" t="str">
            <v>K</v>
          </cell>
          <cell r="J4885" t="str">
            <v>PEMB.TICKET KA TAMU PERS TGL 13-08-2005</v>
          </cell>
          <cell r="K4885" t="str">
            <v>103310230</v>
          </cell>
        </row>
        <row r="4886">
          <cell r="A4886" t="str">
            <v>F</v>
          </cell>
          <cell r="B4886" t="str">
            <v>7</v>
          </cell>
          <cell r="D4886" t="str">
            <v>001462</v>
          </cell>
          <cell r="E4886">
            <v>38593</v>
          </cell>
          <cell r="F4886" t="str">
            <v>135BI16</v>
          </cell>
          <cell r="G4886" t="str">
            <v>21050601BI16</v>
          </cell>
          <cell r="H4886">
            <v>94290</v>
          </cell>
          <cell r="I4886" t="str">
            <v>K</v>
          </cell>
          <cell r="J4886" t="str">
            <v>TK PPN BINA JAYA TEKNIK DJDMU-424-0000145      /</v>
          </cell>
          <cell r="K4886" t="str">
            <v>402310020</v>
          </cell>
        </row>
        <row r="4887">
          <cell r="A4887" t="str">
            <v>F</v>
          </cell>
          <cell r="B4887" t="str">
            <v>8</v>
          </cell>
          <cell r="D4887" t="str">
            <v>KP1045</v>
          </cell>
          <cell r="E4887">
            <v>38593</v>
          </cell>
          <cell r="F4887" t="str">
            <v>1420000</v>
          </cell>
          <cell r="G4887" t="str">
            <v>210810020000</v>
          </cell>
          <cell r="H4887">
            <v>49950000</v>
          </cell>
          <cell r="I4887" t="str">
            <v>K</v>
          </cell>
          <cell r="J4887" t="str">
            <v>ND.77/DG/VIII OR.1240503742 PEMB. KE PT. BRATACO</v>
          </cell>
          <cell r="K4887" t="str">
            <v>550870350</v>
          </cell>
        </row>
        <row r="4888">
          <cell r="A4888" t="str">
            <v>F</v>
          </cell>
          <cell r="B4888" t="str">
            <v>1</v>
          </cell>
          <cell r="D4888" t="str">
            <v>003679</v>
          </cell>
          <cell r="E4888">
            <v>38589</v>
          </cell>
          <cell r="F4888" t="str">
            <v>48403A0</v>
          </cell>
          <cell r="G4888" t="str">
            <v>6703040103A0</v>
          </cell>
          <cell r="H4888">
            <v>95353</v>
          </cell>
          <cell r="I4888" t="str">
            <v>D</v>
          </cell>
          <cell r="J4888" t="str">
            <v>TAGIHAN INTERNET TGL 28 JULI 2005</v>
          </cell>
          <cell r="K4888" t="str">
            <v>103310240</v>
          </cell>
        </row>
        <row r="4889">
          <cell r="A4889" t="str">
            <v>F</v>
          </cell>
          <cell r="B4889" t="str">
            <v>1</v>
          </cell>
          <cell r="D4889" t="str">
            <v>003679</v>
          </cell>
          <cell r="E4889">
            <v>38589</v>
          </cell>
          <cell r="F4889" t="str">
            <v>1000000</v>
          </cell>
          <cell r="G4889" t="str">
            <v>110101010000</v>
          </cell>
          <cell r="H4889">
            <v>95353</v>
          </cell>
          <cell r="I4889" t="str">
            <v>K</v>
          </cell>
          <cell r="J4889" t="str">
            <v>TAGIHAN INTERNET TGL 28 JULI 2005</v>
          </cell>
          <cell r="K4889" t="str">
            <v>103310250</v>
          </cell>
        </row>
        <row r="4890">
          <cell r="A4890" t="str">
            <v>F</v>
          </cell>
          <cell r="B4890" t="str">
            <v>8</v>
          </cell>
          <cell r="D4890" t="str">
            <v>KP1045</v>
          </cell>
          <cell r="E4890">
            <v>38593</v>
          </cell>
          <cell r="F4890" t="str">
            <v>1390000</v>
          </cell>
          <cell r="G4890" t="str">
            <v>210101020000</v>
          </cell>
          <cell r="H4890">
            <v>49950000</v>
          </cell>
          <cell r="I4890" t="str">
            <v>D</v>
          </cell>
          <cell r="J4890" t="str">
            <v>3012145B50335/06      9000.000-KG SUCROSUM</v>
          </cell>
          <cell r="K4890" t="str">
            <v>550870360</v>
          </cell>
        </row>
        <row r="4891">
          <cell r="A4891" t="str">
            <v>F</v>
          </cell>
          <cell r="B4891" t="str">
            <v>7</v>
          </cell>
          <cell r="D4891" t="str">
            <v>001462</v>
          </cell>
          <cell r="E4891">
            <v>38593</v>
          </cell>
          <cell r="F4891" t="str">
            <v>49803Q5</v>
          </cell>
          <cell r="G4891" t="str">
            <v>6807020103Q5</v>
          </cell>
          <cell r="H4891">
            <v>1037190</v>
          </cell>
          <cell r="I4891" t="str">
            <v>D</v>
          </cell>
          <cell r="J4891" t="str">
            <v>7 TB APAR REFILL POWDER KERING</v>
          </cell>
          <cell r="K4891" t="str">
            <v>402310030</v>
          </cell>
        </row>
        <row r="4892">
          <cell r="A4892" t="str">
            <v>F</v>
          </cell>
          <cell r="B4892" t="str">
            <v>7</v>
          </cell>
          <cell r="D4892" t="str">
            <v>001463</v>
          </cell>
          <cell r="E4892">
            <v>38593</v>
          </cell>
          <cell r="F4892" t="str">
            <v>135CA08</v>
          </cell>
          <cell r="G4892" t="str">
            <v>21050601CA08</v>
          </cell>
          <cell r="H4892">
            <v>1500000</v>
          </cell>
          <cell r="I4892" t="str">
            <v>K</v>
          </cell>
          <cell r="J4892" t="str">
            <v>CAHAYA SEMPURNA,CV.  234/CS/KW/VII/05</v>
          </cell>
          <cell r="K4892" t="str">
            <v>402310040</v>
          </cell>
        </row>
        <row r="4893">
          <cell r="A4893" t="str">
            <v>F</v>
          </cell>
          <cell r="B4893" t="str">
            <v>1</v>
          </cell>
          <cell r="D4893" t="str">
            <v>003680</v>
          </cell>
          <cell r="E4893">
            <v>38589</v>
          </cell>
          <cell r="F4893" t="str">
            <v>48403A0</v>
          </cell>
          <cell r="G4893" t="str">
            <v>6703040103A0</v>
          </cell>
          <cell r="H4893">
            <v>59950</v>
          </cell>
          <cell r="I4893" t="str">
            <v>D</v>
          </cell>
          <cell r="J4893" t="str">
            <v>TAGIHAN INTERNET PADA BLN JULI 2005 OLEH INDONET</v>
          </cell>
          <cell r="K4893" t="str">
            <v>103310260</v>
          </cell>
        </row>
        <row r="4894">
          <cell r="A4894" t="str">
            <v>F</v>
          </cell>
          <cell r="B4894" t="str">
            <v>7</v>
          </cell>
          <cell r="D4894" t="str">
            <v>001463</v>
          </cell>
          <cell r="E4894">
            <v>38593</v>
          </cell>
          <cell r="F4894" t="str">
            <v>135CA08</v>
          </cell>
          <cell r="G4894" t="str">
            <v>21050601CA08</v>
          </cell>
          <cell r="H4894">
            <v>150000</v>
          </cell>
          <cell r="I4894" t="str">
            <v>K</v>
          </cell>
          <cell r="J4894" t="str">
            <v>KR PPN CAHAYA SEMPURNA, EICUO-424-0000234      /</v>
          </cell>
          <cell r="K4894" t="str">
            <v>402310050</v>
          </cell>
        </row>
        <row r="4895">
          <cell r="A4895" t="str">
            <v>F</v>
          </cell>
          <cell r="B4895" t="str">
            <v>8</v>
          </cell>
          <cell r="D4895" t="str">
            <v>KP1046</v>
          </cell>
          <cell r="E4895">
            <v>38593</v>
          </cell>
          <cell r="F4895" t="str">
            <v>1420000</v>
          </cell>
          <cell r="G4895" t="str">
            <v>210810020000</v>
          </cell>
          <cell r="H4895">
            <v>27750000</v>
          </cell>
          <cell r="I4895" t="str">
            <v>K</v>
          </cell>
          <cell r="J4895" t="str">
            <v>ND.79/DG/VIII OR.1240503742 PEMB KE PT BRATACO KE-</v>
          </cell>
          <cell r="K4895" t="str">
            <v>550870370</v>
          </cell>
        </row>
        <row r="4896">
          <cell r="A4896" t="str">
            <v>F</v>
          </cell>
          <cell r="B4896" t="str">
            <v>1</v>
          </cell>
          <cell r="D4896" t="str">
            <v>003680</v>
          </cell>
          <cell r="E4896">
            <v>38589</v>
          </cell>
          <cell r="F4896" t="str">
            <v>1000000</v>
          </cell>
          <cell r="G4896" t="str">
            <v>110101010000</v>
          </cell>
          <cell r="H4896">
            <v>59950</v>
          </cell>
          <cell r="I4896" t="str">
            <v>K</v>
          </cell>
          <cell r="J4896" t="str">
            <v>TAGIHAN INTERNET PADA BLN JULI 2005 OLEH INDONET</v>
          </cell>
          <cell r="K4896" t="str">
            <v>103310270</v>
          </cell>
        </row>
        <row r="4897">
          <cell r="A4897" t="str">
            <v>F</v>
          </cell>
          <cell r="B4897" t="str">
            <v>7</v>
          </cell>
          <cell r="D4897" t="str">
            <v>001463</v>
          </cell>
          <cell r="E4897">
            <v>38593</v>
          </cell>
          <cell r="F4897" t="str">
            <v>187CA08</v>
          </cell>
          <cell r="G4897" t="str">
            <v>11100301CA08</v>
          </cell>
          <cell r="H4897">
            <v>150000</v>
          </cell>
          <cell r="I4897" t="str">
            <v>D</v>
          </cell>
          <cell r="J4897" t="str">
            <v>PPN 10% CAHAYA SEMPURNA,CV.      EICUO-424-0000234</v>
          </cell>
          <cell r="K4897" t="str">
            <v>402310060</v>
          </cell>
        </row>
        <row r="4898">
          <cell r="A4898" t="str">
            <v>F</v>
          </cell>
          <cell r="B4898" t="str">
            <v>7</v>
          </cell>
          <cell r="D4898" t="str">
            <v>001463</v>
          </cell>
          <cell r="E4898">
            <v>38593</v>
          </cell>
          <cell r="F4898" t="str">
            <v>46102H4</v>
          </cell>
          <cell r="G4898" t="str">
            <v>6602030302H4</v>
          </cell>
          <cell r="H4898">
            <v>1200000</v>
          </cell>
          <cell r="I4898" t="str">
            <v>D</v>
          </cell>
          <cell r="J4898" t="str">
            <v>2 BH CHECK VALVE 3"                 EKSTRAKSI KINA</v>
          </cell>
          <cell r="K4898" t="str">
            <v>402310070</v>
          </cell>
        </row>
        <row r="4899">
          <cell r="A4899" t="str">
            <v>F</v>
          </cell>
          <cell r="B4899" t="str">
            <v>1</v>
          </cell>
          <cell r="D4899" t="str">
            <v>003681</v>
          </cell>
          <cell r="E4899">
            <v>38589</v>
          </cell>
          <cell r="F4899" t="str">
            <v>48403A0</v>
          </cell>
          <cell r="G4899" t="str">
            <v>6703040103A0</v>
          </cell>
          <cell r="H4899">
            <v>78030</v>
          </cell>
          <cell r="I4899" t="str">
            <v>D</v>
          </cell>
          <cell r="J4899" t="str">
            <v>TAGIHAN BLN JULI 2005 OLEH TELKOMSEL</v>
          </cell>
          <cell r="K4899" t="str">
            <v>103310280</v>
          </cell>
        </row>
        <row r="4900">
          <cell r="A4900" t="str">
            <v>F</v>
          </cell>
          <cell r="B4900" t="str">
            <v>8</v>
          </cell>
          <cell r="D4900" t="str">
            <v>KP1046</v>
          </cell>
          <cell r="E4900">
            <v>38593</v>
          </cell>
          <cell r="F4900" t="str">
            <v>1390000</v>
          </cell>
          <cell r="G4900" t="str">
            <v>210101020000</v>
          </cell>
          <cell r="H4900">
            <v>27750000</v>
          </cell>
          <cell r="I4900" t="str">
            <v>D</v>
          </cell>
          <cell r="J4900" t="str">
            <v>3012145B50332/06      5000.000-KG SUCROSUM</v>
          </cell>
          <cell r="K4900" t="str">
            <v>550870380</v>
          </cell>
        </row>
        <row r="4901">
          <cell r="A4901" t="str">
            <v>F</v>
          </cell>
          <cell r="B4901" t="str">
            <v>1</v>
          </cell>
          <cell r="D4901" t="str">
            <v>003681</v>
          </cell>
          <cell r="E4901">
            <v>38589</v>
          </cell>
          <cell r="F4901" t="str">
            <v>1000000</v>
          </cell>
          <cell r="G4901" t="str">
            <v>110101010000</v>
          </cell>
          <cell r="H4901">
            <v>78030</v>
          </cell>
          <cell r="I4901" t="str">
            <v>K</v>
          </cell>
          <cell r="J4901" t="str">
            <v>TAGIHAN BLN JULI 2005 OLEH TELKOMSEL</v>
          </cell>
          <cell r="K4901" t="str">
            <v>103310290</v>
          </cell>
        </row>
        <row r="4902">
          <cell r="A4902" t="str">
            <v>F</v>
          </cell>
          <cell r="B4902" t="str">
            <v>7</v>
          </cell>
          <cell r="D4902" t="str">
            <v>001463</v>
          </cell>
          <cell r="E4902">
            <v>38593</v>
          </cell>
          <cell r="F4902" t="str">
            <v>46102H5</v>
          </cell>
          <cell r="G4902" t="str">
            <v>6602030302H5</v>
          </cell>
          <cell r="H4902">
            <v>180000</v>
          </cell>
          <cell r="I4902" t="str">
            <v>D</v>
          </cell>
          <cell r="J4902" t="str">
            <v>6 BH BALL VALVE 1/2"          ISOLASI ALKALOID KIN</v>
          </cell>
          <cell r="K4902" t="str">
            <v>402310080</v>
          </cell>
        </row>
        <row r="4903">
          <cell r="A4903" t="str">
            <v>F</v>
          </cell>
          <cell r="B4903" t="str">
            <v>1</v>
          </cell>
          <cell r="D4903" t="str">
            <v>003688</v>
          </cell>
          <cell r="E4903">
            <v>38589</v>
          </cell>
          <cell r="F4903" t="str">
            <v>9030208</v>
          </cell>
          <cell r="G4903" t="str">
            <v>710501010208</v>
          </cell>
          <cell r="H4903">
            <v>25000</v>
          </cell>
          <cell r="I4903" t="str">
            <v>K</v>
          </cell>
          <cell r="J4903" t="str">
            <v>SEWA RUMAH DINAS A/N KASDI</v>
          </cell>
          <cell r="K4903" t="str">
            <v>103320050</v>
          </cell>
        </row>
        <row r="4904">
          <cell r="A4904" t="str">
            <v>F</v>
          </cell>
          <cell r="B4904" t="str">
            <v>7</v>
          </cell>
          <cell r="D4904" t="str">
            <v>001463</v>
          </cell>
          <cell r="E4904">
            <v>38593</v>
          </cell>
          <cell r="F4904" t="str">
            <v>46102F2</v>
          </cell>
          <cell r="G4904" t="str">
            <v>6602030302F2</v>
          </cell>
          <cell r="H4904">
            <v>120000</v>
          </cell>
          <cell r="I4904" t="str">
            <v>D</v>
          </cell>
          <cell r="J4904" t="str">
            <v>4 BH BALL VALVE 1/2" NIPPLE SLANG        GRANULASI</v>
          </cell>
          <cell r="K4904" t="str">
            <v>402310090</v>
          </cell>
        </row>
        <row r="4905">
          <cell r="A4905" t="str">
            <v>F</v>
          </cell>
          <cell r="B4905" t="str">
            <v>1</v>
          </cell>
          <cell r="D4905" t="str">
            <v>003688</v>
          </cell>
          <cell r="E4905">
            <v>38589</v>
          </cell>
          <cell r="F4905" t="str">
            <v>9030208</v>
          </cell>
          <cell r="G4905" t="str">
            <v>710501010208</v>
          </cell>
          <cell r="H4905">
            <v>125000</v>
          </cell>
          <cell r="I4905" t="str">
            <v>K</v>
          </cell>
          <cell r="J4905" t="str">
            <v>SEWA RUMAH DINAS A/N YANA SUPRIYANA DRS</v>
          </cell>
          <cell r="K4905" t="str">
            <v>103320060</v>
          </cell>
        </row>
        <row r="4906">
          <cell r="A4906" t="str">
            <v>F</v>
          </cell>
          <cell r="B4906" t="str">
            <v>7</v>
          </cell>
          <cell r="D4906" t="str">
            <v>001464</v>
          </cell>
          <cell r="E4906">
            <v>38593</v>
          </cell>
          <cell r="F4906" t="str">
            <v>135CI00</v>
          </cell>
          <cell r="G4906" t="str">
            <v>21050601CI00</v>
          </cell>
          <cell r="H4906">
            <v>4211900</v>
          </cell>
          <cell r="I4906" t="str">
            <v>K</v>
          </cell>
          <cell r="J4906" t="str">
            <v>CINCHONA KOPERASI    221/REK/VII/2005</v>
          </cell>
          <cell r="K4906" t="str">
            <v>402310100</v>
          </cell>
        </row>
        <row r="4907">
          <cell r="A4907" t="str">
            <v>F</v>
          </cell>
          <cell r="B4907" t="str">
            <v>1</v>
          </cell>
          <cell r="D4907" t="str">
            <v>003682</v>
          </cell>
          <cell r="E4907">
            <v>38589</v>
          </cell>
          <cell r="F4907" t="str">
            <v>48403A0</v>
          </cell>
          <cell r="G4907" t="str">
            <v>6703040103A0</v>
          </cell>
          <cell r="H4907">
            <v>251545</v>
          </cell>
          <cell r="I4907" t="str">
            <v>D</v>
          </cell>
          <cell r="J4907" t="str">
            <v>PEMAKAIAN PULSA TAGIHAN BLN JULI OLEH SATELINDO</v>
          </cell>
          <cell r="K4907" t="str">
            <v>103310300</v>
          </cell>
        </row>
        <row r="4908">
          <cell r="A4908" t="str">
            <v>F</v>
          </cell>
          <cell r="B4908" t="str">
            <v>1</v>
          </cell>
          <cell r="D4908" t="str">
            <v>003688</v>
          </cell>
          <cell r="E4908">
            <v>38589</v>
          </cell>
          <cell r="F4908" t="str">
            <v>9030208</v>
          </cell>
          <cell r="G4908" t="str">
            <v>710501010208</v>
          </cell>
          <cell r="H4908">
            <v>25000</v>
          </cell>
          <cell r="I4908" t="str">
            <v>K</v>
          </cell>
          <cell r="J4908" t="str">
            <v>SEWA RUMAH DINAS A/N SUMANTRI</v>
          </cell>
          <cell r="K4908" t="str">
            <v>103320070</v>
          </cell>
        </row>
        <row r="4909">
          <cell r="A4909" t="str">
            <v>F</v>
          </cell>
          <cell r="B4909" t="str">
            <v>7</v>
          </cell>
          <cell r="D4909" t="str">
            <v>001464</v>
          </cell>
          <cell r="E4909">
            <v>38593</v>
          </cell>
          <cell r="F4909" t="str">
            <v>135CI00</v>
          </cell>
          <cell r="G4909" t="str">
            <v>21050601CI00</v>
          </cell>
          <cell r="H4909">
            <v>421190</v>
          </cell>
          <cell r="I4909" t="str">
            <v>K</v>
          </cell>
          <cell r="J4909" t="str">
            <v>KR PPN CINCHONA KOPERAS CUWJX-428-0002973      /</v>
          </cell>
          <cell r="K4909" t="str">
            <v>402310110</v>
          </cell>
        </row>
        <row r="4910">
          <cell r="A4910" t="str">
            <v>F</v>
          </cell>
          <cell r="B4910" t="str">
            <v>1</v>
          </cell>
          <cell r="D4910" t="str">
            <v>003682</v>
          </cell>
          <cell r="E4910">
            <v>38589</v>
          </cell>
          <cell r="F4910" t="str">
            <v>1000000</v>
          </cell>
          <cell r="G4910" t="str">
            <v>110101010000</v>
          </cell>
          <cell r="H4910">
            <v>251545</v>
          </cell>
          <cell r="I4910" t="str">
            <v>K</v>
          </cell>
          <cell r="J4910" t="str">
            <v>PEMAKAIAN PULSA TAGIHAN BLN JULI OLEH SATELINDO</v>
          </cell>
          <cell r="K4910" t="str">
            <v>103310310</v>
          </cell>
        </row>
        <row r="4911">
          <cell r="A4911" t="str">
            <v>F</v>
          </cell>
          <cell r="B4911" t="str">
            <v>7</v>
          </cell>
          <cell r="D4911" t="str">
            <v>001464</v>
          </cell>
          <cell r="E4911">
            <v>38593</v>
          </cell>
          <cell r="F4911" t="str">
            <v>187CI00</v>
          </cell>
          <cell r="G4911" t="str">
            <v>11100301CI00</v>
          </cell>
          <cell r="H4911">
            <v>421190</v>
          </cell>
          <cell r="I4911" t="str">
            <v>D</v>
          </cell>
          <cell r="J4911" t="str">
            <v>PPN 10% CINCHONA KOPERASI        CUWJX-428-0002973</v>
          </cell>
          <cell r="K4911" t="str">
            <v>402310120</v>
          </cell>
        </row>
        <row r="4912">
          <cell r="A4912" t="str">
            <v>F</v>
          </cell>
          <cell r="B4912" t="str">
            <v>1</v>
          </cell>
          <cell r="D4912" t="str">
            <v>003688</v>
          </cell>
          <cell r="E4912">
            <v>38589</v>
          </cell>
          <cell r="F4912" t="str">
            <v>9030208</v>
          </cell>
          <cell r="G4912" t="str">
            <v>710501010208</v>
          </cell>
          <cell r="H4912">
            <v>125000</v>
          </cell>
          <cell r="I4912" t="str">
            <v>K</v>
          </cell>
          <cell r="J4912" t="str">
            <v>SEWA RUMAH DINAS A/N LIEN WISMAYANTI</v>
          </cell>
          <cell r="K4912" t="str">
            <v>103320080</v>
          </cell>
        </row>
        <row r="4913">
          <cell r="A4913" t="str">
            <v>F</v>
          </cell>
          <cell r="B4913" t="str">
            <v>8</v>
          </cell>
          <cell r="D4913" t="str">
            <v>KP1047</v>
          </cell>
          <cell r="E4913">
            <v>38593</v>
          </cell>
          <cell r="F4913" t="str">
            <v>1420000</v>
          </cell>
          <cell r="G4913" t="str">
            <v>210810020000</v>
          </cell>
          <cell r="H4913">
            <v>10133760</v>
          </cell>
          <cell r="I4913" t="str">
            <v>K</v>
          </cell>
          <cell r="J4913" t="str">
            <v>ND.81/DG/VIII OR.1240502063 PEMB.KE PT.KAPSULINDO</v>
          </cell>
          <cell r="K4913" t="str">
            <v>550870390</v>
          </cell>
        </row>
        <row r="4914">
          <cell r="A4914" t="str">
            <v>F</v>
          </cell>
          <cell r="B4914" t="str">
            <v>1</v>
          </cell>
          <cell r="D4914" t="str">
            <v>003683</v>
          </cell>
          <cell r="E4914">
            <v>38589</v>
          </cell>
          <cell r="F4914" t="str">
            <v>48403A0</v>
          </cell>
          <cell r="G4914" t="str">
            <v>6703040103A0</v>
          </cell>
          <cell r="H4914">
            <v>52910</v>
          </cell>
          <cell r="I4914" t="str">
            <v>D</v>
          </cell>
          <cell r="J4914" t="str">
            <v>TAGIHAN TELP NO 4219311 BLN AGUSTUS 2005</v>
          </cell>
          <cell r="K4914" t="str">
            <v>103310320</v>
          </cell>
        </row>
        <row r="4915">
          <cell r="A4915" t="str">
            <v>F</v>
          </cell>
          <cell r="B4915" t="str">
            <v>1</v>
          </cell>
          <cell r="D4915" t="str">
            <v>003688</v>
          </cell>
          <cell r="E4915">
            <v>38589</v>
          </cell>
          <cell r="F4915" t="str">
            <v>9030208</v>
          </cell>
          <cell r="G4915" t="str">
            <v>710501010208</v>
          </cell>
          <cell r="H4915">
            <v>125000</v>
          </cell>
          <cell r="I4915" t="str">
            <v>K</v>
          </cell>
          <cell r="J4915" t="str">
            <v>SEWA RUMAH DINAS A/N MULYANA MARTADIRAJA RD</v>
          </cell>
          <cell r="K4915" t="str">
            <v>103320090</v>
          </cell>
        </row>
        <row r="4916">
          <cell r="A4916" t="str">
            <v>F</v>
          </cell>
          <cell r="B4916" t="str">
            <v>1</v>
          </cell>
          <cell r="D4916" t="str">
            <v>003683</v>
          </cell>
          <cell r="E4916">
            <v>38589</v>
          </cell>
          <cell r="F4916" t="str">
            <v>1000000</v>
          </cell>
          <cell r="G4916" t="str">
            <v>110101010000</v>
          </cell>
          <cell r="H4916">
            <v>52910</v>
          </cell>
          <cell r="I4916" t="str">
            <v>K</v>
          </cell>
          <cell r="J4916" t="str">
            <v>TAGIHAN TELP NO 4219311 BLN AGUSTUS 2005</v>
          </cell>
          <cell r="K4916" t="str">
            <v>103310330</v>
          </cell>
        </row>
        <row r="4917">
          <cell r="A4917" t="str">
            <v>F</v>
          </cell>
          <cell r="B4917" t="str">
            <v>1</v>
          </cell>
          <cell r="D4917" t="str">
            <v>003688</v>
          </cell>
          <cell r="E4917">
            <v>38589</v>
          </cell>
          <cell r="F4917" t="str">
            <v>9030208</v>
          </cell>
          <cell r="G4917" t="str">
            <v>710501010208</v>
          </cell>
          <cell r="H4917">
            <v>125000</v>
          </cell>
          <cell r="I4917" t="str">
            <v>K</v>
          </cell>
          <cell r="J4917" t="str">
            <v>SEWA RUMAH DINAS A/N SUDJIMAN</v>
          </cell>
          <cell r="K4917" t="str">
            <v>103320100</v>
          </cell>
        </row>
        <row r="4918">
          <cell r="A4918" t="str">
            <v>F</v>
          </cell>
          <cell r="B4918" t="str">
            <v>8</v>
          </cell>
          <cell r="D4918" t="str">
            <v>KP1047</v>
          </cell>
          <cell r="E4918">
            <v>38593</v>
          </cell>
          <cell r="F4918" t="str">
            <v>1390000</v>
          </cell>
          <cell r="G4918" t="str">
            <v>210101020000</v>
          </cell>
          <cell r="H4918">
            <v>10133760</v>
          </cell>
          <cell r="I4918" t="str">
            <v>D</v>
          </cell>
          <cell r="J4918" t="str">
            <v>2011001K51047/07     38976.000-BH BOTOL 60 ML AMBE</v>
          </cell>
          <cell r="K4918" t="str">
            <v>550870400</v>
          </cell>
        </row>
        <row r="4919">
          <cell r="A4919" t="str">
            <v>F</v>
          </cell>
          <cell r="B4919" t="str">
            <v>7</v>
          </cell>
          <cell r="D4919" t="str">
            <v>001464</v>
          </cell>
          <cell r="E4919">
            <v>38593</v>
          </cell>
          <cell r="F4919" t="str">
            <v>46105H3</v>
          </cell>
          <cell r="G4919" t="str">
            <v>6602010105H3</v>
          </cell>
          <cell r="H4919">
            <v>1975000</v>
          </cell>
          <cell r="I4919" t="str">
            <v>D</v>
          </cell>
          <cell r="J4919" t="str">
            <v>1 BH INK FILTER CN P/N 451167 PENGEMASAN PIL KB &amp;</v>
          </cell>
          <cell r="K4919" t="str">
            <v>402310130</v>
          </cell>
        </row>
        <row r="4920">
          <cell r="A4920" t="str">
            <v>F</v>
          </cell>
          <cell r="B4920" t="str">
            <v>7</v>
          </cell>
          <cell r="D4920" t="str">
            <v>001464</v>
          </cell>
          <cell r="E4920">
            <v>38593</v>
          </cell>
          <cell r="F4920" t="str">
            <v>46105H3</v>
          </cell>
          <cell r="G4920" t="str">
            <v>6602010105H3</v>
          </cell>
          <cell r="H4920">
            <v>1586900</v>
          </cell>
          <cell r="I4920" t="str">
            <v>D</v>
          </cell>
          <cell r="J4920" t="str">
            <v>1 BH PTFE FILTER 20 U/MS.INK  PENGEMASAN PIL KB &amp;</v>
          </cell>
          <cell r="K4920" t="str">
            <v>402310140</v>
          </cell>
        </row>
        <row r="4921">
          <cell r="A4921" t="str">
            <v>F</v>
          </cell>
          <cell r="B4921" t="str">
            <v>1</v>
          </cell>
          <cell r="D4921" t="str">
            <v>003684</v>
          </cell>
          <cell r="E4921">
            <v>38589</v>
          </cell>
          <cell r="F4921" t="str">
            <v>42202Q5</v>
          </cell>
          <cell r="G4921" t="str">
            <v>6203020102Q5</v>
          </cell>
          <cell r="H4921">
            <v>8400</v>
          </cell>
          <cell r="I4921" t="str">
            <v>D</v>
          </cell>
          <cell r="J4921" t="str">
            <v>TAGIHAN PDAM BLN JULI 2005 RUMAH DINAS JL PAJAJARA</v>
          </cell>
          <cell r="K4921" t="str">
            <v>103310340</v>
          </cell>
        </row>
        <row r="4922">
          <cell r="A4922" t="str">
            <v>F</v>
          </cell>
          <cell r="B4922" t="str">
            <v>7</v>
          </cell>
          <cell r="D4922" t="str">
            <v>001464</v>
          </cell>
          <cell r="E4922">
            <v>38593</v>
          </cell>
          <cell r="F4922" t="str">
            <v>46105H3</v>
          </cell>
          <cell r="G4922" t="str">
            <v>6602010105H3</v>
          </cell>
          <cell r="H4922">
            <v>650000</v>
          </cell>
          <cell r="I4922" t="str">
            <v>D</v>
          </cell>
          <cell r="J4922" t="str">
            <v>1 BH NOZZLE FLAT FILTER       PENGEMASAN PIL KB &amp;</v>
          </cell>
          <cell r="K4922" t="str">
            <v>402310150</v>
          </cell>
        </row>
        <row r="4923">
          <cell r="A4923" t="str">
            <v>F</v>
          </cell>
          <cell r="B4923" t="str">
            <v>1</v>
          </cell>
          <cell r="D4923" t="str">
            <v>003684</v>
          </cell>
          <cell r="E4923">
            <v>38589</v>
          </cell>
          <cell r="F4923" t="str">
            <v>1000000</v>
          </cell>
          <cell r="G4923" t="str">
            <v>110101010000</v>
          </cell>
          <cell r="H4923">
            <v>8400</v>
          </cell>
          <cell r="I4923" t="str">
            <v>K</v>
          </cell>
          <cell r="J4923" t="str">
            <v>TAGIHAN PDAM BLN JULI 2005 RUMAH DINAS JL PAJAJARA</v>
          </cell>
          <cell r="K4923" t="str">
            <v>103310350</v>
          </cell>
        </row>
        <row r="4924">
          <cell r="A4924" t="str">
            <v>F</v>
          </cell>
          <cell r="B4924" t="str">
            <v>7</v>
          </cell>
          <cell r="D4924" t="str">
            <v>001465</v>
          </cell>
          <cell r="E4924">
            <v>38593</v>
          </cell>
          <cell r="F4924" t="str">
            <v>130CI00</v>
          </cell>
          <cell r="G4924" t="str">
            <v>21010101CI00</v>
          </cell>
          <cell r="H4924">
            <v>15125194</v>
          </cell>
          <cell r="I4924" t="str">
            <v>K</v>
          </cell>
          <cell r="J4924" t="str">
            <v>CINCHONA KOPERASI    240/KINA/VIII/2005</v>
          </cell>
          <cell r="K4924" t="str">
            <v>402310160</v>
          </cell>
        </row>
        <row r="4925">
          <cell r="A4925" t="str">
            <v>F</v>
          </cell>
          <cell r="B4925" t="str">
            <v>7</v>
          </cell>
          <cell r="D4925" t="str">
            <v>001465</v>
          </cell>
          <cell r="E4925">
            <v>38593</v>
          </cell>
          <cell r="F4925" t="str">
            <v>130CI00</v>
          </cell>
          <cell r="G4925" t="str">
            <v>21010101CI00</v>
          </cell>
          <cell r="H4925">
            <v>1512519</v>
          </cell>
          <cell r="I4925" t="str">
            <v>K</v>
          </cell>
          <cell r="J4925" t="str">
            <v>KR PPN CINCHONA KOPERAS CUWJX-428-0002992      /</v>
          </cell>
          <cell r="K4925" t="str">
            <v>402310170</v>
          </cell>
        </row>
        <row r="4926">
          <cell r="A4926" t="str">
            <v>F</v>
          </cell>
          <cell r="B4926" t="str">
            <v>7</v>
          </cell>
          <cell r="D4926" t="str">
            <v>001465</v>
          </cell>
          <cell r="E4926">
            <v>38593</v>
          </cell>
          <cell r="F4926" t="str">
            <v>187CI00</v>
          </cell>
          <cell r="G4926" t="str">
            <v>11100301CI00</v>
          </cell>
          <cell r="H4926">
            <v>1512519</v>
          </cell>
          <cell r="I4926" t="str">
            <v>D</v>
          </cell>
          <cell r="J4926" t="str">
            <v>PPN 10% CINCHONA KOPERASI        CUWJX-428-0002992</v>
          </cell>
          <cell r="K4926" t="str">
            <v>402310180</v>
          </cell>
        </row>
        <row r="4927">
          <cell r="A4927" t="str">
            <v>F</v>
          </cell>
          <cell r="B4927" t="str">
            <v>1</v>
          </cell>
          <cell r="D4927" t="str">
            <v>003685</v>
          </cell>
          <cell r="E4927">
            <v>38589</v>
          </cell>
          <cell r="F4927" t="str">
            <v>4920000</v>
          </cell>
          <cell r="G4927" t="str">
            <v>680301010000</v>
          </cell>
          <cell r="H4927">
            <v>38750</v>
          </cell>
          <cell r="I4927" t="str">
            <v>D</v>
          </cell>
          <cell r="J4927" t="str">
            <v>B.CETAK PHOTO DIGITAL TGL 23 AGUSTUS 2005</v>
          </cell>
          <cell r="K4927" t="str">
            <v>103310360</v>
          </cell>
        </row>
        <row r="4928">
          <cell r="A4928" t="str">
            <v>F</v>
          </cell>
          <cell r="B4928" t="str">
            <v>1</v>
          </cell>
          <cell r="D4928" t="str">
            <v>003685</v>
          </cell>
          <cell r="E4928">
            <v>38589</v>
          </cell>
          <cell r="F4928" t="str">
            <v>1000000</v>
          </cell>
          <cell r="G4928" t="str">
            <v>110101010000</v>
          </cell>
          <cell r="H4928">
            <v>38750</v>
          </cell>
          <cell r="I4928" t="str">
            <v>K</v>
          </cell>
          <cell r="J4928" t="str">
            <v>B.CETAK PHOTO DIGITAL TGL 23 AGUSTUS 2005</v>
          </cell>
          <cell r="K4928" t="str">
            <v>103310370</v>
          </cell>
        </row>
        <row r="4929">
          <cell r="A4929" t="str">
            <v>F</v>
          </cell>
          <cell r="B4929" t="str">
            <v>7</v>
          </cell>
          <cell r="D4929" t="str">
            <v>001465</v>
          </cell>
          <cell r="E4929">
            <v>38593</v>
          </cell>
          <cell r="F4929" t="str">
            <v>1390300</v>
          </cell>
          <cell r="G4929" t="str">
            <v>210101020300</v>
          </cell>
          <cell r="H4929">
            <v>15125194</v>
          </cell>
          <cell r="I4929" t="str">
            <v>D</v>
          </cell>
          <cell r="J4929" t="str">
            <v>3004007B50256/08      1246.000-KG KULIT KINA LEGER</v>
          </cell>
          <cell r="K4929" t="str">
            <v>402310190</v>
          </cell>
        </row>
        <row r="4930">
          <cell r="A4930" t="str">
            <v>F</v>
          </cell>
          <cell r="B4930" t="str">
            <v>7</v>
          </cell>
          <cell r="D4930" t="str">
            <v>001466</v>
          </cell>
          <cell r="E4930">
            <v>38593</v>
          </cell>
          <cell r="F4930" t="str">
            <v>130CI00</v>
          </cell>
          <cell r="G4930" t="str">
            <v>21010101CI00</v>
          </cell>
          <cell r="H4930">
            <v>18153000</v>
          </cell>
          <cell r="I4930" t="str">
            <v>K</v>
          </cell>
          <cell r="J4930" t="str">
            <v>CINCHONA KOPERASI    239/REK/VIII/2005</v>
          </cell>
          <cell r="K4930" t="str">
            <v>402310200</v>
          </cell>
        </row>
        <row r="4931">
          <cell r="A4931" t="str">
            <v>F</v>
          </cell>
          <cell r="B4931" t="str">
            <v>1</v>
          </cell>
          <cell r="D4931" t="str">
            <v>003686</v>
          </cell>
          <cell r="E4931">
            <v>38589</v>
          </cell>
          <cell r="F4931" t="str">
            <v>48602A0</v>
          </cell>
          <cell r="G4931" t="str">
            <v>6705020102A0</v>
          </cell>
          <cell r="H4931">
            <v>24750</v>
          </cell>
          <cell r="I4931" t="str">
            <v>D</v>
          </cell>
          <cell r="J4931" t="str">
            <v>B.PHOTO COPY TGL 23 AGUSTUS 2005     PLANT BANDUNG</v>
          </cell>
          <cell r="K4931" t="str">
            <v>103310380</v>
          </cell>
        </row>
        <row r="4932">
          <cell r="A4932" t="str">
            <v>F</v>
          </cell>
          <cell r="B4932" t="str">
            <v>1</v>
          </cell>
          <cell r="D4932" t="str">
            <v>003686</v>
          </cell>
          <cell r="E4932">
            <v>38589</v>
          </cell>
          <cell r="F4932" t="str">
            <v>1000000</v>
          </cell>
          <cell r="G4932" t="str">
            <v>110101010000</v>
          </cell>
          <cell r="H4932">
            <v>24750</v>
          </cell>
          <cell r="I4932" t="str">
            <v>K</v>
          </cell>
          <cell r="J4932" t="str">
            <v>B.PHOTO COPY TGL 23 AGUSTUS 2005     PLANT BANDUNG</v>
          </cell>
          <cell r="K4932" t="str">
            <v>103310390</v>
          </cell>
        </row>
        <row r="4933">
          <cell r="A4933" t="str">
            <v>F</v>
          </cell>
          <cell r="B4933" t="str">
            <v>1</v>
          </cell>
          <cell r="D4933" t="str">
            <v>003688</v>
          </cell>
          <cell r="E4933">
            <v>38589</v>
          </cell>
          <cell r="F4933" t="str">
            <v>9030208</v>
          </cell>
          <cell r="G4933" t="str">
            <v>710501010208</v>
          </cell>
          <cell r="H4933">
            <v>125000</v>
          </cell>
          <cell r="I4933" t="str">
            <v>K</v>
          </cell>
          <cell r="J4933" t="str">
            <v>SEWA RUMAH DINAS A/N DHARMANTO BSC</v>
          </cell>
          <cell r="K4933" t="str">
            <v>103320110</v>
          </cell>
        </row>
        <row r="4934">
          <cell r="A4934" t="str">
            <v>F</v>
          </cell>
          <cell r="B4934" t="str">
            <v>7</v>
          </cell>
          <cell r="D4934" t="str">
            <v>001466</v>
          </cell>
          <cell r="E4934">
            <v>38593</v>
          </cell>
          <cell r="F4934" t="str">
            <v>130CI00</v>
          </cell>
          <cell r="G4934" t="str">
            <v>21010101CI00</v>
          </cell>
          <cell r="H4934">
            <v>1815300</v>
          </cell>
          <cell r="I4934" t="str">
            <v>K</v>
          </cell>
          <cell r="J4934" t="str">
            <v>KR PPN CINCHONA KOPERAS CUWJX-428-0002991      /</v>
          </cell>
          <cell r="K4934" t="str">
            <v>402310210</v>
          </cell>
        </row>
        <row r="4935">
          <cell r="A4935" t="str">
            <v>F</v>
          </cell>
          <cell r="B4935" t="str">
            <v>7</v>
          </cell>
          <cell r="D4935" t="str">
            <v>001466</v>
          </cell>
          <cell r="E4935">
            <v>38593</v>
          </cell>
          <cell r="F4935" t="str">
            <v>187CI00</v>
          </cell>
          <cell r="G4935" t="str">
            <v>11100301CI00</v>
          </cell>
          <cell r="H4935">
            <v>1815300</v>
          </cell>
          <cell r="I4935" t="str">
            <v>D</v>
          </cell>
          <cell r="J4935" t="str">
            <v>PPN 10% CINCHONA KOPERASI        CUWJX-428-0002991</v>
          </cell>
          <cell r="K4935" t="str">
            <v>402310220</v>
          </cell>
        </row>
        <row r="4936">
          <cell r="A4936" t="str">
            <v>F</v>
          </cell>
          <cell r="B4936" t="str">
            <v>1</v>
          </cell>
          <cell r="D4936" t="str">
            <v>003687</v>
          </cell>
          <cell r="E4936">
            <v>38589</v>
          </cell>
          <cell r="F4936" t="str">
            <v>49300A0</v>
          </cell>
          <cell r="G4936" t="str">
            <v>6802010100A0</v>
          </cell>
          <cell r="H4936">
            <v>450000</v>
          </cell>
          <cell r="I4936" t="str">
            <v>D</v>
          </cell>
          <cell r="J4936" t="str">
            <v>B.OLAH RAGA GOLF TGL 21 AGUSTUS 2005</v>
          </cell>
          <cell r="K4936" t="str">
            <v>103310400</v>
          </cell>
        </row>
        <row r="4937">
          <cell r="A4937" t="str">
            <v>F</v>
          </cell>
          <cell r="B4937" t="str">
            <v>7</v>
          </cell>
          <cell r="D4937" t="str">
            <v>001466</v>
          </cell>
          <cell r="E4937">
            <v>38593</v>
          </cell>
          <cell r="F4937" t="str">
            <v>1390300</v>
          </cell>
          <cell r="G4937" t="str">
            <v>210101020300</v>
          </cell>
          <cell r="H4937">
            <v>2263500</v>
          </cell>
          <cell r="I4937" t="str">
            <v>D</v>
          </cell>
          <cell r="J4937" t="str">
            <v>3015006B50255/08      5030.000-KG KALSIUM OKSIDA</v>
          </cell>
          <cell r="K4937" t="str">
            <v>402310230</v>
          </cell>
        </row>
        <row r="4938">
          <cell r="A4938" t="str">
            <v>F</v>
          </cell>
          <cell r="B4938" t="str">
            <v>1</v>
          </cell>
          <cell r="D4938" t="str">
            <v>003687</v>
          </cell>
          <cell r="E4938">
            <v>38589</v>
          </cell>
          <cell r="F4938" t="str">
            <v>1000000</v>
          </cell>
          <cell r="G4938" t="str">
            <v>110101010000</v>
          </cell>
          <cell r="H4938">
            <v>450000</v>
          </cell>
          <cell r="I4938" t="str">
            <v>K</v>
          </cell>
          <cell r="J4938" t="str">
            <v>B.OLAH RAGA GOLF TGL 21 AGUSTUS 2005</v>
          </cell>
          <cell r="K4938" t="str">
            <v>103310410</v>
          </cell>
        </row>
        <row r="4939">
          <cell r="A4939" t="str">
            <v>F</v>
          </cell>
          <cell r="B4939" t="str">
            <v>7</v>
          </cell>
          <cell r="D4939" t="str">
            <v>001466</v>
          </cell>
          <cell r="E4939">
            <v>38593</v>
          </cell>
          <cell r="F4939" t="str">
            <v>1390300</v>
          </cell>
          <cell r="G4939" t="str">
            <v>210101020300</v>
          </cell>
          <cell r="H4939">
            <v>1093500</v>
          </cell>
          <cell r="I4939" t="str">
            <v>D</v>
          </cell>
          <cell r="J4939" t="str">
            <v>3015006B50259/08      2430.000-KG KALSIUM OKSIDA</v>
          </cell>
          <cell r="K4939" t="str">
            <v>402310240</v>
          </cell>
        </row>
        <row r="4940">
          <cell r="A4940" t="str">
            <v>F</v>
          </cell>
          <cell r="B4940" t="str">
            <v>7</v>
          </cell>
          <cell r="D4940" t="str">
            <v>001466</v>
          </cell>
          <cell r="E4940">
            <v>38593</v>
          </cell>
          <cell r="F4940" t="str">
            <v>1390300</v>
          </cell>
          <cell r="G4940" t="str">
            <v>210101020300</v>
          </cell>
          <cell r="H4940">
            <v>1107000</v>
          </cell>
          <cell r="I4940" t="str">
            <v>D</v>
          </cell>
          <cell r="J4940" t="str">
            <v>3015006B50261/08      2460.000-KG KALSIUM OKSIDA</v>
          </cell>
          <cell r="K4940" t="str">
            <v>402310250</v>
          </cell>
        </row>
        <row r="4941">
          <cell r="A4941" t="str">
            <v>F</v>
          </cell>
          <cell r="B4941" t="str">
            <v>7</v>
          </cell>
          <cell r="D4941" t="str">
            <v>001466</v>
          </cell>
          <cell r="E4941">
            <v>38593</v>
          </cell>
          <cell r="F4941" t="str">
            <v>1390300</v>
          </cell>
          <cell r="G4941" t="str">
            <v>210101020300</v>
          </cell>
          <cell r="H4941">
            <v>1116000</v>
          </cell>
          <cell r="I4941" t="str">
            <v>D</v>
          </cell>
          <cell r="J4941" t="str">
            <v>3015006B50265/08      2480.000-KG KALSIUM OKSIDA</v>
          </cell>
          <cell r="K4941" t="str">
            <v>402310260</v>
          </cell>
        </row>
        <row r="4942">
          <cell r="A4942" t="str">
            <v>F</v>
          </cell>
          <cell r="B4942" t="str">
            <v>7</v>
          </cell>
          <cell r="D4942" t="str">
            <v>001466</v>
          </cell>
          <cell r="E4942">
            <v>38593</v>
          </cell>
          <cell r="F4942" t="str">
            <v>1390300</v>
          </cell>
          <cell r="G4942" t="str">
            <v>210101020300</v>
          </cell>
          <cell r="H4942">
            <v>2286000</v>
          </cell>
          <cell r="I4942" t="str">
            <v>D</v>
          </cell>
          <cell r="J4942" t="str">
            <v>3015006B50266/08      5080.000-KG KALSIUM OKSIDA</v>
          </cell>
          <cell r="K4942" t="str">
            <v>402310270</v>
          </cell>
        </row>
        <row r="4943">
          <cell r="A4943" t="str">
            <v>F</v>
          </cell>
          <cell r="B4943" t="str">
            <v>7</v>
          </cell>
          <cell r="D4943" t="str">
            <v>001466</v>
          </cell>
          <cell r="E4943">
            <v>38593</v>
          </cell>
          <cell r="F4943" t="str">
            <v>1390300</v>
          </cell>
          <cell r="G4943" t="str">
            <v>210101020300</v>
          </cell>
          <cell r="H4943">
            <v>1116000</v>
          </cell>
          <cell r="I4943" t="str">
            <v>D</v>
          </cell>
          <cell r="J4943" t="str">
            <v>3015006B50267/08      2480.000-KG KALSIUM OKSIDA</v>
          </cell>
          <cell r="K4943" t="str">
            <v>402310280</v>
          </cell>
        </row>
        <row r="4944">
          <cell r="A4944" t="str">
            <v>F</v>
          </cell>
          <cell r="B4944" t="str">
            <v>7</v>
          </cell>
          <cell r="D4944" t="str">
            <v>001466</v>
          </cell>
          <cell r="E4944">
            <v>38593</v>
          </cell>
          <cell r="F4944" t="str">
            <v>1390300</v>
          </cell>
          <cell r="G4944" t="str">
            <v>210101020300</v>
          </cell>
          <cell r="H4944">
            <v>2295000</v>
          </cell>
          <cell r="I4944" t="str">
            <v>D</v>
          </cell>
          <cell r="J4944" t="str">
            <v>3015006B50268/08      5100.000-KG KALSIUM OKSIDA</v>
          </cell>
          <cell r="K4944" t="str">
            <v>402310290</v>
          </cell>
        </row>
        <row r="4945">
          <cell r="A4945" t="str">
            <v>F</v>
          </cell>
          <cell r="B4945" t="str">
            <v>7</v>
          </cell>
          <cell r="D4945" t="str">
            <v>001466</v>
          </cell>
          <cell r="E4945">
            <v>38593</v>
          </cell>
          <cell r="F4945" t="str">
            <v>1390300</v>
          </cell>
          <cell r="G4945" t="str">
            <v>210101020300</v>
          </cell>
          <cell r="H4945">
            <v>1161000</v>
          </cell>
          <cell r="I4945" t="str">
            <v>D</v>
          </cell>
          <cell r="J4945" t="str">
            <v>3015006B50272/08      2580.000-KG KALSIUM OKSIDA</v>
          </cell>
          <cell r="K4945" t="str">
            <v>402310300</v>
          </cell>
        </row>
        <row r="4946">
          <cell r="A4946" t="str">
            <v>F</v>
          </cell>
          <cell r="B4946" t="str">
            <v>7</v>
          </cell>
          <cell r="D4946" t="str">
            <v>001466</v>
          </cell>
          <cell r="E4946">
            <v>38593</v>
          </cell>
          <cell r="F4946" t="str">
            <v>1390300</v>
          </cell>
          <cell r="G4946" t="str">
            <v>210101020300</v>
          </cell>
          <cell r="H4946">
            <v>2268000</v>
          </cell>
          <cell r="I4946" t="str">
            <v>D</v>
          </cell>
          <cell r="J4946" t="str">
            <v>3015006B50275/08      5040.000-KG KALSIUM OKSIDA</v>
          </cell>
          <cell r="K4946" t="str">
            <v>402310310</v>
          </cell>
        </row>
        <row r="4947">
          <cell r="A4947" t="str">
            <v>F</v>
          </cell>
          <cell r="B4947" t="str">
            <v>7</v>
          </cell>
          <cell r="D4947" t="str">
            <v>001466</v>
          </cell>
          <cell r="E4947">
            <v>38593</v>
          </cell>
          <cell r="F4947" t="str">
            <v>1390300</v>
          </cell>
          <cell r="G4947" t="str">
            <v>210101020300</v>
          </cell>
          <cell r="H4947">
            <v>2295000</v>
          </cell>
          <cell r="I4947" t="str">
            <v>D</v>
          </cell>
          <cell r="J4947" t="str">
            <v>3015006B50277/08      5100.000-KG KALSIUM OKSIDA</v>
          </cell>
          <cell r="K4947" t="str">
            <v>402310320</v>
          </cell>
        </row>
        <row r="4948">
          <cell r="A4948" t="str">
            <v>F</v>
          </cell>
          <cell r="B4948" t="str">
            <v>1</v>
          </cell>
          <cell r="D4948" t="str">
            <v>003688</v>
          </cell>
          <cell r="E4948">
            <v>38589</v>
          </cell>
          <cell r="F4948" t="str">
            <v>9030208</v>
          </cell>
          <cell r="G4948" t="str">
            <v>710501010208</v>
          </cell>
          <cell r="H4948">
            <v>125000</v>
          </cell>
          <cell r="I4948" t="str">
            <v>K</v>
          </cell>
          <cell r="J4948" t="str">
            <v>SEWA RUMAH DINAS A/N SUWARDJO DJAMBEK</v>
          </cell>
          <cell r="K4948" t="str">
            <v>103320120</v>
          </cell>
        </row>
        <row r="4949">
          <cell r="A4949" t="str">
            <v>F</v>
          </cell>
          <cell r="B4949" t="str">
            <v>7</v>
          </cell>
          <cell r="D4949" t="str">
            <v>001466</v>
          </cell>
          <cell r="E4949">
            <v>38593</v>
          </cell>
          <cell r="F4949" t="str">
            <v>1390300</v>
          </cell>
          <cell r="G4949" t="str">
            <v>210101020300</v>
          </cell>
          <cell r="H4949">
            <v>1152000</v>
          </cell>
          <cell r="I4949" t="str">
            <v>D</v>
          </cell>
          <cell r="J4949" t="str">
            <v>3015006B50280/08      2560.000-KG KALSIUM OKSIDA</v>
          </cell>
          <cell r="K4949" t="str">
            <v>402310330</v>
          </cell>
        </row>
        <row r="4950">
          <cell r="A4950" t="str">
            <v>F</v>
          </cell>
          <cell r="B4950" t="str">
            <v>1</v>
          </cell>
          <cell r="D4950" t="str">
            <v>003688</v>
          </cell>
          <cell r="E4950">
            <v>38589</v>
          </cell>
          <cell r="F4950" t="str">
            <v>9030208</v>
          </cell>
          <cell r="G4950" t="str">
            <v>710501010208</v>
          </cell>
          <cell r="H4950">
            <v>125000</v>
          </cell>
          <cell r="I4950" t="str">
            <v>K</v>
          </cell>
          <cell r="J4950" t="str">
            <v>SEWA RUMAH DINAS A/N ENDUT SUPRIATNA</v>
          </cell>
          <cell r="K4950" t="str">
            <v>103320130</v>
          </cell>
        </row>
        <row r="4951">
          <cell r="A4951" t="str">
            <v>F</v>
          </cell>
          <cell r="B4951" t="str">
            <v>7</v>
          </cell>
          <cell r="D4951" t="str">
            <v>001467</v>
          </cell>
          <cell r="E4951">
            <v>38593</v>
          </cell>
          <cell r="F4951" t="str">
            <v>130PU13</v>
          </cell>
          <cell r="G4951" t="str">
            <v>21010101PU13</v>
          </cell>
          <cell r="H4951">
            <v>6226430</v>
          </cell>
          <cell r="I4951" t="str">
            <v>K</v>
          </cell>
          <cell r="J4951" t="str">
            <v>PURINUSA EKA PERSADA 348690/KW/08/05</v>
          </cell>
          <cell r="K4951" t="str">
            <v>402310340</v>
          </cell>
        </row>
        <row r="4952">
          <cell r="A4952" t="str">
            <v>F</v>
          </cell>
          <cell r="B4952" t="str">
            <v>1</v>
          </cell>
          <cell r="D4952" t="str">
            <v>003688</v>
          </cell>
          <cell r="E4952">
            <v>38589</v>
          </cell>
          <cell r="F4952" t="str">
            <v>9030208</v>
          </cell>
          <cell r="G4952" t="str">
            <v>710501010208</v>
          </cell>
          <cell r="H4952">
            <v>75000</v>
          </cell>
          <cell r="I4952" t="str">
            <v>K</v>
          </cell>
          <cell r="J4952" t="str">
            <v>SEWA RUMAH DINAS A/N ACHMAD SOPANDI</v>
          </cell>
          <cell r="K4952" t="str">
            <v>103320140</v>
          </cell>
        </row>
        <row r="4953">
          <cell r="A4953" t="str">
            <v>F</v>
          </cell>
          <cell r="B4953" t="str">
            <v>7</v>
          </cell>
          <cell r="D4953" t="str">
            <v>001467</v>
          </cell>
          <cell r="E4953">
            <v>38593</v>
          </cell>
          <cell r="F4953" t="str">
            <v>130PU13</v>
          </cell>
          <cell r="G4953" t="str">
            <v>21010101PU13</v>
          </cell>
          <cell r="H4953">
            <v>622643</v>
          </cell>
          <cell r="I4953" t="str">
            <v>K</v>
          </cell>
          <cell r="J4953" t="str">
            <v>KR PPN PURINUSA EKA PER CYRRK-429-0348690      /</v>
          </cell>
          <cell r="K4953" t="str">
            <v>402310350</v>
          </cell>
        </row>
        <row r="4954">
          <cell r="A4954" t="str">
            <v>F</v>
          </cell>
          <cell r="B4954" t="str">
            <v>7</v>
          </cell>
          <cell r="D4954" t="str">
            <v>001467</v>
          </cell>
          <cell r="E4954">
            <v>38593</v>
          </cell>
          <cell r="F4954" t="str">
            <v>187PU13</v>
          </cell>
          <cell r="G4954" t="str">
            <v>11100301PU13</v>
          </cell>
          <cell r="H4954">
            <v>622643</v>
          </cell>
          <cell r="I4954" t="str">
            <v>D</v>
          </cell>
          <cell r="J4954" t="str">
            <v>PPN 10% PURINUSA EKA PERSADA, PT CYRRK-429-0348690</v>
          </cell>
          <cell r="K4954" t="str">
            <v>402310360</v>
          </cell>
        </row>
        <row r="4955">
          <cell r="A4955" t="str">
            <v>F</v>
          </cell>
          <cell r="B4955" t="str">
            <v>1</v>
          </cell>
          <cell r="D4955" t="str">
            <v>003688</v>
          </cell>
          <cell r="E4955">
            <v>38589</v>
          </cell>
          <cell r="F4955" t="str">
            <v>9030208</v>
          </cell>
          <cell r="G4955" t="str">
            <v>710501010208</v>
          </cell>
          <cell r="H4955">
            <v>150000</v>
          </cell>
          <cell r="I4955" t="str">
            <v>K</v>
          </cell>
          <cell r="J4955" t="str">
            <v>SEWA RUMAH DINAS A/N IDA RACHMI DRA</v>
          </cell>
          <cell r="K4955" t="str">
            <v>103320150</v>
          </cell>
        </row>
        <row r="4956">
          <cell r="A4956" t="str">
            <v>F</v>
          </cell>
          <cell r="B4956" t="str">
            <v>7</v>
          </cell>
          <cell r="D4956" t="str">
            <v>001467</v>
          </cell>
          <cell r="E4956">
            <v>38593</v>
          </cell>
          <cell r="F4956" t="str">
            <v>1390300</v>
          </cell>
          <cell r="G4956" t="str">
            <v>210101020300</v>
          </cell>
          <cell r="H4956">
            <v>6226430</v>
          </cell>
          <cell r="I4956" t="str">
            <v>D</v>
          </cell>
          <cell r="J4956" t="str">
            <v>2201015K51195/08      4753.000-BH BOX KARTON NO. 3</v>
          </cell>
          <cell r="K4956" t="str">
            <v>402310370</v>
          </cell>
        </row>
        <row r="4957">
          <cell r="A4957" t="str">
            <v>F</v>
          </cell>
          <cell r="B4957" t="str">
            <v>1</v>
          </cell>
          <cell r="D4957" t="str">
            <v>003688</v>
          </cell>
          <cell r="E4957">
            <v>38589</v>
          </cell>
          <cell r="F4957" t="str">
            <v>9030208</v>
          </cell>
          <cell r="G4957" t="str">
            <v>710501010208</v>
          </cell>
          <cell r="H4957">
            <v>125000</v>
          </cell>
          <cell r="I4957" t="str">
            <v>K</v>
          </cell>
          <cell r="J4957" t="str">
            <v>SEWA RUMAH DINAS A/N ENOK MIMIN AMALIANA DRA</v>
          </cell>
          <cell r="K4957" t="str">
            <v>103320160</v>
          </cell>
        </row>
        <row r="4958">
          <cell r="A4958" t="str">
            <v>F</v>
          </cell>
          <cell r="B4958" t="str">
            <v>7</v>
          </cell>
          <cell r="D4958" t="str">
            <v>001468</v>
          </cell>
          <cell r="E4958">
            <v>38593</v>
          </cell>
          <cell r="F4958" t="str">
            <v>130PU13</v>
          </cell>
          <cell r="G4958" t="str">
            <v>21010101PU13</v>
          </cell>
          <cell r="H4958">
            <v>1065000</v>
          </cell>
          <cell r="I4958" t="str">
            <v>K</v>
          </cell>
          <cell r="J4958" t="str">
            <v>PURINUSA EKA PERSADA 349038/KW/08/05</v>
          </cell>
          <cell r="K4958" t="str">
            <v>402310380</v>
          </cell>
        </row>
        <row r="4959">
          <cell r="A4959" t="str">
            <v>F</v>
          </cell>
          <cell r="B4959" t="str">
            <v>7</v>
          </cell>
          <cell r="D4959" t="str">
            <v>001468</v>
          </cell>
          <cell r="E4959">
            <v>38593</v>
          </cell>
          <cell r="F4959" t="str">
            <v>130PU13</v>
          </cell>
          <cell r="G4959" t="str">
            <v>21010101PU13</v>
          </cell>
          <cell r="H4959">
            <v>106500</v>
          </cell>
          <cell r="I4959" t="str">
            <v>K</v>
          </cell>
          <cell r="J4959" t="str">
            <v>KR PPN PURINUSA EKA PER CYRRK-429-0349038      /</v>
          </cell>
          <cell r="K4959" t="str">
            <v>402310390</v>
          </cell>
        </row>
        <row r="4960">
          <cell r="A4960" t="str">
            <v>F</v>
          </cell>
          <cell r="B4960" t="str">
            <v>1</v>
          </cell>
          <cell r="D4960" t="str">
            <v>003688</v>
          </cell>
          <cell r="E4960">
            <v>38589</v>
          </cell>
          <cell r="F4960" t="str">
            <v>9030208</v>
          </cell>
          <cell r="G4960" t="str">
            <v>710501010208</v>
          </cell>
          <cell r="H4960">
            <v>125000</v>
          </cell>
          <cell r="I4960" t="str">
            <v>K</v>
          </cell>
          <cell r="J4960" t="str">
            <v>SEWA RUMAH DINAS A/N WARTYAS TUTY DRA</v>
          </cell>
          <cell r="K4960" t="str">
            <v>103320170</v>
          </cell>
        </row>
        <row r="4961">
          <cell r="A4961" t="str">
            <v>F</v>
          </cell>
          <cell r="B4961" t="str">
            <v>7</v>
          </cell>
          <cell r="D4961" t="str">
            <v>001468</v>
          </cell>
          <cell r="E4961">
            <v>38593</v>
          </cell>
          <cell r="F4961" t="str">
            <v>187PU13</v>
          </cell>
          <cell r="G4961" t="str">
            <v>11100301PU13</v>
          </cell>
          <cell r="H4961">
            <v>106500</v>
          </cell>
          <cell r="I4961" t="str">
            <v>D</v>
          </cell>
          <cell r="J4961" t="str">
            <v>PPN 10% PURINUSA EKA PERSADA, PT CYRRK-429-0349038</v>
          </cell>
          <cell r="K4961" t="str">
            <v>402310400</v>
          </cell>
        </row>
        <row r="4962">
          <cell r="A4962" t="str">
            <v>F</v>
          </cell>
          <cell r="B4962" t="str">
            <v>1</v>
          </cell>
          <cell r="D4962" t="str">
            <v>003688</v>
          </cell>
          <cell r="E4962">
            <v>38589</v>
          </cell>
          <cell r="F4962" t="str">
            <v>9030208</v>
          </cell>
          <cell r="G4962" t="str">
            <v>710501010208</v>
          </cell>
          <cell r="H4962">
            <v>125000</v>
          </cell>
          <cell r="I4962" t="str">
            <v>K</v>
          </cell>
          <cell r="J4962" t="str">
            <v>SEWA RUMAH DINAS A/N ENDANG WIDIASTUTI B DRA</v>
          </cell>
          <cell r="K4962" t="str">
            <v>103320180</v>
          </cell>
        </row>
        <row r="4963">
          <cell r="A4963" t="str">
            <v>F</v>
          </cell>
          <cell r="B4963" t="str">
            <v>7</v>
          </cell>
          <cell r="D4963" t="str">
            <v>001468</v>
          </cell>
          <cell r="E4963">
            <v>38593</v>
          </cell>
          <cell r="F4963" t="str">
            <v>1390300</v>
          </cell>
          <cell r="G4963" t="str">
            <v>210101020300</v>
          </cell>
          <cell r="H4963">
            <v>1065000</v>
          </cell>
          <cell r="I4963" t="str">
            <v>D</v>
          </cell>
          <cell r="J4963" t="str">
            <v>2200015K51198/08       600.000-BH BOX KARTON NO. 2</v>
          </cell>
          <cell r="K4963" t="str">
            <v>402310410</v>
          </cell>
        </row>
        <row r="4964">
          <cell r="A4964" t="str">
            <v>F</v>
          </cell>
          <cell r="B4964" t="str">
            <v>1</v>
          </cell>
          <cell r="D4964" t="str">
            <v>003688</v>
          </cell>
          <cell r="E4964">
            <v>38589</v>
          </cell>
          <cell r="F4964" t="str">
            <v>9030208</v>
          </cell>
          <cell r="G4964" t="str">
            <v>710501010208</v>
          </cell>
          <cell r="H4964">
            <v>150000</v>
          </cell>
          <cell r="I4964" t="str">
            <v>K</v>
          </cell>
          <cell r="J4964" t="str">
            <v>SEWA RUMAH DINAS A/N SYAMSUL HADI DRS</v>
          </cell>
          <cell r="K4964" t="str">
            <v>103320190</v>
          </cell>
        </row>
        <row r="4965">
          <cell r="A4965" t="str">
            <v>F</v>
          </cell>
          <cell r="B4965" t="str">
            <v>7</v>
          </cell>
          <cell r="D4965" t="str">
            <v>001469</v>
          </cell>
          <cell r="E4965">
            <v>38593</v>
          </cell>
          <cell r="F4965" t="str">
            <v>130PU13</v>
          </cell>
          <cell r="G4965" t="str">
            <v>21010101PU13</v>
          </cell>
          <cell r="H4965">
            <v>1407000</v>
          </cell>
          <cell r="I4965" t="str">
            <v>K</v>
          </cell>
          <cell r="J4965" t="str">
            <v>PURINUSA EKA PERSADA 349039/KW/08/05</v>
          </cell>
          <cell r="K4965" t="str">
            <v>402310420</v>
          </cell>
        </row>
        <row r="4966">
          <cell r="A4966" t="str">
            <v>F</v>
          </cell>
          <cell r="B4966" t="str">
            <v>7</v>
          </cell>
          <cell r="D4966" t="str">
            <v>001469</v>
          </cell>
          <cell r="E4966">
            <v>38593</v>
          </cell>
          <cell r="F4966" t="str">
            <v>130PU13</v>
          </cell>
          <cell r="G4966" t="str">
            <v>21010101PU13</v>
          </cell>
          <cell r="H4966">
            <v>140700</v>
          </cell>
          <cell r="I4966" t="str">
            <v>K</v>
          </cell>
          <cell r="J4966" t="str">
            <v>KR PPN PURINUSA EKA PER CYRRK-429-0349039      /</v>
          </cell>
          <cell r="K4966" t="str">
            <v>402310430</v>
          </cell>
        </row>
        <row r="4967">
          <cell r="A4967" t="str">
            <v>F</v>
          </cell>
          <cell r="B4967" t="str">
            <v>1</v>
          </cell>
          <cell r="D4967" t="str">
            <v>003688</v>
          </cell>
          <cell r="E4967">
            <v>38589</v>
          </cell>
          <cell r="F4967" t="str">
            <v>9030208</v>
          </cell>
          <cell r="G4967" t="str">
            <v>710501010208</v>
          </cell>
          <cell r="H4967">
            <v>125000</v>
          </cell>
          <cell r="I4967" t="str">
            <v>K</v>
          </cell>
          <cell r="J4967" t="str">
            <v>SEWA RUMAH DINAS A/N TITIN SUPIAMAH</v>
          </cell>
          <cell r="K4967" t="str">
            <v>103320200</v>
          </cell>
        </row>
        <row r="4968">
          <cell r="A4968" t="str">
            <v>F</v>
          </cell>
          <cell r="B4968" t="str">
            <v>7</v>
          </cell>
          <cell r="D4968" t="str">
            <v>001469</v>
          </cell>
          <cell r="E4968">
            <v>38593</v>
          </cell>
          <cell r="F4968" t="str">
            <v>187PU13</v>
          </cell>
          <cell r="G4968" t="str">
            <v>11100301PU13</v>
          </cell>
          <cell r="H4968">
            <v>140700</v>
          </cell>
          <cell r="I4968" t="str">
            <v>D</v>
          </cell>
          <cell r="J4968" t="str">
            <v>PPN 10% PURINUSA EKA PERSADA, PT CYRRK-429-0349039</v>
          </cell>
          <cell r="K4968" t="str">
            <v>402310440</v>
          </cell>
        </row>
        <row r="4969">
          <cell r="A4969" t="str">
            <v>F</v>
          </cell>
          <cell r="B4969" t="str">
            <v>1</v>
          </cell>
          <cell r="D4969" t="str">
            <v>003688</v>
          </cell>
          <cell r="E4969">
            <v>38589</v>
          </cell>
          <cell r="F4969" t="str">
            <v>9030208</v>
          </cell>
          <cell r="G4969" t="str">
            <v>710501010208</v>
          </cell>
          <cell r="H4969">
            <v>125000</v>
          </cell>
          <cell r="I4969" t="str">
            <v>K</v>
          </cell>
          <cell r="J4969" t="str">
            <v>SEWA RUMAH DINAS A/N BEBEN BUDIMAN DRS</v>
          </cell>
          <cell r="K4969" t="str">
            <v>103320210</v>
          </cell>
        </row>
        <row r="4970">
          <cell r="A4970" t="str">
            <v>F</v>
          </cell>
          <cell r="B4970" t="str">
            <v>7</v>
          </cell>
          <cell r="D4970" t="str">
            <v>001469</v>
          </cell>
          <cell r="E4970">
            <v>38593</v>
          </cell>
          <cell r="F4970" t="str">
            <v>1390300</v>
          </cell>
          <cell r="G4970" t="str">
            <v>210101020300</v>
          </cell>
          <cell r="H4970">
            <v>1407000</v>
          </cell>
          <cell r="I4970" t="str">
            <v>D</v>
          </cell>
          <cell r="J4970" t="str">
            <v>2200008K51197/08       700.000-BH BOX KARTON NO. 1</v>
          </cell>
          <cell r="K4970" t="str">
            <v>402310450</v>
          </cell>
        </row>
        <row r="4971">
          <cell r="A4971" t="str">
            <v>F</v>
          </cell>
          <cell r="B4971" t="str">
            <v>1</v>
          </cell>
          <cell r="D4971" t="str">
            <v>003688</v>
          </cell>
          <cell r="E4971">
            <v>38589</v>
          </cell>
          <cell r="F4971" t="str">
            <v>9030208</v>
          </cell>
          <cell r="G4971" t="str">
            <v>710501010208</v>
          </cell>
          <cell r="H4971">
            <v>25000</v>
          </cell>
          <cell r="I4971" t="str">
            <v>K</v>
          </cell>
          <cell r="J4971" t="str">
            <v>SEWA RUMAH DINAS A/N ANWAR SADATH</v>
          </cell>
          <cell r="K4971" t="str">
            <v>103320220</v>
          </cell>
        </row>
        <row r="4972">
          <cell r="A4972" t="str">
            <v>F</v>
          </cell>
          <cell r="B4972" t="str">
            <v>1</v>
          </cell>
          <cell r="D4972" t="str">
            <v>003688</v>
          </cell>
          <cell r="E4972">
            <v>38589</v>
          </cell>
          <cell r="F4972" t="str">
            <v>9030208</v>
          </cell>
          <cell r="G4972" t="str">
            <v>710501010208</v>
          </cell>
          <cell r="H4972">
            <v>125000</v>
          </cell>
          <cell r="I4972" t="str">
            <v>K</v>
          </cell>
          <cell r="J4972" t="str">
            <v>SEWA RUMAH DINAS A/N LIA HELIA</v>
          </cell>
          <cell r="K4972" t="str">
            <v>103320230</v>
          </cell>
        </row>
        <row r="4973">
          <cell r="A4973" t="str">
            <v>F</v>
          </cell>
          <cell r="B4973" t="str">
            <v>1</v>
          </cell>
          <cell r="D4973" t="str">
            <v>003688</v>
          </cell>
          <cell r="E4973">
            <v>38589</v>
          </cell>
          <cell r="F4973" t="str">
            <v>9030208</v>
          </cell>
          <cell r="G4973" t="str">
            <v>710501010208</v>
          </cell>
          <cell r="H4973">
            <v>125000</v>
          </cell>
          <cell r="I4973" t="str">
            <v>K</v>
          </cell>
          <cell r="J4973" t="str">
            <v>SEWA RUMAH DINAS A/N BENI YUSAK</v>
          </cell>
          <cell r="K4973" t="str">
            <v>103320240</v>
          </cell>
        </row>
        <row r="4974">
          <cell r="A4974" t="str">
            <v>F</v>
          </cell>
          <cell r="B4974" t="str">
            <v>1</v>
          </cell>
          <cell r="D4974" t="str">
            <v>003688</v>
          </cell>
          <cell r="E4974">
            <v>38589</v>
          </cell>
          <cell r="F4974" t="str">
            <v>9030208</v>
          </cell>
          <cell r="G4974" t="str">
            <v>710501010208</v>
          </cell>
          <cell r="H4974">
            <v>100000</v>
          </cell>
          <cell r="I4974" t="str">
            <v>K</v>
          </cell>
          <cell r="J4974" t="str">
            <v>SEWA RUMAH DINAS A/N IMAM SUBAGJO</v>
          </cell>
          <cell r="K4974" t="str">
            <v>103320250</v>
          </cell>
        </row>
        <row r="4975">
          <cell r="A4975" t="str">
            <v>F</v>
          </cell>
          <cell r="B4975" t="str">
            <v>1</v>
          </cell>
          <cell r="D4975" t="str">
            <v>003688</v>
          </cell>
          <cell r="E4975">
            <v>38589</v>
          </cell>
          <cell r="F4975" t="str">
            <v>9030208</v>
          </cell>
          <cell r="G4975" t="str">
            <v>710501010208</v>
          </cell>
          <cell r="H4975">
            <v>25000</v>
          </cell>
          <cell r="I4975" t="str">
            <v>K</v>
          </cell>
          <cell r="J4975" t="str">
            <v>SEWA RUMAH DINAS A/N KUSNANDAR</v>
          </cell>
          <cell r="K4975" t="str">
            <v>103320260</v>
          </cell>
        </row>
        <row r="4976">
          <cell r="A4976" t="str">
            <v>F</v>
          </cell>
          <cell r="B4976" t="str">
            <v>1</v>
          </cell>
          <cell r="D4976" t="str">
            <v>003688</v>
          </cell>
          <cell r="E4976">
            <v>38589</v>
          </cell>
          <cell r="F4976" t="str">
            <v>9030208</v>
          </cell>
          <cell r="G4976" t="str">
            <v>710501010208</v>
          </cell>
          <cell r="H4976">
            <v>125000</v>
          </cell>
          <cell r="I4976" t="str">
            <v>K</v>
          </cell>
          <cell r="J4976" t="str">
            <v>SEWA RUMAH DINAS A/N DANDI DJUNAEDI</v>
          </cell>
          <cell r="K4976" t="str">
            <v>103320270</v>
          </cell>
        </row>
        <row r="4977">
          <cell r="A4977" t="str">
            <v>F</v>
          </cell>
          <cell r="B4977" t="str">
            <v>1</v>
          </cell>
          <cell r="D4977" t="str">
            <v>003688</v>
          </cell>
          <cell r="E4977">
            <v>38589</v>
          </cell>
          <cell r="F4977" t="str">
            <v>9030208</v>
          </cell>
          <cell r="G4977" t="str">
            <v>710501010208</v>
          </cell>
          <cell r="H4977">
            <v>125000</v>
          </cell>
          <cell r="I4977" t="str">
            <v>K</v>
          </cell>
          <cell r="J4977" t="str">
            <v>SEWA RUMAH DINAS A/N MAMAN SUCHYAR</v>
          </cell>
          <cell r="K4977" t="str">
            <v>103320280</v>
          </cell>
        </row>
        <row r="4978">
          <cell r="A4978" t="str">
            <v>F</v>
          </cell>
          <cell r="B4978" t="str">
            <v>1</v>
          </cell>
          <cell r="D4978" t="str">
            <v>003688</v>
          </cell>
          <cell r="E4978">
            <v>38589</v>
          </cell>
          <cell r="F4978" t="str">
            <v>9030208</v>
          </cell>
          <cell r="G4978" t="str">
            <v>710501010208</v>
          </cell>
          <cell r="H4978">
            <v>125000</v>
          </cell>
          <cell r="I4978" t="str">
            <v>K</v>
          </cell>
          <cell r="J4978" t="str">
            <v>SEWA RUMAH DINAS A/N MAMAT HASBULLAH SE</v>
          </cell>
          <cell r="K4978" t="str">
            <v>103320290</v>
          </cell>
        </row>
        <row r="4979">
          <cell r="A4979" t="str">
            <v>F</v>
          </cell>
          <cell r="B4979" t="str">
            <v>1</v>
          </cell>
          <cell r="D4979" t="str">
            <v>003688</v>
          </cell>
          <cell r="E4979">
            <v>38589</v>
          </cell>
          <cell r="F4979" t="str">
            <v>9030208</v>
          </cell>
          <cell r="G4979" t="str">
            <v>710501010208</v>
          </cell>
          <cell r="H4979">
            <v>125000</v>
          </cell>
          <cell r="I4979" t="str">
            <v>K</v>
          </cell>
          <cell r="J4979" t="str">
            <v>SEWA RUMAH DINAS A/N DION RUSDIANA</v>
          </cell>
          <cell r="K4979" t="str">
            <v>103320300</v>
          </cell>
        </row>
        <row r="4980">
          <cell r="A4980" t="str">
            <v>F</v>
          </cell>
          <cell r="B4980" t="str">
            <v>1</v>
          </cell>
          <cell r="D4980" t="str">
            <v>003688</v>
          </cell>
          <cell r="E4980">
            <v>38589</v>
          </cell>
          <cell r="F4980" t="str">
            <v>9030208</v>
          </cell>
          <cell r="G4980" t="str">
            <v>710501010208</v>
          </cell>
          <cell r="H4980">
            <v>150000</v>
          </cell>
          <cell r="I4980" t="str">
            <v>K</v>
          </cell>
          <cell r="J4980" t="str">
            <v>SEWA RUMAH DINAS A/N DEDAH DJUBAEDACH</v>
          </cell>
          <cell r="K4980" t="str">
            <v>103320310</v>
          </cell>
        </row>
        <row r="4981">
          <cell r="A4981" t="str">
            <v>F</v>
          </cell>
          <cell r="B4981" t="str">
            <v>1</v>
          </cell>
          <cell r="D4981" t="str">
            <v>003688</v>
          </cell>
          <cell r="E4981">
            <v>38589</v>
          </cell>
          <cell r="F4981" t="str">
            <v>9030208</v>
          </cell>
          <cell r="G4981" t="str">
            <v>710501010208</v>
          </cell>
          <cell r="H4981">
            <v>125000</v>
          </cell>
          <cell r="I4981" t="str">
            <v>K</v>
          </cell>
          <cell r="J4981" t="str">
            <v>SEWA RUMAH DINAS A/N SUTARDJO IR</v>
          </cell>
          <cell r="K4981" t="str">
            <v>103320320</v>
          </cell>
        </row>
        <row r="4982">
          <cell r="A4982" t="str">
            <v>F</v>
          </cell>
          <cell r="B4982" t="str">
            <v>1</v>
          </cell>
          <cell r="D4982" t="str">
            <v>003688</v>
          </cell>
          <cell r="E4982">
            <v>38589</v>
          </cell>
          <cell r="F4982" t="str">
            <v>1710100</v>
          </cell>
          <cell r="G4982" t="str">
            <v>210502010100</v>
          </cell>
          <cell r="H4982">
            <v>16761000</v>
          </cell>
          <cell r="I4982" t="str">
            <v>K</v>
          </cell>
          <cell r="J4982" t="str">
            <v>IURAN PENSIUN BLN AGUSTUS 2005</v>
          </cell>
          <cell r="K4982" t="str">
            <v>103320330</v>
          </cell>
        </row>
        <row r="4983">
          <cell r="A4983" t="str">
            <v>F</v>
          </cell>
          <cell r="B4983" t="str">
            <v>1</v>
          </cell>
          <cell r="D4983" t="str">
            <v>003688</v>
          </cell>
          <cell r="E4983">
            <v>38589</v>
          </cell>
          <cell r="F4983" t="str">
            <v>1710100</v>
          </cell>
          <cell r="G4983" t="str">
            <v>210502010100</v>
          </cell>
          <cell r="H4983">
            <v>7741700</v>
          </cell>
          <cell r="I4983" t="str">
            <v>K</v>
          </cell>
          <cell r="J4983" t="str">
            <v>IURAN SOSIAL PEGAWAI BLN AGUSTUS 2005</v>
          </cell>
          <cell r="K4983" t="str">
            <v>103320340</v>
          </cell>
        </row>
        <row r="4984">
          <cell r="A4984" t="str">
            <v>F</v>
          </cell>
          <cell r="B4984" t="str">
            <v>1</v>
          </cell>
          <cell r="D4984" t="str">
            <v>003688</v>
          </cell>
          <cell r="E4984">
            <v>38589</v>
          </cell>
          <cell r="F4984" t="str">
            <v>1720000</v>
          </cell>
          <cell r="G4984" t="str">
            <v>210503010000</v>
          </cell>
          <cell r="H4984">
            <v>5151520</v>
          </cell>
          <cell r="I4984" t="str">
            <v>K</v>
          </cell>
          <cell r="J4984" t="str">
            <v>IURAN JAMINAN HARI TUA PEG.TETAP BLN AGUSTUS 2005</v>
          </cell>
          <cell r="K4984" t="str">
            <v>103320350</v>
          </cell>
        </row>
        <row r="4985">
          <cell r="A4985" t="str">
            <v>F</v>
          </cell>
          <cell r="B4985" t="str">
            <v>1</v>
          </cell>
          <cell r="D4985" t="str">
            <v>003688</v>
          </cell>
          <cell r="E4985">
            <v>38589</v>
          </cell>
          <cell r="F4985" t="str">
            <v>1720000</v>
          </cell>
          <cell r="G4985" t="str">
            <v>210503010000</v>
          </cell>
          <cell r="H4985">
            <v>249610</v>
          </cell>
          <cell r="I4985" t="str">
            <v>K</v>
          </cell>
          <cell r="J4985" t="str">
            <v>IURAN JAMINAN HARI TUA PEG.TDK TETAP BLN AGT 2005</v>
          </cell>
          <cell r="K4985" t="str">
            <v>103320360</v>
          </cell>
        </row>
        <row r="4986">
          <cell r="A4986" t="str">
            <v>F</v>
          </cell>
          <cell r="B4986" t="str">
            <v>7</v>
          </cell>
          <cell r="D4986" t="str">
            <v>001470</v>
          </cell>
          <cell r="E4986">
            <v>38593</v>
          </cell>
          <cell r="F4986" t="str">
            <v>130PU13</v>
          </cell>
          <cell r="G4986" t="str">
            <v>21010101PU13</v>
          </cell>
          <cell r="H4986">
            <v>321600</v>
          </cell>
          <cell r="I4986" t="str">
            <v>K</v>
          </cell>
          <cell r="J4986" t="str">
            <v>PURINUSA EKA PERSADA 349209/KW/08/05</v>
          </cell>
          <cell r="K4986" t="str">
            <v>402310460</v>
          </cell>
        </row>
        <row r="4987">
          <cell r="A4987" t="str">
            <v>F</v>
          </cell>
          <cell r="B4987" t="str">
            <v>7</v>
          </cell>
          <cell r="D4987" t="str">
            <v>001470</v>
          </cell>
          <cell r="E4987">
            <v>38593</v>
          </cell>
          <cell r="F4987" t="str">
            <v>130PU13</v>
          </cell>
          <cell r="G4987" t="str">
            <v>21010101PU13</v>
          </cell>
          <cell r="H4987">
            <v>32160</v>
          </cell>
          <cell r="I4987" t="str">
            <v>K</v>
          </cell>
          <cell r="J4987" t="str">
            <v>KR PPN PURINUSA EKA PER CYRRK-429-0349209      /</v>
          </cell>
          <cell r="K4987" t="str">
            <v>402310470</v>
          </cell>
        </row>
        <row r="4988">
          <cell r="A4988" t="str">
            <v>F</v>
          </cell>
          <cell r="B4988" t="str">
            <v>7</v>
          </cell>
          <cell r="D4988" t="str">
            <v>001470</v>
          </cell>
          <cell r="E4988">
            <v>38593</v>
          </cell>
          <cell r="F4988" t="str">
            <v>187PU13</v>
          </cell>
          <cell r="G4988" t="str">
            <v>11100301PU13</v>
          </cell>
          <cell r="H4988">
            <v>32160</v>
          </cell>
          <cell r="I4988" t="str">
            <v>D</v>
          </cell>
          <cell r="J4988" t="str">
            <v>PPN 10% PURINUSA EKA PERSADA, PT CYRRK-429-0349209</v>
          </cell>
          <cell r="K4988" t="str">
            <v>402310480</v>
          </cell>
        </row>
        <row r="4989">
          <cell r="A4989" t="str">
            <v>F</v>
          </cell>
          <cell r="B4989" t="str">
            <v>7</v>
          </cell>
          <cell r="D4989" t="str">
            <v>001470</v>
          </cell>
          <cell r="E4989">
            <v>38593</v>
          </cell>
          <cell r="F4989" t="str">
            <v>1390300</v>
          </cell>
          <cell r="G4989" t="str">
            <v>210101020300</v>
          </cell>
          <cell r="H4989">
            <v>321600</v>
          </cell>
          <cell r="I4989" t="str">
            <v>D</v>
          </cell>
          <cell r="J4989" t="str">
            <v>2200008K51211/08       160.000-BH BOX KARTON NO. 1</v>
          </cell>
          <cell r="K4989" t="str">
            <v>402310490</v>
          </cell>
        </row>
        <row r="4990">
          <cell r="A4990" t="str">
            <v>F</v>
          </cell>
          <cell r="B4990" t="str">
            <v>7</v>
          </cell>
          <cell r="D4990" t="str">
            <v>001471</v>
          </cell>
          <cell r="E4990">
            <v>38593</v>
          </cell>
          <cell r="F4990" t="str">
            <v>130RI02</v>
          </cell>
          <cell r="G4990" t="str">
            <v>21010101RI02</v>
          </cell>
          <cell r="H4990">
            <v>35564000</v>
          </cell>
          <cell r="I4990" t="str">
            <v>K</v>
          </cell>
          <cell r="J4990" t="str">
            <v>RIANSI SEJATI PT     RS-048</v>
          </cell>
          <cell r="K4990" t="str">
            <v>402310500</v>
          </cell>
        </row>
        <row r="4991">
          <cell r="A4991" t="str">
            <v>F</v>
          </cell>
          <cell r="B4991" t="str">
            <v>7</v>
          </cell>
          <cell r="D4991" t="str">
            <v>001471</v>
          </cell>
          <cell r="E4991">
            <v>38593</v>
          </cell>
          <cell r="F4991" t="str">
            <v>130RI02</v>
          </cell>
          <cell r="G4991" t="str">
            <v>21010101RI02</v>
          </cell>
          <cell r="H4991">
            <v>3556400</v>
          </cell>
          <cell r="I4991" t="str">
            <v>K</v>
          </cell>
          <cell r="J4991" t="str">
            <v>KR PPN RIANSI SEJATI PT CRFQE-423-0000832      /</v>
          </cell>
          <cell r="K4991" t="str">
            <v>402310510</v>
          </cell>
        </row>
        <row r="4992">
          <cell r="A4992" t="str">
            <v>F</v>
          </cell>
          <cell r="B4992" t="str">
            <v>1</v>
          </cell>
          <cell r="D4992" t="str">
            <v>003688</v>
          </cell>
          <cell r="E4992">
            <v>38589</v>
          </cell>
          <cell r="F4992" t="str">
            <v>1350200</v>
          </cell>
          <cell r="G4992" t="str">
            <v>210506010200</v>
          </cell>
          <cell r="H4992">
            <v>327600</v>
          </cell>
          <cell r="I4992" t="str">
            <v>K</v>
          </cell>
          <cell r="J4992" t="str">
            <v>Setoran KPR / NON KPR karyawan BLN AGUSTUS 2005</v>
          </cell>
          <cell r="K4992" t="str">
            <v>103320370</v>
          </cell>
        </row>
        <row r="4993">
          <cell r="A4993" t="str">
            <v>F</v>
          </cell>
          <cell r="B4993" t="str">
            <v>7</v>
          </cell>
          <cell r="D4993" t="str">
            <v>001471</v>
          </cell>
          <cell r="E4993">
            <v>38593</v>
          </cell>
          <cell r="F4993" t="str">
            <v>187RI02</v>
          </cell>
          <cell r="G4993" t="str">
            <v>11100301RI02</v>
          </cell>
          <cell r="H4993">
            <v>3556400</v>
          </cell>
          <cell r="I4993" t="str">
            <v>D</v>
          </cell>
          <cell r="J4993" t="str">
            <v>PPN 10% RIANSI SEJATI PT         CRFQE-423-0000832</v>
          </cell>
          <cell r="K4993" t="str">
            <v>402310520</v>
          </cell>
        </row>
        <row r="4994">
          <cell r="A4994" t="str">
            <v>F</v>
          </cell>
          <cell r="B4994" t="str">
            <v>7</v>
          </cell>
          <cell r="D4994" t="str">
            <v>001471</v>
          </cell>
          <cell r="E4994">
            <v>38593</v>
          </cell>
          <cell r="F4994" t="str">
            <v>1390300</v>
          </cell>
          <cell r="G4994" t="str">
            <v>210101020300</v>
          </cell>
          <cell r="H4994">
            <v>35564000</v>
          </cell>
          <cell r="I4994" t="str">
            <v>D</v>
          </cell>
          <cell r="J4994" t="str">
            <v>3004008B50271/08      6800.000-KG KULIT KINA SUCCI</v>
          </cell>
          <cell r="K4994" t="str">
            <v>402310530</v>
          </cell>
        </row>
        <row r="4995">
          <cell r="A4995" t="str">
            <v>F</v>
          </cell>
          <cell r="B4995" t="str">
            <v>7</v>
          </cell>
          <cell r="D4995" t="str">
            <v>001472</v>
          </cell>
          <cell r="E4995">
            <v>38593</v>
          </cell>
          <cell r="F4995" t="str">
            <v>130SI23</v>
          </cell>
          <cell r="G4995" t="str">
            <v>21010101SI23</v>
          </cell>
          <cell r="H4995">
            <v>10000000</v>
          </cell>
          <cell r="I4995" t="str">
            <v>K</v>
          </cell>
          <cell r="J4995" t="str">
            <v>SIGNA HUSADA, PT.    CE/08/8516</v>
          </cell>
          <cell r="K4995" t="str">
            <v>402310540</v>
          </cell>
        </row>
        <row r="4996">
          <cell r="A4996" t="str">
            <v>F</v>
          </cell>
          <cell r="B4996" t="str">
            <v>7</v>
          </cell>
          <cell r="D4996" t="str">
            <v>001472</v>
          </cell>
          <cell r="E4996">
            <v>38593</v>
          </cell>
          <cell r="F4996" t="str">
            <v>130SI23</v>
          </cell>
          <cell r="G4996" t="str">
            <v>21010101SI23</v>
          </cell>
          <cell r="H4996">
            <v>1000000</v>
          </cell>
          <cell r="I4996" t="str">
            <v>K</v>
          </cell>
          <cell r="J4996" t="str">
            <v>KR PPN SIGNA HUSADA, PT CXITV-034-0023656      /</v>
          </cell>
          <cell r="K4996" t="str">
            <v>402310550</v>
          </cell>
        </row>
        <row r="4997">
          <cell r="A4997" t="str">
            <v>F</v>
          </cell>
          <cell r="B4997" t="str">
            <v>7</v>
          </cell>
          <cell r="D4997" t="str">
            <v>001472</v>
          </cell>
          <cell r="E4997">
            <v>38593</v>
          </cell>
          <cell r="F4997" t="str">
            <v>187SI23</v>
          </cell>
          <cell r="G4997" t="str">
            <v>11100301SI23</v>
          </cell>
          <cell r="H4997">
            <v>1000000</v>
          </cell>
          <cell r="I4997" t="str">
            <v>D</v>
          </cell>
          <cell r="J4997" t="str">
            <v>PPN 10% SIGNA HUSADA, PT.        CXITV-034-0023656</v>
          </cell>
          <cell r="K4997" t="str">
            <v>402310560</v>
          </cell>
        </row>
        <row r="4998">
          <cell r="A4998" t="str">
            <v>F</v>
          </cell>
          <cell r="B4998" t="str">
            <v>7</v>
          </cell>
          <cell r="D4998" t="str">
            <v>001472</v>
          </cell>
          <cell r="E4998">
            <v>38593</v>
          </cell>
          <cell r="F4998" t="str">
            <v>1390300</v>
          </cell>
          <cell r="G4998" t="str">
            <v>210101020300</v>
          </cell>
          <cell r="H4998">
            <v>10000000</v>
          </cell>
          <cell r="I4998" t="str">
            <v>D</v>
          </cell>
          <cell r="J4998" t="str">
            <v>3015010B50276/08       100.000-KG ASAM TARTRAT KRI</v>
          </cell>
          <cell r="K4998" t="str">
            <v>402310570</v>
          </cell>
        </row>
        <row r="4999">
          <cell r="A4999" t="str">
            <v>F</v>
          </cell>
          <cell r="B4999" t="str">
            <v>1</v>
          </cell>
          <cell r="D4999" t="str">
            <v>003689</v>
          </cell>
          <cell r="E4999">
            <v>38589</v>
          </cell>
          <cell r="F4999" t="str">
            <v>1000000</v>
          </cell>
          <cell r="G4999" t="str">
            <v>110101010000</v>
          </cell>
          <cell r="H4999">
            <v>311079872</v>
          </cell>
          <cell r="I4999" t="str">
            <v>K</v>
          </cell>
          <cell r="J4999" t="str">
            <v>PEMBAYARAN GAJI DASAR1,TUNJ.JABATAN,DLL BLN 08-05</v>
          </cell>
          <cell r="K4999" t="str">
            <v>103330010</v>
          </cell>
        </row>
        <row r="5000">
          <cell r="A5000" t="str">
            <v>F</v>
          </cell>
          <cell r="B5000" t="str">
            <v>1</v>
          </cell>
          <cell r="D5000" t="str">
            <v>003689</v>
          </cell>
          <cell r="E5000">
            <v>38589</v>
          </cell>
          <cell r="F5000" t="str">
            <v>41477A0</v>
          </cell>
          <cell r="G5000" t="str">
            <v>6107050177A0</v>
          </cell>
          <cell r="H5000">
            <v>250000</v>
          </cell>
          <cell r="I5000" t="str">
            <v>D</v>
          </cell>
          <cell r="J5000" t="str">
            <v>TJ.LISTRIK 25 AGT-05 PLANT BANDUNG</v>
          </cell>
          <cell r="K5000" t="str">
            <v>103330020</v>
          </cell>
        </row>
        <row r="5001">
          <cell r="A5001" t="str">
            <v>F</v>
          </cell>
          <cell r="B5001" t="str">
            <v>1</v>
          </cell>
          <cell r="D5001" t="str">
            <v>003689</v>
          </cell>
          <cell r="E5001">
            <v>38589</v>
          </cell>
          <cell r="F5001" t="str">
            <v>41429A0</v>
          </cell>
          <cell r="G5001" t="str">
            <v>6107050229A0</v>
          </cell>
          <cell r="H5001">
            <v>260000</v>
          </cell>
          <cell r="I5001" t="str">
            <v>D</v>
          </cell>
          <cell r="J5001" t="str">
            <v>TJ.TELEPON 25 AGT-05 PLANT BANDUNG</v>
          </cell>
          <cell r="K5001" t="str">
            <v>103330030</v>
          </cell>
        </row>
        <row r="5002">
          <cell r="A5002" t="str">
            <v>F</v>
          </cell>
          <cell r="B5002" t="str">
            <v>1</v>
          </cell>
          <cell r="D5002" t="str">
            <v>003689</v>
          </cell>
          <cell r="E5002">
            <v>38589</v>
          </cell>
          <cell r="F5002" t="str">
            <v>41429A1</v>
          </cell>
          <cell r="G5002" t="str">
            <v>6107050229A1</v>
          </cell>
          <cell r="H5002">
            <v>160000</v>
          </cell>
          <cell r="I5002" t="str">
            <v>D</v>
          </cell>
          <cell r="J5002" t="str">
            <v>TJ.TELEPON 25 AGT-05 MANAGEMENT REPRESENT</v>
          </cell>
          <cell r="K5002" t="str">
            <v>103330040</v>
          </cell>
        </row>
        <row r="5003">
          <cell r="A5003" t="str">
            <v>F</v>
          </cell>
          <cell r="B5003" t="str">
            <v>1</v>
          </cell>
          <cell r="D5003" t="str">
            <v>003689</v>
          </cell>
          <cell r="E5003">
            <v>38589</v>
          </cell>
          <cell r="F5003" t="str">
            <v>41429E0</v>
          </cell>
          <cell r="G5003" t="str">
            <v>6107050229E0</v>
          </cell>
          <cell r="H5003">
            <v>180000</v>
          </cell>
          <cell r="I5003" t="str">
            <v>D</v>
          </cell>
          <cell r="J5003" t="str">
            <v>TJ.TELEPON 25 AGT-05 PRODUKSI</v>
          </cell>
          <cell r="K5003" t="str">
            <v>103330050</v>
          </cell>
        </row>
        <row r="5004">
          <cell r="A5004" t="str">
            <v>F</v>
          </cell>
          <cell r="B5004" t="str">
            <v>1</v>
          </cell>
          <cell r="D5004" t="str">
            <v>003689</v>
          </cell>
          <cell r="E5004">
            <v>38589</v>
          </cell>
          <cell r="F5004" t="str">
            <v>41429I0</v>
          </cell>
          <cell r="G5004" t="str">
            <v>6107050229I0</v>
          </cell>
          <cell r="H5004">
            <v>180000</v>
          </cell>
          <cell r="I5004" t="str">
            <v>D</v>
          </cell>
          <cell r="J5004" t="str">
            <v>TJ.TELEPON 25 AGT-05 PENGELOLAAN MUTU</v>
          </cell>
          <cell r="K5004" t="str">
            <v>103330060</v>
          </cell>
        </row>
        <row r="5005">
          <cell r="A5005" t="str">
            <v>F</v>
          </cell>
          <cell r="B5005" t="str">
            <v>1</v>
          </cell>
          <cell r="D5005" t="str">
            <v>003689</v>
          </cell>
          <cell r="E5005">
            <v>38589</v>
          </cell>
          <cell r="F5005" t="str">
            <v>41429J1</v>
          </cell>
          <cell r="G5005" t="str">
            <v>6107050229J1</v>
          </cell>
          <cell r="H5005">
            <v>160000</v>
          </cell>
          <cell r="I5005" t="str">
            <v>D</v>
          </cell>
          <cell r="J5005" t="str">
            <v>TJ.TELEPON 25 AGT-05 PEMASTIAN MUTU</v>
          </cell>
          <cell r="K5005" t="str">
            <v>103330070</v>
          </cell>
        </row>
        <row r="5006">
          <cell r="A5006" t="str">
            <v>F</v>
          </cell>
          <cell r="B5006" t="str">
            <v>1</v>
          </cell>
          <cell r="D5006" t="str">
            <v>003689</v>
          </cell>
          <cell r="E5006">
            <v>38589</v>
          </cell>
          <cell r="F5006" t="str">
            <v>41429B0</v>
          </cell>
          <cell r="G5006" t="str">
            <v>6107050229B0</v>
          </cell>
          <cell r="H5006">
            <v>180000</v>
          </cell>
          <cell r="I5006" t="str">
            <v>D</v>
          </cell>
          <cell r="J5006" t="str">
            <v>TJ.TELEPON 25 AGT-05 PERENCANAAN PRODUKSI</v>
          </cell>
          <cell r="K5006" t="str">
            <v>103330080</v>
          </cell>
        </row>
        <row r="5007">
          <cell r="A5007" t="str">
            <v>F</v>
          </cell>
          <cell r="B5007" t="str">
            <v>1</v>
          </cell>
          <cell r="D5007" t="str">
            <v>003689</v>
          </cell>
          <cell r="E5007">
            <v>38589</v>
          </cell>
          <cell r="F5007" t="str">
            <v>41478A0</v>
          </cell>
          <cell r="G5007" t="str">
            <v>6107050378A0</v>
          </cell>
          <cell r="H5007">
            <v>57000</v>
          </cell>
          <cell r="I5007" t="str">
            <v>D</v>
          </cell>
          <cell r="J5007" t="str">
            <v>TJ.GAS 25 AGT-05 PLANT BANDUNG</v>
          </cell>
          <cell r="K5007" t="str">
            <v>103330090</v>
          </cell>
        </row>
        <row r="5008">
          <cell r="A5008" t="str">
            <v>F</v>
          </cell>
          <cell r="B5008" t="str">
            <v>1</v>
          </cell>
          <cell r="D5008" t="str">
            <v>003689</v>
          </cell>
          <cell r="E5008">
            <v>38589</v>
          </cell>
          <cell r="F5008" t="str">
            <v>41010A0</v>
          </cell>
          <cell r="G5008" t="str">
            <v>6101000110A0</v>
          </cell>
          <cell r="H5008">
            <v>1321500</v>
          </cell>
          <cell r="I5008" t="str">
            <v>D</v>
          </cell>
          <cell r="J5008" t="str">
            <v>GAJI DASAR I BLN AGT-05 PLANT BANDUNG</v>
          </cell>
          <cell r="K5008" t="str">
            <v>103330100</v>
          </cell>
        </row>
        <row r="5009">
          <cell r="A5009" t="str">
            <v>F</v>
          </cell>
          <cell r="B5009" t="str">
            <v>1</v>
          </cell>
          <cell r="D5009" t="str">
            <v>003689</v>
          </cell>
          <cell r="E5009">
            <v>38589</v>
          </cell>
          <cell r="F5009" t="str">
            <v>41010A0</v>
          </cell>
          <cell r="G5009" t="str">
            <v>6101000110A0</v>
          </cell>
          <cell r="H5009">
            <v>1995500</v>
          </cell>
          <cell r="I5009" t="str">
            <v>D</v>
          </cell>
          <cell r="J5009" t="str">
            <v>GAJI DASAR I BLN AGT-05 PLANT BANDUNG</v>
          </cell>
          <cell r="K5009" t="str">
            <v>103330110</v>
          </cell>
        </row>
        <row r="5010">
          <cell r="A5010" t="str">
            <v>F</v>
          </cell>
          <cell r="B5010" t="str">
            <v>1</v>
          </cell>
          <cell r="D5010" t="str">
            <v>003689</v>
          </cell>
          <cell r="E5010">
            <v>38589</v>
          </cell>
          <cell r="F5010" t="str">
            <v>41010A1</v>
          </cell>
          <cell r="G5010" t="str">
            <v>6101000110A1</v>
          </cell>
          <cell r="H5010">
            <v>1209500</v>
          </cell>
          <cell r="I5010" t="str">
            <v>D</v>
          </cell>
          <cell r="J5010" t="str">
            <v>GAJI DASAR I BLN AGT-05 MANAGEMENT REPRESENT</v>
          </cell>
          <cell r="K5010" t="str">
            <v>103330120</v>
          </cell>
        </row>
        <row r="5011">
          <cell r="A5011" t="str">
            <v>F</v>
          </cell>
          <cell r="B5011" t="str">
            <v>1</v>
          </cell>
          <cell r="D5011" t="str">
            <v>003689</v>
          </cell>
          <cell r="E5011">
            <v>38589</v>
          </cell>
          <cell r="F5011" t="str">
            <v>41010A2</v>
          </cell>
          <cell r="G5011" t="str">
            <v>6101000110A2</v>
          </cell>
          <cell r="H5011">
            <v>865000</v>
          </cell>
          <cell r="I5011" t="str">
            <v>D</v>
          </cell>
          <cell r="J5011" t="str">
            <v>GAJI DASAR I BLN AGT-05 K3L</v>
          </cell>
          <cell r="K5011" t="str">
            <v>103330130</v>
          </cell>
        </row>
        <row r="5012">
          <cell r="A5012" t="str">
            <v>F</v>
          </cell>
          <cell r="B5012" t="str">
            <v>1</v>
          </cell>
          <cell r="D5012" t="str">
            <v>003689</v>
          </cell>
          <cell r="E5012">
            <v>38589</v>
          </cell>
          <cell r="F5012" t="str">
            <v>41010A3</v>
          </cell>
          <cell r="G5012" t="str">
            <v>6101000110A3</v>
          </cell>
          <cell r="H5012">
            <v>3656500</v>
          </cell>
          <cell r="I5012" t="str">
            <v>D</v>
          </cell>
          <cell r="J5012" t="str">
            <v>GAJI DASAR I BLN AGT-05 LIMBAH / IPAL</v>
          </cell>
          <cell r="K5012" t="str">
            <v>103330140</v>
          </cell>
        </row>
        <row r="5013">
          <cell r="A5013" t="str">
            <v>F</v>
          </cell>
          <cell r="B5013" t="str">
            <v>1</v>
          </cell>
          <cell r="D5013" t="str">
            <v>003689</v>
          </cell>
          <cell r="E5013">
            <v>38589</v>
          </cell>
          <cell r="F5013" t="str">
            <v>41010B0</v>
          </cell>
          <cell r="G5013" t="str">
            <v>6101000110B0</v>
          </cell>
          <cell r="H5013">
            <v>1364000</v>
          </cell>
          <cell r="I5013" t="str">
            <v>D</v>
          </cell>
          <cell r="J5013" t="str">
            <v>GAJI DASAR I BLN AGT-05 PERENCANAAN PRODUKSI</v>
          </cell>
          <cell r="K5013" t="str">
            <v>103330150</v>
          </cell>
        </row>
        <row r="5014">
          <cell r="A5014" t="str">
            <v>F</v>
          </cell>
          <cell r="B5014" t="str">
            <v>1</v>
          </cell>
          <cell r="D5014" t="str">
            <v>003689</v>
          </cell>
          <cell r="E5014">
            <v>38589</v>
          </cell>
          <cell r="F5014" t="str">
            <v>41010C1</v>
          </cell>
          <cell r="G5014" t="str">
            <v>6101000110C1</v>
          </cell>
          <cell r="H5014">
            <v>2452500</v>
          </cell>
          <cell r="I5014" t="str">
            <v>D</v>
          </cell>
          <cell r="J5014" t="str">
            <v>GAJI DASAR I BLN AGT-05 PERENCANAAN &amp; PENGEN</v>
          </cell>
          <cell r="K5014" t="str">
            <v>103330160</v>
          </cell>
        </row>
        <row r="5015">
          <cell r="A5015" t="str">
            <v>F</v>
          </cell>
          <cell r="B5015" t="str">
            <v>1</v>
          </cell>
          <cell r="D5015" t="str">
            <v>003689</v>
          </cell>
          <cell r="E5015">
            <v>38589</v>
          </cell>
          <cell r="F5015" t="str">
            <v>41010C2</v>
          </cell>
          <cell r="G5015" t="str">
            <v>6101000110C2</v>
          </cell>
          <cell r="H5015">
            <v>480000</v>
          </cell>
          <cell r="I5015" t="str">
            <v>D</v>
          </cell>
          <cell r="J5015" t="str">
            <v>GAJI DASAR I BLN AGT-05 PERENCANAAN &amp; PENGEN</v>
          </cell>
          <cell r="K5015" t="str">
            <v>103330170</v>
          </cell>
        </row>
        <row r="5016">
          <cell r="A5016" t="str">
            <v>F</v>
          </cell>
          <cell r="B5016" t="str">
            <v>1</v>
          </cell>
          <cell r="D5016" t="str">
            <v>003689</v>
          </cell>
          <cell r="E5016">
            <v>38589</v>
          </cell>
          <cell r="F5016" t="str">
            <v>41010D1</v>
          </cell>
          <cell r="G5016" t="str">
            <v>6101000110D1</v>
          </cell>
          <cell r="H5016">
            <v>728000</v>
          </cell>
          <cell r="I5016" t="str">
            <v>D</v>
          </cell>
          <cell r="J5016" t="str">
            <v>GAJI DASAR I BLN AGT-05 PERENCANAAN PENGENDA</v>
          </cell>
          <cell r="K5016" t="str">
            <v>103330180</v>
          </cell>
        </row>
        <row r="5017">
          <cell r="A5017" t="str">
            <v>F</v>
          </cell>
          <cell r="B5017" t="str">
            <v>1</v>
          </cell>
          <cell r="D5017" t="str">
            <v>003689</v>
          </cell>
          <cell r="E5017">
            <v>38589</v>
          </cell>
          <cell r="F5017" t="str">
            <v>41010D2</v>
          </cell>
          <cell r="G5017" t="str">
            <v>6101000110D2</v>
          </cell>
          <cell r="H5017">
            <v>3506500</v>
          </cell>
          <cell r="I5017" t="str">
            <v>D</v>
          </cell>
          <cell r="J5017" t="str">
            <v>GAJI DASAR I BLN AGT-05 PERENCANAAN PRODUKSI</v>
          </cell>
          <cell r="K5017" t="str">
            <v>103330190</v>
          </cell>
        </row>
        <row r="5018">
          <cell r="A5018" t="str">
            <v>F</v>
          </cell>
          <cell r="B5018" t="str">
            <v>1</v>
          </cell>
          <cell r="D5018" t="str">
            <v>003689</v>
          </cell>
          <cell r="E5018">
            <v>38589</v>
          </cell>
          <cell r="F5018" t="str">
            <v>41010D3</v>
          </cell>
          <cell r="G5018" t="str">
            <v>6101000110D3</v>
          </cell>
          <cell r="H5018">
            <v>1387000</v>
          </cell>
          <cell r="I5018" t="str">
            <v>D</v>
          </cell>
          <cell r="J5018" t="str">
            <v>GAJI DASAR I BLN AGT-05 PENGENDALIAN PRODUKS</v>
          </cell>
          <cell r="K5018" t="str">
            <v>103330200</v>
          </cell>
        </row>
        <row r="5019">
          <cell r="A5019" t="str">
            <v>F</v>
          </cell>
          <cell r="B5019" t="str">
            <v>1</v>
          </cell>
          <cell r="D5019" t="str">
            <v>003689</v>
          </cell>
          <cell r="E5019">
            <v>38589</v>
          </cell>
          <cell r="F5019" t="str">
            <v>41010E0</v>
          </cell>
          <cell r="G5019" t="str">
            <v>6101000110E0</v>
          </cell>
          <cell r="H5019">
            <v>1205500</v>
          </cell>
          <cell r="I5019" t="str">
            <v>D</v>
          </cell>
          <cell r="J5019" t="str">
            <v>GAJI DASAR I BLN AGT-05 PRODUKSI</v>
          </cell>
          <cell r="K5019" t="str">
            <v>103330210</v>
          </cell>
        </row>
        <row r="5020">
          <cell r="A5020" t="str">
            <v>F</v>
          </cell>
          <cell r="B5020" t="str">
            <v>1</v>
          </cell>
          <cell r="D5020" t="str">
            <v>003689</v>
          </cell>
          <cell r="E5020">
            <v>38589</v>
          </cell>
          <cell r="F5020" t="str">
            <v>41010F1</v>
          </cell>
          <cell r="G5020" t="str">
            <v>6101000110F1</v>
          </cell>
          <cell r="H5020">
            <v>764000</v>
          </cell>
          <cell r="I5020" t="str">
            <v>D</v>
          </cell>
          <cell r="J5020" t="str">
            <v>GAJI DASAR I BLN AGT-05 PRODUKSI I</v>
          </cell>
          <cell r="K5020" t="str">
            <v>103330220</v>
          </cell>
        </row>
        <row r="5021">
          <cell r="A5021" t="str">
            <v>F</v>
          </cell>
          <cell r="B5021" t="str">
            <v>1</v>
          </cell>
          <cell r="D5021" t="str">
            <v>003689</v>
          </cell>
          <cell r="E5021">
            <v>38589</v>
          </cell>
          <cell r="F5021" t="str">
            <v>41010F2</v>
          </cell>
          <cell r="G5021" t="str">
            <v>6101000110F2</v>
          </cell>
          <cell r="H5021">
            <v>6225500</v>
          </cell>
          <cell r="I5021" t="str">
            <v>D</v>
          </cell>
          <cell r="J5021" t="str">
            <v>GAJI DASAR I BLN AGT-05 GRANULASI</v>
          </cell>
          <cell r="K5021" t="str">
            <v>103330230</v>
          </cell>
        </row>
        <row r="5022">
          <cell r="A5022" t="str">
            <v>F</v>
          </cell>
          <cell r="B5022" t="str">
            <v>1</v>
          </cell>
          <cell r="D5022" t="str">
            <v>003689</v>
          </cell>
          <cell r="E5022">
            <v>38589</v>
          </cell>
          <cell r="F5022" t="str">
            <v>41010F3</v>
          </cell>
          <cell r="G5022" t="str">
            <v>6101000110F3</v>
          </cell>
          <cell r="H5022">
            <v>6828000</v>
          </cell>
          <cell r="I5022" t="str">
            <v>D</v>
          </cell>
          <cell r="J5022" t="str">
            <v>GAJI DASAR I BLN AGT-05 PENCETAKAN</v>
          </cell>
          <cell r="K5022" t="str">
            <v>103330240</v>
          </cell>
        </row>
        <row r="5023">
          <cell r="A5023" t="str">
            <v>F</v>
          </cell>
          <cell r="B5023" t="str">
            <v>1</v>
          </cell>
          <cell r="D5023" t="str">
            <v>003689</v>
          </cell>
          <cell r="E5023">
            <v>38589</v>
          </cell>
          <cell r="F5023" t="str">
            <v>41010F4</v>
          </cell>
          <cell r="G5023" t="str">
            <v>6101000110F4</v>
          </cell>
          <cell r="H5023">
            <v>2307000</v>
          </cell>
          <cell r="I5023" t="str">
            <v>D</v>
          </cell>
          <cell r="J5023" t="str">
            <v>GAJI DASAR I BLN AGT-05 PENYALUTAN</v>
          </cell>
          <cell r="K5023" t="str">
            <v>103330250</v>
          </cell>
        </row>
        <row r="5024">
          <cell r="A5024" t="str">
            <v>F</v>
          </cell>
          <cell r="B5024" t="str">
            <v>1</v>
          </cell>
          <cell r="D5024" t="str">
            <v>003689</v>
          </cell>
          <cell r="E5024">
            <v>38589</v>
          </cell>
          <cell r="F5024" t="str">
            <v>41010F5</v>
          </cell>
          <cell r="G5024" t="str">
            <v>6101000110F5</v>
          </cell>
          <cell r="H5024">
            <v>1314000</v>
          </cell>
          <cell r="I5024" t="str">
            <v>D</v>
          </cell>
          <cell r="J5024" t="str">
            <v>GAJI DASAR I BLN AGT-05 ARV</v>
          </cell>
          <cell r="K5024" t="str">
            <v>103330260</v>
          </cell>
        </row>
        <row r="5025">
          <cell r="A5025" t="str">
            <v>F</v>
          </cell>
          <cell r="B5025" t="str">
            <v>1</v>
          </cell>
          <cell r="D5025" t="str">
            <v>003689</v>
          </cell>
          <cell r="E5025">
            <v>38589</v>
          </cell>
          <cell r="F5025" t="str">
            <v>41010F6</v>
          </cell>
          <cell r="G5025" t="str">
            <v>6101000110F6</v>
          </cell>
          <cell r="H5025">
            <v>14625000</v>
          </cell>
          <cell r="I5025" t="str">
            <v>D</v>
          </cell>
          <cell r="J5025" t="str">
            <v>GAJI DASAR I BLN AGT-05 PENGEMASAN PRIMER</v>
          </cell>
          <cell r="K5025" t="str">
            <v>103330270</v>
          </cell>
        </row>
        <row r="5026">
          <cell r="A5026" t="str">
            <v>F</v>
          </cell>
          <cell r="B5026" t="str">
            <v>1</v>
          </cell>
          <cell r="D5026" t="str">
            <v>003689</v>
          </cell>
          <cell r="E5026">
            <v>38589</v>
          </cell>
          <cell r="F5026" t="str">
            <v>41010F7</v>
          </cell>
          <cell r="G5026" t="str">
            <v>6101000110F7</v>
          </cell>
          <cell r="H5026">
            <v>15256000</v>
          </cell>
          <cell r="I5026" t="str">
            <v>D</v>
          </cell>
          <cell r="J5026" t="str">
            <v>GAJI DASAR I BLN AGT-05 PENGEMASAN SEKUNDER</v>
          </cell>
          <cell r="K5026" t="str">
            <v>103330280</v>
          </cell>
        </row>
        <row r="5027">
          <cell r="A5027" t="str">
            <v>F</v>
          </cell>
          <cell r="B5027" t="str">
            <v>1</v>
          </cell>
          <cell r="D5027" t="str">
            <v>003689</v>
          </cell>
          <cell r="E5027">
            <v>38589</v>
          </cell>
          <cell r="F5027" t="str">
            <v>41010G1</v>
          </cell>
          <cell r="G5027" t="str">
            <v>6101000110G1</v>
          </cell>
          <cell r="H5027">
            <v>746000</v>
          </cell>
          <cell r="I5027" t="str">
            <v>D</v>
          </cell>
          <cell r="J5027" t="str">
            <v>GAJI DASAR I BLN AGT-05 PRODUKSI II</v>
          </cell>
          <cell r="K5027" t="str">
            <v>103330290</v>
          </cell>
        </row>
        <row r="5028">
          <cell r="A5028" t="str">
            <v>F</v>
          </cell>
          <cell r="B5028" t="str">
            <v>1</v>
          </cell>
          <cell r="D5028" t="str">
            <v>003689</v>
          </cell>
          <cell r="E5028">
            <v>38589</v>
          </cell>
          <cell r="F5028" t="str">
            <v>41010G2</v>
          </cell>
          <cell r="G5028" t="str">
            <v>6101000110G2</v>
          </cell>
          <cell r="H5028">
            <v>11500500</v>
          </cell>
          <cell r="I5028" t="str">
            <v>D</v>
          </cell>
          <cell r="J5028" t="str">
            <v>GAJI DASAR I BLN AGT-05 PENCAMPURAN &amp; PENGIS</v>
          </cell>
          <cell r="K5028" t="str">
            <v>103330300</v>
          </cell>
        </row>
        <row r="5029">
          <cell r="A5029" t="str">
            <v>F</v>
          </cell>
          <cell r="B5029" t="str">
            <v>1</v>
          </cell>
          <cell r="D5029" t="str">
            <v>003689</v>
          </cell>
          <cell r="E5029">
            <v>38589</v>
          </cell>
          <cell r="F5029" t="str">
            <v>41010G3</v>
          </cell>
          <cell r="G5029" t="str">
            <v>6101000110G3</v>
          </cell>
          <cell r="H5029">
            <v>5409500</v>
          </cell>
          <cell r="I5029" t="str">
            <v>D</v>
          </cell>
          <cell r="J5029" t="str">
            <v>GAJI DASAR I BLN AGT-05 PENCAMPURAN &amp; PENGIS</v>
          </cell>
          <cell r="K5029" t="str">
            <v>103330310</v>
          </cell>
        </row>
        <row r="5030">
          <cell r="A5030" t="str">
            <v>F</v>
          </cell>
          <cell r="B5030" t="str">
            <v>1</v>
          </cell>
          <cell r="D5030" t="str">
            <v>003689</v>
          </cell>
          <cell r="E5030">
            <v>38589</v>
          </cell>
          <cell r="F5030" t="str">
            <v>41010G4</v>
          </cell>
          <cell r="G5030" t="str">
            <v>6101000110G4</v>
          </cell>
          <cell r="H5030">
            <v>11885000</v>
          </cell>
          <cell r="I5030" t="str">
            <v>D</v>
          </cell>
          <cell r="J5030" t="str">
            <v>GAJI DASAR I BLN AGT-05 PENGEMASAN CAIRAN &amp;</v>
          </cell>
          <cell r="K5030" t="str">
            <v>103330320</v>
          </cell>
        </row>
        <row r="5031">
          <cell r="A5031" t="str">
            <v>F</v>
          </cell>
          <cell r="B5031" t="str">
            <v>1</v>
          </cell>
          <cell r="D5031" t="str">
            <v>003689</v>
          </cell>
          <cell r="E5031">
            <v>38589</v>
          </cell>
          <cell r="F5031" t="str">
            <v>41010G5</v>
          </cell>
          <cell r="G5031" t="str">
            <v>6101000110G5</v>
          </cell>
          <cell r="H5031">
            <v>9109500</v>
          </cell>
          <cell r="I5031" t="str">
            <v>D</v>
          </cell>
          <cell r="J5031" t="str">
            <v>GAJI DASAR I BLN AGT-05 PROSES &amp; PENGEMASAN</v>
          </cell>
          <cell r="K5031" t="str">
            <v>103330330</v>
          </cell>
        </row>
        <row r="5032">
          <cell r="A5032" t="str">
            <v>F</v>
          </cell>
          <cell r="B5032" t="str">
            <v>1</v>
          </cell>
          <cell r="D5032" t="str">
            <v>003689</v>
          </cell>
          <cell r="E5032">
            <v>38589</v>
          </cell>
          <cell r="F5032" t="str">
            <v>41010H1</v>
          </cell>
          <cell r="G5032" t="str">
            <v>6101000110H1</v>
          </cell>
          <cell r="H5032">
            <v>1308500</v>
          </cell>
          <cell r="I5032" t="str">
            <v>D</v>
          </cell>
          <cell r="J5032" t="str">
            <v>GAJI DASAR I BLN AGT-05 PRODUKSI III</v>
          </cell>
          <cell r="K5032" t="str">
            <v>103330340</v>
          </cell>
        </row>
        <row r="5033">
          <cell r="A5033" t="str">
            <v>F</v>
          </cell>
          <cell r="B5033" t="str">
            <v>1</v>
          </cell>
          <cell r="D5033" t="str">
            <v>003689</v>
          </cell>
          <cell r="E5033">
            <v>38589</v>
          </cell>
          <cell r="F5033" t="str">
            <v>41010H2</v>
          </cell>
          <cell r="G5033" t="str">
            <v>6101000110H2</v>
          </cell>
          <cell r="H5033">
            <v>2172000</v>
          </cell>
          <cell r="I5033" t="str">
            <v>D</v>
          </cell>
          <cell r="J5033" t="str">
            <v>GAJI DASAR I BLN AGT-05 PENCAMPURAN DAN PENC</v>
          </cell>
          <cell r="K5033" t="str">
            <v>103330350</v>
          </cell>
        </row>
        <row r="5034">
          <cell r="A5034" t="str">
            <v>F</v>
          </cell>
          <cell r="B5034" t="str">
            <v>1</v>
          </cell>
          <cell r="D5034" t="str">
            <v>003689</v>
          </cell>
          <cell r="E5034">
            <v>38589</v>
          </cell>
          <cell r="F5034" t="str">
            <v>41010H3</v>
          </cell>
          <cell r="G5034" t="str">
            <v>6101000110H3</v>
          </cell>
          <cell r="H5034">
            <v>6640000</v>
          </cell>
          <cell r="I5034" t="str">
            <v>D</v>
          </cell>
          <cell r="J5034" t="str">
            <v>GAJI DASAR I BLN AGT-05 PENGEMASAN PIL KB &amp;</v>
          </cell>
          <cell r="K5034" t="str">
            <v>103330360</v>
          </cell>
        </row>
        <row r="5035">
          <cell r="A5035" t="str">
            <v>F</v>
          </cell>
          <cell r="B5035" t="str">
            <v>1</v>
          </cell>
          <cell r="D5035" t="str">
            <v>003689</v>
          </cell>
          <cell r="E5035">
            <v>38589</v>
          </cell>
          <cell r="F5035" t="str">
            <v>41010H4</v>
          </cell>
          <cell r="G5035" t="str">
            <v>6101000110H4</v>
          </cell>
          <cell r="H5035">
            <v>5472500</v>
          </cell>
          <cell r="I5035" t="str">
            <v>D</v>
          </cell>
          <cell r="J5035" t="str">
            <v>GAJI DASAR I BLN AGT-05 EKSTRAKSI KINA</v>
          </cell>
          <cell r="K5035" t="str">
            <v>103330370</v>
          </cell>
        </row>
        <row r="5036">
          <cell r="A5036" t="str">
            <v>F</v>
          </cell>
          <cell r="B5036" t="str">
            <v>1</v>
          </cell>
          <cell r="D5036" t="str">
            <v>003689</v>
          </cell>
          <cell r="E5036">
            <v>38589</v>
          </cell>
          <cell r="F5036" t="str">
            <v>41010H5</v>
          </cell>
          <cell r="G5036" t="str">
            <v>6101000110H5</v>
          </cell>
          <cell r="H5036">
            <v>7641000</v>
          </cell>
          <cell r="I5036" t="str">
            <v>D</v>
          </cell>
          <cell r="J5036" t="str">
            <v>GAJI DASAR I BLN AGT-05 ISOLASI ALKALOID KIN</v>
          </cell>
          <cell r="K5036" t="str">
            <v>103330380</v>
          </cell>
        </row>
        <row r="5037">
          <cell r="A5037" t="str">
            <v>F</v>
          </cell>
          <cell r="B5037" t="str">
            <v>1</v>
          </cell>
          <cell r="D5037" t="str">
            <v>003689</v>
          </cell>
          <cell r="E5037">
            <v>38589</v>
          </cell>
          <cell r="F5037" t="str">
            <v>41010H6</v>
          </cell>
          <cell r="G5037" t="str">
            <v>6101000110H6</v>
          </cell>
          <cell r="H5037">
            <v>7529000</v>
          </cell>
          <cell r="I5037" t="str">
            <v>D</v>
          </cell>
          <cell r="J5037" t="str">
            <v>GAJI DASAR I BLN AGT-05 PEMURNIAN &amp; PENGEMAS</v>
          </cell>
          <cell r="K5037" t="str">
            <v>103330390</v>
          </cell>
        </row>
        <row r="5038">
          <cell r="A5038" t="str">
            <v>F</v>
          </cell>
          <cell r="B5038" t="str">
            <v>1</v>
          </cell>
          <cell r="D5038" t="str">
            <v>003689</v>
          </cell>
          <cell r="E5038">
            <v>38589</v>
          </cell>
          <cell r="F5038" t="str">
            <v>41010E1</v>
          </cell>
          <cell r="G5038" t="str">
            <v>6101000110E1</v>
          </cell>
          <cell r="H5038">
            <v>3921500</v>
          </cell>
          <cell r="I5038" t="str">
            <v>D</v>
          </cell>
          <cell r="J5038" t="str">
            <v>GAJI DASAR I BLN AGT-05 KARANTINA DALAM PROS</v>
          </cell>
          <cell r="K5038" t="str">
            <v>103330400</v>
          </cell>
        </row>
        <row r="5039">
          <cell r="A5039" t="str">
            <v>F</v>
          </cell>
          <cell r="B5039" t="str">
            <v>1</v>
          </cell>
          <cell r="D5039" t="str">
            <v>003689</v>
          </cell>
          <cell r="E5039">
            <v>38589</v>
          </cell>
          <cell r="F5039" t="str">
            <v>41010I0</v>
          </cell>
          <cell r="G5039" t="str">
            <v>6101000110I0</v>
          </cell>
          <cell r="H5039">
            <v>1266500</v>
          </cell>
          <cell r="I5039" t="str">
            <v>D</v>
          </cell>
          <cell r="J5039" t="str">
            <v>GAJI DASAR I BLN AGT-05 PENGELOLAAN MUTU</v>
          </cell>
          <cell r="K5039" t="str">
            <v>103330410</v>
          </cell>
        </row>
        <row r="5040">
          <cell r="A5040" t="str">
            <v>F</v>
          </cell>
          <cell r="B5040" t="str">
            <v>1</v>
          </cell>
          <cell r="D5040" t="str">
            <v>003689</v>
          </cell>
          <cell r="E5040">
            <v>38589</v>
          </cell>
          <cell r="F5040" t="str">
            <v>41010J1</v>
          </cell>
          <cell r="G5040" t="str">
            <v>6101000110J1</v>
          </cell>
          <cell r="H5040">
            <v>1545500</v>
          </cell>
          <cell r="I5040" t="str">
            <v>D</v>
          </cell>
          <cell r="J5040" t="str">
            <v>GAJI DASAR I BLN AGT-05 PEMASTIAN MUTU</v>
          </cell>
          <cell r="K5040" t="str">
            <v>103330420</v>
          </cell>
        </row>
        <row r="5041">
          <cell r="A5041" t="str">
            <v>F</v>
          </cell>
          <cell r="B5041" t="str">
            <v>1</v>
          </cell>
          <cell r="D5041" t="str">
            <v>003689</v>
          </cell>
          <cell r="E5041">
            <v>38589</v>
          </cell>
          <cell r="F5041" t="str">
            <v>41010J2</v>
          </cell>
          <cell r="G5041" t="str">
            <v>6101000110J2</v>
          </cell>
          <cell r="H5041">
            <v>7081000</v>
          </cell>
          <cell r="I5041" t="str">
            <v>D</v>
          </cell>
          <cell r="J5041" t="str">
            <v>GAJI DASAR I BLN AGT-05 PENGAWASAN DALAM PRO</v>
          </cell>
          <cell r="K5041" t="str">
            <v>103330430</v>
          </cell>
        </row>
        <row r="5042">
          <cell r="A5042" t="str">
            <v>F</v>
          </cell>
          <cell r="B5042" t="str">
            <v>1</v>
          </cell>
          <cell r="D5042" t="str">
            <v>003689</v>
          </cell>
          <cell r="E5042">
            <v>38589</v>
          </cell>
          <cell r="F5042" t="str">
            <v>41010J3</v>
          </cell>
          <cell r="G5042" t="str">
            <v>6101000110J3</v>
          </cell>
          <cell r="H5042">
            <v>3653000</v>
          </cell>
          <cell r="I5042" t="str">
            <v>D</v>
          </cell>
          <cell r="J5042" t="str">
            <v>GAJI DASAR I BLN AGT-05 PENGAWASAN DALAM PRO</v>
          </cell>
          <cell r="K5042" t="str">
            <v>103330440</v>
          </cell>
        </row>
        <row r="5043">
          <cell r="A5043" t="str">
            <v>F</v>
          </cell>
          <cell r="B5043" t="str">
            <v>1</v>
          </cell>
          <cell r="D5043" t="str">
            <v>003689</v>
          </cell>
          <cell r="E5043">
            <v>38589</v>
          </cell>
          <cell r="F5043" t="str">
            <v>41010J4</v>
          </cell>
          <cell r="G5043" t="str">
            <v>6101000110J4</v>
          </cell>
          <cell r="H5043">
            <v>2786500</v>
          </cell>
          <cell r="I5043" t="str">
            <v>D</v>
          </cell>
          <cell r="J5043" t="str">
            <v>GAJI DASAR I BLN AGT-05 PENGAWASAN PRODUK AK</v>
          </cell>
          <cell r="K5043" t="str">
            <v>103330450</v>
          </cell>
        </row>
        <row r="5044">
          <cell r="A5044" t="str">
            <v>F</v>
          </cell>
          <cell r="B5044" t="str">
            <v>1</v>
          </cell>
          <cell r="D5044" t="str">
            <v>003689</v>
          </cell>
          <cell r="E5044">
            <v>38589</v>
          </cell>
          <cell r="F5044" t="str">
            <v>41010J5</v>
          </cell>
          <cell r="G5044" t="str">
            <v>6101000110J5</v>
          </cell>
          <cell r="H5044">
            <v>811500</v>
          </cell>
          <cell r="I5044" t="str">
            <v>D</v>
          </cell>
          <cell r="J5044" t="str">
            <v>GAJI DASAR I BLN AGT-05 KALIBRASI INSTRUMEN</v>
          </cell>
          <cell r="K5044" t="str">
            <v>103330460</v>
          </cell>
        </row>
        <row r="5045">
          <cell r="A5045" t="str">
            <v>F</v>
          </cell>
          <cell r="B5045" t="str">
            <v>1</v>
          </cell>
          <cell r="D5045" t="str">
            <v>003689</v>
          </cell>
          <cell r="E5045">
            <v>38589</v>
          </cell>
          <cell r="F5045" t="str">
            <v>41010J6</v>
          </cell>
          <cell r="G5045" t="str">
            <v>6101000110J6</v>
          </cell>
          <cell r="H5045">
            <v>562500</v>
          </cell>
          <cell r="I5045" t="str">
            <v>D</v>
          </cell>
          <cell r="J5045" t="str">
            <v>GAJI DASAR I BLN AGT-05 DOKUMENTASI</v>
          </cell>
          <cell r="K5045" t="str">
            <v>103330470</v>
          </cell>
        </row>
        <row r="5046">
          <cell r="A5046" t="str">
            <v>F</v>
          </cell>
          <cell r="B5046" t="str">
            <v>1</v>
          </cell>
          <cell r="D5046" t="str">
            <v>003689</v>
          </cell>
          <cell r="E5046">
            <v>38589</v>
          </cell>
          <cell r="F5046" t="str">
            <v>41010J7</v>
          </cell>
          <cell r="G5046" t="str">
            <v>6101000110J7</v>
          </cell>
          <cell r="H5046">
            <v>562500</v>
          </cell>
          <cell r="I5046" t="str">
            <v>D</v>
          </cell>
          <cell r="J5046" t="str">
            <v>GAJI DASAR I BLN AGT-05 PENANGANAN REGULASI</v>
          </cell>
          <cell r="K5046" t="str">
            <v>103330480</v>
          </cell>
        </row>
        <row r="5047">
          <cell r="A5047" t="str">
            <v>F</v>
          </cell>
          <cell r="B5047" t="str">
            <v>1</v>
          </cell>
          <cell r="D5047" t="str">
            <v>003689</v>
          </cell>
          <cell r="E5047">
            <v>38589</v>
          </cell>
          <cell r="F5047" t="str">
            <v>41010K1</v>
          </cell>
          <cell r="G5047" t="str">
            <v>6101000110K1</v>
          </cell>
          <cell r="H5047">
            <v>803500</v>
          </cell>
          <cell r="I5047" t="str">
            <v>D</v>
          </cell>
          <cell r="J5047" t="str">
            <v>GAJI DASAR I BLN AGT-05 LABORATORIUM PENGUJI</v>
          </cell>
          <cell r="K5047" t="str">
            <v>103330490</v>
          </cell>
        </row>
        <row r="5048">
          <cell r="A5048" t="str">
            <v>F</v>
          </cell>
          <cell r="B5048" t="str">
            <v>1</v>
          </cell>
          <cell r="D5048" t="str">
            <v>003689</v>
          </cell>
          <cell r="E5048">
            <v>38589</v>
          </cell>
          <cell r="F5048" t="str">
            <v>41010K2</v>
          </cell>
          <cell r="G5048" t="str">
            <v>6101000110K2</v>
          </cell>
          <cell r="H5048">
            <v>1248000</v>
          </cell>
          <cell r="I5048" t="str">
            <v>D</v>
          </cell>
          <cell r="J5048" t="str">
            <v>GAJI DASAR I BLN AGT-05 PEMERIKSAAN BAHAN BA</v>
          </cell>
          <cell r="K5048" t="str">
            <v>103330500</v>
          </cell>
        </row>
        <row r="5049">
          <cell r="A5049" t="str">
            <v>F</v>
          </cell>
          <cell r="B5049" t="str">
            <v>1</v>
          </cell>
          <cell r="D5049" t="str">
            <v>003689</v>
          </cell>
          <cell r="E5049">
            <v>38589</v>
          </cell>
          <cell r="F5049" t="str">
            <v>41010K3</v>
          </cell>
          <cell r="G5049" t="str">
            <v>6101000110K3</v>
          </cell>
          <cell r="H5049">
            <v>1237500</v>
          </cell>
          <cell r="I5049" t="str">
            <v>D</v>
          </cell>
          <cell r="J5049" t="str">
            <v>GAJI DASAR I BLN AGT-05 PEMERIKSAAN BAHAN KE</v>
          </cell>
          <cell r="K5049" t="str">
            <v>103330510</v>
          </cell>
        </row>
        <row r="5050">
          <cell r="A5050" t="str">
            <v>F</v>
          </cell>
          <cell r="B5050" t="str">
            <v>1</v>
          </cell>
          <cell r="D5050" t="str">
            <v>003689</v>
          </cell>
          <cell r="E5050">
            <v>38589</v>
          </cell>
          <cell r="F5050" t="str">
            <v>41010K4</v>
          </cell>
          <cell r="G5050" t="str">
            <v>6101000110K4</v>
          </cell>
          <cell r="H5050">
            <v>2193000</v>
          </cell>
          <cell r="I5050" t="str">
            <v>D</v>
          </cell>
          <cell r="J5050" t="str">
            <v>GAJI DASAR I BLN AGT-05 PEMERIKSAAN PRODUK J</v>
          </cell>
          <cell r="K5050" t="str">
            <v>103330520</v>
          </cell>
        </row>
        <row r="5051">
          <cell r="A5051" t="str">
            <v>F</v>
          </cell>
          <cell r="B5051" t="str">
            <v>1</v>
          </cell>
          <cell r="D5051" t="str">
            <v>003689</v>
          </cell>
          <cell r="E5051">
            <v>38589</v>
          </cell>
          <cell r="F5051" t="str">
            <v>41010K5</v>
          </cell>
          <cell r="G5051" t="str">
            <v>6101000110K5</v>
          </cell>
          <cell r="H5051">
            <v>1614000</v>
          </cell>
          <cell r="I5051" t="str">
            <v>D</v>
          </cell>
          <cell r="J5051" t="str">
            <v>GAJI DASAR I BLN AGT-05 PEMERIKSAAN KINA</v>
          </cell>
          <cell r="K5051" t="str">
            <v>103330530</v>
          </cell>
        </row>
        <row r="5052">
          <cell r="A5052" t="str">
            <v>F</v>
          </cell>
          <cell r="B5052" t="str">
            <v>1</v>
          </cell>
          <cell r="D5052" t="str">
            <v>003689</v>
          </cell>
          <cell r="E5052">
            <v>38589</v>
          </cell>
          <cell r="F5052" t="str">
            <v>41010K6</v>
          </cell>
          <cell r="G5052" t="str">
            <v>6101000110K6</v>
          </cell>
          <cell r="H5052">
            <v>1018000</v>
          </cell>
          <cell r="I5052" t="str">
            <v>D</v>
          </cell>
          <cell r="J5052" t="str">
            <v>GAJI DASAR I BLN AGT-05 PEMERIKSAAN MIKROBIO</v>
          </cell>
          <cell r="K5052" t="str">
            <v>103330540</v>
          </cell>
        </row>
        <row r="5053">
          <cell r="A5053" t="str">
            <v>F</v>
          </cell>
          <cell r="B5053" t="str">
            <v>1</v>
          </cell>
          <cell r="D5053" t="str">
            <v>003689</v>
          </cell>
          <cell r="E5053">
            <v>38589</v>
          </cell>
          <cell r="F5053" t="str">
            <v>41010L1</v>
          </cell>
          <cell r="G5053" t="str">
            <v>6101000110L1</v>
          </cell>
          <cell r="H5053">
            <v>764500</v>
          </cell>
          <cell r="I5053" t="str">
            <v>D</v>
          </cell>
          <cell r="J5053" t="str">
            <v>GAJI DASAR I BLN AGT-05 TEKNOLOGI FORMULASI</v>
          </cell>
          <cell r="K5053" t="str">
            <v>103330550</v>
          </cell>
        </row>
        <row r="5054">
          <cell r="A5054" t="str">
            <v>F</v>
          </cell>
          <cell r="B5054" t="str">
            <v>1</v>
          </cell>
          <cell r="D5054" t="str">
            <v>003689</v>
          </cell>
          <cell r="E5054">
            <v>38589</v>
          </cell>
          <cell r="F5054" t="str">
            <v>41010L2</v>
          </cell>
          <cell r="G5054" t="str">
            <v>6101000110L2</v>
          </cell>
          <cell r="H5054">
            <v>893000</v>
          </cell>
          <cell r="I5054" t="str">
            <v>D</v>
          </cell>
          <cell r="J5054" t="str">
            <v>GAJI DASAR I BLN AGT-05 EVALUASI FORMULASI</v>
          </cell>
          <cell r="K5054" t="str">
            <v>103330560</v>
          </cell>
        </row>
        <row r="5055">
          <cell r="A5055" t="str">
            <v>F</v>
          </cell>
          <cell r="B5055" t="str">
            <v>1</v>
          </cell>
          <cell r="D5055" t="str">
            <v>003689</v>
          </cell>
          <cell r="E5055">
            <v>38589</v>
          </cell>
          <cell r="F5055" t="str">
            <v>41010L3</v>
          </cell>
          <cell r="G5055" t="str">
            <v>6101000110L3</v>
          </cell>
          <cell r="H5055">
            <v>562500</v>
          </cell>
          <cell r="I5055" t="str">
            <v>D</v>
          </cell>
          <cell r="J5055" t="str">
            <v>GAJI DASAR I BLN AGT-05 EVALUASI METODA ANAL</v>
          </cell>
          <cell r="K5055" t="str">
            <v>103330570</v>
          </cell>
        </row>
        <row r="5056">
          <cell r="A5056" t="str">
            <v>F</v>
          </cell>
          <cell r="B5056" t="str">
            <v>1</v>
          </cell>
          <cell r="D5056" t="str">
            <v>003689</v>
          </cell>
          <cell r="E5056">
            <v>38589</v>
          </cell>
          <cell r="F5056" t="str">
            <v>41010L4</v>
          </cell>
          <cell r="G5056" t="str">
            <v>6101000110L4</v>
          </cell>
          <cell r="H5056">
            <v>1175000</v>
          </cell>
          <cell r="I5056" t="str">
            <v>D</v>
          </cell>
          <cell r="J5056" t="str">
            <v>GAJI DASAR I BLN AGT-05 EVALUASI BAHAN KEMAS</v>
          </cell>
          <cell r="K5056" t="str">
            <v>103330580</v>
          </cell>
        </row>
        <row r="5057">
          <cell r="A5057" t="str">
            <v>F</v>
          </cell>
          <cell r="B5057" t="str">
            <v>1</v>
          </cell>
          <cell r="D5057" t="str">
            <v>003689</v>
          </cell>
          <cell r="E5057">
            <v>38589</v>
          </cell>
          <cell r="F5057" t="str">
            <v>41010M1</v>
          </cell>
          <cell r="G5057" t="str">
            <v>6101000110M1</v>
          </cell>
          <cell r="H5057">
            <v>1528500</v>
          </cell>
          <cell r="I5057" t="str">
            <v>D</v>
          </cell>
          <cell r="J5057" t="str">
            <v>GAJI DASAR I BLN AGT-05 TEKNIK &amp; PEMELIHARAA</v>
          </cell>
          <cell r="K5057" t="str">
            <v>103330590</v>
          </cell>
        </row>
        <row r="5058">
          <cell r="A5058" t="str">
            <v>F</v>
          </cell>
          <cell r="B5058" t="str">
            <v>1</v>
          </cell>
          <cell r="D5058" t="str">
            <v>003689</v>
          </cell>
          <cell r="E5058">
            <v>38589</v>
          </cell>
          <cell r="F5058" t="str">
            <v>41010M2</v>
          </cell>
          <cell r="G5058" t="str">
            <v>6101000110M2</v>
          </cell>
          <cell r="H5058">
            <v>2049500</v>
          </cell>
          <cell r="I5058" t="str">
            <v>D</v>
          </cell>
          <cell r="J5058" t="str">
            <v>GAJI DASAR I BLN AGT-05 BANGUNAN &amp; LINGKUNGA</v>
          </cell>
          <cell r="K5058" t="str">
            <v>103330600</v>
          </cell>
        </row>
        <row r="5059">
          <cell r="A5059" t="str">
            <v>F</v>
          </cell>
          <cell r="B5059" t="str">
            <v>1</v>
          </cell>
          <cell r="D5059" t="str">
            <v>003689</v>
          </cell>
          <cell r="E5059">
            <v>38589</v>
          </cell>
          <cell r="F5059" t="str">
            <v>41010M3</v>
          </cell>
          <cell r="G5059" t="str">
            <v>6101000110M3</v>
          </cell>
          <cell r="H5059">
            <v>8067500</v>
          </cell>
          <cell r="I5059" t="str">
            <v>D</v>
          </cell>
          <cell r="J5059" t="str">
            <v>GAJI DASAR I BLN AGT-05 ELEKTRIK &amp; INSTALASI</v>
          </cell>
          <cell r="K5059" t="str">
            <v>103330610</v>
          </cell>
        </row>
        <row r="5060">
          <cell r="A5060" t="str">
            <v>F</v>
          </cell>
          <cell r="B5060" t="str">
            <v>1</v>
          </cell>
          <cell r="D5060" t="str">
            <v>003689</v>
          </cell>
          <cell r="E5060">
            <v>38589</v>
          </cell>
          <cell r="F5060" t="str">
            <v>41010M4</v>
          </cell>
          <cell r="G5060" t="str">
            <v>6101000110M4</v>
          </cell>
          <cell r="H5060">
            <v>5565000</v>
          </cell>
          <cell r="I5060" t="str">
            <v>D</v>
          </cell>
          <cell r="J5060" t="str">
            <v>GAJI DASAR I BLN AGT-05 MEKANIK</v>
          </cell>
          <cell r="K5060" t="str">
            <v>103330620</v>
          </cell>
        </row>
        <row r="5061">
          <cell r="A5061" t="str">
            <v>F</v>
          </cell>
          <cell r="B5061" t="str">
            <v>1</v>
          </cell>
          <cell r="D5061" t="str">
            <v>003689</v>
          </cell>
          <cell r="E5061">
            <v>38589</v>
          </cell>
          <cell r="F5061" t="str">
            <v>41010M4</v>
          </cell>
          <cell r="G5061" t="str">
            <v>6101000110M4</v>
          </cell>
          <cell r="H5061">
            <v>466500</v>
          </cell>
          <cell r="I5061" t="str">
            <v>D</v>
          </cell>
          <cell r="J5061" t="str">
            <v>GAJI DASAR I BLN AGT-05 MEKANIK</v>
          </cell>
          <cell r="K5061" t="str">
            <v>103330630</v>
          </cell>
        </row>
        <row r="5062">
          <cell r="A5062" t="str">
            <v>F</v>
          </cell>
          <cell r="B5062" t="str">
            <v>1</v>
          </cell>
          <cell r="D5062" t="str">
            <v>003689</v>
          </cell>
          <cell r="E5062">
            <v>38589</v>
          </cell>
          <cell r="F5062" t="str">
            <v>41010N1</v>
          </cell>
          <cell r="G5062" t="str">
            <v>6101000110N1</v>
          </cell>
          <cell r="H5062">
            <v>1248500</v>
          </cell>
          <cell r="I5062" t="str">
            <v>D</v>
          </cell>
          <cell r="J5062" t="str">
            <v>GAJI DASAR I BLN AGT-05 PENYIMPANAN</v>
          </cell>
          <cell r="K5062" t="str">
            <v>103330640</v>
          </cell>
        </row>
        <row r="5063">
          <cell r="A5063" t="str">
            <v>F</v>
          </cell>
          <cell r="B5063" t="str">
            <v>1</v>
          </cell>
          <cell r="D5063" t="str">
            <v>003689</v>
          </cell>
          <cell r="E5063">
            <v>38589</v>
          </cell>
          <cell r="F5063" t="str">
            <v>41010N2</v>
          </cell>
          <cell r="G5063" t="str">
            <v>6101000110N2</v>
          </cell>
          <cell r="H5063">
            <v>1265500</v>
          </cell>
          <cell r="I5063" t="str">
            <v>D</v>
          </cell>
          <cell r="J5063" t="str">
            <v>GAJI DASAR I BLN AGT-05 PENYIMPANAN BAHAN BA</v>
          </cell>
          <cell r="K5063" t="str">
            <v>103330650</v>
          </cell>
        </row>
        <row r="5064">
          <cell r="A5064" t="str">
            <v>F</v>
          </cell>
          <cell r="B5064" t="str">
            <v>1</v>
          </cell>
          <cell r="D5064" t="str">
            <v>003689</v>
          </cell>
          <cell r="E5064">
            <v>38589</v>
          </cell>
          <cell r="F5064" t="str">
            <v>41010N3</v>
          </cell>
          <cell r="G5064" t="str">
            <v>6101000110N3</v>
          </cell>
          <cell r="H5064">
            <v>4036000</v>
          </cell>
          <cell r="I5064" t="str">
            <v>D</v>
          </cell>
          <cell r="J5064" t="str">
            <v>GAJI DASAR I BLN AGT-05 PENYIMPANAN BAHAN KE</v>
          </cell>
          <cell r="K5064" t="str">
            <v>103330660</v>
          </cell>
        </row>
        <row r="5065">
          <cell r="A5065" t="str">
            <v>F</v>
          </cell>
          <cell r="B5065" t="str">
            <v>1</v>
          </cell>
          <cell r="D5065" t="str">
            <v>003689</v>
          </cell>
          <cell r="E5065">
            <v>38589</v>
          </cell>
          <cell r="F5065" t="str">
            <v>41010N4</v>
          </cell>
          <cell r="G5065" t="str">
            <v>6101000110N4</v>
          </cell>
          <cell r="H5065">
            <v>3299500</v>
          </cell>
          <cell r="I5065" t="str">
            <v>D</v>
          </cell>
          <cell r="J5065" t="str">
            <v>GAJI DASAR I BLN AGT-05 PENYIMPANAN PRODUK J</v>
          </cell>
          <cell r="K5065" t="str">
            <v>103330670</v>
          </cell>
        </row>
        <row r="5066">
          <cell r="A5066" t="str">
            <v>F</v>
          </cell>
          <cell r="B5066" t="str">
            <v>1</v>
          </cell>
          <cell r="D5066" t="str">
            <v>003689</v>
          </cell>
          <cell r="E5066">
            <v>38589</v>
          </cell>
          <cell r="F5066" t="str">
            <v>41010N5</v>
          </cell>
          <cell r="G5066" t="str">
            <v>6101000110N5</v>
          </cell>
          <cell r="H5066">
            <v>673000</v>
          </cell>
          <cell r="I5066" t="str">
            <v>D</v>
          </cell>
          <cell r="J5066" t="str">
            <v>GAJI DASAR I BLN AGT-05 PENYIMPANAN BARANG T</v>
          </cell>
          <cell r="K5066" t="str">
            <v>103330680</v>
          </cell>
        </row>
        <row r="5067">
          <cell r="A5067" t="str">
            <v>F</v>
          </cell>
          <cell r="B5067" t="str">
            <v>1</v>
          </cell>
          <cell r="D5067" t="str">
            <v>003689</v>
          </cell>
          <cell r="E5067">
            <v>38589</v>
          </cell>
          <cell r="F5067" t="str">
            <v>41010N6</v>
          </cell>
          <cell r="G5067" t="str">
            <v>6101000110N6</v>
          </cell>
          <cell r="H5067">
            <v>5775000</v>
          </cell>
          <cell r="I5067" t="str">
            <v>D</v>
          </cell>
          <cell r="J5067" t="str">
            <v>GAJI DASAR I BLN AGT-05 PENYIMPANAN KULIT KI</v>
          </cell>
          <cell r="K5067" t="str">
            <v>103330690</v>
          </cell>
        </row>
        <row r="5068">
          <cell r="A5068" t="str">
            <v>F</v>
          </cell>
          <cell r="B5068" t="str">
            <v>8</v>
          </cell>
          <cell r="D5068" t="str">
            <v>000247</v>
          </cell>
          <cell r="E5068">
            <v>38590</v>
          </cell>
          <cell r="F5068" t="str">
            <v>3300100</v>
          </cell>
          <cell r="G5068" t="str">
            <v>110805010100</v>
          </cell>
          <cell r="H5068">
            <v>66483200</v>
          </cell>
          <cell r="I5068" t="str">
            <v>K</v>
          </cell>
          <cell r="J5068" t="str">
            <v>OR.2210500751 50 KG SALBUTAMOL B50370V 3012148</v>
          </cell>
          <cell r="K5068" t="str">
            <v>500910270</v>
          </cell>
        </row>
        <row r="5069">
          <cell r="A5069" t="str">
            <v>F</v>
          </cell>
          <cell r="B5069" t="str">
            <v>1</v>
          </cell>
          <cell r="D5069" t="str">
            <v>003689</v>
          </cell>
          <cell r="E5069">
            <v>38589</v>
          </cell>
          <cell r="F5069" t="str">
            <v>41010N7</v>
          </cell>
          <cell r="G5069" t="str">
            <v>6101000110N7</v>
          </cell>
          <cell r="H5069">
            <v>4049500</v>
          </cell>
          <cell r="I5069" t="str">
            <v>D</v>
          </cell>
          <cell r="J5069" t="str">
            <v>GAJI DASAR I BLN AGT-05 PENIMBANGAN SENTRAL</v>
          </cell>
          <cell r="K5069" t="str">
            <v>103330700</v>
          </cell>
        </row>
        <row r="5070">
          <cell r="A5070" t="str">
            <v>F</v>
          </cell>
          <cell r="B5070" t="str">
            <v>1</v>
          </cell>
          <cell r="D5070" t="str">
            <v>003689</v>
          </cell>
          <cell r="E5070">
            <v>38589</v>
          </cell>
          <cell r="F5070" t="str">
            <v>41010N8</v>
          </cell>
          <cell r="G5070" t="str">
            <v>6101000110N8</v>
          </cell>
          <cell r="H5070">
            <v>717500</v>
          </cell>
          <cell r="I5070" t="str">
            <v>D</v>
          </cell>
          <cell r="J5070" t="str">
            <v>GAJI DASAR I BLN AGT-05 PENANDAAN BAHAN KEMA</v>
          </cell>
          <cell r="K5070" t="str">
            <v>103330710</v>
          </cell>
        </row>
        <row r="5071">
          <cell r="A5071" t="str">
            <v>F</v>
          </cell>
          <cell r="B5071" t="str">
            <v>1</v>
          </cell>
          <cell r="D5071" t="str">
            <v>003689</v>
          </cell>
          <cell r="E5071">
            <v>38589</v>
          </cell>
          <cell r="F5071" t="str">
            <v>41010O1</v>
          </cell>
          <cell r="G5071" t="str">
            <v>6101000110O1</v>
          </cell>
          <cell r="H5071">
            <v>803500</v>
          </cell>
          <cell r="I5071" t="str">
            <v>D</v>
          </cell>
          <cell r="J5071" t="str">
            <v>GAJI DASAR I BLN AGT-05 PEMBELIAN</v>
          </cell>
          <cell r="K5071" t="str">
            <v>103330720</v>
          </cell>
        </row>
        <row r="5072">
          <cell r="A5072" t="str">
            <v>F</v>
          </cell>
          <cell r="B5072" t="str">
            <v>8</v>
          </cell>
          <cell r="D5072" t="str">
            <v>000247</v>
          </cell>
          <cell r="E5072">
            <v>38590</v>
          </cell>
          <cell r="F5072" t="str">
            <v>1390000</v>
          </cell>
          <cell r="G5072" t="str">
            <v>210101020000</v>
          </cell>
          <cell r="H5072">
            <v>64462500</v>
          </cell>
          <cell r="I5072" t="str">
            <v>D</v>
          </cell>
          <cell r="J5072" t="str">
            <v>3012148B50370/07        50.000-KG STARCH 1500</v>
          </cell>
          <cell r="K5072" t="str">
            <v>500910280</v>
          </cell>
        </row>
        <row r="5073">
          <cell r="A5073" t="str">
            <v>F</v>
          </cell>
          <cell r="B5073" t="str">
            <v>1</v>
          </cell>
          <cell r="D5073" t="str">
            <v>003689</v>
          </cell>
          <cell r="E5073">
            <v>38589</v>
          </cell>
          <cell r="F5073" t="str">
            <v>41010O2</v>
          </cell>
          <cell r="G5073" t="str">
            <v>6101000110O2</v>
          </cell>
          <cell r="H5073">
            <v>1261000</v>
          </cell>
          <cell r="I5073" t="str">
            <v>D</v>
          </cell>
          <cell r="J5073" t="str">
            <v>GAJI DASAR I BLN AGT-05 PEMBELIAN BAHAN PROD</v>
          </cell>
          <cell r="K5073" t="str">
            <v>103330730</v>
          </cell>
        </row>
        <row r="5074">
          <cell r="A5074" t="str">
            <v>F</v>
          </cell>
          <cell r="B5074" t="str">
            <v>1</v>
          </cell>
          <cell r="D5074" t="str">
            <v>003689</v>
          </cell>
          <cell r="E5074">
            <v>38589</v>
          </cell>
          <cell r="F5074" t="str">
            <v>41010O3</v>
          </cell>
          <cell r="G5074" t="str">
            <v>6101000110O3</v>
          </cell>
          <cell r="H5074">
            <v>1030500</v>
          </cell>
          <cell r="I5074" t="str">
            <v>D</v>
          </cell>
          <cell r="J5074" t="str">
            <v>GAJI DASAR I BLN AGT-05 PEMBELIAN BAHAN NON</v>
          </cell>
          <cell r="K5074" t="str">
            <v>103330740</v>
          </cell>
        </row>
        <row r="5075">
          <cell r="A5075" t="str">
            <v>F</v>
          </cell>
          <cell r="B5075" t="str">
            <v>1</v>
          </cell>
          <cell r="D5075" t="str">
            <v>003689</v>
          </cell>
          <cell r="E5075">
            <v>38589</v>
          </cell>
          <cell r="F5075" t="str">
            <v>41010P1</v>
          </cell>
          <cell r="G5075" t="str">
            <v>6101000110P1</v>
          </cell>
          <cell r="H5075">
            <v>728000</v>
          </cell>
          <cell r="I5075" t="str">
            <v>D</v>
          </cell>
          <cell r="J5075" t="str">
            <v>GAJI DASAR I BLN AGT-05 PENGOLAHAN DATA INFO</v>
          </cell>
          <cell r="K5075" t="str">
            <v>103330750</v>
          </cell>
        </row>
        <row r="5076">
          <cell r="A5076" t="str">
            <v>F</v>
          </cell>
          <cell r="B5076" t="str">
            <v>1</v>
          </cell>
          <cell r="D5076" t="str">
            <v>003689</v>
          </cell>
          <cell r="E5076">
            <v>38589</v>
          </cell>
          <cell r="F5076" t="str">
            <v>41010A4</v>
          </cell>
          <cell r="G5076" t="str">
            <v>6101000110A4</v>
          </cell>
          <cell r="H5076">
            <v>6452000</v>
          </cell>
          <cell r="I5076" t="str">
            <v>D</v>
          </cell>
          <cell r="J5076" t="str">
            <v>GAJI DASAR I BLN AGT-05 KTO BINTANG</v>
          </cell>
          <cell r="K5076" t="str">
            <v>103330760</v>
          </cell>
        </row>
        <row r="5077">
          <cell r="A5077" t="str">
            <v>F</v>
          </cell>
          <cell r="B5077" t="str">
            <v>8</v>
          </cell>
          <cell r="D5077" t="str">
            <v>000247</v>
          </cell>
          <cell r="E5077">
            <v>38590</v>
          </cell>
          <cell r="F5077" t="str">
            <v>9320100</v>
          </cell>
          <cell r="G5077" t="str">
            <v>720101010100</v>
          </cell>
          <cell r="H5077">
            <v>2020700</v>
          </cell>
          <cell r="I5077" t="str">
            <v>D</v>
          </cell>
          <cell r="J5077" t="str">
            <v>SEL.KURS 3012148B50370/07 50.000-KG STARCH 1500</v>
          </cell>
          <cell r="K5077" t="str">
            <v>500910290</v>
          </cell>
        </row>
        <row r="5078">
          <cell r="A5078" t="str">
            <v>F</v>
          </cell>
          <cell r="B5078" t="str">
            <v>1</v>
          </cell>
          <cell r="D5078" t="str">
            <v>003689</v>
          </cell>
          <cell r="E5078">
            <v>38589</v>
          </cell>
          <cell r="F5078" t="str">
            <v>41010Q5</v>
          </cell>
          <cell r="G5078" t="str">
            <v>6101000110Q5</v>
          </cell>
          <cell r="H5078">
            <v>5612000</v>
          </cell>
          <cell r="I5078" t="str">
            <v>D</v>
          </cell>
          <cell r="J5078" t="str">
            <v>GAJI DASAR I BLN AGT-05 UMUM</v>
          </cell>
          <cell r="K5078" t="str">
            <v>103330770</v>
          </cell>
        </row>
        <row r="5079">
          <cell r="A5079" t="str">
            <v>F</v>
          </cell>
          <cell r="B5079" t="str">
            <v>1</v>
          </cell>
          <cell r="D5079" t="str">
            <v>003689</v>
          </cell>
          <cell r="E5079">
            <v>38589</v>
          </cell>
          <cell r="F5079" t="str">
            <v>41010Q5</v>
          </cell>
          <cell r="G5079" t="str">
            <v>6101000110Q5</v>
          </cell>
          <cell r="H5079">
            <v>8325500</v>
          </cell>
          <cell r="I5079" t="str">
            <v>D</v>
          </cell>
          <cell r="J5079" t="str">
            <v>GAJI DASAR I BLN AGT-05 UMUM</v>
          </cell>
          <cell r="K5079" t="str">
            <v>103330780</v>
          </cell>
        </row>
        <row r="5080">
          <cell r="A5080" t="str">
            <v>F</v>
          </cell>
          <cell r="B5080" t="str">
            <v>1</v>
          </cell>
          <cell r="D5080" t="str">
            <v>003689</v>
          </cell>
          <cell r="E5080">
            <v>38589</v>
          </cell>
          <cell r="F5080" t="str">
            <v>41010Q6</v>
          </cell>
          <cell r="G5080" t="str">
            <v>6101000110Q6</v>
          </cell>
          <cell r="H5080">
            <v>5901500</v>
          </cell>
          <cell r="I5080" t="str">
            <v>D</v>
          </cell>
          <cell r="J5080" t="str">
            <v>GAJI DASAR I BLN AGT-05 RUMAH TANGGA</v>
          </cell>
          <cell r="K5080" t="str">
            <v>103330790</v>
          </cell>
        </row>
        <row r="5081">
          <cell r="A5081" t="str">
            <v>F</v>
          </cell>
          <cell r="B5081" t="str">
            <v>1</v>
          </cell>
          <cell r="D5081" t="str">
            <v>003689</v>
          </cell>
          <cell r="E5081">
            <v>38589</v>
          </cell>
          <cell r="F5081" t="str">
            <v>41010Q1</v>
          </cell>
          <cell r="G5081" t="str">
            <v>6101000110Q1</v>
          </cell>
          <cell r="H5081">
            <v>865000</v>
          </cell>
          <cell r="I5081" t="str">
            <v>D</v>
          </cell>
          <cell r="J5081" t="str">
            <v>GAJI DASAR I BLN AGT-05 ADM.PERSONALIA &amp; UMU</v>
          </cell>
          <cell r="K5081" t="str">
            <v>103330800</v>
          </cell>
        </row>
        <row r="5082">
          <cell r="A5082" t="str">
            <v>F</v>
          </cell>
          <cell r="B5082" t="str">
            <v>1</v>
          </cell>
          <cell r="D5082" t="str">
            <v>003689</v>
          </cell>
          <cell r="E5082">
            <v>38589</v>
          </cell>
          <cell r="F5082" t="str">
            <v>41010Q2</v>
          </cell>
          <cell r="G5082" t="str">
            <v>6101000110Q2</v>
          </cell>
          <cell r="H5082">
            <v>3389000</v>
          </cell>
          <cell r="I5082" t="str">
            <v>D</v>
          </cell>
          <cell r="J5082" t="str">
            <v>GAJI DASAR I BLN AGT-05 ADM.PERSONALIA PLANT</v>
          </cell>
          <cell r="K5082" t="str">
            <v>103330810</v>
          </cell>
        </row>
        <row r="5083">
          <cell r="A5083" t="str">
            <v>F</v>
          </cell>
          <cell r="B5083" t="str">
            <v>1</v>
          </cell>
          <cell r="D5083" t="str">
            <v>003689</v>
          </cell>
          <cell r="E5083">
            <v>38589</v>
          </cell>
          <cell r="F5083" t="str">
            <v>41010Q4</v>
          </cell>
          <cell r="G5083" t="str">
            <v>6101000110Q4</v>
          </cell>
          <cell r="H5083">
            <v>685000</v>
          </cell>
          <cell r="I5083" t="str">
            <v>D</v>
          </cell>
          <cell r="J5083" t="str">
            <v>GAJI DASAR I BLN AGT-05 PELATIHAN</v>
          </cell>
          <cell r="K5083" t="str">
            <v>103330820</v>
          </cell>
        </row>
        <row r="5084">
          <cell r="A5084" t="str">
            <v>F</v>
          </cell>
          <cell r="B5084" t="str">
            <v>1</v>
          </cell>
          <cell r="D5084" t="str">
            <v>003689</v>
          </cell>
          <cell r="E5084">
            <v>38589</v>
          </cell>
          <cell r="F5084" t="str">
            <v>41010R1</v>
          </cell>
          <cell r="G5084" t="str">
            <v>6101000110R1</v>
          </cell>
          <cell r="H5084">
            <v>728000</v>
          </cell>
          <cell r="I5084" t="str">
            <v>D</v>
          </cell>
          <cell r="J5084" t="str">
            <v>GAJI DASAR I BLN AGT-05 AKUNTANSI</v>
          </cell>
          <cell r="K5084" t="str">
            <v>103330830</v>
          </cell>
        </row>
        <row r="5085">
          <cell r="A5085" t="str">
            <v>F</v>
          </cell>
          <cell r="B5085" t="str">
            <v>1</v>
          </cell>
          <cell r="D5085" t="str">
            <v>003689</v>
          </cell>
          <cell r="E5085">
            <v>38589</v>
          </cell>
          <cell r="F5085" t="str">
            <v>41010R2</v>
          </cell>
          <cell r="G5085" t="str">
            <v>6101000110R2</v>
          </cell>
          <cell r="H5085">
            <v>4025000</v>
          </cell>
          <cell r="I5085" t="str">
            <v>D</v>
          </cell>
          <cell r="J5085" t="str">
            <v>GAJI DASAR I BLN AGT-05 BID.VERIFIKASI / LAP</v>
          </cell>
          <cell r="K5085" t="str">
            <v>103330840</v>
          </cell>
        </row>
        <row r="5086">
          <cell r="A5086" t="str">
            <v>F</v>
          </cell>
          <cell r="B5086" t="str">
            <v>1</v>
          </cell>
          <cell r="D5086" t="str">
            <v>003689</v>
          </cell>
          <cell r="E5086">
            <v>38589</v>
          </cell>
          <cell r="F5086" t="str">
            <v>41010R2</v>
          </cell>
          <cell r="G5086" t="str">
            <v>6101000110R2</v>
          </cell>
          <cell r="H5086">
            <v>566500</v>
          </cell>
          <cell r="I5086" t="str">
            <v>D</v>
          </cell>
          <cell r="J5086" t="str">
            <v>GAJI DASAR I BLN AGT-05 BID.VERIFIKASI / LAP</v>
          </cell>
          <cell r="K5086" t="str">
            <v>103330850</v>
          </cell>
        </row>
        <row r="5087">
          <cell r="A5087" t="str">
            <v>F</v>
          </cell>
          <cell r="B5087" t="str">
            <v>1</v>
          </cell>
          <cell r="D5087" t="str">
            <v>003689</v>
          </cell>
          <cell r="E5087">
            <v>38589</v>
          </cell>
          <cell r="F5087" t="str">
            <v>41010R4</v>
          </cell>
          <cell r="G5087" t="str">
            <v>6101000110R4</v>
          </cell>
          <cell r="H5087">
            <v>770000</v>
          </cell>
          <cell r="I5087" t="str">
            <v>D</v>
          </cell>
          <cell r="J5087" t="str">
            <v>GAJI DASAR I BLN AGT-05 BID STANDARISASI PEN</v>
          </cell>
          <cell r="K5087" t="str">
            <v>103330860</v>
          </cell>
        </row>
        <row r="5088">
          <cell r="A5088" t="str">
            <v>F</v>
          </cell>
          <cell r="B5088" t="str">
            <v>1</v>
          </cell>
          <cell r="D5088" t="str">
            <v>003689</v>
          </cell>
          <cell r="E5088">
            <v>38589</v>
          </cell>
          <cell r="F5088" t="str">
            <v>41010S1</v>
          </cell>
          <cell r="G5088" t="str">
            <v>6101000110S1</v>
          </cell>
          <cell r="H5088">
            <v>1433500</v>
          </cell>
          <cell r="I5088" t="str">
            <v>D</v>
          </cell>
          <cell r="J5088" t="str">
            <v>GAJI DASAR I BLN AGT-05 KEUANGAN</v>
          </cell>
          <cell r="K5088" t="str">
            <v>103330870</v>
          </cell>
        </row>
        <row r="5089">
          <cell r="A5089" t="str">
            <v>F</v>
          </cell>
          <cell r="B5089" t="str">
            <v>1</v>
          </cell>
          <cell r="D5089" t="str">
            <v>003689</v>
          </cell>
          <cell r="E5089">
            <v>38589</v>
          </cell>
          <cell r="F5089" t="str">
            <v>41010S2</v>
          </cell>
          <cell r="G5089" t="str">
            <v>6101000110S2</v>
          </cell>
          <cell r="H5089">
            <v>715000</v>
          </cell>
          <cell r="I5089" t="str">
            <v>D</v>
          </cell>
          <cell r="J5089" t="str">
            <v>GAJI DASAR I BLN AGT-05 ANGGARAN</v>
          </cell>
          <cell r="K5089" t="str">
            <v>103330880</v>
          </cell>
        </row>
        <row r="5090">
          <cell r="A5090" t="str">
            <v>F</v>
          </cell>
          <cell r="B5090" t="str">
            <v>1</v>
          </cell>
          <cell r="D5090" t="str">
            <v>003689</v>
          </cell>
          <cell r="E5090">
            <v>38589</v>
          </cell>
          <cell r="F5090" t="str">
            <v>41010S3</v>
          </cell>
          <cell r="G5090" t="str">
            <v>6101000110S3</v>
          </cell>
          <cell r="H5090">
            <v>2660000</v>
          </cell>
          <cell r="I5090" t="str">
            <v>D</v>
          </cell>
          <cell r="J5090" t="str">
            <v>GAJI DASAR I BLN AGT-05 ADM / KAS BANK PLANT</v>
          </cell>
          <cell r="K5090" t="str">
            <v>103330890</v>
          </cell>
        </row>
        <row r="5091">
          <cell r="A5091" t="str">
            <v>F</v>
          </cell>
          <cell r="B5091" t="str">
            <v>1</v>
          </cell>
          <cell r="D5091" t="str">
            <v>003689</v>
          </cell>
          <cell r="E5091">
            <v>38589</v>
          </cell>
          <cell r="F5091" t="str">
            <v>41010S4</v>
          </cell>
          <cell r="G5091" t="str">
            <v>6101000110S4</v>
          </cell>
          <cell r="H5091">
            <v>2279500</v>
          </cell>
          <cell r="I5091" t="str">
            <v>D</v>
          </cell>
          <cell r="J5091" t="str">
            <v>GAJI DASAR I BLN AGT-05 PAJAK</v>
          </cell>
          <cell r="K5091" t="str">
            <v>103330900</v>
          </cell>
        </row>
        <row r="5092">
          <cell r="A5092" t="str">
            <v>F</v>
          </cell>
          <cell r="B5092" t="str">
            <v>1</v>
          </cell>
          <cell r="D5092" t="str">
            <v>003689</v>
          </cell>
          <cell r="E5092">
            <v>38589</v>
          </cell>
          <cell r="F5092" t="str">
            <v>41010F2</v>
          </cell>
          <cell r="G5092" t="str">
            <v>6101000110F2</v>
          </cell>
          <cell r="H5092">
            <v>639000</v>
          </cell>
          <cell r="I5092" t="str">
            <v>D</v>
          </cell>
          <cell r="J5092" t="str">
            <v>GAJI DASAR I BLN AGT-05 GRANULASI</v>
          </cell>
          <cell r="K5092" t="str">
            <v>103330910</v>
          </cell>
        </row>
        <row r="5093">
          <cell r="A5093" t="str">
            <v>F</v>
          </cell>
          <cell r="B5093" t="str">
            <v>1</v>
          </cell>
          <cell r="D5093" t="str">
            <v>003689</v>
          </cell>
          <cell r="E5093">
            <v>38589</v>
          </cell>
          <cell r="F5093" t="str">
            <v>41010F3</v>
          </cell>
          <cell r="G5093" t="str">
            <v>6101000110F3</v>
          </cell>
          <cell r="H5093">
            <v>606000</v>
          </cell>
          <cell r="I5093" t="str">
            <v>D</v>
          </cell>
          <cell r="J5093" t="str">
            <v>GAJI DASAR I BLN AGT-05 PENCETAKAN</v>
          </cell>
          <cell r="K5093" t="str">
            <v>103330920</v>
          </cell>
        </row>
        <row r="5094">
          <cell r="A5094" t="str">
            <v>F</v>
          </cell>
          <cell r="B5094" t="str">
            <v>1</v>
          </cell>
          <cell r="D5094" t="str">
            <v>003689</v>
          </cell>
          <cell r="E5094">
            <v>38589</v>
          </cell>
          <cell r="F5094" t="str">
            <v>41010F5</v>
          </cell>
          <cell r="G5094" t="str">
            <v>6101000110F5</v>
          </cell>
          <cell r="H5094">
            <v>606000</v>
          </cell>
          <cell r="I5094" t="str">
            <v>D</v>
          </cell>
          <cell r="J5094" t="str">
            <v>GAJI DASAR I BLN AGT-05 ARV</v>
          </cell>
          <cell r="K5094" t="str">
            <v>103330930</v>
          </cell>
        </row>
        <row r="5095">
          <cell r="A5095" t="str">
            <v>F</v>
          </cell>
          <cell r="B5095" t="str">
            <v>1</v>
          </cell>
          <cell r="D5095" t="str">
            <v>003689</v>
          </cell>
          <cell r="E5095">
            <v>38589</v>
          </cell>
          <cell r="F5095" t="str">
            <v>41010H2</v>
          </cell>
          <cell r="G5095" t="str">
            <v>6101000110H2</v>
          </cell>
          <cell r="H5095">
            <v>3636000</v>
          </cell>
          <cell r="I5095" t="str">
            <v>D</v>
          </cell>
          <cell r="J5095" t="str">
            <v>GAJI DASAR I BLN AGT-05 PENCAMPURAN DAN PENC</v>
          </cell>
          <cell r="K5095" t="str">
            <v>103330940</v>
          </cell>
        </row>
        <row r="5096">
          <cell r="A5096" t="str">
            <v>F</v>
          </cell>
          <cell r="B5096" t="str">
            <v>1</v>
          </cell>
          <cell r="D5096" t="str">
            <v>003689</v>
          </cell>
          <cell r="E5096">
            <v>38589</v>
          </cell>
          <cell r="F5096" t="str">
            <v>41010J5</v>
          </cell>
          <cell r="G5096" t="str">
            <v>6101000110J5</v>
          </cell>
          <cell r="H5096">
            <v>639000</v>
          </cell>
          <cell r="I5096" t="str">
            <v>D</v>
          </cell>
          <cell r="J5096" t="str">
            <v>GAJI DASAR I BLN AGT-05 KALIBRASI INSTRUMEN</v>
          </cell>
          <cell r="K5096" t="str">
            <v>103330950</v>
          </cell>
        </row>
        <row r="5097">
          <cell r="A5097" t="str">
            <v>F</v>
          </cell>
          <cell r="B5097" t="str">
            <v>1</v>
          </cell>
          <cell r="D5097" t="str">
            <v>003689</v>
          </cell>
          <cell r="E5097">
            <v>38589</v>
          </cell>
          <cell r="F5097" t="str">
            <v>41010K2</v>
          </cell>
          <cell r="G5097" t="str">
            <v>6101000110K2</v>
          </cell>
          <cell r="H5097">
            <v>639000</v>
          </cell>
          <cell r="I5097" t="str">
            <v>D</v>
          </cell>
          <cell r="J5097" t="str">
            <v>GAJI DASAR I BLN AGT-05 PEMERIKSAAN BAHAN BA</v>
          </cell>
          <cell r="K5097" t="str">
            <v>103330960</v>
          </cell>
        </row>
        <row r="5098">
          <cell r="A5098" t="str">
            <v>F</v>
          </cell>
          <cell r="B5098" t="str">
            <v>1</v>
          </cell>
          <cell r="D5098" t="str">
            <v>003689</v>
          </cell>
          <cell r="E5098">
            <v>38589</v>
          </cell>
          <cell r="F5098" t="str">
            <v>41010K4</v>
          </cell>
          <cell r="G5098" t="str">
            <v>6101000110K4</v>
          </cell>
          <cell r="H5098">
            <v>2556000</v>
          </cell>
          <cell r="I5098" t="str">
            <v>D</v>
          </cell>
          <cell r="J5098" t="str">
            <v>GAJI DASAR I BLN AGT-05 PEMERIKSAAN PRODUK J</v>
          </cell>
          <cell r="K5098" t="str">
            <v>103330970</v>
          </cell>
        </row>
        <row r="5099">
          <cell r="A5099" t="str">
            <v>F</v>
          </cell>
          <cell r="B5099" t="str">
            <v>1</v>
          </cell>
          <cell r="D5099" t="str">
            <v>003689</v>
          </cell>
          <cell r="E5099">
            <v>38589</v>
          </cell>
          <cell r="F5099" t="str">
            <v>41010K6</v>
          </cell>
          <cell r="G5099" t="str">
            <v>6101000110K6</v>
          </cell>
          <cell r="H5099">
            <v>639000</v>
          </cell>
          <cell r="I5099" t="str">
            <v>D</v>
          </cell>
          <cell r="J5099" t="str">
            <v>GAJI DASAR I BLN AGT-05 PEMERIKSAAN MIKROBIO</v>
          </cell>
          <cell r="K5099" t="str">
            <v>103330980</v>
          </cell>
        </row>
        <row r="5100">
          <cell r="A5100" t="str">
            <v>F</v>
          </cell>
          <cell r="B5100" t="str">
            <v>1</v>
          </cell>
          <cell r="D5100" t="str">
            <v>003689</v>
          </cell>
          <cell r="E5100">
            <v>38589</v>
          </cell>
          <cell r="F5100" t="str">
            <v>41010L3</v>
          </cell>
          <cell r="G5100" t="str">
            <v>6101000110L3</v>
          </cell>
          <cell r="H5100">
            <v>639000</v>
          </cell>
          <cell r="I5100" t="str">
            <v>D</v>
          </cell>
          <cell r="J5100" t="str">
            <v>GAJI DASAR I BLN AGT-05 EVALUASI METODA ANAL</v>
          </cell>
          <cell r="K5100" t="str">
            <v>103330990</v>
          </cell>
        </row>
        <row r="5101">
          <cell r="A5101" t="str">
            <v>F</v>
          </cell>
          <cell r="B5101" t="str">
            <v>1</v>
          </cell>
          <cell r="D5101" t="str">
            <v>003689</v>
          </cell>
          <cell r="E5101">
            <v>38589</v>
          </cell>
          <cell r="F5101" t="str">
            <v>41010Q5</v>
          </cell>
          <cell r="G5101" t="str">
            <v>6101000110Q5</v>
          </cell>
          <cell r="H5101">
            <v>1212000</v>
          </cell>
          <cell r="I5101" t="str">
            <v>D</v>
          </cell>
          <cell r="J5101" t="str">
            <v>GAJI DASAR I BLN AGT-05 UMUM</v>
          </cell>
          <cell r="K5101" t="str">
            <v>103331000</v>
          </cell>
        </row>
        <row r="5102">
          <cell r="A5102" t="str">
            <v>F</v>
          </cell>
          <cell r="B5102" t="str">
            <v>1</v>
          </cell>
          <cell r="D5102" t="str">
            <v>003689</v>
          </cell>
          <cell r="E5102">
            <v>38589</v>
          </cell>
          <cell r="F5102" t="str">
            <v>41010S2</v>
          </cell>
          <cell r="G5102" t="str">
            <v>6101000110S2</v>
          </cell>
          <cell r="H5102">
            <v>669500</v>
          </cell>
          <cell r="I5102" t="str">
            <v>D</v>
          </cell>
          <cell r="J5102" t="str">
            <v>GAJI DASAR I BLN AGT-05 ANGGARAN</v>
          </cell>
          <cell r="K5102" t="str">
            <v>103331010</v>
          </cell>
        </row>
        <row r="5103">
          <cell r="A5103" t="str">
            <v>F</v>
          </cell>
          <cell r="B5103" t="str">
            <v>1</v>
          </cell>
          <cell r="D5103" t="str">
            <v>003689</v>
          </cell>
          <cell r="E5103">
            <v>38589</v>
          </cell>
          <cell r="F5103" t="str">
            <v>41110A0</v>
          </cell>
          <cell r="G5103" t="str">
            <v>6102000110A0</v>
          </cell>
          <cell r="H5103">
            <v>2000000</v>
          </cell>
          <cell r="I5103" t="str">
            <v>D</v>
          </cell>
          <cell r="J5103" t="str">
            <v>TUNJ ESELON BLN AGT-05 PLANT BANDUNG</v>
          </cell>
          <cell r="K5103" t="str">
            <v>103331020</v>
          </cell>
        </row>
        <row r="5104">
          <cell r="A5104" t="str">
            <v>F</v>
          </cell>
          <cell r="B5104" t="str">
            <v>1</v>
          </cell>
          <cell r="D5104" t="str">
            <v>003689</v>
          </cell>
          <cell r="E5104">
            <v>38589</v>
          </cell>
          <cell r="F5104" t="str">
            <v>41110A1</v>
          </cell>
          <cell r="G5104" t="str">
            <v>6102000110A1</v>
          </cell>
          <cell r="H5104">
            <v>1100000</v>
          </cell>
          <cell r="I5104" t="str">
            <v>D</v>
          </cell>
          <cell r="J5104" t="str">
            <v>TUNJ ESELON BLN AGT-05 MANAGEMENT REPRESENT</v>
          </cell>
          <cell r="K5104" t="str">
            <v>103331030</v>
          </cell>
        </row>
        <row r="5105">
          <cell r="A5105" t="str">
            <v>F</v>
          </cell>
          <cell r="B5105" t="str">
            <v>1</v>
          </cell>
          <cell r="D5105" t="str">
            <v>003689</v>
          </cell>
          <cell r="E5105">
            <v>38589</v>
          </cell>
          <cell r="F5105" t="str">
            <v>41110A2</v>
          </cell>
          <cell r="G5105" t="str">
            <v>6102000110A2</v>
          </cell>
          <cell r="H5105">
            <v>800000</v>
          </cell>
          <cell r="I5105" t="str">
            <v>D</v>
          </cell>
          <cell r="J5105" t="str">
            <v>TUNJ ESELON BLN AGT-05 K3L</v>
          </cell>
          <cell r="K5105" t="str">
            <v>103331040</v>
          </cell>
        </row>
        <row r="5106">
          <cell r="A5106" t="str">
            <v>F</v>
          </cell>
          <cell r="B5106" t="str">
            <v>1</v>
          </cell>
          <cell r="D5106" t="str">
            <v>003689</v>
          </cell>
          <cell r="E5106">
            <v>38589</v>
          </cell>
          <cell r="F5106" t="str">
            <v>41110A3</v>
          </cell>
          <cell r="G5106" t="str">
            <v>6102000110A3</v>
          </cell>
          <cell r="H5106">
            <v>425000</v>
          </cell>
          <cell r="I5106" t="str">
            <v>D</v>
          </cell>
          <cell r="J5106" t="str">
            <v>TUNJ ESELON BLN AGT-05 LIMBAH / IPAL</v>
          </cell>
          <cell r="K5106" t="str">
            <v>103331050</v>
          </cell>
        </row>
        <row r="5107">
          <cell r="A5107" t="str">
            <v>F</v>
          </cell>
          <cell r="B5107" t="str">
            <v>1</v>
          </cell>
          <cell r="D5107" t="str">
            <v>003689</v>
          </cell>
          <cell r="E5107">
            <v>38589</v>
          </cell>
          <cell r="F5107" t="str">
            <v>41110B0</v>
          </cell>
          <cell r="G5107" t="str">
            <v>6102000110B0</v>
          </cell>
          <cell r="H5107">
            <v>1500000</v>
          </cell>
          <cell r="I5107" t="str">
            <v>D</v>
          </cell>
          <cell r="J5107" t="str">
            <v>TUNJ ESELON BLN AGT-05 PERENCANAAN PRODUKSI</v>
          </cell>
          <cell r="K5107" t="str">
            <v>103331060</v>
          </cell>
        </row>
        <row r="5108">
          <cell r="A5108" t="str">
            <v>F</v>
          </cell>
          <cell r="B5108" t="str">
            <v>1</v>
          </cell>
          <cell r="D5108" t="str">
            <v>003689</v>
          </cell>
          <cell r="E5108">
            <v>38589</v>
          </cell>
          <cell r="F5108" t="str">
            <v>41110C1</v>
          </cell>
          <cell r="G5108" t="str">
            <v>6102000110C1</v>
          </cell>
          <cell r="H5108">
            <v>1125000</v>
          </cell>
          <cell r="I5108" t="str">
            <v>D</v>
          </cell>
          <cell r="J5108" t="str">
            <v>TUNJ ESELON BLN AGT-05 PERENCANAAN &amp; PENGEN</v>
          </cell>
          <cell r="K5108" t="str">
            <v>103331070</v>
          </cell>
        </row>
        <row r="5109">
          <cell r="A5109" t="str">
            <v>F</v>
          </cell>
          <cell r="B5109" t="str">
            <v>1</v>
          </cell>
          <cell r="D5109" t="str">
            <v>003689</v>
          </cell>
          <cell r="E5109">
            <v>38589</v>
          </cell>
          <cell r="F5109" t="str">
            <v>41110D1</v>
          </cell>
          <cell r="G5109" t="str">
            <v>6102000110D1</v>
          </cell>
          <cell r="H5109">
            <v>800000</v>
          </cell>
          <cell r="I5109" t="str">
            <v>D</v>
          </cell>
          <cell r="J5109" t="str">
            <v>TUNJ ESELON BLN AGT-05 PERENCANAAN PENGENDA</v>
          </cell>
          <cell r="K5109" t="str">
            <v>103331080</v>
          </cell>
        </row>
        <row r="5110">
          <cell r="A5110" t="str">
            <v>F</v>
          </cell>
          <cell r="B5110" t="str">
            <v>1</v>
          </cell>
          <cell r="D5110" t="str">
            <v>003689</v>
          </cell>
          <cell r="E5110">
            <v>38589</v>
          </cell>
          <cell r="F5110" t="str">
            <v>41110D2</v>
          </cell>
          <cell r="G5110" t="str">
            <v>6102000110D2</v>
          </cell>
          <cell r="H5110">
            <v>425000</v>
          </cell>
          <cell r="I5110" t="str">
            <v>D</v>
          </cell>
          <cell r="J5110" t="str">
            <v>TUNJ ESELON BLN AGT-05 PERENCANAAN PRODUKSI</v>
          </cell>
          <cell r="K5110" t="str">
            <v>103331090</v>
          </cell>
        </row>
        <row r="5111">
          <cell r="A5111" t="str">
            <v>F</v>
          </cell>
          <cell r="B5111" t="str">
            <v>1</v>
          </cell>
          <cell r="D5111" t="str">
            <v>003689</v>
          </cell>
          <cell r="E5111">
            <v>38589</v>
          </cell>
          <cell r="F5111" t="str">
            <v>41110D3</v>
          </cell>
          <cell r="G5111" t="str">
            <v>6102000110D3</v>
          </cell>
          <cell r="H5111">
            <v>375000</v>
          </cell>
          <cell r="I5111" t="str">
            <v>D</v>
          </cell>
          <cell r="J5111" t="str">
            <v>TUNJ ESELON BLN AGT-05 PENGENDALIAN PRODUKS</v>
          </cell>
          <cell r="K5111" t="str">
            <v>103331100</v>
          </cell>
        </row>
        <row r="5112">
          <cell r="A5112" t="str">
            <v>F</v>
          </cell>
          <cell r="B5112" t="str">
            <v>1</v>
          </cell>
          <cell r="D5112" t="str">
            <v>003689</v>
          </cell>
          <cell r="E5112">
            <v>38589</v>
          </cell>
          <cell r="F5112" t="str">
            <v>41110E0</v>
          </cell>
          <cell r="G5112" t="str">
            <v>6102000110E0</v>
          </cell>
          <cell r="H5112">
            <v>1500000</v>
          </cell>
          <cell r="I5112" t="str">
            <v>D</v>
          </cell>
          <cell r="J5112" t="str">
            <v>TUNJ ESELON BLN AGT-05 PRODUKSI</v>
          </cell>
          <cell r="K5112" t="str">
            <v>103331110</v>
          </cell>
        </row>
        <row r="5113">
          <cell r="A5113" t="str">
            <v>F</v>
          </cell>
          <cell r="B5113" t="str">
            <v>1</v>
          </cell>
          <cell r="D5113" t="str">
            <v>003689</v>
          </cell>
          <cell r="E5113">
            <v>38589</v>
          </cell>
          <cell r="F5113" t="str">
            <v>41110F1</v>
          </cell>
          <cell r="G5113" t="str">
            <v>6102000110F1</v>
          </cell>
          <cell r="H5113">
            <v>800000</v>
          </cell>
          <cell r="I5113" t="str">
            <v>D</v>
          </cell>
          <cell r="J5113" t="str">
            <v>TUNJ ESELON BLN AGT-05 PRODUKSI I</v>
          </cell>
          <cell r="K5113" t="str">
            <v>103331120</v>
          </cell>
        </row>
        <row r="5114">
          <cell r="A5114" t="str">
            <v>F</v>
          </cell>
          <cell r="B5114" t="str">
            <v>1</v>
          </cell>
          <cell r="D5114" t="str">
            <v>003689</v>
          </cell>
          <cell r="E5114">
            <v>38589</v>
          </cell>
          <cell r="F5114" t="str">
            <v>41110F2</v>
          </cell>
          <cell r="G5114" t="str">
            <v>6102000110F2</v>
          </cell>
          <cell r="H5114">
            <v>425000</v>
          </cell>
          <cell r="I5114" t="str">
            <v>D</v>
          </cell>
          <cell r="J5114" t="str">
            <v>TUNJ ESELON BLN AGT-05 GRANULASI</v>
          </cell>
          <cell r="K5114" t="str">
            <v>103331130</v>
          </cell>
        </row>
        <row r="5115">
          <cell r="A5115" t="str">
            <v>F</v>
          </cell>
          <cell r="B5115" t="str">
            <v>1</v>
          </cell>
          <cell r="D5115" t="str">
            <v>003689</v>
          </cell>
          <cell r="E5115">
            <v>38589</v>
          </cell>
          <cell r="F5115" t="str">
            <v>41110F3</v>
          </cell>
          <cell r="G5115" t="str">
            <v>6102000110F3</v>
          </cell>
          <cell r="H5115">
            <v>325000</v>
          </cell>
          <cell r="I5115" t="str">
            <v>D</v>
          </cell>
          <cell r="J5115" t="str">
            <v>TUNJ ESELON BLN AGT-05 PENCETAKAN</v>
          </cell>
          <cell r="K5115" t="str">
            <v>103331140</v>
          </cell>
        </row>
        <row r="5116">
          <cell r="A5116" t="str">
            <v>F</v>
          </cell>
          <cell r="B5116" t="str">
            <v>1</v>
          </cell>
          <cell r="D5116" t="str">
            <v>003689</v>
          </cell>
          <cell r="E5116">
            <v>38589</v>
          </cell>
          <cell r="F5116" t="str">
            <v>41110F4</v>
          </cell>
          <cell r="G5116" t="str">
            <v>6102000110F4</v>
          </cell>
          <cell r="H5116">
            <v>325000</v>
          </cell>
          <cell r="I5116" t="str">
            <v>D</v>
          </cell>
          <cell r="J5116" t="str">
            <v>TUNJ ESELON BLN AGT-05 PENYALUTAN</v>
          </cell>
          <cell r="K5116" t="str">
            <v>103331150</v>
          </cell>
        </row>
        <row r="5117">
          <cell r="A5117" t="str">
            <v>F</v>
          </cell>
          <cell r="B5117" t="str">
            <v>1</v>
          </cell>
          <cell r="D5117" t="str">
            <v>003689</v>
          </cell>
          <cell r="E5117">
            <v>38589</v>
          </cell>
          <cell r="F5117" t="str">
            <v>41110F5</v>
          </cell>
          <cell r="G5117" t="str">
            <v>6102000110F5</v>
          </cell>
          <cell r="H5117">
            <v>375000</v>
          </cell>
          <cell r="I5117" t="str">
            <v>D</v>
          </cell>
          <cell r="J5117" t="str">
            <v>TUNJ ESELON BLN AGT-05 ARV</v>
          </cell>
          <cell r="K5117" t="str">
            <v>103331160</v>
          </cell>
        </row>
        <row r="5118">
          <cell r="A5118" t="str">
            <v>F</v>
          </cell>
          <cell r="B5118" t="str">
            <v>1</v>
          </cell>
          <cell r="D5118" t="str">
            <v>003689</v>
          </cell>
          <cell r="E5118">
            <v>38589</v>
          </cell>
          <cell r="F5118" t="str">
            <v>41110F6</v>
          </cell>
          <cell r="G5118" t="str">
            <v>6102000110F6</v>
          </cell>
          <cell r="H5118">
            <v>425000</v>
          </cell>
          <cell r="I5118" t="str">
            <v>D</v>
          </cell>
          <cell r="J5118" t="str">
            <v>TUNJ ESELON BLN AGT-05 PENGEMASAN PRIMER</v>
          </cell>
          <cell r="K5118" t="str">
            <v>103331170</v>
          </cell>
        </row>
        <row r="5119">
          <cell r="A5119" t="str">
            <v>F</v>
          </cell>
          <cell r="B5119" t="str">
            <v>1</v>
          </cell>
          <cell r="D5119" t="str">
            <v>003689</v>
          </cell>
          <cell r="E5119">
            <v>38589</v>
          </cell>
          <cell r="F5119" t="str">
            <v>41110F7</v>
          </cell>
          <cell r="G5119" t="str">
            <v>6102000110F7</v>
          </cell>
          <cell r="H5119">
            <v>325000</v>
          </cell>
          <cell r="I5119" t="str">
            <v>D</v>
          </cell>
          <cell r="J5119" t="str">
            <v>TUNJ ESELON BLN AGT-05 PENGEMASAN SEKUNDER</v>
          </cell>
          <cell r="K5119" t="str">
            <v>103331180</v>
          </cell>
        </row>
        <row r="5120">
          <cell r="A5120" t="str">
            <v>F</v>
          </cell>
          <cell r="B5120" t="str">
            <v>1</v>
          </cell>
          <cell r="D5120" t="str">
            <v>003689</v>
          </cell>
          <cell r="E5120">
            <v>38589</v>
          </cell>
          <cell r="F5120" t="str">
            <v>41110G1</v>
          </cell>
          <cell r="G5120" t="str">
            <v>6102000110G1</v>
          </cell>
          <cell r="H5120">
            <v>800000</v>
          </cell>
          <cell r="I5120" t="str">
            <v>D</v>
          </cell>
          <cell r="J5120" t="str">
            <v>TUNJ ESELON BLN AGT-05 PRODUKSI II</v>
          </cell>
          <cell r="K5120" t="str">
            <v>103331190</v>
          </cell>
        </row>
        <row r="5121">
          <cell r="A5121" t="str">
            <v>F</v>
          </cell>
          <cell r="B5121" t="str">
            <v>1</v>
          </cell>
          <cell r="D5121" t="str">
            <v>003689</v>
          </cell>
          <cell r="E5121">
            <v>38589</v>
          </cell>
          <cell r="F5121" t="str">
            <v>41110G2</v>
          </cell>
          <cell r="G5121" t="str">
            <v>6102000110G2</v>
          </cell>
          <cell r="H5121">
            <v>325000</v>
          </cell>
          <cell r="I5121" t="str">
            <v>D</v>
          </cell>
          <cell r="J5121" t="str">
            <v>TUNJ ESELON BLN AGT-05 PENCAMPURAN &amp; PENGIS</v>
          </cell>
          <cell r="K5121" t="str">
            <v>103331200</v>
          </cell>
        </row>
        <row r="5122">
          <cell r="A5122" t="str">
            <v>F</v>
          </cell>
          <cell r="B5122" t="str">
            <v>1</v>
          </cell>
          <cell r="D5122" t="str">
            <v>003689</v>
          </cell>
          <cell r="E5122">
            <v>38589</v>
          </cell>
          <cell r="F5122" t="str">
            <v>41110G3</v>
          </cell>
          <cell r="G5122" t="str">
            <v>6102000110G3</v>
          </cell>
          <cell r="H5122">
            <v>325000</v>
          </cell>
          <cell r="I5122" t="str">
            <v>D</v>
          </cell>
          <cell r="J5122" t="str">
            <v>TUNJ ESELON BLN AGT-05 PENCAMPURAN &amp; PENGIS</v>
          </cell>
          <cell r="K5122" t="str">
            <v>103331210</v>
          </cell>
        </row>
        <row r="5123">
          <cell r="A5123" t="str">
            <v>F</v>
          </cell>
          <cell r="B5123" t="str">
            <v>1</v>
          </cell>
          <cell r="D5123" t="str">
            <v>003689</v>
          </cell>
          <cell r="E5123">
            <v>38589</v>
          </cell>
          <cell r="F5123" t="str">
            <v>41110G4</v>
          </cell>
          <cell r="G5123" t="str">
            <v>6102000110G4</v>
          </cell>
          <cell r="H5123">
            <v>325000</v>
          </cell>
          <cell r="I5123" t="str">
            <v>D</v>
          </cell>
          <cell r="J5123" t="str">
            <v>TUNJ ESELON BLN AGT-05 PENGEMASAN CAIRAN &amp;</v>
          </cell>
          <cell r="K5123" t="str">
            <v>103331220</v>
          </cell>
        </row>
        <row r="5124">
          <cell r="A5124" t="str">
            <v>F</v>
          </cell>
          <cell r="B5124" t="str">
            <v>1</v>
          </cell>
          <cell r="D5124" t="str">
            <v>003689</v>
          </cell>
          <cell r="E5124">
            <v>38589</v>
          </cell>
          <cell r="F5124" t="str">
            <v>41110G5</v>
          </cell>
          <cell r="G5124" t="str">
            <v>6102000110G5</v>
          </cell>
          <cell r="H5124">
            <v>325000</v>
          </cell>
          <cell r="I5124" t="str">
            <v>D</v>
          </cell>
          <cell r="J5124" t="str">
            <v>TUNJ ESELON BLN AGT-05 PROSES &amp; PENGEMASAN</v>
          </cell>
          <cell r="K5124" t="str">
            <v>103331230</v>
          </cell>
        </row>
        <row r="5125">
          <cell r="A5125" t="str">
            <v>F</v>
          </cell>
          <cell r="B5125" t="str">
            <v>1</v>
          </cell>
          <cell r="D5125" t="str">
            <v>003689</v>
          </cell>
          <cell r="E5125">
            <v>38589</v>
          </cell>
          <cell r="F5125" t="str">
            <v>41110H1</v>
          </cell>
          <cell r="G5125" t="str">
            <v>6102000110H1</v>
          </cell>
          <cell r="H5125">
            <v>800000</v>
          </cell>
          <cell r="I5125" t="str">
            <v>D</v>
          </cell>
          <cell r="J5125" t="str">
            <v>TUNJ ESELON BLN AGT-05 PRODUKSI III</v>
          </cell>
          <cell r="K5125" t="str">
            <v>103331240</v>
          </cell>
        </row>
        <row r="5126">
          <cell r="A5126" t="str">
            <v>F</v>
          </cell>
          <cell r="B5126" t="str">
            <v>1</v>
          </cell>
          <cell r="D5126" t="str">
            <v>003689</v>
          </cell>
          <cell r="E5126">
            <v>38589</v>
          </cell>
          <cell r="F5126" t="str">
            <v>41110H3</v>
          </cell>
          <cell r="G5126" t="str">
            <v>6102000110H3</v>
          </cell>
          <cell r="H5126">
            <v>375000</v>
          </cell>
          <cell r="I5126" t="str">
            <v>D</v>
          </cell>
          <cell r="J5126" t="str">
            <v>TUNJ ESELON BLN AGT-05 PENGEMASAN PIL KB &amp;</v>
          </cell>
          <cell r="K5126" t="str">
            <v>103331250</v>
          </cell>
        </row>
        <row r="5127">
          <cell r="A5127" t="str">
            <v>F</v>
          </cell>
          <cell r="B5127" t="str">
            <v>1</v>
          </cell>
          <cell r="D5127" t="str">
            <v>003689</v>
          </cell>
          <cell r="E5127">
            <v>38589</v>
          </cell>
          <cell r="F5127" t="str">
            <v>41110H4</v>
          </cell>
          <cell r="G5127" t="str">
            <v>6102000110H4</v>
          </cell>
          <cell r="H5127">
            <v>325000</v>
          </cell>
          <cell r="I5127" t="str">
            <v>D</v>
          </cell>
          <cell r="J5127" t="str">
            <v>TUNJ ESELON BLN AGT-05 EKSTRAKSI KINA</v>
          </cell>
          <cell r="K5127" t="str">
            <v>103331260</v>
          </cell>
        </row>
        <row r="5128">
          <cell r="A5128" t="str">
            <v>F</v>
          </cell>
          <cell r="B5128" t="str">
            <v>1</v>
          </cell>
          <cell r="D5128" t="str">
            <v>003689</v>
          </cell>
          <cell r="E5128">
            <v>38589</v>
          </cell>
          <cell r="F5128" t="str">
            <v>41110H5</v>
          </cell>
          <cell r="G5128" t="str">
            <v>6102000110H5</v>
          </cell>
          <cell r="H5128">
            <v>325000</v>
          </cell>
          <cell r="I5128" t="str">
            <v>D</v>
          </cell>
          <cell r="J5128" t="str">
            <v>TUNJ ESELON BLN AGT-05 ISOLASI ALKALOID KIN</v>
          </cell>
          <cell r="K5128" t="str">
            <v>103331270</v>
          </cell>
        </row>
        <row r="5129">
          <cell r="A5129" t="str">
            <v>F</v>
          </cell>
          <cell r="B5129" t="str">
            <v>1</v>
          </cell>
          <cell r="D5129" t="str">
            <v>003689</v>
          </cell>
          <cell r="E5129">
            <v>38589</v>
          </cell>
          <cell r="F5129" t="str">
            <v>41110H6</v>
          </cell>
          <cell r="G5129" t="str">
            <v>6102000110H6</v>
          </cell>
          <cell r="H5129">
            <v>375000</v>
          </cell>
          <cell r="I5129" t="str">
            <v>D</v>
          </cell>
          <cell r="J5129" t="str">
            <v>TUNJ ESELON BLN AGT-05 PEMURNIAN &amp; PENGEMAS</v>
          </cell>
          <cell r="K5129" t="str">
            <v>103331280</v>
          </cell>
        </row>
        <row r="5130">
          <cell r="A5130" t="str">
            <v>F</v>
          </cell>
          <cell r="B5130" t="str">
            <v>1</v>
          </cell>
          <cell r="D5130" t="str">
            <v>003689</v>
          </cell>
          <cell r="E5130">
            <v>38589</v>
          </cell>
          <cell r="F5130" t="str">
            <v>41110E1</v>
          </cell>
          <cell r="G5130" t="str">
            <v>6102000110E1</v>
          </cell>
          <cell r="H5130">
            <v>425000</v>
          </cell>
          <cell r="I5130" t="str">
            <v>D</v>
          </cell>
          <cell r="J5130" t="str">
            <v>TUNJ ESELON BLN AGT-05 KARANTINA DALAM PROS</v>
          </cell>
          <cell r="K5130" t="str">
            <v>103331290</v>
          </cell>
        </row>
        <row r="5131">
          <cell r="A5131" t="str">
            <v>F</v>
          </cell>
          <cell r="B5131" t="str">
            <v>1</v>
          </cell>
          <cell r="D5131" t="str">
            <v>003689</v>
          </cell>
          <cell r="E5131">
            <v>38589</v>
          </cell>
          <cell r="F5131" t="str">
            <v>41110I0</v>
          </cell>
          <cell r="G5131" t="str">
            <v>6102000110I0</v>
          </cell>
          <cell r="H5131">
            <v>1500000</v>
          </cell>
          <cell r="I5131" t="str">
            <v>D</v>
          </cell>
          <cell r="J5131" t="str">
            <v>TUNJ ESELON BLN AGT-05 PENGELOLAAN MUTU</v>
          </cell>
          <cell r="K5131" t="str">
            <v>103331300</v>
          </cell>
        </row>
        <row r="5132">
          <cell r="A5132" t="str">
            <v>F</v>
          </cell>
          <cell r="B5132" t="str">
            <v>1</v>
          </cell>
          <cell r="D5132" t="str">
            <v>003689</v>
          </cell>
          <cell r="E5132">
            <v>38589</v>
          </cell>
          <cell r="F5132" t="str">
            <v>41110J1</v>
          </cell>
          <cell r="G5132" t="str">
            <v>6102000110J1</v>
          </cell>
          <cell r="H5132">
            <v>1000000</v>
          </cell>
          <cell r="I5132" t="str">
            <v>D</v>
          </cell>
          <cell r="J5132" t="str">
            <v>TUNJ ESELON BLN AGT-05 PEMASTIAN MUTU</v>
          </cell>
          <cell r="K5132" t="str">
            <v>103331310</v>
          </cell>
        </row>
        <row r="5133">
          <cell r="A5133" t="str">
            <v>F</v>
          </cell>
          <cell r="B5133" t="str">
            <v>1</v>
          </cell>
          <cell r="D5133" t="str">
            <v>003689</v>
          </cell>
          <cell r="E5133">
            <v>38589</v>
          </cell>
          <cell r="F5133" t="str">
            <v>41110J2</v>
          </cell>
          <cell r="G5133" t="str">
            <v>6102000110J2</v>
          </cell>
          <cell r="H5133">
            <v>425000</v>
          </cell>
          <cell r="I5133" t="str">
            <v>D</v>
          </cell>
          <cell r="J5133" t="str">
            <v>TUNJ ESELON BLN AGT-05 PENGAWASAN DALAM PRO</v>
          </cell>
          <cell r="K5133" t="str">
            <v>103331320</v>
          </cell>
        </row>
        <row r="5134">
          <cell r="A5134" t="str">
            <v>F</v>
          </cell>
          <cell r="B5134" t="str">
            <v>1</v>
          </cell>
          <cell r="D5134" t="str">
            <v>003689</v>
          </cell>
          <cell r="E5134">
            <v>38589</v>
          </cell>
          <cell r="F5134" t="str">
            <v>41110J3</v>
          </cell>
          <cell r="G5134" t="str">
            <v>6102000110J3</v>
          </cell>
          <cell r="H5134">
            <v>325000</v>
          </cell>
          <cell r="I5134" t="str">
            <v>D</v>
          </cell>
          <cell r="J5134" t="str">
            <v>TUNJ ESELON BLN AGT-05 PENGAWASAN DALAM PRO</v>
          </cell>
          <cell r="K5134" t="str">
            <v>103331330</v>
          </cell>
        </row>
        <row r="5135">
          <cell r="A5135" t="str">
            <v>F</v>
          </cell>
          <cell r="B5135" t="str">
            <v>1</v>
          </cell>
          <cell r="D5135" t="str">
            <v>003689</v>
          </cell>
          <cell r="E5135">
            <v>38589</v>
          </cell>
          <cell r="F5135" t="str">
            <v>41110J4</v>
          </cell>
          <cell r="G5135" t="str">
            <v>6102000110J4</v>
          </cell>
          <cell r="H5135">
            <v>325000</v>
          </cell>
          <cell r="I5135" t="str">
            <v>D</v>
          </cell>
          <cell r="J5135" t="str">
            <v>TUNJ ESELON BLN AGT-05 PENGAWASAN PRODUK AK</v>
          </cell>
          <cell r="K5135" t="str">
            <v>103331340</v>
          </cell>
        </row>
        <row r="5136">
          <cell r="A5136" t="str">
            <v>F</v>
          </cell>
          <cell r="B5136" t="str">
            <v>1</v>
          </cell>
          <cell r="D5136" t="str">
            <v>003689</v>
          </cell>
          <cell r="E5136">
            <v>38589</v>
          </cell>
          <cell r="F5136" t="str">
            <v>41110J5</v>
          </cell>
          <cell r="G5136" t="str">
            <v>6102000110J5</v>
          </cell>
          <cell r="H5136">
            <v>375000</v>
          </cell>
          <cell r="I5136" t="str">
            <v>D</v>
          </cell>
          <cell r="J5136" t="str">
            <v>TUNJ ESELON BLN AGT-05 KALIBRASI INSTRUMEN</v>
          </cell>
          <cell r="K5136" t="str">
            <v>103331350</v>
          </cell>
        </row>
        <row r="5137">
          <cell r="A5137" t="str">
            <v>F</v>
          </cell>
          <cell r="B5137" t="str">
            <v>1</v>
          </cell>
          <cell r="D5137" t="str">
            <v>003689</v>
          </cell>
          <cell r="E5137">
            <v>38589</v>
          </cell>
          <cell r="F5137" t="str">
            <v>41110J6</v>
          </cell>
          <cell r="G5137" t="str">
            <v>6102000110J6</v>
          </cell>
          <cell r="H5137">
            <v>325000</v>
          </cell>
          <cell r="I5137" t="str">
            <v>D</v>
          </cell>
          <cell r="J5137" t="str">
            <v>TUNJ ESELON BLN AGT-05 DOKUMENTASI</v>
          </cell>
          <cell r="K5137" t="str">
            <v>103331360</v>
          </cell>
        </row>
        <row r="5138">
          <cell r="A5138" t="str">
            <v>F</v>
          </cell>
          <cell r="B5138" t="str">
            <v>1</v>
          </cell>
          <cell r="D5138" t="str">
            <v>003689</v>
          </cell>
          <cell r="E5138">
            <v>38589</v>
          </cell>
          <cell r="F5138" t="str">
            <v>41110J7</v>
          </cell>
          <cell r="G5138" t="str">
            <v>6102000110J7</v>
          </cell>
          <cell r="H5138">
            <v>325000</v>
          </cell>
          <cell r="I5138" t="str">
            <v>D</v>
          </cell>
          <cell r="J5138" t="str">
            <v>TUNJ ESELON BLN AGT-05 PENANGANAN REGULASI</v>
          </cell>
          <cell r="K5138" t="str">
            <v>103331370</v>
          </cell>
        </row>
        <row r="5139">
          <cell r="A5139" t="str">
            <v>F</v>
          </cell>
          <cell r="B5139" t="str">
            <v>1</v>
          </cell>
          <cell r="D5139" t="str">
            <v>003689</v>
          </cell>
          <cell r="E5139">
            <v>38589</v>
          </cell>
          <cell r="F5139" t="str">
            <v>41110K1</v>
          </cell>
          <cell r="G5139" t="str">
            <v>6102000110K1</v>
          </cell>
          <cell r="H5139">
            <v>800000</v>
          </cell>
          <cell r="I5139" t="str">
            <v>D</v>
          </cell>
          <cell r="J5139" t="str">
            <v>TUNJ ESELON BLN AGT-05 LABORATORIUM PENGUJI</v>
          </cell>
          <cell r="K5139" t="str">
            <v>103331380</v>
          </cell>
        </row>
        <row r="5140">
          <cell r="A5140" t="str">
            <v>F</v>
          </cell>
          <cell r="B5140" t="str">
            <v>1</v>
          </cell>
          <cell r="D5140" t="str">
            <v>003689</v>
          </cell>
          <cell r="E5140">
            <v>38589</v>
          </cell>
          <cell r="F5140" t="str">
            <v>41110K2</v>
          </cell>
          <cell r="G5140" t="str">
            <v>6102000110K2</v>
          </cell>
          <cell r="H5140">
            <v>325000</v>
          </cell>
          <cell r="I5140" t="str">
            <v>D</v>
          </cell>
          <cell r="J5140" t="str">
            <v>TUNJ ESELON BLN AGT-05 PEMERIKSAAN BAHAN BA</v>
          </cell>
          <cell r="K5140" t="str">
            <v>103331390</v>
          </cell>
        </row>
        <row r="5141">
          <cell r="A5141" t="str">
            <v>F</v>
          </cell>
          <cell r="B5141" t="str">
            <v>1</v>
          </cell>
          <cell r="D5141" t="str">
            <v>003689</v>
          </cell>
          <cell r="E5141">
            <v>38589</v>
          </cell>
          <cell r="F5141" t="str">
            <v>41110K3</v>
          </cell>
          <cell r="G5141" t="str">
            <v>6102000110K3</v>
          </cell>
          <cell r="H5141">
            <v>375000</v>
          </cell>
          <cell r="I5141" t="str">
            <v>D</v>
          </cell>
          <cell r="J5141" t="str">
            <v>TUNJ ESELON BLN AGT-05 PEMERIKSAAN BAHAN KE</v>
          </cell>
          <cell r="K5141" t="str">
            <v>103331400</v>
          </cell>
        </row>
        <row r="5142">
          <cell r="A5142" t="str">
            <v>F</v>
          </cell>
          <cell r="B5142" t="str">
            <v>1</v>
          </cell>
          <cell r="D5142" t="str">
            <v>003689</v>
          </cell>
          <cell r="E5142">
            <v>38589</v>
          </cell>
          <cell r="F5142" t="str">
            <v>41110K4</v>
          </cell>
          <cell r="G5142" t="str">
            <v>6102000110K4</v>
          </cell>
          <cell r="H5142">
            <v>325000</v>
          </cell>
          <cell r="I5142" t="str">
            <v>D</v>
          </cell>
          <cell r="J5142" t="str">
            <v>TUNJ ESELON BLN AGT-05 PEMERIKSAAN PRODUK J</v>
          </cell>
          <cell r="K5142" t="str">
            <v>103331410</v>
          </cell>
        </row>
        <row r="5143">
          <cell r="A5143" t="str">
            <v>F</v>
          </cell>
          <cell r="B5143" t="str">
            <v>1</v>
          </cell>
          <cell r="D5143" t="str">
            <v>003689</v>
          </cell>
          <cell r="E5143">
            <v>38589</v>
          </cell>
          <cell r="F5143" t="str">
            <v>41110K5</v>
          </cell>
          <cell r="G5143" t="str">
            <v>6102000110K5</v>
          </cell>
          <cell r="H5143">
            <v>325000</v>
          </cell>
          <cell r="I5143" t="str">
            <v>D</v>
          </cell>
          <cell r="J5143" t="str">
            <v>TUNJ ESELON BLN AGT-05 PEMERIKSAAN KINA</v>
          </cell>
          <cell r="K5143" t="str">
            <v>103331420</v>
          </cell>
        </row>
        <row r="5144">
          <cell r="A5144" t="str">
            <v>F</v>
          </cell>
          <cell r="B5144" t="str">
            <v>1</v>
          </cell>
          <cell r="D5144" t="str">
            <v>003689</v>
          </cell>
          <cell r="E5144">
            <v>38589</v>
          </cell>
          <cell r="F5144" t="str">
            <v>41110L1</v>
          </cell>
          <cell r="G5144" t="str">
            <v>6102000110L1</v>
          </cell>
          <cell r="H5144">
            <v>800000</v>
          </cell>
          <cell r="I5144" t="str">
            <v>D</v>
          </cell>
          <cell r="J5144" t="str">
            <v>TUNJ ESELON BLN AGT-05 TEKNOLOGI FORMULASI</v>
          </cell>
          <cell r="K5144" t="str">
            <v>103331430</v>
          </cell>
        </row>
        <row r="5145">
          <cell r="A5145" t="str">
            <v>F</v>
          </cell>
          <cell r="B5145" t="str">
            <v>1</v>
          </cell>
          <cell r="D5145" t="str">
            <v>003689</v>
          </cell>
          <cell r="E5145">
            <v>38589</v>
          </cell>
          <cell r="F5145" t="str">
            <v>41110L2</v>
          </cell>
          <cell r="G5145" t="str">
            <v>6102000110L2</v>
          </cell>
          <cell r="H5145">
            <v>425000</v>
          </cell>
          <cell r="I5145" t="str">
            <v>D</v>
          </cell>
          <cell r="J5145" t="str">
            <v>TUNJ ESELON BLN AGT-05 EVALUASI FORMULASI</v>
          </cell>
          <cell r="K5145" t="str">
            <v>103331440</v>
          </cell>
        </row>
        <row r="5146">
          <cell r="A5146" t="str">
            <v>F</v>
          </cell>
          <cell r="B5146" t="str">
            <v>1</v>
          </cell>
          <cell r="D5146" t="str">
            <v>003689</v>
          </cell>
          <cell r="E5146">
            <v>38589</v>
          </cell>
          <cell r="F5146" t="str">
            <v>41110L3</v>
          </cell>
          <cell r="G5146" t="str">
            <v>6102000110L3</v>
          </cell>
          <cell r="H5146">
            <v>325000</v>
          </cell>
          <cell r="I5146" t="str">
            <v>D</v>
          </cell>
          <cell r="J5146" t="str">
            <v>TUNJ ESELON BLN AGT-05 EVALUASI METODA ANAL</v>
          </cell>
          <cell r="K5146" t="str">
            <v>103331450</v>
          </cell>
        </row>
        <row r="5147">
          <cell r="A5147" t="str">
            <v>F</v>
          </cell>
          <cell r="B5147" t="str">
            <v>1</v>
          </cell>
          <cell r="D5147" t="str">
            <v>003689</v>
          </cell>
          <cell r="E5147">
            <v>38589</v>
          </cell>
          <cell r="F5147" t="str">
            <v>41110L4</v>
          </cell>
          <cell r="G5147" t="str">
            <v>6102000110L4</v>
          </cell>
          <cell r="H5147">
            <v>325000</v>
          </cell>
          <cell r="I5147" t="str">
            <v>D</v>
          </cell>
          <cell r="J5147" t="str">
            <v>TUNJ ESELON BLN AGT-05 EVALUASI BAHAN KEMAS</v>
          </cell>
          <cell r="K5147" t="str">
            <v>103331460</v>
          </cell>
        </row>
        <row r="5148">
          <cell r="A5148" t="str">
            <v>F</v>
          </cell>
          <cell r="B5148" t="str">
            <v>1</v>
          </cell>
          <cell r="D5148" t="str">
            <v>003689</v>
          </cell>
          <cell r="E5148">
            <v>38589</v>
          </cell>
          <cell r="F5148" t="str">
            <v>41110M1</v>
          </cell>
          <cell r="G5148" t="str">
            <v>6102000110M1</v>
          </cell>
          <cell r="H5148">
            <v>800000</v>
          </cell>
          <cell r="I5148" t="str">
            <v>D</v>
          </cell>
          <cell r="J5148" t="str">
            <v>TUNJ ESELON BLN AGT-05 TEKNIK &amp; PEMELIHARAA</v>
          </cell>
          <cell r="K5148" t="str">
            <v>103331470</v>
          </cell>
        </row>
        <row r="5149">
          <cell r="A5149" t="str">
            <v>F</v>
          </cell>
          <cell r="B5149" t="str">
            <v>1</v>
          </cell>
          <cell r="D5149" t="str">
            <v>003689</v>
          </cell>
          <cell r="E5149">
            <v>38589</v>
          </cell>
          <cell r="F5149" t="str">
            <v>41110M2</v>
          </cell>
          <cell r="G5149" t="str">
            <v>6102000110M2</v>
          </cell>
          <cell r="H5149">
            <v>325000</v>
          </cell>
          <cell r="I5149" t="str">
            <v>D</v>
          </cell>
          <cell r="J5149" t="str">
            <v>TUNJ ESELON BLN AGT-05 BANGUNAN &amp; LINGKUNGA</v>
          </cell>
          <cell r="K5149" t="str">
            <v>103331480</v>
          </cell>
        </row>
        <row r="5150">
          <cell r="A5150" t="str">
            <v>F</v>
          </cell>
          <cell r="B5150" t="str">
            <v>1</v>
          </cell>
          <cell r="D5150" t="str">
            <v>003689</v>
          </cell>
          <cell r="E5150">
            <v>38589</v>
          </cell>
          <cell r="F5150" t="str">
            <v>41110M3</v>
          </cell>
          <cell r="G5150" t="str">
            <v>6102000110M3</v>
          </cell>
          <cell r="H5150">
            <v>325000</v>
          </cell>
          <cell r="I5150" t="str">
            <v>D</v>
          </cell>
          <cell r="J5150" t="str">
            <v>TUNJ ESELON BLN AGT-05 ELEKTRIK &amp; INSTALASI</v>
          </cell>
          <cell r="K5150" t="str">
            <v>103331490</v>
          </cell>
        </row>
        <row r="5151">
          <cell r="A5151" t="str">
            <v>F</v>
          </cell>
          <cell r="B5151" t="str">
            <v>1</v>
          </cell>
          <cell r="D5151" t="str">
            <v>003689</v>
          </cell>
          <cell r="E5151">
            <v>38589</v>
          </cell>
          <cell r="F5151" t="str">
            <v>41110M4</v>
          </cell>
          <cell r="G5151" t="str">
            <v>6102000110M4</v>
          </cell>
          <cell r="H5151">
            <v>325000</v>
          </cell>
          <cell r="I5151" t="str">
            <v>D</v>
          </cell>
          <cell r="J5151" t="str">
            <v>TUNJ ESELON BLN AGT-05 MEKANIK</v>
          </cell>
          <cell r="K5151" t="str">
            <v>103331500</v>
          </cell>
        </row>
        <row r="5152">
          <cell r="A5152" t="str">
            <v>F</v>
          </cell>
          <cell r="B5152" t="str">
            <v>1</v>
          </cell>
          <cell r="D5152" t="str">
            <v>003689</v>
          </cell>
          <cell r="E5152">
            <v>38589</v>
          </cell>
          <cell r="F5152" t="str">
            <v>41110N1</v>
          </cell>
          <cell r="G5152" t="str">
            <v>6102000110N1</v>
          </cell>
          <cell r="H5152">
            <v>900000</v>
          </cell>
          <cell r="I5152" t="str">
            <v>D</v>
          </cell>
          <cell r="J5152" t="str">
            <v>TUNJ ESELON BLN AGT-05 PENYIMPANAN</v>
          </cell>
          <cell r="K5152" t="str">
            <v>103331510</v>
          </cell>
        </row>
        <row r="5153">
          <cell r="A5153" t="str">
            <v>F</v>
          </cell>
          <cell r="B5153" t="str">
            <v>1</v>
          </cell>
          <cell r="D5153" t="str">
            <v>003689</v>
          </cell>
          <cell r="E5153">
            <v>38589</v>
          </cell>
          <cell r="F5153" t="str">
            <v>41110N2</v>
          </cell>
          <cell r="G5153" t="str">
            <v>6102000110N2</v>
          </cell>
          <cell r="H5153">
            <v>425000</v>
          </cell>
          <cell r="I5153" t="str">
            <v>D</v>
          </cell>
          <cell r="J5153" t="str">
            <v>TUNJ ESELON BLN AGT-05 PENYIMPANAN BAHAN BA</v>
          </cell>
          <cell r="K5153" t="str">
            <v>103331520</v>
          </cell>
        </row>
        <row r="5154">
          <cell r="A5154" t="str">
            <v>F</v>
          </cell>
          <cell r="B5154" t="str">
            <v>1</v>
          </cell>
          <cell r="D5154" t="str">
            <v>003689</v>
          </cell>
          <cell r="E5154">
            <v>38589</v>
          </cell>
          <cell r="F5154" t="str">
            <v>41110N3</v>
          </cell>
          <cell r="G5154" t="str">
            <v>6102000110N3</v>
          </cell>
          <cell r="H5154">
            <v>325000</v>
          </cell>
          <cell r="I5154" t="str">
            <v>D</v>
          </cell>
          <cell r="J5154" t="str">
            <v>TUNJ ESELON BLN AGT-05 PENYIMPANAN BAHAN KE</v>
          </cell>
          <cell r="K5154" t="str">
            <v>103331530</v>
          </cell>
        </row>
        <row r="5155">
          <cell r="A5155" t="str">
            <v>F</v>
          </cell>
          <cell r="B5155" t="str">
            <v>1</v>
          </cell>
          <cell r="D5155" t="str">
            <v>003689</v>
          </cell>
          <cell r="E5155">
            <v>38589</v>
          </cell>
          <cell r="F5155" t="str">
            <v>41110N4</v>
          </cell>
          <cell r="G5155" t="str">
            <v>6102000110N4</v>
          </cell>
          <cell r="H5155">
            <v>475000</v>
          </cell>
          <cell r="I5155" t="str">
            <v>D</v>
          </cell>
          <cell r="J5155" t="str">
            <v>TUNJ ESELON BLN AGT-05 PENYIMPANAN PRODUK J</v>
          </cell>
          <cell r="K5155" t="str">
            <v>103331540</v>
          </cell>
        </row>
        <row r="5156">
          <cell r="A5156" t="str">
            <v>F</v>
          </cell>
          <cell r="B5156" t="str">
            <v>1</v>
          </cell>
          <cell r="D5156" t="str">
            <v>003689</v>
          </cell>
          <cell r="E5156">
            <v>38589</v>
          </cell>
          <cell r="F5156" t="str">
            <v>41110N6</v>
          </cell>
          <cell r="G5156" t="str">
            <v>6102000110N6</v>
          </cell>
          <cell r="H5156">
            <v>325000</v>
          </cell>
          <cell r="I5156" t="str">
            <v>D</v>
          </cell>
          <cell r="J5156" t="str">
            <v>TUNJ ESELON BLN AGT-05 PENYIMPANAN KULIT KI</v>
          </cell>
          <cell r="K5156" t="str">
            <v>103331550</v>
          </cell>
        </row>
        <row r="5157">
          <cell r="A5157" t="str">
            <v>F</v>
          </cell>
          <cell r="B5157" t="str">
            <v>1</v>
          </cell>
          <cell r="D5157" t="str">
            <v>003689</v>
          </cell>
          <cell r="E5157">
            <v>38589</v>
          </cell>
          <cell r="F5157" t="str">
            <v>41110N7</v>
          </cell>
          <cell r="G5157" t="str">
            <v>6102000110N7</v>
          </cell>
          <cell r="H5157">
            <v>325000</v>
          </cell>
          <cell r="I5157" t="str">
            <v>D</v>
          </cell>
          <cell r="J5157" t="str">
            <v>TUNJ ESELON BLN AGT-05 PENIMBANGAN SENTRAL</v>
          </cell>
          <cell r="K5157" t="str">
            <v>103331560</v>
          </cell>
        </row>
        <row r="5158">
          <cell r="A5158" t="str">
            <v>F</v>
          </cell>
          <cell r="B5158" t="str">
            <v>1</v>
          </cell>
          <cell r="D5158" t="str">
            <v>003689</v>
          </cell>
          <cell r="E5158">
            <v>38589</v>
          </cell>
          <cell r="F5158" t="str">
            <v>41110N8</v>
          </cell>
          <cell r="G5158" t="str">
            <v>6102000110N8</v>
          </cell>
          <cell r="H5158">
            <v>375000</v>
          </cell>
          <cell r="I5158" t="str">
            <v>D</v>
          </cell>
          <cell r="J5158" t="str">
            <v>TUNJ ESELON BLN AGT-05 PENANDAAN BAHAN KEMA</v>
          </cell>
          <cell r="K5158" t="str">
            <v>103331570</v>
          </cell>
        </row>
        <row r="5159">
          <cell r="A5159" t="str">
            <v>F</v>
          </cell>
          <cell r="B5159" t="str">
            <v>1</v>
          </cell>
          <cell r="D5159" t="str">
            <v>003689</v>
          </cell>
          <cell r="E5159">
            <v>38589</v>
          </cell>
          <cell r="F5159" t="str">
            <v>41110O1</v>
          </cell>
          <cell r="G5159" t="str">
            <v>6102000110O1</v>
          </cell>
          <cell r="H5159">
            <v>800000</v>
          </cell>
          <cell r="I5159" t="str">
            <v>D</v>
          </cell>
          <cell r="J5159" t="str">
            <v>TUNJ ESELON BLN AGT-05 PEMBELIAN</v>
          </cell>
          <cell r="K5159" t="str">
            <v>103331580</v>
          </cell>
        </row>
        <row r="5160">
          <cell r="A5160" t="str">
            <v>F</v>
          </cell>
          <cell r="B5160" t="str">
            <v>1</v>
          </cell>
          <cell r="D5160" t="str">
            <v>003689</v>
          </cell>
          <cell r="E5160">
            <v>38589</v>
          </cell>
          <cell r="F5160" t="str">
            <v>41110O2</v>
          </cell>
          <cell r="G5160" t="str">
            <v>6102000110O2</v>
          </cell>
          <cell r="H5160">
            <v>325000</v>
          </cell>
          <cell r="I5160" t="str">
            <v>D</v>
          </cell>
          <cell r="J5160" t="str">
            <v>TUNJ ESELON BLN AGT-05 PEMBELIAN BAHAN PROD</v>
          </cell>
          <cell r="K5160" t="str">
            <v>103331590</v>
          </cell>
        </row>
        <row r="5161">
          <cell r="A5161" t="str">
            <v>F</v>
          </cell>
          <cell r="B5161" t="str">
            <v>1</v>
          </cell>
          <cell r="D5161" t="str">
            <v>003689</v>
          </cell>
          <cell r="E5161">
            <v>38589</v>
          </cell>
          <cell r="F5161" t="str">
            <v>41110P1</v>
          </cell>
          <cell r="G5161" t="str">
            <v>6102000110P1</v>
          </cell>
          <cell r="H5161">
            <v>800000</v>
          </cell>
          <cell r="I5161" t="str">
            <v>D</v>
          </cell>
          <cell r="J5161" t="str">
            <v>TUNJ ESELON BLN AGT-05 PENGOLAHAN DATA INFO</v>
          </cell>
          <cell r="K5161" t="str">
            <v>103331600</v>
          </cell>
        </row>
        <row r="5162">
          <cell r="A5162" t="str">
            <v>F</v>
          </cell>
          <cell r="B5162" t="str">
            <v>1</v>
          </cell>
          <cell r="D5162" t="str">
            <v>003689</v>
          </cell>
          <cell r="E5162">
            <v>38589</v>
          </cell>
          <cell r="F5162" t="str">
            <v>41110Q5</v>
          </cell>
          <cell r="G5162" t="str">
            <v>6102000110Q5</v>
          </cell>
          <cell r="H5162">
            <v>325000</v>
          </cell>
          <cell r="I5162" t="str">
            <v>D</v>
          </cell>
          <cell r="J5162" t="str">
            <v>TUNJ ESELON BLN AGT-05 UMUM</v>
          </cell>
          <cell r="K5162" t="str">
            <v>103331610</v>
          </cell>
        </row>
        <row r="5163">
          <cell r="A5163" t="str">
            <v>F</v>
          </cell>
          <cell r="B5163" t="str">
            <v>1</v>
          </cell>
          <cell r="D5163" t="str">
            <v>003689</v>
          </cell>
          <cell r="E5163">
            <v>38589</v>
          </cell>
          <cell r="F5163" t="str">
            <v>41110Q6</v>
          </cell>
          <cell r="G5163" t="str">
            <v>6102000110Q6</v>
          </cell>
          <cell r="H5163">
            <v>325000</v>
          </cell>
          <cell r="I5163" t="str">
            <v>D</v>
          </cell>
          <cell r="J5163" t="str">
            <v>TUNJ ESELON BLN AGT-05 RUMAH TANGGA</v>
          </cell>
          <cell r="K5163" t="str">
            <v>103331620</v>
          </cell>
        </row>
        <row r="5164">
          <cell r="A5164" t="str">
            <v>F</v>
          </cell>
          <cell r="B5164" t="str">
            <v>1</v>
          </cell>
          <cell r="D5164" t="str">
            <v>003689</v>
          </cell>
          <cell r="E5164">
            <v>38589</v>
          </cell>
          <cell r="F5164" t="str">
            <v>41110Q1</v>
          </cell>
          <cell r="G5164" t="str">
            <v>6102000110Q1</v>
          </cell>
          <cell r="H5164">
            <v>800000</v>
          </cell>
          <cell r="I5164" t="str">
            <v>D</v>
          </cell>
          <cell r="J5164" t="str">
            <v>TUNJ ESELON BLN AGT-05 ADM.PERSONALIA &amp; UMU</v>
          </cell>
          <cell r="K5164" t="str">
            <v>103331630</v>
          </cell>
        </row>
        <row r="5165">
          <cell r="A5165" t="str">
            <v>F</v>
          </cell>
          <cell r="B5165" t="str">
            <v>1</v>
          </cell>
          <cell r="D5165" t="str">
            <v>003689</v>
          </cell>
          <cell r="E5165">
            <v>38589</v>
          </cell>
          <cell r="F5165" t="str">
            <v>41110Q2</v>
          </cell>
          <cell r="G5165" t="str">
            <v>6102000110Q2</v>
          </cell>
          <cell r="H5165">
            <v>325000</v>
          </cell>
          <cell r="I5165" t="str">
            <v>D</v>
          </cell>
          <cell r="J5165" t="str">
            <v>TUNJ ESELON BLN AGT-05 ADM.PERSONALIA PLANT</v>
          </cell>
          <cell r="K5165" t="str">
            <v>103331640</v>
          </cell>
        </row>
        <row r="5166">
          <cell r="A5166" t="str">
            <v>F</v>
          </cell>
          <cell r="B5166" t="str">
            <v>1</v>
          </cell>
          <cell r="D5166" t="str">
            <v>003689</v>
          </cell>
          <cell r="E5166">
            <v>38589</v>
          </cell>
          <cell r="F5166" t="str">
            <v>41110Q4</v>
          </cell>
          <cell r="G5166" t="str">
            <v>6102000110Q4</v>
          </cell>
          <cell r="H5166">
            <v>325000</v>
          </cell>
          <cell r="I5166" t="str">
            <v>D</v>
          </cell>
          <cell r="J5166" t="str">
            <v>TUNJ ESELON BLN AGT-05 PELATIHAN</v>
          </cell>
          <cell r="K5166" t="str">
            <v>103331650</v>
          </cell>
        </row>
        <row r="5167">
          <cell r="A5167" t="str">
            <v>F</v>
          </cell>
          <cell r="B5167" t="str">
            <v>1</v>
          </cell>
          <cell r="D5167" t="str">
            <v>003689</v>
          </cell>
          <cell r="E5167">
            <v>38589</v>
          </cell>
          <cell r="F5167" t="str">
            <v>41110R1</v>
          </cell>
          <cell r="G5167" t="str">
            <v>6102000110R1</v>
          </cell>
          <cell r="H5167">
            <v>800000</v>
          </cell>
          <cell r="I5167" t="str">
            <v>D</v>
          </cell>
          <cell r="J5167" t="str">
            <v>TUNJ ESELON BLN AGT-05 AKUNTANSI</v>
          </cell>
          <cell r="K5167" t="str">
            <v>103331660</v>
          </cell>
        </row>
        <row r="5168">
          <cell r="A5168" t="str">
            <v>F</v>
          </cell>
          <cell r="B5168" t="str">
            <v>1</v>
          </cell>
          <cell r="D5168" t="str">
            <v>003689</v>
          </cell>
          <cell r="E5168">
            <v>38589</v>
          </cell>
          <cell r="F5168" t="str">
            <v>41110R2</v>
          </cell>
          <cell r="G5168" t="str">
            <v>6102000110R2</v>
          </cell>
          <cell r="H5168">
            <v>375000</v>
          </cell>
          <cell r="I5168" t="str">
            <v>D</v>
          </cell>
          <cell r="J5168" t="str">
            <v>TUNJ ESELON BLN AGT-05 BID.VERIFIKASI / LAP</v>
          </cell>
          <cell r="K5168" t="str">
            <v>103331670</v>
          </cell>
        </row>
        <row r="5169">
          <cell r="A5169" t="str">
            <v>F</v>
          </cell>
          <cell r="B5169" t="str">
            <v>1</v>
          </cell>
          <cell r="D5169" t="str">
            <v>003689</v>
          </cell>
          <cell r="E5169">
            <v>38589</v>
          </cell>
          <cell r="F5169" t="str">
            <v>41110R4</v>
          </cell>
          <cell r="G5169" t="str">
            <v>6102000110R4</v>
          </cell>
          <cell r="H5169">
            <v>425000</v>
          </cell>
          <cell r="I5169" t="str">
            <v>D</v>
          </cell>
          <cell r="J5169" t="str">
            <v>TUNJ ESELON BLN AGT-05 BID STANDARISASI PEN</v>
          </cell>
          <cell r="K5169" t="str">
            <v>103331680</v>
          </cell>
        </row>
        <row r="5170">
          <cell r="A5170" t="str">
            <v>F</v>
          </cell>
          <cell r="B5170" t="str">
            <v>1</v>
          </cell>
          <cell r="D5170" t="str">
            <v>003689</v>
          </cell>
          <cell r="E5170">
            <v>38589</v>
          </cell>
          <cell r="F5170" t="str">
            <v>41110S1</v>
          </cell>
          <cell r="G5170" t="str">
            <v>6102000110S1</v>
          </cell>
          <cell r="H5170">
            <v>800000</v>
          </cell>
          <cell r="I5170" t="str">
            <v>D</v>
          </cell>
          <cell r="J5170" t="str">
            <v>TUNJ ESELON BLN AGT-05 KEUANGAN</v>
          </cell>
          <cell r="K5170" t="str">
            <v>103331690</v>
          </cell>
        </row>
        <row r="5171">
          <cell r="A5171" t="str">
            <v>F</v>
          </cell>
          <cell r="B5171" t="str">
            <v>1</v>
          </cell>
          <cell r="D5171" t="str">
            <v>003689</v>
          </cell>
          <cell r="E5171">
            <v>38589</v>
          </cell>
          <cell r="F5171" t="str">
            <v>41110S2</v>
          </cell>
          <cell r="G5171" t="str">
            <v>6102000110S2</v>
          </cell>
          <cell r="H5171">
            <v>425000</v>
          </cell>
          <cell r="I5171" t="str">
            <v>D</v>
          </cell>
          <cell r="J5171" t="str">
            <v>TUNJ ESELON BLN AGT-05 ANGGARAN</v>
          </cell>
          <cell r="K5171" t="str">
            <v>103331700</v>
          </cell>
        </row>
        <row r="5172">
          <cell r="A5172" t="str">
            <v>F</v>
          </cell>
          <cell r="B5172" t="str">
            <v>1</v>
          </cell>
          <cell r="D5172" t="str">
            <v>003689</v>
          </cell>
          <cell r="E5172">
            <v>38589</v>
          </cell>
          <cell r="F5172" t="str">
            <v>41110S3</v>
          </cell>
          <cell r="G5172" t="str">
            <v>6102000110S3</v>
          </cell>
          <cell r="H5172">
            <v>375000</v>
          </cell>
          <cell r="I5172" t="str">
            <v>D</v>
          </cell>
          <cell r="J5172" t="str">
            <v>TUNJ ESELON BLN AGT-05 ADM / KAS BANK PLANT</v>
          </cell>
          <cell r="K5172" t="str">
            <v>103331710</v>
          </cell>
        </row>
        <row r="5173">
          <cell r="A5173" t="str">
            <v>F</v>
          </cell>
          <cell r="B5173" t="str">
            <v>1</v>
          </cell>
          <cell r="D5173" t="str">
            <v>003689</v>
          </cell>
          <cell r="E5173">
            <v>38589</v>
          </cell>
          <cell r="F5173" t="str">
            <v>41110S4</v>
          </cell>
          <cell r="G5173" t="str">
            <v>6102000110S4</v>
          </cell>
          <cell r="H5173">
            <v>375000</v>
          </cell>
          <cell r="I5173" t="str">
            <v>D</v>
          </cell>
          <cell r="J5173" t="str">
            <v>TUNJ ESELON BLN AGT-05 PAJAK</v>
          </cell>
          <cell r="K5173" t="str">
            <v>103331720</v>
          </cell>
        </row>
        <row r="5174">
          <cell r="A5174" t="str">
            <v>F</v>
          </cell>
          <cell r="B5174" t="str">
            <v>1</v>
          </cell>
          <cell r="D5174" t="str">
            <v>003689</v>
          </cell>
          <cell r="E5174">
            <v>38589</v>
          </cell>
          <cell r="F5174" t="str">
            <v>41111A0</v>
          </cell>
          <cell r="G5174" t="str">
            <v>6102000211A0</v>
          </cell>
          <cell r="H5174">
            <v>25800</v>
          </cell>
          <cell r="I5174" t="str">
            <v>D</v>
          </cell>
          <cell r="J5174" t="str">
            <v>TUNJ KHUSUS BLN AGT-05 PLANT BANDUNG</v>
          </cell>
          <cell r="K5174" t="str">
            <v>103331730</v>
          </cell>
        </row>
        <row r="5175">
          <cell r="A5175" t="str">
            <v>F</v>
          </cell>
          <cell r="B5175" t="str">
            <v>1</v>
          </cell>
          <cell r="D5175" t="str">
            <v>003689</v>
          </cell>
          <cell r="E5175">
            <v>38589</v>
          </cell>
          <cell r="F5175" t="str">
            <v>41111A0</v>
          </cell>
          <cell r="G5175" t="str">
            <v>6102000211A0</v>
          </cell>
          <cell r="H5175">
            <v>47200</v>
          </cell>
          <cell r="I5175" t="str">
            <v>D</v>
          </cell>
          <cell r="J5175" t="str">
            <v>TUNJ KHUSUS BLN AGT-05 PLANT BANDUNG</v>
          </cell>
          <cell r="K5175" t="str">
            <v>103331740</v>
          </cell>
        </row>
        <row r="5176">
          <cell r="A5176" t="str">
            <v>F</v>
          </cell>
          <cell r="B5176" t="str">
            <v>1</v>
          </cell>
          <cell r="D5176" t="str">
            <v>003689</v>
          </cell>
          <cell r="E5176">
            <v>38589</v>
          </cell>
          <cell r="F5176" t="str">
            <v>41111A1</v>
          </cell>
          <cell r="G5176" t="str">
            <v>6102000211A1</v>
          </cell>
          <cell r="H5176">
            <v>23640</v>
          </cell>
          <cell r="I5176" t="str">
            <v>D</v>
          </cell>
          <cell r="J5176" t="str">
            <v>TUNJ KHUSUS BLN AGT-05 MANAGEMENT REPRESENT</v>
          </cell>
          <cell r="K5176" t="str">
            <v>103331750</v>
          </cell>
        </row>
        <row r="5177">
          <cell r="A5177" t="str">
            <v>F</v>
          </cell>
          <cell r="B5177" t="str">
            <v>1</v>
          </cell>
          <cell r="D5177" t="str">
            <v>003689</v>
          </cell>
          <cell r="E5177">
            <v>38589</v>
          </cell>
          <cell r="F5177" t="str">
            <v>41111A3</v>
          </cell>
          <cell r="G5177" t="str">
            <v>6102000211A3</v>
          </cell>
          <cell r="H5177">
            <v>8160</v>
          </cell>
          <cell r="I5177" t="str">
            <v>D</v>
          </cell>
          <cell r="J5177" t="str">
            <v>TUNJ KHUSUS BLN AGT-05 LIMBAH / IPAL</v>
          </cell>
          <cell r="K5177" t="str">
            <v>103331760</v>
          </cell>
        </row>
        <row r="5178">
          <cell r="A5178" t="str">
            <v>F</v>
          </cell>
          <cell r="B5178" t="str">
            <v>1</v>
          </cell>
          <cell r="D5178" t="str">
            <v>003689</v>
          </cell>
          <cell r="E5178">
            <v>38589</v>
          </cell>
          <cell r="F5178" t="str">
            <v>41111B0</v>
          </cell>
          <cell r="G5178" t="str">
            <v>6102000211B0</v>
          </cell>
          <cell r="H5178">
            <v>33300</v>
          </cell>
          <cell r="I5178" t="str">
            <v>D</v>
          </cell>
          <cell r="J5178" t="str">
            <v>TUNJ KHUSUS BLN AGT-05 PERENCANAAN PRODUKSI</v>
          </cell>
          <cell r="K5178" t="str">
            <v>103331770</v>
          </cell>
        </row>
        <row r="5179">
          <cell r="A5179" t="str">
            <v>F</v>
          </cell>
          <cell r="B5179" t="str">
            <v>1</v>
          </cell>
          <cell r="D5179" t="str">
            <v>003689</v>
          </cell>
          <cell r="E5179">
            <v>38589</v>
          </cell>
          <cell r="F5179" t="str">
            <v>41111C1</v>
          </cell>
          <cell r="G5179" t="str">
            <v>6102000211C1</v>
          </cell>
          <cell r="H5179">
            <v>3200</v>
          </cell>
          <cell r="I5179" t="str">
            <v>D</v>
          </cell>
          <cell r="J5179" t="str">
            <v>TUNJ KHUSUS BLN AGT-05 PERENCANAAN &amp; PENGEN</v>
          </cell>
          <cell r="K5179" t="str">
            <v>103331780</v>
          </cell>
        </row>
        <row r="5180">
          <cell r="A5180" t="str">
            <v>F</v>
          </cell>
          <cell r="B5180" t="str">
            <v>1</v>
          </cell>
          <cell r="D5180" t="str">
            <v>003689</v>
          </cell>
          <cell r="E5180">
            <v>38589</v>
          </cell>
          <cell r="F5180" t="str">
            <v>41111D2</v>
          </cell>
          <cell r="G5180" t="str">
            <v>6102000211D2</v>
          </cell>
          <cell r="H5180">
            <v>4398</v>
          </cell>
          <cell r="I5180" t="str">
            <v>D</v>
          </cell>
          <cell r="J5180" t="str">
            <v>TUNJ KHUSUS BLN AGT-05 PERENCANAAN PRODUKSI</v>
          </cell>
          <cell r="K5180" t="str">
            <v>103331790</v>
          </cell>
        </row>
        <row r="5181">
          <cell r="A5181" t="str">
            <v>F</v>
          </cell>
          <cell r="B5181" t="str">
            <v>1</v>
          </cell>
          <cell r="D5181" t="str">
            <v>003689</v>
          </cell>
          <cell r="E5181">
            <v>38589</v>
          </cell>
          <cell r="F5181" t="str">
            <v>41111F1</v>
          </cell>
          <cell r="G5181" t="str">
            <v>6102000211F1</v>
          </cell>
          <cell r="H5181">
            <v>10000</v>
          </cell>
          <cell r="I5181" t="str">
            <v>D</v>
          </cell>
          <cell r="J5181" t="str">
            <v>TUNJ KHUSUS BLN AGT-05 PRODUKSI I</v>
          </cell>
          <cell r="K5181" t="str">
            <v>103331800</v>
          </cell>
        </row>
        <row r="5182">
          <cell r="A5182" t="str">
            <v>F</v>
          </cell>
          <cell r="B5182" t="str">
            <v>1</v>
          </cell>
          <cell r="D5182" t="str">
            <v>003689</v>
          </cell>
          <cell r="E5182">
            <v>38589</v>
          </cell>
          <cell r="F5182" t="str">
            <v>41111F2</v>
          </cell>
          <cell r="G5182" t="str">
            <v>6102000211F2</v>
          </cell>
          <cell r="H5182">
            <v>4860</v>
          </cell>
          <cell r="I5182" t="str">
            <v>D</v>
          </cell>
          <cell r="J5182" t="str">
            <v>TUNJ KHUSUS BLN AGT-05 GRANULASI</v>
          </cell>
          <cell r="K5182" t="str">
            <v>103331810</v>
          </cell>
        </row>
        <row r="5183">
          <cell r="A5183" t="str">
            <v>F</v>
          </cell>
          <cell r="B5183" t="str">
            <v>1</v>
          </cell>
          <cell r="D5183" t="str">
            <v>003689</v>
          </cell>
          <cell r="E5183">
            <v>38589</v>
          </cell>
          <cell r="F5183" t="str">
            <v>41111F3</v>
          </cell>
          <cell r="G5183" t="str">
            <v>6102000211F3</v>
          </cell>
          <cell r="H5183">
            <v>5880</v>
          </cell>
          <cell r="I5183" t="str">
            <v>D</v>
          </cell>
          <cell r="J5183" t="str">
            <v>TUNJ KHUSUS BLN AGT-05 PENCETAKAN</v>
          </cell>
          <cell r="K5183" t="str">
            <v>103331820</v>
          </cell>
        </row>
        <row r="5184">
          <cell r="A5184" t="str">
            <v>F</v>
          </cell>
          <cell r="B5184" t="str">
            <v>1</v>
          </cell>
          <cell r="D5184" t="str">
            <v>003689</v>
          </cell>
          <cell r="E5184">
            <v>38589</v>
          </cell>
          <cell r="F5184" t="str">
            <v>41111F4</v>
          </cell>
          <cell r="G5184" t="str">
            <v>6102000211F4</v>
          </cell>
          <cell r="H5184">
            <v>6330</v>
          </cell>
          <cell r="I5184" t="str">
            <v>D</v>
          </cell>
          <cell r="J5184" t="str">
            <v>TUNJ KHUSUS BLN AGT-05 PENYALUTAN</v>
          </cell>
          <cell r="K5184" t="str">
            <v>103331830</v>
          </cell>
        </row>
        <row r="5185">
          <cell r="A5185" t="str">
            <v>F</v>
          </cell>
          <cell r="B5185" t="str">
            <v>1</v>
          </cell>
          <cell r="D5185" t="str">
            <v>003689</v>
          </cell>
          <cell r="E5185">
            <v>38589</v>
          </cell>
          <cell r="F5185" t="str">
            <v>41111F5</v>
          </cell>
          <cell r="G5185" t="str">
            <v>6102000211F5</v>
          </cell>
          <cell r="H5185">
            <v>17710</v>
          </cell>
          <cell r="I5185" t="str">
            <v>D</v>
          </cell>
          <cell r="J5185" t="str">
            <v>TUNJ KHUSUS BLN AGT-05 ARV</v>
          </cell>
          <cell r="K5185" t="str">
            <v>103331840</v>
          </cell>
        </row>
        <row r="5186">
          <cell r="A5186" t="str">
            <v>F</v>
          </cell>
          <cell r="B5186" t="str">
            <v>1</v>
          </cell>
          <cell r="D5186" t="str">
            <v>003689</v>
          </cell>
          <cell r="E5186">
            <v>38589</v>
          </cell>
          <cell r="F5186" t="str">
            <v>41111F6</v>
          </cell>
          <cell r="G5186" t="str">
            <v>6102000211F6</v>
          </cell>
          <cell r="H5186">
            <v>8452</v>
          </cell>
          <cell r="I5186" t="str">
            <v>D</v>
          </cell>
          <cell r="J5186" t="str">
            <v>TUNJ KHUSUS BLN AGT-05 PENGEMASAN PRIMER</v>
          </cell>
          <cell r="K5186" t="str">
            <v>103331850</v>
          </cell>
        </row>
        <row r="5187">
          <cell r="A5187" t="str">
            <v>F</v>
          </cell>
          <cell r="B5187" t="str">
            <v>1</v>
          </cell>
          <cell r="D5187" t="str">
            <v>003689</v>
          </cell>
          <cell r="E5187">
            <v>38589</v>
          </cell>
          <cell r="F5187" t="str">
            <v>41111F7</v>
          </cell>
          <cell r="G5187" t="str">
            <v>6102000211F7</v>
          </cell>
          <cell r="H5187">
            <v>26540</v>
          </cell>
          <cell r="I5187" t="str">
            <v>D</v>
          </cell>
          <cell r="J5187" t="str">
            <v>TUNJ KHUSUS BLN AGT-05 PENGEMASAN SEKUNDER</v>
          </cell>
          <cell r="K5187" t="str">
            <v>103331860</v>
          </cell>
        </row>
        <row r="5188">
          <cell r="A5188" t="str">
            <v>F</v>
          </cell>
          <cell r="B5188" t="str">
            <v>1</v>
          </cell>
          <cell r="D5188" t="str">
            <v>003689</v>
          </cell>
          <cell r="E5188">
            <v>38589</v>
          </cell>
          <cell r="F5188" t="str">
            <v>41111G4</v>
          </cell>
          <cell r="G5188" t="str">
            <v>6102000211G4</v>
          </cell>
          <cell r="H5188">
            <v>28187</v>
          </cell>
          <cell r="I5188" t="str">
            <v>D</v>
          </cell>
          <cell r="J5188" t="str">
            <v>TUNJ KHUSUS BLN AGT-05 PENGEMASAN CAIRAN &amp;</v>
          </cell>
          <cell r="K5188" t="str">
            <v>103331870</v>
          </cell>
        </row>
        <row r="5189">
          <cell r="A5189" t="str">
            <v>F</v>
          </cell>
          <cell r="B5189" t="str">
            <v>1</v>
          </cell>
          <cell r="D5189" t="str">
            <v>003689</v>
          </cell>
          <cell r="E5189">
            <v>38589</v>
          </cell>
          <cell r="F5189" t="str">
            <v>41111G5</v>
          </cell>
          <cell r="G5189" t="str">
            <v>6102000211G5</v>
          </cell>
          <cell r="H5189">
            <v>3600</v>
          </cell>
          <cell r="I5189" t="str">
            <v>D</v>
          </cell>
          <cell r="J5189" t="str">
            <v>TUNJ KHUSUS BLN AGT-05 PROSES &amp; PENGEMASAN</v>
          </cell>
          <cell r="K5189" t="str">
            <v>103331880</v>
          </cell>
        </row>
        <row r="5190">
          <cell r="A5190" t="str">
            <v>F</v>
          </cell>
          <cell r="B5190" t="str">
            <v>1</v>
          </cell>
          <cell r="D5190" t="str">
            <v>003689</v>
          </cell>
          <cell r="E5190">
            <v>38589</v>
          </cell>
          <cell r="F5190" t="str">
            <v>41111H4</v>
          </cell>
          <cell r="G5190" t="str">
            <v>6102000211H4</v>
          </cell>
          <cell r="H5190">
            <v>4710</v>
          </cell>
          <cell r="I5190" t="str">
            <v>D</v>
          </cell>
          <cell r="J5190" t="str">
            <v>TUNJ KHUSUS BLN AGT-05 EKSTRAKSI KINA</v>
          </cell>
          <cell r="K5190" t="str">
            <v>103331890</v>
          </cell>
        </row>
        <row r="5191">
          <cell r="A5191" t="str">
            <v>F</v>
          </cell>
          <cell r="B5191" t="str">
            <v>1</v>
          </cell>
          <cell r="D5191" t="str">
            <v>003689</v>
          </cell>
          <cell r="E5191">
            <v>38589</v>
          </cell>
          <cell r="F5191" t="str">
            <v>41111H5</v>
          </cell>
          <cell r="G5191" t="str">
            <v>6102000211H5</v>
          </cell>
          <cell r="H5191">
            <v>12360</v>
          </cell>
          <cell r="I5191" t="str">
            <v>D</v>
          </cell>
          <cell r="J5191" t="str">
            <v>TUNJ KHUSUS BLN AGT-05 ISOLASI ALKALOID KIN</v>
          </cell>
          <cell r="K5191" t="str">
            <v>103331900</v>
          </cell>
        </row>
        <row r="5192">
          <cell r="A5192" t="str">
            <v>F</v>
          </cell>
          <cell r="B5192" t="str">
            <v>1</v>
          </cell>
          <cell r="D5192" t="str">
            <v>003689</v>
          </cell>
          <cell r="E5192">
            <v>38589</v>
          </cell>
          <cell r="F5192" t="str">
            <v>41111H6</v>
          </cell>
          <cell r="G5192" t="str">
            <v>6102000211H6</v>
          </cell>
          <cell r="H5192">
            <v>7740</v>
          </cell>
          <cell r="I5192" t="str">
            <v>D</v>
          </cell>
          <cell r="J5192" t="str">
            <v>TUNJ KHUSUS BLN AGT-05 PEMURNIAN &amp; PENGEMAS</v>
          </cell>
          <cell r="K5192" t="str">
            <v>103331910</v>
          </cell>
        </row>
        <row r="5193">
          <cell r="A5193" t="str">
            <v>F</v>
          </cell>
          <cell r="B5193" t="str">
            <v>1</v>
          </cell>
          <cell r="D5193" t="str">
            <v>003689</v>
          </cell>
          <cell r="E5193">
            <v>38589</v>
          </cell>
          <cell r="F5193" t="str">
            <v>41111I0</v>
          </cell>
          <cell r="G5193" t="str">
            <v>6102000211I0</v>
          </cell>
          <cell r="H5193">
            <v>24900</v>
          </cell>
          <cell r="I5193" t="str">
            <v>D</v>
          </cell>
          <cell r="J5193" t="str">
            <v>TUNJ KHUSUS BLN AGT-05 PENGELOLAAN MUTU</v>
          </cell>
          <cell r="K5193" t="str">
            <v>103331920</v>
          </cell>
        </row>
        <row r="5194">
          <cell r="A5194" t="str">
            <v>F</v>
          </cell>
          <cell r="B5194" t="str">
            <v>1</v>
          </cell>
          <cell r="D5194" t="str">
            <v>003689</v>
          </cell>
          <cell r="E5194">
            <v>38589</v>
          </cell>
          <cell r="F5194" t="str">
            <v>41111J1</v>
          </cell>
          <cell r="G5194" t="str">
            <v>6102000211J1</v>
          </cell>
          <cell r="H5194">
            <v>36100</v>
          </cell>
          <cell r="I5194" t="str">
            <v>D</v>
          </cell>
          <cell r="J5194" t="str">
            <v>TUNJ KHUSUS BLN AGT-05 PEMASTIAN MUTU</v>
          </cell>
          <cell r="K5194" t="str">
            <v>103331930</v>
          </cell>
        </row>
        <row r="5195">
          <cell r="A5195" t="str">
            <v>F</v>
          </cell>
          <cell r="B5195" t="str">
            <v>1</v>
          </cell>
          <cell r="D5195" t="str">
            <v>003689</v>
          </cell>
          <cell r="E5195">
            <v>38589</v>
          </cell>
          <cell r="F5195" t="str">
            <v>41111J2</v>
          </cell>
          <cell r="G5195" t="str">
            <v>6102000211J2</v>
          </cell>
          <cell r="H5195">
            <v>30110</v>
          </cell>
          <cell r="I5195" t="str">
            <v>D</v>
          </cell>
          <cell r="J5195" t="str">
            <v>TUNJ KHUSUS BLN AGT-05 PENGAWASAN DALAM PRO</v>
          </cell>
          <cell r="K5195" t="str">
            <v>103331940</v>
          </cell>
        </row>
        <row r="5196">
          <cell r="A5196" t="str">
            <v>F</v>
          </cell>
          <cell r="B5196" t="str">
            <v>1</v>
          </cell>
          <cell r="D5196" t="str">
            <v>003689</v>
          </cell>
          <cell r="E5196">
            <v>38589</v>
          </cell>
          <cell r="F5196" t="str">
            <v>41111J3</v>
          </cell>
          <cell r="G5196" t="str">
            <v>6102000211J3</v>
          </cell>
          <cell r="H5196">
            <v>16800</v>
          </cell>
          <cell r="I5196" t="str">
            <v>D</v>
          </cell>
          <cell r="J5196" t="str">
            <v>TUNJ KHUSUS BLN AGT-05 PENGAWASAN DALAM PRO</v>
          </cell>
          <cell r="K5196" t="str">
            <v>103331950</v>
          </cell>
        </row>
        <row r="5197">
          <cell r="A5197" t="str">
            <v>F</v>
          </cell>
          <cell r="B5197" t="str">
            <v>1</v>
          </cell>
          <cell r="D5197" t="str">
            <v>003689</v>
          </cell>
          <cell r="E5197">
            <v>38589</v>
          </cell>
          <cell r="F5197" t="str">
            <v>41111J4</v>
          </cell>
          <cell r="G5197" t="str">
            <v>6102000211J4</v>
          </cell>
          <cell r="H5197">
            <v>4370</v>
          </cell>
          <cell r="I5197" t="str">
            <v>D</v>
          </cell>
          <cell r="J5197" t="str">
            <v>TUNJ KHUSUS BLN AGT-05 PENGAWASAN PRODUK AK</v>
          </cell>
          <cell r="K5197" t="str">
            <v>103331960</v>
          </cell>
        </row>
        <row r="5198">
          <cell r="A5198" t="str">
            <v>F</v>
          </cell>
          <cell r="B5198" t="str">
            <v>1</v>
          </cell>
          <cell r="D5198" t="str">
            <v>003689</v>
          </cell>
          <cell r="E5198">
            <v>38589</v>
          </cell>
          <cell r="F5198" t="str">
            <v>41111J5</v>
          </cell>
          <cell r="G5198" t="str">
            <v>6102000211J5</v>
          </cell>
          <cell r="H5198">
            <v>7530</v>
          </cell>
          <cell r="I5198" t="str">
            <v>D</v>
          </cell>
          <cell r="J5198" t="str">
            <v>TUNJ KHUSUS BLN AGT-05 KALIBRASI INSTRUMEN</v>
          </cell>
          <cell r="K5198" t="str">
            <v>103331970</v>
          </cell>
        </row>
        <row r="5199">
          <cell r="A5199" t="str">
            <v>F</v>
          </cell>
          <cell r="B5199" t="str">
            <v>1</v>
          </cell>
          <cell r="D5199" t="str">
            <v>003689</v>
          </cell>
          <cell r="E5199">
            <v>38589</v>
          </cell>
          <cell r="F5199" t="str">
            <v>41111K1</v>
          </cell>
          <cell r="G5199" t="str">
            <v>6102000211K1</v>
          </cell>
          <cell r="H5199">
            <v>10600</v>
          </cell>
          <cell r="I5199" t="str">
            <v>D</v>
          </cell>
          <cell r="J5199" t="str">
            <v>TUNJ KHUSUS BLN AGT-05 LABORATORIUM PENGUJI</v>
          </cell>
          <cell r="K5199" t="str">
            <v>103331980</v>
          </cell>
        </row>
        <row r="5200">
          <cell r="A5200" t="str">
            <v>F</v>
          </cell>
          <cell r="B5200" t="str">
            <v>1</v>
          </cell>
          <cell r="D5200" t="str">
            <v>003689</v>
          </cell>
          <cell r="E5200">
            <v>38589</v>
          </cell>
          <cell r="F5200" t="str">
            <v>41111K2</v>
          </cell>
          <cell r="G5200" t="str">
            <v>6102000211K2</v>
          </cell>
          <cell r="H5200">
            <v>17250</v>
          </cell>
          <cell r="I5200" t="str">
            <v>D</v>
          </cell>
          <cell r="J5200" t="str">
            <v>TUNJ KHUSUS BLN AGT-05 PEMERIKSAAN BAHAN BA</v>
          </cell>
          <cell r="K5200" t="str">
            <v>103331990</v>
          </cell>
        </row>
        <row r="5201">
          <cell r="A5201" t="str">
            <v>F</v>
          </cell>
          <cell r="B5201" t="str">
            <v>1</v>
          </cell>
          <cell r="D5201" t="str">
            <v>003689</v>
          </cell>
          <cell r="E5201">
            <v>38589</v>
          </cell>
          <cell r="F5201" t="str">
            <v>41111K3</v>
          </cell>
          <cell r="G5201" t="str">
            <v>6102000211K3</v>
          </cell>
          <cell r="H5201">
            <v>7230</v>
          </cell>
          <cell r="I5201" t="str">
            <v>D</v>
          </cell>
          <cell r="J5201" t="str">
            <v>TUNJ KHUSUS BLN AGT-05 PEMERIKSAAN BAHAN KE</v>
          </cell>
          <cell r="K5201" t="str">
            <v>103332000</v>
          </cell>
        </row>
        <row r="5202">
          <cell r="A5202" t="str">
            <v>F</v>
          </cell>
          <cell r="B5202" t="str">
            <v>1</v>
          </cell>
          <cell r="D5202" t="str">
            <v>003689</v>
          </cell>
          <cell r="E5202">
            <v>38589</v>
          </cell>
          <cell r="F5202" t="str">
            <v>41111K4</v>
          </cell>
          <cell r="G5202" t="str">
            <v>6102000211K4</v>
          </cell>
          <cell r="H5202">
            <v>16815</v>
          </cell>
          <cell r="I5202" t="str">
            <v>D</v>
          </cell>
          <cell r="J5202" t="str">
            <v>TUNJ KHUSUS BLN AGT-05 PEMERIKSAAN PRODUK J</v>
          </cell>
          <cell r="K5202" t="str">
            <v>103332010</v>
          </cell>
        </row>
        <row r="5203">
          <cell r="A5203" t="str">
            <v>F</v>
          </cell>
          <cell r="B5203" t="str">
            <v>1</v>
          </cell>
          <cell r="D5203" t="str">
            <v>003689</v>
          </cell>
          <cell r="E5203">
            <v>38589</v>
          </cell>
          <cell r="F5203" t="str">
            <v>41111K5</v>
          </cell>
          <cell r="G5203" t="str">
            <v>6102000211K5</v>
          </cell>
          <cell r="H5203">
            <v>2500</v>
          </cell>
          <cell r="I5203" t="str">
            <v>D</v>
          </cell>
          <cell r="J5203" t="str">
            <v>TUNJ KHUSUS BLN AGT-05 PEMERIKSAAN KINA</v>
          </cell>
          <cell r="K5203" t="str">
            <v>103332020</v>
          </cell>
        </row>
        <row r="5204">
          <cell r="A5204" t="str">
            <v>F</v>
          </cell>
          <cell r="B5204" t="str">
            <v>1</v>
          </cell>
          <cell r="D5204" t="str">
            <v>003689</v>
          </cell>
          <cell r="E5204">
            <v>38589</v>
          </cell>
          <cell r="F5204" t="str">
            <v>41111L2</v>
          </cell>
          <cell r="G5204" t="str">
            <v>6102000211L2</v>
          </cell>
          <cell r="H5204">
            <v>8970</v>
          </cell>
          <cell r="I5204" t="str">
            <v>D</v>
          </cell>
          <cell r="J5204" t="str">
            <v>TUNJ KHUSUS BLN AGT-05 EVALUASI FORMULASI</v>
          </cell>
          <cell r="K5204" t="str">
            <v>103332030</v>
          </cell>
        </row>
        <row r="5205">
          <cell r="A5205" t="str">
            <v>F</v>
          </cell>
          <cell r="B5205" t="str">
            <v>1</v>
          </cell>
          <cell r="D5205" t="str">
            <v>003689</v>
          </cell>
          <cell r="E5205">
            <v>38589</v>
          </cell>
          <cell r="F5205" t="str">
            <v>41111L4</v>
          </cell>
          <cell r="G5205" t="str">
            <v>6102000211L4</v>
          </cell>
          <cell r="H5205">
            <v>20000</v>
          </cell>
          <cell r="I5205" t="str">
            <v>D</v>
          </cell>
          <cell r="J5205" t="str">
            <v>TUNJ KHUSUS BLN AGT-05 EVALUASI BAHAN KEMAS</v>
          </cell>
          <cell r="K5205" t="str">
            <v>103332040</v>
          </cell>
        </row>
        <row r="5206">
          <cell r="A5206" t="str">
            <v>F</v>
          </cell>
          <cell r="B5206" t="str">
            <v>1</v>
          </cell>
          <cell r="D5206" t="str">
            <v>003689</v>
          </cell>
          <cell r="E5206">
            <v>38589</v>
          </cell>
          <cell r="F5206" t="str">
            <v>41111M1</v>
          </cell>
          <cell r="G5206" t="str">
            <v>6102000211M1</v>
          </cell>
          <cell r="H5206">
            <v>9800</v>
          </cell>
          <cell r="I5206" t="str">
            <v>D</v>
          </cell>
          <cell r="J5206" t="str">
            <v>TUNJ KHUSUS BLN AGT-05 TEKNIK &amp; PEMELIHARAA</v>
          </cell>
          <cell r="K5206" t="str">
            <v>103332050</v>
          </cell>
        </row>
        <row r="5207">
          <cell r="A5207" t="str">
            <v>F</v>
          </cell>
          <cell r="B5207" t="str">
            <v>1</v>
          </cell>
          <cell r="D5207" t="str">
            <v>003689</v>
          </cell>
          <cell r="E5207">
            <v>38589</v>
          </cell>
          <cell r="F5207" t="str">
            <v>41111N1</v>
          </cell>
          <cell r="G5207" t="str">
            <v>6102000211N1</v>
          </cell>
          <cell r="H5207">
            <v>25200</v>
          </cell>
          <cell r="I5207" t="str">
            <v>D</v>
          </cell>
          <cell r="J5207" t="str">
            <v>TUNJ KHUSUS BLN AGT-05 PENYIMPANAN</v>
          </cell>
          <cell r="K5207" t="str">
            <v>103332060</v>
          </cell>
        </row>
        <row r="5208">
          <cell r="A5208" t="str">
            <v>F</v>
          </cell>
          <cell r="B5208" t="str">
            <v>1</v>
          </cell>
          <cell r="D5208" t="str">
            <v>003689</v>
          </cell>
          <cell r="E5208">
            <v>38589</v>
          </cell>
          <cell r="F5208" t="str">
            <v>41111N2</v>
          </cell>
          <cell r="G5208" t="str">
            <v>6102000211N2</v>
          </cell>
          <cell r="H5208">
            <v>7680</v>
          </cell>
          <cell r="I5208" t="str">
            <v>D</v>
          </cell>
          <cell r="J5208" t="str">
            <v>TUNJ KHUSUS BLN AGT-05 PENYIMPANAN BAHAN BA</v>
          </cell>
          <cell r="K5208" t="str">
            <v>103332070</v>
          </cell>
        </row>
        <row r="5209">
          <cell r="A5209" t="str">
            <v>F</v>
          </cell>
          <cell r="B5209" t="str">
            <v>1</v>
          </cell>
          <cell r="D5209" t="str">
            <v>003689</v>
          </cell>
          <cell r="E5209">
            <v>38589</v>
          </cell>
          <cell r="F5209" t="str">
            <v>41111N7</v>
          </cell>
          <cell r="G5209" t="str">
            <v>6102000211N7</v>
          </cell>
          <cell r="H5209">
            <v>3500</v>
          </cell>
          <cell r="I5209" t="str">
            <v>D</v>
          </cell>
          <cell r="J5209" t="str">
            <v>TUNJ KHUSUS BLN AGT-05 PENIMBANGAN SENTRAL</v>
          </cell>
          <cell r="K5209" t="str">
            <v>103332080</v>
          </cell>
        </row>
        <row r="5210">
          <cell r="A5210" t="str">
            <v>F</v>
          </cell>
          <cell r="B5210" t="str">
            <v>1</v>
          </cell>
          <cell r="D5210" t="str">
            <v>003689</v>
          </cell>
          <cell r="E5210">
            <v>38589</v>
          </cell>
          <cell r="F5210" t="str">
            <v>41111O1</v>
          </cell>
          <cell r="G5210" t="str">
            <v>6102000211O1</v>
          </cell>
          <cell r="H5210">
            <v>10000</v>
          </cell>
          <cell r="I5210" t="str">
            <v>D</v>
          </cell>
          <cell r="J5210" t="str">
            <v>TUNJ KHUSUS BLN AGT-05 PEMBELIAN</v>
          </cell>
          <cell r="K5210" t="str">
            <v>103332090</v>
          </cell>
        </row>
        <row r="5211">
          <cell r="A5211" t="str">
            <v>F</v>
          </cell>
          <cell r="B5211" t="str">
            <v>1</v>
          </cell>
          <cell r="D5211" t="str">
            <v>003689</v>
          </cell>
          <cell r="E5211">
            <v>38589</v>
          </cell>
          <cell r="F5211" t="str">
            <v>41111Q6</v>
          </cell>
          <cell r="G5211" t="str">
            <v>6102000211Q6</v>
          </cell>
          <cell r="H5211">
            <v>4350</v>
          </cell>
          <cell r="I5211" t="str">
            <v>D</v>
          </cell>
          <cell r="J5211" t="str">
            <v>TUNJ KHUSUS BLN AGT-05 RUMAH TANGGA</v>
          </cell>
          <cell r="K5211" t="str">
            <v>103332100</v>
          </cell>
        </row>
        <row r="5212">
          <cell r="A5212" t="str">
            <v>F</v>
          </cell>
          <cell r="B5212" t="str">
            <v>1</v>
          </cell>
          <cell r="D5212" t="str">
            <v>003689</v>
          </cell>
          <cell r="E5212">
            <v>38589</v>
          </cell>
          <cell r="F5212" t="str">
            <v>41111Q2</v>
          </cell>
          <cell r="G5212" t="str">
            <v>6102000211Q2</v>
          </cell>
          <cell r="H5212">
            <v>9800</v>
          </cell>
          <cell r="I5212" t="str">
            <v>D</v>
          </cell>
          <cell r="J5212" t="str">
            <v>TUNJ KHUSUS BLN AGT-05 ADM.PERSONALIA PLANT</v>
          </cell>
          <cell r="K5212" t="str">
            <v>103332110</v>
          </cell>
        </row>
        <row r="5213">
          <cell r="A5213" t="str">
            <v>F</v>
          </cell>
          <cell r="B5213" t="str">
            <v>1</v>
          </cell>
          <cell r="D5213" t="str">
            <v>003689</v>
          </cell>
          <cell r="E5213">
            <v>38589</v>
          </cell>
          <cell r="F5213" t="str">
            <v>41111R2</v>
          </cell>
          <cell r="G5213" t="str">
            <v>6102000211R2</v>
          </cell>
          <cell r="H5213">
            <v>26000</v>
          </cell>
          <cell r="I5213" t="str">
            <v>D</v>
          </cell>
          <cell r="J5213" t="str">
            <v>TUNJ KHUSUS BLN AGT-05 BID.VERIFIKASI / LAP</v>
          </cell>
          <cell r="K5213" t="str">
            <v>103332120</v>
          </cell>
        </row>
        <row r="5214">
          <cell r="A5214" t="str">
            <v>F</v>
          </cell>
          <cell r="B5214" t="str">
            <v>1</v>
          </cell>
          <cell r="D5214" t="str">
            <v>003689</v>
          </cell>
          <cell r="E5214">
            <v>38589</v>
          </cell>
          <cell r="F5214" t="str">
            <v>41111S1</v>
          </cell>
          <cell r="G5214" t="str">
            <v>6102000211S1</v>
          </cell>
          <cell r="H5214">
            <v>40000</v>
          </cell>
          <cell r="I5214" t="str">
            <v>D</v>
          </cell>
          <cell r="J5214" t="str">
            <v>TUNJ KHUSUS BLN AGT-05 KEUANGAN</v>
          </cell>
          <cell r="K5214" t="str">
            <v>103332130</v>
          </cell>
        </row>
        <row r="5215">
          <cell r="A5215" t="str">
            <v>F</v>
          </cell>
          <cell r="B5215" t="str">
            <v>1</v>
          </cell>
          <cell r="D5215" t="str">
            <v>003689</v>
          </cell>
          <cell r="E5215">
            <v>38589</v>
          </cell>
          <cell r="F5215" t="str">
            <v>41111S3</v>
          </cell>
          <cell r="G5215" t="str">
            <v>6102000211S3</v>
          </cell>
          <cell r="H5215">
            <v>40000</v>
          </cell>
          <cell r="I5215" t="str">
            <v>D</v>
          </cell>
          <cell r="J5215" t="str">
            <v>TUNJ KHUSUS BLN AGT-05 ADM / KAS BANK PLANT</v>
          </cell>
          <cell r="K5215" t="str">
            <v>103332140</v>
          </cell>
        </row>
        <row r="5216">
          <cell r="A5216" t="str">
            <v>F</v>
          </cell>
          <cell r="B5216" t="str">
            <v>1</v>
          </cell>
          <cell r="D5216" t="str">
            <v>003689</v>
          </cell>
          <cell r="E5216">
            <v>38589</v>
          </cell>
          <cell r="F5216" t="str">
            <v>41111S4</v>
          </cell>
          <cell r="G5216" t="str">
            <v>6102000211S4</v>
          </cell>
          <cell r="H5216">
            <v>9800</v>
          </cell>
          <cell r="I5216" t="str">
            <v>D</v>
          </cell>
          <cell r="J5216" t="str">
            <v>TUNJ KHUSUS BLN AGT-05 PAJAK</v>
          </cell>
          <cell r="K5216" t="str">
            <v>103332150</v>
          </cell>
        </row>
        <row r="5217">
          <cell r="A5217" t="str">
            <v>F</v>
          </cell>
          <cell r="B5217" t="str">
            <v>8</v>
          </cell>
          <cell r="D5217" t="str">
            <v>000248</v>
          </cell>
          <cell r="E5217">
            <v>38593</v>
          </cell>
          <cell r="F5217" t="str">
            <v>3300100</v>
          </cell>
          <cell r="G5217" t="str">
            <v>110805010100</v>
          </cell>
          <cell r="H5217">
            <v>482080207.5</v>
          </cell>
          <cell r="I5217" t="str">
            <v>K</v>
          </cell>
          <cell r="J5217" t="str">
            <v>OR.2220500204 100.000 SET CU.T STERIL B50386,B5036</v>
          </cell>
          <cell r="K5217" t="str">
            <v>500920010</v>
          </cell>
        </row>
        <row r="5218">
          <cell r="A5218" t="str">
            <v>F</v>
          </cell>
          <cell r="B5218" t="str">
            <v>8</v>
          </cell>
          <cell r="D5218" t="str">
            <v>000248</v>
          </cell>
          <cell r="E5218">
            <v>38593</v>
          </cell>
          <cell r="F5218" t="str">
            <v>1390000</v>
          </cell>
          <cell r="G5218" t="str">
            <v>210101020000</v>
          </cell>
          <cell r="H5218">
            <v>241485000</v>
          </cell>
          <cell r="I5218" t="str">
            <v>D</v>
          </cell>
          <cell r="J5218" t="str">
            <v>3214028B50386/08     51000.000-   CU.T 380 ASTERIL</v>
          </cell>
          <cell r="K5218" t="str">
            <v>500920020</v>
          </cell>
        </row>
        <row r="5219">
          <cell r="A5219" t="str">
            <v>F</v>
          </cell>
          <cell r="B5219" t="str">
            <v>8</v>
          </cell>
          <cell r="D5219" t="str">
            <v>000248</v>
          </cell>
          <cell r="E5219">
            <v>38593</v>
          </cell>
          <cell r="F5219" t="str">
            <v>1390000</v>
          </cell>
          <cell r="G5219" t="str">
            <v>210101020000</v>
          </cell>
          <cell r="H5219">
            <v>239117500</v>
          </cell>
          <cell r="I5219" t="str">
            <v>D</v>
          </cell>
          <cell r="J5219" t="str">
            <v>3214028B50366/07     50500.000-   CU.T 380 ASTERIL</v>
          </cell>
          <cell r="K5219" t="str">
            <v>500920030</v>
          </cell>
        </row>
        <row r="5220">
          <cell r="A5220" t="str">
            <v>F</v>
          </cell>
          <cell r="B5220" t="str">
            <v>8</v>
          </cell>
          <cell r="D5220" t="str">
            <v>000248</v>
          </cell>
          <cell r="E5220">
            <v>38593</v>
          </cell>
          <cell r="F5220" t="str">
            <v>1390000</v>
          </cell>
          <cell r="G5220" t="str">
            <v>210101020000</v>
          </cell>
          <cell r="H5220">
            <v>2367500</v>
          </cell>
          <cell r="I5220" t="str">
            <v>D</v>
          </cell>
          <cell r="J5220" t="str">
            <v>3214028B50382/07       500.000-   CU.T 380 ASTERIL</v>
          </cell>
          <cell r="K5220" t="str">
            <v>500920040</v>
          </cell>
        </row>
        <row r="5221">
          <cell r="A5221" t="str">
            <v>F</v>
          </cell>
          <cell r="B5221" t="str">
            <v>8</v>
          </cell>
          <cell r="D5221" t="str">
            <v>000248</v>
          </cell>
          <cell r="E5221">
            <v>38593</v>
          </cell>
          <cell r="F5221" t="str">
            <v>9030000</v>
          </cell>
          <cell r="G5221" t="str">
            <v>710501040000</v>
          </cell>
          <cell r="H5221">
            <v>889792.5</v>
          </cell>
          <cell r="I5221" t="str">
            <v>K</v>
          </cell>
          <cell r="J5221" t="str">
            <v>SEL.BRG LEBIH KIRIM 2000 BH CU.T STERIL B50386,366</v>
          </cell>
          <cell r="K5221" t="str">
            <v>500920050</v>
          </cell>
        </row>
        <row r="5222">
          <cell r="A5222" t="str">
            <v>F</v>
          </cell>
          <cell r="B5222" t="str">
            <v>8</v>
          </cell>
          <cell r="D5222" t="str">
            <v>000249</v>
          </cell>
          <cell r="E5222">
            <v>38593</v>
          </cell>
          <cell r="F5222" t="str">
            <v>3300100</v>
          </cell>
          <cell r="G5222" t="str">
            <v>110805010100</v>
          </cell>
          <cell r="H5222">
            <v>51888880</v>
          </cell>
          <cell r="I5222" t="str">
            <v>K</v>
          </cell>
          <cell r="J5222" t="str">
            <v>OR.2210500771 125 KG DIMENHYDRINATE B50389/8</v>
          </cell>
          <cell r="K5222" t="str">
            <v>500920060</v>
          </cell>
        </row>
        <row r="5223">
          <cell r="A5223" t="str">
            <v>F</v>
          </cell>
          <cell r="B5223" t="str">
            <v>8</v>
          </cell>
          <cell r="D5223" t="str">
            <v>000249</v>
          </cell>
          <cell r="E5223">
            <v>38593</v>
          </cell>
          <cell r="F5223" t="str">
            <v>1390000</v>
          </cell>
          <cell r="G5223" t="str">
            <v>210101020000</v>
          </cell>
          <cell r="H5223">
            <v>50610000</v>
          </cell>
          <cell r="I5223" t="str">
            <v>D</v>
          </cell>
          <cell r="J5223" t="str">
            <v>3012043B50389/08       125.000-KG DIMENHYDRINATUM</v>
          </cell>
          <cell r="K5223" t="str">
            <v>500920070</v>
          </cell>
        </row>
        <row r="5224">
          <cell r="A5224" t="str">
            <v>F</v>
          </cell>
          <cell r="B5224" t="str">
            <v>8</v>
          </cell>
          <cell r="D5224" t="str">
            <v>000249</v>
          </cell>
          <cell r="E5224">
            <v>38593</v>
          </cell>
          <cell r="F5224" t="str">
            <v>9320100</v>
          </cell>
          <cell r="G5224" t="str">
            <v>720101010100</v>
          </cell>
          <cell r="H5224">
            <v>1278880</v>
          </cell>
          <cell r="I5224" t="str">
            <v>D</v>
          </cell>
          <cell r="J5224" t="str">
            <v>SEL.KURS 3012043B50389/08 125.000-KG DIMENHYDRINAT</v>
          </cell>
          <cell r="K5224" t="str">
            <v>500920080</v>
          </cell>
        </row>
        <row r="5225">
          <cell r="A5225" t="str">
            <v>F</v>
          </cell>
          <cell r="B5225" t="str">
            <v>8</v>
          </cell>
          <cell r="D5225" t="str">
            <v>000250</v>
          </cell>
          <cell r="E5225">
            <v>38593</v>
          </cell>
          <cell r="F5225" t="str">
            <v>122KI23</v>
          </cell>
          <cell r="G5225" t="str">
            <v>11090101KI23</v>
          </cell>
          <cell r="H5225">
            <v>1260000</v>
          </cell>
          <cell r="I5225" t="str">
            <v>D</v>
          </cell>
          <cell r="J5225" t="str">
            <v>NPI.300028/8 RISBANG</v>
          </cell>
          <cell r="K5225" t="str">
            <v>500920090</v>
          </cell>
        </row>
        <row r="5226">
          <cell r="A5226" t="str">
            <v>F</v>
          </cell>
          <cell r="B5226" t="str">
            <v>8</v>
          </cell>
          <cell r="D5226" t="str">
            <v>000250</v>
          </cell>
          <cell r="E5226">
            <v>38593</v>
          </cell>
          <cell r="F5226" t="str">
            <v>901KI23</v>
          </cell>
          <cell r="G5226" t="str">
            <v>71050602KI23</v>
          </cell>
          <cell r="H5226">
            <v>1260000</v>
          </cell>
          <cell r="I5226" t="str">
            <v>K</v>
          </cell>
          <cell r="J5226" t="str">
            <v>NPI.300028/8 100KG KARBON AKTIF SERBUK   3011043</v>
          </cell>
          <cell r="K5226" t="str">
            <v>500920100</v>
          </cell>
        </row>
        <row r="5227">
          <cell r="A5227" t="str">
            <v>F</v>
          </cell>
          <cell r="B5227" t="str">
            <v>8</v>
          </cell>
          <cell r="D5227" t="str">
            <v>000251</v>
          </cell>
          <cell r="E5227">
            <v>38593</v>
          </cell>
          <cell r="F5227" t="str">
            <v>121ME35</v>
          </cell>
          <cell r="G5227" t="str">
            <v>11110501ME35</v>
          </cell>
          <cell r="H5227">
            <v>1679100</v>
          </cell>
          <cell r="I5227" t="str">
            <v>D</v>
          </cell>
          <cell r="J5227" t="str">
            <v>NPI.300029/8 CV MEDISKA KENCANA</v>
          </cell>
          <cell r="K5227" t="str">
            <v>500920110</v>
          </cell>
        </row>
        <row r="5228">
          <cell r="A5228" t="str">
            <v>F</v>
          </cell>
          <cell r="B5228" t="str">
            <v>8</v>
          </cell>
          <cell r="D5228" t="str">
            <v>000251</v>
          </cell>
          <cell r="E5228">
            <v>38593</v>
          </cell>
          <cell r="F5228" t="str">
            <v>901ME35</v>
          </cell>
          <cell r="G5228" t="str">
            <v>71050602ME35</v>
          </cell>
          <cell r="H5228">
            <v>1679100</v>
          </cell>
          <cell r="I5228" t="str">
            <v>K</v>
          </cell>
          <cell r="J5228" t="str">
            <v>NPI.300029/8 3KG QUININE SULFAS          3012143</v>
          </cell>
          <cell r="K5228" t="str">
            <v>500920120</v>
          </cell>
        </row>
        <row r="5229">
          <cell r="A5229" t="str">
            <v>F</v>
          </cell>
          <cell r="B5229" t="str">
            <v>8</v>
          </cell>
          <cell r="D5229" t="str">
            <v>000252</v>
          </cell>
          <cell r="E5229">
            <v>38593</v>
          </cell>
          <cell r="F5229" t="str">
            <v>122KI23</v>
          </cell>
          <cell r="G5229" t="str">
            <v>11090101KI23</v>
          </cell>
          <cell r="H5229">
            <v>20500</v>
          </cell>
          <cell r="I5229" t="str">
            <v>D</v>
          </cell>
          <cell r="J5229" t="str">
            <v>NPI/300030/8 RISBANG</v>
          </cell>
          <cell r="K5229" t="str">
            <v>500920130</v>
          </cell>
        </row>
        <row r="5230">
          <cell r="A5230" t="str">
            <v>F</v>
          </cell>
          <cell r="B5230" t="str">
            <v>8</v>
          </cell>
          <cell r="D5230" t="str">
            <v>000252</v>
          </cell>
          <cell r="E5230">
            <v>38593</v>
          </cell>
          <cell r="F5230" t="str">
            <v>901KI23</v>
          </cell>
          <cell r="G5230" t="str">
            <v>71050602KI23</v>
          </cell>
          <cell r="H5230">
            <v>20500</v>
          </cell>
          <cell r="I5230" t="str">
            <v>K</v>
          </cell>
          <cell r="J5230" t="str">
            <v>NPI/300030/8 1 KG NATRII LAURYLIS        3011007</v>
          </cell>
          <cell r="K5230" t="str">
            <v>500920140</v>
          </cell>
        </row>
        <row r="5231">
          <cell r="A5231" t="str">
            <v>F</v>
          </cell>
          <cell r="B5231" t="str">
            <v>1</v>
          </cell>
          <cell r="D5231" t="str">
            <v>003690</v>
          </cell>
          <cell r="E5231">
            <v>38589</v>
          </cell>
          <cell r="F5231" t="str">
            <v>1000000</v>
          </cell>
          <cell r="G5231" t="str">
            <v>110101010000</v>
          </cell>
          <cell r="H5231">
            <v>2916338</v>
          </cell>
          <cell r="I5231" t="str">
            <v>D</v>
          </cell>
          <cell r="J5231" t="str">
            <v>PAJAK KOMISI BLN JULI 2005 NO.KP.4089/WT/190/2005</v>
          </cell>
          <cell r="K5231" t="str">
            <v>103340010</v>
          </cell>
        </row>
        <row r="5232">
          <cell r="A5232" t="str">
            <v>F</v>
          </cell>
          <cell r="B5232" t="str">
            <v>1</v>
          </cell>
          <cell r="D5232" t="str">
            <v>003690</v>
          </cell>
          <cell r="E5232">
            <v>38589</v>
          </cell>
          <cell r="F5232" t="str">
            <v>1810000</v>
          </cell>
          <cell r="G5232" t="str">
            <v>210302010000</v>
          </cell>
          <cell r="H5232">
            <v>2916338</v>
          </cell>
          <cell r="I5232" t="str">
            <v>K</v>
          </cell>
          <cell r="J5232" t="str">
            <v>PPH 21-KOMPROD KARYAWAN BLN :-JULI 2005</v>
          </cell>
          <cell r="K5232" t="str">
            <v>103340020</v>
          </cell>
        </row>
        <row r="5233">
          <cell r="A5233" t="str">
            <v>F</v>
          </cell>
          <cell r="B5233" t="str">
            <v>1</v>
          </cell>
          <cell r="D5233" t="str">
            <v>003691</v>
          </cell>
          <cell r="E5233">
            <v>38589</v>
          </cell>
          <cell r="F5233" t="str">
            <v>1000000</v>
          </cell>
          <cell r="G5233" t="str">
            <v>110101010000</v>
          </cell>
          <cell r="H5233">
            <v>58325963</v>
          </cell>
          <cell r="I5233" t="str">
            <v>K</v>
          </cell>
          <cell r="J5233" t="str">
            <v>PPH 21-KARYAWAN BLN :-JULI 2005</v>
          </cell>
          <cell r="K5233" t="str">
            <v>103340030</v>
          </cell>
        </row>
        <row r="5234">
          <cell r="A5234" t="str">
            <v>F</v>
          </cell>
          <cell r="B5234" t="str">
            <v>1</v>
          </cell>
          <cell r="D5234" t="str">
            <v>003691</v>
          </cell>
          <cell r="E5234">
            <v>38589</v>
          </cell>
          <cell r="F5234" t="str">
            <v>47900A0</v>
          </cell>
          <cell r="G5234" t="str">
            <v>6903010100A0</v>
          </cell>
          <cell r="H5234">
            <v>700761</v>
          </cell>
          <cell r="I5234" t="str">
            <v>D</v>
          </cell>
          <cell r="J5234" t="str">
            <v>KOMISI PRODUKSI BLN JULI 05 PLANT BANDUNG</v>
          </cell>
          <cell r="K5234" t="str">
            <v>103340040</v>
          </cell>
        </row>
        <row r="5235">
          <cell r="A5235" t="str">
            <v>F</v>
          </cell>
          <cell r="B5235" t="str">
            <v>1</v>
          </cell>
          <cell r="D5235" t="str">
            <v>003691</v>
          </cell>
          <cell r="E5235">
            <v>38589</v>
          </cell>
          <cell r="F5235" t="str">
            <v>47900A1</v>
          </cell>
          <cell r="G5235" t="str">
            <v>6903010100A1</v>
          </cell>
          <cell r="H5235">
            <v>249000</v>
          </cell>
          <cell r="I5235" t="str">
            <v>D</v>
          </cell>
          <cell r="J5235" t="str">
            <v>KOMISI PRODUKSI BLN JULI 05 MANAGEMENT REPRESENT</v>
          </cell>
          <cell r="K5235" t="str">
            <v>103340050</v>
          </cell>
        </row>
        <row r="5236">
          <cell r="A5236" t="str">
            <v>F</v>
          </cell>
          <cell r="B5236" t="str">
            <v>1</v>
          </cell>
          <cell r="D5236" t="str">
            <v>003691</v>
          </cell>
          <cell r="E5236">
            <v>38589</v>
          </cell>
          <cell r="F5236" t="str">
            <v>47900A2</v>
          </cell>
          <cell r="G5236" t="str">
            <v>6903010100A2</v>
          </cell>
          <cell r="H5236">
            <v>220952</v>
          </cell>
          <cell r="I5236" t="str">
            <v>D</v>
          </cell>
          <cell r="J5236" t="str">
            <v>KOMISI PRODUKSI BLN JULI 05                   K3L</v>
          </cell>
          <cell r="K5236" t="str">
            <v>103340060</v>
          </cell>
        </row>
        <row r="5237">
          <cell r="A5237" t="str">
            <v>F</v>
          </cell>
          <cell r="B5237" t="str">
            <v>1</v>
          </cell>
          <cell r="D5237" t="str">
            <v>003691</v>
          </cell>
          <cell r="E5237">
            <v>38589</v>
          </cell>
          <cell r="F5237" t="str">
            <v>47900A3</v>
          </cell>
          <cell r="G5237" t="str">
            <v>6903010100A3</v>
          </cell>
          <cell r="H5237">
            <v>866571</v>
          </cell>
          <cell r="I5237" t="str">
            <v>D</v>
          </cell>
          <cell r="J5237" t="str">
            <v>KOMISI PRODUKSI BLN JULI 05         LIMBAH / IPAL</v>
          </cell>
          <cell r="K5237" t="str">
            <v>103340070</v>
          </cell>
        </row>
        <row r="5238">
          <cell r="A5238" t="str">
            <v>F</v>
          </cell>
          <cell r="B5238" t="str">
            <v>1</v>
          </cell>
          <cell r="D5238" t="str">
            <v>003692</v>
          </cell>
          <cell r="E5238">
            <v>38589</v>
          </cell>
          <cell r="F5238" t="str">
            <v>1000000</v>
          </cell>
          <cell r="G5238" t="str">
            <v>110101010000</v>
          </cell>
          <cell r="H5238">
            <v>608636</v>
          </cell>
          <cell r="I5238" t="str">
            <v>D</v>
          </cell>
          <cell r="J5238" t="str">
            <v>PAJAK KOMISI BLN JULI KP.4089/WT/190/2005 PEG THL</v>
          </cell>
          <cell r="K5238" t="str">
            <v>103350010</v>
          </cell>
        </row>
        <row r="5239">
          <cell r="A5239" t="str">
            <v>F</v>
          </cell>
          <cell r="B5239" t="str">
            <v>1</v>
          </cell>
          <cell r="D5239" t="str">
            <v>003691</v>
          </cell>
          <cell r="E5239">
            <v>38589</v>
          </cell>
          <cell r="F5239" t="str">
            <v>47900B0</v>
          </cell>
          <cell r="G5239" t="str">
            <v>6903010100B0</v>
          </cell>
          <cell r="H5239">
            <v>265000</v>
          </cell>
          <cell r="I5239" t="str">
            <v>D</v>
          </cell>
          <cell r="J5239" t="str">
            <v>KOMISI PRODUKSI BLN JULI 05 PERENCANAAN PRODUKSI &amp;</v>
          </cell>
          <cell r="K5239" t="str">
            <v>103340080</v>
          </cell>
        </row>
        <row r="5240">
          <cell r="A5240" t="str">
            <v>F</v>
          </cell>
          <cell r="B5240" t="str">
            <v>1</v>
          </cell>
          <cell r="D5240" t="str">
            <v>003691</v>
          </cell>
          <cell r="E5240">
            <v>38589</v>
          </cell>
          <cell r="F5240" t="str">
            <v>47900C1</v>
          </cell>
          <cell r="G5240" t="str">
            <v>6903010100C1</v>
          </cell>
          <cell r="H5240">
            <v>623905</v>
          </cell>
          <cell r="I5240" t="str">
            <v>D</v>
          </cell>
          <cell r="J5240" t="str">
            <v>KOMISI PRODUKSI BLN JULI 05 PERENCANAAN &amp; PENGENDA</v>
          </cell>
          <cell r="K5240" t="str">
            <v>103340090</v>
          </cell>
        </row>
        <row r="5241">
          <cell r="A5241" t="str">
            <v>F</v>
          </cell>
          <cell r="B5241" t="str">
            <v>1</v>
          </cell>
          <cell r="D5241" t="str">
            <v>003692</v>
          </cell>
          <cell r="E5241">
            <v>38589</v>
          </cell>
          <cell r="F5241" t="str">
            <v>1810000</v>
          </cell>
          <cell r="G5241" t="str">
            <v>210302010000</v>
          </cell>
          <cell r="H5241">
            <v>608636</v>
          </cell>
          <cell r="I5241" t="str">
            <v>K</v>
          </cell>
          <cell r="J5241" t="str">
            <v>PPH 21-KOMPROD KARYAWAN BLN :-JULI 2005</v>
          </cell>
          <cell r="K5241" t="str">
            <v>103350020</v>
          </cell>
        </row>
        <row r="5242">
          <cell r="A5242" t="str">
            <v>F</v>
          </cell>
          <cell r="B5242" t="str">
            <v>1</v>
          </cell>
          <cell r="D5242" t="str">
            <v>003691</v>
          </cell>
          <cell r="E5242">
            <v>38589</v>
          </cell>
          <cell r="F5242" t="str">
            <v>47900C2</v>
          </cell>
          <cell r="G5242" t="str">
            <v>6903010100C2</v>
          </cell>
          <cell r="H5242">
            <v>110476</v>
          </cell>
          <cell r="I5242" t="str">
            <v>D</v>
          </cell>
          <cell r="J5242" t="str">
            <v>KOMISI PRODUKSI BLN JULI 05 PERENCANAAN &amp; PENGENDA</v>
          </cell>
          <cell r="K5242" t="str">
            <v>103340100</v>
          </cell>
        </row>
        <row r="5243">
          <cell r="A5243" t="str">
            <v>F</v>
          </cell>
          <cell r="B5243" t="str">
            <v>1</v>
          </cell>
          <cell r="D5243" t="str">
            <v>003691</v>
          </cell>
          <cell r="E5243">
            <v>38589</v>
          </cell>
          <cell r="F5243" t="str">
            <v>47900D1</v>
          </cell>
          <cell r="G5243" t="str">
            <v>6903010100D1</v>
          </cell>
          <cell r="H5243">
            <v>232000</v>
          </cell>
          <cell r="I5243" t="str">
            <v>D</v>
          </cell>
          <cell r="J5243" t="str">
            <v>KOMISI PRODUKSI BLN JULI 05 PERENCANAAN &amp; PENGENDA</v>
          </cell>
          <cell r="K5243" t="str">
            <v>103340110</v>
          </cell>
        </row>
        <row r="5244">
          <cell r="A5244" t="str">
            <v>F</v>
          </cell>
          <cell r="B5244" t="str">
            <v>1</v>
          </cell>
          <cell r="D5244" t="str">
            <v>003691</v>
          </cell>
          <cell r="E5244">
            <v>38589</v>
          </cell>
          <cell r="F5244" t="str">
            <v>47900D2</v>
          </cell>
          <cell r="G5244" t="str">
            <v>6903010100D2</v>
          </cell>
          <cell r="H5244">
            <v>763475</v>
          </cell>
          <cell r="I5244" t="str">
            <v>D</v>
          </cell>
          <cell r="J5244" t="str">
            <v>KOMISI PRODUKSI BLN JULI 05 PERENCANAAN PRODUKSI</v>
          </cell>
          <cell r="K5244" t="str">
            <v>103340120</v>
          </cell>
        </row>
        <row r="5245">
          <cell r="A5245" t="str">
            <v>F</v>
          </cell>
          <cell r="B5245" t="str">
            <v>1</v>
          </cell>
          <cell r="D5245" t="str">
            <v>003691</v>
          </cell>
          <cell r="E5245">
            <v>38589</v>
          </cell>
          <cell r="F5245" t="str">
            <v>47900D3</v>
          </cell>
          <cell r="G5245" t="str">
            <v>6903010100D3</v>
          </cell>
          <cell r="H5245">
            <v>331428</v>
          </cell>
          <cell r="I5245" t="str">
            <v>D</v>
          </cell>
          <cell r="J5245" t="str">
            <v>KOMISI PRODUKSI BLN JULI 05 PENGENDALIAN PRODUKSI</v>
          </cell>
          <cell r="K5245" t="str">
            <v>103340130</v>
          </cell>
        </row>
        <row r="5246">
          <cell r="A5246" t="str">
            <v>F</v>
          </cell>
          <cell r="B5246" t="str">
            <v>1</v>
          </cell>
          <cell r="D5246" t="str">
            <v>003691</v>
          </cell>
          <cell r="E5246">
            <v>38589</v>
          </cell>
          <cell r="F5246" t="str">
            <v>47900E0</v>
          </cell>
          <cell r="G5246" t="str">
            <v>6903010100E0</v>
          </cell>
          <cell r="H5246">
            <v>252381</v>
          </cell>
          <cell r="I5246" t="str">
            <v>D</v>
          </cell>
          <cell r="J5246" t="str">
            <v>KOMISI PRODUKSI BLN JULI 05 PRODUKSI</v>
          </cell>
          <cell r="K5246" t="str">
            <v>103340140</v>
          </cell>
        </row>
        <row r="5247">
          <cell r="A5247" t="str">
            <v>F</v>
          </cell>
          <cell r="B5247" t="str">
            <v>1</v>
          </cell>
          <cell r="D5247" t="str">
            <v>003693</v>
          </cell>
          <cell r="E5247">
            <v>38589</v>
          </cell>
          <cell r="F5247" t="str">
            <v>47900A1</v>
          </cell>
          <cell r="G5247" t="str">
            <v>6903010100A1</v>
          </cell>
          <cell r="H5247">
            <v>100572</v>
          </cell>
          <cell r="I5247" t="str">
            <v>D</v>
          </cell>
          <cell r="J5247" t="str">
            <v>KOMISI PRODUKSI PADA MR</v>
          </cell>
          <cell r="K5247" t="str">
            <v>103350030</v>
          </cell>
        </row>
        <row r="5248">
          <cell r="A5248" t="str">
            <v>F</v>
          </cell>
          <cell r="B5248" t="str">
            <v>1</v>
          </cell>
          <cell r="D5248" t="str">
            <v>003691</v>
          </cell>
          <cell r="E5248">
            <v>38589</v>
          </cell>
          <cell r="F5248" t="str">
            <v>47900F1</v>
          </cell>
          <cell r="G5248" t="str">
            <v>6903010100F1</v>
          </cell>
          <cell r="H5248">
            <v>220952</v>
          </cell>
          <cell r="I5248" t="str">
            <v>D</v>
          </cell>
          <cell r="J5248" t="str">
            <v>KOMISI PRODUKSI BLN JULI 05 PRODUKSI I</v>
          </cell>
          <cell r="K5248" t="str">
            <v>103340150</v>
          </cell>
        </row>
        <row r="5249">
          <cell r="A5249" t="str">
            <v>F</v>
          </cell>
          <cell r="B5249" t="str">
            <v>1</v>
          </cell>
          <cell r="D5249" t="str">
            <v>003691</v>
          </cell>
          <cell r="E5249">
            <v>38589</v>
          </cell>
          <cell r="F5249" t="str">
            <v>47900F2</v>
          </cell>
          <cell r="G5249" t="str">
            <v>6903010100F2</v>
          </cell>
          <cell r="H5249">
            <v>1388189</v>
          </cell>
          <cell r="I5249" t="str">
            <v>D</v>
          </cell>
          <cell r="J5249" t="str">
            <v>KOMISI PRODUKSI BLN JULI 05 GRANULASI</v>
          </cell>
          <cell r="K5249" t="str">
            <v>103340160</v>
          </cell>
        </row>
        <row r="5250">
          <cell r="A5250" t="str">
            <v>F</v>
          </cell>
          <cell r="B5250" t="str">
            <v>1</v>
          </cell>
          <cell r="D5250" t="str">
            <v>003693</v>
          </cell>
          <cell r="E5250">
            <v>38589</v>
          </cell>
          <cell r="F5250" t="str">
            <v>47900F2</v>
          </cell>
          <cell r="G5250" t="str">
            <v>6903010100F2</v>
          </cell>
          <cell r="H5250">
            <v>971142</v>
          </cell>
          <cell r="I5250" t="str">
            <v>D</v>
          </cell>
          <cell r="J5250" t="str">
            <v>KOMISI PRODUKSI BLN JULI  DI GRANULASI</v>
          </cell>
          <cell r="K5250" t="str">
            <v>103350040</v>
          </cell>
        </row>
        <row r="5251">
          <cell r="A5251" t="str">
            <v>F</v>
          </cell>
          <cell r="B5251" t="str">
            <v>1</v>
          </cell>
          <cell r="D5251" t="str">
            <v>003691</v>
          </cell>
          <cell r="E5251">
            <v>38589</v>
          </cell>
          <cell r="F5251" t="str">
            <v>47900F3</v>
          </cell>
          <cell r="G5251" t="str">
            <v>6903010100F3</v>
          </cell>
          <cell r="H5251">
            <v>1433047</v>
          </cell>
          <cell r="I5251" t="str">
            <v>D</v>
          </cell>
          <cell r="J5251" t="str">
            <v>KOMISI PRODUKSI BLN JULI 05 PENCETAKAN</v>
          </cell>
          <cell r="K5251" t="str">
            <v>103340170</v>
          </cell>
        </row>
        <row r="5252">
          <cell r="A5252" t="str">
            <v>F</v>
          </cell>
          <cell r="B5252" t="str">
            <v>1</v>
          </cell>
          <cell r="D5252" t="str">
            <v>003691</v>
          </cell>
          <cell r="E5252">
            <v>38589</v>
          </cell>
          <cell r="F5252" t="str">
            <v>47900F4</v>
          </cell>
          <cell r="G5252" t="str">
            <v>6903010100F4</v>
          </cell>
          <cell r="H5252">
            <v>504761</v>
          </cell>
          <cell r="I5252" t="str">
            <v>D</v>
          </cell>
          <cell r="J5252" t="str">
            <v>KOMISI PRODUKSI BLN JULI 05 PENYALUTAN</v>
          </cell>
          <cell r="K5252" t="str">
            <v>103340180</v>
          </cell>
        </row>
        <row r="5253">
          <cell r="A5253" t="str">
            <v>F</v>
          </cell>
          <cell r="B5253" t="str">
            <v>1</v>
          </cell>
          <cell r="D5253" t="str">
            <v>003693</v>
          </cell>
          <cell r="E5253">
            <v>38589</v>
          </cell>
          <cell r="F5253" t="str">
            <v>47900F6</v>
          </cell>
          <cell r="G5253" t="str">
            <v>6903010100F6</v>
          </cell>
          <cell r="H5253">
            <v>1279141</v>
          </cell>
          <cell r="I5253" t="str">
            <v>D</v>
          </cell>
          <cell r="J5253" t="str">
            <v>KOMISI PRODUKSI BLN JULI DI PENGEM PRIMER</v>
          </cell>
          <cell r="K5253" t="str">
            <v>103350050</v>
          </cell>
        </row>
        <row r="5254">
          <cell r="A5254" t="str">
            <v>F</v>
          </cell>
          <cell r="B5254" t="str">
            <v>1</v>
          </cell>
          <cell r="D5254" t="str">
            <v>003691</v>
          </cell>
          <cell r="E5254">
            <v>38589</v>
          </cell>
          <cell r="F5254" t="str">
            <v>47900F5</v>
          </cell>
          <cell r="G5254" t="str">
            <v>6903010100F5</v>
          </cell>
          <cell r="H5254">
            <v>247524</v>
          </cell>
          <cell r="I5254" t="str">
            <v>D</v>
          </cell>
          <cell r="J5254" t="str">
            <v>KOMISI PRODUKSI BLN JULI 05 ARV</v>
          </cell>
          <cell r="K5254" t="str">
            <v>103340190</v>
          </cell>
        </row>
        <row r="5255">
          <cell r="A5255" t="str">
            <v>F</v>
          </cell>
          <cell r="B5255" t="str">
            <v>1</v>
          </cell>
          <cell r="D5255" t="str">
            <v>003691</v>
          </cell>
          <cell r="E5255">
            <v>38589</v>
          </cell>
          <cell r="F5255" t="str">
            <v>47900F6</v>
          </cell>
          <cell r="G5255" t="str">
            <v>6903010100F6</v>
          </cell>
          <cell r="H5255">
            <v>3141092</v>
          </cell>
          <cell r="I5255" t="str">
            <v>D</v>
          </cell>
          <cell r="J5255" t="str">
            <v>KOMISI PRODUKSI BLN JULI 05 PENGEMASAN PRIMER</v>
          </cell>
          <cell r="K5255" t="str">
            <v>103340200</v>
          </cell>
        </row>
        <row r="5256">
          <cell r="A5256" t="str">
            <v>F</v>
          </cell>
          <cell r="B5256" t="str">
            <v>1</v>
          </cell>
          <cell r="D5256" t="str">
            <v>003693</v>
          </cell>
          <cell r="E5256">
            <v>38589</v>
          </cell>
          <cell r="F5256" t="str">
            <v>47900F7</v>
          </cell>
          <cell r="G5256" t="str">
            <v>6903010100F7</v>
          </cell>
          <cell r="H5256">
            <v>1665712</v>
          </cell>
          <cell r="I5256" t="str">
            <v>D</v>
          </cell>
          <cell r="J5256" t="str">
            <v>KOMISI PRODUKSI BLN JULI DI PENGEM SEKUNDER</v>
          </cell>
          <cell r="K5256" t="str">
            <v>103350060</v>
          </cell>
        </row>
        <row r="5257">
          <cell r="A5257" t="str">
            <v>F</v>
          </cell>
          <cell r="B5257" t="str">
            <v>1</v>
          </cell>
          <cell r="D5257" t="str">
            <v>003691</v>
          </cell>
          <cell r="E5257">
            <v>38589</v>
          </cell>
          <cell r="F5257" t="str">
            <v>47900F7</v>
          </cell>
          <cell r="G5257" t="str">
            <v>6903010100F7</v>
          </cell>
          <cell r="H5257">
            <v>2962096</v>
          </cell>
          <cell r="I5257" t="str">
            <v>D</v>
          </cell>
          <cell r="J5257" t="str">
            <v>KOMISI PRODUKSI BLN JULI 05 PENGEMASAN SEKUNDER</v>
          </cell>
          <cell r="K5257" t="str">
            <v>103340210</v>
          </cell>
        </row>
        <row r="5258">
          <cell r="A5258" t="str">
            <v>F</v>
          </cell>
          <cell r="B5258" t="str">
            <v>1</v>
          </cell>
          <cell r="D5258" t="str">
            <v>003691</v>
          </cell>
          <cell r="E5258">
            <v>38589</v>
          </cell>
          <cell r="F5258" t="str">
            <v>47900G1</v>
          </cell>
          <cell r="G5258" t="str">
            <v>6903010100G1</v>
          </cell>
          <cell r="H5258">
            <v>209905</v>
          </cell>
          <cell r="I5258" t="str">
            <v>D</v>
          </cell>
          <cell r="J5258" t="str">
            <v>KOMISI PRODUKSI BLN JULI 05 PRODUKSI II</v>
          </cell>
          <cell r="K5258" t="str">
            <v>103340220</v>
          </cell>
        </row>
        <row r="5259">
          <cell r="A5259" t="str">
            <v>F</v>
          </cell>
          <cell r="B5259" t="str">
            <v>1</v>
          </cell>
          <cell r="D5259" t="str">
            <v>003693</v>
          </cell>
          <cell r="E5259">
            <v>38589</v>
          </cell>
          <cell r="F5259" t="str">
            <v>47900G2</v>
          </cell>
          <cell r="G5259" t="str">
            <v>6903010100G2</v>
          </cell>
          <cell r="H5259">
            <v>188571</v>
          </cell>
          <cell r="I5259" t="str">
            <v>D</v>
          </cell>
          <cell r="J5259" t="str">
            <v>KOMISI PRODUKSI BLN JULI DI PENCAMPURAN DAN PENGIS</v>
          </cell>
          <cell r="K5259" t="str">
            <v>103350070</v>
          </cell>
        </row>
        <row r="5260">
          <cell r="A5260" t="str">
            <v>F</v>
          </cell>
          <cell r="B5260" t="str">
            <v>1</v>
          </cell>
          <cell r="D5260" t="str">
            <v>003691</v>
          </cell>
          <cell r="E5260">
            <v>38589</v>
          </cell>
          <cell r="F5260" t="str">
            <v>47900G2</v>
          </cell>
          <cell r="G5260" t="str">
            <v>6903010100G2</v>
          </cell>
          <cell r="H5260">
            <v>2470474</v>
          </cell>
          <cell r="I5260" t="str">
            <v>D</v>
          </cell>
          <cell r="J5260" t="str">
            <v>KOMISI PRODUKSI BLN JULI 05 PENCAMPURAN &amp; PENGISI</v>
          </cell>
          <cell r="K5260" t="str">
            <v>103340230</v>
          </cell>
        </row>
        <row r="5261">
          <cell r="A5261" t="str">
            <v>F</v>
          </cell>
          <cell r="B5261" t="str">
            <v>1</v>
          </cell>
          <cell r="D5261" t="str">
            <v>003693</v>
          </cell>
          <cell r="E5261">
            <v>38589</v>
          </cell>
          <cell r="F5261" t="str">
            <v>47900G5</v>
          </cell>
          <cell r="G5261" t="str">
            <v>6903010100G5</v>
          </cell>
          <cell r="H5261">
            <v>769999</v>
          </cell>
          <cell r="I5261" t="str">
            <v>D</v>
          </cell>
          <cell r="J5261" t="str">
            <v>KOMISI PRODUKSI BLN JULI DI PROSES &amp;PENGEMASAN</v>
          </cell>
          <cell r="K5261" t="str">
            <v>103350080</v>
          </cell>
        </row>
        <row r="5262">
          <cell r="A5262" t="str">
            <v>F</v>
          </cell>
          <cell r="B5262" t="str">
            <v>1</v>
          </cell>
          <cell r="D5262" t="str">
            <v>003691</v>
          </cell>
          <cell r="E5262">
            <v>38589</v>
          </cell>
          <cell r="F5262" t="str">
            <v>47900G3</v>
          </cell>
          <cell r="G5262" t="str">
            <v>6903010100G3</v>
          </cell>
          <cell r="H5262">
            <v>1232379</v>
          </cell>
          <cell r="I5262" t="str">
            <v>D</v>
          </cell>
          <cell r="J5262" t="str">
            <v>KOMISI PRODUKSI BLN JULI 05 PENGEMASAN CAIRAN &amp; SE</v>
          </cell>
          <cell r="K5262" t="str">
            <v>103340240</v>
          </cell>
        </row>
        <row r="5263">
          <cell r="A5263" t="str">
            <v>F</v>
          </cell>
          <cell r="B5263" t="str">
            <v>1</v>
          </cell>
          <cell r="D5263" t="str">
            <v>003693</v>
          </cell>
          <cell r="E5263">
            <v>38589</v>
          </cell>
          <cell r="F5263" t="str">
            <v>47900H2</v>
          </cell>
          <cell r="G5263" t="str">
            <v>6903010100H2</v>
          </cell>
          <cell r="H5263">
            <v>66000</v>
          </cell>
          <cell r="I5263" t="str">
            <v>D</v>
          </cell>
          <cell r="J5263" t="str">
            <v>KOMISI PRODUKSI BLN JULI DI PENCAMPURAN &amp;PENCETAKA</v>
          </cell>
          <cell r="K5263" t="str">
            <v>103350090</v>
          </cell>
        </row>
        <row r="5264">
          <cell r="A5264" t="str">
            <v>F</v>
          </cell>
          <cell r="B5264" t="str">
            <v>1</v>
          </cell>
          <cell r="D5264" t="str">
            <v>003691</v>
          </cell>
          <cell r="E5264">
            <v>38589</v>
          </cell>
          <cell r="F5264" t="str">
            <v>47900G5</v>
          </cell>
          <cell r="G5264" t="str">
            <v>6903010100G5</v>
          </cell>
          <cell r="H5264">
            <v>1954379</v>
          </cell>
          <cell r="I5264" t="str">
            <v>D</v>
          </cell>
          <cell r="J5264" t="str">
            <v>KOMISI PRODUKSI BLN JULI 05 PROSES &amp; PENGEMASAN F</v>
          </cell>
          <cell r="K5264" t="str">
            <v>103340250</v>
          </cell>
        </row>
        <row r="5265">
          <cell r="A5265" t="str">
            <v>F</v>
          </cell>
          <cell r="B5265" t="str">
            <v>1</v>
          </cell>
          <cell r="D5265" t="str">
            <v>003693</v>
          </cell>
          <cell r="E5265">
            <v>38589</v>
          </cell>
          <cell r="F5265" t="str">
            <v>47900H4</v>
          </cell>
          <cell r="G5265" t="str">
            <v>6903010100H4</v>
          </cell>
          <cell r="H5265">
            <v>1379711</v>
          </cell>
          <cell r="I5265" t="str">
            <v>D</v>
          </cell>
          <cell r="J5265" t="str">
            <v>KOMISI PRODUKSI BLN JULI DI EKSTRAKSI KINA</v>
          </cell>
          <cell r="K5265" t="str">
            <v>103350100</v>
          </cell>
        </row>
        <row r="5266">
          <cell r="A5266" t="str">
            <v>F</v>
          </cell>
          <cell r="B5266" t="str">
            <v>1</v>
          </cell>
          <cell r="D5266" t="str">
            <v>003691</v>
          </cell>
          <cell r="E5266">
            <v>38589</v>
          </cell>
          <cell r="F5266" t="str">
            <v>47900H1</v>
          </cell>
          <cell r="G5266" t="str">
            <v>6903010100H1</v>
          </cell>
          <cell r="H5266">
            <v>386952</v>
          </cell>
          <cell r="I5266" t="str">
            <v>D</v>
          </cell>
          <cell r="J5266" t="str">
            <v>KOMISI PRODUKSI BLN JULI 05 PRODUKSI III</v>
          </cell>
          <cell r="K5266" t="str">
            <v>103340260</v>
          </cell>
        </row>
        <row r="5267">
          <cell r="A5267" t="str">
            <v>F</v>
          </cell>
          <cell r="B5267" t="str">
            <v>1</v>
          </cell>
          <cell r="D5267" t="str">
            <v>003693</v>
          </cell>
          <cell r="E5267">
            <v>38589</v>
          </cell>
          <cell r="F5267" t="str">
            <v>47900H5</v>
          </cell>
          <cell r="G5267" t="str">
            <v>6903010100H5</v>
          </cell>
          <cell r="H5267">
            <v>1250854</v>
          </cell>
          <cell r="I5267" t="str">
            <v>D</v>
          </cell>
          <cell r="J5267" t="str">
            <v>KOMISI PRODUKSI BLN JULI DI ISOLASI ALKALOID KINA</v>
          </cell>
          <cell r="K5267" t="str">
            <v>103350110</v>
          </cell>
        </row>
        <row r="5268">
          <cell r="A5268" t="str">
            <v>F</v>
          </cell>
          <cell r="B5268" t="str">
            <v>1</v>
          </cell>
          <cell r="D5268" t="str">
            <v>003691</v>
          </cell>
          <cell r="E5268">
            <v>38589</v>
          </cell>
          <cell r="F5268" t="str">
            <v>47900H2</v>
          </cell>
          <cell r="G5268" t="str">
            <v>6903010100H2</v>
          </cell>
          <cell r="H5268">
            <v>436380</v>
          </cell>
          <cell r="I5268" t="str">
            <v>D</v>
          </cell>
          <cell r="J5268" t="str">
            <v>KOMISI PRODUKSI BLN JULI 05 PENCAMPURAN &amp; PENC</v>
          </cell>
          <cell r="K5268" t="str">
            <v>103340270</v>
          </cell>
        </row>
        <row r="5269">
          <cell r="A5269" t="str">
            <v>F</v>
          </cell>
          <cell r="B5269" t="str">
            <v>1</v>
          </cell>
          <cell r="D5269" t="str">
            <v>003693</v>
          </cell>
          <cell r="E5269">
            <v>38589</v>
          </cell>
          <cell r="F5269" t="str">
            <v>47900H6</v>
          </cell>
          <cell r="G5269" t="str">
            <v>6903010100H6</v>
          </cell>
          <cell r="H5269">
            <v>606570</v>
          </cell>
          <cell r="I5269" t="str">
            <v>D</v>
          </cell>
          <cell r="J5269" t="str">
            <v>KOMISI PRODUKSI BLN JULI DI PEMURNIAN &amp;PENGEMASAN</v>
          </cell>
          <cell r="K5269" t="str">
            <v>103350120</v>
          </cell>
        </row>
        <row r="5270">
          <cell r="A5270" t="str">
            <v>F</v>
          </cell>
          <cell r="B5270" t="str">
            <v>1</v>
          </cell>
          <cell r="D5270" t="str">
            <v>003691</v>
          </cell>
          <cell r="E5270">
            <v>38589</v>
          </cell>
          <cell r="F5270" t="str">
            <v>47900H3</v>
          </cell>
          <cell r="G5270" t="str">
            <v>6903010100H3</v>
          </cell>
          <cell r="H5270">
            <v>1422761</v>
          </cell>
          <cell r="I5270" t="str">
            <v>D</v>
          </cell>
          <cell r="J5270" t="str">
            <v>KOMISI PRODUKSI BLN JULI 05 PENGEMASAN PIL KB &amp; AK</v>
          </cell>
          <cell r="K5270" t="str">
            <v>103340280</v>
          </cell>
        </row>
        <row r="5271">
          <cell r="A5271" t="str">
            <v>F</v>
          </cell>
          <cell r="B5271" t="str">
            <v>1</v>
          </cell>
          <cell r="D5271" t="str">
            <v>003691</v>
          </cell>
          <cell r="E5271">
            <v>38589</v>
          </cell>
          <cell r="F5271" t="str">
            <v>47900H4</v>
          </cell>
          <cell r="G5271" t="str">
            <v>6903010100H4</v>
          </cell>
          <cell r="H5271">
            <v>1197618</v>
          </cell>
          <cell r="I5271" t="str">
            <v>D</v>
          </cell>
          <cell r="J5271" t="str">
            <v>KOMISI PRODUKSI BLN JULI 05 EKSTRAKSI KINA</v>
          </cell>
          <cell r="K5271" t="str">
            <v>103340290</v>
          </cell>
        </row>
        <row r="5272">
          <cell r="A5272" t="str">
            <v>F</v>
          </cell>
          <cell r="B5272" t="str">
            <v>1</v>
          </cell>
          <cell r="D5272" t="str">
            <v>003693</v>
          </cell>
          <cell r="E5272">
            <v>38589</v>
          </cell>
          <cell r="F5272" t="str">
            <v>47900J1</v>
          </cell>
          <cell r="G5272" t="str">
            <v>6903010100J1</v>
          </cell>
          <cell r="H5272">
            <v>1373427</v>
          </cell>
          <cell r="I5272" t="str">
            <v>D</v>
          </cell>
          <cell r="J5272" t="str">
            <v>KOMISI PRODUKSI BLN JULI DI PEMASTIAN MUTU</v>
          </cell>
          <cell r="K5272" t="str">
            <v>103350130</v>
          </cell>
        </row>
        <row r="5273">
          <cell r="A5273" t="str">
            <v>F</v>
          </cell>
          <cell r="B5273" t="str">
            <v>1</v>
          </cell>
          <cell r="D5273" t="str">
            <v>003693</v>
          </cell>
          <cell r="E5273">
            <v>38589</v>
          </cell>
          <cell r="F5273" t="str">
            <v>47900L1</v>
          </cell>
          <cell r="G5273" t="str">
            <v>6903010100L1</v>
          </cell>
          <cell r="H5273">
            <v>241999</v>
          </cell>
          <cell r="I5273" t="str">
            <v>D</v>
          </cell>
          <cell r="J5273" t="str">
            <v>KOMISI PRODUKSI BLN JULI DI TEKNOLOGI FORMULASI</v>
          </cell>
          <cell r="K5273" t="str">
            <v>103350140</v>
          </cell>
        </row>
        <row r="5274">
          <cell r="A5274" t="str">
            <v>F</v>
          </cell>
          <cell r="B5274" t="str">
            <v>1</v>
          </cell>
          <cell r="D5274" t="str">
            <v>003691</v>
          </cell>
          <cell r="E5274">
            <v>38589</v>
          </cell>
          <cell r="F5274" t="str">
            <v>47900H5</v>
          </cell>
          <cell r="G5274" t="str">
            <v>6903010100H5</v>
          </cell>
          <cell r="H5274">
            <v>1678951</v>
          </cell>
          <cell r="I5274" t="str">
            <v>D</v>
          </cell>
          <cell r="J5274" t="str">
            <v>KOMISI PRODUKSI BLN JULI 05 ISOLASI ALKALOID KINA</v>
          </cell>
          <cell r="K5274" t="str">
            <v>103340300</v>
          </cell>
        </row>
        <row r="5275">
          <cell r="A5275" t="str">
            <v>F</v>
          </cell>
          <cell r="B5275" t="str">
            <v>1</v>
          </cell>
          <cell r="D5275" t="str">
            <v>003693</v>
          </cell>
          <cell r="E5275">
            <v>38589</v>
          </cell>
          <cell r="F5275" t="str">
            <v>47900N2</v>
          </cell>
          <cell r="G5275" t="str">
            <v>6903010100N2</v>
          </cell>
          <cell r="H5275">
            <v>254571</v>
          </cell>
          <cell r="I5275" t="str">
            <v>D</v>
          </cell>
          <cell r="J5275" t="str">
            <v>KOMISI PRODUKSI BLN JULI DI PENYIMPANAN B.BAKU</v>
          </cell>
          <cell r="K5275" t="str">
            <v>103350150</v>
          </cell>
        </row>
        <row r="5276">
          <cell r="A5276" t="str">
            <v>F</v>
          </cell>
          <cell r="B5276" t="str">
            <v>1</v>
          </cell>
          <cell r="D5276" t="str">
            <v>003691</v>
          </cell>
          <cell r="E5276">
            <v>38589</v>
          </cell>
          <cell r="F5276" t="str">
            <v>47900H6</v>
          </cell>
          <cell r="G5276" t="str">
            <v>6903010100H6</v>
          </cell>
          <cell r="H5276">
            <v>1714475</v>
          </cell>
          <cell r="I5276" t="str">
            <v>D</v>
          </cell>
          <cell r="J5276" t="str">
            <v>KOMISI PRODUKSI BLN JULI 05 PEMURNIAN &amp; PENGEMASAN</v>
          </cell>
          <cell r="K5276" t="str">
            <v>103340310</v>
          </cell>
        </row>
        <row r="5277">
          <cell r="A5277" t="str">
            <v>F</v>
          </cell>
          <cell r="B5277" t="str">
            <v>1</v>
          </cell>
          <cell r="D5277" t="str">
            <v>003693</v>
          </cell>
          <cell r="E5277">
            <v>38589</v>
          </cell>
          <cell r="F5277" t="str">
            <v>47900N6</v>
          </cell>
          <cell r="G5277" t="str">
            <v>6903010100N6</v>
          </cell>
          <cell r="H5277">
            <v>251428</v>
          </cell>
          <cell r="I5277" t="str">
            <v>D</v>
          </cell>
          <cell r="J5277" t="str">
            <v>KOMISI PRODUKSI BLN JULI DI PENYIMPANAN KULIT KINA</v>
          </cell>
          <cell r="K5277" t="str">
            <v>103350160</v>
          </cell>
        </row>
        <row r="5278">
          <cell r="A5278" t="str">
            <v>F</v>
          </cell>
          <cell r="B5278" t="str">
            <v>1</v>
          </cell>
          <cell r="D5278" t="str">
            <v>003691</v>
          </cell>
          <cell r="E5278">
            <v>38589</v>
          </cell>
          <cell r="F5278" t="str">
            <v>47900E1</v>
          </cell>
          <cell r="G5278" t="str">
            <v>6903010100E1</v>
          </cell>
          <cell r="H5278">
            <v>713475</v>
          </cell>
          <cell r="I5278" t="str">
            <v>D</v>
          </cell>
          <cell r="J5278" t="str">
            <v>KOMISI PRODUKSI BLN JULI 05 KARANTINA DALAM PROSES</v>
          </cell>
          <cell r="K5278" t="str">
            <v>103340320</v>
          </cell>
        </row>
        <row r="5279">
          <cell r="A5279" t="str">
            <v>F</v>
          </cell>
          <cell r="B5279" t="str">
            <v>1</v>
          </cell>
          <cell r="D5279" t="str">
            <v>003693</v>
          </cell>
          <cell r="E5279">
            <v>38589</v>
          </cell>
          <cell r="F5279" t="str">
            <v>47900N7</v>
          </cell>
          <cell r="G5279" t="str">
            <v>6903010100N7</v>
          </cell>
          <cell r="H5279">
            <v>392857</v>
          </cell>
          <cell r="I5279" t="str">
            <v>D</v>
          </cell>
          <cell r="J5279" t="str">
            <v>KOMISI PRODUKSI BLN JULI DI PENIMBANGAN SENTRAL</v>
          </cell>
          <cell r="K5279" t="str">
            <v>103350170</v>
          </cell>
        </row>
        <row r="5280">
          <cell r="A5280" t="str">
            <v>F</v>
          </cell>
          <cell r="B5280" t="str">
            <v>1</v>
          </cell>
          <cell r="D5280" t="str">
            <v>003691</v>
          </cell>
          <cell r="E5280">
            <v>38589</v>
          </cell>
          <cell r="F5280" t="str">
            <v>47900J1</v>
          </cell>
          <cell r="G5280" t="str">
            <v>6903010100J1</v>
          </cell>
          <cell r="H5280">
            <v>403143</v>
          </cell>
          <cell r="I5280" t="str">
            <v>D</v>
          </cell>
          <cell r="J5280" t="str">
            <v>KOMISI PRODUKSI BLN JULI 05 PEMASTIAN MUTU</v>
          </cell>
          <cell r="K5280" t="str">
            <v>103340330</v>
          </cell>
        </row>
        <row r="5281">
          <cell r="A5281" t="str">
            <v>F</v>
          </cell>
          <cell r="B5281" t="str">
            <v>1</v>
          </cell>
          <cell r="D5281" t="str">
            <v>003693</v>
          </cell>
          <cell r="E5281">
            <v>38589</v>
          </cell>
          <cell r="F5281" t="str">
            <v>47900Q5</v>
          </cell>
          <cell r="G5281" t="str">
            <v>6903010100Q5</v>
          </cell>
          <cell r="H5281">
            <v>430571</v>
          </cell>
          <cell r="I5281" t="str">
            <v>D</v>
          </cell>
          <cell r="J5281" t="str">
            <v>KOMISI PRODUKSI BLN JULI DI UMUM</v>
          </cell>
          <cell r="K5281" t="str">
            <v>103350180</v>
          </cell>
        </row>
        <row r="5282">
          <cell r="A5282" t="str">
            <v>F</v>
          </cell>
          <cell r="B5282" t="str">
            <v>1</v>
          </cell>
          <cell r="D5282" t="str">
            <v>003691</v>
          </cell>
          <cell r="E5282">
            <v>38589</v>
          </cell>
          <cell r="F5282" t="str">
            <v>47900J2</v>
          </cell>
          <cell r="G5282" t="str">
            <v>6903010100J2</v>
          </cell>
          <cell r="H5282">
            <v>1414475</v>
          </cell>
          <cell r="I5282" t="str">
            <v>D</v>
          </cell>
          <cell r="J5282" t="str">
            <v>KOMISI PRODUKSI BLN JULI 05 PENGAWASAN DLM PROSES</v>
          </cell>
          <cell r="K5282" t="str">
            <v>103340340</v>
          </cell>
        </row>
        <row r="5283">
          <cell r="A5283" t="str">
            <v>F</v>
          </cell>
          <cell r="B5283" t="str">
            <v>1</v>
          </cell>
          <cell r="D5283" t="str">
            <v>003693</v>
          </cell>
          <cell r="E5283">
            <v>38589</v>
          </cell>
          <cell r="F5283" t="str">
            <v>47900Q6</v>
          </cell>
          <cell r="G5283" t="str">
            <v>6903010100Q6</v>
          </cell>
          <cell r="H5283">
            <v>386571</v>
          </cell>
          <cell r="I5283" t="str">
            <v>D</v>
          </cell>
          <cell r="J5283" t="str">
            <v>KOMISI PRODUKSI BLN JULI DI RUMAH TANGGA</v>
          </cell>
          <cell r="K5283" t="str">
            <v>103350190</v>
          </cell>
        </row>
        <row r="5284">
          <cell r="A5284" t="str">
            <v>F</v>
          </cell>
          <cell r="B5284" t="str">
            <v>1</v>
          </cell>
          <cell r="D5284" t="str">
            <v>003691</v>
          </cell>
          <cell r="E5284">
            <v>38589</v>
          </cell>
          <cell r="F5284" t="str">
            <v>47900J3</v>
          </cell>
          <cell r="G5284" t="str">
            <v>6903010100J3</v>
          </cell>
          <cell r="H5284">
            <v>839619</v>
          </cell>
          <cell r="I5284" t="str">
            <v>D</v>
          </cell>
          <cell r="J5284" t="str">
            <v>KOMISI PRODUKSI BLN JULI 05 PENGAWASAN DLM PROSES</v>
          </cell>
          <cell r="K5284" t="str">
            <v>103340350</v>
          </cell>
        </row>
        <row r="5285">
          <cell r="A5285" t="str">
            <v>F</v>
          </cell>
          <cell r="B5285" t="str">
            <v>1</v>
          </cell>
          <cell r="D5285" t="str">
            <v>003691</v>
          </cell>
          <cell r="E5285">
            <v>38589</v>
          </cell>
          <cell r="F5285" t="str">
            <v>47900J4</v>
          </cell>
          <cell r="G5285" t="str">
            <v>6903010100J4</v>
          </cell>
          <cell r="H5285">
            <v>608952</v>
          </cell>
          <cell r="I5285" t="str">
            <v>D</v>
          </cell>
          <cell r="J5285" t="str">
            <v>KOMISI PRODUKSI BLN JULI 05 PENGAWASAN PRODUK AKHI</v>
          </cell>
          <cell r="K5285" t="str">
            <v>103340360</v>
          </cell>
        </row>
        <row r="5286">
          <cell r="A5286" t="str">
            <v>F</v>
          </cell>
          <cell r="B5286" t="str">
            <v>1</v>
          </cell>
          <cell r="D5286" t="str">
            <v>003691</v>
          </cell>
          <cell r="E5286">
            <v>38589</v>
          </cell>
          <cell r="F5286" t="str">
            <v>47900J5</v>
          </cell>
          <cell r="G5286" t="str">
            <v>6903010100J5</v>
          </cell>
          <cell r="H5286">
            <v>164667</v>
          </cell>
          <cell r="I5286" t="str">
            <v>D</v>
          </cell>
          <cell r="J5286" t="str">
            <v>KOMISI PRODUKSI BLN JULI 05 KALIBRASI INSTRUMENT</v>
          </cell>
          <cell r="K5286" t="str">
            <v>103340370</v>
          </cell>
        </row>
        <row r="5287">
          <cell r="A5287" t="str">
            <v>F</v>
          </cell>
          <cell r="B5287" t="str">
            <v>1</v>
          </cell>
          <cell r="D5287" t="str">
            <v>003693</v>
          </cell>
          <cell r="E5287">
            <v>38589</v>
          </cell>
          <cell r="F5287" t="str">
            <v>47900R2</v>
          </cell>
          <cell r="G5287" t="str">
            <v>6903010100R2</v>
          </cell>
          <cell r="H5287">
            <v>56571</v>
          </cell>
          <cell r="I5287" t="str">
            <v>D</v>
          </cell>
          <cell r="J5287" t="str">
            <v>KOMISI PRODUKSI BLN JULI DI BID,VERIF LAPORAN</v>
          </cell>
          <cell r="K5287" t="str">
            <v>103350200</v>
          </cell>
        </row>
        <row r="5288">
          <cell r="A5288" t="str">
            <v>F</v>
          </cell>
          <cell r="B5288" t="str">
            <v>1</v>
          </cell>
          <cell r="D5288" t="str">
            <v>003691</v>
          </cell>
          <cell r="E5288">
            <v>38589</v>
          </cell>
          <cell r="F5288" t="str">
            <v>47900J6</v>
          </cell>
          <cell r="G5288" t="str">
            <v>6903010100J6</v>
          </cell>
          <cell r="H5288">
            <v>156000</v>
          </cell>
          <cell r="I5288" t="str">
            <v>D</v>
          </cell>
          <cell r="J5288" t="str">
            <v>KOMISI PRODUKSI BLN JULI 05 DOKUMENTASI</v>
          </cell>
          <cell r="K5288" t="str">
            <v>103340380</v>
          </cell>
        </row>
        <row r="5289">
          <cell r="A5289" t="str">
            <v>F</v>
          </cell>
          <cell r="B5289" t="str">
            <v>1</v>
          </cell>
          <cell r="D5289" t="str">
            <v>003693</v>
          </cell>
          <cell r="E5289">
            <v>38589</v>
          </cell>
          <cell r="F5289" t="str">
            <v>47900F6</v>
          </cell>
          <cell r="G5289" t="str">
            <v>6903010100F6</v>
          </cell>
          <cell r="H5289">
            <v>179141</v>
          </cell>
          <cell r="I5289" t="str">
            <v>D</v>
          </cell>
          <cell r="J5289" t="str">
            <v>KOMISI PRODUKSI BLN JULI DI PENGEMASAN PRIMER</v>
          </cell>
          <cell r="K5289" t="str">
            <v>103350210</v>
          </cell>
        </row>
        <row r="5290">
          <cell r="A5290" t="str">
            <v>F</v>
          </cell>
          <cell r="B5290" t="str">
            <v>1</v>
          </cell>
          <cell r="D5290" t="str">
            <v>003691</v>
          </cell>
          <cell r="E5290">
            <v>38589</v>
          </cell>
          <cell r="F5290" t="str">
            <v>47900J7</v>
          </cell>
          <cell r="G5290" t="str">
            <v>6903010100J7</v>
          </cell>
          <cell r="H5290">
            <v>164667</v>
          </cell>
          <cell r="I5290" t="str">
            <v>D</v>
          </cell>
          <cell r="J5290" t="str">
            <v>KOMISI PRODUKSI BLN JULI 05 PENANGANAN REGULASI &amp;</v>
          </cell>
          <cell r="K5290" t="str">
            <v>103340390</v>
          </cell>
        </row>
        <row r="5291">
          <cell r="A5291" t="str">
            <v>F</v>
          </cell>
          <cell r="B5291" t="str">
            <v>1</v>
          </cell>
          <cell r="D5291" t="str">
            <v>003693</v>
          </cell>
          <cell r="E5291">
            <v>38589</v>
          </cell>
          <cell r="F5291" t="str">
            <v>47900F7</v>
          </cell>
          <cell r="G5291" t="str">
            <v>6903010100F7</v>
          </cell>
          <cell r="H5291">
            <v>72285</v>
          </cell>
          <cell r="I5291" t="str">
            <v>D</v>
          </cell>
          <cell r="J5291" t="str">
            <v>KOMISI PRODUKSI BLN JULI DI PENGEMASAN SEKUNDER</v>
          </cell>
          <cell r="K5291" t="str">
            <v>103350220</v>
          </cell>
        </row>
        <row r="5292">
          <cell r="A5292" t="str">
            <v>F</v>
          </cell>
          <cell r="B5292" t="str">
            <v>1</v>
          </cell>
          <cell r="D5292" t="str">
            <v>003691</v>
          </cell>
          <cell r="E5292">
            <v>38589</v>
          </cell>
          <cell r="F5292" t="str">
            <v>47900K1</v>
          </cell>
          <cell r="G5292" t="str">
            <v>6903010100K1</v>
          </cell>
          <cell r="H5292">
            <v>232000</v>
          </cell>
          <cell r="I5292" t="str">
            <v>D</v>
          </cell>
          <cell r="J5292" t="str">
            <v>KOMISI PRODUKSI BLN JULI 05 LAB. PENGUJIAN      &amp;</v>
          </cell>
          <cell r="K5292" t="str">
            <v>103340400</v>
          </cell>
        </row>
        <row r="5293">
          <cell r="A5293" t="str">
            <v>F</v>
          </cell>
          <cell r="B5293" t="str">
            <v>1</v>
          </cell>
          <cell r="D5293" t="str">
            <v>003693</v>
          </cell>
          <cell r="E5293">
            <v>38589</v>
          </cell>
          <cell r="F5293" t="str">
            <v>47900G5</v>
          </cell>
          <cell r="G5293" t="str">
            <v>6903010100G5</v>
          </cell>
          <cell r="H5293">
            <v>191714</v>
          </cell>
          <cell r="I5293" t="str">
            <v>D</v>
          </cell>
          <cell r="J5293" t="str">
            <v>KOMISI PRODUKSI BLN JULI 2005 DI PROSES&amp;PENGEMASAN</v>
          </cell>
          <cell r="K5293" t="str">
            <v>103350230</v>
          </cell>
        </row>
        <row r="5294">
          <cell r="A5294" t="str">
            <v>F</v>
          </cell>
          <cell r="B5294" t="str">
            <v>1</v>
          </cell>
          <cell r="D5294" t="str">
            <v>003691</v>
          </cell>
          <cell r="E5294">
            <v>38589</v>
          </cell>
          <cell r="F5294" t="str">
            <v>47900K2</v>
          </cell>
          <cell r="G5294" t="str">
            <v>6903010100K2</v>
          </cell>
          <cell r="H5294">
            <v>257809</v>
          </cell>
          <cell r="I5294" t="str">
            <v>D</v>
          </cell>
          <cell r="J5294" t="str">
            <v>KOMISI PRODUKSI BLN JULI 05 PEMERIKSAAN BHN BAKU</v>
          </cell>
          <cell r="K5294" t="str">
            <v>103340410</v>
          </cell>
        </row>
        <row r="5295">
          <cell r="A5295" t="str">
            <v>F</v>
          </cell>
          <cell r="B5295" t="str">
            <v>1</v>
          </cell>
          <cell r="D5295" t="str">
            <v>003691</v>
          </cell>
          <cell r="E5295">
            <v>38589</v>
          </cell>
          <cell r="F5295" t="str">
            <v>47900K3</v>
          </cell>
          <cell r="G5295" t="str">
            <v>6903010100K3</v>
          </cell>
          <cell r="H5295">
            <v>250666</v>
          </cell>
          <cell r="I5295" t="str">
            <v>D</v>
          </cell>
          <cell r="J5295" t="str">
            <v>KOMISI PRODUKSI BLN JULI 05 PEMERIKSAAN BHN KEMASA</v>
          </cell>
          <cell r="K5295" t="str">
            <v>103340420</v>
          </cell>
        </row>
        <row r="5296">
          <cell r="A5296" t="str">
            <v>F</v>
          </cell>
          <cell r="B5296" t="str">
            <v>1</v>
          </cell>
          <cell r="D5296" t="str">
            <v>003691</v>
          </cell>
          <cell r="E5296">
            <v>38589</v>
          </cell>
          <cell r="F5296" t="str">
            <v>47900K4</v>
          </cell>
          <cell r="G5296" t="str">
            <v>6903010100K4</v>
          </cell>
          <cell r="H5296">
            <v>428286</v>
          </cell>
          <cell r="I5296" t="str">
            <v>D</v>
          </cell>
          <cell r="J5296" t="str">
            <v>KOMISI PRODUKSI BLN JULI 05 PEMERIKSAAN PRODUK JAD</v>
          </cell>
          <cell r="K5296" t="str">
            <v>103340430</v>
          </cell>
        </row>
        <row r="5297">
          <cell r="A5297" t="str">
            <v>F</v>
          </cell>
          <cell r="B5297" t="str">
            <v>1</v>
          </cell>
          <cell r="D5297" t="str">
            <v>003693</v>
          </cell>
          <cell r="E5297">
            <v>38589</v>
          </cell>
          <cell r="F5297" t="str">
            <v>47900Q2</v>
          </cell>
          <cell r="G5297" t="str">
            <v>6903010100Q2</v>
          </cell>
          <cell r="H5297">
            <v>62857</v>
          </cell>
          <cell r="I5297" t="str">
            <v>D</v>
          </cell>
          <cell r="J5297" t="str">
            <v>KOMISI PRODUKSI BLN JULI DI ADM PERSONALIA PLANT</v>
          </cell>
          <cell r="K5297" t="str">
            <v>103350240</v>
          </cell>
        </row>
        <row r="5298">
          <cell r="A5298" t="str">
            <v>F</v>
          </cell>
          <cell r="B5298" t="str">
            <v>1</v>
          </cell>
          <cell r="D5298" t="str">
            <v>003691</v>
          </cell>
          <cell r="E5298">
            <v>38589</v>
          </cell>
          <cell r="F5298" t="str">
            <v>47900K5</v>
          </cell>
          <cell r="G5298" t="str">
            <v>6903010100K5</v>
          </cell>
          <cell r="H5298">
            <v>449809</v>
          </cell>
          <cell r="I5298" t="str">
            <v>D</v>
          </cell>
          <cell r="J5298" t="str">
            <v>KOMISI PRODUKSI BLN JULI 05 PEMERIKSAAN KINA</v>
          </cell>
          <cell r="K5298" t="str">
            <v>103340440</v>
          </cell>
        </row>
        <row r="5299">
          <cell r="A5299" t="str">
            <v>F</v>
          </cell>
          <cell r="B5299" t="str">
            <v>1</v>
          </cell>
          <cell r="D5299" t="str">
            <v>003691</v>
          </cell>
          <cell r="E5299">
            <v>38589</v>
          </cell>
          <cell r="F5299" t="str">
            <v>47900K6</v>
          </cell>
          <cell r="G5299" t="str">
            <v>6903010100K6</v>
          </cell>
          <cell r="H5299">
            <v>226476</v>
          </cell>
          <cell r="I5299" t="str">
            <v>D</v>
          </cell>
          <cell r="J5299" t="str">
            <v>KOMISI PRODUKSI BLN JULI 05 PEMERIKSAAN MIKROBIOLO</v>
          </cell>
          <cell r="K5299" t="str">
            <v>103340450</v>
          </cell>
        </row>
        <row r="5300">
          <cell r="A5300" t="str">
            <v>F</v>
          </cell>
          <cell r="B5300" t="str">
            <v>1</v>
          </cell>
          <cell r="D5300" t="str">
            <v>003691</v>
          </cell>
          <cell r="E5300">
            <v>38589</v>
          </cell>
          <cell r="F5300" t="str">
            <v>47900L1</v>
          </cell>
          <cell r="G5300" t="str">
            <v>6903010100L1</v>
          </cell>
          <cell r="H5300">
            <v>220952</v>
          </cell>
          <cell r="I5300" t="str">
            <v>D</v>
          </cell>
          <cell r="J5300" t="str">
            <v>KOMISI PRODUKSI BLN JULI 05 TEKNOLOGI FORMULASI</v>
          </cell>
          <cell r="K5300" t="str">
            <v>103340460</v>
          </cell>
        </row>
        <row r="5301">
          <cell r="A5301" t="str">
            <v>F</v>
          </cell>
          <cell r="B5301" t="str">
            <v>1</v>
          </cell>
          <cell r="D5301" t="str">
            <v>003691</v>
          </cell>
          <cell r="E5301">
            <v>38589</v>
          </cell>
          <cell r="F5301" t="str">
            <v>47900L2</v>
          </cell>
          <cell r="G5301" t="str">
            <v>6903010100L2</v>
          </cell>
          <cell r="H5301">
            <v>142143</v>
          </cell>
          <cell r="I5301" t="str">
            <v>D</v>
          </cell>
          <cell r="J5301" t="str">
            <v>KOMISI PRODUKSI BLN JULI 05 EVALUASI FORMULASI</v>
          </cell>
          <cell r="K5301" t="str">
            <v>103340470</v>
          </cell>
        </row>
        <row r="5302">
          <cell r="A5302" t="str">
            <v>F</v>
          </cell>
          <cell r="B5302" t="str">
            <v>1</v>
          </cell>
          <cell r="D5302" t="str">
            <v>003691</v>
          </cell>
          <cell r="E5302">
            <v>38589</v>
          </cell>
          <cell r="F5302" t="str">
            <v>47900L3</v>
          </cell>
          <cell r="G5302" t="str">
            <v>6903010100L3</v>
          </cell>
          <cell r="H5302">
            <v>156000</v>
          </cell>
          <cell r="I5302" t="str">
            <v>D</v>
          </cell>
          <cell r="J5302" t="str">
            <v>KOMISI PRODUKSI BLN JULI 05 EVALUASI METODA ANALIS</v>
          </cell>
          <cell r="K5302" t="str">
            <v>103340480</v>
          </cell>
        </row>
        <row r="5303">
          <cell r="A5303" t="str">
            <v>F</v>
          </cell>
          <cell r="B5303" t="str">
            <v>1</v>
          </cell>
          <cell r="D5303" t="str">
            <v>003691</v>
          </cell>
          <cell r="E5303">
            <v>38589</v>
          </cell>
          <cell r="F5303" t="str">
            <v>47900L4</v>
          </cell>
          <cell r="G5303" t="str">
            <v>6903010100L4</v>
          </cell>
          <cell r="H5303">
            <v>266476</v>
          </cell>
          <cell r="I5303" t="str">
            <v>D</v>
          </cell>
          <cell r="J5303" t="str">
            <v>KOMISI PRODUKSI BLN JULI 05 EVALUASI BAHAN KEMAS</v>
          </cell>
          <cell r="K5303" t="str">
            <v>103340490</v>
          </cell>
        </row>
        <row r="5304">
          <cell r="A5304" t="str">
            <v>F</v>
          </cell>
          <cell r="B5304" t="str">
            <v>1</v>
          </cell>
          <cell r="D5304" t="str">
            <v>003691</v>
          </cell>
          <cell r="E5304">
            <v>38589</v>
          </cell>
          <cell r="F5304" t="str">
            <v>47900M1</v>
          </cell>
          <cell r="G5304" t="str">
            <v>6903010100M1</v>
          </cell>
          <cell r="H5304">
            <v>398000</v>
          </cell>
          <cell r="I5304" t="str">
            <v>D</v>
          </cell>
          <cell r="J5304" t="str">
            <v>KOMISI PRODUKSI BLN JULI 05 TEKNIK &amp; PEMELIHARAAN</v>
          </cell>
          <cell r="K5304" t="str">
            <v>103340500</v>
          </cell>
        </row>
        <row r="5305">
          <cell r="A5305" t="str">
            <v>F</v>
          </cell>
          <cell r="B5305" t="str">
            <v>1</v>
          </cell>
          <cell r="D5305" t="str">
            <v>003691</v>
          </cell>
          <cell r="E5305">
            <v>38589</v>
          </cell>
          <cell r="F5305" t="str">
            <v>47900M2</v>
          </cell>
          <cell r="G5305" t="str">
            <v>6903010100M2</v>
          </cell>
          <cell r="H5305">
            <v>469239</v>
          </cell>
          <cell r="I5305" t="str">
            <v>D</v>
          </cell>
          <cell r="J5305" t="str">
            <v>KOMISI PRODUKSI BLN JULI 05 BANGUNAN &amp; LINGKUNGAN</v>
          </cell>
          <cell r="K5305" t="str">
            <v>103340510</v>
          </cell>
        </row>
        <row r="5306">
          <cell r="A5306" t="str">
            <v>F</v>
          </cell>
          <cell r="B5306" t="str">
            <v>1</v>
          </cell>
          <cell r="D5306" t="str">
            <v>003691</v>
          </cell>
          <cell r="E5306">
            <v>38589</v>
          </cell>
          <cell r="F5306" t="str">
            <v>47900M3</v>
          </cell>
          <cell r="G5306" t="str">
            <v>6903010100M3</v>
          </cell>
          <cell r="H5306">
            <v>1763140</v>
          </cell>
          <cell r="I5306" t="str">
            <v>D</v>
          </cell>
          <cell r="J5306" t="str">
            <v>KOMISI PRODUKSI BLN JULI 05 ELEKTRIK &amp; INSTALASI</v>
          </cell>
          <cell r="K5306" t="str">
            <v>103340520</v>
          </cell>
        </row>
        <row r="5307">
          <cell r="A5307" t="str">
            <v>F</v>
          </cell>
          <cell r="B5307" t="str">
            <v>1</v>
          </cell>
          <cell r="D5307" t="str">
            <v>003691</v>
          </cell>
          <cell r="E5307">
            <v>38589</v>
          </cell>
          <cell r="F5307" t="str">
            <v>47900M4</v>
          </cell>
          <cell r="G5307" t="str">
            <v>6903010100M4</v>
          </cell>
          <cell r="H5307">
            <v>1284665</v>
          </cell>
          <cell r="I5307" t="str">
            <v>D</v>
          </cell>
          <cell r="J5307" t="str">
            <v>KOMISI PRODUKSI BLN JULI 05 MEKANIK</v>
          </cell>
          <cell r="K5307" t="str">
            <v>103340530</v>
          </cell>
        </row>
        <row r="5308">
          <cell r="A5308" t="str">
            <v>F</v>
          </cell>
          <cell r="B5308" t="str">
            <v>1</v>
          </cell>
          <cell r="D5308" t="str">
            <v>003691</v>
          </cell>
          <cell r="E5308">
            <v>38589</v>
          </cell>
          <cell r="F5308" t="str">
            <v>47900N1</v>
          </cell>
          <cell r="G5308" t="str">
            <v>6903010100N1</v>
          </cell>
          <cell r="H5308">
            <v>209905</v>
          </cell>
          <cell r="I5308" t="str">
            <v>D</v>
          </cell>
          <cell r="J5308" t="str">
            <v>KOMISI PRODUKSI BLN JULI 05 PENYIMPANAN</v>
          </cell>
          <cell r="K5308" t="str">
            <v>103340540</v>
          </cell>
        </row>
        <row r="5309">
          <cell r="A5309" t="str">
            <v>F</v>
          </cell>
          <cell r="B5309" t="str">
            <v>1</v>
          </cell>
          <cell r="D5309" t="str">
            <v>003691</v>
          </cell>
          <cell r="E5309">
            <v>38589</v>
          </cell>
          <cell r="F5309" t="str">
            <v>47900N2</v>
          </cell>
          <cell r="G5309" t="str">
            <v>6903010100N2</v>
          </cell>
          <cell r="H5309">
            <v>268429</v>
          </cell>
          <cell r="I5309" t="str">
            <v>D</v>
          </cell>
          <cell r="J5309" t="str">
            <v>KOMISI PRODUKSI BLN JULI 05 PENYIMPANAN BHN BAKU</v>
          </cell>
          <cell r="K5309" t="str">
            <v>103340550</v>
          </cell>
        </row>
        <row r="5310">
          <cell r="A5310" t="str">
            <v>F</v>
          </cell>
          <cell r="B5310" t="str">
            <v>1</v>
          </cell>
          <cell r="D5310" t="str">
            <v>003691</v>
          </cell>
          <cell r="E5310">
            <v>38589</v>
          </cell>
          <cell r="F5310" t="str">
            <v>47900N3</v>
          </cell>
          <cell r="G5310" t="str">
            <v>6903010100N3</v>
          </cell>
          <cell r="H5310">
            <v>874380</v>
          </cell>
          <cell r="I5310" t="str">
            <v>D</v>
          </cell>
          <cell r="J5310" t="str">
            <v>KOMISI PRODUKSI BLN JULI 05 PENYIMPANAN BHN KEMASA</v>
          </cell>
          <cell r="K5310" t="str">
            <v>103340560</v>
          </cell>
        </row>
        <row r="5311">
          <cell r="A5311" t="str">
            <v>F</v>
          </cell>
          <cell r="B5311" t="str">
            <v>1</v>
          </cell>
          <cell r="D5311" t="str">
            <v>003693</v>
          </cell>
          <cell r="E5311">
            <v>38589</v>
          </cell>
          <cell r="F5311" t="str">
            <v>1000000</v>
          </cell>
          <cell r="G5311" t="str">
            <v>110101010000</v>
          </cell>
          <cell r="H5311">
            <v>12172264</v>
          </cell>
          <cell r="I5311" t="str">
            <v>K</v>
          </cell>
          <cell r="J5311" t="str">
            <v>PAJAK KOMISI BLN JULI NO KP.4089/WT/190/2005</v>
          </cell>
          <cell r="K5311" t="str">
            <v>103350250</v>
          </cell>
        </row>
        <row r="5312">
          <cell r="A5312" t="str">
            <v>F</v>
          </cell>
          <cell r="B5312" t="str">
            <v>1</v>
          </cell>
          <cell r="D5312" t="str">
            <v>003691</v>
          </cell>
          <cell r="E5312">
            <v>38589</v>
          </cell>
          <cell r="F5312" t="str">
            <v>47900N4</v>
          </cell>
          <cell r="G5312" t="str">
            <v>6903010100N4</v>
          </cell>
          <cell r="H5312">
            <v>700856</v>
          </cell>
          <cell r="I5312" t="str">
            <v>D</v>
          </cell>
          <cell r="J5312" t="str">
            <v>KOMISI PRODUKSI BLN JULI 05 PENYIMPANAN PRODUK JAD</v>
          </cell>
          <cell r="K5312" t="str">
            <v>103340570</v>
          </cell>
        </row>
        <row r="5313">
          <cell r="A5313" t="str">
            <v>F</v>
          </cell>
          <cell r="B5313" t="str">
            <v>1</v>
          </cell>
          <cell r="D5313" t="str">
            <v>003691</v>
          </cell>
          <cell r="E5313">
            <v>38589</v>
          </cell>
          <cell r="F5313" t="str">
            <v>47900N5</v>
          </cell>
          <cell r="G5313" t="str">
            <v>6903010100N5</v>
          </cell>
          <cell r="H5313">
            <v>166000</v>
          </cell>
          <cell r="I5313" t="str">
            <v>D</v>
          </cell>
          <cell r="J5313" t="str">
            <v>KOMISI PRODUKSI BLN JULI 05 PENYIMPANAN BARANG TEK</v>
          </cell>
          <cell r="K5313" t="str">
            <v>103340580</v>
          </cell>
        </row>
        <row r="5314">
          <cell r="A5314" t="str">
            <v>F</v>
          </cell>
          <cell r="B5314" t="str">
            <v>1</v>
          </cell>
          <cell r="D5314" t="str">
            <v>003691</v>
          </cell>
          <cell r="E5314">
            <v>38589</v>
          </cell>
          <cell r="F5314" t="str">
            <v>47900N6</v>
          </cell>
          <cell r="G5314" t="str">
            <v>6903010100N6</v>
          </cell>
          <cell r="H5314">
            <v>1313047</v>
          </cell>
          <cell r="I5314" t="str">
            <v>D</v>
          </cell>
          <cell r="J5314" t="str">
            <v>KOMISI PRODUKSI BLN JULI 05 PENYIMPANAN KULIT KINA</v>
          </cell>
          <cell r="K5314" t="str">
            <v>103340590</v>
          </cell>
        </row>
        <row r="5315">
          <cell r="A5315" t="str">
            <v>F</v>
          </cell>
          <cell r="B5315" t="str">
            <v>1</v>
          </cell>
          <cell r="D5315" t="str">
            <v>003691</v>
          </cell>
          <cell r="E5315">
            <v>38589</v>
          </cell>
          <cell r="F5315" t="str">
            <v>47900N7</v>
          </cell>
          <cell r="G5315" t="str">
            <v>6903010100N7</v>
          </cell>
          <cell r="H5315">
            <v>829524</v>
          </cell>
          <cell r="I5315" t="str">
            <v>D</v>
          </cell>
          <cell r="J5315" t="str">
            <v>KOMISI PRODUKSI BLN JULI 05 PENIMBANGAN SENTRAL</v>
          </cell>
          <cell r="K5315" t="str">
            <v>103340600</v>
          </cell>
        </row>
        <row r="5316">
          <cell r="A5316" t="str">
            <v>F</v>
          </cell>
          <cell r="B5316" t="str">
            <v>1</v>
          </cell>
          <cell r="D5316" t="str">
            <v>003691</v>
          </cell>
          <cell r="E5316">
            <v>38589</v>
          </cell>
          <cell r="F5316" t="str">
            <v>47900N8</v>
          </cell>
          <cell r="G5316" t="str">
            <v>6903010100N8</v>
          </cell>
          <cell r="H5316">
            <v>164667</v>
          </cell>
          <cell r="I5316" t="str">
            <v>D</v>
          </cell>
          <cell r="J5316" t="str">
            <v>KOMISI PRODUKSI BLN JULI 05 PENANDAAN BAHAN KEMAS</v>
          </cell>
          <cell r="K5316" t="str">
            <v>103340610</v>
          </cell>
        </row>
        <row r="5317">
          <cell r="A5317" t="str">
            <v>F</v>
          </cell>
          <cell r="B5317" t="str">
            <v>1</v>
          </cell>
          <cell r="D5317" t="str">
            <v>003691</v>
          </cell>
          <cell r="E5317">
            <v>38589</v>
          </cell>
          <cell r="F5317" t="str">
            <v>47900O1</v>
          </cell>
          <cell r="G5317" t="str">
            <v>6903010100O1</v>
          </cell>
          <cell r="H5317">
            <v>198857</v>
          </cell>
          <cell r="I5317" t="str">
            <v>D</v>
          </cell>
          <cell r="J5317" t="str">
            <v>KOMISI PRODUKSI BLN JULI 05 PEMBELIAN</v>
          </cell>
          <cell r="K5317" t="str">
            <v>103340620</v>
          </cell>
        </row>
        <row r="5318">
          <cell r="A5318" t="str">
            <v>F</v>
          </cell>
          <cell r="B5318" t="str">
            <v>1</v>
          </cell>
          <cell r="D5318" t="str">
            <v>003691</v>
          </cell>
          <cell r="E5318">
            <v>38589</v>
          </cell>
          <cell r="F5318" t="str">
            <v>47900O2</v>
          </cell>
          <cell r="G5318" t="str">
            <v>6903010100O2</v>
          </cell>
          <cell r="H5318">
            <v>286952</v>
          </cell>
          <cell r="I5318" t="str">
            <v>D</v>
          </cell>
          <cell r="J5318" t="str">
            <v>KOMISI PRODUKSI BLN JULI 05 PEMBELIAN BHN PRODUKSI</v>
          </cell>
          <cell r="K5318" t="str">
            <v>103340630</v>
          </cell>
        </row>
        <row r="5319">
          <cell r="A5319" t="str">
            <v>F</v>
          </cell>
          <cell r="B5319" t="str">
            <v>1</v>
          </cell>
          <cell r="D5319" t="str">
            <v>003691</v>
          </cell>
          <cell r="E5319">
            <v>38589</v>
          </cell>
          <cell r="F5319" t="str">
            <v>47900O3</v>
          </cell>
          <cell r="G5319" t="str">
            <v>6903010100O3</v>
          </cell>
          <cell r="H5319">
            <v>232000</v>
          </cell>
          <cell r="I5319" t="str">
            <v>D</v>
          </cell>
          <cell r="J5319" t="str">
            <v>KOMISI PRODUKSI BLN JULI 05 PEMBELIAN BHN NONPRODU</v>
          </cell>
          <cell r="K5319" t="str">
            <v>103340640</v>
          </cell>
        </row>
        <row r="5320">
          <cell r="A5320" t="str">
            <v>F</v>
          </cell>
          <cell r="B5320" t="str">
            <v>1</v>
          </cell>
          <cell r="D5320" t="str">
            <v>003691</v>
          </cell>
          <cell r="E5320">
            <v>38589</v>
          </cell>
          <cell r="F5320" t="str">
            <v>47900P1</v>
          </cell>
          <cell r="G5320" t="str">
            <v>6903010100P1</v>
          </cell>
          <cell r="H5320">
            <v>232000</v>
          </cell>
          <cell r="I5320" t="str">
            <v>D</v>
          </cell>
          <cell r="J5320" t="str">
            <v>KOMISI PRODUKSI BLN JULI 05 PENGOLAHAN DATA &amp; INF</v>
          </cell>
          <cell r="K5320" t="str">
            <v>103340650</v>
          </cell>
        </row>
        <row r="5321">
          <cell r="A5321" t="str">
            <v>F</v>
          </cell>
          <cell r="B5321" t="str">
            <v>1</v>
          </cell>
          <cell r="D5321" t="str">
            <v>003691</v>
          </cell>
          <cell r="E5321">
            <v>38589</v>
          </cell>
          <cell r="F5321" t="str">
            <v>47900A4</v>
          </cell>
          <cell r="G5321" t="str">
            <v>6903010100A4</v>
          </cell>
          <cell r="H5321">
            <v>1556665</v>
          </cell>
          <cell r="I5321" t="str">
            <v>D</v>
          </cell>
          <cell r="J5321" t="str">
            <v>KOMISI PRODUKSI BLN JULI 05 KTO BINTANG</v>
          </cell>
          <cell r="K5321" t="str">
            <v>103340660</v>
          </cell>
        </row>
        <row r="5322">
          <cell r="A5322" t="str">
            <v>F</v>
          </cell>
          <cell r="B5322" t="str">
            <v>1</v>
          </cell>
          <cell r="D5322" t="str">
            <v>003691</v>
          </cell>
          <cell r="E5322">
            <v>38589</v>
          </cell>
          <cell r="F5322" t="str">
            <v>47900Q5</v>
          </cell>
          <cell r="G5322" t="str">
            <v>6903010100Q5</v>
          </cell>
          <cell r="H5322">
            <v>2957331</v>
          </cell>
          <cell r="I5322" t="str">
            <v>D</v>
          </cell>
          <cell r="J5322" t="str">
            <v>KOMISI PRODUKSI BLN JULI 05 UMUM</v>
          </cell>
          <cell r="K5322" t="str">
            <v>103340670</v>
          </cell>
        </row>
        <row r="5323">
          <cell r="A5323" t="str">
            <v>F</v>
          </cell>
          <cell r="B5323" t="str">
            <v>1</v>
          </cell>
          <cell r="D5323" t="str">
            <v>003691</v>
          </cell>
          <cell r="E5323">
            <v>38589</v>
          </cell>
          <cell r="F5323" t="str">
            <v>47900Q6</v>
          </cell>
          <cell r="G5323" t="str">
            <v>6903010100Q6</v>
          </cell>
          <cell r="H5323">
            <v>1341523</v>
          </cell>
          <cell r="I5323" t="str">
            <v>D</v>
          </cell>
          <cell r="J5323" t="str">
            <v>KOMISI PRODUKSI BLN JULI 05 RUMAH TANGGA</v>
          </cell>
          <cell r="K5323" t="str">
            <v>103340680</v>
          </cell>
        </row>
        <row r="5324">
          <cell r="A5324" t="str">
            <v>F</v>
          </cell>
          <cell r="B5324" t="str">
            <v>1</v>
          </cell>
          <cell r="D5324" t="str">
            <v>003691</v>
          </cell>
          <cell r="E5324">
            <v>38589</v>
          </cell>
          <cell r="F5324" t="str">
            <v>47900Q1</v>
          </cell>
          <cell r="G5324" t="str">
            <v>6903010100Q1</v>
          </cell>
          <cell r="H5324">
            <v>198857</v>
          </cell>
          <cell r="I5324" t="str">
            <v>D</v>
          </cell>
          <cell r="J5324" t="str">
            <v>KOMISI PRODUKSI BLN JULI 05 ADM. PERSONALIA &amp; UMUM</v>
          </cell>
          <cell r="K5324" t="str">
            <v>103340690</v>
          </cell>
        </row>
        <row r="5325">
          <cell r="A5325" t="str">
            <v>F</v>
          </cell>
          <cell r="B5325" t="str">
            <v>1</v>
          </cell>
          <cell r="D5325" t="str">
            <v>003691</v>
          </cell>
          <cell r="E5325">
            <v>38589</v>
          </cell>
          <cell r="F5325" t="str">
            <v>47900Q2</v>
          </cell>
          <cell r="G5325" t="str">
            <v>6903010100Q2</v>
          </cell>
          <cell r="H5325">
            <v>701999</v>
          </cell>
          <cell r="I5325" t="str">
            <v>D</v>
          </cell>
          <cell r="J5325" t="str">
            <v>KOMISI PRODUKSI BLN JULI 05 ADM. PERSONALIA PLANT</v>
          </cell>
          <cell r="K5325" t="str">
            <v>103340700</v>
          </cell>
        </row>
        <row r="5326">
          <cell r="A5326" t="str">
            <v>F</v>
          </cell>
          <cell r="B5326" t="str">
            <v>1</v>
          </cell>
          <cell r="D5326" t="str">
            <v>003691</v>
          </cell>
          <cell r="E5326">
            <v>38589</v>
          </cell>
          <cell r="F5326" t="str">
            <v>47900Q4</v>
          </cell>
          <cell r="G5326" t="str">
            <v>6903010100Q4</v>
          </cell>
          <cell r="H5326">
            <v>156000</v>
          </cell>
          <cell r="I5326" t="str">
            <v>D</v>
          </cell>
          <cell r="J5326" t="str">
            <v>KOMISI PRODUKSI BLN JULI 05 PELATIHAN SDM</v>
          </cell>
          <cell r="K5326" t="str">
            <v>103340710</v>
          </cell>
        </row>
        <row r="5327">
          <cell r="A5327" t="str">
            <v>F</v>
          </cell>
          <cell r="B5327" t="str">
            <v>1</v>
          </cell>
          <cell r="D5327" t="str">
            <v>003691</v>
          </cell>
          <cell r="E5327">
            <v>38589</v>
          </cell>
          <cell r="F5327" t="str">
            <v>47900R1</v>
          </cell>
          <cell r="G5327" t="str">
            <v>6903010100R1</v>
          </cell>
          <cell r="H5327">
            <v>209905</v>
          </cell>
          <cell r="I5327" t="str">
            <v>D</v>
          </cell>
          <cell r="J5327" t="str">
            <v>KOMISI PRODUKSI BLN JULI 05 AKUNTANSI</v>
          </cell>
          <cell r="K5327" t="str">
            <v>103340720</v>
          </cell>
        </row>
        <row r="5328">
          <cell r="A5328" t="str">
            <v>F</v>
          </cell>
          <cell r="B5328" t="str">
            <v>1</v>
          </cell>
          <cell r="D5328" t="str">
            <v>003691</v>
          </cell>
          <cell r="E5328">
            <v>38589</v>
          </cell>
          <cell r="F5328" t="str">
            <v>47900R2</v>
          </cell>
          <cell r="G5328" t="str">
            <v>6903010100R2</v>
          </cell>
          <cell r="H5328">
            <v>857522</v>
          </cell>
          <cell r="I5328" t="str">
            <v>D</v>
          </cell>
          <cell r="J5328" t="str">
            <v>KOMISI PRODUKSI BLN JULI 05 BID. VERIFIKASI LAP</v>
          </cell>
          <cell r="K5328" t="str">
            <v>103340730</v>
          </cell>
        </row>
        <row r="5329">
          <cell r="A5329" t="str">
            <v>F</v>
          </cell>
          <cell r="B5329" t="str">
            <v>1</v>
          </cell>
          <cell r="D5329" t="str">
            <v>003691</v>
          </cell>
          <cell r="E5329">
            <v>38589</v>
          </cell>
          <cell r="F5329" t="str">
            <v>47900R2</v>
          </cell>
          <cell r="G5329" t="str">
            <v>6903010100R2</v>
          </cell>
          <cell r="H5329">
            <v>142286</v>
          </cell>
          <cell r="I5329" t="str">
            <v>D</v>
          </cell>
          <cell r="J5329" t="str">
            <v>KOMISI PRODUKSI BLN JULI 05 BID. PROSES AKUNTANSI</v>
          </cell>
          <cell r="K5329" t="str">
            <v>103340740</v>
          </cell>
        </row>
        <row r="5330">
          <cell r="A5330" t="str">
            <v>F</v>
          </cell>
          <cell r="B5330" t="str">
            <v>1</v>
          </cell>
          <cell r="D5330" t="str">
            <v>003691</v>
          </cell>
          <cell r="E5330">
            <v>38589</v>
          </cell>
          <cell r="F5330" t="str">
            <v>47900R4</v>
          </cell>
          <cell r="G5330" t="str">
            <v>6903010100R4</v>
          </cell>
          <cell r="H5330">
            <v>151619</v>
          </cell>
          <cell r="I5330" t="str">
            <v>D</v>
          </cell>
          <cell r="J5330" t="str">
            <v>KOMISI PRODUKSI BLN JULI 05 BID. STAND PENGD BIAYA</v>
          </cell>
          <cell r="K5330" t="str">
            <v>103340750</v>
          </cell>
        </row>
        <row r="5331">
          <cell r="A5331" t="str">
            <v>F</v>
          </cell>
          <cell r="B5331" t="str">
            <v>1</v>
          </cell>
          <cell r="D5331" t="str">
            <v>003691</v>
          </cell>
          <cell r="E5331">
            <v>38589</v>
          </cell>
          <cell r="F5331" t="str">
            <v>47900S1</v>
          </cell>
          <cell r="G5331" t="str">
            <v>6903010100S1</v>
          </cell>
          <cell r="H5331">
            <v>314857</v>
          </cell>
          <cell r="I5331" t="str">
            <v>D</v>
          </cell>
          <cell r="J5331" t="str">
            <v>KOMISI PRODUKSI BLN JULI 05 KEUANGAN</v>
          </cell>
          <cell r="K5331" t="str">
            <v>103340760</v>
          </cell>
        </row>
        <row r="5332">
          <cell r="A5332" t="str">
            <v>F</v>
          </cell>
          <cell r="B5332" t="str">
            <v>1</v>
          </cell>
          <cell r="D5332" t="str">
            <v>003691</v>
          </cell>
          <cell r="E5332">
            <v>38589</v>
          </cell>
          <cell r="F5332" t="str">
            <v>47900S2</v>
          </cell>
          <cell r="G5332" t="str">
            <v>6903010100S2</v>
          </cell>
          <cell r="H5332">
            <v>170571</v>
          </cell>
          <cell r="I5332" t="str">
            <v>D</v>
          </cell>
          <cell r="J5332" t="str">
            <v>KOMISI PRODUKSI BLN JULI 05 ANGGARAN</v>
          </cell>
          <cell r="K5332" t="str">
            <v>103340770</v>
          </cell>
        </row>
        <row r="5333">
          <cell r="A5333" t="str">
            <v>F</v>
          </cell>
          <cell r="B5333" t="str">
            <v>1</v>
          </cell>
          <cell r="D5333" t="str">
            <v>003691</v>
          </cell>
          <cell r="E5333">
            <v>38589</v>
          </cell>
          <cell r="F5333" t="str">
            <v>47900S3</v>
          </cell>
          <cell r="G5333" t="str">
            <v>6903010100S3</v>
          </cell>
          <cell r="H5333">
            <v>394285</v>
          </cell>
          <cell r="I5333" t="str">
            <v>D</v>
          </cell>
          <cell r="J5333" t="str">
            <v>KOMISI PRODUKSI BLN JULI 05 ADM KAS / BANK</v>
          </cell>
          <cell r="K5333" t="str">
            <v>103340780</v>
          </cell>
        </row>
        <row r="5334">
          <cell r="A5334" t="str">
            <v>F</v>
          </cell>
          <cell r="B5334" t="str">
            <v>1</v>
          </cell>
          <cell r="D5334" t="str">
            <v>003691</v>
          </cell>
          <cell r="E5334">
            <v>38589</v>
          </cell>
          <cell r="F5334" t="str">
            <v>47900S4</v>
          </cell>
          <cell r="G5334" t="str">
            <v>6903010100S4</v>
          </cell>
          <cell r="H5334">
            <v>465048</v>
          </cell>
          <cell r="I5334" t="str">
            <v>D</v>
          </cell>
          <cell r="J5334" t="str">
            <v>KOMISI PRODUKSI BLN JULI 05 PAJAK</v>
          </cell>
          <cell r="K5334" t="str">
            <v>103340790</v>
          </cell>
        </row>
        <row r="5335">
          <cell r="A5335" t="str">
            <v>F</v>
          </cell>
          <cell r="B5335" t="str">
            <v>1</v>
          </cell>
          <cell r="D5335" t="str">
            <v>003691</v>
          </cell>
          <cell r="E5335">
            <v>38589</v>
          </cell>
          <cell r="F5335" t="str">
            <v>47900F2</v>
          </cell>
          <cell r="G5335" t="str">
            <v>6903010100F2</v>
          </cell>
          <cell r="H5335">
            <v>116000</v>
          </cell>
          <cell r="I5335" t="str">
            <v>D</v>
          </cell>
          <cell r="J5335" t="str">
            <v>KOMISI PRODUKSI BLN JULI 05 GRANULASI         PTT</v>
          </cell>
          <cell r="K5335" t="str">
            <v>103340800</v>
          </cell>
        </row>
        <row r="5336">
          <cell r="A5336" t="str">
            <v>F</v>
          </cell>
          <cell r="B5336" t="str">
            <v>1</v>
          </cell>
          <cell r="D5336" t="str">
            <v>003691</v>
          </cell>
          <cell r="E5336">
            <v>38589</v>
          </cell>
          <cell r="F5336" t="str">
            <v>47900F3</v>
          </cell>
          <cell r="G5336" t="str">
            <v>6903010100F3</v>
          </cell>
          <cell r="H5336">
            <v>116000</v>
          </cell>
          <cell r="I5336" t="str">
            <v>D</v>
          </cell>
          <cell r="J5336" t="str">
            <v>KOMISI PRODUKSI BLN JULI 05 PENCETAKAN        PTT</v>
          </cell>
          <cell r="K5336" t="str">
            <v>103340810</v>
          </cell>
        </row>
        <row r="5337">
          <cell r="A5337" t="str">
            <v>F</v>
          </cell>
          <cell r="B5337" t="str">
            <v>1</v>
          </cell>
          <cell r="D5337" t="str">
            <v>003691</v>
          </cell>
          <cell r="E5337">
            <v>38589</v>
          </cell>
          <cell r="F5337" t="str">
            <v>47900F5</v>
          </cell>
          <cell r="G5337" t="str">
            <v>6903010100F5</v>
          </cell>
          <cell r="H5337">
            <v>116000</v>
          </cell>
          <cell r="I5337" t="str">
            <v>D</v>
          </cell>
          <cell r="J5337" t="str">
            <v>KOMISI PRODUKSI BLN JULI 05 ARV               PTT</v>
          </cell>
          <cell r="K5337" t="str">
            <v>103340820</v>
          </cell>
        </row>
        <row r="5338">
          <cell r="A5338" t="str">
            <v>F</v>
          </cell>
          <cell r="B5338" t="str">
            <v>1</v>
          </cell>
          <cell r="D5338" t="str">
            <v>003691</v>
          </cell>
          <cell r="E5338">
            <v>38589</v>
          </cell>
          <cell r="F5338" t="str">
            <v>47900H2</v>
          </cell>
          <cell r="G5338" t="str">
            <v>6903010100H2</v>
          </cell>
          <cell r="H5338">
            <v>696000</v>
          </cell>
          <cell r="I5338" t="str">
            <v>D</v>
          </cell>
          <cell r="J5338" t="str">
            <v>KOMISI PRODUKSI BLN JULI 05 PENCAMPURAN &amp; PE  PTT</v>
          </cell>
          <cell r="K5338" t="str">
            <v>103340830</v>
          </cell>
        </row>
        <row r="5339">
          <cell r="A5339" t="str">
            <v>F</v>
          </cell>
          <cell r="B5339" t="str">
            <v>1</v>
          </cell>
          <cell r="D5339" t="str">
            <v>003691</v>
          </cell>
          <cell r="E5339">
            <v>38589</v>
          </cell>
          <cell r="F5339" t="str">
            <v>47900J5</v>
          </cell>
          <cell r="G5339" t="str">
            <v>6903010100J5</v>
          </cell>
          <cell r="H5339">
            <v>116000</v>
          </cell>
          <cell r="I5339" t="str">
            <v>D</v>
          </cell>
          <cell r="J5339" t="str">
            <v>KOMISI PRODUKSI BLN JULI 05 KALIBRASI INSTRUME PTT</v>
          </cell>
          <cell r="K5339" t="str">
            <v>103340840</v>
          </cell>
        </row>
        <row r="5340">
          <cell r="A5340" t="str">
            <v>F</v>
          </cell>
          <cell r="B5340" t="str">
            <v>1</v>
          </cell>
          <cell r="D5340" t="str">
            <v>003691</v>
          </cell>
          <cell r="E5340">
            <v>38589</v>
          </cell>
          <cell r="F5340" t="str">
            <v>47900K2</v>
          </cell>
          <cell r="G5340" t="str">
            <v>6903010100K2</v>
          </cell>
          <cell r="H5340">
            <v>110476</v>
          </cell>
          <cell r="I5340" t="str">
            <v>D</v>
          </cell>
          <cell r="J5340" t="str">
            <v>KOMISI PRODUKSI BLN JULI 05 PEMERIKSAAN BHN BA PTT</v>
          </cell>
          <cell r="K5340" t="str">
            <v>103340850</v>
          </cell>
        </row>
        <row r="5341">
          <cell r="A5341" t="str">
            <v>F</v>
          </cell>
          <cell r="B5341" t="str">
            <v>1</v>
          </cell>
          <cell r="D5341" t="str">
            <v>003691</v>
          </cell>
          <cell r="E5341">
            <v>38589</v>
          </cell>
          <cell r="F5341" t="str">
            <v>47900K4</v>
          </cell>
          <cell r="G5341" t="str">
            <v>6903010100K4</v>
          </cell>
          <cell r="H5341">
            <v>408762</v>
          </cell>
          <cell r="I5341" t="str">
            <v>D</v>
          </cell>
          <cell r="J5341" t="str">
            <v>KOMISI PRODUKSI BLN JULI 05 PEMERIKSAAN PRODUK PTT</v>
          </cell>
          <cell r="K5341" t="str">
            <v>103340860</v>
          </cell>
        </row>
        <row r="5342">
          <cell r="A5342" t="str">
            <v>F</v>
          </cell>
          <cell r="B5342" t="str">
            <v>1</v>
          </cell>
          <cell r="D5342" t="str">
            <v>003691</v>
          </cell>
          <cell r="E5342">
            <v>38589</v>
          </cell>
          <cell r="F5342" t="str">
            <v>47900K6</v>
          </cell>
          <cell r="G5342" t="str">
            <v>6903010100K6</v>
          </cell>
          <cell r="H5342">
            <v>116000</v>
          </cell>
          <cell r="I5342" t="str">
            <v>D</v>
          </cell>
          <cell r="J5342" t="str">
            <v>KOMISI PRODUKSI BLN JULI 05 PEMERIKSAAN MIKRO  PTT</v>
          </cell>
          <cell r="K5342" t="str">
            <v>103340870</v>
          </cell>
        </row>
        <row r="5343">
          <cell r="A5343" t="str">
            <v>F</v>
          </cell>
          <cell r="B5343" t="str">
            <v>1</v>
          </cell>
          <cell r="D5343" t="str">
            <v>003691</v>
          </cell>
          <cell r="E5343">
            <v>38589</v>
          </cell>
          <cell r="F5343" t="str">
            <v>47900L3</v>
          </cell>
          <cell r="G5343" t="str">
            <v>6903010100L3</v>
          </cell>
          <cell r="H5343">
            <v>116000</v>
          </cell>
          <cell r="I5343" t="str">
            <v>D</v>
          </cell>
          <cell r="J5343" t="str">
            <v>KOMISI PRODUKSI BLN JULI 05 EVALUASI METODA AN PTT</v>
          </cell>
          <cell r="K5343" t="str">
            <v>103340880</v>
          </cell>
        </row>
        <row r="5344">
          <cell r="A5344" t="str">
            <v>F</v>
          </cell>
          <cell r="B5344" t="str">
            <v>1</v>
          </cell>
          <cell r="D5344" t="str">
            <v>003691</v>
          </cell>
          <cell r="E5344">
            <v>38589</v>
          </cell>
          <cell r="F5344" t="str">
            <v>47900Q5</v>
          </cell>
          <cell r="G5344" t="str">
            <v>6903010100Q5</v>
          </cell>
          <cell r="H5344">
            <v>220952</v>
          </cell>
          <cell r="I5344" t="str">
            <v>D</v>
          </cell>
          <cell r="J5344" t="str">
            <v>KOMISI PRODUKSI BLN JULI 05 UMUM               PTT</v>
          </cell>
          <cell r="K5344" t="str">
            <v>103340890</v>
          </cell>
        </row>
        <row r="5345">
          <cell r="A5345" t="str">
            <v>F</v>
          </cell>
          <cell r="B5345" t="str">
            <v>1</v>
          </cell>
          <cell r="D5345" t="str">
            <v>003691</v>
          </cell>
          <cell r="E5345">
            <v>38589</v>
          </cell>
          <cell r="F5345" t="str">
            <v>47900S2</v>
          </cell>
          <cell r="G5345" t="str">
            <v>6903010100S2</v>
          </cell>
          <cell r="H5345">
            <v>158095</v>
          </cell>
          <cell r="I5345" t="str">
            <v>D</v>
          </cell>
          <cell r="J5345" t="str">
            <v>KOMISI PRODUKSI BLN JULI 05 ANGGARAN           PTT</v>
          </cell>
          <cell r="K5345" t="str">
            <v>103340900</v>
          </cell>
        </row>
        <row r="5346">
          <cell r="A5346" t="str">
            <v>F</v>
          </cell>
          <cell r="B5346" t="str">
            <v>1</v>
          </cell>
          <cell r="D5346" t="str">
            <v>003691</v>
          </cell>
          <cell r="E5346">
            <v>38589</v>
          </cell>
          <cell r="F5346" t="str">
            <v>47900G4</v>
          </cell>
          <cell r="G5346" t="str">
            <v>6903010100G4</v>
          </cell>
          <cell r="H5346">
            <v>2472288</v>
          </cell>
          <cell r="I5346" t="str">
            <v>D</v>
          </cell>
          <cell r="J5346" t="str">
            <v>KOMISI PRODUKSI BLN JULI 05 PENGEMASAN CAIRAN &amp; S</v>
          </cell>
          <cell r="K5346" t="str">
            <v>103340910</v>
          </cell>
        </row>
        <row r="5347">
          <cell r="A5347" t="str">
            <v>F</v>
          </cell>
          <cell r="B5347" t="str">
            <v>1</v>
          </cell>
          <cell r="D5347" t="str">
            <v>003691</v>
          </cell>
          <cell r="E5347">
            <v>38589</v>
          </cell>
          <cell r="F5347" t="str">
            <v>47900I0</v>
          </cell>
          <cell r="G5347" t="str">
            <v>6903010100I0</v>
          </cell>
          <cell r="H5347">
            <v>239762</v>
          </cell>
          <cell r="I5347" t="str">
            <v>D</v>
          </cell>
          <cell r="J5347" t="str">
            <v>KOMISI PRODUKSI BLN JULI 05 PENGELOLAAN MUTU</v>
          </cell>
          <cell r="K5347" t="str">
            <v>103340920</v>
          </cell>
        </row>
        <row r="5348">
          <cell r="A5348" t="str">
            <v>F</v>
          </cell>
          <cell r="B5348" t="str">
            <v>8</v>
          </cell>
          <cell r="D5348" t="str">
            <v>000253</v>
          </cell>
          <cell r="E5348">
            <v>38593</v>
          </cell>
          <cell r="F5348" t="str">
            <v>130KI22</v>
          </cell>
          <cell r="G5348" t="str">
            <v>21010101KI22</v>
          </cell>
          <cell r="H5348">
            <v>705795090</v>
          </cell>
          <cell r="I5348" t="str">
            <v>K</v>
          </cell>
          <cell r="J5348" t="str">
            <v>KIMIA FARMA,PUSAT    ORD 004/JICS/0506/2/BK</v>
          </cell>
          <cell r="K5348" t="str">
            <v>500920150</v>
          </cell>
        </row>
        <row r="5349">
          <cell r="A5349" t="str">
            <v>F</v>
          </cell>
          <cell r="B5349" t="str">
            <v>8</v>
          </cell>
          <cell r="D5349" t="str">
            <v>000253</v>
          </cell>
          <cell r="E5349">
            <v>38593</v>
          </cell>
          <cell r="F5349" t="str">
            <v>1390000</v>
          </cell>
          <cell r="G5349" t="str">
            <v>210101020000</v>
          </cell>
          <cell r="H5349">
            <v>836836000</v>
          </cell>
          <cell r="I5349" t="str">
            <v>D</v>
          </cell>
          <cell r="J5349" t="str">
            <v>3012137B50008/07      5500.000-KG PYRAZINAMIDUM</v>
          </cell>
          <cell r="K5349" t="str">
            <v>500920160</v>
          </cell>
        </row>
        <row r="5350">
          <cell r="A5350" t="str">
            <v>F</v>
          </cell>
          <cell r="B5350" t="str">
            <v>8</v>
          </cell>
          <cell r="D5350" t="str">
            <v>000253</v>
          </cell>
          <cell r="E5350">
            <v>38593</v>
          </cell>
          <cell r="F5350" t="str">
            <v>9320000</v>
          </cell>
          <cell r="G5350" t="str">
            <v>710201010000</v>
          </cell>
          <cell r="H5350">
            <v>131040910</v>
          </cell>
          <cell r="I5350" t="str">
            <v>K</v>
          </cell>
          <cell r="J5350" t="str">
            <v>SEL.KURS 3012137 B50008J/7 5500KG PYRAZINAMID</v>
          </cell>
          <cell r="K5350" t="str">
            <v>500920170</v>
          </cell>
        </row>
        <row r="5351">
          <cell r="A5351" t="str">
            <v>F</v>
          </cell>
          <cell r="B5351" t="str">
            <v>1</v>
          </cell>
          <cell r="D5351" t="str">
            <v>003696</v>
          </cell>
          <cell r="E5351">
            <v>38590</v>
          </cell>
          <cell r="F5351" t="str">
            <v>48527F6</v>
          </cell>
          <cell r="G5351" t="str">
            <v>6106010227F6</v>
          </cell>
          <cell r="H5351">
            <v>161800</v>
          </cell>
          <cell r="I5351" t="str">
            <v>D</v>
          </cell>
          <cell r="J5351" t="str">
            <v>*19550805A 000000 BI.DOK ISTR SUWARDJO DJAMBEK</v>
          </cell>
          <cell r="K5351" t="str">
            <v>103360010</v>
          </cell>
        </row>
        <row r="5352">
          <cell r="A5352" t="str">
            <v>M</v>
          </cell>
          <cell r="B5352" t="str">
            <v>1</v>
          </cell>
          <cell r="D5352" t="str">
            <v>003696</v>
          </cell>
          <cell r="E5352">
            <v>38590</v>
          </cell>
          <cell r="F5352" t="str">
            <v>48527J4</v>
          </cell>
          <cell r="G5352" t="str">
            <v>6106010227J4</v>
          </cell>
          <cell r="H5352">
            <v>107250</v>
          </cell>
          <cell r="I5352" t="str">
            <v>D</v>
          </cell>
          <cell r="J5352" t="str">
            <v>*19550610B 000000 BI.DOK ISTR DION RUSDIANA</v>
          </cell>
          <cell r="K5352" t="str">
            <v>103360020</v>
          </cell>
        </row>
        <row r="5353">
          <cell r="A5353" t="str">
            <v>M</v>
          </cell>
          <cell r="B5353" t="str">
            <v>1</v>
          </cell>
          <cell r="D5353" t="str">
            <v>003696</v>
          </cell>
          <cell r="E5353">
            <v>38590</v>
          </cell>
          <cell r="F5353" t="str">
            <v>48527S3</v>
          </cell>
          <cell r="G5353" t="str">
            <v>6106010227S3</v>
          </cell>
          <cell r="H5353">
            <v>10000</v>
          </cell>
          <cell r="I5353" t="str">
            <v>D</v>
          </cell>
          <cell r="J5353" t="str">
            <v>*19510204A 000000 BI.DOK KARY SUWARYO, SE</v>
          </cell>
          <cell r="K5353" t="str">
            <v>103360030</v>
          </cell>
        </row>
        <row r="5354">
          <cell r="A5354" t="str">
            <v>M</v>
          </cell>
          <cell r="B5354" t="str">
            <v>1</v>
          </cell>
          <cell r="D5354" t="str">
            <v>003696</v>
          </cell>
          <cell r="E5354">
            <v>38590</v>
          </cell>
          <cell r="F5354" t="str">
            <v>48527D3</v>
          </cell>
          <cell r="G5354" t="str">
            <v>6106010227D3</v>
          </cell>
          <cell r="H5354">
            <v>700000</v>
          </cell>
          <cell r="I5354" t="str">
            <v>D</v>
          </cell>
          <cell r="J5354" t="str">
            <v>*19700404B 000000 BI.DOK ISTR IWAN DJUNAEDI</v>
          </cell>
          <cell r="K5354" t="str">
            <v>103360040</v>
          </cell>
        </row>
        <row r="5355">
          <cell r="A5355" t="str">
            <v>F</v>
          </cell>
          <cell r="B5355" t="str">
            <v>1</v>
          </cell>
          <cell r="D5355" t="str">
            <v>003696</v>
          </cell>
          <cell r="E5355">
            <v>38590</v>
          </cell>
          <cell r="F5355" t="str">
            <v>48527M3</v>
          </cell>
          <cell r="G5355" t="str">
            <v>6106010227M3</v>
          </cell>
          <cell r="H5355">
            <v>232000</v>
          </cell>
          <cell r="I5355" t="str">
            <v>D</v>
          </cell>
          <cell r="J5355" t="str">
            <v>*19610705C 000000 BI.DOK KARY RACHMANUDIN</v>
          </cell>
          <cell r="K5355" t="str">
            <v>103360050</v>
          </cell>
        </row>
        <row r="5356">
          <cell r="A5356" t="str">
            <v>M</v>
          </cell>
          <cell r="B5356" t="str">
            <v>1</v>
          </cell>
          <cell r="D5356" t="str">
            <v>003696</v>
          </cell>
          <cell r="E5356">
            <v>38590</v>
          </cell>
          <cell r="F5356" t="str">
            <v>48527H6</v>
          </cell>
          <cell r="G5356" t="str">
            <v>6106010227H6</v>
          </cell>
          <cell r="H5356">
            <v>135600</v>
          </cell>
          <cell r="I5356" t="str">
            <v>D</v>
          </cell>
          <cell r="J5356" t="str">
            <v>*19640615C 000000 BI.DOK ANAK DAMAS</v>
          </cell>
          <cell r="K5356" t="str">
            <v>103360060</v>
          </cell>
        </row>
        <row r="5357">
          <cell r="A5357" t="str">
            <v>F</v>
          </cell>
          <cell r="B5357" t="str">
            <v>1</v>
          </cell>
          <cell r="D5357" t="str">
            <v>003694</v>
          </cell>
          <cell r="E5357">
            <v>38590</v>
          </cell>
          <cell r="F5357" t="str">
            <v>1000000</v>
          </cell>
          <cell r="G5357" t="str">
            <v>110101010000</v>
          </cell>
          <cell r="H5357">
            <v>440000</v>
          </cell>
          <cell r="I5357" t="str">
            <v>D</v>
          </cell>
          <cell r="J5357" t="str">
            <v>PELUNASAN ATAS KEHILANGAN SETORAN MES CIHAMPELAS</v>
          </cell>
          <cell r="K5357" t="str">
            <v>103360070</v>
          </cell>
        </row>
        <row r="5358">
          <cell r="A5358" t="str">
            <v>F</v>
          </cell>
          <cell r="B5358" t="str">
            <v>1</v>
          </cell>
          <cell r="D5358" t="str">
            <v>003694</v>
          </cell>
          <cell r="E5358">
            <v>38590</v>
          </cell>
          <cell r="F5358" t="str">
            <v>1780000</v>
          </cell>
          <cell r="G5358" t="str">
            <v>111101010000</v>
          </cell>
          <cell r="H5358">
            <v>440000</v>
          </cell>
          <cell r="I5358" t="str">
            <v>K</v>
          </cell>
          <cell r="J5358" t="str">
            <v>PELUNASAN ATAS KEHILANGAN SETORAN MES CIHAMPELAS</v>
          </cell>
          <cell r="K5358" t="str">
            <v>103360080</v>
          </cell>
        </row>
        <row r="5359">
          <cell r="A5359" t="str">
            <v>F</v>
          </cell>
          <cell r="B5359" t="str">
            <v>1</v>
          </cell>
          <cell r="D5359" t="str">
            <v>003695</v>
          </cell>
          <cell r="E5359">
            <v>38590</v>
          </cell>
          <cell r="F5359" t="str">
            <v>1000000</v>
          </cell>
          <cell r="G5359" t="str">
            <v>110101010000</v>
          </cell>
          <cell r="H5359">
            <v>158075</v>
          </cell>
          <cell r="I5359" t="str">
            <v>K</v>
          </cell>
          <cell r="J5359" t="str">
            <v>BY CUCI PAKAIAN KERJA TGL 8 S/D 11 AGUSTUS 2005</v>
          </cell>
          <cell r="K5359" t="str">
            <v>103360090</v>
          </cell>
        </row>
        <row r="5360">
          <cell r="A5360" t="str">
            <v>F</v>
          </cell>
          <cell r="B5360" t="str">
            <v>1</v>
          </cell>
          <cell r="D5360" t="str">
            <v>003695</v>
          </cell>
          <cell r="E5360">
            <v>38590</v>
          </cell>
          <cell r="F5360" t="str">
            <v>42900G5</v>
          </cell>
          <cell r="G5360" t="str">
            <v>6205000100G5</v>
          </cell>
          <cell r="H5360">
            <v>16525</v>
          </cell>
          <cell r="I5360" t="str">
            <v>D</v>
          </cell>
          <cell r="J5360" t="str">
            <v>CUCI PAKAIAN KERJA            PROSES &amp; PENGEMASAN</v>
          </cell>
          <cell r="K5360" t="str">
            <v>103360100</v>
          </cell>
        </row>
        <row r="5361">
          <cell r="A5361" t="str">
            <v>F</v>
          </cell>
          <cell r="B5361" t="str">
            <v>1</v>
          </cell>
          <cell r="D5361" t="str">
            <v>003695</v>
          </cell>
          <cell r="E5361">
            <v>38590</v>
          </cell>
          <cell r="F5361" t="str">
            <v>42900H6</v>
          </cell>
          <cell r="G5361" t="str">
            <v>6205000100H6</v>
          </cell>
          <cell r="H5361">
            <v>33800</v>
          </cell>
          <cell r="I5361" t="str">
            <v>D</v>
          </cell>
          <cell r="J5361" t="str">
            <v>CUCI PAKAIAN KERJA            PEMURNIAN &amp; PENGEMAS</v>
          </cell>
          <cell r="K5361" t="str">
            <v>103360110</v>
          </cell>
        </row>
        <row r="5362">
          <cell r="A5362" t="str">
            <v>F</v>
          </cell>
          <cell r="B5362" t="str">
            <v>1</v>
          </cell>
          <cell r="D5362" t="str">
            <v>003695</v>
          </cell>
          <cell r="E5362">
            <v>38590</v>
          </cell>
          <cell r="F5362" t="str">
            <v>42900H4</v>
          </cell>
          <cell r="G5362" t="str">
            <v>6205000100H4</v>
          </cell>
          <cell r="H5362">
            <v>23125</v>
          </cell>
          <cell r="I5362" t="str">
            <v>D</v>
          </cell>
          <cell r="J5362" t="str">
            <v>CUCI PAKAIAN KERJA                  EKSTRAKSI KINA</v>
          </cell>
          <cell r="K5362" t="str">
            <v>103360120</v>
          </cell>
        </row>
        <row r="5363">
          <cell r="A5363" t="str">
            <v>F</v>
          </cell>
          <cell r="B5363" t="str">
            <v>1</v>
          </cell>
          <cell r="D5363" t="str">
            <v>003695</v>
          </cell>
          <cell r="E5363">
            <v>38590</v>
          </cell>
          <cell r="F5363" t="str">
            <v>42900H5</v>
          </cell>
          <cell r="G5363" t="str">
            <v>6205000100H5</v>
          </cell>
          <cell r="H5363">
            <v>20975</v>
          </cell>
          <cell r="I5363" t="str">
            <v>D</v>
          </cell>
          <cell r="J5363" t="str">
            <v>CUCI PAKAIAN KERJA            ISOLASI ALKALOID KIN</v>
          </cell>
          <cell r="K5363" t="str">
            <v>103360130</v>
          </cell>
        </row>
        <row r="5364">
          <cell r="A5364" t="str">
            <v>F</v>
          </cell>
          <cell r="B5364" t="str">
            <v>1</v>
          </cell>
          <cell r="D5364" t="str">
            <v>003695</v>
          </cell>
          <cell r="E5364">
            <v>38590</v>
          </cell>
          <cell r="F5364" t="str">
            <v>42900N6</v>
          </cell>
          <cell r="G5364" t="str">
            <v>6205000100N6</v>
          </cell>
          <cell r="H5364">
            <v>24850</v>
          </cell>
          <cell r="I5364" t="str">
            <v>D</v>
          </cell>
          <cell r="J5364" t="str">
            <v>CUCI PAKAIAN KERJA            PENYIMPANAN KULIT KI</v>
          </cell>
          <cell r="K5364" t="str">
            <v>103360140</v>
          </cell>
        </row>
        <row r="5365">
          <cell r="A5365" t="str">
            <v>F</v>
          </cell>
          <cell r="B5365" t="str">
            <v>1</v>
          </cell>
          <cell r="D5365" t="str">
            <v>003695</v>
          </cell>
          <cell r="E5365">
            <v>38590</v>
          </cell>
          <cell r="F5365" t="str">
            <v>42900M3</v>
          </cell>
          <cell r="G5365" t="str">
            <v>6205000100M3</v>
          </cell>
          <cell r="H5365">
            <v>10600</v>
          </cell>
          <cell r="I5365" t="str">
            <v>D</v>
          </cell>
          <cell r="J5365" t="str">
            <v>CUCI PAKAIAN KERJA            ELEKTRIK &amp; INSTALASI</v>
          </cell>
          <cell r="K5365" t="str">
            <v>103360150</v>
          </cell>
        </row>
        <row r="5366">
          <cell r="A5366" t="str">
            <v>F</v>
          </cell>
          <cell r="B5366" t="str">
            <v>1</v>
          </cell>
          <cell r="D5366" t="str">
            <v>003695</v>
          </cell>
          <cell r="E5366">
            <v>38590</v>
          </cell>
          <cell r="F5366" t="str">
            <v>42900J1</v>
          </cell>
          <cell r="G5366" t="str">
            <v>6205000100J1</v>
          </cell>
          <cell r="H5366">
            <v>14000</v>
          </cell>
          <cell r="I5366" t="str">
            <v>D</v>
          </cell>
          <cell r="J5366" t="str">
            <v>CUCI PAKAIAN KERJA                  PEMASTIAN MUTU</v>
          </cell>
          <cell r="K5366" t="str">
            <v>103360160</v>
          </cell>
        </row>
        <row r="5367">
          <cell r="A5367" t="str">
            <v>F</v>
          </cell>
          <cell r="B5367" t="str">
            <v>1</v>
          </cell>
          <cell r="D5367" t="str">
            <v>003695</v>
          </cell>
          <cell r="E5367">
            <v>38590</v>
          </cell>
          <cell r="F5367" t="str">
            <v>42900G5</v>
          </cell>
          <cell r="G5367" t="str">
            <v>6205000100G5</v>
          </cell>
          <cell r="H5367">
            <v>10200</v>
          </cell>
          <cell r="I5367" t="str">
            <v>D</v>
          </cell>
          <cell r="J5367" t="str">
            <v>CUCI PAKAIAN KERJA            PROSES &amp; PENGEMASAN</v>
          </cell>
          <cell r="K5367" t="str">
            <v>103360170</v>
          </cell>
        </row>
        <row r="5368">
          <cell r="A5368" t="str">
            <v>F</v>
          </cell>
          <cell r="B5368" t="str">
            <v>1</v>
          </cell>
          <cell r="D5368" t="str">
            <v>003695</v>
          </cell>
          <cell r="E5368">
            <v>38590</v>
          </cell>
          <cell r="F5368" t="str">
            <v>49802Q5</v>
          </cell>
          <cell r="G5368" t="str">
            <v>6807020102Q5</v>
          </cell>
          <cell r="H5368">
            <v>4000</v>
          </cell>
          <cell r="I5368" t="str">
            <v>D</v>
          </cell>
          <cell r="J5368" t="str">
            <v>CUCI PAKAIAN KERJA                            UMUM</v>
          </cell>
          <cell r="K5368" t="str">
            <v>103360180</v>
          </cell>
        </row>
        <row r="5369">
          <cell r="A5369" t="str">
            <v>F</v>
          </cell>
          <cell r="B5369" t="str">
            <v>1</v>
          </cell>
          <cell r="D5369" t="str">
            <v>003696</v>
          </cell>
          <cell r="E5369">
            <v>38590</v>
          </cell>
          <cell r="F5369" t="str">
            <v>1000000</v>
          </cell>
          <cell r="G5369" t="str">
            <v>110101010000</v>
          </cell>
          <cell r="H5369">
            <v>1346650</v>
          </cell>
          <cell r="I5369" t="str">
            <v>K</v>
          </cell>
          <cell r="J5369" t="str">
            <v>PENGGANTIAN BY KESEHATAN KARYAWAN &amp; KELUARGA</v>
          </cell>
          <cell r="K5369" t="str">
            <v>103360190</v>
          </cell>
        </row>
        <row r="5370">
          <cell r="A5370" t="str">
            <v>F</v>
          </cell>
          <cell r="B5370" t="str">
            <v>1</v>
          </cell>
          <cell r="D5370" t="str">
            <v>003697</v>
          </cell>
          <cell r="E5370">
            <v>38590</v>
          </cell>
          <cell r="F5370" t="str">
            <v>49802B0</v>
          </cell>
          <cell r="G5370" t="str">
            <v>6807020102B0</v>
          </cell>
          <cell r="H5370">
            <v>51000</v>
          </cell>
          <cell r="I5370" t="str">
            <v>D</v>
          </cell>
          <cell r="J5370" t="str">
            <v>PEMBAYARAN 2 TABUNG ISI GAS U/ BAG. KEUANGAN</v>
          </cell>
          <cell r="K5370" t="str">
            <v>103360200</v>
          </cell>
        </row>
        <row r="5371">
          <cell r="A5371" t="str">
            <v>F</v>
          </cell>
          <cell r="B5371" t="str">
            <v>1</v>
          </cell>
          <cell r="D5371" t="str">
            <v>003697</v>
          </cell>
          <cell r="E5371">
            <v>38590</v>
          </cell>
          <cell r="F5371" t="str">
            <v>49802S3</v>
          </cell>
          <cell r="G5371" t="str">
            <v>6807020102S3</v>
          </cell>
          <cell r="H5371">
            <v>51000</v>
          </cell>
          <cell r="I5371" t="str">
            <v>D</v>
          </cell>
          <cell r="J5371" t="str">
            <v>PEMBAYARAN 2 TABUNG ISI GAS U/ BAG. KEUANGAN</v>
          </cell>
          <cell r="K5371" t="str">
            <v>103360210</v>
          </cell>
        </row>
        <row r="5372">
          <cell r="A5372" t="str">
            <v>F</v>
          </cell>
          <cell r="B5372" t="str">
            <v>1</v>
          </cell>
          <cell r="D5372" t="str">
            <v>003697</v>
          </cell>
          <cell r="E5372">
            <v>38590</v>
          </cell>
          <cell r="F5372" t="str">
            <v>1000000</v>
          </cell>
          <cell r="G5372" t="str">
            <v>110101010000</v>
          </cell>
          <cell r="H5372">
            <v>102000</v>
          </cell>
          <cell r="I5372" t="str">
            <v>K</v>
          </cell>
          <cell r="J5372" t="str">
            <v>PEMBAYARAN 2 TABUNG ISI GAS U/ BAG. KEUANGAN</v>
          </cell>
          <cell r="K5372" t="str">
            <v>103360220</v>
          </cell>
        </row>
        <row r="5373">
          <cell r="A5373" t="str">
            <v>F</v>
          </cell>
          <cell r="B5373" t="str">
            <v>1</v>
          </cell>
          <cell r="D5373" t="str">
            <v>003698</v>
          </cell>
          <cell r="E5373">
            <v>38590</v>
          </cell>
          <cell r="F5373" t="str">
            <v>48200M3</v>
          </cell>
          <cell r="G5373" t="str">
            <v>6702010100M3</v>
          </cell>
          <cell r="H5373">
            <v>75000</v>
          </cell>
          <cell r="I5373" t="str">
            <v>D</v>
          </cell>
          <cell r="J5373" t="str">
            <v>PERJALANAN DINAS SPPD NO.265/SPPD/AM/DH/VIII/05</v>
          </cell>
          <cell r="K5373" t="str">
            <v>103360230</v>
          </cell>
        </row>
        <row r="5374">
          <cell r="A5374" t="str">
            <v>F</v>
          </cell>
          <cell r="B5374" t="str">
            <v>1</v>
          </cell>
          <cell r="D5374" t="str">
            <v>003698</v>
          </cell>
          <cell r="E5374">
            <v>38590</v>
          </cell>
          <cell r="F5374" t="str">
            <v>1000000</v>
          </cell>
          <cell r="G5374" t="str">
            <v>110101010000</v>
          </cell>
          <cell r="H5374">
            <v>75000</v>
          </cell>
          <cell r="I5374" t="str">
            <v>K</v>
          </cell>
          <cell r="J5374" t="str">
            <v>PERJALANAN DINAS SPPD NO.265/SPPD/AM/DH/VIII/05</v>
          </cell>
          <cell r="K5374" t="str">
            <v>103360240</v>
          </cell>
        </row>
        <row r="5375">
          <cell r="A5375" t="str">
            <v>F</v>
          </cell>
          <cell r="B5375" t="str">
            <v>1</v>
          </cell>
          <cell r="D5375" t="str">
            <v>003699</v>
          </cell>
          <cell r="E5375">
            <v>38590</v>
          </cell>
          <cell r="F5375" t="str">
            <v>1000000</v>
          </cell>
          <cell r="G5375" t="str">
            <v>110101010000</v>
          </cell>
          <cell r="H5375">
            <v>446200</v>
          </cell>
          <cell r="I5375" t="str">
            <v>K</v>
          </cell>
          <cell r="J5375" t="str">
            <v>BIAYA CUCI SETRIKA PAKAIAN TGL 15 S/D 19 AGT 2005</v>
          </cell>
          <cell r="K5375" t="str">
            <v>103360250</v>
          </cell>
        </row>
        <row r="5376">
          <cell r="A5376" t="str">
            <v>F</v>
          </cell>
          <cell r="B5376" t="str">
            <v>1</v>
          </cell>
          <cell r="D5376" t="str">
            <v>003699</v>
          </cell>
          <cell r="E5376">
            <v>38590</v>
          </cell>
          <cell r="F5376" t="str">
            <v>42900E1</v>
          </cell>
          <cell r="G5376" t="str">
            <v>6205000100E1</v>
          </cell>
          <cell r="H5376">
            <v>6700</v>
          </cell>
          <cell r="I5376" t="str">
            <v>D</v>
          </cell>
          <cell r="J5376" t="str">
            <v>BIAYA CUCI &amp; SETRIKA PAKAIAN  KARANTINA DALAM PROS</v>
          </cell>
          <cell r="K5376" t="str">
            <v>103360260</v>
          </cell>
        </row>
        <row r="5377">
          <cell r="A5377" t="str">
            <v>F</v>
          </cell>
          <cell r="B5377" t="str">
            <v>1</v>
          </cell>
          <cell r="D5377" t="str">
            <v>003699</v>
          </cell>
          <cell r="E5377">
            <v>38590</v>
          </cell>
          <cell r="F5377" t="str">
            <v>49802Q6</v>
          </cell>
          <cell r="G5377" t="str">
            <v>6807020102Q6</v>
          </cell>
          <cell r="H5377">
            <v>27000</v>
          </cell>
          <cell r="I5377" t="str">
            <v>D</v>
          </cell>
          <cell r="J5377" t="str">
            <v>BIAYA CUCI &amp; SETRIKA PAKAIAN</v>
          </cell>
          <cell r="K5377" t="str">
            <v>103360270</v>
          </cell>
        </row>
        <row r="5378">
          <cell r="A5378" t="str">
            <v>F</v>
          </cell>
          <cell r="B5378" t="str">
            <v>1</v>
          </cell>
          <cell r="D5378" t="str">
            <v>003699</v>
          </cell>
          <cell r="E5378">
            <v>38590</v>
          </cell>
          <cell r="F5378" t="str">
            <v>49802Q6</v>
          </cell>
          <cell r="G5378" t="str">
            <v>6807020102Q6</v>
          </cell>
          <cell r="H5378">
            <v>49150</v>
          </cell>
          <cell r="I5378" t="str">
            <v>D</v>
          </cell>
          <cell r="J5378" t="str">
            <v>BIAYA CUCI &amp; SETRIKA PAKAIAN</v>
          </cell>
          <cell r="K5378" t="str">
            <v>103360280</v>
          </cell>
        </row>
        <row r="5379">
          <cell r="A5379" t="str">
            <v>F</v>
          </cell>
          <cell r="B5379" t="str">
            <v>1</v>
          </cell>
          <cell r="D5379" t="str">
            <v>003699</v>
          </cell>
          <cell r="E5379">
            <v>38590</v>
          </cell>
          <cell r="F5379" t="str">
            <v>42900M3</v>
          </cell>
          <cell r="G5379" t="str">
            <v>6205000100M3</v>
          </cell>
          <cell r="H5379">
            <v>24500</v>
          </cell>
          <cell r="I5379" t="str">
            <v>D</v>
          </cell>
          <cell r="J5379" t="str">
            <v>BIAYA CUCI &amp; SETRIKA PAKAIAN  ELEKTRIK &amp; INSTALASI</v>
          </cell>
          <cell r="K5379" t="str">
            <v>103360290</v>
          </cell>
        </row>
        <row r="5380">
          <cell r="A5380" t="str">
            <v>F</v>
          </cell>
          <cell r="B5380" t="str">
            <v>1</v>
          </cell>
          <cell r="D5380" t="str">
            <v>003699</v>
          </cell>
          <cell r="E5380">
            <v>38590</v>
          </cell>
          <cell r="F5380" t="str">
            <v>42900N7</v>
          </cell>
          <cell r="G5380" t="str">
            <v>6205000100N7</v>
          </cell>
          <cell r="H5380">
            <v>21750</v>
          </cell>
          <cell r="I5380" t="str">
            <v>D</v>
          </cell>
          <cell r="J5380" t="str">
            <v>BIAYA CUCI &amp; SETRIKA PAKAIAN   PENIMBANGAN SENTRAL</v>
          </cell>
          <cell r="K5380" t="str">
            <v>103360300</v>
          </cell>
        </row>
        <row r="5381">
          <cell r="A5381" t="str">
            <v>F</v>
          </cell>
          <cell r="B5381" t="str">
            <v>1</v>
          </cell>
          <cell r="D5381" t="str">
            <v>003699</v>
          </cell>
          <cell r="E5381">
            <v>38590</v>
          </cell>
          <cell r="F5381" t="str">
            <v>42900N1</v>
          </cell>
          <cell r="G5381" t="str">
            <v>6205000100N1</v>
          </cell>
          <cell r="H5381">
            <v>13450</v>
          </cell>
          <cell r="I5381" t="str">
            <v>D</v>
          </cell>
          <cell r="J5381" t="str">
            <v>BIAYA CUCI &amp; SETRIKA PAKAIAN           PENYIMPANAN</v>
          </cell>
          <cell r="K5381" t="str">
            <v>103360310</v>
          </cell>
        </row>
        <row r="5382">
          <cell r="A5382" t="str">
            <v>F</v>
          </cell>
          <cell r="B5382" t="str">
            <v>1</v>
          </cell>
          <cell r="D5382" t="str">
            <v>003699</v>
          </cell>
          <cell r="E5382">
            <v>38590</v>
          </cell>
          <cell r="F5382" t="str">
            <v>42900J1</v>
          </cell>
          <cell r="G5382" t="str">
            <v>6205000100J1</v>
          </cell>
          <cell r="H5382">
            <v>23600</v>
          </cell>
          <cell r="I5382" t="str">
            <v>D</v>
          </cell>
          <cell r="J5382" t="str">
            <v>BIAYA CUCI &amp; SETRIKA PAKAIAN        PEMASTIAN MUTU</v>
          </cell>
          <cell r="K5382" t="str">
            <v>103360320</v>
          </cell>
        </row>
        <row r="5383">
          <cell r="A5383" t="str">
            <v>F</v>
          </cell>
          <cell r="B5383" t="str">
            <v>1</v>
          </cell>
          <cell r="D5383" t="str">
            <v>003699</v>
          </cell>
          <cell r="E5383">
            <v>38590</v>
          </cell>
          <cell r="F5383" t="str">
            <v>42900H2</v>
          </cell>
          <cell r="G5383" t="str">
            <v>6205000100H2</v>
          </cell>
          <cell r="H5383">
            <v>10600</v>
          </cell>
          <cell r="I5383" t="str">
            <v>D</v>
          </cell>
          <cell r="J5383" t="str">
            <v>BIAYA CUCI &amp; SETRIKA PAKAIAN  PENCAMPURAN DAN PENC</v>
          </cell>
          <cell r="K5383" t="str">
            <v>103360330</v>
          </cell>
        </row>
        <row r="5384">
          <cell r="A5384" t="str">
            <v>F</v>
          </cell>
          <cell r="B5384" t="str">
            <v>1</v>
          </cell>
          <cell r="D5384" t="str">
            <v>003699</v>
          </cell>
          <cell r="E5384">
            <v>38590</v>
          </cell>
          <cell r="F5384" t="str">
            <v>42900H2</v>
          </cell>
          <cell r="G5384" t="str">
            <v>6205000100H2</v>
          </cell>
          <cell r="H5384">
            <v>27450</v>
          </cell>
          <cell r="I5384" t="str">
            <v>D</v>
          </cell>
          <cell r="J5384" t="str">
            <v>BIAYA CUCI &amp; SETRIKA PAKAIAN  PENCAMPURAN DAN PENC</v>
          </cell>
          <cell r="K5384" t="str">
            <v>103360340</v>
          </cell>
        </row>
        <row r="5385">
          <cell r="A5385" t="str">
            <v>F</v>
          </cell>
          <cell r="B5385" t="str">
            <v>1</v>
          </cell>
          <cell r="D5385" t="str">
            <v>003699</v>
          </cell>
          <cell r="E5385">
            <v>38590</v>
          </cell>
          <cell r="F5385" t="str">
            <v>42900F2</v>
          </cell>
          <cell r="G5385" t="str">
            <v>6205000100F2</v>
          </cell>
          <cell r="H5385">
            <v>33600</v>
          </cell>
          <cell r="I5385" t="str">
            <v>D</v>
          </cell>
          <cell r="J5385" t="str">
            <v>BIAYA CUCI &amp; SETRIKA PAKAIAN             GRANULASI</v>
          </cell>
          <cell r="K5385" t="str">
            <v>103360350</v>
          </cell>
        </row>
        <row r="5386">
          <cell r="A5386" t="str">
            <v>F</v>
          </cell>
          <cell r="B5386" t="str">
            <v>1</v>
          </cell>
          <cell r="D5386" t="str">
            <v>003699</v>
          </cell>
          <cell r="E5386">
            <v>38590</v>
          </cell>
          <cell r="F5386" t="str">
            <v>42900G2</v>
          </cell>
          <cell r="G5386" t="str">
            <v>6205000100G2</v>
          </cell>
          <cell r="H5386">
            <v>46500</v>
          </cell>
          <cell r="I5386" t="str">
            <v>D</v>
          </cell>
          <cell r="J5386" t="str">
            <v>BIAYA CUCI &amp; SETRIKA PAKAIAN  PENCAMPURAN &amp; PENGIS</v>
          </cell>
          <cell r="K5386" t="str">
            <v>103360360</v>
          </cell>
        </row>
        <row r="5387">
          <cell r="A5387" t="str">
            <v>F</v>
          </cell>
          <cell r="B5387" t="str">
            <v>1</v>
          </cell>
          <cell r="D5387" t="str">
            <v>003699</v>
          </cell>
          <cell r="E5387">
            <v>38590</v>
          </cell>
          <cell r="F5387" t="str">
            <v>42900F3</v>
          </cell>
          <cell r="G5387" t="str">
            <v>6205000100F3</v>
          </cell>
          <cell r="H5387">
            <v>56600</v>
          </cell>
          <cell r="I5387" t="str">
            <v>D</v>
          </cell>
          <cell r="J5387" t="str">
            <v>BIAYA CUCI &amp; SETRIKA PAKAIAN            PENCETAKAN</v>
          </cell>
          <cell r="K5387" t="str">
            <v>103360370</v>
          </cell>
        </row>
        <row r="5388">
          <cell r="A5388" t="str">
            <v>F</v>
          </cell>
          <cell r="B5388" t="str">
            <v>1</v>
          </cell>
          <cell r="D5388" t="str">
            <v>003699</v>
          </cell>
          <cell r="E5388">
            <v>38590</v>
          </cell>
          <cell r="F5388" t="str">
            <v>42900F2</v>
          </cell>
          <cell r="G5388" t="str">
            <v>6205000100F2</v>
          </cell>
          <cell r="H5388">
            <v>102300</v>
          </cell>
          <cell r="I5388" t="str">
            <v>D</v>
          </cell>
          <cell r="J5388" t="str">
            <v>BIAYA CUCI &amp; SETRIKA PAKAIAN             GRANULASI</v>
          </cell>
          <cell r="K5388" t="str">
            <v>103360380</v>
          </cell>
        </row>
        <row r="5389">
          <cell r="A5389" t="str">
            <v>F</v>
          </cell>
          <cell r="B5389" t="str">
            <v>1</v>
          </cell>
          <cell r="D5389" t="str">
            <v>003699</v>
          </cell>
          <cell r="E5389">
            <v>38590</v>
          </cell>
          <cell r="F5389" t="str">
            <v>4840000</v>
          </cell>
          <cell r="G5389" t="str">
            <v>670301010000</v>
          </cell>
          <cell r="H5389">
            <v>3000</v>
          </cell>
          <cell r="I5389" t="str">
            <v>D</v>
          </cell>
          <cell r="J5389" t="str">
            <v>BIAYA MATERAI</v>
          </cell>
          <cell r="K5389" t="str">
            <v>103360390</v>
          </cell>
        </row>
        <row r="5390">
          <cell r="A5390" t="str">
            <v>F</v>
          </cell>
          <cell r="B5390" t="str">
            <v>1</v>
          </cell>
          <cell r="D5390" t="str">
            <v>003700</v>
          </cell>
          <cell r="E5390">
            <v>38590</v>
          </cell>
          <cell r="F5390" t="str">
            <v>48200A0</v>
          </cell>
          <cell r="G5390" t="str">
            <v>6702010100A0</v>
          </cell>
          <cell r="H5390">
            <v>150000</v>
          </cell>
          <cell r="I5390" t="str">
            <v>D</v>
          </cell>
          <cell r="J5390" t="str">
            <v>PERJALANAN DINAS SPPD NO.264/SPPD/WT/VIII/05</v>
          </cell>
          <cell r="K5390" t="str">
            <v>103360400</v>
          </cell>
        </row>
        <row r="5391">
          <cell r="A5391" t="str">
            <v>F</v>
          </cell>
          <cell r="B5391" t="str">
            <v>1</v>
          </cell>
          <cell r="D5391" t="str">
            <v>003700</v>
          </cell>
          <cell r="E5391">
            <v>38590</v>
          </cell>
          <cell r="F5391" t="str">
            <v>1000000</v>
          </cell>
          <cell r="G5391" t="str">
            <v>110101010000</v>
          </cell>
          <cell r="H5391">
            <v>150000</v>
          </cell>
          <cell r="I5391" t="str">
            <v>K</v>
          </cell>
          <cell r="J5391" t="str">
            <v>PERJALANAN DINAS SPPD NO.264/SPPD/WT/VIII/05</v>
          </cell>
          <cell r="K5391" t="str">
            <v>103360410</v>
          </cell>
        </row>
        <row r="5392">
          <cell r="A5392" t="str">
            <v>F</v>
          </cell>
          <cell r="B5392" t="str">
            <v>1</v>
          </cell>
          <cell r="D5392" t="str">
            <v>003701</v>
          </cell>
          <cell r="E5392">
            <v>38590</v>
          </cell>
          <cell r="F5392" t="str">
            <v>48200F1</v>
          </cell>
          <cell r="G5392" t="str">
            <v>6702010100F1</v>
          </cell>
          <cell r="H5392">
            <v>125000</v>
          </cell>
          <cell r="I5392" t="str">
            <v>D</v>
          </cell>
          <cell r="J5392" t="str">
            <v>PERJALANAN DINAS SPPD NO.261/SPPD/JS/DH/05</v>
          </cell>
          <cell r="K5392" t="str">
            <v>103360420</v>
          </cell>
        </row>
        <row r="5393">
          <cell r="A5393" t="str">
            <v>F</v>
          </cell>
          <cell r="B5393" t="str">
            <v>1</v>
          </cell>
          <cell r="D5393" t="str">
            <v>003701</v>
          </cell>
          <cell r="E5393">
            <v>38590</v>
          </cell>
          <cell r="F5393" t="str">
            <v>1000000</v>
          </cell>
          <cell r="G5393" t="str">
            <v>110101010000</v>
          </cell>
          <cell r="H5393">
            <v>125000</v>
          </cell>
          <cell r="I5393" t="str">
            <v>K</v>
          </cell>
          <cell r="J5393" t="str">
            <v>PERJALANAN DINAS SPPD NO.261/SPPD/JS/DH/05</v>
          </cell>
          <cell r="K5393" t="str">
            <v>103360430</v>
          </cell>
        </row>
        <row r="5394">
          <cell r="A5394" t="str">
            <v>F</v>
          </cell>
          <cell r="B5394" t="str">
            <v>1</v>
          </cell>
          <cell r="D5394" t="str">
            <v>003702</v>
          </cell>
          <cell r="E5394">
            <v>38590</v>
          </cell>
          <cell r="F5394" t="str">
            <v>48200A4</v>
          </cell>
          <cell r="G5394" t="str">
            <v>6702010100A4</v>
          </cell>
          <cell r="H5394">
            <v>146000</v>
          </cell>
          <cell r="I5394" t="str">
            <v>D</v>
          </cell>
          <cell r="J5394" t="str">
            <v>PERJALANAN DINAS SPPD NO.262/SPPD/JS/DH/VIII/05</v>
          </cell>
          <cell r="K5394" t="str">
            <v>103360440</v>
          </cell>
        </row>
        <row r="5395">
          <cell r="A5395" t="str">
            <v>F</v>
          </cell>
          <cell r="B5395" t="str">
            <v>1</v>
          </cell>
          <cell r="D5395" t="str">
            <v>003702</v>
          </cell>
          <cell r="E5395">
            <v>38590</v>
          </cell>
          <cell r="F5395" t="str">
            <v>1000000</v>
          </cell>
          <cell r="G5395" t="str">
            <v>110101010000</v>
          </cell>
          <cell r="H5395">
            <v>146000</v>
          </cell>
          <cell r="I5395" t="str">
            <v>K</v>
          </cell>
          <cell r="J5395" t="str">
            <v>PERJALANAN DINAS SPPD NO.262/SPPD/JS/DH/VIII/05</v>
          </cell>
          <cell r="K5395" t="str">
            <v>103360450</v>
          </cell>
        </row>
        <row r="5396">
          <cell r="A5396" t="str">
            <v>F</v>
          </cell>
          <cell r="B5396" t="str">
            <v>1</v>
          </cell>
          <cell r="D5396" t="str">
            <v>003703</v>
          </cell>
          <cell r="E5396">
            <v>38590</v>
          </cell>
          <cell r="F5396" t="str">
            <v>46107Q2</v>
          </cell>
          <cell r="G5396" t="str">
            <v>6604020107Q2</v>
          </cell>
          <cell r="H5396">
            <v>70000</v>
          </cell>
          <cell r="I5396" t="str">
            <v>D</v>
          </cell>
          <cell r="J5396" t="str">
            <v>PEMBELIAN KABEL DATA PRINTER  ADM.PERSONALIA PLANT</v>
          </cell>
          <cell r="K5396" t="str">
            <v>103360460</v>
          </cell>
        </row>
        <row r="5397">
          <cell r="A5397" t="str">
            <v>F</v>
          </cell>
          <cell r="B5397" t="str">
            <v>1</v>
          </cell>
          <cell r="D5397" t="str">
            <v>003703</v>
          </cell>
          <cell r="E5397">
            <v>38590</v>
          </cell>
          <cell r="F5397" t="str">
            <v>1000000</v>
          </cell>
          <cell r="G5397" t="str">
            <v>110101010000</v>
          </cell>
          <cell r="H5397">
            <v>70000</v>
          </cell>
          <cell r="I5397" t="str">
            <v>K</v>
          </cell>
          <cell r="J5397" t="str">
            <v>PEMBELIAN KABEL DATA PRINTER  ADM.PERSONALIA PLANT</v>
          </cell>
          <cell r="K5397" t="str">
            <v>103360470</v>
          </cell>
        </row>
        <row r="5398">
          <cell r="A5398" t="str">
            <v>F</v>
          </cell>
          <cell r="B5398" t="str">
            <v>1</v>
          </cell>
          <cell r="D5398" t="str">
            <v>003704</v>
          </cell>
          <cell r="E5398">
            <v>38590</v>
          </cell>
          <cell r="F5398" t="str">
            <v>46202Q5</v>
          </cell>
          <cell r="G5398" t="str">
            <v>6603020102Q5</v>
          </cell>
          <cell r="H5398">
            <v>25000</v>
          </cell>
          <cell r="I5398" t="str">
            <v>D</v>
          </cell>
          <cell r="J5398" t="str">
            <v>BIAYA GANTI BAN NO. D 8517 BO TGL 10/08/2005</v>
          </cell>
          <cell r="K5398" t="str">
            <v>103360480</v>
          </cell>
        </row>
        <row r="5399">
          <cell r="A5399" t="str">
            <v>F</v>
          </cell>
          <cell r="B5399" t="str">
            <v>1</v>
          </cell>
          <cell r="D5399" t="str">
            <v>003704</v>
          </cell>
          <cell r="E5399">
            <v>38590</v>
          </cell>
          <cell r="F5399" t="str">
            <v>1000000</v>
          </cell>
          <cell r="G5399" t="str">
            <v>110101010000</v>
          </cell>
          <cell r="H5399">
            <v>25000</v>
          </cell>
          <cell r="I5399" t="str">
            <v>K</v>
          </cell>
          <cell r="J5399" t="str">
            <v>BIAYA GANTI BAN NO. D 8517 BO TGL 10/08/2005</v>
          </cell>
          <cell r="K5399" t="str">
            <v>103360490</v>
          </cell>
        </row>
        <row r="5400">
          <cell r="A5400" t="str">
            <v>F</v>
          </cell>
          <cell r="B5400" t="str">
            <v>1</v>
          </cell>
          <cell r="D5400" t="str">
            <v>003705</v>
          </cell>
          <cell r="E5400">
            <v>38590</v>
          </cell>
          <cell r="F5400" t="str">
            <v>49102Q6</v>
          </cell>
          <cell r="G5400" t="str">
            <v>6801020102Q6</v>
          </cell>
          <cell r="H5400">
            <v>224000</v>
          </cell>
          <cell r="I5400" t="str">
            <v>D</v>
          </cell>
          <cell r="J5400" t="str">
            <v>BIAYA JAMUAN PETUGAS LIMBAH TGL 8 S/D 16/08/2005</v>
          </cell>
          <cell r="K5400" t="str">
            <v>103360500</v>
          </cell>
        </row>
        <row r="5401">
          <cell r="A5401" t="str">
            <v>F</v>
          </cell>
          <cell r="B5401" t="str">
            <v>1</v>
          </cell>
          <cell r="D5401" t="str">
            <v>003705</v>
          </cell>
          <cell r="E5401">
            <v>38590</v>
          </cell>
          <cell r="F5401" t="str">
            <v>1000000</v>
          </cell>
          <cell r="G5401" t="str">
            <v>110101010000</v>
          </cell>
          <cell r="H5401">
            <v>224000</v>
          </cell>
          <cell r="I5401" t="str">
            <v>K</v>
          </cell>
          <cell r="J5401" t="str">
            <v>BIAYA JAMUAN PETUGAS LIMBAH TGL 8 S/D 16/08/2005</v>
          </cell>
          <cell r="K5401" t="str">
            <v>103360510</v>
          </cell>
        </row>
        <row r="5402">
          <cell r="A5402" t="str">
            <v>F</v>
          </cell>
          <cell r="B5402" t="str">
            <v>1</v>
          </cell>
          <cell r="D5402" t="str">
            <v>003706</v>
          </cell>
          <cell r="E5402">
            <v>38590</v>
          </cell>
          <cell r="F5402" t="str">
            <v>49101Q6</v>
          </cell>
          <cell r="G5402" t="str">
            <v>6801010101Q6</v>
          </cell>
          <cell r="H5402">
            <v>780400</v>
          </cell>
          <cell r="I5402" t="str">
            <v>D</v>
          </cell>
          <cell r="J5402" t="str">
            <v>BIAYA JAMUAN TAMU SPI TGL 8 S/D 12/08/2005</v>
          </cell>
          <cell r="K5402" t="str">
            <v>103360520</v>
          </cell>
        </row>
        <row r="5403">
          <cell r="A5403" t="str">
            <v>F</v>
          </cell>
          <cell r="B5403" t="str">
            <v>1</v>
          </cell>
          <cell r="D5403" t="str">
            <v>003706</v>
          </cell>
          <cell r="E5403">
            <v>38590</v>
          </cell>
          <cell r="F5403" t="str">
            <v>1000000</v>
          </cell>
          <cell r="G5403" t="str">
            <v>110101010000</v>
          </cell>
          <cell r="H5403">
            <v>780400</v>
          </cell>
          <cell r="I5403" t="str">
            <v>K</v>
          </cell>
          <cell r="J5403" t="str">
            <v>BIAYA JAMUAN TAMU SPI TGL 8 S/D 12/08/2005</v>
          </cell>
          <cell r="K5403" t="str">
            <v>103360530</v>
          </cell>
        </row>
        <row r="5404">
          <cell r="A5404" t="str">
            <v>F</v>
          </cell>
          <cell r="B5404" t="str">
            <v>1</v>
          </cell>
          <cell r="D5404" t="str">
            <v>003707</v>
          </cell>
          <cell r="E5404">
            <v>38590</v>
          </cell>
          <cell r="F5404" t="str">
            <v>49102Q6</v>
          </cell>
          <cell r="G5404" t="str">
            <v>6801020102Q6</v>
          </cell>
          <cell r="H5404">
            <v>532100</v>
          </cell>
          <cell r="I5404" t="str">
            <v>D</v>
          </cell>
          <cell r="J5404" t="str">
            <v>BIAYA JAMUAN SENAM PAGI TGL 11 S/D 19/08/2005</v>
          </cell>
          <cell r="K5404" t="str">
            <v>103360540</v>
          </cell>
        </row>
        <row r="5405">
          <cell r="A5405" t="str">
            <v>F</v>
          </cell>
          <cell r="B5405" t="str">
            <v>1</v>
          </cell>
          <cell r="D5405" t="str">
            <v>003707</v>
          </cell>
          <cell r="E5405">
            <v>38590</v>
          </cell>
          <cell r="F5405" t="str">
            <v>1000000</v>
          </cell>
          <cell r="G5405" t="str">
            <v>110101010000</v>
          </cell>
          <cell r="H5405">
            <v>532100</v>
          </cell>
          <cell r="I5405" t="str">
            <v>K</v>
          </cell>
          <cell r="J5405" t="str">
            <v>BIAYA JAMUAN SENAM PAGI TGL 11 S/D 19/08/2005</v>
          </cell>
          <cell r="K5405" t="str">
            <v>103360550</v>
          </cell>
        </row>
        <row r="5406">
          <cell r="A5406" t="str">
            <v>F</v>
          </cell>
          <cell r="B5406" t="str">
            <v>1</v>
          </cell>
          <cell r="D5406" t="str">
            <v>003708</v>
          </cell>
          <cell r="E5406">
            <v>38590</v>
          </cell>
          <cell r="F5406" t="str">
            <v>49101Q6</v>
          </cell>
          <cell r="G5406" t="str">
            <v>6801010101Q6</v>
          </cell>
          <cell r="H5406">
            <v>314000</v>
          </cell>
          <cell r="I5406" t="str">
            <v>D</v>
          </cell>
          <cell r="J5406" t="str">
            <v>BIAYA JAMUAN RAPAT &amp; TAMU TGL 15 S/D 25/08/2005</v>
          </cell>
          <cell r="K5406" t="str">
            <v>103360560</v>
          </cell>
        </row>
        <row r="5407">
          <cell r="A5407" t="str">
            <v>F</v>
          </cell>
          <cell r="B5407" t="str">
            <v>1</v>
          </cell>
          <cell r="D5407" t="str">
            <v>003708</v>
          </cell>
          <cell r="E5407">
            <v>38590</v>
          </cell>
          <cell r="F5407" t="str">
            <v>1000000</v>
          </cell>
          <cell r="G5407" t="str">
            <v>110101010000</v>
          </cell>
          <cell r="H5407">
            <v>314000</v>
          </cell>
          <cell r="I5407" t="str">
            <v>K</v>
          </cell>
          <cell r="J5407" t="str">
            <v>BIAYA JAMUAN RAPAT &amp; TAMU TGL 15 S/D 25/08/2005</v>
          </cell>
          <cell r="K5407" t="str">
            <v>103360570</v>
          </cell>
        </row>
        <row r="5408">
          <cell r="A5408" t="str">
            <v>F</v>
          </cell>
          <cell r="B5408" t="str">
            <v>1</v>
          </cell>
          <cell r="D5408" t="str">
            <v>003709</v>
          </cell>
          <cell r="E5408">
            <v>38590</v>
          </cell>
          <cell r="F5408" t="str">
            <v>49101Q6</v>
          </cell>
          <cell r="G5408" t="str">
            <v>6801010101Q6</v>
          </cell>
          <cell r="H5408">
            <v>106000</v>
          </cell>
          <cell r="I5408" t="str">
            <v>D</v>
          </cell>
          <cell r="J5408" t="str">
            <v>BIAYA PEMBELIAN MINUMAN UNTUK JAMUAN TAMU</v>
          </cell>
          <cell r="K5408" t="str">
            <v>103360580</v>
          </cell>
        </row>
        <row r="5409">
          <cell r="A5409" t="str">
            <v>F</v>
          </cell>
          <cell r="B5409" t="str">
            <v>1</v>
          </cell>
          <cell r="D5409" t="str">
            <v>003709</v>
          </cell>
          <cell r="E5409">
            <v>38590</v>
          </cell>
          <cell r="F5409" t="str">
            <v>1000000</v>
          </cell>
          <cell r="G5409" t="str">
            <v>110101010000</v>
          </cell>
          <cell r="H5409">
            <v>106000</v>
          </cell>
          <cell r="I5409" t="str">
            <v>K</v>
          </cell>
          <cell r="J5409" t="str">
            <v>BIAYA PEMBELIAN MINUMAN UNTUK JAMUAN TAMU</v>
          </cell>
          <cell r="K5409" t="str">
            <v>103360590</v>
          </cell>
        </row>
        <row r="5410">
          <cell r="A5410" t="str">
            <v>F</v>
          </cell>
          <cell r="B5410" t="str">
            <v>1</v>
          </cell>
          <cell r="D5410" t="str">
            <v>003710</v>
          </cell>
          <cell r="E5410">
            <v>38590</v>
          </cell>
          <cell r="F5410" t="str">
            <v>49101Q6</v>
          </cell>
          <cell r="G5410" t="str">
            <v>6801010101Q6</v>
          </cell>
          <cell r="H5410">
            <v>195800</v>
          </cell>
          <cell r="I5410" t="str">
            <v>D</v>
          </cell>
          <cell r="J5410" t="str">
            <v>BIAYA JAMUAN PELATIHAN CPOB</v>
          </cell>
          <cell r="K5410" t="str">
            <v>103360600</v>
          </cell>
        </row>
        <row r="5411">
          <cell r="A5411" t="str">
            <v>F</v>
          </cell>
          <cell r="B5411" t="str">
            <v>1</v>
          </cell>
          <cell r="D5411" t="str">
            <v>003710</v>
          </cell>
          <cell r="E5411">
            <v>38590</v>
          </cell>
          <cell r="F5411" t="str">
            <v>1000000</v>
          </cell>
          <cell r="G5411" t="str">
            <v>110101010000</v>
          </cell>
          <cell r="H5411">
            <v>195800</v>
          </cell>
          <cell r="I5411" t="str">
            <v>K</v>
          </cell>
          <cell r="J5411" t="str">
            <v>BIAYA JAMUAN PELATIHAN CPOB</v>
          </cell>
          <cell r="K5411" t="str">
            <v>103360610</v>
          </cell>
        </row>
        <row r="5412">
          <cell r="A5412" t="str">
            <v>F</v>
          </cell>
          <cell r="B5412" t="str">
            <v>1</v>
          </cell>
          <cell r="D5412" t="str">
            <v>003711</v>
          </cell>
          <cell r="E5412">
            <v>38590</v>
          </cell>
          <cell r="F5412" t="str">
            <v>49102Q6</v>
          </cell>
          <cell r="G5412" t="str">
            <v>6801020102Q6</v>
          </cell>
          <cell r="H5412">
            <v>1624575</v>
          </cell>
          <cell r="I5412" t="str">
            <v>D</v>
          </cell>
          <cell r="J5412" t="str">
            <v>BIAYA JAMUAN FEED BACK ASSESMENT &amp; JAMUAN TAMU SDM</v>
          </cell>
          <cell r="K5412" t="str">
            <v>103360620</v>
          </cell>
        </row>
        <row r="5413">
          <cell r="A5413" t="str">
            <v>F</v>
          </cell>
          <cell r="B5413" t="str">
            <v>1</v>
          </cell>
          <cell r="D5413" t="str">
            <v>003711</v>
          </cell>
          <cell r="E5413">
            <v>38590</v>
          </cell>
          <cell r="F5413" t="str">
            <v>1000000</v>
          </cell>
          <cell r="G5413" t="str">
            <v>110101010000</v>
          </cell>
          <cell r="H5413">
            <v>1624575</v>
          </cell>
          <cell r="I5413" t="str">
            <v>K</v>
          </cell>
          <cell r="J5413" t="str">
            <v>BIAYA JAMUAN FEED BACK ASSESMENT &amp; JAMUAN TAMU SDM</v>
          </cell>
          <cell r="K5413" t="str">
            <v>103360630</v>
          </cell>
        </row>
        <row r="5414">
          <cell r="A5414" t="str">
            <v>F</v>
          </cell>
          <cell r="B5414" t="str">
            <v>1</v>
          </cell>
          <cell r="D5414" t="str">
            <v>003712</v>
          </cell>
          <cell r="E5414">
            <v>38590</v>
          </cell>
          <cell r="F5414" t="str">
            <v>1000000</v>
          </cell>
          <cell r="G5414" t="str">
            <v>110101010000</v>
          </cell>
          <cell r="H5414">
            <v>9951250</v>
          </cell>
          <cell r="I5414" t="str">
            <v>K</v>
          </cell>
          <cell r="J5414" t="str">
            <v>ASMAN ADM.PERSONALIAN B. MAKAN SIANG KARY.8-12/8'0</v>
          </cell>
          <cell r="K5414" t="str">
            <v>103370010</v>
          </cell>
        </row>
        <row r="5415">
          <cell r="A5415" t="str">
            <v>F</v>
          </cell>
          <cell r="B5415" t="str">
            <v>1</v>
          </cell>
          <cell r="D5415" t="str">
            <v>003712</v>
          </cell>
          <cell r="E5415">
            <v>38590</v>
          </cell>
          <cell r="F5415" t="str">
            <v>48524A0</v>
          </cell>
          <cell r="G5415" t="str">
            <v>6706030124A0</v>
          </cell>
          <cell r="H5415">
            <v>59234</v>
          </cell>
          <cell r="I5415" t="str">
            <v>D</v>
          </cell>
          <cell r="J5415" t="str">
            <v>EXTRA PUDING 8-12 AGT-05 PLANT BANDUNG</v>
          </cell>
          <cell r="K5415" t="str">
            <v>103370020</v>
          </cell>
        </row>
        <row r="5416">
          <cell r="A5416" t="str">
            <v>F</v>
          </cell>
          <cell r="B5416" t="str">
            <v>1</v>
          </cell>
          <cell r="D5416" t="str">
            <v>003712</v>
          </cell>
          <cell r="E5416">
            <v>38590</v>
          </cell>
          <cell r="F5416" t="str">
            <v>48524A1</v>
          </cell>
          <cell r="G5416" t="str">
            <v>6706030124A1</v>
          </cell>
          <cell r="H5416">
            <v>44425</v>
          </cell>
          <cell r="I5416" t="str">
            <v>D</v>
          </cell>
          <cell r="J5416" t="str">
            <v>EXTRA PUDING 8-12 AGT-05 MANAGEMENT REPRESENT</v>
          </cell>
          <cell r="K5416" t="str">
            <v>103370030</v>
          </cell>
        </row>
        <row r="5417">
          <cell r="A5417" t="str">
            <v>F</v>
          </cell>
          <cell r="B5417" t="str">
            <v>1</v>
          </cell>
          <cell r="D5417" t="str">
            <v>003712</v>
          </cell>
          <cell r="E5417">
            <v>38590</v>
          </cell>
          <cell r="F5417" t="str">
            <v>48524A2</v>
          </cell>
          <cell r="G5417" t="str">
            <v>6706030124A2</v>
          </cell>
          <cell r="H5417">
            <v>14808</v>
          </cell>
          <cell r="I5417" t="str">
            <v>D</v>
          </cell>
          <cell r="J5417" t="str">
            <v>EXTRA PUDING 8-12 AGT-05 K3L</v>
          </cell>
          <cell r="K5417" t="str">
            <v>103370040</v>
          </cell>
        </row>
        <row r="5418">
          <cell r="A5418" t="str">
            <v>F</v>
          </cell>
          <cell r="B5418" t="str">
            <v>1</v>
          </cell>
          <cell r="D5418" t="str">
            <v>003712</v>
          </cell>
          <cell r="E5418">
            <v>38590</v>
          </cell>
          <cell r="F5418" t="str">
            <v>48524A3</v>
          </cell>
          <cell r="G5418" t="str">
            <v>6706030124A3</v>
          </cell>
          <cell r="H5418">
            <v>103659</v>
          </cell>
          <cell r="I5418" t="str">
            <v>D</v>
          </cell>
          <cell r="J5418" t="str">
            <v>EXTRA PUDING 8-12 AGT-05 LIMBAH / IPAL</v>
          </cell>
          <cell r="K5418" t="str">
            <v>103370050</v>
          </cell>
        </row>
        <row r="5419">
          <cell r="A5419" t="str">
            <v>F</v>
          </cell>
          <cell r="B5419" t="str">
            <v>1</v>
          </cell>
          <cell r="D5419" t="str">
            <v>003712</v>
          </cell>
          <cell r="E5419">
            <v>38590</v>
          </cell>
          <cell r="F5419" t="str">
            <v>48524B0</v>
          </cell>
          <cell r="G5419" t="str">
            <v>6706030124B0</v>
          </cell>
          <cell r="H5419">
            <v>14808</v>
          </cell>
          <cell r="I5419" t="str">
            <v>D</v>
          </cell>
          <cell r="J5419" t="str">
            <v>EXTRA PUDING 8-12 AGT-05 PERENCANAAN PRODUKSI</v>
          </cell>
          <cell r="K5419" t="str">
            <v>103370060</v>
          </cell>
        </row>
        <row r="5420">
          <cell r="A5420" t="str">
            <v>F</v>
          </cell>
          <cell r="B5420" t="str">
            <v>1</v>
          </cell>
          <cell r="D5420" t="str">
            <v>003713</v>
          </cell>
          <cell r="E5420">
            <v>38590</v>
          </cell>
          <cell r="F5420" t="str">
            <v>1000000</v>
          </cell>
          <cell r="G5420" t="str">
            <v>110101010000</v>
          </cell>
          <cell r="H5420">
            <v>4753650</v>
          </cell>
          <cell r="I5420" t="str">
            <v>K</v>
          </cell>
          <cell r="J5420" t="str">
            <v>B. BELANJA MAKAN SIANG KARYAWAN TGL 15 &amp; 19/08/05</v>
          </cell>
          <cell r="K5420" t="str">
            <v>103380010</v>
          </cell>
        </row>
        <row r="5421">
          <cell r="A5421" t="str">
            <v>F</v>
          </cell>
          <cell r="B5421" t="str">
            <v>1</v>
          </cell>
          <cell r="D5421" t="str">
            <v>003712</v>
          </cell>
          <cell r="E5421">
            <v>38590</v>
          </cell>
          <cell r="F5421" t="str">
            <v>48524C1</v>
          </cell>
          <cell r="G5421" t="str">
            <v>6706030124C1</v>
          </cell>
          <cell r="H5421">
            <v>59234</v>
          </cell>
          <cell r="I5421" t="str">
            <v>D</v>
          </cell>
          <cell r="J5421" t="str">
            <v>EXTRA PUDING 8-12 AGT-05 PERENCANAAN &amp; PENGEN</v>
          </cell>
          <cell r="K5421" t="str">
            <v>103370070</v>
          </cell>
        </row>
        <row r="5422">
          <cell r="A5422" t="str">
            <v>F</v>
          </cell>
          <cell r="B5422" t="str">
            <v>1</v>
          </cell>
          <cell r="D5422" t="str">
            <v>003712</v>
          </cell>
          <cell r="E5422">
            <v>38590</v>
          </cell>
          <cell r="F5422" t="str">
            <v>48524C2</v>
          </cell>
          <cell r="G5422" t="str">
            <v>6706030124C2</v>
          </cell>
          <cell r="H5422">
            <v>14808</v>
          </cell>
          <cell r="I5422" t="str">
            <v>D</v>
          </cell>
          <cell r="J5422" t="str">
            <v>EXTRA PUDING 8-12 AGT-05 PERENCANAAN &amp; PENGEN</v>
          </cell>
          <cell r="K5422" t="str">
            <v>103370080</v>
          </cell>
        </row>
        <row r="5423">
          <cell r="A5423" t="str">
            <v>F</v>
          </cell>
          <cell r="B5423" t="str">
            <v>1</v>
          </cell>
          <cell r="D5423" t="str">
            <v>003712</v>
          </cell>
          <cell r="E5423">
            <v>38590</v>
          </cell>
          <cell r="F5423" t="str">
            <v>48524D1</v>
          </cell>
          <cell r="G5423" t="str">
            <v>6706030124D1</v>
          </cell>
          <cell r="H5423">
            <v>14808</v>
          </cell>
          <cell r="I5423" t="str">
            <v>D</v>
          </cell>
          <cell r="J5423" t="str">
            <v>EXTRA PUDING 8-12 AGT-05 PERENCANAAN PENGENDA</v>
          </cell>
          <cell r="K5423" t="str">
            <v>103370090</v>
          </cell>
        </row>
        <row r="5424">
          <cell r="A5424" t="str">
            <v>F</v>
          </cell>
          <cell r="B5424" t="str">
            <v>1</v>
          </cell>
          <cell r="D5424" t="str">
            <v>003712</v>
          </cell>
          <cell r="E5424">
            <v>38590</v>
          </cell>
          <cell r="F5424" t="str">
            <v>48524D2</v>
          </cell>
          <cell r="G5424" t="str">
            <v>6706030124D2</v>
          </cell>
          <cell r="H5424">
            <v>88850</v>
          </cell>
          <cell r="I5424" t="str">
            <v>D</v>
          </cell>
          <cell r="J5424" t="str">
            <v>EXTRA PUDING 8-12 AGT-05 PERENCANAAN PRODUKSI</v>
          </cell>
          <cell r="K5424" t="str">
            <v>103370100</v>
          </cell>
        </row>
        <row r="5425">
          <cell r="A5425" t="str">
            <v>F</v>
          </cell>
          <cell r="B5425" t="str">
            <v>1</v>
          </cell>
          <cell r="D5425" t="str">
            <v>003713</v>
          </cell>
          <cell r="E5425">
            <v>38590</v>
          </cell>
          <cell r="F5425" t="str">
            <v>48524A0</v>
          </cell>
          <cell r="G5425" t="str">
            <v>6706030124A0</v>
          </cell>
          <cell r="H5425">
            <v>28296</v>
          </cell>
          <cell r="I5425" t="str">
            <v>D</v>
          </cell>
          <cell r="J5425" t="str">
            <v>EXTRA PUDING BLN AGT-05 PLANT BANDUNG</v>
          </cell>
          <cell r="K5425" t="str">
            <v>103380020</v>
          </cell>
        </row>
        <row r="5426">
          <cell r="A5426" t="str">
            <v>F</v>
          </cell>
          <cell r="B5426" t="str">
            <v>1</v>
          </cell>
          <cell r="D5426" t="str">
            <v>003713</v>
          </cell>
          <cell r="E5426">
            <v>38590</v>
          </cell>
          <cell r="F5426" t="str">
            <v>48524A1</v>
          </cell>
          <cell r="G5426" t="str">
            <v>6706030124A1</v>
          </cell>
          <cell r="H5426">
            <v>21222</v>
          </cell>
          <cell r="I5426" t="str">
            <v>D</v>
          </cell>
          <cell r="J5426" t="str">
            <v>EXTRA PUDING BLN AGT-05 MANAGEMENT REPRESENT</v>
          </cell>
          <cell r="K5426" t="str">
            <v>103380030</v>
          </cell>
        </row>
        <row r="5427">
          <cell r="A5427" t="str">
            <v>F</v>
          </cell>
          <cell r="B5427" t="str">
            <v>1</v>
          </cell>
          <cell r="D5427" t="str">
            <v>003713</v>
          </cell>
          <cell r="E5427">
            <v>38590</v>
          </cell>
          <cell r="F5427" t="str">
            <v>48524A2</v>
          </cell>
          <cell r="G5427" t="str">
            <v>6706030124A2</v>
          </cell>
          <cell r="H5427">
            <v>7074</v>
          </cell>
          <cell r="I5427" t="str">
            <v>D</v>
          </cell>
          <cell r="J5427" t="str">
            <v>EXTRA PUDING BLN AGT-05 K3L</v>
          </cell>
          <cell r="K5427" t="str">
            <v>103380040</v>
          </cell>
        </row>
        <row r="5428">
          <cell r="A5428" t="str">
            <v>F</v>
          </cell>
          <cell r="B5428" t="str">
            <v>1</v>
          </cell>
          <cell r="D5428" t="str">
            <v>003712</v>
          </cell>
          <cell r="E5428">
            <v>38590</v>
          </cell>
          <cell r="F5428" t="str">
            <v>48524D3</v>
          </cell>
          <cell r="G5428" t="str">
            <v>6706030124D3</v>
          </cell>
          <cell r="H5428">
            <v>29617</v>
          </cell>
          <cell r="I5428" t="str">
            <v>D</v>
          </cell>
          <cell r="J5428" t="str">
            <v>EXTRA PUDING 8-12 AGT-05 PENGENDALIAN PRODUKS</v>
          </cell>
          <cell r="K5428" t="str">
            <v>103370110</v>
          </cell>
        </row>
        <row r="5429">
          <cell r="A5429" t="str">
            <v>F</v>
          </cell>
          <cell r="B5429" t="str">
            <v>1</v>
          </cell>
          <cell r="D5429" t="str">
            <v>003712</v>
          </cell>
          <cell r="E5429">
            <v>38590</v>
          </cell>
          <cell r="F5429" t="str">
            <v>48524E0</v>
          </cell>
          <cell r="G5429" t="str">
            <v>6706030124E0</v>
          </cell>
          <cell r="H5429">
            <v>14808</v>
          </cell>
          <cell r="I5429" t="str">
            <v>D</v>
          </cell>
          <cell r="J5429" t="str">
            <v>EXTRA PUDING 8-12 AGT-05 PRODUKSI</v>
          </cell>
          <cell r="K5429" t="str">
            <v>103370120</v>
          </cell>
        </row>
        <row r="5430">
          <cell r="A5430" t="str">
            <v>F</v>
          </cell>
          <cell r="B5430" t="str">
            <v>1</v>
          </cell>
          <cell r="D5430" t="str">
            <v>003713</v>
          </cell>
          <cell r="E5430">
            <v>38590</v>
          </cell>
          <cell r="F5430" t="str">
            <v>48524A3</v>
          </cell>
          <cell r="G5430" t="str">
            <v>6706030124A3</v>
          </cell>
          <cell r="H5430">
            <v>49513</v>
          </cell>
          <cell r="I5430" t="str">
            <v>D</v>
          </cell>
          <cell r="J5430" t="str">
            <v>EXTRA PUDING BLN AGT-05 LIMBAH / IPAL</v>
          </cell>
          <cell r="K5430" t="str">
            <v>103380050</v>
          </cell>
        </row>
        <row r="5431">
          <cell r="A5431" t="str">
            <v>F</v>
          </cell>
          <cell r="B5431" t="str">
            <v>1</v>
          </cell>
          <cell r="D5431" t="str">
            <v>003712</v>
          </cell>
          <cell r="E5431">
            <v>38590</v>
          </cell>
          <cell r="F5431" t="str">
            <v>48524F1</v>
          </cell>
          <cell r="G5431" t="str">
            <v>6706030124F1</v>
          </cell>
          <cell r="H5431">
            <v>14808</v>
          </cell>
          <cell r="I5431" t="str">
            <v>D</v>
          </cell>
          <cell r="J5431" t="str">
            <v>EXTRA PUDING 8-12 AGT-05 PRODUKSI I</v>
          </cell>
          <cell r="K5431" t="str">
            <v>103370130</v>
          </cell>
        </row>
        <row r="5432">
          <cell r="A5432" t="str">
            <v>F</v>
          </cell>
          <cell r="B5432" t="str">
            <v>1</v>
          </cell>
          <cell r="D5432" t="str">
            <v>003713</v>
          </cell>
          <cell r="E5432">
            <v>38590</v>
          </cell>
          <cell r="F5432" t="str">
            <v>48524B0</v>
          </cell>
          <cell r="G5432" t="str">
            <v>6706030124B0</v>
          </cell>
          <cell r="H5432">
            <v>7074</v>
          </cell>
          <cell r="I5432" t="str">
            <v>D</v>
          </cell>
          <cell r="J5432" t="str">
            <v>EXTRA PUDING BLN AGT-05 PERENCANAAN PRODUKSI</v>
          </cell>
          <cell r="K5432" t="str">
            <v>103380060</v>
          </cell>
        </row>
        <row r="5433">
          <cell r="A5433" t="str">
            <v>F</v>
          </cell>
          <cell r="B5433" t="str">
            <v>1</v>
          </cell>
          <cell r="D5433" t="str">
            <v>003712</v>
          </cell>
          <cell r="E5433">
            <v>38590</v>
          </cell>
          <cell r="F5433" t="str">
            <v>48524F2</v>
          </cell>
          <cell r="G5433" t="str">
            <v>6706030124F2</v>
          </cell>
          <cell r="H5433">
            <v>399827</v>
          </cell>
          <cell r="I5433" t="str">
            <v>D</v>
          </cell>
          <cell r="J5433" t="str">
            <v>EXTRA PUDING 8-12 AGT-05 GRANULASI</v>
          </cell>
          <cell r="K5433" t="str">
            <v>103370140</v>
          </cell>
        </row>
        <row r="5434">
          <cell r="A5434" t="str">
            <v>F</v>
          </cell>
          <cell r="B5434" t="str">
            <v>1</v>
          </cell>
          <cell r="D5434" t="str">
            <v>003713</v>
          </cell>
          <cell r="E5434">
            <v>38590</v>
          </cell>
          <cell r="F5434" t="str">
            <v>48524C1</v>
          </cell>
          <cell r="G5434" t="str">
            <v>6706030124C1</v>
          </cell>
          <cell r="H5434">
            <v>28296</v>
          </cell>
          <cell r="I5434" t="str">
            <v>D</v>
          </cell>
          <cell r="J5434" t="str">
            <v>EXTRA PUDING BLN AGT-05 PERENCANAAN &amp; PENGEN</v>
          </cell>
          <cell r="K5434" t="str">
            <v>103380070</v>
          </cell>
        </row>
        <row r="5435">
          <cell r="A5435" t="str">
            <v>F</v>
          </cell>
          <cell r="B5435" t="str">
            <v>1</v>
          </cell>
          <cell r="D5435" t="str">
            <v>003713</v>
          </cell>
          <cell r="E5435">
            <v>38590</v>
          </cell>
          <cell r="F5435" t="str">
            <v>48524C2</v>
          </cell>
          <cell r="G5435" t="str">
            <v>6706030124C2</v>
          </cell>
          <cell r="H5435">
            <v>7074</v>
          </cell>
          <cell r="I5435" t="str">
            <v>D</v>
          </cell>
          <cell r="J5435" t="str">
            <v>EXTRA PUDING BLN AGT-05 PERENCANAAN &amp; PENGEN</v>
          </cell>
          <cell r="K5435" t="str">
            <v>103380080</v>
          </cell>
        </row>
        <row r="5436">
          <cell r="A5436" t="str">
            <v>F</v>
          </cell>
          <cell r="B5436" t="str">
            <v>1</v>
          </cell>
          <cell r="D5436" t="str">
            <v>003712</v>
          </cell>
          <cell r="E5436">
            <v>38590</v>
          </cell>
          <cell r="F5436" t="str">
            <v>48524F3</v>
          </cell>
          <cell r="G5436" t="str">
            <v>6706030124F3</v>
          </cell>
          <cell r="H5436">
            <v>236935</v>
          </cell>
          <cell r="I5436" t="str">
            <v>D</v>
          </cell>
          <cell r="J5436" t="str">
            <v>EXTRA PUDING 8-12 AGT-05 PENCETAKAN</v>
          </cell>
          <cell r="K5436" t="str">
            <v>103370150</v>
          </cell>
        </row>
        <row r="5437">
          <cell r="A5437" t="str">
            <v>F</v>
          </cell>
          <cell r="B5437" t="str">
            <v>1</v>
          </cell>
          <cell r="D5437" t="str">
            <v>003713</v>
          </cell>
          <cell r="E5437">
            <v>38590</v>
          </cell>
          <cell r="F5437" t="str">
            <v>48524D1</v>
          </cell>
          <cell r="G5437" t="str">
            <v>6706030124D1</v>
          </cell>
          <cell r="H5437">
            <v>7074</v>
          </cell>
          <cell r="I5437" t="str">
            <v>D</v>
          </cell>
          <cell r="J5437" t="str">
            <v>EXTRA PUDING BLN AGT-05 PERENCANAAN PENGENDA</v>
          </cell>
          <cell r="K5437" t="str">
            <v>103380090</v>
          </cell>
        </row>
        <row r="5438">
          <cell r="A5438" t="str">
            <v>F</v>
          </cell>
          <cell r="B5438" t="str">
            <v>1</v>
          </cell>
          <cell r="D5438" t="str">
            <v>003712</v>
          </cell>
          <cell r="E5438">
            <v>38590</v>
          </cell>
          <cell r="F5438" t="str">
            <v>48524F4</v>
          </cell>
          <cell r="G5438" t="str">
            <v>6706030124F4</v>
          </cell>
          <cell r="H5438">
            <v>59234</v>
          </cell>
          <cell r="I5438" t="str">
            <v>D</v>
          </cell>
          <cell r="J5438" t="str">
            <v>EXTRA PUDING 8-12 AGT-05 PENYALUTAN</v>
          </cell>
          <cell r="K5438" t="str">
            <v>103370160</v>
          </cell>
        </row>
        <row r="5439">
          <cell r="A5439" t="str">
            <v>F</v>
          </cell>
          <cell r="B5439" t="str">
            <v>1</v>
          </cell>
          <cell r="D5439" t="str">
            <v>003713</v>
          </cell>
          <cell r="E5439">
            <v>38590</v>
          </cell>
          <cell r="F5439" t="str">
            <v>48524D2</v>
          </cell>
          <cell r="G5439" t="str">
            <v>6706030124D2</v>
          </cell>
          <cell r="H5439">
            <v>42443</v>
          </cell>
          <cell r="I5439" t="str">
            <v>D</v>
          </cell>
          <cell r="J5439" t="str">
            <v>EXTRA PUDING BLN AGT-05 PERENCANAAN PRODUKSI</v>
          </cell>
          <cell r="K5439" t="str">
            <v>103380100</v>
          </cell>
        </row>
        <row r="5440">
          <cell r="A5440" t="str">
            <v>F</v>
          </cell>
          <cell r="B5440" t="str">
            <v>1</v>
          </cell>
          <cell r="D5440" t="str">
            <v>003712</v>
          </cell>
          <cell r="E5440">
            <v>38590</v>
          </cell>
          <cell r="F5440" t="str">
            <v>48524F5</v>
          </cell>
          <cell r="G5440" t="str">
            <v>6706030124F5</v>
          </cell>
          <cell r="H5440">
            <v>29617</v>
          </cell>
          <cell r="I5440" t="str">
            <v>D</v>
          </cell>
          <cell r="J5440" t="str">
            <v>EXTRA PUDING 8-12 AGT-05 ARV</v>
          </cell>
          <cell r="K5440" t="str">
            <v>103370170</v>
          </cell>
        </row>
        <row r="5441">
          <cell r="A5441" t="str">
            <v>F</v>
          </cell>
          <cell r="B5441" t="str">
            <v>1</v>
          </cell>
          <cell r="D5441" t="str">
            <v>003713</v>
          </cell>
          <cell r="E5441">
            <v>38590</v>
          </cell>
          <cell r="F5441" t="str">
            <v>48524D3</v>
          </cell>
          <cell r="G5441" t="str">
            <v>6706030124D3</v>
          </cell>
          <cell r="H5441">
            <v>14148</v>
          </cell>
          <cell r="I5441" t="str">
            <v>D</v>
          </cell>
          <cell r="J5441" t="str">
            <v>EXTRA PUDING BLN AGT-05 PENGENDALIAN PRODUKS</v>
          </cell>
          <cell r="K5441" t="str">
            <v>103380110</v>
          </cell>
        </row>
        <row r="5442">
          <cell r="A5442" t="str">
            <v>F</v>
          </cell>
          <cell r="B5442" t="str">
            <v>1</v>
          </cell>
          <cell r="D5442" t="str">
            <v>003712</v>
          </cell>
          <cell r="E5442">
            <v>38590</v>
          </cell>
          <cell r="F5442" t="str">
            <v>48524F6</v>
          </cell>
          <cell r="G5442" t="str">
            <v>6706030124F6</v>
          </cell>
          <cell r="H5442">
            <v>888504</v>
          </cell>
          <cell r="I5442" t="str">
            <v>D</v>
          </cell>
          <cell r="J5442" t="str">
            <v>EXTRA PUDING 8-12 AGT-05 PENGEMASAN PRIMER</v>
          </cell>
          <cell r="K5442" t="str">
            <v>103370180</v>
          </cell>
        </row>
        <row r="5443">
          <cell r="A5443" t="str">
            <v>F</v>
          </cell>
          <cell r="B5443" t="str">
            <v>1</v>
          </cell>
          <cell r="D5443" t="str">
            <v>003713</v>
          </cell>
          <cell r="E5443">
            <v>38590</v>
          </cell>
          <cell r="F5443" t="str">
            <v>48524E0</v>
          </cell>
          <cell r="G5443" t="str">
            <v>6706030124E0</v>
          </cell>
          <cell r="H5443">
            <v>7074</v>
          </cell>
          <cell r="I5443" t="str">
            <v>D</v>
          </cell>
          <cell r="J5443" t="str">
            <v>EXTRA PUDING BLN AGT-05 PRODUKSI</v>
          </cell>
          <cell r="K5443" t="str">
            <v>103380120</v>
          </cell>
        </row>
        <row r="5444">
          <cell r="A5444" t="str">
            <v>F</v>
          </cell>
          <cell r="B5444" t="str">
            <v>1</v>
          </cell>
          <cell r="D5444" t="str">
            <v>003713</v>
          </cell>
          <cell r="E5444">
            <v>38590</v>
          </cell>
          <cell r="F5444" t="str">
            <v>48524F1</v>
          </cell>
          <cell r="G5444" t="str">
            <v>6706030124F1</v>
          </cell>
          <cell r="H5444">
            <v>7074</v>
          </cell>
          <cell r="I5444" t="str">
            <v>D</v>
          </cell>
          <cell r="J5444" t="str">
            <v>EXTRA PUDING BLN AGT-05 PRODUKSI I</v>
          </cell>
          <cell r="K5444" t="str">
            <v>103380130</v>
          </cell>
        </row>
        <row r="5445">
          <cell r="A5445" t="str">
            <v>F</v>
          </cell>
          <cell r="B5445" t="str">
            <v>1</v>
          </cell>
          <cell r="D5445" t="str">
            <v>003712</v>
          </cell>
          <cell r="E5445">
            <v>38590</v>
          </cell>
          <cell r="F5445" t="str">
            <v>48524F7</v>
          </cell>
          <cell r="G5445" t="str">
            <v>6706030124F7</v>
          </cell>
          <cell r="H5445">
            <v>888504</v>
          </cell>
          <cell r="I5445" t="str">
            <v>D</v>
          </cell>
          <cell r="J5445" t="str">
            <v>EXTRA PUDING 8-12 AGT-05 PENGEMASAN SEKUNDER</v>
          </cell>
          <cell r="K5445" t="str">
            <v>103370190</v>
          </cell>
        </row>
        <row r="5446">
          <cell r="A5446" t="str">
            <v>F</v>
          </cell>
          <cell r="B5446" t="str">
            <v>1</v>
          </cell>
          <cell r="D5446" t="str">
            <v>003713</v>
          </cell>
          <cell r="E5446">
            <v>38590</v>
          </cell>
          <cell r="F5446" t="str">
            <v>48524F2</v>
          </cell>
          <cell r="G5446" t="str">
            <v>6706030124F2</v>
          </cell>
          <cell r="H5446">
            <v>190995</v>
          </cell>
          <cell r="I5446" t="str">
            <v>D</v>
          </cell>
          <cell r="J5446" t="str">
            <v>EXTRA PUDING BLN AGT-05 GRANULASI</v>
          </cell>
          <cell r="K5446" t="str">
            <v>103380140</v>
          </cell>
        </row>
        <row r="5447">
          <cell r="A5447" t="str">
            <v>F</v>
          </cell>
          <cell r="B5447" t="str">
            <v>1</v>
          </cell>
          <cell r="D5447" t="str">
            <v>003712</v>
          </cell>
          <cell r="E5447">
            <v>38590</v>
          </cell>
          <cell r="F5447" t="str">
            <v>48524G1</v>
          </cell>
          <cell r="G5447" t="str">
            <v>6706030124G1</v>
          </cell>
          <cell r="H5447">
            <v>14808</v>
          </cell>
          <cell r="I5447" t="str">
            <v>D</v>
          </cell>
          <cell r="J5447" t="str">
            <v>EXTRA PUDING 8-12 AGT-05 PRODUKSI II</v>
          </cell>
          <cell r="K5447" t="str">
            <v>103370200</v>
          </cell>
        </row>
        <row r="5448">
          <cell r="A5448" t="str">
            <v>F</v>
          </cell>
          <cell r="B5448" t="str">
            <v>1</v>
          </cell>
          <cell r="D5448" t="str">
            <v>003713</v>
          </cell>
          <cell r="E5448">
            <v>38590</v>
          </cell>
          <cell r="F5448" t="str">
            <v>48524F3</v>
          </cell>
          <cell r="G5448" t="str">
            <v>6706030124F3</v>
          </cell>
          <cell r="H5448">
            <v>113182</v>
          </cell>
          <cell r="I5448" t="str">
            <v>D</v>
          </cell>
          <cell r="J5448" t="str">
            <v>EXTRA PUDING BLN AGT-05 PENCETAKAN</v>
          </cell>
          <cell r="K5448" t="str">
            <v>103380150</v>
          </cell>
        </row>
        <row r="5449">
          <cell r="A5449" t="str">
            <v>F</v>
          </cell>
          <cell r="B5449" t="str">
            <v>1</v>
          </cell>
          <cell r="D5449" t="str">
            <v>003713</v>
          </cell>
          <cell r="E5449">
            <v>38590</v>
          </cell>
          <cell r="F5449" t="str">
            <v>48524F4</v>
          </cell>
          <cell r="G5449" t="str">
            <v>6706030124F4</v>
          </cell>
          <cell r="H5449">
            <v>28296</v>
          </cell>
          <cell r="I5449" t="str">
            <v>D</v>
          </cell>
          <cell r="J5449" t="str">
            <v>EXTRA PUDING BLN AGT-05 PENYALUTAN</v>
          </cell>
          <cell r="K5449" t="str">
            <v>103380160</v>
          </cell>
        </row>
        <row r="5450">
          <cell r="A5450" t="str">
            <v>F</v>
          </cell>
          <cell r="B5450" t="str">
            <v>1</v>
          </cell>
          <cell r="D5450" t="str">
            <v>003712</v>
          </cell>
          <cell r="E5450">
            <v>38590</v>
          </cell>
          <cell r="F5450" t="str">
            <v>48524G2</v>
          </cell>
          <cell r="G5450" t="str">
            <v>6706030124G2</v>
          </cell>
          <cell r="H5450">
            <v>385019</v>
          </cell>
          <cell r="I5450" t="str">
            <v>D</v>
          </cell>
          <cell r="J5450" t="str">
            <v>EXTRA PUDING 8-12 AGT-05 PENCAMPURAN &amp; PENGIS</v>
          </cell>
          <cell r="K5450" t="str">
            <v>103370210</v>
          </cell>
        </row>
        <row r="5451">
          <cell r="A5451" t="str">
            <v>F</v>
          </cell>
          <cell r="B5451" t="str">
            <v>1</v>
          </cell>
          <cell r="D5451" t="str">
            <v>003713</v>
          </cell>
          <cell r="E5451">
            <v>38590</v>
          </cell>
          <cell r="F5451" t="str">
            <v>48524F5</v>
          </cell>
          <cell r="G5451" t="str">
            <v>6706030124F5</v>
          </cell>
          <cell r="H5451">
            <v>14148</v>
          </cell>
          <cell r="I5451" t="str">
            <v>D</v>
          </cell>
          <cell r="J5451" t="str">
            <v>EXTRA PUDING BLN AGT-05 ARV</v>
          </cell>
          <cell r="K5451" t="str">
            <v>103380170</v>
          </cell>
        </row>
        <row r="5452">
          <cell r="A5452" t="str">
            <v>F</v>
          </cell>
          <cell r="B5452" t="str">
            <v>1</v>
          </cell>
          <cell r="D5452" t="str">
            <v>003712</v>
          </cell>
          <cell r="E5452">
            <v>38590</v>
          </cell>
          <cell r="F5452" t="str">
            <v>48524G3</v>
          </cell>
          <cell r="G5452" t="str">
            <v>6706030124G3</v>
          </cell>
          <cell r="H5452">
            <v>162892</v>
          </cell>
          <cell r="I5452" t="str">
            <v>D</v>
          </cell>
          <cell r="J5452" t="str">
            <v>EXTRA PUDING 8-12 AGT-05 PENCAMPURAN &amp; PENGIS</v>
          </cell>
          <cell r="K5452" t="str">
            <v>103370220</v>
          </cell>
        </row>
        <row r="5453">
          <cell r="A5453" t="str">
            <v>F</v>
          </cell>
          <cell r="B5453" t="str">
            <v>1</v>
          </cell>
          <cell r="D5453" t="str">
            <v>003713</v>
          </cell>
          <cell r="E5453">
            <v>38590</v>
          </cell>
          <cell r="F5453" t="str">
            <v>48524F6</v>
          </cell>
          <cell r="G5453" t="str">
            <v>6706030124F6</v>
          </cell>
          <cell r="H5453">
            <v>424433</v>
          </cell>
          <cell r="I5453" t="str">
            <v>D</v>
          </cell>
          <cell r="J5453" t="str">
            <v>EXTRA PUDING BLN AGT-05 PENGEMASAN PRIMER</v>
          </cell>
          <cell r="K5453" t="str">
            <v>103380180</v>
          </cell>
        </row>
        <row r="5454">
          <cell r="A5454" t="str">
            <v>F</v>
          </cell>
          <cell r="B5454" t="str">
            <v>1</v>
          </cell>
          <cell r="D5454" t="str">
            <v>003713</v>
          </cell>
          <cell r="E5454">
            <v>38590</v>
          </cell>
          <cell r="F5454" t="str">
            <v>48524F7</v>
          </cell>
          <cell r="G5454" t="str">
            <v>6706030124F7</v>
          </cell>
          <cell r="H5454">
            <v>424433</v>
          </cell>
          <cell r="I5454" t="str">
            <v>D</v>
          </cell>
          <cell r="J5454" t="str">
            <v>EXTRA PUDING BLN AGT-05 PENGEMASAN SEKUNDER</v>
          </cell>
          <cell r="K5454" t="str">
            <v>103380190</v>
          </cell>
        </row>
        <row r="5455">
          <cell r="A5455" t="str">
            <v>F</v>
          </cell>
          <cell r="B5455" t="str">
            <v>1</v>
          </cell>
          <cell r="D5455" t="str">
            <v>003712</v>
          </cell>
          <cell r="E5455">
            <v>38590</v>
          </cell>
          <cell r="F5455" t="str">
            <v>48524G4</v>
          </cell>
          <cell r="G5455" t="str">
            <v>6706030124G4</v>
          </cell>
          <cell r="H5455">
            <v>340593</v>
          </cell>
          <cell r="I5455" t="str">
            <v>D</v>
          </cell>
          <cell r="J5455" t="str">
            <v>EXTRA PUDING 8-12 AGT-05 PENGEMASAN CAIRAN &amp;</v>
          </cell>
          <cell r="K5455" t="str">
            <v>103370230</v>
          </cell>
        </row>
        <row r="5456">
          <cell r="A5456" t="str">
            <v>F</v>
          </cell>
          <cell r="B5456" t="str">
            <v>1</v>
          </cell>
          <cell r="D5456" t="str">
            <v>003713</v>
          </cell>
          <cell r="E5456">
            <v>38590</v>
          </cell>
          <cell r="F5456" t="str">
            <v>48524G1</v>
          </cell>
          <cell r="G5456" t="str">
            <v>6706030124G1</v>
          </cell>
          <cell r="H5456">
            <v>7074</v>
          </cell>
          <cell r="I5456" t="str">
            <v>D</v>
          </cell>
          <cell r="J5456" t="str">
            <v>EXTRA PUDING BLN AGT-05 PRODUKSI II</v>
          </cell>
          <cell r="K5456" t="str">
            <v>103380200</v>
          </cell>
        </row>
        <row r="5457">
          <cell r="A5457" t="str">
            <v>F</v>
          </cell>
          <cell r="B5457" t="str">
            <v>1</v>
          </cell>
          <cell r="D5457" t="str">
            <v>003712</v>
          </cell>
          <cell r="E5457">
            <v>38590</v>
          </cell>
          <cell r="F5457" t="str">
            <v>48524G5</v>
          </cell>
          <cell r="G5457" t="str">
            <v>6706030124G5</v>
          </cell>
          <cell r="H5457">
            <v>503486</v>
          </cell>
          <cell r="I5457" t="str">
            <v>D</v>
          </cell>
          <cell r="J5457" t="str">
            <v>EXTRA PUDING 8-12 AGT-05 PROSES &amp; PENGEMASAN</v>
          </cell>
          <cell r="K5457" t="str">
            <v>103370240</v>
          </cell>
        </row>
        <row r="5458">
          <cell r="A5458" t="str">
            <v>F</v>
          </cell>
          <cell r="B5458" t="str">
            <v>1</v>
          </cell>
          <cell r="D5458" t="str">
            <v>003713</v>
          </cell>
          <cell r="E5458">
            <v>38590</v>
          </cell>
          <cell r="F5458" t="str">
            <v>48524G2</v>
          </cell>
          <cell r="G5458" t="str">
            <v>6706030124G2</v>
          </cell>
          <cell r="H5458">
            <v>183921</v>
          </cell>
          <cell r="I5458" t="str">
            <v>D</v>
          </cell>
          <cell r="J5458" t="str">
            <v>EXTRA PUDING BLN AGT-05 PENCAMPURAN &amp; PENGIS</v>
          </cell>
          <cell r="K5458" t="str">
            <v>103380210</v>
          </cell>
        </row>
        <row r="5459">
          <cell r="A5459" t="str">
            <v>F</v>
          </cell>
          <cell r="B5459" t="str">
            <v>1</v>
          </cell>
          <cell r="D5459" t="str">
            <v>003712</v>
          </cell>
          <cell r="E5459">
            <v>38590</v>
          </cell>
          <cell r="F5459" t="str">
            <v>48524H1</v>
          </cell>
          <cell r="G5459" t="str">
            <v>6706030124H1</v>
          </cell>
          <cell r="H5459">
            <v>29617</v>
          </cell>
          <cell r="I5459" t="str">
            <v>D</v>
          </cell>
          <cell r="J5459" t="str">
            <v>EXTRA PUDING 8-12 AGT-05 PRODUKSI III</v>
          </cell>
          <cell r="K5459" t="str">
            <v>103370250</v>
          </cell>
        </row>
        <row r="5460">
          <cell r="A5460" t="str">
            <v>F</v>
          </cell>
          <cell r="B5460" t="str">
            <v>1</v>
          </cell>
          <cell r="D5460" t="str">
            <v>003713</v>
          </cell>
          <cell r="E5460">
            <v>38590</v>
          </cell>
          <cell r="F5460" t="str">
            <v>48524G3</v>
          </cell>
          <cell r="G5460" t="str">
            <v>6706030124G3</v>
          </cell>
          <cell r="H5460">
            <v>77813</v>
          </cell>
          <cell r="I5460" t="str">
            <v>D</v>
          </cell>
          <cell r="J5460" t="str">
            <v>EXTRA PUDING BLN AGT-05 PENCAMPURAN &amp; PENGIS</v>
          </cell>
          <cell r="K5460" t="str">
            <v>103380220</v>
          </cell>
        </row>
        <row r="5461">
          <cell r="A5461" t="str">
            <v>F</v>
          </cell>
          <cell r="B5461" t="str">
            <v>1</v>
          </cell>
          <cell r="D5461" t="str">
            <v>003712</v>
          </cell>
          <cell r="E5461">
            <v>38590</v>
          </cell>
          <cell r="F5461" t="str">
            <v>48524H2</v>
          </cell>
          <cell r="G5461" t="str">
            <v>6706030124H2</v>
          </cell>
          <cell r="H5461">
            <v>162892</v>
          </cell>
          <cell r="I5461" t="str">
            <v>D</v>
          </cell>
          <cell r="J5461" t="str">
            <v>EXTRA PUDING 8-12 AGT-05 PENCAMPURAN DAN PENC</v>
          </cell>
          <cell r="K5461" t="str">
            <v>103370260</v>
          </cell>
        </row>
        <row r="5462">
          <cell r="A5462" t="str">
            <v>F</v>
          </cell>
          <cell r="B5462" t="str">
            <v>1</v>
          </cell>
          <cell r="D5462" t="str">
            <v>003713</v>
          </cell>
          <cell r="E5462">
            <v>38590</v>
          </cell>
          <cell r="F5462" t="str">
            <v>48524G4</v>
          </cell>
          <cell r="G5462" t="str">
            <v>6706030124G4</v>
          </cell>
          <cell r="H5462">
            <v>162699</v>
          </cell>
          <cell r="I5462" t="str">
            <v>D</v>
          </cell>
          <cell r="J5462" t="str">
            <v>EXTRA PUDING BLN AGT-05 PENGEMASAN CAIRAN &amp;</v>
          </cell>
          <cell r="K5462" t="str">
            <v>103380230</v>
          </cell>
        </row>
        <row r="5463">
          <cell r="A5463" t="str">
            <v>F</v>
          </cell>
          <cell r="B5463" t="str">
            <v>1</v>
          </cell>
          <cell r="D5463" t="str">
            <v>003713</v>
          </cell>
          <cell r="E5463">
            <v>38590</v>
          </cell>
          <cell r="F5463" t="str">
            <v>48524G5</v>
          </cell>
          <cell r="G5463" t="str">
            <v>6706030124G5</v>
          </cell>
          <cell r="H5463">
            <v>240512</v>
          </cell>
          <cell r="I5463" t="str">
            <v>D</v>
          </cell>
          <cell r="J5463" t="str">
            <v>EXTRA PUDING BLN AGT-05 PROSES &amp; PENGEMASAN</v>
          </cell>
          <cell r="K5463" t="str">
            <v>103380240</v>
          </cell>
        </row>
        <row r="5464">
          <cell r="A5464" t="str">
            <v>F</v>
          </cell>
          <cell r="B5464" t="str">
            <v>1</v>
          </cell>
          <cell r="D5464" t="str">
            <v>003712</v>
          </cell>
          <cell r="E5464">
            <v>38590</v>
          </cell>
          <cell r="F5464" t="str">
            <v>48524H3</v>
          </cell>
          <cell r="G5464" t="str">
            <v>6706030124H3</v>
          </cell>
          <cell r="H5464">
            <v>192509</v>
          </cell>
          <cell r="I5464" t="str">
            <v>D</v>
          </cell>
          <cell r="J5464" t="str">
            <v>EXTRA PUDING 8-12 AGT-05 PENGEMASAN PIL KB &amp;</v>
          </cell>
          <cell r="K5464" t="str">
            <v>103370270</v>
          </cell>
        </row>
        <row r="5465">
          <cell r="A5465" t="str">
            <v>F</v>
          </cell>
          <cell r="B5465" t="str">
            <v>1</v>
          </cell>
          <cell r="D5465" t="str">
            <v>003713</v>
          </cell>
          <cell r="E5465">
            <v>38590</v>
          </cell>
          <cell r="F5465" t="str">
            <v>48524H1</v>
          </cell>
          <cell r="G5465" t="str">
            <v>6706030124H1</v>
          </cell>
          <cell r="H5465">
            <v>14148</v>
          </cell>
          <cell r="I5465" t="str">
            <v>D</v>
          </cell>
          <cell r="J5465" t="str">
            <v>EXTRA PUDING BLN AGT-05 PRODUKSI III</v>
          </cell>
          <cell r="K5465" t="str">
            <v>103380250</v>
          </cell>
        </row>
        <row r="5466">
          <cell r="A5466" t="str">
            <v>F</v>
          </cell>
          <cell r="B5466" t="str">
            <v>1</v>
          </cell>
          <cell r="D5466" t="str">
            <v>003712</v>
          </cell>
          <cell r="E5466">
            <v>38590</v>
          </cell>
          <cell r="F5466" t="str">
            <v>48524H4</v>
          </cell>
          <cell r="G5466" t="str">
            <v>6706030124H4</v>
          </cell>
          <cell r="H5466">
            <v>488677</v>
          </cell>
          <cell r="I5466" t="str">
            <v>D</v>
          </cell>
          <cell r="J5466" t="str">
            <v>EXTRA PUDING 8-12 AGT-05 EKSTRAKSI KINA</v>
          </cell>
          <cell r="K5466" t="str">
            <v>103370280</v>
          </cell>
        </row>
        <row r="5467">
          <cell r="A5467" t="str">
            <v>F</v>
          </cell>
          <cell r="B5467" t="str">
            <v>1</v>
          </cell>
          <cell r="D5467" t="str">
            <v>003713</v>
          </cell>
          <cell r="E5467">
            <v>38590</v>
          </cell>
          <cell r="F5467" t="str">
            <v>48524H2</v>
          </cell>
          <cell r="G5467" t="str">
            <v>6706030124H2</v>
          </cell>
          <cell r="H5467">
            <v>77813</v>
          </cell>
          <cell r="I5467" t="str">
            <v>D</v>
          </cell>
          <cell r="J5467" t="str">
            <v>EXTRA PUDING BLN AGT-05 PENCAMPURAN DAN PENC</v>
          </cell>
          <cell r="K5467" t="str">
            <v>103380260</v>
          </cell>
        </row>
        <row r="5468">
          <cell r="A5468" t="str">
            <v>F</v>
          </cell>
          <cell r="B5468" t="str">
            <v>1</v>
          </cell>
          <cell r="D5468" t="str">
            <v>003713</v>
          </cell>
          <cell r="E5468">
            <v>38590</v>
          </cell>
          <cell r="F5468" t="str">
            <v>48524H3</v>
          </cell>
          <cell r="G5468" t="str">
            <v>6706030124H3</v>
          </cell>
          <cell r="H5468">
            <v>91960</v>
          </cell>
          <cell r="I5468" t="str">
            <v>D</v>
          </cell>
          <cell r="J5468" t="str">
            <v>EXTRA PUDING BLN AGT-05 PENGEMASAN PIL KB &amp;</v>
          </cell>
          <cell r="K5468" t="str">
            <v>103380270</v>
          </cell>
        </row>
        <row r="5469">
          <cell r="A5469" t="str">
            <v>F</v>
          </cell>
          <cell r="B5469" t="str">
            <v>1</v>
          </cell>
          <cell r="D5469" t="str">
            <v>003712</v>
          </cell>
          <cell r="E5469">
            <v>38590</v>
          </cell>
          <cell r="F5469" t="str">
            <v>48524H5</v>
          </cell>
          <cell r="G5469" t="str">
            <v>6706030124H5</v>
          </cell>
          <cell r="H5469">
            <v>488677</v>
          </cell>
          <cell r="I5469" t="str">
            <v>D</v>
          </cell>
          <cell r="J5469" t="str">
            <v>EXTRA PUDING 8-12 AGT-05 ISOLASI ALKALOID KIN</v>
          </cell>
          <cell r="K5469" t="str">
            <v>103370290</v>
          </cell>
        </row>
        <row r="5470">
          <cell r="A5470" t="str">
            <v>F</v>
          </cell>
          <cell r="B5470" t="str">
            <v>1</v>
          </cell>
          <cell r="D5470" t="str">
            <v>003713</v>
          </cell>
          <cell r="E5470">
            <v>38590</v>
          </cell>
          <cell r="F5470" t="str">
            <v>48524H4</v>
          </cell>
          <cell r="G5470" t="str">
            <v>6706030124H4</v>
          </cell>
          <cell r="H5470">
            <v>233438</v>
          </cell>
          <cell r="I5470" t="str">
            <v>D</v>
          </cell>
          <cell r="J5470" t="str">
            <v>EXTRA PUDING BLN AGT-05 EKSTRAKSI KINA</v>
          </cell>
          <cell r="K5470" t="str">
            <v>103380280</v>
          </cell>
        </row>
        <row r="5471">
          <cell r="A5471" t="str">
            <v>F</v>
          </cell>
          <cell r="B5471" t="str">
            <v>1</v>
          </cell>
          <cell r="D5471" t="str">
            <v>003712</v>
          </cell>
          <cell r="E5471">
            <v>38590</v>
          </cell>
          <cell r="F5471" t="str">
            <v>48524H6</v>
          </cell>
          <cell r="G5471" t="str">
            <v>6706030124H6</v>
          </cell>
          <cell r="H5471">
            <v>355402</v>
          </cell>
          <cell r="I5471" t="str">
            <v>D</v>
          </cell>
          <cell r="J5471" t="str">
            <v>EXTRA PUDING 8-12 AGT-05 PEMURNIAN &amp; PENGEMAS</v>
          </cell>
          <cell r="K5471" t="str">
            <v>103370300</v>
          </cell>
        </row>
        <row r="5472">
          <cell r="A5472" t="str">
            <v>F</v>
          </cell>
          <cell r="B5472" t="str">
            <v>1</v>
          </cell>
          <cell r="D5472" t="str">
            <v>003713</v>
          </cell>
          <cell r="E5472">
            <v>38590</v>
          </cell>
          <cell r="F5472" t="str">
            <v>48524H5</v>
          </cell>
          <cell r="G5472" t="str">
            <v>6706030124H5</v>
          </cell>
          <cell r="H5472">
            <v>233438</v>
          </cell>
          <cell r="I5472" t="str">
            <v>D</v>
          </cell>
          <cell r="J5472" t="str">
            <v>EXTRA PUDING BLN AGT-05 ISOLASI ALKALOID KIN</v>
          </cell>
          <cell r="K5472" t="str">
            <v>103380290</v>
          </cell>
        </row>
        <row r="5473">
          <cell r="A5473" t="str">
            <v>F</v>
          </cell>
          <cell r="B5473" t="str">
            <v>1</v>
          </cell>
          <cell r="D5473" t="str">
            <v>003712</v>
          </cell>
          <cell r="E5473">
            <v>38590</v>
          </cell>
          <cell r="F5473" t="str">
            <v>48524E1</v>
          </cell>
          <cell r="G5473" t="str">
            <v>6706030124E1</v>
          </cell>
          <cell r="H5473">
            <v>88850</v>
          </cell>
          <cell r="I5473" t="str">
            <v>D</v>
          </cell>
          <cell r="J5473" t="str">
            <v>EXTRA PUDING 8-12 AGT-05 KARANTINA DALAM PROS</v>
          </cell>
          <cell r="K5473" t="str">
            <v>103370310</v>
          </cell>
        </row>
        <row r="5474">
          <cell r="A5474" t="str">
            <v>F</v>
          </cell>
          <cell r="B5474" t="str">
            <v>1</v>
          </cell>
          <cell r="D5474" t="str">
            <v>003713</v>
          </cell>
          <cell r="E5474">
            <v>38590</v>
          </cell>
          <cell r="F5474" t="str">
            <v>48524H6</v>
          </cell>
          <cell r="G5474" t="str">
            <v>6706030124H6</v>
          </cell>
          <cell r="H5474">
            <v>169773</v>
          </cell>
          <cell r="I5474" t="str">
            <v>D</v>
          </cell>
          <cell r="J5474" t="str">
            <v>EXTRA PUDING BLN AGT-05 PEMURNIAN &amp; PENGEMAS</v>
          </cell>
          <cell r="K5474" t="str">
            <v>103380300</v>
          </cell>
        </row>
        <row r="5475">
          <cell r="A5475" t="str">
            <v>F</v>
          </cell>
          <cell r="B5475" t="str">
            <v>1</v>
          </cell>
          <cell r="D5475" t="str">
            <v>003713</v>
          </cell>
          <cell r="E5475">
            <v>38590</v>
          </cell>
          <cell r="F5475" t="str">
            <v>48524E1</v>
          </cell>
          <cell r="G5475" t="str">
            <v>6706030124E1</v>
          </cell>
          <cell r="H5475">
            <v>42443</v>
          </cell>
          <cell r="I5475" t="str">
            <v>D</v>
          </cell>
          <cell r="J5475" t="str">
            <v>EXTRA PUDING BLN AGT-05 KARANTINA DALAM PROS</v>
          </cell>
          <cell r="K5475" t="str">
            <v>103380310</v>
          </cell>
        </row>
        <row r="5476">
          <cell r="A5476" t="str">
            <v>F</v>
          </cell>
          <cell r="B5476" t="str">
            <v>1</v>
          </cell>
          <cell r="D5476" t="str">
            <v>003712</v>
          </cell>
          <cell r="E5476">
            <v>38590</v>
          </cell>
          <cell r="F5476" t="str">
            <v>48524I0</v>
          </cell>
          <cell r="G5476" t="str">
            <v>6706030124I0</v>
          </cell>
          <cell r="H5476">
            <v>14808</v>
          </cell>
          <cell r="I5476" t="str">
            <v>D</v>
          </cell>
          <cell r="J5476" t="str">
            <v>EXTRA PUDING 8-12 AGT-05 PENGELOLAAN MUTU</v>
          </cell>
          <cell r="K5476" t="str">
            <v>103370320</v>
          </cell>
        </row>
        <row r="5477">
          <cell r="A5477" t="str">
            <v>F</v>
          </cell>
          <cell r="B5477" t="str">
            <v>1</v>
          </cell>
          <cell r="D5477" t="str">
            <v>003713</v>
          </cell>
          <cell r="E5477">
            <v>38590</v>
          </cell>
          <cell r="F5477" t="str">
            <v>48524I0</v>
          </cell>
          <cell r="G5477" t="str">
            <v>6706030124I0</v>
          </cell>
          <cell r="H5477">
            <v>7074</v>
          </cell>
          <cell r="I5477" t="str">
            <v>D</v>
          </cell>
          <cell r="J5477" t="str">
            <v>EXTRA PUDING BLN AGT-05 PENGELOLAAN MUTU</v>
          </cell>
          <cell r="K5477" t="str">
            <v>103380320</v>
          </cell>
        </row>
        <row r="5478">
          <cell r="A5478" t="str">
            <v>F</v>
          </cell>
          <cell r="B5478" t="str">
            <v>1</v>
          </cell>
          <cell r="D5478" t="str">
            <v>003712</v>
          </cell>
          <cell r="E5478">
            <v>38590</v>
          </cell>
          <cell r="F5478" t="str">
            <v>48524J1</v>
          </cell>
          <cell r="G5478" t="str">
            <v>6706030124J1</v>
          </cell>
          <cell r="H5478">
            <v>340593</v>
          </cell>
          <cell r="I5478" t="str">
            <v>D</v>
          </cell>
          <cell r="J5478" t="str">
            <v>EXTRA PUDING 8-12 AGT-05 PEMASTIAN MUTU</v>
          </cell>
          <cell r="K5478" t="str">
            <v>103370330</v>
          </cell>
        </row>
        <row r="5479">
          <cell r="A5479" t="str">
            <v>F</v>
          </cell>
          <cell r="B5479" t="str">
            <v>1</v>
          </cell>
          <cell r="D5479" t="str">
            <v>003713</v>
          </cell>
          <cell r="E5479">
            <v>38590</v>
          </cell>
          <cell r="F5479" t="str">
            <v>48524J1</v>
          </cell>
          <cell r="G5479" t="str">
            <v>6706030124J1</v>
          </cell>
          <cell r="H5479">
            <v>162699</v>
          </cell>
          <cell r="I5479" t="str">
            <v>D</v>
          </cell>
          <cell r="J5479" t="str">
            <v>EXTRA PUDING BLN AGT-05 PEMASTIAN MUTU</v>
          </cell>
          <cell r="K5479" t="str">
            <v>103380330</v>
          </cell>
        </row>
        <row r="5480">
          <cell r="A5480" t="str">
            <v>F</v>
          </cell>
          <cell r="B5480" t="str">
            <v>1</v>
          </cell>
          <cell r="D5480" t="str">
            <v>003712</v>
          </cell>
          <cell r="E5480">
            <v>38590</v>
          </cell>
          <cell r="F5480" t="str">
            <v>48524J2</v>
          </cell>
          <cell r="G5480" t="str">
            <v>6706030124J2</v>
          </cell>
          <cell r="H5480">
            <v>192509</v>
          </cell>
          <cell r="I5480" t="str">
            <v>D</v>
          </cell>
          <cell r="J5480" t="str">
            <v>EXTRA PUDING 8-12 AGT-05 PENGAWASAN DALAM PRO</v>
          </cell>
          <cell r="K5480" t="str">
            <v>103370340</v>
          </cell>
        </row>
        <row r="5481">
          <cell r="A5481" t="str">
            <v>F</v>
          </cell>
          <cell r="B5481" t="str">
            <v>1</v>
          </cell>
          <cell r="D5481" t="str">
            <v>003713</v>
          </cell>
          <cell r="E5481">
            <v>38590</v>
          </cell>
          <cell r="F5481" t="str">
            <v>48524J2</v>
          </cell>
          <cell r="G5481" t="str">
            <v>6706030124J2</v>
          </cell>
          <cell r="H5481">
            <v>91960</v>
          </cell>
          <cell r="I5481" t="str">
            <v>D</v>
          </cell>
          <cell r="J5481" t="str">
            <v>EXTRA PUDING BLN AGT-05 PENGAWASAN DALAM PRO</v>
          </cell>
          <cell r="K5481" t="str">
            <v>103380340</v>
          </cell>
        </row>
        <row r="5482">
          <cell r="A5482" t="str">
            <v>F</v>
          </cell>
          <cell r="B5482" t="str">
            <v>1</v>
          </cell>
          <cell r="D5482" t="str">
            <v>003712</v>
          </cell>
          <cell r="E5482">
            <v>38590</v>
          </cell>
          <cell r="F5482" t="str">
            <v>48524J3</v>
          </cell>
          <cell r="G5482" t="str">
            <v>6706030124J3</v>
          </cell>
          <cell r="H5482">
            <v>103659</v>
          </cell>
          <cell r="I5482" t="str">
            <v>D</v>
          </cell>
          <cell r="J5482" t="str">
            <v>EXTRA PUDING 8-12 AGT-05 PENGAWASAN DALAM PRO</v>
          </cell>
          <cell r="K5482" t="str">
            <v>103370350</v>
          </cell>
        </row>
        <row r="5483">
          <cell r="A5483" t="str">
            <v>F</v>
          </cell>
          <cell r="B5483" t="str">
            <v>1</v>
          </cell>
          <cell r="D5483" t="str">
            <v>003713</v>
          </cell>
          <cell r="E5483">
            <v>38590</v>
          </cell>
          <cell r="F5483" t="str">
            <v>48524J3</v>
          </cell>
          <cell r="G5483" t="str">
            <v>6706030124J3</v>
          </cell>
          <cell r="H5483">
            <v>49517</v>
          </cell>
          <cell r="I5483" t="str">
            <v>D</v>
          </cell>
          <cell r="J5483" t="str">
            <v>EXTRA PUDING BLN AGT-05 PENGAWASAN DALAM PRO</v>
          </cell>
          <cell r="K5483" t="str">
            <v>103380350</v>
          </cell>
        </row>
        <row r="5484">
          <cell r="A5484" t="str">
            <v>F</v>
          </cell>
          <cell r="B5484" t="str">
            <v>1</v>
          </cell>
          <cell r="D5484" t="str">
            <v>003713</v>
          </cell>
          <cell r="E5484">
            <v>38590</v>
          </cell>
          <cell r="F5484" t="str">
            <v>48524J4</v>
          </cell>
          <cell r="G5484" t="str">
            <v>6706030124J4</v>
          </cell>
          <cell r="H5484">
            <v>35369</v>
          </cell>
          <cell r="I5484" t="str">
            <v>D</v>
          </cell>
          <cell r="J5484" t="str">
            <v>EXTRA PUDING BLN AGT-05 PENGAWASAN PRODUK AK</v>
          </cell>
          <cell r="K5484" t="str">
            <v>103380360</v>
          </cell>
        </row>
        <row r="5485">
          <cell r="A5485" t="str">
            <v>F</v>
          </cell>
          <cell r="B5485" t="str">
            <v>1</v>
          </cell>
          <cell r="D5485" t="str">
            <v>003712</v>
          </cell>
          <cell r="E5485">
            <v>38590</v>
          </cell>
          <cell r="F5485" t="str">
            <v>48524J4</v>
          </cell>
          <cell r="G5485" t="str">
            <v>6706030124J4</v>
          </cell>
          <cell r="H5485">
            <v>74042</v>
          </cell>
          <cell r="I5485" t="str">
            <v>D</v>
          </cell>
          <cell r="J5485" t="str">
            <v>EXTRA PUDING 8-12 AGT-05 PENGAWASAN PRODUK AK</v>
          </cell>
          <cell r="K5485" t="str">
            <v>103370360</v>
          </cell>
        </row>
        <row r="5486">
          <cell r="A5486" t="str">
            <v>F</v>
          </cell>
          <cell r="B5486" t="str">
            <v>1</v>
          </cell>
          <cell r="D5486" t="str">
            <v>003713</v>
          </cell>
          <cell r="E5486">
            <v>38590</v>
          </cell>
          <cell r="F5486" t="str">
            <v>48524J5</v>
          </cell>
          <cell r="G5486" t="str">
            <v>6706030124J5</v>
          </cell>
          <cell r="H5486">
            <v>14148</v>
          </cell>
          <cell r="I5486" t="str">
            <v>D</v>
          </cell>
          <cell r="J5486" t="str">
            <v>EXTRA PUDING BLN AGT-05 KALIBRASI INSTRUMEN</v>
          </cell>
          <cell r="K5486" t="str">
            <v>103380370</v>
          </cell>
        </row>
        <row r="5487">
          <cell r="A5487" t="str">
            <v>F</v>
          </cell>
          <cell r="B5487" t="str">
            <v>1</v>
          </cell>
          <cell r="D5487" t="str">
            <v>003713</v>
          </cell>
          <cell r="E5487">
            <v>38590</v>
          </cell>
          <cell r="F5487" t="str">
            <v>48524J6</v>
          </cell>
          <cell r="G5487" t="str">
            <v>6706030124J6</v>
          </cell>
          <cell r="H5487">
            <v>7074</v>
          </cell>
          <cell r="I5487" t="str">
            <v>D</v>
          </cell>
          <cell r="J5487" t="str">
            <v>EXTRA PUDING BLN AGT-05 DOKUMENTASI</v>
          </cell>
          <cell r="K5487" t="str">
            <v>103380380</v>
          </cell>
        </row>
        <row r="5488">
          <cell r="A5488" t="str">
            <v>F</v>
          </cell>
          <cell r="B5488" t="str">
            <v>1</v>
          </cell>
          <cell r="D5488" t="str">
            <v>003712</v>
          </cell>
          <cell r="E5488">
            <v>38590</v>
          </cell>
          <cell r="F5488" t="str">
            <v>48524J5</v>
          </cell>
          <cell r="G5488" t="str">
            <v>6706030124J5</v>
          </cell>
          <cell r="H5488">
            <v>29617</v>
          </cell>
          <cell r="I5488" t="str">
            <v>D</v>
          </cell>
          <cell r="J5488" t="str">
            <v>EXTRA PUDING 8-12 AGT-05 KALIBRASI INSTRUMEN</v>
          </cell>
          <cell r="K5488" t="str">
            <v>103370370</v>
          </cell>
        </row>
        <row r="5489">
          <cell r="A5489" t="str">
            <v>F</v>
          </cell>
          <cell r="B5489" t="str">
            <v>1</v>
          </cell>
          <cell r="D5489" t="str">
            <v>003713</v>
          </cell>
          <cell r="E5489">
            <v>38590</v>
          </cell>
          <cell r="F5489" t="str">
            <v>48524J7</v>
          </cell>
          <cell r="G5489" t="str">
            <v>6706030124J7</v>
          </cell>
          <cell r="H5489">
            <v>7074</v>
          </cell>
          <cell r="I5489" t="str">
            <v>D</v>
          </cell>
          <cell r="J5489" t="str">
            <v>EXTRA PUDING BLN AGT-05 PENANGANAN REGULASI</v>
          </cell>
          <cell r="K5489" t="str">
            <v>103380390</v>
          </cell>
        </row>
        <row r="5490">
          <cell r="A5490" t="str">
            <v>F</v>
          </cell>
          <cell r="B5490" t="str">
            <v>1</v>
          </cell>
          <cell r="D5490" t="str">
            <v>003712</v>
          </cell>
          <cell r="E5490">
            <v>38590</v>
          </cell>
          <cell r="F5490" t="str">
            <v>48524J6</v>
          </cell>
          <cell r="G5490" t="str">
            <v>6706030124J6</v>
          </cell>
          <cell r="H5490">
            <v>14808</v>
          </cell>
          <cell r="I5490" t="str">
            <v>D</v>
          </cell>
          <cell r="J5490" t="str">
            <v>EXTRA PUDING 8-12 AGT-05 DOKUMENTASI</v>
          </cell>
          <cell r="K5490" t="str">
            <v>103370380</v>
          </cell>
        </row>
        <row r="5491">
          <cell r="A5491" t="str">
            <v>F</v>
          </cell>
          <cell r="B5491" t="str">
            <v>1</v>
          </cell>
          <cell r="D5491" t="str">
            <v>003713</v>
          </cell>
          <cell r="E5491">
            <v>38590</v>
          </cell>
          <cell r="F5491" t="str">
            <v>48524K1</v>
          </cell>
          <cell r="G5491" t="str">
            <v>6706030124K1</v>
          </cell>
          <cell r="H5491">
            <v>7074</v>
          </cell>
          <cell r="I5491" t="str">
            <v>D</v>
          </cell>
          <cell r="J5491" t="str">
            <v>EXTRA PUDING BLN AGT-05 LABORATORIUM PENGUJI</v>
          </cell>
          <cell r="K5491" t="str">
            <v>103380400</v>
          </cell>
        </row>
        <row r="5492">
          <cell r="A5492" t="str">
            <v>F</v>
          </cell>
          <cell r="B5492" t="str">
            <v>1</v>
          </cell>
          <cell r="D5492" t="str">
            <v>003713</v>
          </cell>
          <cell r="E5492">
            <v>38590</v>
          </cell>
          <cell r="F5492" t="str">
            <v>48524K2</v>
          </cell>
          <cell r="G5492" t="str">
            <v>6706030124K2</v>
          </cell>
          <cell r="H5492">
            <v>21222</v>
          </cell>
          <cell r="I5492" t="str">
            <v>D</v>
          </cell>
          <cell r="J5492" t="str">
            <v>EXTRA PUDING BLN AGT-05 PEMERIKSAAN BAHAN BA</v>
          </cell>
          <cell r="K5492" t="str">
            <v>103380410</v>
          </cell>
        </row>
        <row r="5493">
          <cell r="A5493" t="str">
            <v>F</v>
          </cell>
          <cell r="B5493" t="str">
            <v>1</v>
          </cell>
          <cell r="D5493" t="str">
            <v>003712</v>
          </cell>
          <cell r="E5493">
            <v>38590</v>
          </cell>
          <cell r="F5493" t="str">
            <v>48524J7</v>
          </cell>
          <cell r="G5493" t="str">
            <v>6706030124J7</v>
          </cell>
          <cell r="H5493">
            <v>14808</v>
          </cell>
          <cell r="I5493" t="str">
            <v>D</v>
          </cell>
          <cell r="J5493" t="str">
            <v>EXTRA PUDING 8-12 AGT-05 PENANGANAN REGULASI</v>
          </cell>
          <cell r="K5493" t="str">
            <v>103370390</v>
          </cell>
        </row>
        <row r="5494">
          <cell r="A5494" t="str">
            <v>F</v>
          </cell>
          <cell r="B5494" t="str">
            <v>1</v>
          </cell>
          <cell r="D5494" t="str">
            <v>003713</v>
          </cell>
          <cell r="E5494">
            <v>38590</v>
          </cell>
          <cell r="F5494" t="str">
            <v>48524K3</v>
          </cell>
          <cell r="G5494" t="str">
            <v>6706030124K3</v>
          </cell>
          <cell r="H5494">
            <v>21222</v>
          </cell>
          <cell r="I5494" t="str">
            <v>D</v>
          </cell>
          <cell r="J5494" t="str">
            <v>EXTRA PUDING BLN AGT-05 PEMERIKSAAN BAHAN KE</v>
          </cell>
          <cell r="K5494" t="str">
            <v>103380420</v>
          </cell>
        </row>
        <row r="5495">
          <cell r="A5495" t="str">
            <v>F</v>
          </cell>
          <cell r="B5495" t="str">
            <v>1</v>
          </cell>
          <cell r="D5495" t="str">
            <v>003712</v>
          </cell>
          <cell r="E5495">
            <v>38590</v>
          </cell>
          <cell r="F5495" t="str">
            <v>48524K1</v>
          </cell>
          <cell r="G5495" t="str">
            <v>6706030124K1</v>
          </cell>
          <cell r="H5495">
            <v>14808</v>
          </cell>
          <cell r="I5495" t="str">
            <v>D</v>
          </cell>
          <cell r="J5495" t="str">
            <v>EXTRA PUDING 8-12 AGT-05 LABORATORIUM PENGUJI</v>
          </cell>
          <cell r="K5495" t="str">
            <v>103370400</v>
          </cell>
        </row>
        <row r="5496">
          <cell r="A5496" t="str">
            <v>F</v>
          </cell>
          <cell r="B5496" t="str">
            <v>1</v>
          </cell>
          <cell r="D5496" t="str">
            <v>003713</v>
          </cell>
          <cell r="E5496">
            <v>38590</v>
          </cell>
          <cell r="F5496" t="str">
            <v>48524K4</v>
          </cell>
          <cell r="G5496" t="str">
            <v>6706030124K4</v>
          </cell>
          <cell r="H5496">
            <v>56591</v>
          </cell>
          <cell r="I5496" t="str">
            <v>D</v>
          </cell>
          <cell r="J5496" t="str">
            <v>EXTRA PUDING BLN AGT-05 PEMERIKSAAN PRODUK J</v>
          </cell>
          <cell r="K5496" t="str">
            <v>103380430</v>
          </cell>
        </row>
        <row r="5497">
          <cell r="A5497" t="str">
            <v>F</v>
          </cell>
          <cell r="B5497" t="str">
            <v>1</v>
          </cell>
          <cell r="D5497" t="str">
            <v>003712</v>
          </cell>
          <cell r="E5497">
            <v>38590</v>
          </cell>
          <cell r="F5497" t="str">
            <v>48524K2</v>
          </cell>
          <cell r="G5497" t="str">
            <v>6706030124K2</v>
          </cell>
          <cell r="H5497">
            <v>44425</v>
          </cell>
          <cell r="I5497" t="str">
            <v>D</v>
          </cell>
          <cell r="J5497" t="str">
            <v>EXTRA PUDING 8-12BLN AGT-05 PEMERIKSAAN BAHAN BA</v>
          </cell>
          <cell r="K5497" t="str">
            <v>103370410</v>
          </cell>
        </row>
        <row r="5498">
          <cell r="A5498" t="str">
            <v>F</v>
          </cell>
          <cell r="B5498" t="str">
            <v>1</v>
          </cell>
          <cell r="D5498" t="str">
            <v>003713</v>
          </cell>
          <cell r="E5498">
            <v>38590</v>
          </cell>
          <cell r="F5498" t="str">
            <v>48524K5</v>
          </cell>
          <cell r="G5498" t="str">
            <v>6706030124K5</v>
          </cell>
          <cell r="H5498">
            <v>21222</v>
          </cell>
          <cell r="I5498" t="str">
            <v>D</v>
          </cell>
          <cell r="J5498" t="str">
            <v>EXTRA PUDING BLN AGT-05 PEMERIKSAAN KINA</v>
          </cell>
          <cell r="K5498" t="str">
            <v>103380440</v>
          </cell>
        </row>
        <row r="5499">
          <cell r="A5499" t="str">
            <v>F</v>
          </cell>
          <cell r="B5499" t="str">
            <v>1</v>
          </cell>
          <cell r="D5499" t="str">
            <v>003713</v>
          </cell>
          <cell r="E5499">
            <v>38590</v>
          </cell>
          <cell r="F5499" t="str">
            <v>48524K6</v>
          </cell>
          <cell r="G5499" t="str">
            <v>6706030124K6</v>
          </cell>
          <cell r="H5499">
            <v>21222</v>
          </cell>
          <cell r="I5499" t="str">
            <v>D</v>
          </cell>
          <cell r="J5499" t="str">
            <v>EXTRA PUDING BLN AGT-05 PEMERIKSAAN MIKROBIO</v>
          </cell>
          <cell r="K5499" t="str">
            <v>103380450</v>
          </cell>
        </row>
        <row r="5500">
          <cell r="A5500" t="str">
            <v>F</v>
          </cell>
          <cell r="B5500" t="str">
            <v>1</v>
          </cell>
          <cell r="D5500" t="str">
            <v>003713</v>
          </cell>
          <cell r="E5500">
            <v>38590</v>
          </cell>
          <cell r="F5500" t="str">
            <v>48524L1</v>
          </cell>
          <cell r="G5500" t="str">
            <v>6706030124L1</v>
          </cell>
          <cell r="H5500">
            <v>35369</v>
          </cell>
          <cell r="I5500" t="str">
            <v>D</v>
          </cell>
          <cell r="J5500" t="str">
            <v>EXTRA PUDING BLN AGT-05 TEKNOLOGI FORMULASI</v>
          </cell>
          <cell r="K5500" t="str">
            <v>103380460</v>
          </cell>
        </row>
        <row r="5501">
          <cell r="A5501" t="str">
            <v>F</v>
          </cell>
          <cell r="B5501" t="str">
            <v>1</v>
          </cell>
          <cell r="D5501" t="str">
            <v>003713</v>
          </cell>
          <cell r="E5501">
            <v>38590</v>
          </cell>
          <cell r="F5501" t="str">
            <v>48524L2</v>
          </cell>
          <cell r="G5501" t="str">
            <v>6706030124L2</v>
          </cell>
          <cell r="H5501">
            <v>7074</v>
          </cell>
          <cell r="I5501" t="str">
            <v>D</v>
          </cell>
          <cell r="J5501" t="str">
            <v>EXTRA PUDING BLN AGT-05 EVALUASI FORMULASI</v>
          </cell>
          <cell r="K5501" t="str">
            <v>103380470</v>
          </cell>
        </row>
        <row r="5502">
          <cell r="A5502" t="str">
            <v>F</v>
          </cell>
          <cell r="B5502" t="str">
            <v>1</v>
          </cell>
          <cell r="D5502" t="str">
            <v>003712</v>
          </cell>
          <cell r="E5502">
            <v>38590</v>
          </cell>
          <cell r="F5502" t="str">
            <v>48524K3</v>
          </cell>
          <cell r="G5502" t="str">
            <v>6706030124K3</v>
          </cell>
          <cell r="H5502">
            <v>44425</v>
          </cell>
          <cell r="I5502" t="str">
            <v>D</v>
          </cell>
          <cell r="J5502" t="str">
            <v>EXTRA PUDING 8-12 AGT-05 PEMERIKSAAN BAHAN KE</v>
          </cell>
          <cell r="K5502" t="str">
            <v>103370420</v>
          </cell>
        </row>
        <row r="5503">
          <cell r="A5503" t="str">
            <v>F</v>
          </cell>
          <cell r="B5503" t="str">
            <v>1</v>
          </cell>
          <cell r="D5503" t="str">
            <v>003713</v>
          </cell>
          <cell r="E5503">
            <v>38590</v>
          </cell>
          <cell r="F5503" t="str">
            <v>48524L3</v>
          </cell>
          <cell r="G5503" t="str">
            <v>6706030124L3</v>
          </cell>
          <cell r="H5503">
            <v>14148</v>
          </cell>
          <cell r="I5503" t="str">
            <v>D</v>
          </cell>
          <cell r="J5503" t="str">
            <v>EXTRA PUDING BLN AGT-05 EVALUASI METODA ANAL</v>
          </cell>
          <cell r="K5503" t="str">
            <v>103380480</v>
          </cell>
        </row>
        <row r="5504">
          <cell r="A5504" t="str">
            <v>F</v>
          </cell>
          <cell r="B5504" t="str">
            <v>1</v>
          </cell>
          <cell r="D5504" t="str">
            <v>003712</v>
          </cell>
          <cell r="E5504">
            <v>38590</v>
          </cell>
          <cell r="F5504" t="str">
            <v>48524K4</v>
          </cell>
          <cell r="G5504" t="str">
            <v>6706030124K4</v>
          </cell>
          <cell r="H5504">
            <v>118467</v>
          </cell>
          <cell r="I5504" t="str">
            <v>D</v>
          </cell>
          <cell r="J5504" t="str">
            <v>EXTRA PUDING 8-12 AGT-05 PEMERIKSAAN PRODUK J</v>
          </cell>
          <cell r="K5504" t="str">
            <v>103370430</v>
          </cell>
        </row>
        <row r="5505">
          <cell r="A5505" t="str">
            <v>F</v>
          </cell>
          <cell r="B5505" t="str">
            <v>1</v>
          </cell>
          <cell r="D5505" t="str">
            <v>003713</v>
          </cell>
          <cell r="E5505">
            <v>38590</v>
          </cell>
          <cell r="F5505" t="str">
            <v>48524L4</v>
          </cell>
          <cell r="G5505" t="str">
            <v>6706030124L4</v>
          </cell>
          <cell r="H5505">
            <v>14148</v>
          </cell>
          <cell r="I5505" t="str">
            <v>D</v>
          </cell>
          <cell r="J5505" t="str">
            <v>EXTRA PUDING BLN AGT-05 EVALUASI BAHAN KEMAS</v>
          </cell>
          <cell r="K5505" t="str">
            <v>103380490</v>
          </cell>
        </row>
        <row r="5506">
          <cell r="A5506" t="str">
            <v>F</v>
          </cell>
          <cell r="B5506" t="str">
            <v>1</v>
          </cell>
          <cell r="D5506" t="str">
            <v>003713</v>
          </cell>
          <cell r="E5506">
            <v>38590</v>
          </cell>
          <cell r="F5506" t="str">
            <v>48524M1</v>
          </cell>
          <cell r="G5506" t="str">
            <v>6706030124M1</v>
          </cell>
          <cell r="H5506">
            <v>14148</v>
          </cell>
          <cell r="I5506" t="str">
            <v>D</v>
          </cell>
          <cell r="J5506" t="str">
            <v>EXTRA PUDING BLN AGT-05 TEKNIK &amp; PEMELIHARAA</v>
          </cell>
          <cell r="K5506" t="str">
            <v>103380500</v>
          </cell>
        </row>
        <row r="5507">
          <cell r="A5507" t="str">
            <v>F</v>
          </cell>
          <cell r="B5507" t="str">
            <v>1</v>
          </cell>
          <cell r="D5507" t="str">
            <v>003712</v>
          </cell>
          <cell r="E5507">
            <v>38590</v>
          </cell>
          <cell r="F5507" t="str">
            <v>48524K5</v>
          </cell>
          <cell r="G5507" t="str">
            <v>6706030124K5</v>
          </cell>
          <cell r="H5507">
            <v>44425</v>
          </cell>
          <cell r="I5507" t="str">
            <v>D</v>
          </cell>
          <cell r="J5507" t="str">
            <v>EXTRA PUDING 8-12 AGT-05 PEMERIKSAAN KINA</v>
          </cell>
          <cell r="K5507" t="str">
            <v>103370440</v>
          </cell>
        </row>
        <row r="5508">
          <cell r="A5508" t="str">
            <v>F</v>
          </cell>
          <cell r="B5508" t="str">
            <v>1</v>
          </cell>
          <cell r="D5508" t="str">
            <v>003713</v>
          </cell>
          <cell r="E5508">
            <v>38590</v>
          </cell>
          <cell r="F5508" t="str">
            <v>48524M2</v>
          </cell>
          <cell r="G5508" t="str">
            <v>6706030124M2</v>
          </cell>
          <cell r="H5508">
            <v>28296</v>
          </cell>
          <cell r="I5508" t="str">
            <v>D</v>
          </cell>
          <cell r="J5508" t="str">
            <v>EXTRA PUDING BLN AGT-05 BANGUNAN &amp; LINGKUNGA</v>
          </cell>
          <cell r="K5508" t="str">
            <v>103380510</v>
          </cell>
        </row>
        <row r="5509">
          <cell r="A5509" t="str">
            <v>F</v>
          </cell>
          <cell r="B5509" t="str">
            <v>1</v>
          </cell>
          <cell r="D5509" t="str">
            <v>003712</v>
          </cell>
          <cell r="E5509">
            <v>38590</v>
          </cell>
          <cell r="F5509" t="str">
            <v>48524K6</v>
          </cell>
          <cell r="G5509" t="str">
            <v>6706030124K6</v>
          </cell>
          <cell r="H5509">
            <v>44425</v>
          </cell>
          <cell r="I5509" t="str">
            <v>D</v>
          </cell>
          <cell r="J5509" t="str">
            <v>EXTRA PUDING 8-12BLN AGT-05 PEMERIKSAAN MIKROBIO</v>
          </cell>
          <cell r="K5509" t="str">
            <v>103370450</v>
          </cell>
        </row>
        <row r="5510">
          <cell r="A5510" t="str">
            <v>F</v>
          </cell>
          <cell r="B5510" t="str">
            <v>1</v>
          </cell>
          <cell r="D5510" t="str">
            <v>003713</v>
          </cell>
          <cell r="E5510">
            <v>38590</v>
          </cell>
          <cell r="F5510" t="str">
            <v>48524M3</v>
          </cell>
          <cell r="G5510" t="str">
            <v>6706030124M3</v>
          </cell>
          <cell r="H5510">
            <v>99034</v>
          </cell>
          <cell r="I5510" t="str">
            <v>D</v>
          </cell>
          <cell r="J5510" t="str">
            <v>EXTRA PUDING BLN AGT-05 ELEKTRIK &amp; INSTALASI</v>
          </cell>
          <cell r="K5510" t="str">
            <v>103380520</v>
          </cell>
        </row>
        <row r="5511">
          <cell r="A5511" t="str">
            <v>F</v>
          </cell>
          <cell r="B5511" t="str">
            <v>1</v>
          </cell>
          <cell r="D5511" t="str">
            <v>003713</v>
          </cell>
          <cell r="E5511">
            <v>38590</v>
          </cell>
          <cell r="F5511" t="str">
            <v>48524M4</v>
          </cell>
          <cell r="G5511" t="str">
            <v>6706030124M4</v>
          </cell>
          <cell r="H5511">
            <v>77813</v>
          </cell>
          <cell r="I5511" t="str">
            <v>D</v>
          </cell>
          <cell r="J5511" t="str">
            <v>EXTRA PUDING BLN AGT-05 MEKANIK</v>
          </cell>
          <cell r="K5511" t="str">
            <v>103380530</v>
          </cell>
        </row>
        <row r="5512">
          <cell r="A5512" t="str">
            <v>F</v>
          </cell>
          <cell r="B5512" t="str">
            <v>1</v>
          </cell>
          <cell r="D5512" t="str">
            <v>003712</v>
          </cell>
          <cell r="E5512">
            <v>38590</v>
          </cell>
          <cell r="F5512" t="str">
            <v>48524L1</v>
          </cell>
          <cell r="G5512" t="str">
            <v>6706030124L1</v>
          </cell>
          <cell r="H5512">
            <v>74042</v>
          </cell>
          <cell r="I5512" t="str">
            <v>D</v>
          </cell>
          <cell r="J5512" t="str">
            <v>EXTRA PUDING 8-12 AGT-05 TEKNOLOGI FORMULASI</v>
          </cell>
          <cell r="K5512" t="str">
            <v>103370460</v>
          </cell>
        </row>
        <row r="5513">
          <cell r="A5513" t="str">
            <v>F</v>
          </cell>
          <cell r="B5513" t="str">
            <v>1</v>
          </cell>
          <cell r="D5513" t="str">
            <v>003713</v>
          </cell>
          <cell r="E5513">
            <v>38590</v>
          </cell>
          <cell r="F5513" t="str">
            <v>48524N1</v>
          </cell>
          <cell r="G5513" t="str">
            <v>6706030124N1</v>
          </cell>
          <cell r="H5513">
            <v>7074</v>
          </cell>
          <cell r="I5513" t="str">
            <v>D</v>
          </cell>
          <cell r="J5513" t="str">
            <v>EXTRA PUDING BLN AGT-05 PENYIMPANAN</v>
          </cell>
          <cell r="K5513" t="str">
            <v>103380540</v>
          </cell>
        </row>
        <row r="5514">
          <cell r="A5514" t="str">
            <v>F</v>
          </cell>
          <cell r="B5514" t="str">
            <v>1</v>
          </cell>
          <cell r="D5514" t="str">
            <v>003713</v>
          </cell>
          <cell r="E5514">
            <v>38590</v>
          </cell>
          <cell r="F5514" t="str">
            <v>48524N2</v>
          </cell>
          <cell r="G5514" t="str">
            <v>6706030124N2</v>
          </cell>
          <cell r="H5514">
            <v>42443</v>
          </cell>
          <cell r="I5514" t="str">
            <v>D</v>
          </cell>
          <cell r="J5514" t="str">
            <v>EXTRA PUDING BLN AGT-05 PENYIMPANAN BAHAN BA</v>
          </cell>
          <cell r="K5514" t="str">
            <v>103380550</v>
          </cell>
        </row>
        <row r="5515">
          <cell r="A5515" t="str">
            <v>F</v>
          </cell>
          <cell r="B5515" t="str">
            <v>1</v>
          </cell>
          <cell r="D5515" t="str">
            <v>003712</v>
          </cell>
          <cell r="E5515">
            <v>38590</v>
          </cell>
          <cell r="F5515" t="str">
            <v>48524L2</v>
          </cell>
          <cell r="G5515" t="str">
            <v>6706030124L2</v>
          </cell>
          <cell r="H5515">
            <v>14808</v>
          </cell>
          <cell r="I5515" t="str">
            <v>D</v>
          </cell>
          <cell r="J5515" t="str">
            <v>EXTRA PUDING 8-12 AGT-05 EVALUASI FORMULASI</v>
          </cell>
          <cell r="K5515" t="str">
            <v>103370470</v>
          </cell>
        </row>
        <row r="5516">
          <cell r="A5516" t="str">
            <v>F</v>
          </cell>
          <cell r="B5516" t="str">
            <v>1</v>
          </cell>
          <cell r="D5516" t="str">
            <v>003713</v>
          </cell>
          <cell r="E5516">
            <v>38590</v>
          </cell>
          <cell r="F5516" t="str">
            <v>48524N3</v>
          </cell>
          <cell r="G5516" t="str">
            <v>6706030124N3</v>
          </cell>
          <cell r="H5516">
            <v>49517</v>
          </cell>
          <cell r="I5516" t="str">
            <v>D</v>
          </cell>
          <cell r="J5516" t="str">
            <v>EXTRA PUDING BLN AGT-05 PENYIMPANAN BAHAN KE</v>
          </cell>
          <cell r="K5516" t="str">
            <v>103380560</v>
          </cell>
        </row>
        <row r="5517">
          <cell r="A5517" t="str">
            <v>F</v>
          </cell>
          <cell r="B5517" t="str">
            <v>1</v>
          </cell>
          <cell r="D5517" t="str">
            <v>003712</v>
          </cell>
          <cell r="E5517">
            <v>38590</v>
          </cell>
          <cell r="F5517" t="str">
            <v>48524L3</v>
          </cell>
          <cell r="G5517" t="str">
            <v>6706030124L3</v>
          </cell>
          <cell r="H5517">
            <v>29617</v>
          </cell>
          <cell r="I5517" t="str">
            <v>D</v>
          </cell>
          <cell r="J5517" t="str">
            <v>EXTRA PUDING 8-12 AGT-05 EVALUASI METODA ANAL</v>
          </cell>
          <cell r="K5517" t="str">
            <v>103370480</v>
          </cell>
        </row>
        <row r="5518">
          <cell r="A5518" t="str">
            <v>F</v>
          </cell>
          <cell r="B5518" t="str">
            <v>1</v>
          </cell>
          <cell r="D5518" t="str">
            <v>003713</v>
          </cell>
          <cell r="E5518">
            <v>38590</v>
          </cell>
          <cell r="F5518" t="str">
            <v>48524N4</v>
          </cell>
          <cell r="G5518" t="str">
            <v>6706030124N4</v>
          </cell>
          <cell r="H5518">
            <v>42443</v>
          </cell>
          <cell r="I5518" t="str">
            <v>D</v>
          </cell>
          <cell r="J5518" t="str">
            <v>EXTRA PUDING BLN AGT-05 PENYIMPANAN PRODUK J</v>
          </cell>
          <cell r="K5518" t="str">
            <v>103380570</v>
          </cell>
        </row>
        <row r="5519">
          <cell r="A5519" t="str">
            <v>F</v>
          </cell>
          <cell r="B5519" t="str">
            <v>1</v>
          </cell>
          <cell r="D5519" t="str">
            <v>003713</v>
          </cell>
          <cell r="E5519">
            <v>38590</v>
          </cell>
          <cell r="F5519" t="str">
            <v>48524N5</v>
          </cell>
          <cell r="G5519" t="str">
            <v>6706030124N5</v>
          </cell>
          <cell r="H5519">
            <v>7074</v>
          </cell>
          <cell r="I5519" t="str">
            <v>D</v>
          </cell>
          <cell r="J5519" t="str">
            <v>EXTRA PUDING BLN AGT-05 PENYIMPANAN BARANG T</v>
          </cell>
          <cell r="K5519" t="str">
            <v>103380580</v>
          </cell>
        </row>
        <row r="5520">
          <cell r="A5520" t="str">
            <v>F</v>
          </cell>
          <cell r="B5520" t="str">
            <v>1</v>
          </cell>
          <cell r="D5520" t="str">
            <v>003712</v>
          </cell>
          <cell r="E5520">
            <v>38590</v>
          </cell>
          <cell r="F5520" t="str">
            <v>48524L4</v>
          </cell>
          <cell r="G5520" t="str">
            <v>6706030124L4</v>
          </cell>
          <cell r="H5520">
            <v>29617</v>
          </cell>
          <cell r="I5520" t="str">
            <v>D</v>
          </cell>
          <cell r="J5520" t="str">
            <v>EXTRA PUDING 8-12 AGT-05 EVALUASI BAHAN KEMAS</v>
          </cell>
          <cell r="K5520" t="str">
            <v>103370490</v>
          </cell>
        </row>
        <row r="5521">
          <cell r="A5521" t="str">
            <v>F</v>
          </cell>
          <cell r="B5521" t="str">
            <v>1</v>
          </cell>
          <cell r="D5521" t="str">
            <v>003713</v>
          </cell>
          <cell r="E5521">
            <v>38590</v>
          </cell>
          <cell r="F5521" t="str">
            <v>48524N6</v>
          </cell>
          <cell r="G5521" t="str">
            <v>6706030124N6</v>
          </cell>
          <cell r="H5521">
            <v>106108</v>
          </cell>
          <cell r="I5521" t="str">
            <v>D</v>
          </cell>
          <cell r="J5521" t="str">
            <v>EXTRA PUDING BLN AGT-05 PENYIMPANAN KULIT KI</v>
          </cell>
          <cell r="K5521" t="str">
            <v>103380590</v>
          </cell>
        </row>
        <row r="5522">
          <cell r="A5522" t="str">
            <v>F</v>
          </cell>
          <cell r="B5522" t="str">
            <v>1</v>
          </cell>
          <cell r="D5522" t="str">
            <v>003713</v>
          </cell>
          <cell r="E5522">
            <v>38590</v>
          </cell>
          <cell r="F5522" t="str">
            <v>48524N7</v>
          </cell>
          <cell r="G5522" t="str">
            <v>6706030124N7</v>
          </cell>
          <cell r="H5522">
            <v>91960</v>
          </cell>
          <cell r="I5522" t="str">
            <v>D</v>
          </cell>
          <cell r="J5522" t="str">
            <v>EXTRA PUDING BLN AGT-05 PENIMBANGAN SENTRAL</v>
          </cell>
          <cell r="K5522" t="str">
            <v>103380600</v>
          </cell>
        </row>
        <row r="5523">
          <cell r="A5523" t="str">
            <v>F</v>
          </cell>
          <cell r="B5523" t="str">
            <v>1</v>
          </cell>
          <cell r="D5523" t="str">
            <v>003713</v>
          </cell>
          <cell r="E5523">
            <v>38590</v>
          </cell>
          <cell r="F5523" t="str">
            <v>48524N8</v>
          </cell>
          <cell r="G5523" t="str">
            <v>6706030124N8</v>
          </cell>
          <cell r="H5523">
            <v>7074</v>
          </cell>
          <cell r="I5523" t="str">
            <v>D</v>
          </cell>
          <cell r="J5523" t="str">
            <v>EXTRA PUDING BLN AGT-05 PENANDAAN BAHAN KEMA</v>
          </cell>
          <cell r="K5523" t="str">
            <v>103380610</v>
          </cell>
        </row>
        <row r="5524">
          <cell r="A5524" t="str">
            <v>F</v>
          </cell>
          <cell r="B5524" t="str">
            <v>1</v>
          </cell>
          <cell r="D5524" t="str">
            <v>003713</v>
          </cell>
          <cell r="E5524">
            <v>38590</v>
          </cell>
          <cell r="F5524" t="str">
            <v>48524O1</v>
          </cell>
          <cell r="G5524" t="str">
            <v>6706030124O1</v>
          </cell>
          <cell r="H5524">
            <v>7074</v>
          </cell>
          <cell r="I5524" t="str">
            <v>D</v>
          </cell>
          <cell r="J5524" t="str">
            <v>EXTRA PUDING BLN AGT-05 PEMBELIAN</v>
          </cell>
          <cell r="K5524" t="str">
            <v>103380620</v>
          </cell>
        </row>
        <row r="5525">
          <cell r="A5525" t="str">
            <v>F</v>
          </cell>
          <cell r="B5525" t="str">
            <v>1</v>
          </cell>
          <cell r="D5525" t="str">
            <v>003713</v>
          </cell>
          <cell r="E5525">
            <v>38590</v>
          </cell>
          <cell r="F5525" t="str">
            <v>48524O2</v>
          </cell>
          <cell r="G5525" t="str">
            <v>6706030124O2</v>
          </cell>
          <cell r="H5525">
            <v>14148</v>
          </cell>
          <cell r="I5525" t="str">
            <v>D</v>
          </cell>
          <cell r="J5525" t="str">
            <v>EXTRA PUDING BLN AGT-05 PEMBELIAN BAHAN PROD</v>
          </cell>
          <cell r="K5525" t="str">
            <v>103380630</v>
          </cell>
        </row>
        <row r="5526">
          <cell r="A5526" t="str">
            <v>F</v>
          </cell>
          <cell r="B5526" t="str">
            <v>1</v>
          </cell>
          <cell r="D5526" t="str">
            <v>003713</v>
          </cell>
          <cell r="E5526">
            <v>38590</v>
          </cell>
          <cell r="F5526" t="str">
            <v>48524O3</v>
          </cell>
          <cell r="G5526" t="str">
            <v>6706030124O3</v>
          </cell>
          <cell r="H5526">
            <v>14148</v>
          </cell>
          <cell r="I5526" t="str">
            <v>D</v>
          </cell>
          <cell r="J5526" t="str">
            <v>EXTRA PUDING BLN AGT-05 PEMBELIAN BAHAN NON</v>
          </cell>
          <cell r="K5526" t="str">
            <v>103380640</v>
          </cell>
        </row>
        <row r="5527">
          <cell r="A5527" t="str">
            <v>F</v>
          </cell>
          <cell r="B5527" t="str">
            <v>1</v>
          </cell>
          <cell r="D5527" t="str">
            <v>003713</v>
          </cell>
          <cell r="E5527">
            <v>38590</v>
          </cell>
          <cell r="F5527" t="str">
            <v>48524P1</v>
          </cell>
          <cell r="G5527" t="str">
            <v>6706030124P1</v>
          </cell>
          <cell r="H5527">
            <v>7074</v>
          </cell>
          <cell r="I5527" t="str">
            <v>D</v>
          </cell>
          <cell r="J5527" t="str">
            <v>EXTRA PUDING BLN AGT-05 PENGOLAHAN DATA INFO</v>
          </cell>
          <cell r="K5527" t="str">
            <v>103380650</v>
          </cell>
        </row>
        <row r="5528">
          <cell r="A5528" t="str">
            <v>F</v>
          </cell>
          <cell r="B5528" t="str">
            <v>1</v>
          </cell>
          <cell r="D5528" t="str">
            <v>003713</v>
          </cell>
          <cell r="E5528">
            <v>38590</v>
          </cell>
          <cell r="F5528" t="str">
            <v>48524Q5</v>
          </cell>
          <cell r="G5528" t="str">
            <v>6706030124Q5</v>
          </cell>
          <cell r="H5528">
            <v>254660</v>
          </cell>
          <cell r="I5528" t="str">
            <v>D</v>
          </cell>
          <cell r="J5528" t="str">
            <v>EXTRA PUDING BLN AGT-05 UMUM</v>
          </cell>
          <cell r="K5528" t="str">
            <v>103380660</v>
          </cell>
        </row>
        <row r="5529">
          <cell r="A5529" t="str">
            <v>F</v>
          </cell>
          <cell r="B5529" t="str">
            <v>1</v>
          </cell>
          <cell r="D5529" t="str">
            <v>003713</v>
          </cell>
          <cell r="E5529">
            <v>38590</v>
          </cell>
          <cell r="F5529" t="str">
            <v>48524Q6</v>
          </cell>
          <cell r="G5529" t="str">
            <v>6706030124Q6</v>
          </cell>
          <cell r="H5529">
            <v>120256</v>
          </cell>
          <cell r="I5529" t="str">
            <v>D</v>
          </cell>
          <cell r="J5529" t="str">
            <v>EXTRA PUDING BLN AGT-05 RUMAH TANGGA</v>
          </cell>
          <cell r="K5529" t="str">
            <v>103380670</v>
          </cell>
        </row>
        <row r="5530">
          <cell r="A5530" t="str">
            <v>F</v>
          </cell>
          <cell r="B5530" t="str">
            <v>1</v>
          </cell>
          <cell r="D5530" t="str">
            <v>003713</v>
          </cell>
          <cell r="E5530">
            <v>38590</v>
          </cell>
          <cell r="F5530" t="str">
            <v>48524Q1</v>
          </cell>
          <cell r="G5530" t="str">
            <v>6706030124Q1</v>
          </cell>
          <cell r="H5530">
            <v>7074</v>
          </cell>
          <cell r="I5530" t="str">
            <v>D</v>
          </cell>
          <cell r="J5530" t="str">
            <v>EXTRA PUDING BLN AGT-05 ADM.PERSONALIA &amp; UMU</v>
          </cell>
          <cell r="K5530" t="str">
            <v>103380680</v>
          </cell>
        </row>
        <row r="5531">
          <cell r="A5531" t="str">
            <v>F</v>
          </cell>
          <cell r="B5531" t="str">
            <v>1</v>
          </cell>
          <cell r="D5531" t="str">
            <v>003713</v>
          </cell>
          <cell r="E5531">
            <v>38590</v>
          </cell>
          <cell r="F5531" t="str">
            <v>48524Q2</v>
          </cell>
          <cell r="G5531" t="str">
            <v>6706030124Q2</v>
          </cell>
          <cell r="H5531">
            <v>42443</v>
          </cell>
          <cell r="I5531" t="str">
            <v>D</v>
          </cell>
          <cell r="J5531" t="str">
            <v>EXTRA PUDING BLN AGT-05 ADM.PERSONALIA PLANT</v>
          </cell>
          <cell r="K5531" t="str">
            <v>103380690</v>
          </cell>
        </row>
        <row r="5532">
          <cell r="A5532" t="str">
            <v>F</v>
          </cell>
          <cell r="B5532" t="str">
            <v>1</v>
          </cell>
          <cell r="D5532" t="str">
            <v>003713</v>
          </cell>
          <cell r="E5532">
            <v>38590</v>
          </cell>
          <cell r="F5532" t="str">
            <v>48524Q4</v>
          </cell>
          <cell r="G5532" t="str">
            <v>6706030124Q4</v>
          </cell>
          <cell r="H5532">
            <v>14148</v>
          </cell>
          <cell r="I5532" t="str">
            <v>D</v>
          </cell>
          <cell r="J5532" t="str">
            <v>EXTRA PUDING BLN AGT-05 PELATIHAN</v>
          </cell>
          <cell r="K5532" t="str">
            <v>103380700</v>
          </cell>
        </row>
        <row r="5533">
          <cell r="A5533" t="str">
            <v>F</v>
          </cell>
          <cell r="B5533" t="str">
            <v>1</v>
          </cell>
          <cell r="D5533" t="str">
            <v>003713</v>
          </cell>
          <cell r="E5533">
            <v>38590</v>
          </cell>
          <cell r="F5533" t="str">
            <v>48524R1</v>
          </cell>
          <cell r="G5533" t="str">
            <v>6706030124R1</v>
          </cell>
          <cell r="H5533">
            <v>7074</v>
          </cell>
          <cell r="I5533" t="str">
            <v>D</v>
          </cell>
          <cell r="J5533" t="str">
            <v>EXTRA PUDING BLN AGT-05 AKUNTANSI</v>
          </cell>
          <cell r="K5533" t="str">
            <v>103380710</v>
          </cell>
        </row>
        <row r="5534">
          <cell r="A5534" t="str">
            <v>F</v>
          </cell>
          <cell r="B5534" t="str">
            <v>1</v>
          </cell>
          <cell r="D5534" t="str">
            <v>003713</v>
          </cell>
          <cell r="E5534">
            <v>38590</v>
          </cell>
          <cell r="F5534" t="str">
            <v>48524R2</v>
          </cell>
          <cell r="G5534" t="str">
            <v>6706030124R2</v>
          </cell>
          <cell r="H5534">
            <v>49517</v>
          </cell>
          <cell r="I5534" t="str">
            <v>D</v>
          </cell>
          <cell r="J5534" t="str">
            <v>EXTRA PUDING BLN AGT-05 BID.VERIFIKASI / LAP</v>
          </cell>
          <cell r="K5534" t="str">
            <v>103380720</v>
          </cell>
        </row>
        <row r="5535">
          <cell r="A5535" t="str">
            <v>F</v>
          </cell>
          <cell r="B5535" t="str">
            <v>1</v>
          </cell>
          <cell r="D5535" t="str">
            <v>003713</v>
          </cell>
          <cell r="E5535">
            <v>38590</v>
          </cell>
          <cell r="F5535" t="str">
            <v>48524R3</v>
          </cell>
          <cell r="G5535" t="str">
            <v>6706030124R3</v>
          </cell>
          <cell r="H5535">
            <v>7074</v>
          </cell>
          <cell r="I5535" t="str">
            <v>D</v>
          </cell>
          <cell r="J5535" t="str">
            <v>EXTRA PUDING BLN AGT-05 BIDANG PROSES DATA A</v>
          </cell>
          <cell r="K5535" t="str">
            <v>103380730</v>
          </cell>
        </row>
        <row r="5536">
          <cell r="A5536" t="str">
            <v>F</v>
          </cell>
          <cell r="B5536" t="str">
            <v>1</v>
          </cell>
          <cell r="D5536" t="str">
            <v>003712</v>
          </cell>
          <cell r="E5536">
            <v>38590</v>
          </cell>
          <cell r="F5536" t="str">
            <v>48524M1</v>
          </cell>
          <cell r="G5536" t="str">
            <v>6706030124M1</v>
          </cell>
          <cell r="H5536">
            <v>29617</v>
          </cell>
          <cell r="I5536" t="str">
            <v>D</v>
          </cell>
          <cell r="J5536" t="str">
            <v>EXTRA PUDING 8-12 AGT-05 TEKNIK &amp; PEMELIHARAA</v>
          </cell>
          <cell r="K5536" t="str">
            <v>103370500</v>
          </cell>
        </row>
        <row r="5537">
          <cell r="A5537" t="str">
            <v>F</v>
          </cell>
          <cell r="B5537" t="str">
            <v>1</v>
          </cell>
          <cell r="D5537" t="str">
            <v>003713</v>
          </cell>
          <cell r="E5537">
            <v>38590</v>
          </cell>
          <cell r="F5537" t="str">
            <v>48524R4</v>
          </cell>
          <cell r="G5537" t="str">
            <v>6706030124R4</v>
          </cell>
          <cell r="H5537">
            <v>7074</v>
          </cell>
          <cell r="I5537" t="str">
            <v>D</v>
          </cell>
          <cell r="J5537" t="str">
            <v>EXTRA PUDING BLN AGT-05 BID STANDARISASI PEN</v>
          </cell>
          <cell r="K5537" t="str">
            <v>103380740</v>
          </cell>
        </row>
        <row r="5538">
          <cell r="A5538" t="str">
            <v>F</v>
          </cell>
          <cell r="B5538" t="str">
            <v>1</v>
          </cell>
          <cell r="D5538" t="str">
            <v>003713</v>
          </cell>
          <cell r="E5538">
            <v>38590</v>
          </cell>
          <cell r="F5538" t="str">
            <v>48524S1</v>
          </cell>
          <cell r="G5538" t="str">
            <v>6706030124S1</v>
          </cell>
          <cell r="H5538">
            <v>14148</v>
          </cell>
          <cell r="I5538" t="str">
            <v>D</v>
          </cell>
          <cell r="J5538" t="str">
            <v>EXTRA PUDING BLN AGT-05 KEUANGAN</v>
          </cell>
          <cell r="K5538" t="str">
            <v>103380750</v>
          </cell>
        </row>
        <row r="5539">
          <cell r="A5539" t="str">
            <v>F</v>
          </cell>
          <cell r="B5539" t="str">
            <v>1</v>
          </cell>
          <cell r="D5539" t="str">
            <v>003713</v>
          </cell>
          <cell r="E5539">
            <v>38590</v>
          </cell>
          <cell r="F5539" t="str">
            <v>48524S2</v>
          </cell>
          <cell r="G5539" t="str">
            <v>6706030124S2</v>
          </cell>
          <cell r="H5539">
            <v>14148</v>
          </cell>
          <cell r="I5539" t="str">
            <v>D</v>
          </cell>
          <cell r="J5539" t="str">
            <v>EXTRA PUDING BLN AGT-05 ANGGARAN</v>
          </cell>
          <cell r="K5539" t="str">
            <v>103380760</v>
          </cell>
        </row>
        <row r="5540">
          <cell r="A5540" t="str">
            <v>F</v>
          </cell>
          <cell r="B5540" t="str">
            <v>1</v>
          </cell>
          <cell r="D5540" t="str">
            <v>003713</v>
          </cell>
          <cell r="E5540">
            <v>38590</v>
          </cell>
          <cell r="F5540" t="str">
            <v>48524S3</v>
          </cell>
          <cell r="G5540" t="str">
            <v>6706030124S3</v>
          </cell>
          <cell r="H5540">
            <v>28296</v>
          </cell>
          <cell r="I5540" t="str">
            <v>D</v>
          </cell>
          <cell r="J5540" t="str">
            <v>EXTRA PUDING BLN AGT-05 ADM / KAS BANK PLANT</v>
          </cell>
          <cell r="K5540" t="str">
            <v>103380770</v>
          </cell>
        </row>
        <row r="5541">
          <cell r="A5541" t="str">
            <v>F</v>
          </cell>
          <cell r="B5541" t="str">
            <v>1</v>
          </cell>
          <cell r="D5541" t="str">
            <v>003713</v>
          </cell>
          <cell r="E5541">
            <v>38590</v>
          </cell>
          <cell r="F5541" t="str">
            <v>48524S4</v>
          </cell>
          <cell r="G5541" t="str">
            <v>6706030124S4</v>
          </cell>
          <cell r="H5541">
            <v>21222</v>
          </cell>
          <cell r="I5541" t="str">
            <v>D</v>
          </cell>
          <cell r="J5541" t="str">
            <v>EXTRA PUDING BLN AGT-05 PAJAK</v>
          </cell>
          <cell r="K5541" t="str">
            <v>103380780</v>
          </cell>
        </row>
        <row r="5542">
          <cell r="A5542" t="str">
            <v>F</v>
          </cell>
          <cell r="B5542" t="str">
            <v>1</v>
          </cell>
          <cell r="D5542" t="str">
            <v>003712</v>
          </cell>
          <cell r="E5542">
            <v>38590</v>
          </cell>
          <cell r="F5542" t="str">
            <v>48524M2</v>
          </cell>
          <cell r="G5542" t="str">
            <v>6706030124M2</v>
          </cell>
          <cell r="H5542">
            <v>59234</v>
          </cell>
          <cell r="I5542" t="str">
            <v>D</v>
          </cell>
          <cell r="J5542" t="str">
            <v>EXTRA PUDING 8-12 AGT-05 BANGUNAN &amp; LINGKUNGA</v>
          </cell>
          <cell r="K5542" t="str">
            <v>103370510</v>
          </cell>
        </row>
        <row r="5543">
          <cell r="A5543" t="str">
            <v>F</v>
          </cell>
          <cell r="B5543" t="str">
            <v>1</v>
          </cell>
          <cell r="D5543" t="str">
            <v>003712</v>
          </cell>
          <cell r="E5543">
            <v>38590</v>
          </cell>
          <cell r="F5543" t="str">
            <v>48524M3</v>
          </cell>
          <cell r="G5543" t="str">
            <v>6706030124M3</v>
          </cell>
          <cell r="H5543">
            <v>207318</v>
          </cell>
          <cell r="I5543" t="str">
            <v>D</v>
          </cell>
          <cell r="J5543" t="str">
            <v>EXTRA PUDING 8-12 AGT-05 ELEKTRIK &amp; INSTALASI</v>
          </cell>
          <cell r="K5543" t="str">
            <v>103370520</v>
          </cell>
        </row>
        <row r="5544">
          <cell r="A5544" t="str">
            <v>F</v>
          </cell>
          <cell r="B5544" t="str">
            <v>1</v>
          </cell>
          <cell r="D5544" t="str">
            <v>003712</v>
          </cell>
          <cell r="E5544">
            <v>38590</v>
          </cell>
          <cell r="F5544" t="str">
            <v>48524M4</v>
          </cell>
          <cell r="G5544" t="str">
            <v>6706030124M4</v>
          </cell>
          <cell r="H5544">
            <v>162892</v>
          </cell>
          <cell r="I5544" t="str">
            <v>D</v>
          </cell>
          <cell r="J5544" t="str">
            <v>EXTRA PUDING 8-12 AGT-05 MEKANIK</v>
          </cell>
          <cell r="K5544" t="str">
            <v>103370530</v>
          </cell>
        </row>
        <row r="5545">
          <cell r="A5545" t="str">
            <v>F</v>
          </cell>
          <cell r="B5545" t="str">
            <v>1</v>
          </cell>
          <cell r="D5545" t="str">
            <v>003712</v>
          </cell>
          <cell r="E5545">
            <v>38590</v>
          </cell>
          <cell r="F5545" t="str">
            <v>48524N1</v>
          </cell>
          <cell r="G5545" t="str">
            <v>6706030124N1</v>
          </cell>
          <cell r="H5545">
            <v>14808</v>
          </cell>
          <cell r="I5545" t="str">
            <v>D</v>
          </cell>
          <cell r="J5545" t="str">
            <v>EXTRA PUDING 8-12 AGT-05 PENYIMPANAN</v>
          </cell>
          <cell r="K5545" t="str">
            <v>103370540</v>
          </cell>
        </row>
        <row r="5546">
          <cell r="A5546" t="str">
            <v>F</v>
          </cell>
          <cell r="B5546" t="str">
            <v>1</v>
          </cell>
          <cell r="D5546" t="str">
            <v>003712</v>
          </cell>
          <cell r="E5546">
            <v>38590</v>
          </cell>
          <cell r="F5546" t="str">
            <v>48524N2</v>
          </cell>
          <cell r="G5546" t="str">
            <v>6706030124N2</v>
          </cell>
          <cell r="H5546">
            <v>88850</v>
          </cell>
          <cell r="I5546" t="str">
            <v>D</v>
          </cell>
          <cell r="J5546" t="str">
            <v>EXTRA PUDING 8-12 AGT-05 PENYIMPANAN BAHAN BA</v>
          </cell>
          <cell r="K5546" t="str">
            <v>103370550</v>
          </cell>
        </row>
        <row r="5547">
          <cell r="A5547" t="str">
            <v>F</v>
          </cell>
          <cell r="B5547" t="str">
            <v>1</v>
          </cell>
          <cell r="D5547" t="str">
            <v>003712</v>
          </cell>
          <cell r="E5547">
            <v>38590</v>
          </cell>
          <cell r="F5547" t="str">
            <v>48524N3</v>
          </cell>
          <cell r="G5547" t="str">
            <v>6706030124N3</v>
          </cell>
          <cell r="H5547">
            <v>103659</v>
          </cell>
          <cell r="I5547" t="str">
            <v>D</v>
          </cell>
          <cell r="J5547" t="str">
            <v>EXTRA PUDING 8-12 AGT-05 PENYIMPANAN BAHAN KE</v>
          </cell>
          <cell r="K5547" t="str">
            <v>103370560</v>
          </cell>
        </row>
        <row r="5548">
          <cell r="A5548" t="str">
            <v>F</v>
          </cell>
          <cell r="B5548" t="str">
            <v>1</v>
          </cell>
          <cell r="D5548" t="str">
            <v>003712</v>
          </cell>
          <cell r="E5548">
            <v>38590</v>
          </cell>
          <cell r="F5548" t="str">
            <v>48524N4</v>
          </cell>
          <cell r="G5548" t="str">
            <v>6706030124N4</v>
          </cell>
          <cell r="H5548">
            <v>88850</v>
          </cell>
          <cell r="I5548" t="str">
            <v>D</v>
          </cell>
          <cell r="J5548" t="str">
            <v>EXTRA PUDING 8-12 AGT-05 PENYIMPANAN PRODUK J</v>
          </cell>
          <cell r="K5548" t="str">
            <v>103370570</v>
          </cell>
        </row>
        <row r="5549">
          <cell r="A5549" t="str">
            <v>F</v>
          </cell>
          <cell r="B5549" t="str">
            <v>1</v>
          </cell>
          <cell r="D5549" t="str">
            <v>003712</v>
          </cell>
          <cell r="E5549">
            <v>38590</v>
          </cell>
          <cell r="F5549" t="str">
            <v>48524N5</v>
          </cell>
          <cell r="G5549" t="str">
            <v>6706030124N5</v>
          </cell>
          <cell r="H5549">
            <v>14808</v>
          </cell>
          <cell r="I5549" t="str">
            <v>D</v>
          </cell>
          <cell r="J5549" t="str">
            <v>EXTRA PUDING 8-12 AGT-05 PENYIMPANAN BARANG T</v>
          </cell>
          <cell r="K5549" t="str">
            <v>103370580</v>
          </cell>
        </row>
        <row r="5550">
          <cell r="A5550" t="str">
            <v>F</v>
          </cell>
          <cell r="B5550" t="str">
            <v>1</v>
          </cell>
          <cell r="D5550" t="str">
            <v>003712</v>
          </cell>
          <cell r="E5550">
            <v>38590</v>
          </cell>
          <cell r="F5550" t="str">
            <v>48524N6</v>
          </cell>
          <cell r="G5550" t="str">
            <v>6706030124N6</v>
          </cell>
          <cell r="H5550">
            <v>222126</v>
          </cell>
          <cell r="I5550" t="str">
            <v>D</v>
          </cell>
          <cell r="J5550" t="str">
            <v>EXTRA PUDING 8-12 AGT-05 PENYIMPANAN KULIT KI</v>
          </cell>
          <cell r="K5550" t="str">
            <v>103370590</v>
          </cell>
        </row>
        <row r="5551">
          <cell r="A5551" t="str">
            <v>F</v>
          </cell>
          <cell r="B5551" t="str">
            <v>1</v>
          </cell>
          <cell r="D5551" t="str">
            <v>003712</v>
          </cell>
          <cell r="E5551">
            <v>38590</v>
          </cell>
          <cell r="F5551" t="str">
            <v>48524N7</v>
          </cell>
          <cell r="G5551" t="str">
            <v>6706030124N7</v>
          </cell>
          <cell r="H5551">
            <v>192509</v>
          </cell>
          <cell r="I5551" t="str">
            <v>D</v>
          </cell>
          <cell r="J5551" t="str">
            <v>EXTRA PUDING 8-12 AGT-05 PENIMBANGAN SENTRAL</v>
          </cell>
          <cell r="K5551" t="str">
            <v>103370600</v>
          </cell>
        </row>
        <row r="5552">
          <cell r="A5552" t="str">
            <v>F</v>
          </cell>
          <cell r="B5552" t="str">
            <v>1</v>
          </cell>
          <cell r="D5552" t="str">
            <v>003712</v>
          </cell>
          <cell r="E5552">
            <v>38590</v>
          </cell>
          <cell r="F5552" t="str">
            <v>48524N8</v>
          </cell>
          <cell r="G5552" t="str">
            <v>6706030124N8</v>
          </cell>
          <cell r="H5552">
            <v>14808</v>
          </cell>
          <cell r="I5552" t="str">
            <v>D</v>
          </cell>
          <cell r="J5552" t="str">
            <v>EXTRA PUDING 8-12 AGT-05 PENANDAAN BAHAN KEMA</v>
          </cell>
          <cell r="K5552" t="str">
            <v>103370610</v>
          </cell>
        </row>
        <row r="5553">
          <cell r="A5553" t="str">
            <v>F</v>
          </cell>
          <cell r="B5553" t="str">
            <v>1</v>
          </cell>
          <cell r="D5553" t="str">
            <v>003712</v>
          </cell>
          <cell r="E5553">
            <v>38590</v>
          </cell>
          <cell r="F5553" t="str">
            <v>48524O1</v>
          </cell>
          <cell r="G5553" t="str">
            <v>6706030124O1</v>
          </cell>
          <cell r="H5553">
            <v>14808</v>
          </cell>
          <cell r="I5553" t="str">
            <v>D</v>
          </cell>
          <cell r="J5553" t="str">
            <v>EXTRA PUDING 8-12 AGT-05 PEMBELIAN</v>
          </cell>
          <cell r="K5553" t="str">
            <v>103370620</v>
          </cell>
        </row>
        <row r="5554">
          <cell r="A5554" t="str">
            <v>F</v>
          </cell>
          <cell r="B5554" t="str">
            <v>1</v>
          </cell>
          <cell r="D5554" t="str">
            <v>003712</v>
          </cell>
          <cell r="E5554">
            <v>38590</v>
          </cell>
          <cell r="F5554" t="str">
            <v>48524O2</v>
          </cell>
          <cell r="G5554" t="str">
            <v>6706030124O2</v>
          </cell>
          <cell r="H5554">
            <v>29617</v>
          </cell>
          <cell r="I5554" t="str">
            <v>D</v>
          </cell>
          <cell r="J5554" t="str">
            <v>EXTRA PUDING 8-12 AGT-05 PEMBELIAN BAHAN PROD</v>
          </cell>
          <cell r="K5554" t="str">
            <v>103370630</v>
          </cell>
        </row>
        <row r="5555">
          <cell r="A5555" t="str">
            <v>F</v>
          </cell>
          <cell r="B5555" t="str">
            <v>1</v>
          </cell>
          <cell r="D5555" t="str">
            <v>003712</v>
          </cell>
          <cell r="E5555">
            <v>38590</v>
          </cell>
          <cell r="F5555" t="str">
            <v>48524O3</v>
          </cell>
          <cell r="G5555" t="str">
            <v>6706030124O3</v>
          </cell>
          <cell r="H5555">
            <v>29617</v>
          </cell>
          <cell r="I5555" t="str">
            <v>D</v>
          </cell>
          <cell r="J5555" t="str">
            <v>EXTRA PUDING 8-12 AGT-05 PEMBELIAN BAHAN NON</v>
          </cell>
          <cell r="K5555" t="str">
            <v>103370640</v>
          </cell>
        </row>
        <row r="5556">
          <cell r="A5556" t="str">
            <v>F</v>
          </cell>
          <cell r="B5556" t="str">
            <v>1</v>
          </cell>
          <cell r="D5556" t="str">
            <v>003712</v>
          </cell>
          <cell r="E5556">
            <v>38590</v>
          </cell>
          <cell r="F5556" t="str">
            <v>48524P1</v>
          </cell>
          <cell r="G5556" t="str">
            <v>6706030124P1</v>
          </cell>
          <cell r="H5556">
            <v>14808</v>
          </cell>
          <cell r="I5556" t="str">
            <v>D</v>
          </cell>
          <cell r="J5556" t="str">
            <v>EXTRA PUDING 8-12 AGT-05 PENGOLAHAN DATA INFO</v>
          </cell>
          <cell r="K5556" t="str">
            <v>103370650</v>
          </cell>
        </row>
        <row r="5557">
          <cell r="A5557" t="str">
            <v>F</v>
          </cell>
          <cell r="B5557" t="str">
            <v>1</v>
          </cell>
          <cell r="D5557" t="str">
            <v>003712</v>
          </cell>
          <cell r="E5557">
            <v>38590</v>
          </cell>
          <cell r="F5557" t="str">
            <v>48524Q5</v>
          </cell>
          <cell r="G5557" t="str">
            <v>6706030124Q5</v>
          </cell>
          <cell r="H5557">
            <v>533103</v>
          </cell>
          <cell r="I5557" t="str">
            <v>D</v>
          </cell>
          <cell r="J5557" t="str">
            <v>EXTRA PUDING 8-12 AGT-05 UMUM</v>
          </cell>
          <cell r="K5557" t="str">
            <v>103370660</v>
          </cell>
        </row>
        <row r="5558">
          <cell r="A5558" t="str">
            <v>F</v>
          </cell>
          <cell r="B5558" t="str">
            <v>1</v>
          </cell>
          <cell r="D5558" t="str">
            <v>003712</v>
          </cell>
          <cell r="E5558">
            <v>38590</v>
          </cell>
          <cell r="F5558" t="str">
            <v>48524Q6</v>
          </cell>
          <cell r="G5558" t="str">
            <v>6706030124Q6</v>
          </cell>
          <cell r="H5558">
            <v>251743</v>
          </cell>
          <cell r="I5558" t="str">
            <v>D</v>
          </cell>
          <cell r="J5558" t="str">
            <v>EXTRA PUDING 8-12 AGT-05 RUMAH TANGGA</v>
          </cell>
          <cell r="K5558" t="str">
            <v>103370670</v>
          </cell>
        </row>
        <row r="5559">
          <cell r="A5559" t="str">
            <v>F</v>
          </cell>
          <cell r="B5559" t="str">
            <v>1</v>
          </cell>
          <cell r="D5559" t="str">
            <v>003712</v>
          </cell>
          <cell r="E5559">
            <v>38590</v>
          </cell>
          <cell r="F5559" t="str">
            <v>48524Q1</v>
          </cell>
          <cell r="G5559" t="str">
            <v>6706030124Q1</v>
          </cell>
          <cell r="H5559">
            <v>14808</v>
          </cell>
          <cell r="I5559" t="str">
            <v>D</v>
          </cell>
          <cell r="J5559" t="str">
            <v>EXTRA PUDING 8-12 AGT-05 ADM.PERSONALIA &amp; UMU</v>
          </cell>
          <cell r="K5559" t="str">
            <v>103370680</v>
          </cell>
        </row>
        <row r="5560">
          <cell r="A5560" t="str">
            <v>F</v>
          </cell>
          <cell r="B5560" t="str">
            <v>1</v>
          </cell>
          <cell r="D5560" t="str">
            <v>003712</v>
          </cell>
          <cell r="E5560">
            <v>38590</v>
          </cell>
          <cell r="F5560" t="str">
            <v>48524Q2</v>
          </cell>
          <cell r="G5560" t="str">
            <v>6706030124Q2</v>
          </cell>
          <cell r="H5560">
            <v>88850</v>
          </cell>
          <cell r="I5560" t="str">
            <v>D</v>
          </cell>
          <cell r="J5560" t="str">
            <v>EXTRA PUDING 8-12 AGT-05 ADM.PERSONALIA PLANT</v>
          </cell>
          <cell r="K5560" t="str">
            <v>103370690</v>
          </cell>
        </row>
        <row r="5561">
          <cell r="A5561" t="str">
            <v>F</v>
          </cell>
          <cell r="B5561" t="str">
            <v>1</v>
          </cell>
          <cell r="D5561" t="str">
            <v>003712</v>
          </cell>
          <cell r="E5561">
            <v>38590</v>
          </cell>
          <cell r="F5561" t="str">
            <v>48524Q4</v>
          </cell>
          <cell r="G5561" t="str">
            <v>6706030124Q4</v>
          </cell>
          <cell r="H5561">
            <v>29628</v>
          </cell>
          <cell r="I5561" t="str">
            <v>D</v>
          </cell>
          <cell r="J5561" t="str">
            <v>EXTRA PUDING 8-12 AGT-05 PELATIHAN</v>
          </cell>
          <cell r="K5561" t="str">
            <v>103370700</v>
          </cell>
        </row>
        <row r="5562">
          <cell r="A5562" t="str">
            <v>F</v>
          </cell>
          <cell r="B5562" t="str">
            <v>1</v>
          </cell>
          <cell r="D5562" t="str">
            <v>003712</v>
          </cell>
          <cell r="E5562">
            <v>38590</v>
          </cell>
          <cell r="F5562" t="str">
            <v>48524R1</v>
          </cell>
          <cell r="G5562" t="str">
            <v>6706030124R1</v>
          </cell>
          <cell r="H5562">
            <v>14808</v>
          </cell>
          <cell r="I5562" t="str">
            <v>D</v>
          </cell>
          <cell r="J5562" t="str">
            <v>EXTRA PUDING 8-12 AGT-05 AKUNTANSI</v>
          </cell>
          <cell r="K5562" t="str">
            <v>103370710</v>
          </cell>
        </row>
        <row r="5563">
          <cell r="A5563" t="str">
            <v>F</v>
          </cell>
          <cell r="B5563" t="str">
            <v>1</v>
          </cell>
          <cell r="D5563" t="str">
            <v>003714</v>
          </cell>
          <cell r="E5563">
            <v>38590</v>
          </cell>
          <cell r="F5563" t="str">
            <v>1000000</v>
          </cell>
          <cell r="G5563" t="str">
            <v>110101010000</v>
          </cell>
          <cell r="H5563">
            <v>5391800</v>
          </cell>
          <cell r="I5563" t="str">
            <v>K</v>
          </cell>
          <cell r="J5563" t="str">
            <v>BIAYA BELANJA MAKAN TUMPENG TGL 16 AGT 2005</v>
          </cell>
          <cell r="K5563" t="str">
            <v>103390010</v>
          </cell>
        </row>
        <row r="5564">
          <cell r="A5564" t="str">
            <v>F</v>
          </cell>
          <cell r="B5564" t="str">
            <v>1</v>
          </cell>
          <cell r="D5564" t="str">
            <v>003712</v>
          </cell>
          <cell r="E5564">
            <v>38590</v>
          </cell>
          <cell r="F5564" t="str">
            <v>48524R2</v>
          </cell>
          <cell r="G5564" t="str">
            <v>6706030124R2</v>
          </cell>
          <cell r="H5564">
            <v>103659</v>
          </cell>
          <cell r="I5564" t="str">
            <v>D</v>
          </cell>
          <cell r="J5564" t="str">
            <v>EXTRA PUDING 8-12 AGT-05 BID.VERIFIKASI / LAP</v>
          </cell>
          <cell r="K5564" t="str">
            <v>103370720</v>
          </cell>
        </row>
        <row r="5565">
          <cell r="A5565" t="str">
            <v>F</v>
          </cell>
          <cell r="B5565" t="str">
            <v>1</v>
          </cell>
          <cell r="D5565" t="str">
            <v>003712</v>
          </cell>
          <cell r="E5565">
            <v>38590</v>
          </cell>
          <cell r="F5565" t="str">
            <v>48524R3</v>
          </cell>
          <cell r="G5565" t="str">
            <v>6706030124R3</v>
          </cell>
          <cell r="H5565">
            <v>14808</v>
          </cell>
          <cell r="I5565" t="str">
            <v>D</v>
          </cell>
          <cell r="J5565" t="str">
            <v>EXTRA PUDING 8-12 AGT-05 BIDANG PROSES DATA A</v>
          </cell>
          <cell r="K5565" t="str">
            <v>103370730</v>
          </cell>
        </row>
        <row r="5566">
          <cell r="A5566" t="str">
            <v>F</v>
          </cell>
          <cell r="B5566" t="str">
            <v>1</v>
          </cell>
          <cell r="D5566" t="str">
            <v>003712</v>
          </cell>
          <cell r="E5566">
            <v>38590</v>
          </cell>
          <cell r="F5566" t="str">
            <v>48524R4</v>
          </cell>
          <cell r="G5566" t="str">
            <v>6706030124R4</v>
          </cell>
          <cell r="H5566">
            <v>14808</v>
          </cell>
          <cell r="I5566" t="str">
            <v>D</v>
          </cell>
          <cell r="J5566" t="str">
            <v>EXTRA PUDING 8-12 AGT-05 BID STANDARISASI PEN</v>
          </cell>
          <cell r="K5566" t="str">
            <v>103370740</v>
          </cell>
        </row>
        <row r="5567">
          <cell r="A5567" t="str">
            <v>F</v>
          </cell>
          <cell r="B5567" t="str">
            <v>1</v>
          </cell>
          <cell r="D5567" t="str">
            <v>003712</v>
          </cell>
          <cell r="E5567">
            <v>38590</v>
          </cell>
          <cell r="F5567" t="str">
            <v>48524S1</v>
          </cell>
          <cell r="G5567" t="str">
            <v>6706030124S1</v>
          </cell>
          <cell r="H5567">
            <v>29617</v>
          </cell>
          <cell r="I5567" t="str">
            <v>D</v>
          </cell>
          <cell r="J5567" t="str">
            <v>EXTRA PUDING 8-12 AGT-05 KEUANGAN</v>
          </cell>
          <cell r="K5567" t="str">
            <v>103370750</v>
          </cell>
        </row>
        <row r="5568">
          <cell r="A5568" t="str">
            <v>F</v>
          </cell>
          <cell r="B5568" t="str">
            <v>1</v>
          </cell>
          <cell r="D5568" t="str">
            <v>003712</v>
          </cell>
          <cell r="E5568">
            <v>38590</v>
          </cell>
          <cell r="F5568" t="str">
            <v>48524S2</v>
          </cell>
          <cell r="G5568" t="str">
            <v>6706030124S2</v>
          </cell>
          <cell r="H5568">
            <v>29617</v>
          </cell>
          <cell r="I5568" t="str">
            <v>D</v>
          </cell>
          <cell r="J5568" t="str">
            <v>EXTRA PUDING 8-12 AGT-05 ANGGARAN</v>
          </cell>
          <cell r="K5568" t="str">
            <v>103370760</v>
          </cell>
        </row>
        <row r="5569">
          <cell r="A5569" t="str">
            <v>F</v>
          </cell>
          <cell r="B5569" t="str">
            <v>1</v>
          </cell>
          <cell r="D5569" t="str">
            <v>003712</v>
          </cell>
          <cell r="E5569">
            <v>38590</v>
          </cell>
          <cell r="F5569" t="str">
            <v>48524S3</v>
          </cell>
          <cell r="G5569" t="str">
            <v>6706030124S3</v>
          </cell>
          <cell r="H5569">
            <v>59234</v>
          </cell>
          <cell r="I5569" t="str">
            <v>D</v>
          </cell>
          <cell r="J5569" t="str">
            <v>EXTRA PUDING 8-12 AGT-05 ADM / KAS BANK PLANT</v>
          </cell>
          <cell r="K5569" t="str">
            <v>103370770</v>
          </cell>
        </row>
        <row r="5570">
          <cell r="A5570" t="str">
            <v>F</v>
          </cell>
          <cell r="B5570" t="str">
            <v>1</v>
          </cell>
          <cell r="D5570" t="str">
            <v>003712</v>
          </cell>
          <cell r="E5570">
            <v>38590</v>
          </cell>
          <cell r="F5570" t="str">
            <v>48524S4</v>
          </cell>
          <cell r="G5570" t="str">
            <v>6706030124S4</v>
          </cell>
          <cell r="H5570">
            <v>44425</v>
          </cell>
          <cell r="I5570" t="str">
            <v>D</v>
          </cell>
          <cell r="J5570" t="str">
            <v>EXTRA PUDING 8-12 AGT-05 PAJAK</v>
          </cell>
          <cell r="K5570" t="str">
            <v>103370780</v>
          </cell>
        </row>
        <row r="5571">
          <cell r="A5571" t="str">
            <v>F</v>
          </cell>
          <cell r="B5571" t="str">
            <v>1</v>
          </cell>
          <cell r="D5571" t="str">
            <v>003714</v>
          </cell>
          <cell r="E5571">
            <v>38590</v>
          </cell>
          <cell r="F5571" t="str">
            <v>48524A0</v>
          </cell>
          <cell r="G5571" t="str">
            <v>6706030124A0</v>
          </cell>
          <cell r="H5571">
            <v>32094</v>
          </cell>
          <cell r="I5571" t="str">
            <v>D</v>
          </cell>
          <cell r="J5571" t="str">
            <v>EXTRA PUDING BLN AGT-05 PLANT BANDUNG</v>
          </cell>
          <cell r="K5571" t="str">
            <v>103390020</v>
          </cell>
        </row>
        <row r="5572">
          <cell r="A5572" t="str">
            <v>F</v>
          </cell>
          <cell r="B5572" t="str">
            <v>1</v>
          </cell>
          <cell r="D5572" t="str">
            <v>003714</v>
          </cell>
          <cell r="E5572">
            <v>38590</v>
          </cell>
          <cell r="F5572" t="str">
            <v>48524A1</v>
          </cell>
          <cell r="G5572" t="str">
            <v>6706030124A1</v>
          </cell>
          <cell r="H5572">
            <v>24071</v>
          </cell>
          <cell r="I5572" t="str">
            <v>D</v>
          </cell>
          <cell r="J5572" t="str">
            <v>EXTRA PUDING BLN AGT-05 MANAGEMENT REPRESENT</v>
          </cell>
          <cell r="K5572" t="str">
            <v>103390030</v>
          </cell>
        </row>
        <row r="5573">
          <cell r="A5573" t="str">
            <v>F</v>
          </cell>
          <cell r="B5573" t="str">
            <v>1</v>
          </cell>
          <cell r="D5573" t="str">
            <v>003714</v>
          </cell>
          <cell r="E5573">
            <v>38590</v>
          </cell>
          <cell r="F5573" t="str">
            <v>48524A2</v>
          </cell>
          <cell r="G5573" t="str">
            <v>6706030124A2</v>
          </cell>
          <cell r="H5573">
            <v>8024</v>
          </cell>
          <cell r="I5573" t="str">
            <v>D</v>
          </cell>
          <cell r="J5573" t="str">
            <v>EXTRA PUDING BLN AGT-05 K3L</v>
          </cell>
          <cell r="K5573" t="str">
            <v>103390040</v>
          </cell>
        </row>
        <row r="5574">
          <cell r="A5574" t="str">
            <v>F</v>
          </cell>
          <cell r="B5574" t="str">
            <v>1</v>
          </cell>
          <cell r="D5574" t="str">
            <v>003714</v>
          </cell>
          <cell r="E5574">
            <v>38590</v>
          </cell>
          <cell r="F5574" t="str">
            <v>48524A3</v>
          </cell>
          <cell r="G5574" t="str">
            <v>6706030124A3</v>
          </cell>
          <cell r="H5574">
            <v>56165</v>
          </cell>
          <cell r="I5574" t="str">
            <v>D</v>
          </cell>
          <cell r="J5574" t="str">
            <v>EXTRA PUDING BLN AGT-05 LIMBAH / IPAL</v>
          </cell>
          <cell r="K5574" t="str">
            <v>103390050</v>
          </cell>
        </row>
        <row r="5575">
          <cell r="A5575" t="str">
            <v>F</v>
          </cell>
          <cell r="B5575" t="str">
            <v>1</v>
          </cell>
          <cell r="D5575" t="str">
            <v>003714</v>
          </cell>
          <cell r="E5575">
            <v>38590</v>
          </cell>
          <cell r="F5575" t="str">
            <v>48524B0</v>
          </cell>
          <cell r="G5575" t="str">
            <v>6706030124B0</v>
          </cell>
          <cell r="H5575">
            <v>8024</v>
          </cell>
          <cell r="I5575" t="str">
            <v>D</v>
          </cell>
          <cell r="J5575" t="str">
            <v>EXTRA PUDING BLN AGT-05 PERENCANAAN PRODUKSI</v>
          </cell>
          <cell r="K5575" t="str">
            <v>103390060</v>
          </cell>
        </row>
        <row r="5576">
          <cell r="A5576" t="str">
            <v>F</v>
          </cell>
          <cell r="B5576" t="str">
            <v>1</v>
          </cell>
          <cell r="D5576" t="str">
            <v>003714</v>
          </cell>
          <cell r="E5576">
            <v>38590</v>
          </cell>
          <cell r="F5576" t="str">
            <v>48524C1</v>
          </cell>
          <cell r="G5576" t="str">
            <v>6706030124C1</v>
          </cell>
          <cell r="H5576">
            <v>32094</v>
          </cell>
          <cell r="I5576" t="str">
            <v>D</v>
          </cell>
          <cell r="J5576" t="str">
            <v>EXTRA PUDING BLN AGT-05 PERENCANAAN &amp; PENGEN</v>
          </cell>
          <cell r="K5576" t="str">
            <v>103390070</v>
          </cell>
        </row>
        <row r="5577">
          <cell r="A5577" t="str">
            <v>F</v>
          </cell>
          <cell r="B5577" t="str">
            <v>1</v>
          </cell>
          <cell r="D5577" t="str">
            <v>003714</v>
          </cell>
          <cell r="E5577">
            <v>38590</v>
          </cell>
          <cell r="F5577" t="str">
            <v>48524C2</v>
          </cell>
          <cell r="G5577" t="str">
            <v>6706030124C2</v>
          </cell>
          <cell r="H5577">
            <v>8024</v>
          </cell>
          <cell r="I5577" t="str">
            <v>D</v>
          </cell>
          <cell r="J5577" t="str">
            <v>EXTRA PUDING BLN AGT-05 PERENCANAAN &amp; PENGEN</v>
          </cell>
          <cell r="K5577" t="str">
            <v>103390080</v>
          </cell>
        </row>
        <row r="5578">
          <cell r="A5578" t="str">
            <v>F</v>
          </cell>
          <cell r="B5578" t="str">
            <v>1</v>
          </cell>
          <cell r="D5578" t="str">
            <v>003714</v>
          </cell>
          <cell r="E5578">
            <v>38590</v>
          </cell>
          <cell r="F5578" t="str">
            <v>48524D1</v>
          </cell>
          <cell r="G5578" t="str">
            <v>6706030124D1</v>
          </cell>
          <cell r="H5578">
            <v>8024</v>
          </cell>
          <cell r="I5578" t="str">
            <v>D</v>
          </cell>
          <cell r="J5578" t="str">
            <v>EXTRA PUDING BLN AGT-05 PERENCANAAN PENGENDA</v>
          </cell>
          <cell r="K5578" t="str">
            <v>103390090</v>
          </cell>
        </row>
        <row r="5579">
          <cell r="A5579" t="str">
            <v>F</v>
          </cell>
          <cell r="B5579" t="str">
            <v>1</v>
          </cell>
          <cell r="D5579" t="str">
            <v>003714</v>
          </cell>
          <cell r="E5579">
            <v>38590</v>
          </cell>
          <cell r="F5579" t="str">
            <v>48524D2</v>
          </cell>
          <cell r="G5579" t="str">
            <v>6706030124D2</v>
          </cell>
          <cell r="H5579">
            <v>48141</v>
          </cell>
          <cell r="I5579" t="str">
            <v>D</v>
          </cell>
          <cell r="J5579" t="str">
            <v>EXTRA PUDING BLN AGT-05 PERENCANAAN PRODUKSI</v>
          </cell>
          <cell r="K5579" t="str">
            <v>103390100</v>
          </cell>
        </row>
        <row r="5580">
          <cell r="A5580" t="str">
            <v>F</v>
          </cell>
          <cell r="B5580" t="str">
            <v>1</v>
          </cell>
          <cell r="D5580" t="str">
            <v>003714</v>
          </cell>
          <cell r="E5580">
            <v>38590</v>
          </cell>
          <cell r="F5580" t="str">
            <v>48524D3</v>
          </cell>
          <cell r="G5580" t="str">
            <v>6706030124D3</v>
          </cell>
          <cell r="H5580">
            <v>16047</v>
          </cell>
          <cell r="I5580" t="str">
            <v>D</v>
          </cell>
          <cell r="J5580" t="str">
            <v>EXTRA PUDING BLN AGT-05 PENGENDALIAN PRODUKS</v>
          </cell>
          <cell r="K5580" t="str">
            <v>103390110</v>
          </cell>
        </row>
        <row r="5581">
          <cell r="A5581" t="str">
            <v>F</v>
          </cell>
          <cell r="B5581" t="str">
            <v>1</v>
          </cell>
          <cell r="D5581" t="str">
            <v>003714</v>
          </cell>
          <cell r="E5581">
            <v>38590</v>
          </cell>
          <cell r="F5581" t="str">
            <v>48524E0</v>
          </cell>
          <cell r="G5581" t="str">
            <v>6706030124E0</v>
          </cell>
          <cell r="H5581">
            <v>8024</v>
          </cell>
          <cell r="I5581" t="str">
            <v>D</v>
          </cell>
          <cell r="J5581" t="str">
            <v>EXTRA PUDING BLN AGT-05 PRODUKSI</v>
          </cell>
          <cell r="K5581" t="str">
            <v>103390120</v>
          </cell>
        </row>
        <row r="5582">
          <cell r="A5582" t="str">
            <v>F</v>
          </cell>
          <cell r="B5582" t="str">
            <v>1</v>
          </cell>
          <cell r="D5582" t="str">
            <v>003714</v>
          </cell>
          <cell r="E5582">
            <v>38590</v>
          </cell>
          <cell r="F5582" t="str">
            <v>48524F1</v>
          </cell>
          <cell r="G5582" t="str">
            <v>6706030124F1</v>
          </cell>
          <cell r="H5582">
            <v>8024</v>
          </cell>
          <cell r="I5582" t="str">
            <v>D</v>
          </cell>
          <cell r="J5582" t="str">
            <v>EXTRA PUDING BLN AGT-05 PRODUKSI I</v>
          </cell>
          <cell r="K5582" t="str">
            <v>103390130</v>
          </cell>
        </row>
        <row r="5583">
          <cell r="A5583" t="str">
            <v>F</v>
          </cell>
          <cell r="B5583" t="str">
            <v>1</v>
          </cell>
          <cell r="D5583" t="str">
            <v>003714</v>
          </cell>
          <cell r="E5583">
            <v>38590</v>
          </cell>
          <cell r="F5583" t="str">
            <v>48524F2</v>
          </cell>
          <cell r="G5583" t="str">
            <v>6706030124F2</v>
          </cell>
          <cell r="H5583">
            <v>216635</v>
          </cell>
          <cell r="I5583" t="str">
            <v>D</v>
          </cell>
          <cell r="J5583" t="str">
            <v>EXTRA PUDING BLN AGT-05 GRANULASI</v>
          </cell>
          <cell r="K5583" t="str">
            <v>103390140</v>
          </cell>
        </row>
        <row r="5584">
          <cell r="A5584" t="str">
            <v>F</v>
          </cell>
          <cell r="B5584" t="str">
            <v>1</v>
          </cell>
          <cell r="D5584" t="str">
            <v>003714</v>
          </cell>
          <cell r="E5584">
            <v>38590</v>
          </cell>
          <cell r="F5584" t="str">
            <v>48524F3</v>
          </cell>
          <cell r="G5584" t="str">
            <v>6706030124F3</v>
          </cell>
          <cell r="H5584">
            <v>128376</v>
          </cell>
          <cell r="I5584" t="str">
            <v>D</v>
          </cell>
          <cell r="J5584" t="str">
            <v>EXTRA PUDING BLN AGT-05 PENCETAKAN</v>
          </cell>
          <cell r="K5584" t="str">
            <v>103390150</v>
          </cell>
        </row>
        <row r="5585">
          <cell r="A5585" t="str">
            <v>F</v>
          </cell>
          <cell r="B5585" t="str">
            <v>1</v>
          </cell>
          <cell r="D5585" t="str">
            <v>003714</v>
          </cell>
          <cell r="E5585">
            <v>38590</v>
          </cell>
          <cell r="F5585" t="str">
            <v>48524F4</v>
          </cell>
          <cell r="G5585" t="str">
            <v>6706030124F4</v>
          </cell>
          <cell r="H5585">
            <v>32094</v>
          </cell>
          <cell r="I5585" t="str">
            <v>D</v>
          </cell>
          <cell r="J5585" t="str">
            <v>EXTRA PUDING BLN AGT-05 PENYALUTAN</v>
          </cell>
          <cell r="K5585" t="str">
            <v>103390160</v>
          </cell>
        </row>
        <row r="5586">
          <cell r="A5586" t="str">
            <v>F</v>
          </cell>
          <cell r="B5586" t="str">
            <v>1</v>
          </cell>
          <cell r="D5586" t="str">
            <v>003714</v>
          </cell>
          <cell r="E5586">
            <v>38590</v>
          </cell>
          <cell r="F5586" t="str">
            <v>48524F5</v>
          </cell>
          <cell r="G5586" t="str">
            <v>6706030124F5</v>
          </cell>
          <cell r="H5586">
            <v>16047</v>
          </cell>
          <cell r="I5586" t="str">
            <v>D</v>
          </cell>
          <cell r="J5586" t="str">
            <v>EXTRA PUDING BLN AGT-05 ARV</v>
          </cell>
          <cell r="K5586" t="str">
            <v>103390170</v>
          </cell>
        </row>
        <row r="5587">
          <cell r="A5587" t="str">
            <v>F</v>
          </cell>
          <cell r="B5587" t="str">
            <v>1</v>
          </cell>
          <cell r="D5587" t="str">
            <v>003714</v>
          </cell>
          <cell r="E5587">
            <v>38590</v>
          </cell>
          <cell r="F5587" t="str">
            <v>48524F6</v>
          </cell>
          <cell r="G5587" t="str">
            <v>6706030124F6</v>
          </cell>
          <cell r="H5587">
            <v>481411</v>
          </cell>
          <cell r="I5587" t="str">
            <v>D</v>
          </cell>
          <cell r="J5587" t="str">
            <v>EXTRA PUDING BLN AGT-05 PENGEMASAN PRIMER</v>
          </cell>
          <cell r="K5587" t="str">
            <v>103390180</v>
          </cell>
        </row>
        <row r="5588">
          <cell r="A5588" t="str">
            <v>F</v>
          </cell>
          <cell r="B5588" t="str">
            <v>1</v>
          </cell>
          <cell r="D5588" t="str">
            <v>003714</v>
          </cell>
          <cell r="E5588">
            <v>38590</v>
          </cell>
          <cell r="F5588" t="str">
            <v>48524F7</v>
          </cell>
          <cell r="G5588" t="str">
            <v>6706030124F7</v>
          </cell>
          <cell r="H5588">
            <v>481411</v>
          </cell>
          <cell r="I5588" t="str">
            <v>D</v>
          </cell>
          <cell r="J5588" t="str">
            <v>EXTRA PUDING BLN AGT-05 PENGEMASAN SEKUNDER</v>
          </cell>
          <cell r="K5588" t="str">
            <v>103390190</v>
          </cell>
        </row>
        <row r="5589">
          <cell r="A5589" t="str">
            <v>F</v>
          </cell>
          <cell r="B5589" t="str">
            <v>1</v>
          </cell>
          <cell r="D5589" t="str">
            <v>003714</v>
          </cell>
          <cell r="E5589">
            <v>38590</v>
          </cell>
          <cell r="F5589" t="str">
            <v>48524G1</v>
          </cell>
          <cell r="G5589" t="str">
            <v>6706030124G1</v>
          </cell>
          <cell r="H5589">
            <v>8024</v>
          </cell>
          <cell r="I5589" t="str">
            <v>D</v>
          </cell>
          <cell r="J5589" t="str">
            <v>EXTRA PUDING BLN AGT-05 PRODUKSI II</v>
          </cell>
          <cell r="K5589" t="str">
            <v>103390200</v>
          </cell>
        </row>
        <row r="5590">
          <cell r="A5590" t="str">
            <v>F</v>
          </cell>
          <cell r="B5590" t="str">
            <v>1</v>
          </cell>
          <cell r="D5590" t="str">
            <v>003714</v>
          </cell>
          <cell r="E5590">
            <v>38590</v>
          </cell>
          <cell r="F5590" t="str">
            <v>48524G2</v>
          </cell>
          <cell r="G5590" t="str">
            <v>6706030124G2</v>
          </cell>
          <cell r="H5590">
            <v>208611</v>
          </cell>
          <cell r="I5590" t="str">
            <v>D</v>
          </cell>
          <cell r="J5590" t="str">
            <v>EXTRA PUDING BLN AGT-05 PENCAMPURAN &amp; PENGIS</v>
          </cell>
          <cell r="K5590" t="str">
            <v>103390210</v>
          </cell>
        </row>
        <row r="5591">
          <cell r="A5591" t="str">
            <v>F</v>
          </cell>
          <cell r="B5591" t="str">
            <v>1</v>
          </cell>
          <cell r="D5591" t="str">
            <v>003714</v>
          </cell>
          <cell r="E5591">
            <v>38590</v>
          </cell>
          <cell r="F5591" t="str">
            <v>48524G3</v>
          </cell>
          <cell r="G5591" t="str">
            <v>6706030124G3</v>
          </cell>
          <cell r="H5591">
            <v>88259</v>
          </cell>
          <cell r="I5591" t="str">
            <v>D</v>
          </cell>
          <cell r="J5591" t="str">
            <v>EXTRA PUDING BLN AGT-05 PENCAMPURAN &amp; PENGIS</v>
          </cell>
          <cell r="K5591" t="str">
            <v>103390220</v>
          </cell>
        </row>
        <row r="5592">
          <cell r="A5592" t="str">
            <v>F</v>
          </cell>
          <cell r="B5592" t="str">
            <v>1</v>
          </cell>
          <cell r="D5592" t="str">
            <v>003714</v>
          </cell>
          <cell r="E5592">
            <v>38590</v>
          </cell>
          <cell r="F5592" t="str">
            <v>48524G4</v>
          </cell>
          <cell r="G5592" t="str">
            <v>6706030124G4</v>
          </cell>
          <cell r="H5592">
            <v>184541</v>
          </cell>
          <cell r="I5592" t="str">
            <v>D</v>
          </cell>
          <cell r="J5592" t="str">
            <v>EXTRA PUDING BLN AGT-05 PENGEMASAN CAIRAN &amp;</v>
          </cell>
          <cell r="K5592" t="str">
            <v>103390230</v>
          </cell>
        </row>
        <row r="5593">
          <cell r="A5593" t="str">
            <v>F</v>
          </cell>
          <cell r="B5593" t="str">
            <v>1</v>
          </cell>
          <cell r="D5593" t="str">
            <v>003714</v>
          </cell>
          <cell r="E5593">
            <v>38590</v>
          </cell>
          <cell r="F5593" t="str">
            <v>48524G5</v>
          </cell>
          <cell r="G5593" t="str">
            <v>6706030124G5</v>
          </cell>
          <cell r="H5593">
            <v>272799</v>
          </cell>
          <cell r="I5593" t="str">
            <v>D</v>
          </cell>
          <cell r="J5593" t="str">
            <v>EXTRA PUDING BLN AGT-05 PROSES &amp; PENGEMASAN</v>
          </cell>
          <cell r="K5593" t="str">
            <v>103390240</v>
          </cell>
        </row>
        <row r="5594">
          <cell r="A5594" t="str">
            <v>F</v>
          </cell>
          <cell r="B5594" t="str">
            <v>1</v>
          </cell>
          <cell r="D5594" t="str">
            <v>003714</v>
          </cell>
          <cell r="E5594">
            <v>38590</v>
          </cell>
          <cell r="F5594" t="str">
            <v>48524H1</v>
          </cell>
          <cell r="G5594" t="str">
            <v>6706030124H1</v>
          </cell>
          <cell r="H5594">
            <v>16047</v>
          </cell>
          <cell r="I5594" t="str">
            <v>D</v>
          </cell>
          <cell r="J5594" t="str">
            <v>EXTRA PUDING BLN AGT-05 PRODUKSI III</v>
          </cell>
          <cell r="K5594" t="str">
            <v>103390250</v>
          </cell>
        </row>
        <row r="5595">
          <cell r="A5595" t="str">
            <v>F</v>
          </cell>
          <cell r="B5595" t="str">
            <v>1</v>
          </cell>
          <cell r="D5595" t="str">
            <v>003714</v>
          </cell>
          <cell r="E5595">
            <v>38590</v>
          </cell>
          <cell r="F5595" t="str">
            <v>48524H2</v>
          </cell>
          <cell r="G5595" t="str">
            <v>6706030124H2</v>
          </cell>
          <cell r="H5595">
            <v>88259</v>
          </cell>
          <cell r="I5595" t="str">
            <v>D</v>
          </cell>
          <cell r="J5595" t="str">
            <v>EXTRA PUDING BLN AGT-05 PENCAMPURAN DAN PENC</v>
          </cell>
          <cell r="K5595" t="str">
            <v>103390260</v>
          </cell>
        </row>
        <row r="5596">
          <cell r="A5596" t="str">
            <v>F</v>
          </cell>
          <cell r="B5596" t="str">
            <v>1</v>
          </cell>
          <cell r="D5596" t="str">
            <v>003714</v>
          </cell>
          <cell r="E5596">
            <v>38590</v>
          </cell>
          <cell r="F5596" t="str">
            <v>48524H3</v>
          </cell>
          <cell r="G5596" t="str">
            <v>6706030124H3</v>
          </cell>
          <cell r="H5596">
            <v>104306</v>
          </cell>
          <cell r="I5596" t="str">
            <v>D</v>
          </cell>
          <cell r="J5596" t="str">
            <v>EXTRA PUDING BLN AGT-05 PENGEMASAN PIL KB &amp;</v>
          </cell>
          <cell r="K5596" t="str">
            <v>103390270</v>
          </cell>
        </row>
        <row r="5597">
          <cell r="A5597" t="str">
            <v>F</v>
          </cell>
          <cell r="B5597" t="str">
            <v>1</v>
          </cell>
          <cell r="D5597" t="str">
            <v>003714</v>
          </cell>
          <cell r="E5597">
            <v>38590</v>
          </cell>
          <cell r="F5597" t="str">
            <v>48524H4</v>
          </cell>
          <cell r="G5597" t="str">
            <v>6706030124H4</v>
          </cell>
          <cell r="H5597">
            <v>264776</v>
          </cell>
          <cell r="I5597" t="str">
            <v>D</v>
          </cell>
          <cell r="J5597" t="str">
            <v>EXTRA PUDING BLN AGT-05 EKSTRAKSI KINA</v>
          </cell>
          <cell r="K5597" t="str">
            <v>103390280</v>
          </cell>
        </row>
        <row r="5598">
          <cell r="A5598" t="str">
            <v>F</v>
          </cell>
          <cell r="B5598" t="str">
            <v>1</v>
          </cell>
          <cell r="D5598" t="str">
            <v>003714</v>
          </cell>
          <cell r="E5598">
            <v>38590</v>
          </cell>
          <cell r="F5598" t="str">
            <v>48524H5</v>
          </cell>
          <cell r="G5598" t="str">
            <v>6706030124H5</v>
          </cell>
          <cell r="H5598">
            <v>264776</v>
          </cell>
          <cell r="I5598" t="str">
            <v>D</v>
          </cell>
          <cell r="J5598" t="str">
            <v>EXTRA PUDING BLN AGT-05 ISOLASI ALKALOID KIN</v>
          </cell>
          <cell r="K5598" t="str">
            <v>103390290</v>
          </cell>
        </row>
        <row r="5599">
          <cell r="A5599" t="str">
            <v>F</v>
          </cell>
          <cell r="B5599" t="str">
            <v>1</v>
          </cell>
          <cell r="D5599" t="str">
            <v>003714</v>
          </cell>
          <cell r="E5599">
            <v>38590</v>
          </cell>
          <cell r="F5599" t="str">
            <v>48524H6</v>
          </cell>
          <cell r="G5599" t="str">
            <v>6706030124H6</v>
          </cell>
          <cell r="H5599">
            <v>192564</v>
          </cell>
          <cell r="I5599" t="str">
            <v>D</v>
          </cell>
          <cell r="J5599" t="str">
            <v>EXTRA PUDING BLN AGT-05 PEMURNIAN &amp; PENGEMAS</v>
          </cell>
          <cell r="K5599" t="str">
            <v>103390300</v>
          </cell>
        </row>
        <row r="5600">
          <cell r="A5600" t="str">
            <v>F</v>
          </cell>
          <cell r="B5600" t="str">
            <v>1</v>
          </cell>
          <cell r="D5600" t="str">
            <v>003714</v>
          </cell>
          <cell r="E5600">
            <v>38590</v>
          </cell>
          <cell r="F5600" t="str">
            <v>48524E1</v>
          </cell>
          <cell r="G5600" t="str">
            <v>6706030124E1</v>
          </cell>
          <cell r="H5600">
            <v>48141</v>
          </cell>
          <cell r="I5600" t="str">
            <v>D</v>
          </cell>
          <cell r="J5600" t="str">
            <v>EXTRA PUDING BLN AGT-05 KARANTINA DALAM PROS</v>
          </cell>
          <cell r="K5600" t="str">
            <v>103390310</v>
          </cell>
        </row>
        <row r="5601">
          <cell r="A5601" t="str">
            <v>F</v>
          </cell>
          <cell r="B5601" t="str">
            <v>1</v>
          </cell>
          <cell r="D5601" t="str">
            <v>003714</v>
          </cell>
          <cell r="E5601">
            <v>38590</v>
          </cell>
          <cell r="F5601" t="str">
            <v>48524I0</v>
          </cell>
          <cell r="G5601" t="str">
            <v>6706030124I0</v>
          </cell>
          <cell r="H5601">
            <v>8024</v>
          </cell>
          <cell r="I5601" t="str">
            <v>D</v>
          </cell>
          <cell r="J5601" t="str">
            <v>EXTRA PUDING BLN AGT-05 PENGELOLAAN MUTU</v>
          </cell>
          <cell r="K5601" t="str">
            <v>103390320</v>
          </cell>
        </row>
        <row r="5602">
          <cell r="A5602" t="str">
            <v>F</v>
          </cell>
          <cell r="B5602" t="str">
            <v>1</v>
          </cell>
          <cell r="D5602" t="str">
            <v>003714</v>
          </cell>
          <cell r="E5602">
            <v>38590</v>
          </cell>
          <cell r="F5602" t="str">
            <v>48524J1</v>
          </cell>
          <cell r="G5602" t="str">
            <v>6706030124J1</v>
          </cell>
          <cell r="H5602">
            <v>184541</v>
          </cell>
          <cell r="I5602" t="str">
            <v>D</v>
          </cell>
          <cell r="J5602" t="str">
            <v>EXTRA PUDING BLN AGT-05 PEMASTIAN MUTU</v>
          </cell>
          <cell r="K5602" t="str">
            <v>103390330</v>
          </cell>
        </row>
        <row r="5603">
          <cell r="A5603" t="str">
            <v>F</v>
          </cell>
          <cell r="B5603" t="str">
            <v>1</v>
          </cell>
          <cell r="D5603" t="str">
            <v>003714</v>
          </cell>
          <cell r="E5603">
            <v>38590</v>
          </cell>
          <cell r="F5603" t="str">
            <v>48524J2</v>
          </cell>
          <cell r="G5603" t="str">
            <v>6706030124J2</v>
          </cell>
          <cell r="H5603">
            <v>104306</v>
          </cell>
          <cell r="I5603" t="str">
            <v>D</v>
          </cell>
          <cell r="J5603" t="str">
            <v>EXTRA PUDING BLN AGT-05 PENGAWASAN DALAM PRO</v>
          </cell>
          <cell r="K5603" t="str">
            <v>103390340</v>
          </cell>
        </row>
        <row r="5604">
          <cell r="A5604" t="str">
            <v>F</v>
          </cell>
          <cell r="B5604" t="str">
            <v>1</v>
          </cell>
          <cell r="D5604" t="str">
            <v>003714</v>
          </cell>
          <cell r="E5604">
            <v>38590</v>
          </cell>
          <cell r="F5604" t="str">
            <v>48524J3</v>
          </cell>
          <cell r="G5604" t="str">
            <v>6706030124J3</v>
          </cell>
          <cell r="H5604">
            <v>56165</v>
          </cell>
          <cell r="I5604" t="str">
            <v>D</v>
          </cell>
          <cell r="J5604" t="str">
            <v>EXTRA PUDING BLN AGT-05 PENGAWASAN DALAM PRO</v>
          </cell>
          <cell r="K5604" t="str">
            <v>103390350</v>
          </cell>
        </row>
        <row r="5605">
          <cell r="A5605" t="str">
            <v>F</v>
          </cell>
          <cell r="B5605" t="str">
            <v>1</v>
          </cell>
          <cell r="D5605" t="str">
            <v>003714</v>
          </cell>
          <cell r="E5605">
            <v>38590</v>
          </cell>
          <cell r="F5605" t="str">
            <v>48524J4</v>
          </cell>
          <cell r="G5605" t="str">
            <v>6706030124J4</v>
          </cell>
          <cell r="H5605">
            <v>40118</v>
          </cell>
          <cell r="I5605" t="str">
            <v>D</v>
          </cell>
          <cell r="J5605" t="str">
            <v>EXTRA PUDING BLN AGT-05 PENGAWASAN PRODUK AK</v>
          </cell>
          <cell r="K5605" t="str">
            <v>103390360</v>
          </cell>
        </row>
        <row r="5606">
          <cell r="A5606" t="str">
            <v>F</v>
          </cell>
          <cell r="B5606" t="str">
            <v>1</v>
          </cell>
          <cell r="D5606" t="str">
            <v>003714</v>
          </cell>
          <cell r="E5606">
            <v>38590</v>
          </cell>
          <cell r="F5606" t="str">
            <v>48524J5</v>
          </cell>
          <cell r="G5606" t="str">
            <v>6706030124J5</v>
          </cell>
          <cell r="H5606">
            <v>16047</v>
          </cell>
          <cell r="I5606" t="str">
            <v>D</v>
          </cell>
          <cell r="J5606" t="str">
            <v>EXTRA PUDING BLN AGT-05 KALIBRASI INSTRUMEN</v>
          </cell>
          <cell r="K5606" t="str">
            <v>103390370</v>
          </cell>
        </row>
        <row r="5607">
          <cell r="A5607" t="str">
            <v>F</v>
          </cell>
          <cell r="B5607" t="str">
            <v>1</v>
          </cell>
          <cell r="D5607" t="str">
            <v>003714</v>
          </cell>
          <cell r="E5607">
            <v>38590</v>
          </cell>
          <cell r="F5607" t="str">
            <v>48524J6</v>
          </cell>
          <cell r="G5607" t="str">
            <v>6706030124J6</v>
          </cell>
          <cell r="H5607">
            <v>8024</v>
          </cell>
          <cell r="I5607" t="str">
            <v>D</v>
          </cell>
          <cell r="J5607" t="str">
            <v>EXTRA PUDING BLN AGT-05 DOKUMENTASI</v>
          </cell>
          <cell r="K5607" t="str">
            <v>103390380</v>
          </cell>
        </row>
        <row r="5608">
          <cell r="A5608" t="str">
            <v>F</v>
          </cell>
          <cell r="B5608" t="str">
            <v>1</v>
          </cell>
          <cell r="D5608" t="str">
            <v>003714</v>
          </cell>
          <cell r="E5608">
            <v>38590</v>
          </cell>
          <cell r="F5608" t="str">
            <v>48524J7</v>
          </cell>
          <cell r="G5608" t="str">
            <v>6706030124J7</v>
          </cell>
          <cell r="H5608">
            <v>8024</v>
          </cell>
          <cell r="I5608" t="str">
            <v>D</v>
          </cell>
          <cell r="J5608" t="str">
            <v>EXTRA PUDING BLN AGT-05 PENANGANAN REGULASI</v>
          </cell>
          <cell r="K5608" t="str">
            <v>103390390</v>
          </cell>
        </row>
        <row r="5609">
          <cell r="A5609" t="str">
            <v>F</v>
          </cell>
          <cell r="B5609" t="str">
            <v>1</v>
          </cell>
          <cell r="D5609" t="str">
            <v>003714</v>
          </cell>
          <cell r="E5609">
            <v>38590</v>
          </cell>
          <cell r="F5609" t="str">
            <v>48524K1</v>
          </cell>
          <cell r="G5609" t="str">
            <v>6706030124K1</v>
          </cell>
          <cell r="H5609">
            <v>8024</v>
          </cell>
          <cell r="I5609" t="str">
            <v>D</v>
          </cell>
          <cell r="J5609" t="str">
            <v>EXTRA PUDING BLN AGT-05 LABORATORIUM PENGUJI</v>
          </cell>
          <cell r="K5609" t="str">
            <v>103390400</v>
          </cell>
        </row>
        <row r="5610">
          <cell r="A5610" t="str">
            <v>F</v>
          </cell>
          <cell r="B5610" t="str">
            <v>1</v>
          </cell>
          <cell r="D5610" t="str">
            <v>003714</v>
          </cell>
          <cell r="E5610">
            <v>38590</v>
          </cell>
          <cell r="F5610" t="str">
            <v>48524K2</v>
          </cell>
          <cell r="G5610" t="str">
            <v>6706030124K2</v>
          </cell>
          <cell r="H5610">
            <v>24071</v>
          </cell>
          <cell r="I5610" t="str">
            <v>D</v>
          </cell>
          <cell r="J5610" t="str">
            <v>EXTRA PUDING BLN AGT-05 PEMERIKSAAN BAHAN BA</v>
          </cell>
          <cell r="K5610" t="str">
            <v>103390410</v>
          </cell>
        </row>
        <row r="5611">
          <cell r="A5611" t="str">
            <v>F</v>
          </cell>
          <cell r="B5611" t="str">
            <v>1</v>
          </cell>
          <cell r="D5611" t="str">
            <v>003714</v>
          </cell>
          <cell r="E5611">
            <v>38590</v>
          </cell>
          <cell r="F5611" t="str">
            <v>48524K3</v>
          </cell>
          <cell r="G5611" t="str">
            <v>6706030124K3</v>
          </cell>
          <cell r="H5611">
            <v>24071</v>
          </cell>
          <cell r="I5611" t="str">
            <v>D</v>
          </cell>
          <cell r="J5611" t="str">
            <v>EXTRA PUDING BLN AGT-05 PEMERIKSAAN BAHAN KE</v>
          </cell>
          <cell r="K5611" t="str">
            <v>103390420</v>
          </cell>
        </row>
        <row r="5612">
          <cell r="A5612" t="str">
            <v>F</v>
          </cell>
          <cell r="B5612" t="str">
            <v>1</v>
          </cell>
          <cell r="D5612" t="str">
            <v>003714</v>
          </cell>
          <cell r="E5612">
            <v>38590</v>
          </cell>
          <cell r="F5612" t="str">
            <v>48524K4</v>
          </cell>
          <cell r="G5612" t="str">
            <v>6706030124K4</v>
          </cell>
          <cell r="H5612">
            <v>64188</v>
          </cell>
          <cell r="I5612" t="str">
            <v>D</v>
          </cell>
          <cell r="J5612" t="str">
            <v>EXTRA PUDING BLN AGT-05 PEMERIKSAAN PRODUK J</v>
          </cell>
          <cell r="K5612" t="str">
            <v>103390430</v>
          </cell>
        </row>
        <row r="5613">
          <cell r="A5613" t="str">
            <v>F</v>
          </cell>
          <cell r="B5613" t="str">
            <v>1</v>
          </cell>
          <cell r="D5613" t="str">
            <v>003714</v>
          </cell>
          <cell r="E5613">
            <v>38590</v>
          </cell>
          <cell r="F5613" t="str">
            <v>48524K5</v>
          </cell>
          <cell r="G5613" t="str">
            <v>6706030124K5</v>
          </cell>
          <cell r="H5613">
            <v>24071</v>
          </cell>
          <cell r="I5613" t="str">
            <v>D</v>
          </cell>
          <cell r="J5613" t="str">
            <v>EXTRA PUDING BLN AGT-05 PEMERIKSAAN KINA</v>
          </cell>
          <cell r="K5613" t="str">
            <v>103390440</v>
          </cell>
        </row>
        <row r="5614">
          <cell r="A5614" t="str">
            <v>F</v>
          </cell>
          <cell r="B5614" t="str">
            <v>1</v>
          </cell>
          <cell r="D5614" t="str">
            <v>003714</v>
          </cell>
          <cell r="E5614">
            <v>38590</v>
          </cell>
          <cell r="F5614" t="str">
            <v>48524K6</v>
          </cell>
          <cell r="G5614" t="str">
            <v>6706030124K6</v>
          </cell>
          <cell r="H5614">
            <v>24071</v>
          </cell>
          <cell r="I5614" t="str">
            <v>D</v>
          </cell>
          <cell r="J5614" t="str">
            <v>EXTRA PUDING BLN AGT-05 PEMERIKSAAN MIKROBIO</v>
          </cell>
          <cell r="K5614" t="str">
            <v>103390450</v>
          </cell>
        </row>
        <row r="5615">
          <cell r="A5615" t="str">
            <v>F</v>
          </cell>
          <cell r="B5615" t="str">
            <v>1</v>
          </cell>
          <cell r="D5615" t="str">
            <v>003714</v>
          </cell>
          <cell r="E5615">
            <v>38590</v>
          </cell>
          <cell r="F5615" t="str">
            <v>48524L1</v>
          </cell>
          <cell r="G5615" t="str">
            <v>6706030124L1</v>
          </cell>
          <cell r="H5615">
            <v>40118</v>
          </cell>
          <cell r="I5615" t="str">
            <v>D</v>
          </cell>
          <cell r="J5615" t="str">
            <v>EXTRA PUDING BLN AGT-05 TEKNOLOGI FORMULASI</v>
          </cell>
          <cell r="K5615" t="str">
            <v>103390460</v>
          </cell>
        </row>
        <row r="5616">
          <cell r="A5616" t="str">
            <v>F</v>
          </cell>
          <cell r="B5616" t="str">
            <v>1</v>
          </cell>
          <cell r="D5616" t="str">
            <v>003714</v>
          </cell>
          <cell r="E5616">
            <v>38590</v>
          </cell>
          <cell r="F5616" t="str">
            <v>48524L2</v>
          </cell>
          <cell r="G5616" t="str">
            <v>6706030124L2</v>
          </cell>
          <cell r="H5616">
            <v>8024</v>
          </cell>
          <cell r="I5616" t="str">
            <v>D</v>
          </cell>
          <cell r="J5616" t="str">
            <v>EXTRA PUDING BLN AGT-05 EVALUASI FORMULASI</v>
          </cell>
          <cell r="K5616" t="str">
            <v>103390470</v>
          </cell>
        </row>
        <row r="5617">
          <cell r="A5617" t="str">
            <v>F</v>
          </cell>
          <cell r="B5617" t="str">
            <v>1</v>
          </cell>
          <cell r="D5617" t="str">
            <v>003714</v>
          </cell>
          <cell r="E5617">
            <v>38590</v>
          </cell>
          <cell r="F5617" t="str">
            <v>48524L3</v>
          </cell>
          <cell r="G5617" t="str">
            <v>6706030124L3</v>
          </cell>
          <cell r="H5617">
            <v>16047</v>
          </cell>
          <cell r="I5617" t="str">
            <v>D</v>
          </cell>
          <cell r="J5617" t="str">
            <v>EXTRA PUDING BLN AGT-05 EVALUASI METODA ANAL</v>
          </cell>
          <cell r="K5617" t="str">
            <v>103390480</v>
          </cell>
        </row>
        <row r="5618">
          <cell r="A5618" t="str">
            <v>F</v>
          </cell>
          <cell r="B5618" t="str">
            <v>1</v>
          </cell>
          <cell r="D5618" t="str">
            <v>003714</v>
          </cell>
          <cell r="E5618">
            <v>38590</v>
          </cell>
          <cell r="F5618" t="str">
            <v>48524L4</v>
          </cell>
          <cell r="G5618" t="str">
            <v>6706030124L4</v>
          </cell>
          <cell r="H5618">
            <v>16047</v>
          </cell>
          <cell r="I5618" t="str">
            <v>D</v>
          </cell>
          <cell r="J5618" t="str">
            <v>EXTRA PUDING BLN AGT-05 EVALUASI BAHAN KEMAS</v>
          </cell>
          <cell r="K5618" t="str">
            <v>103390490</v>
          </cell>
        </row>
        <row r="5619">
          <cell r="A5619" t="str">
            <v>F</v>
          </cell>
          <cell r="B5619" t="str">
            <v>1</v>
          </cell>
          <cell r="D5619" t="str">
            <v>003714</v>
          </cell>
          <cell r="E5619">
            <v>38590</v>
          </cell>
          <cell r="F5619" t="str">
            <v>48524M1</v>
          </cell>
          <cell r="G5619" t="str">
            <v>6706030124M1</v>
          </cell>
          <cell r="H5619">
            <v>16047</v>
          </cell>
          <cell r="I5619" t="str">
            <v>D</v>
          </cell>
          <cell r="J5619" t="str">
            <v>EXTRA PUDING BLN AGT-05 TEKNIK &amp; PEMELIHARAA</v>
          </cell>
          <cell r="K5619" t="str">
            <v>103390500</v>
          </cell>
        </row>
        <row r="5620">
          <cell r="A5620" t="str">
            <v>F</v>
          </cell>
          <cell r="B5620" t="str">
            <v>1</v>
          </cell>
          <cell r="D5620" t="str">
            <v>003714</v>
          </cell>
          <cell r="E5620">
            <v>38590</v>
          </cell>
          <cell r="F5620" t="str">
            <v>48524M2</v>
          </cell>
          <cell r="G5620" t="str">
            <v>6706030124M2</v>
          </cell>
          <cell r="H5620">
            <v>32094</v>
          </cell>
          <cell r="I5620" t="str">
            <v>D</v>
          </cell>
          <cell r="J5620" t="str">
            <v>EXTRA PUDING BLN AGT-05 BANGUNAN &amp; LINGKUNGA</v>
          </cell>
          <cell r="K5620" t="str">
            <v>103390510</v>
          </cell>
        </row>
        <row r="5621">
          <cell r="A5621" t="str">
            <v>F</v>
          </cell>
          <cell r="B5621" t="str">
            <v>1</v>
          </cell>
          <cell r="D5621" t="str">
            <v>003714</v>
          </cell>
          <cell r="E5621">
            <v>38590</v>
          </cell>
          <cell r="F5621" t="str">
            <v>48524M3</v>
          </cell>
          <cell r="G5621" t="str">
            <v>6706030124M3</v>
          </cell>
          <cell r="H5621">
            <v>112329</v>
          </cell>
          <cell r="I5621" t="str">
            <v>D</v>
          </cell>
          <cell r="J5621" t="str">
            <v>EXTRA PUDING BLN AGT-05 ELEKTRIK &amp; INSTALASI</v>
          </cell>
          <cell r="K5621" t="str">
            <v>103390520</v>
          </cell>
        </row>
        <row r="5622">
          <cell r="A5622" t="str">
            <v>F</v>
          </cell>
          <cell r="B5622" t="str">
            <v>1</v>
          </cell>
          <cell r="D5622" t="str">
            <v>003714</v>
          </cell>
          <cell r="E5622">
            <v>38590</v>
          </cell>
          <cell r="F5622" t="str">
            <v>48524M4</v>
          </cell>
          <cell r="G5622" t="str">
            <v>6706030124M4</v>
          </cell>
          <cell r="H5622">
            <v>88259</v>
          </cell>
          <cell r="I5622" t="str">
            <v>D</v>
          </cell>
          <cell r="J5622" t="str">
            <v>EXTRA PUDING BLN AGT-05 MEKANIK</v>
          </cell>
          <cell r="K5622" t="str">
            <v>103390530</v>
          </cell>
        </row>
        <row r="5623">
          <cell r="A5623" t="str">
            <v>F</v>
          </cell>
          <cell r="B5623" t="str">
            <v>1</v>
          </cell>
          <cell r="D5623" t="str">
            <v>003714</v>
          </cell>
          <cell r="E5623">
            <v>38590</v>
          </cell>
          <cell r="F5623" t="str">
            <v>48524N1</v>
          </cell>
          <cell r="G5623" t="str">
            <v>6706030124N1</v>
          </cell>
          <cell r="H5623">
            <v>8024</v>
          </cell>
          <cell r="I5623" t="str">
            <v>D</v>
          </cell>
          <cell r="J5623" t="str">
            <v>EXTRA PUDING BLN AGT-05 PENYIMPANAN</v>
          </cell>
          <cell r="K5623" t="str">
            <v>103390540</v>
          </cell>
        </row>
        <row r="5624">
          <cell r="A5624" t="str">
            <v>F</v>
          </cell>
          <cell r="B5624" t="str">
            <v>1</v>
          </cell>
          <cell r="D5624" t="str">
            <v>003714</v>
          </cell>
          <cell r="E5624">
            <v>38590</v>
          </cell>
          <cell r="F5624" t="str">
            <v>48524N2</v>
          </cell>
          <cell r="G5624" t="str">
            <v>6706030124N2</v>
          </cell>
          <cell r="H5624">
            <v>48141</v>
          </cell>
          <cell r="I5624" t="str">
            <v>D</v>
          </cell>
          <cell r="J5624" t="str">
            <v>EXTRA PUDING BLN AGT-05 PENYIMPANAN BAHAN BA</v>
          </cell>
          <cell r="K5624" t="str">
            <v>103390550</v>
          </cell>
        </row>
        <row r="5625">
          <cell r="A5625" t="str">
            <v>F</v>
          </cell>
          <cell r="B5625" t="str">
            <v>1</v>
          </cell>
          <cell r="D5625" t="str">
            <v>003714</v>
          </cell>
          <cell r="E5625">
            <v>38590</v>
          </cell>
          <cell r="F5625" t="str">
            <v>48524N3</v>
          </cell>
          <cell r="G5625" t="str">
            <v>6706030124N3</v>
          </cell>
          <cell r="H5625">
            <v>56165</v>
          </cell>
          <cell r="I5625" t="str">
            <v>D</v>
          </cell>
          <cell r="J5625" t="str">
            <v>EXTRA PUDING BLN AGT-05 PENYIMPANAN BAHAN KE</v>
          </cell>
          <cell r="K5625" t="str">
            <v>103390560</v>
          </cell>
        </row>
        <row r="5626">
          <cell r="A5626" t="str">
            <v>F</v>
          </cell>
          <cell r="B5626" t="str">
            <v>1</v>
          </cell>
          <cell r="D5626" t="str">
            <v>003714</v>
          </cell>
          <cell r="E5626">
            <v>38590</v>
          </cell>
          <cell r="F5626" t="str">
            <v>48524N4</v>
          </cell>
          <cell r="G5626" t="str">
            <v>6706030124N4</v>
          </cell>
          <cell r="H5626">
            <v>48141</v>
          </cell>
          <cell r="I5626" t="str">
            <v>D</v>
          </cell>
          <cell r="J5626" t="str">
            <v>EXTRA PUDING BLN AGT-05 PENYIMPANAN PRODUK J</v>
          </cell>
          <cell r="K5626" t="str">
            <v>103390570</v>
          </cell>
        </row>
        <row r="5627">
          <cell r="A5627" t="str">
            <v>F</v>
          </cell>
          <cell r="B5627" t="str">
            <v>1</v>
          </cell>
          <cell r="D5627" t="str">
            <v>003714</v>
          </cell>
          <cell r="E5627">
            <v>38590</v>
          </cell>
          <cell r="F5627" t="str">
            <v>48524N5</v>
          </cell>
          <cell r="G5627" t="str">
            <v>6706030124N5</v>
          </cell>
          <cell r="H5627">
            <v>8024</v>
          </cell>
          <cell r="I5627" t="str">
            <v>D</v>
          </cell>
          <cell r="J5627" t="str">
            <v>EXTRA PUDING BLN AGT-05 PENYIMPANAN BARANG T</v>
          </cell>
          <cell r="K5627" t="str">
            <v>103390580</v>
          </cell>
        </row>
        <row r="5628">
          <cell r="A5628" t="str">
            <v>F</v>
          </cell>
          <cell r="B5628" t="str">
            <v>1</v>
          </cell>
          <cell r="D5628" t="str">
            <v>003714</v>
          </cell>
          <cell r="E5628">
            <v>38590</v>
          </cell>
          <cell r="F5628" t="str">
            <v>48524N6</v>
          </cell>
          <cell r="G5628" t="str">
            <v>6706030124N6</v>
          </cell>
          <cell r="H5628">
            <v>120353</v>
          </cell>
          <cell r="I5628" t="str">
            <v>D</v>
          </cell>
          <cell r="J5628" t="str">
            <v>EXTRA PUDING BLN AGT-05 PENYIMPANAN KULIT KI</v>
          </cell>
          <cell r="K5628" t="str">
            <v>103390590</v>
          </cell>
        </row>
        <row r="5629">
          <cell r="A5629" t="str">
            <v>F</v>
          </cell>
          <cell r="B5629" t="str">
            <v>1</v>
          </cell>
          <cell r="D5629" t="str">
            <v>003714</v>
          </cell>
          <cell r="E5629">
            <v>38590</v>
          </cell>
          <cell r="F5629" t="str">
            <v>48524N7</v>
          </cell>
          <cell r="G5629" t="str">
            <v>6706030124N7</v>
          </cell>
          <cell r="H5629">
            <v>104306</v>
          </cell>
          <cell r="I5629" t="str">
            <v>D</v>
          </cell>
          <cell r="J5629" t="str">
            <v>EXTRA PUDING BLN AGT-05 PENIMBANGAN SENTRAL</v>
          </cell>
          <cell r="K5629" t="str">
            <v>103390600</v>
          </cell>
        </row>
        <row r="5630">
          <cell r="A5630" t="str">
            <v>F</v>
          </cell>
          <cell r="B5630" t="str">
            <v>1</v>
          </cell>
          <cell r="D5630" t="str">
            <v>003714</v>
          </cell>
          <cell r="E5630">
            <v>38590</v>
          </cell>
          <cell r="F5630" t="str">
            <v>48524N8</v>
          </cell>
          <cell r="G5630" t="str">
            <v>6706030124N8</v>
          </cell>
          <cell r="H5630">
            <v>8024</v>
          </cell>
          <cell r="I5630" t="str">
            <v>D</v>
          </cell>
          <cell r="J5630" t="str">
            <v>EXTRA PUDING BLN AGT-05 PENANDAAN BAHAN KEMA</v>
          </cell>
          <cell r="K5630" t="str">
            <v>103390610</v>
          </cell>
        </row>
        <row r="5631">
          <cell r="A5631" t="str">
            <v>F</v>
          </cell>
          <cell r="B5631" t="str">
            <v>1</v>
          </cell>
          <cell r="D5631" t="str">
            <v>003714</v>
          </cell>
          <cell r="E5631">
            <v>38590</v>
          </cell>
          <cell r="F5631" t="str">
            <v>48524O1</v>
          </cell>
          <cell r="G5631" t="str">
            <v>6706030124O1</v>
          </cell>
          <cell r="H5631">
            <v>8024</v>
          </cell>
          <cell r="I5631" t="str">
            <v>D</v>
          </cell>
          <cell r="J5631" t="str">
            <v>EXTRA PUDING BLN AGT-05 PEMBELIAN</v>
          </cell>
          <cell r="K5631" t="str">
            <v>103390620</v>
          </cell>
        </row>
        <row r="5632">
          <cell r="A5632" t="str">
            <v>F</v>
          </cell>
          <cell r="B5632" t="str">
            <v>1</v>
          </cell>
          <cell r="D5632" t="str">
            <v>003714</v>
          </cell>
          <cell r="E5632">
            <v>38590</v>
          </cell>
          <cell r="F5632" t="str">
            <v>48524O2</v>
          </cell>
          <cell r="G5632" t="str">
            <v>6706030124O2</v>
          </cell>
          <cell r="H5632">
            <v>16047</v>
          </cell>
          <cell r="I5632" t="str">
            <v>D</v>
          </cell>
          <cell r="J5632" t="str">
            <v>EXTRA PUDING BLN AGT-05 PEMBELIAN BAHAN PROD</v>
          </cell>
          <cell r="K5632" t="str">
            <v>103390630</v>
          </cell>
        </row>
        <row r="5633">
          <cell r="A5633" t="str">
            <v>F</v>
          </cell>
          <cell r="B5633" t="str">
            <v>1</v>
          </cell>
          <cell r="D5633" t="str">
            <v>003714</v>
          </cell>
          <cell r="E5633">
            <v>38590</v>
          </cell>
          <cell r="F5633" t="str">
            <v>48524O3</v>
          </cell>
          <cell r="G5633" t="str">
            <v>6706030124O3</v>
          </cell>
          <cell r="H5633">
            <v>16047</v>
          </cell>
          <cell r="I5633" t="str">
            <v>D</v>
          </cell>
          <cell r="J5633" t="str">
            <v>EXTRA PUDING BLN AGT-05 PEMBELIAN BAHAN NON</v>
          </cell>
          <cell r="K5633" t="str">
            <v>103390640</v>
          </cell>
        </row>
        <row r="5634">
          <cell r="A5634" t="str">
            <v>F</v>
          </cell>
          <cell r="B5634" t="str">
            <v>1</v>
          </cell>
          <cell r="D5634" t="str">
            <v>003714</v>
          </cell>
          <cell r="E5634">
            <v>38590</v>
          </cell>
          <cell r="F5634" t="str">
            <v>48524P1</v>
          </cell>
          <cell r="G5634" t="str">
            <v>6706030124P1</v>
          </cell>
          <cell r="H5634">
            <v>8024</v>
          </cell>
          <cell r="I5634" t="str">
            <v>D</v>
          </cell>
          <cell r="J5634" t="str">
            <v>EXTRA PUDING BLN AGT-05 PENGOLAHAN DATA INFO</v>
          </cell>
          <cell r="K5634" t="str">
            <v>103390650</v>
          </cell>
        </row>
        <row r="5635">
          <cell r="A5635" t="str">
            <v>F</v>
          </cell>
          <cell r="B5635" t="str">
            <v>1</v>
          </cell>
          <cell r="D5635" t="str">
            <v>003714</v>
          </cell>
          <cell r="E5635">
            <v>38590</v>
          </cell>
          <cell r="F5635" t="str">
            <v>48524Q5</v>
          </cell>
          <cell r="G5635" t="str">
            <v>6706030124Q5</v>
          </cell>
          <cell r="H5635">
            <v>288846</v>
          </cell>
          <cell r="I5635" t="str">
            <v>D</v>
          </cell>
          <cell r="J5635" t="str">
            <v>EXTRA PUDING BLN AGT-05 UMUM</v>
          </cell>
          <cell r="K5635" t="str">
            <v>103390660</v>
          </cell>
        </row>
        <row r="5636">
          <cell r="A5636" t="str">
            <v>F</v>
          </cell>
          <cell r="B5636" t="str">
            <v>1</v>
          </cell>
          <cell r="D5636" t="str">
            <v>003714</v>
          </cell>
          <cell r="E5636">
            <v>38590</v>
          </cell>
          <cell r="F5636" t="str">
            <v>48524Q6</v>
          </cell>
          <cell r="G5636" t="str">
            <v>6706030124Q6</v>
          </cell>
          <cell r="H5636">
            <v>136400</v>
          </cell>
          <cell r="I5636" t="str">
            <v>D</v>
          </cell>
          <cell r="J5636" t="str">
            <v>EXTRA PUDING BLN AGT-05 RUMAH TANGGA</v>
          </cell>
          <cell r="K5636" t="str">
            <v>103390670</v>
          </cell>
        </row>
        <row r="5637">
          <cell r="A5637" t="str">
            <v>F</v>
          </cell>
          <cell r="B5637" t="str">
            <v>1</v>
          </cell>
          <cell r="D5637" t="str">
            <v>003714</v>
          </cell>
          <cell r="E5637">
            <v>38590</v>
          </cell>
          <cell r="F5637" t="str">
            <v>48524Q1</v>
          </cell>
          <cell r="G5637" t="str">
            <v>6706030124Q1</v>
          </cell>
          <cell r="H5637">
            <v>8024</v>
          </cell>
          <cell r="I5637" t="str">
            <v>D</v>
          </cell>
          <cell r="J5637" t="str">
            <v>EXTRA PUDING BLN AGT-05 ADM.PERSONALIA &amp; UMU</v>
          </cell>
          <cell r="K5637" t="str">
            <v>103390680</v>
          </cell>
        </row>
        <row r="5638">
          <cell r="A5638" t="str">
            <v>F</v>
          </cell>
          <cell r="B5638" t="str">
            <v>1</v>
          </cell>
          <cell r="D5638" t="str">
            <v>003714</v>
          </cell>
          <cell r="E5638">
            <v>38590</v>
          </cell>
          <cell r="F5638" t="str">
            <v>48524Q2</v>
          </cell>
          <cell r="G5638" t="str">
            <v>6706030124Q2</v>
          </cell>
          <cell r="H5638">
            <v>48141</v>
          </cell>
          <cell r="I5638" t="str">
            <v>D</v>
          </cell>
          <cell r="J5638" t="str">
            <v>EXTRA PUDING BLN AGT-05 ADM.PERSONALIA PLANT</v>
          </cell>
          <cell r="K5638" t="str">
            <v>103390690</v>
          </cell>
        </row>
        <row r="5639">
          <cell r="A5639" t="str">
            <v>F</v>
          </cell>
          <cell r="B5639" t="str">
            <v>1</v>
          </cell>
          <cell r="D5639" t="str">
            <v>003714</v>
          </cell>
          <cell r="E5639">
            <v>38590</v>
          </cell>
          <cell r="F5639" t="str">
            <v>48524Q4</v>
          </cell>
          <cell r="G5639" t="str">
            <v>6706030124Q4</v>
          </cell>
          <cell r="H5639">
            <v>16047</v>
          </cell>
          <cell r="I5639" t="str">
            <v>D</v>
          </cell>
          <cell r="J5639" t="str">
            <v>EXTRA PUDING BLN AGT-05 PELATIHAN</v>
          </cell>
          <cell r="K5639" t="str">
            <v>103390700</v>
          </cell>
        </row>
        <row r="5640">
          <cell r="A5640" t="str">
            <v>F</v>
          </cell>
          <cell r="B5640" t="str">
            <v>1</v>
          </cell>
          <cell r="D5640" t="str">
            <v>003714</v>
          </cell>
          <cell r="E5640">
            <v>38590</v>
          </cell>
          <cell r="F5640" t="str">
            <v>48524R1</v>
          </cell>
          <cell r="G5640" t="str">
            <v>6706030124R1</v>
          </cell>
          <cell r="H5640">
            <v>8024</v>
          </cell>
          <cell r="I5640" t="str">
            <v>D</v>
          </cell>
          <cell r="J5640" t="str">
            <v>EXTRA PUDING BLN AGT-05 AKUNTANSI</v>
          </cell>
          <cell r="K5640" t="str">
            <v>103390710</v>
          </cell>
        </row>
        <row r="5641">
          <cell r="A5641" t="str">
            <v>F</v>
          </cell>
          <cell r="B5641" t="str">
            <v>1</v>
          </cell>
          <cell r="D5641" t="str">
            <v>003714</v>
          </cell>
          <cell r="E5641">
            <v>38590</v>
          </cell>
          <cell r="F5641" t="str">
            <v>48524R2</v>
          </cell>
          <cell r="G5641" t="str">
            <v>6706030124R2</v>
          </cell>
          <cell r="H5641">
            <v>56165</v>
          </cell>
          <cell r="I5641" t="str">
            <v>D</v>
          </cell>
          <cell r="J5641" t="str">
            <v>EXTRA PUDING BLN AGT-05 BID.VERIFIKASI / LAP</v>
          </cell>
          <cell r="K5641" t="str">
            <v>103390720</v>
          </cell>
        </row>
        <row r="5642">
          <cell r="A5642" t="str">
            <v>F</v>
          </cell>
          <cell r="B5642" t="str">
            <v>1</v>
          </cell>
          <cell r="D5642" t="str">
            <v>003714</v>
          </cell>
          <cell r="E5642">
            <v>38590</v>
          </cell>
          <cell r="F5642" t="str">
            <v>48524R3</v>
          </cell>
          <cell r="G5642" t="str">
            <v>6706030124R3</v>
          </cell>
          <cell r="H5642">
            <v>8024</v>
          </cell>
          <cell r="I5642" t="str">
            <v>D</v>
          </cell>
          <cell r="J5642" t="str">
            <v>EXTRA PUDING BLN AGT-05 BIDANG PROSES DATA A</v>
          </cell>
          <cell r="K5642" t="str">
            <v>103390730</v>
          </cell>
        </row>
        <row r="5643">
          <cell r="A5643" t="str">
            <v>F</v>
          </cell>
          <cell r="B5643" t="str">
            <v>1</v>
          </cell>
          <cell r="D5643" t="str">
            <v>003714</v>
          </cell>
          <cell r="E5643">
            <v>38590</v>
          </cell>
          <cell r="F5643" t="str">
            <v>48524R4</v>
          </cell>
          <cell r="G5643" t="str">
            <v>6706030124R4</v>
          </cell>
          <cell r="H5643">
            <v>8024</v>
          </cell>
          <cell r="I5643" t="str">
            <v>D</v>
          </cell>
          <cell r="J5643" t="str">
            <v>EXTRA PUDING BLN AGT-05 BID STANDARISASI PEN</v>
          </cell>
          <cell r="K5643" t="str">
            <v>103390740</v>
          </cell>
        </row>
        <row r="5644">
          <cell r="A5644" t="str">
            <v>F</v>
          </cell>
          <cell r="B5644" t="str">
            <v>1</v>
          </cell>
          <cell r="D5644" t="str">
            <v>003714</v>
          </cell>
          <cell r="E5644">
            <v>38590</v>
          </cell>
          <cell r="F5644" t="str">
            <v>48524S1</v>
          </cell>
          <cell r="G5644" t="str">
            <v>6706030124S1</v>
          </cell>
          <cell r="H5644">
            <v>16047</v>
          </cell>
          <cell r="I5644" t="str">
            <v>D</v>
          </cell>
          <cell r="J5644" t="str">
            <v>EXTRA PUDING BLN AGT-05 KEUANGAN</v>
          </cell>
          <cell r="K5644" t="str">
            <v>103390750</v>
          </cell>
        </row>
        <row r="5645">
          <cell r="A5645" t="str">
            <v>F</v>
          </cell>
          <cell r="B5645" t="str">
            <v>1</v>
          </cell>
          <cell r="D5645" t="str">
            <v>003714</v>
          </cell>
          <cell r="E5645">
            <v>38590</v>
          </cell>
          <cell r="F5645" t="str">
            <v>48524S2</v>
          </cell>
          <cell r="G5645" t="str">
            <v>6706030124S2</v>
          </cell>
          <cell r="H5645">
            <v>16030</v>
          </cell>
          <cell r="I5645" t="str">
            <v>D</v>
          </cell>
          <cell r="J5645" t="str">
            <v>EXTRA PUDING BLN AGT-05 ANGGARAN</v>
          </cell>
          <cell r="K5645" t="str">
            <v>103390760</v>
          </cell>
        </row>
        <row r="5646">
          <cell r="A5646" t="str">
            <v>F</v>
          </cell>
          <cell r="B5646" t="str">
            <v>1</v>
          </cell>
          <cell r="D5646" t="str">
            <v>003714</v>
          </cell>
          <cell r="E5646">
            <v>38590</v>
          </cell>
          <cell r="F5646" t="str">
            <v>48524S3</v>
          </cell>
          <cell r="G5646" t="str">
            <v>6706030124S3</v>
          </cell>
          <cell r="H5646">
            <v>32094</v>
          </cell>
          <cell r="I5646" t="str">
            <v>D</v>
          </cell>
          <cell r="J5646" t="str">
            <v>EXTRA PUDING BLN AGT-05 ADM / KAS BANK PLANT</v>
          </cell>
          <cell r="K5646" t="str">
            <v>103390770</v>
          </cell>
        </row>
        <row r="5647">
          <cell r="A5647" t="str">
            <v>F</v>
          </cell>
          <cell r="B5647" t="str">
            <v>1</v>
          </cell>
          <cell r="D5647" t="str">
            <v>003714</v>
          </cell>
          <cell r="E5647">
            <v>38590</v>
          </cell>
          <cell r="F5647" t="str">
            <v>48524S4</v>
          </cell>
          <cell r="G5647" t="str">
            <v>6706030124S4</v>
          </cell>
          <cell r="H5647">
            <v>24071</v>
          </cell>
          <cell r="I5647" t="str">
            <v>D</v>
          </cell>
          <cell r="J5647" t="str">
            <v>EXTRA PUDING BLN AGT-05 PAJAK</v>
          </cell>
          <cell r="K5647" t="str">
            <v>103390780</v>
          </cell>
        </row>
        <row r="5648">
          <cell r="A5648" t="str">
            <v>F</v>
          </cell>
          <cell r="B5648" t="str">
            <v>1</v>
          </cell>
          <cell r="D5648" t="str">
            <v>03715</v>
          </cell>
          <cell r="E5648">
            <v>38593</v>
          </cell>
          <cell r="F5648" t="str">
            <v>48526Q4</v>
          </cell>
          <cell r="G5648" t="str">
            <v>6106060126Q4</v>
          </cell>
          <cell r="H5648">
            <v>150000</v>
          </cell>
          <cell r="I5648" t="str">
            <v>D</v>
          </cell>
          <cell r="J5648" t="str">
            <v>*19590513A 000000 KA.MAT KARY EEM NURAKHMI AGUS R,</v>
          </cell>
          <cell r="K5648" t="str">
            <v>103400010</v>
          </cell>
        </row>
        <row r="5649">
          <cell r="A5649" t="str">
            <v>M</v>
          </cell>
          <cell r="B5649" t="str">
            <v>1</v>
          </cell>
          <cell r="D5649" t="str">
            <v>03720</v>
          </cell>
          <cell r="E5649">
            <v>38593</v>
          </cell>
          <cell r="F5649" t="str">
            <v>48527I0</v>
          </cell>
          <cell r="G5649" t="str">
            <v>6106010227I0</v>
          </cell>
          <cell r="H5649">
            <v>50000</v>
          </cell>
          <cell r="I5649" t="str">
            <v>D</v>
          </cell>
          <cell r="J5649" t="str">
            <v>*19560713A 000000 BI.DOK ISTR ABDUL MANAN, DRS</v>
          </cell>
          <cell r="K5649" t="str">
            <v>103400020</v>
          </cell>
        </row>
        <row r="5650">
          <cell r="A5650" t="str">
            <v>F</v>
          </cell>
          <cell r="B5650" t="str">
            <v>1</v>
          </cell>
          <cell r="D5650" t="str">
            <v>03720</v>
          </cell>
          <cell r="E5650">
            <v>38593</v>
          </cell>
          <cell r="F5650" t="str">
            <v>48527J5</v>
          </cell>
          <cell r="G5650" t="str">
            <v>6106010227J5</v>
          </cell>
          <cell r="H5650">
            <v>245800</v>
          </cell>
          <cell r="I5650" t="str">
            <v>D</v>
          </cell>
          <cell r="J5650" t="str">
            <v>*19560612B 000000 BI.DOK ANAK ENDANG RUSMAWAN</v>
          </cell>
          <cell r="K5650" t="str">
            <v>103400030</v>
          </cell>
        </row>
        <row r="5651">
          <cell r="A5651" t="str">
            <v>M</v>
          </cell>
          <cell r="B5651" t="str">
            <v>1</v>
          </cell>
          <cell r="D5651" t="str">
            <v>03720</v>
          </cell>
          <cell r="E5651">
            <v>38593</v>
          </cell>
          <cell r="F5651" t="str">
            <v>48527A3</v>
          </cell>
          <cell r="G5651" t="str">
            <v>6106010227A3</v>
          </cell>
          <cell r="H5651">
            <v>65000</v>
          </cell>
          <cell r="I5651" t="str">
            <v>D</v>
          </cell>
          <cell r="J5651" t="str">
            <v>*19570208A 000000 BI.DOK ISTR BEKTI SOSIAWAN</v>
          </cell>
          <cell r="K5651" t="str">
            <v>103400040</v>
          </cell>
        </row>
        <row r="5652">
          <cell r="A5652" t="str">
            <v>F</v>
          </cell>
          <cell r="B5652" t="str">
            <v>1</v>
          </cell>
          <cell r="D5652" t="str">
            <v>03720</v>
          </cell>
          <cell r="E5652">
            <v>38593</v>
          </cell>
          <cell r="F5652" t="str">
            <v>48527M3</v>
          </cell>
          <cell r="G5652" t="str">
            <v>6106010227M3</v>
          </cell>
          <cell r="H5652">
            <v>66500</v>
          </cell>
          <cell r="I5652" t="str">
            <v>D</v>
          </cell>
          <cell r="J5652" t="str">
            <v>*19650406C 000000 BI.DOK ANAK SRI AGUNG KUNTO NUGR</v>
          </cell>
          <cell r="K5652" t="str">
            <v>103400050</v>
          </cell>
        </row>
        <row r="5653">
          <cell r="A5653" t="str">
            <v>F</v>
          </cell>
          <cell r="B5653" t="str">
            <v>1</v>
          </cell>
          <cell r="D5653" t="str">
            <v>03720</v>
          </cell>
          <cell r="E5653">
            <v>38593</v>
          </cell>
          <cell r="F5653" t="str">
            <v>48527M4</v>
          </cell>
          <cell r="G5653" t="str">
            <v>6106010227M4</v>
          </cell>
          <cell r="H5653">
            <v>30000</v>
          </cell>
          <cell r="I5653" t="str">
            <v>D</v>
          </cell>
          <cell r="J5653" t="str">
            <v>*19700307A 000000 BI.DOK ANAK BENNY YUSAK</v>
          </cell>
          <cell r="K5653" t="str">
            <v>103400060</v>
          </cell>
        </row>
        <row r="5654">
          <cell r="A5654" t="str">
            <v>M</v>
          </cell>
          <cell r="B5654" t="str">
            <v>1</v>
          </cell>
          <cell r="D5654" t="str">
            <v>03720</v>
          </cell>
          <cell r="E5654">
            <v>38593</v>
          </cell>
          <cell r="F5654" t="str">
            <v>48527S4</v>
          </cell>
          <cell r="G5654" t="str">
            <v>6106010227S4</v>
          </cell>
          <cell r="H5654">
            <v>30000</v>
          </cell>
          <cell r="I5654" t="str">
            <v>D</v>
          </cell>
          <cell r="J5654" t="str">
            <v>*19581230A 000000 BI.DOK ANAK AYI SUTARSIH</v>
          </cell>
          <cell r="K5654" t="str">
            <v>103400070</v>
          </cell>
        </row>
        <row r="5655">
          <cell r="A5655" t="str">
            <v>F</v>
          </cell>
          <cell r="B5655" t="str">
            <v>1</v>
          </cell>
          <cell r="D5655" t="str">
            <v>03720</v>
          </cell>
          <cell r="E5655">
            <v>38593</v>
          </cell>
          <cell r="F5655" t="str">
            <v>48527E1</v>
          </cell>
          <cell r="G5655" t="str">
            <v>6106010227E1</v>
          </cell>
          <cell r="H5655">
            <v>70000</v>
          </cell>
          <cell r="I5655" t="str">
            <v>D</v>
          </cell>
          <cell r="J5655" t="str">
            <v>*19591016A 000000 BI.DOK ANAK BAMBANG SUPRIYADI</v>
          </cell>
          <cell r="K5655" t="str">
            <v>103400080</v>
          </cell>
        </row>
        <row r="5656">
          <cell r="A5656" t="str">
            <v>F</v>
          </cell>
          <cell r="B5656" t="str">
            <v>1</v>
          </cell>
          <cell r="D5656" t="str">
            <v>03720</v>
          </cell>
          <cell r="E5656">
            <v>38593</v>
          </cell>
          <cell r="F5656" t="str">
            <v>48527Q6</v>
          </cell>
          <cell r="G5656" t="str">
            <v>6106010227Q6</v>
          </cell>
          <cell r="H5656">
            <v>70000</v>
          </cell>
          <cell r="I5656" t="str">
            <v>D</v>
          </cell>
          <cell r="J5656" t="str">
            <v>*19510519B 000000 BI.DOK KARY ENTIN KARTINI,NY</v>
          </cell>
          <cell r="K5656" t="str">
            <v>103400090</v>
          </cell>
        </row>
        <row r="5657">
          <cell r="A5657" t="str">
            <v>M</v>
          </cell>
          <cell r="B5657" t="str">
            <v>1</v>
          </cell>
          <cell r="D5657" t="str">
            <v>03720</v>
          </cell>
          <cell r="E5657">
            <v>38593</v>
          </cell>
          <cell r="F5657" t="str">
            <v>48527K3</v>
          </cell>
          <cell r="G5657" t="str">
            <v>6106010227K3</v>
          </cell>
          <cell r="H5657">
            <v>78850</v>
          </cell>
          <cell r="I5657" t="str">
            <v>D</v>
          </cell>
          <cell r="J5657" t="str">
            <v>*19571215A 000000 BI.DOK ANAK TATANG SUDRAJAT</v>
          </cell>
          <cell r="K5657" t="str">
            <v>103400100</v>
          </cell>
        </row>
        <row r="5658">
          <cell r="A5658" t="str">
            <v>M</v>
          </cell>
          <cell r="B5658" t="str">
            <v>1</v>
          </cell>
          <cell r="D5658" t="str">
            <v>03720</v>
          </cell>
          <cell r="E5658">
            <v>38593</v>
          </cell>
          <cell r="F5658" t="str">
            <v>48527H6</v>
          </cell>
          <cell r="G5658" t="str">
            <v>6106010227H6</v>
          </cell>
          <cell r="H5658">
            <v>35000</v>
          </cell>
          <cell r="I5658" t="str">
            <v>D</v>
          </cell>
          <cell r="J5658" t="str">
            <v>*19571215B 000000 BI.DOK ISTR OHI HIDAYAT</v>
          </cell>
          <cell r="K5658" t="str">
            <v>103400110</v>
          </cell>
        </row>
        <row r="5659">
          <cell r="A5659" t="str">
            <v>M</v>
          </cell>
          <cell r="B5659" t="str">
            <v>1</v>
          </cell>
          <cell r="D5659" t="str">
            <v>03720</v>
          </cell>
          <cell r="E5659">
            <v>38593</v>
          </cell>
          <cell r="F5659" t="str">
            <v>48527N6</v>
          </cell>
          <cell r="G5659" t="str">
            <v>6106010227N6</v>
          </cell>
          <cell r="H5659">
            <v>96000</v>
          </cell>
          <cell r="I5659" t="str">
            <v>D</v>
          </cell>
          <cell r="J5659" t="str">
            <v>*19580506C 000000 BI.DOK ANAK DADANG</v>
          </cell>
          <cell r="K5659" t="str">
            <v>103400120</v>
          </cell>
        </row>
        <row r="5660">
          <cell r="A5660" t="str">
            <v>M</v>
          </cell>
          <cell r="B5660" t="str">
            <v>1</v>
          </cell>
          <cell r="D5660" t="str">
            <v>03720</v>
          </cell>
          <cell r="E5660">
            <v>38593</v>
          </cell>
          <cell r="F5660" t="str">
            <v>48527N6</v>
          </cell>
          <cell r="G5660" t="str">
            <v>6106010227N6</v>
          </cell>
          <cell r="H5660">
            <v>75000</v>
          </cell>
          <cell r="I5660" t="str">
            <v>D</v>
          </cell>
          <cell r="J5660" t="str">
            <v>*19580605B 000000 BI.DOK ISTR ANA SURYANA</v>
          </cell>
          <cell r="K5660" t="str">
            <v>103400130</v>
          </cell>
        </row>
        <row r="5661">
          <cell r="A5661" t="str">
            <v>F</v>
          </cell>
          <cell r="B5661" t="str">
            <v>1</v>
          </cell>
          <cell r="D5661" t="str">
            <v>03720</v>
          </cell>
          <cell r="E5661">
            <v>38593</v>
          </cell>
          <cell r="F5661" t="str">
            <v>48527K4</v>
          </cell>
          <cell r="G5661" t="str">
            <v>6106010227K4</v>
          </cell>
          <cell r="H5661">
            <v>100500</v>
          </cell>
          <cell r="I5661" t="str">
            <v>D</v>
          </cell>
          <cell r="J5661" t="str">
            <v>*19751104A 000000 BI.DOK KARY RANI SUHANDA</v>
          </cell>
          <cell r="K5661" t="str">
            <v>103400140</v>
          </cell>
        </row>
        <row r="5662">
          <cell r="A5662" t="str">
            <v>M</v>
          </cell>
          <cell r="B5662" t="str">
            <v>1</v>
          </cell>
          <cell r="D5662" t="str">
            <v>03721</v>
          </cell>
          <cell r="E5662">
            <v>38593</v>
          </cell>
          <cell r="F5662" t="str">
            <v>48527I0</v>
          </cell>
          <cell r="G5662" t="str">
            <v>6106010227I0</v>
          </cell>
          <cell r="H5662">
            <v>50000</v>
          </cell>
          <cell r="I5662" t="str">
            <v>D</v>
          </cell>
          <cell r="J5662" t="str">
            <v>*19560713A 000000 BI.DOK ISTR ABDUL MANAN, DRS</v>
          </cell>
          <cell r="K5662" t="str">
            <v>103400150</v>
          </cell>
        </row>
        <row r="5663">
          <cell r="A5663" t="str">
            <v>F</v>
          </cell>
          <cell r="B5663" t="str">
            <v>1</v>
          </cell>
          <cell r="D5663" t="str">
            <v>03721</v>
          </cell>
          <cell r="E5663">
            <v>38593</v>
          </cell>
          <cell r="F5663" t="str">
            <v>48527M3</v>
          </cell>
          <cell r="G5663" t="str">
            <v>6106010227M3</v>
          </cell>
          <cell r="H5663">
            <v>100000</v>
          </cell>
          <cell r="I5663" t="str">
            <v>D</v>
          </cell>
          <cell r="J5663" t="str">
            <v>*19650406C 000000 BI.DOK ISTR SRI AGUNG KUNTO NUGR</v>
          </cell>
          <cell r="K5663" t="str">
            <v>103400160</v>
          </cell>
        </row>
        <row r="5664">
          <cell r="A5664" t="str">
            <v>F</v>
          </cell>
          <cell r="B5664" t="str">
            <v>1</v>
          </cell>
          <cell r="D5664" t="str">
            <v>03721</v>
          </cell>
          <cell r="E5664">
            <v>38593</v>
          </cell>
          <cell r="F5664" t="str">
            <v>48527F5</v>
          </cell>
          <cell r="G5664" t="str">
            <v>6106010227F5</v>
          </cell>
          <cell r="H5664">
            <v>140000</v>
          </cell>
          <cell r="I5664" t="str">
            <v>D</v>
          </cell>
          <cell r="J5664" t="str">
            <v>*19650305A 000000 BI.DOK ANAK SUSILO PRIBADI</v>
          </cell>
          <cell r="K5664" t="str">
            <v>103400170</v>
          </cell>
        </row>
        <row r="5665">
          <cell r="A5665" t="str">
            <v>M</v>
          </cell>
          <cell r="B5665" t="str">
            <v>1</v>
          </cell>
          <cell r="D5665" t="str">
            <v>03721</v>
          </cell>
          <cell r="E5665">
            <v>38593</v>
          </cell>
          <cell r="F5665" t="str">
            <v>48527N6</v>
          </cell>
          <cell r="G5665" t="str">
            <v>6106010227N6</v>
          </cell>
          <cell r="H5665">
            <v>60000</v>
          </cell>
          <cell r="I5665" t="str">
            <v>D</v>
          </cell>
          <cell r="J5665" t="str">
            <v>*19580506C 000000 BI.DOK ANAK DADANG</v>
          </cell>
          <cell r="K5665" t="str">
            <v>103400180</v>
          </cell>
        </row>
        <row r="5666">
          <cell r="A5666" t="str">
            <v>F</v>
          </cell>
          <cell r="B5666" t="str">
            <v>1</v>
          </cell>
          <cell r="D5666" t="str">
            <v>03721</v>
          </cell>
          <cell r="E5666">
            <v>38593</v>
          </cell>
          <cell r="F5666" t="str">
            <v>48527J2</v>
          </cell>
          <cell r="G5666" t="str">
            <v>6106010227J2</v>
          </cell>
          <cell r="H5666">
            <v>89700</v>
          </cell>
          <cell r="I5666" t="str">
            <v>D</v>
          </cell>
          <cell r="J5666" t="str">
            <v>*19740716B 000000 BI.DOK KARY YOELIANY</v>
          </cell>
          <cell r="K5666" t="str">
            <v>103400190</v>
          </cell>
        </row>
        <row r="5667">
          <cell r="A5667" t="str">
            <v>F</v>
          </cell>
          <cell r="B5667" t="str">
            <v>1</v>
          </cell>
          <cell r="D5667" t="str">
            <v>003715</v>
          </cell>
          <cell r="E5667">
            <v>38593</v>
          </cell>
          <cell r="F5667" t="str">
            <v>1000000</v>
          </cell>
          <cell r="G5667" t="str">
            <v>110101010000</v>
          </cell>
          <cell r="H5667">
            <v>150000</v>
          </cell>
          <cell r="I5667" t="str">
            <v>K</v>
          </cell>
          <cell r="J5667" t="str">
            <v>PEMBELIAN LENSA KACA MATA EEM NURACHMI SSI</v>
          </cell>
          <cell r="K5667" t="str">
            <v>103400200</v>
          </cell>
        </row>
        <row r="5668">
          <cell r="A5668" t="str">
            <v>F</v>
          </cell>
          <cell r="B5668" t="str">
            <v>1</v>
          </cell>
          <cell r="D5668" t="str">
            <v>003716</v>
          </cell>
          <cell r="E5668">
            <v>38593</v>
          </cell>
          <cell r="F5668" t="str">
            <v>45001Q5</v>
          </cell>
          <cell r="G5668" t="str">
            <v>6501020101Q5</v>
          </cell>
          <cell r="H5668">
            <v>1801550</v>
          </cell>
          <cell r="I5668" t="str">
            <v>D</v>
          </cell>
          <cell r="J5668" t="str">
            <v>PAJAK KENDARAAN COLT DIESEL D 8248 CE</v>
          </cell>
          <cell r="K5668" t="str">
            <v>103400210</v>
          </cell>
        </row>
        <row r="5669">
          <cell r="A5669" t="str">
            <v>F</v>
          </cell>
          <cell r="B5669" t="str">
            <v>1</v>
          </cell>
          <cell r="D5669" t="str">
            <v>003716</v>
          </cell>
          <cell r="E5669">
            <v>38593</v>
          </cell>
          <cell r="F5669" t="str">
            <v>1000000</v>
          </cell>
          <cell r="G5669" t="str">
            <v>110101010000</v>
          </cell>
          <cell r="H5669">
            <v>1801550</v>
          </cell>
          <cell r="I5669" t="str">
            <v>K</v>
          </cell>
          <cell r="J5669" t="str">
            <v>PAJAK KENDARAAN COLT DIESEL D 8248 CE</v>
          </cell>
          <cell r="K5669" t="str">
            <v>103400220</v>
          </cell>
        </row>
        <row r="5670">
          <cell r="A5670" t="str">
            <v>F</v>
          </cell>
          <cell r="B5670" t="str">
            <v>1</v>
          </cell>
          <cell r="D5670" t="str">
            <v>003717</v>
          </cell>
          <cell r="E5670">
            <v>38593</v>
          </cell>
          <cell r="F5670" t="str">
            <v>48602B0</v>
          </cell>
          <cell r="G5670" t="str">
            <v>6705020102B0</v>
          </cell>
          <cell r="H5670">
            <v>19700</v>
          </cell>
          <cell r="I5670" t="str">
            <v>D</v>
          </cell>
          <cell r="J5670" t="str">
            <v>PHOTO COPY &amp; JILIT TEMUAN SPI PERENCANAAN PRODUKSI</v>
          </cell>
          <cell r="K5670" t="str">
            <v>103400230</v>
          </cell>
        </row>
        <row r="5671">
          <cell r="A5671" t="str">
            <v>F</v>
          </cell>
          <cell r="B5671" t="str">
            <v>1</v>
          </cell>
          <cell r="D5671" t="str">
            <v>003717</v>
          </cell>
          <cell r="E5671">
            <v>38593</v>
          </cell>
          <cell r="F5671" t="str">
            <v>1000000</v>
          </cell>
          <cell r="G5671" t="str">
            <v>110101010000</v>
          </cell>
          <cell r="H5671">
            <v>19700</v>
          </cell>
          <cell r="I5671" t="str">
            <v>K</v>
          </cell>
          <cell r="J5671" t="str">
            <v>PHOTO COPY &amp; JILID TEMUAN SPI PERENCANAAN PRODUKSI</v>
          </cell>
          <cell r="K5671" t="str">
            <v>103400240</v>
          </cell>
        </row>
        <row r="5672">
          <cell r="A5672" t="str">
            <v>F</v>
          </cell>
          <cell r="B5672" t="str">
            <v>1</v>
          </cell>
          <cell r="D5672" t="str">
            <v>003718</v>
          </cell>
          <cell r="E5672">
            <v>38593</v>
          </cell>
          <cell r="F5672" t="str">
            <v>1350300</v>
          </cell>
          <cell r="G5672" t="str">
            <v>210506010300</v>
          </cell>
          <cell r="H5672">
            <v>129500</v>
          </cell>
          <cell r="I5672" t="str">
            <v>D</v>
          </cell>
          <cell r="J5672" t="str">
            <v>PENSIUN SEKALIGUS A/N ADI/SUAMI RATNASIH ALM</v>
          </cell>
          <cell r="K5672" t="str">
            <v>103400250</v>
          </cell>
        </row>
        <row r="5673">
          <cell r="A5673" t="str">
            <v>F</v>
          </cell>
          <cell r="B5673" t="str">
            <v>1</v>
          </cell>
          <cell r="D5673" t="str">
            <v>003718</v>
          </cell>
          <cell r="E5673">
            <v>38593</v>
          </cell>
          <cell r="F5673" t="str">
            <v>1000000</v>
          </cell>
          <cell r="G5673" t="str">
            <v>110101010000</v>
          </cell>
          <cell r="H5673">
            <v>129500</v>
          </cell>
          <cell r="I5673" t="str">
            <v>K</v>
          </cell>
          <cell r="J5673" t="str">
            <v>PENSIUN SEKALIGUS A/N ADI/SUAMI RATNASIH ALM</v>
          </cell>
          <cell r="K5673" t="str">
            <v>103400260</v>
          </cell>
        </row>
        <row r="5674">
          <cell r="A5674" t="str">
            <v>F</v>
          </cell>
          <cell r="B5674" t="str">
            <v>1</v>
          </cell>
          <cell r="D5674" t="str">
            <v>003719</v>
          </cell>
          <cell r="E5674">
            <v>38593</v>
          </cell>
          <cell r="F5674" t="str">
            <v>48602J1</v>
          </cell>
          <cell r="G5674" t="str">
            <v>6705020102J1</v>
          </cell>
          <cell r="H5674">
            <v>65600</v>
          </cell>
          <cell r="I5674" t="str">
            <v>D</v>
          </cell>
          <cell r="J5674" t="str">
            <v>FC&amp; JILID BUKU UJI KLINIS MIKRODIOL PEMASTIAN MUTU</v>
          </cell>
          <cell r="K5674" t="str">
            <v>103400270</v>
          </cell>
        </row>
        <row r="5675">
          <cell r="A5675" t="str">
            <v>F</v>
          </cell>
          <cell r="B5675" t="str">
            <v>1</v>
          </cell>
          <cell r="D5675" t="str">
            <v>003719</v>
          </cell>
          <cell r="E5675">
            <v>38593</v>
          </cell>
          <cell r="F5675" t="str">
            <v>1000000</v>
          </cell>
          <cell r="G5675" t="str">
            <v>110101010000</v>
          </cell>
          <cell r="H5675">
            <v>65600</v>
          </cell>
          <cell r="I5675" t="str">
            <v>K</v>
          </cell>
          <cell r="J5675" t="str">
            <v>FC&amp; JILID BUKU UJI KLINIS MIKRODIOL PEMASTIAN MUTU</v>
          </cell>
          <cell r="K5675" t="str">
            <v>103400280</v>
          </cell>
        </row>
        <row r="5676">
          <cell r="A5676" t="str">
            <v>F</v>
          </cell>
          <cell r="B5676" t="str">
            <v>1</v>
          </cell>
          <cell r="D5676" t="str">
            <v>003720</v>
          </cell>
          <cell r="E5676">
            <v>38593</v>
          </cell>
          <cell r="F5676" t="str">
            <v>1000000</v>
          </cell>
          <cell r="G5676" t="str">
            <v>110101010000</v>
          </cell>
          <cell r="H5676">
            <v>1012650</v>
          </cell>
          <cell r="I5676" t="str">
            <v>K</v>
          </cell>
          <cell r="J5676" t="str">
            <v>PENGGANTIAN BIAYA KESEHATAN KARYAWAN &amp; KELUARGA</v>
          </cell>
          <cell r="K5676" t="str">
            <v>103400290</v>
          </cell>
        </row>
        <row r="5677">
          <cell r="A5677" t="str">
            <v>F</v>
          </cell>
          <cell r="B5677" t="str">
            <v>1</v>
          </cell>
          <cell r="D5677" t="str">
            <v>003721</v>
          </cell>
          <cell r="E5677">
            <v>38593</v>
          </cell>
          <cell r="F5677" t="str">
            <v>1000000</v>
          </cell>
          <cell r="G5677" t="str">
            <v>110101010000</v>
          </cell>
          <cell r="H5677">
            <v>439700</v>
          </cell>
          <cell r="I5677" t="str">
            <v>K</v>
          </cell>
          <cell r="J5677" t="str">
            <v>PENGGANTIAN BIAYA KESEHATAN KARYAWAN &amp; KELUARGA</v>
          </cell>
          <cell r="K5677" t="str">
            <v>103400300</v>
          </cell>
        </row>
        <row r="5678">
          <cell r="A5678" t="str">
            <v>F</v>
          </cell>
          <cell r="B5678" t="str">
            <v>1</v>
          </cell>
          <cell r="D5678" t="str">
            <v>003722</v>
          </cell>
          <cell r="E5678">
            <v>38593</v>
          </cell>
          <cell r="F5678" t="str">
            <v>4920000</v>
          </cell>
          <cell r="G5678" t="str">
            <v>680301010000</v>
          </cell>
          <cell r="H5678">
            <v>3911900</v>
          </cell>
          <cell r="I5678" t="str">
            <v>D</v>
          </cell>
          <cell r="J5678" t="str">
            <v>BIAYA SILATURAHMI PURNA BAKTI TGL 17 AGUSTUS 2005</v>
          </cell>
          <cell r="K5678" t="str">
            <v>103400310</v>
          </cell>
        </row>
        <row r="5679">
          <cell r="A5679" t="str">
            <v>F</v>
          </cell>
          <cell r="B5679" t="str">
            <v>1</v>
          </cell>
          <cell r="D5679" t="str">
            <v>003722</v>
          </cell>
          <cell r="E5679">
            <v>38593</v>
          </cell>
          <cell r="F5679" t="str">
            <v>1000000</v>
          </cell>
          <cell r="G5679" t="str">
            <v>110101010000</v>
          </cell>
          <cell r="H5679">
            <v>3911900</v>
          </cell>
          <cell r="I5679" t="str">
            <v>K</v>
          </cell>
          <cell r="J5679" t="str">
            <v>BIAYA SILATURAHMI PURNA BAKTI TGL 17 AGUSTUS 2005</v>
          </cell>
          <cell r="K5679" t="str">
            <v>103400320</v>
          </cell>
        </row>
        <row r="5680">
          <cell r="A5680" t="str">
            <v>F</v>
          </cell>
          <cell r="B5680" t="str">
            <v>1</v>
          </cell>
          <cell r="D5680" t="str">
            <v>003663</v>
          </cell>
          <cell r="E5680">
            <v>38588</v>
          </cell>
          <cell r="F5680" t="str">
            <v>1000000</v>
          </cell>
          <cell r="G5680" t="str">
            <v>110101010000</v>
          </cell>
          <cell r="H5680">
            <v>1010000</v>
          </cell>
          <cell r="I5680" t="str">
            <v>K</v>
          </cell>
          <cell r="J5680" t="str">
            <v>Pembelian Tunai RAB/ATK/ART Bln :</v>
          </cell>
          <cell r="K5680" t="str">
            <v>103260010</v>
          </cell>
        </row>
        <row r="5681">
          <cell r="A5681" t="str">
            <v>F</v>
          </cell>
          <cell r="B5681" t="str">
            <v>1</v>
          </cell>
          <cell r="D5681" t="str">
            <v>003663</v>
          </cell>
          <cell r="E5681">
            <v>38588</v>
          </cell>
          <cell r="F5681" t="str">
            <v>42901H2</v>
          </cell>
          <cell r="G5681" t="str">
            <v>6205000201H2</v>
          </cell>
          <cell r="H5681">
            <v>310000</v>
          </cell>
          <cell r="I5681" t="str">
            <v>D</v>
          </cell>
          <cell r="J5681" t="str">
            <v>2 DUS MASKER M 8210 u/ PENCAMPURAN &amp; PENCENTAKAN P</v>
          </cell>
          <cell r="K5681" t="str">
            <v>103260020</v>
          </cell>
        </row>
        <row r="5682">
          <cell r="A5682" t="str">
            <v>F</v>
          </cell>
          <cell r="B5682" t="str">
            <v>1</v>
          </cell>
          <cell r="D5682" t="str">
            <v>003663</v>
          </cell>
          <cell r="E5682">
            <v>38588</v>
          </cell>
          <cell r="F5682" t="str">
            <v>42901M1</v>
          </cell>
          <cell r="G5682" t="str">
            <v>6205000201M1</v>
          </cell>
          <cell r="H5682">
            <v>55000</v>
          </cell>
          <cell r="I5682" t="str">
            <v>D</v>
          </cell>
          <cell r="J5682" t="str">
            <v>1 DUS MASKER 3 ND 8500 u/ TEKNIK &amp; PEMELIHARAAN</v>
          </cell>
          <cell r="K5682" t="str">
            <v>103260030</v>
          </cell>
        </row>
        <row r="5683">
          <cell r="A5683" t="str">
            <v>F</v>
          </cell>
          <cell r="B5683" t="str">
            <v>1</v>
          </cell>
          <cell r="D5683" t="str">
            <v>003663</v>
          </cell>
          <cell r="E5683">
            <v>38588</v>
          </cell>
          <cell r="F5683" t="str">
            <v>42901K1</v>
          </cell>
          <cell r="G5683" t="str">
            <v>6205000201K1</v>
          </cell>
          <cell r="H5683">
            <v>155000</v>
          </cell>
          <cell r="I5683" t="str">
            <v>D</v>
          </cell>
          <cell r="J5683" t="str">
            <v>1 DUS MASKER 3 M 8210 u/ LABORATORIUM PENGUJIAN</v>
          </cell>
          <cell r="K5683" t="str">
            <v>103260040</v>
          </cell>
        </row>
        <row r="5684">
          <cell r="A5684" t="str">
            <v>F</v>
          </cell>
          <cell r="B5684" t="str">
            <v>1</v>
          </cell>
          <cell r="D5684" t="str">
            <v>003663</v>
          </cell>
          <cell r="E5684">
            <v>38588</v>
          </cell>
          <cell r="F5684" t="str">
            <v>42901J1</v>
          </cell>
          <cell r="G5684" t="str">
            <v>6205000201J1</v>
          </cell>
          <cell r="H5684">
            <v>280000</v>
          </cell>
          <cell r="I5684" t="str">
            <v>D</v>
          </cell>
          <cell r="J5684" t="str">
            <v>10 BUAH MASKER 3M 8247 u/ PEMASTIAN MUTU</v>
          </cell>
          <cell r="K5684" t="str">
            <v>103260050</v>
          </cell>
        </row>
        <row r="5685">
          <cell r="A5685" t="str">
            <v>F</v>
          </cell>
          <cell r="B5685" t="str">
            <v>1</v>
          </cell>
          <cell r="D5685" t="str">
            <v>003663</v>
          </cell>
          <cell r="E5685">
            <v>38588</v>
          </cell>
          <cell r="F5685" t="str">
            <v>42901H3</v>
          </cell>
          <cell r="G5685" t="str">
            <v>6205000201H3</v>
          </cell>
          <cell r="H5685">
            <v>155000</v>
          </cell>
          <cell r="I5685" t="str">
            <v>D</v>
          </cell>
          <cell r="J5685" t="str">
            <v>1 DUS MASKER M 8210 u/ PENGEMASAN PIL KB &amp; AKDR</v>
          </cell>
          <cell r="K5685" t="str">
            <v>103260060</v>
          </cell>
        </row>
        <row r="5686">
          <cell r="A5686" t="str">
            <v>F</v>
          </cell>
          <cell r="B5686" t="str">
            <v>1</v>
          </cell>
          <cell r="D5686" t="str">
            <v>003663</v>
          </cell>
          <cell r="E5686">
            <v>38588</v>
          </cell>
          <cell r="F5686" t="str">
            <v>42901N7</v>
          </cell>
          <cell r="G5686" t="str">
            <v>6205000201N7</v>
          </cell>
          <cell r="H5686">
            <v>55000</v>
          </cell>
          <cell r="I5686" t="str">
            <v>D</v>
          </cell>
          <cell r="J5686" t="str">
            <v>1 DUS MASKER 3 ND 8500 u/ PENIMBANGAN SENTRAL</v>
          </cell>
          <cell r="K5686" t="str">
            <v>103260070</v>
          </cell>
        </row>
        <row r="5687">
          <cell r="A5687" t="str">
            <v>F</v>
          </cell>
          <cell r="B5687" t="str">
            <v>2</v>
          </cell>
          <cell r="D5687" t="str">
            <v>001530</v>
          </cell>
          <cell r="E5687">
            <v>38590</v>
          </cell>
          <cell r="F5687" t="str">
            <v>4540300</v>
          </cell>
          <cell r="G5687" t="str">
            <v>650303010300</v>
          </cell>
          <cell r="H5687">
            <v>564550</v>
          </cell>
          <cell r="I5687" t="str">
            <v>D</v>
          </cell>
          <cell r="J5687" t="str">
            <v>PEMBIAYAAN EXPLOITASI DAN PEMELIHARAAN BLN JUNI 05</v>
          </cell>
          <cell r="K5687" t="str">
            <v>301600010</v>
          </cell>
        </row>
        <row r="5688">
          <cell r="A5688" t="str">
            <v>F</v>
          </cell>
          <cell r="B5688" t="str">
            <v>2</v>
          </cell>
          <cell r="D5688" t="str">
            <v>001530</v>
          </cell>
          <cell r="E5688">
            <v>38590</v>
          </cell>
          <cell r="F5688" t="str">
            <v>1010300</v>
          </cell>
          <cell r="G5688" t="str">
            <v>110302010300</v>
          </cell>
          <cell r="H5688">
            <v>564550</v>
          </cell>
          <cell r="I5688" t="str">
            <v>K</v>
          </cell>
          <cell r="J5688" t="str">
            <v>PEMBIAYAAN EXPLOITASI DAN PEMELIHARAAN BLN JUNI 05</v>
          </cell>
          <cell r="K5688" t="str">
            <v>301600020</v>
          </cell>
        </row>
        <row r="5689">
          <cell r="A5689" t="str">
            <v>F</v>
          </cell>
          <cell r="B5689" t="str">
            <v>2</v>
          </cell>
          <cell r="D5689" t="str">
            <v>001531</v>
          </cell>
          <cell r="E5689">
            <v>38590</v>
          </cell>
          <cell r="F5689" t="str">
            <v>4540300</v>
          </cell>
          <cell r="G5689" t="str">
            <v>650303010300</v>
          </cell>
          <cell r="H5689">
            <v>840000</v>
          </cell>
          <cell r="I5689" t="str">
            <v>D</v>
          </cell>
          <cell r="J5689" t="str">
            <v>PEMBAYARAN JASA KEBERSIHAN</v>
          </cell>
          <cell r="K5689" t="str">
            <v>301600030</v>
          </cell>
        </row>
        <row r="5690">
          <cell r="A5690" t="str">
            <v>F</v>
          </cell>
          <cell r="B5690" t="str">
            <v>2</v>
          </cell>
          <cell r="D5690" t="str">
            <v>001531</v>
          </cell>
          <cell r="E5690">
            <v>38590</v>
          </cell>
          <cell r="F5690" t="str">
            <v>1010200</v>
          </cell>
          <cell r="G5690" t="str">
            <v>110302010200</v>
          </cell>
          <cell r="H5690">
            <v>840000</v>
          </cell>
          <cell r="I5690" t="str">
            <v>K</v>
          </cell>
          <cell r="J5690" t="str">
            <v>PEMBAYARAN JASA KEBERSIHAN</v>
          </cell>
          <cell r="K5690" t="str">
            <v>301600040</v>
          </cell>
        </row>
        <row r="5691">
          <cell r="A5691" t="str">
            <v>F</v>
          </cell>
          <cell r="B5691" t="str">
            <v>2</v>
          </cell>
          <cell r="D5691" t="str">
            <v>001532</v>
          </cell>
          <cell r="E5691">
            <v>38590</v>
          </cell>
          <cell r="F5691" t="str">
            <v>1010200</v>
          </cell>
          <cell r="G5691" t="str">
            <v>110302010200</v>
          </cell>
          <cell r="H5691">
            <v>12307300</v>
          </cell>
          <cell r="I5691" t="str">
            <v>K</v>
          </cell>
          <cell r="J5691" t="str">
            <v>B.MELAHIRKAN ISTRI SDR.YUSSA TONY &amp; B.PERAWATAN LI</v>
          </cell>
          <cell r="K5691" t="str">
            <v>301600050</v>
          </cell>
        </row>
        <row r="5692">
          <cell r="A5692" t="str">
            <v>F</v>
          </cell>
          <cell r="B5692" t="str">
            <v>1</v>
          </cell>
          <cell r="D5692" t="str">
            <v>003664</v>
          </cell>
          <cell r="E5692">
            <v>38588</v>
          </cell>
          <cell r="F5692" t="str">
            <v>1000000</v>
          </cell>
          <cell r="G5692" t="str">
            <v>110101010000</v>
          </cell>
          <cell r="H5692">
            <v>2104500</v>
          </cell>
          <cell r="I5692" t="str">
            <v>K</v>
          </cell>
          <cell r="J5692" t="str">
            <v>Pembelian Tunai RAB/ATK/ART Bln :</v>
          </cell>
          <cell r="K5692" t="str">
            <v>103270010</v>
          </cell>
        </row>
        <row r="5693">
          <cell r="A5693" t="str">
            <v>F</v>
          </cell>
          <cell r="B5693" t="str">
            <v>1</v>
          </cell>
          <cell r="D5693" t="str">
            <v>003664</v>
          </cell>
          <cell r="E5693">
            <v>38588</v>
          </cell>
          <cell r="F5693" t="str">
            <v>48604A3</v>
          </cell>
          <cell r="G5693" t="str">
            <v>6705030104A3</v>
          </cell>
          <cell r="H5693">
            <v>94000</v>
          </cell>
          <cell r="I5693" t="str">
            <v>D</v>
          </cell>
          <cell r="J5693" t="str">
            <v>2 BUAH CARTIDGE IP1000 - CANON PIXMA WARNA HITAM u</v>
          </cell>
          <cell r="K5693" t="str">
            <v>103270020</v>
          </cell>
        </row>
        <row r="5694">
          <cell r="A5694" t="str">
            <v>F</v>
          </cell>
          <cell r="B5694" t="str">
            <v>1</v>
          </cell>
          <cell r="D5694" t="str">
            <v>003664</v>
          </cell>
          <cell r="E5694">
            <v>38588</v>
          </cell>
          <cell r="F5694" t="str">
            <v>48604E0</v>
          </cell>
          <cell r="G5694" t="str">
            <v>6705030104E0</v>
          </cell>
          <cell r="H5694">
            <v>345000</v>
          </cell>
          <cell r="I5694" t="str">
            <v>D</v>
          </cell>
          <cell r="J5694" t="str">
            <v>1 BUAH FLASH DISK (USB) 512 MB u/ PRODUKSI</v>
          </cell>
          <cell r="K5694" t="str">
            <v>103270030</v>
          </cell>
        </row>
        <row r="5695">
          <cell r="A5695" t="str">
            <v>F</v>
          </cell>
          <cell r="B5695" t="str">
            <v>1</v>
          </cell>
          <cell r="D5695" t="str">
            <v>003664</v>
          </cell>
          <cell r="E5695">
            <v>38588</v>
          </cell>
          <cell r="F5695" t="str">
            <v>48604K1</v>
          </cell>
          <cell r="G5695" t="str">
            <v>6705030104K1</v>
          </cell>
          <cell r="H5695">
            <v>345000</v>
          </cell>
          <cell r="I5695" t="str">
            <v>D</v>
          </cell>
          <cell r="J5695" t="str">
            <v>1 BUAH FLASH DISK (USB) 512 MB u/ LABORATORIUM PEN</v>
          </cell>
          <cell r="K5695" t="str">
            <v>103270040</v>
          </cell>
        </row>
        <row r="5696">
          <cell r="A5696" t="str">
            <v>F</v>
          </cell>
          <cell r="B5696" t="str">
            <v>1</v>
          </cell>
          <cell r="D5696" t="str">
            <v>003664</v>
          </cell>
          <cell r="E5696">
            <v>38588</v>
          </cell>
          <cell r="F5696" t="str">
            <v>48604E1</v>
          </cell>
          <cell r="G5696" t="str">
            <v>6705030104E1</v>
          </cell>
          <cell r="H5696">
            <v>150000</v>
          </cell>
          <cell r="I5696" t="str">
            <v>D</v>
          </cell>
          <cell r="J5696" t="str">
            <v>1 BUAH FLASH DISK 128 MB u/ KARANTINA DALAM PROSES</v>
          </cell>
          <cell r="K5696" t="str">
            <v>103270050</v>
          </cell>
        </row>
        <row r="5697">
          <cell r="A5697" t="str">
            <v>F</v>
          </cell>
          <cell r="B5697" t="str">
            <v>1</v>
          </cell>
          <cell r="D5697" t="str">
            <v>003664</v>
          </cell>
          <cell r="E5697">
            <v>38588</v>
          </cell>
          <cell r="F5697" t="str">
            <v>48604K1</v>
          </cell>
          <cell r="G5697" t="str">
            <v>6705030104K1</v>
          </cell>
          <cell r="H5697">
            <v>425000</v>
          </cell>
          <cell r="I5697" t="str">
            <v>D</v>
          </cell>
          <cell r="J5697" t="str">
            <v>1 BUAH PRINTER CANON P1000  u/ LABORATORIUM PENGUJ</v>
          </cell>
          <cell r="K5697" t="str">
            <v>103270060</v>
          </cell>
        </row>
        <row r="5698">
          <cell r="A5698" t="str">
            <v>F</v>
          </cell>
          <cell r="B5698" t="str">
            <v>1</v>
          </cell>
          <cell r="D5698" t="str">
            <v>003664</v>
          </cell>
          <cell r="E5698">
            <v>38588</v>
          </cell>
          <cell r="F5698" t="str">
            <v>48604F4</v>
          </cell>
          <cell r="G5698" t="str">
            <v>6705030104F4</v>
          </cell>
          <cell r="H5698">
            <v>150000</v>
          </cell>
          <cell r="I5698" t="str">
            <v>D</v>
          </cell>
          <cell r="J5698" t="str">
            <v>1 BUAH FLASH DISK 128 MB u/ PENYALUTAN</v>
          </cell>
          <cell r="K5698" t="str">
            <v>103270070</v>
          </cell>
        </row>
        <row r="5699">
          <cell r="A5699" t="str">
            <v>F</v>
          </cell>
          <cell r="B5699" t="str">
            <v>1</v>
          </cell>
          <cell r="D5699" t="str">
            <v>003664</v>
          </cell>
          <cell r="E5699">
            <v>38588</v>
          </cell>
          <cell r="F5699" t="str">
            <v>48604J1</v>
          </cell>
          <cell r="G5699" t="str">
            <v>6705030104J1</v>
          </cell>
          <cell r="H5699">
            <v>340000</v>
          </cell>
          <cell r="I5699" t="str">
            <v>D</v>
          </cell>
          <cell r="J5699" t="str">
            <v>2 BUAH CARTRIDGE BJ CANON BC-03 HITAM u/ PEMASTIAN</v>
          </cell>
          <cell r="K5699" t="str">
            <v>103270080</v>
          </cell>
        </row>
        <row r="5700">
          <cell r="A5700" t="str">
            <v>F</v>
          </cell>
          <cell r="B5700" t="str">
            <v>1</v>
          </cell>
          <cell r="D5700" t="str">
            <v>003664</v>
          </cell>
          <cell r="E5700">
            <v>38588</v>
          </cell>
          <cell r="F5700" t="str">
            <v>48604L1</v>
          </cell>
          <cell r="G5700" t="str">
            <v>6705030104L1</v>
          </cell>
          <cell r="H5700">
            <v>170000</v>
          </cell>
          <cell r="I5700" t="str">
            <v>D</v>
          </cell>
          <cell r="J5700" t="str">
            <v>1 BUAH TINTA BJ CARTIDGE BC-03 BLACK u/ TEKNOLOGI</v>
          </cell>
          <cell r="K5700" t="str">
            <v>103270090</v>
          </cell>
        </row>
        <row r="5701">
          <cell r="A5701" t="str">
            <v>F</v>
          </cell>
          <cell r="B5701" t="str">
            <v>1</v>
          </cell>
          <cell r="D5701" t="str">
            <v>003664</v>
          </cell>
          <cell r="E5701">
            <v>38588</v>
          </cell>
          <cell r="F5701" t="str">
            <v>48604H3</v>
          </cell>
          <cell r="G5701" t="str">
            <v>6705030104H3</v>
          </cell>
          <cell r="H5701">
            <v>9500</v>
          </cell>
          <cell r="I5701" t="str">
            <v>D</v>
          </cell>
          <cell r="J5701" t="str">
            <v>1 BUAH PITA  CARTIDGE EPSON  LX-300 u/ PENGEMASAN</v>
          </cell>
          <cell r="K5701" t="str">
            <v>103270100</v>
          </cell>
        </row>
        <row r="5702">
          <cell r="A5702" t="str">
            <v>F</v>
          </cell>
          <cell r="B5702" t="str">
            <v>1</v>
          </cell>
          <cell r="D5702" t="str">
            <v>003664</v>
          </cell>
          <cell r="E5702">
            <v>38588</v>
          </cell>
          <cell r="F5702" t="str">
            <v>48604H3</v>
          </cell>
          <cell r="G5702" t="str">
            <v>6705030104H3</v>
          </cell>
          <cell r="H5702">
            <v>9500</v>
          </cell>
          <cell r="I5702" t="str">
            <v>D</v>
          </cell>
          <cell r="J5702" t="str">
            <v>1 BUAH PITA CARTIDGE PRINT.EPSON  8750 u/ PENGEMAS</v>
          </cell>
          <cell r="K5702" t="str">
            <v>103270110</v>
          </cell>
        </row>
        <row r="5703">
          <cell r="A5703" t="str">
            <v>F</v>
          </cell>
          <cell r="B5703" t="str">
            <v>1</v>
          </cell>
          <cell r="D5703" t="str">
            <v>003664</v>
          </cell>
          <cell r="E5703">
            <v>38588</v>
          </cell>
          <cell r="F5703" t="str">
            <v>48604G5</v>
          </cell>
          <cell r="G5703" t="str">
            <v>6705030104G5</v>
          </cell>
          <cell r="H5703">
            <v>19000</v>
          </cell>
          <cell r="I5703" t="str">
            <v>D</v>
          </cell>
          <cell r="J5703" t="str">
            <v>2 BUAH PITA  CARTIDGE EPSON  LX-300 u/ PROSES &amp; PE</v>
          </cell>
          <cell r="K5703" t="str">
            <v>103270120</v>
          </cell>
        </row>
        <row r="5704">
          <cell r="A5704" t="str">
            <v>F</v>
          </cell>
          <cell r="B5704" t="str">
            <v>1</v>
          </cell>
          <cell r="D5704" t="str">
            <v>003664</v>
          </cell>
          <cell r="E5704">
            <v>38588</v>
          </cell>
          <cell r="F5704" t="str">
            <v>48604F7</v>
          </cell>
          <cell r="G5704" t="str">
            <v>6705030104F7</v>
          </cell>
          <cell r="H5704">
            <v>19000</v>
          </cell>
          <cell r="I5704" t="str">
            <v>D</v>
          </cell>
          <cell r="J5704" t="str">
            <v>2 BUAH PITA  CARTIDGE EPSON  LX-300 u/ PENGEMASAN</v>
          </cell>
          <cell r="K5704" t="str">
            <v>103270130</v>
          </cell>
        </row>
        <row r="5705">
          <cell r="A5705" t="str">
            <v>F</v>
          </cell>
          <cell r="B5705" t="str">
            <v>1</v>
          </cell>
          <cell r="D5705" t="str">
            <v>003664</v>
          </cell>
          <cell r="E5705">
            <v>38588</v>
          </cell>
          <cell r="F5705" t="str">
            <v>48604G4</v>
          </cell>
          <cell r="G5705" t="str">
            <v>6705030104G4</v>
          </cell>
          <cell r="H5705">
            <v>28500</v>
          </cell>
          <cell r="I5705" t="str">
            <v>D</v>
          </cell>
          <cell r="J5705" t="str">
            <v>3 BUAH PITA  CARTIDGE EPSON  LX-300 u/ PENGEMASAN</v>
          </cell>
          <cell r="K5705" t="str">
            <v>103270140</v>
          </cell>
        </row>
        <row r="5706">
          <cell r="A5706" t="str">
            <v>F</v>
          </cell>
          <cell r="B5706" t="str">
            <v>1</v>
          </cell>
          <cell r="D5706" t="str">
            <v>003665</v>
          </cell>
          <cell r="E5706">
            <v>38588</v>
          </cell>
          <cell r="F5706" t="str">
            <v>1000000</v>
          </cell>
          <cell r="G5706" t="str">
            <v>110101010000</v>
          </cell>
          <cell r="H5706">
            <v>3823500</v>
          </cell>
          <cell r="I5706" t="str">
            <v>K</v>
          </cell>
          <cell r="J5706" t="str">
            <v>Pembelian Tunai RAB/ATK/ART Bln :</v>
          </cell>
          <cell r="K5706" t="str">
            <v>103280010</v>
          </cell>
        </row>
        <row r="5707">
          <cell r="A5707" t="str">
            <v>F</v>
          </cell>
          <cell r="B5707" t="str">
            <v>1</v>
          </cell>
          <cell r="D5707" t="str">
            <v>003665</v>
          </cell>
          <cell r="E5707">
            <v>38588</v>
          </cell>
          <cell r="F5707" t="str">
            <v>48604A3</v>
          </cell>
          <cell r="G5707" t="str">
            <v>6705030104A3</v>
          </cell>
          <cell r="H5707">
            <v>230000</v>
          </cell>
          <cell r="I5707" t="str">
            <v>D</v>
          </cell>
          <cell r="J5707" t="str">
            <v>1 BUAH FLASH DISK 256 MB U/                   IPAL</v>
          </cell>
          <cell r="K5707" t="str">
            <v>103280020</v>
          </cell>
        </row>
        <row r="5708">
          <cell r="A5708" t="str">
            <v>F</v>
          </cell>
          <cell r="B5708" t="str">
            <v>1</v>
          </cell>
          <cell r="D5708" t="str">
            <v>003665</v>
          </cell>
          <cell r="E5708">
            <v>38588</v>
          </cell>
          <cell r="F5708" t="str">
            <v>48603H4</v>
          </cell>
          <cell r="G5708" t="str">
            <v>6705010103H4</v>
          </cell>
          <cell r="H5708">
            <v>20000</v>
          </cell>
          <cell r="I5708" t="str">
            <v>D</v>
          </cell>
          <cell r="J5708" t="str">
            <v>4 BUAH BATTEREY KECIL U/CALCULATOR u/ EKSTRAKSI KI</v>
          </cell>
          <cell r="K5708" t="str">
            <v>103280030</v>
          </cell>
        </row>
        <row r="5709">
          <cell r="A5709" t="str">
            <v>F</v>
          </cell>
          <cell r="B5709" t="str">
            <v>1</v>
          </cell>
          <cell r="D5709" t="str">
            <v>003665</v>
          </cell>
          <cell r="E5709">
            <v>38588</v>
          </cell>
          <cell r="F5709" t="str">
            <v>48604H4</v>
          </cell>
          <cell r="G5709" t="str">
            <v>6705030104H4</v>
          </cell>
          <cell r="H5709">
            <v>219000</v>
          </cell>
          <cell r="I5709" t="str">
            <v>D</v>
          </cell>
          <cell r="J5709" t="str">
            <v>1 BUAH TINTA PRIN  HP 20 HP C 6614D U/DESKJET 640C</v>
          </cell>
          <cell r="K5709" t="str">
            <v>103280040</v>
          </cell>
        </row>
        <row r="5710">
          <cell r="A5710" t="str">
            <v>F</v>
          </cell>
          <cell r="B5710" t="str">
            <v>1</v>
          </cell>
          <cell r="D5710" t="str">
            <v>003665</v>
          </cell>
          <cell r="E5710">
            <v>38588</v>
          </cell>
          <cell r="F5710" t="str">
            <v>48604E1</v>
          </cell>
          <cell r="G5710" t="str">
            <v>6705030104E1</v>
          </cell>
          <cell r="H5710">
            <v>19000</v>
          </cell>
          <cell r="I5710" t="str">
            <v>D</v>
          </cell>
          <cell r="J5710" t="str">
            <v>2 BUAH PITA EPSON LQ - 8500 u/ KARANTINA DALAM PRO</v>
          </cell>
          <cell r="K5710" t="str">
            <v>103280050</v>
          </cell>
        </row>
        <row r="5711">
          <cell r="A5711" t="str">
            <v>F</v>
          </cell>
          <cell r="B5711" t="str">
            <v>1</v>
          </cell>
          <cell r="D5711" t="str">
            <v>003665</v>
          </cell>
          <cell r="E5711">
            <v>38588</v>
          </cell>
          <cell r="F5711" t="str">
            <v>48603L1</v>
          </cell>
          <cell r="G5711" t="str">
            <v>6705030103L1</v>
          </cell>
          <cell r="H5711">
            <v>520000</v>
          </cell>
          <cell r="I5711" t="str">
            <v>D</v>
          </cell>
          <cell r="J5711" t="str">
            <v>2 BUAH TINTA  HP 78  COLOR 3820  / C6578D u/ TEKNO</v>
          </cell>
          <cell r="K5711" t="str">
            <v>103280060</v>
          </cell>
        </row>
        <row r="5712">
          <cell r="A5712" t="str">
            <v>F</v>
          </cell>
          <cell r="B5712" t="str">
            <v>1</v>
          </cell>
          <cell r="D5712" t="str">
            <v>003665</v>
          </cell>
          <cell r="E5712">
            <v>38588</v>
          </cell>
          <cell r="F5712" t="str">
            <v>48604N1</v>
          </cell>
          <cell r="G5712" t="str">
            <v>6705030104N1</v>
          </cell>
          <cell r="H5712">
            <v>74000</v>
          </cell>
          <cell r="I5712" t="str">
            <v>D</v>
          </cell>
          <cell r="J5712" t="str">
            <v>2 BUAH CARTRIDGE EPSON LQ 2170 / 2180 u/ PENYIMPAN</v>
          </cell>
          <cell r="K5712" t="str">
            <v>103280070</v>
          </cell>
        </row>
        <row r="5713">
          <cell r="A5713" t="str">
            <v>F</v>
          </cell>
          <cell r="B5713" t="str">
            <v>1</v>
          </cell>
          <cell r="D5713" t="str">
            <v>003665</v>
          </cell>
          <cell r="E5713">
            <v>38588</v>
          </cell>
          <cell r="F5713" t="str">
            <v>48604H6</v>
          </cell>
          <cell r="G5713" t="str">
            <v>6705030104H6</v>
          </cell>
          <cell r="H5713">
            <v>38000</v>
          </cell>
          <cell r="I5713" t="str">
            <v>D</v>
          </cell>
          <cell r="J5713" t="str">
            <v>4 BUAH CARTRIDGE EPSON LQ 7754 u/ PEMURNIAN &amp; PENG</v>
          </cell>
          <cell r="K5713" t="str">
            <v>103280080</v>
          </cell>
        </row>
        <row r="5714">
          <cell r="A5714" t="str">
            <v>F</v>
          </cell>
          <cell r="B5714" t="str">
            <v>1</v>
          </cell>
          <cell r="D5714" t="str">
            <v>003665</v>
          </cell>
          <cell r="E5714">
            <v>38588</v>
          </cell>
          <cell r="F5714" t="str">
            <v>48604H6</v>
          </cell>
          <cell r="G5714" t="str">
            <v>6705030104H6</v>
          </cell>
          <cell r="H5714">
            <v>38000</v>
          </cell>
          <cell r="I5714" t="str">
            <v>D</v>
          </cell>
          <cell r="J5714" t="str">
            <v>4 BUAH PITA  CARTIDGE EPSON  LX-300 u/ PEMURNIAN &amp;</v>
          </cell>
          <cell r="K5714" t="str">
            <v>103280090</v>
          </cell>
        </row>
        <row r="5715">
          <cell r="A5715" t="str">
            <v>F</v>
          </cell>
          <cell r="B5715" t="str">
            <v>1</v>
          </cell>
          <cell r="D5715" t="str">
            <v>003665</v>
          </cell>
          <cell r="E5715">
            <v>38588</v>
          </cell>
          <cell r="F5715" t="str">
            <v>46107D2</v>
          </cell>
          <cell r="G5715" t="str">
            <v>6604020107D2</v>
          </cell>
          <cell r="H5715">
            <v>74000</v>
          </cell>
          <cell r="I5715" t="str">
            <v>D</v>
          </cell>
          <cell r="J5715" t="str">
            <v>1 BUAH MEJA KOMPUTER STANDAR u/ PERENCANAAN PRODUK</v>
          </cell>
          <cell r="K5715" t="str">
            <v>103280100</v>
          </cell>
        </row>
        <row r="5716">
          <cell r="A5716" t="str">
            <v>F</v>
          </cell>
          <cell r="B5716" t="str">
            <v>1</v>
          </cell>
          <cell r="D5716" t="str">
            <v>003665</v>
          </cell>
          <cell r="E5716">
            <v>38588</v>
          </cell>
          <cell r="F5716" t="str">
            <v>48604H4</v>
          </cell>
          <cell r="G5716" t="str">
            <v>6705030104H4</v>
          </cell>
          <cell r="H5716">
            <v>9500</v>
          </cell>
          <cell r="I5716" t="str">
            <v>D</v>
          </cell>
          <cell r="J5716" t="str">
            <v>1 BUAH PITA  CARTIDGE EPSON  LX-300 u/ EKSTRAKSI K</v>
          </cell>
          <cell r="K5716" t="str">
            <v>103280110</v>
          </cell>
        </row>
        <row r="5717">
          <cell r="A5717" t="str">
            <v>F</v>
          </cell>
          <cell r="B5717" t="str">
            <v>1</v>
          </cell>
          <cell r="D5717" t="str">
            <v>003665</v>
          </cell>
          <cell r="E5717">
            <v>38588</v>
          </cell>
          <cell r="F5717" t="str">
            <v>48604H4</v>
          </cell>
          <cell r="G5717" t="str">
            <v>6705030104H4</v>
          </cell>
          <cell r="H5717">
            <v>239000</v>
          </cell>
          <cell r="I5717" t="str">
            <v>D</v>
          </cell>
          <cell r="J5717" t="str">
            <v>1 BUAH TINTA WARNA DESK JET 660C u/ EKSTRAKSI KINA</v>
          </cell>
          <cell r="K5717" t="str">
            <v>103280120</v>
          </cell>
        </row>
        <row r="5718">
          <cell r="A5718" t="str">
            <v>F</v>
          </cell>
          <cell r="B5718" t="str">
            <v>1</v>
          </cell>
          <cell r="D5718" t="str">
            <v>003665</v>
          </cell>
          <cell r="E5718">
            <v>38588</v>
          </cell>
          <cell r="F5718" t="str">
            <v>48604F3</v>
          </cell>
          <cell r="G5718" t="str">
            <v>6705030104F3</v>
          </cell>
          <cell r="H5718">
            <v>9500</v>
          </cell>
          <cell r="I5718" t="str">
            <v>D</v>
          </cell>
          <cell r="J5718" t="str">
            <v>1 BUAH PITA CARTIDGE PRINT.EPSON  8750 u/ PENCETAK</v>
          </cell>
          <cell r="K5718" t="str">
            <v>103280130</v>
          </cell>
        </row>
        <row r="5719">
          <cell r="A5719" t="str">
            <v>F</v>
          </cell>
          <cell r="B5719" t="str">
            <v>1</v>
          </cell>
          <cell r="D5719" t="str">
            <v>003665</v>
          </cell>
          <cell r="E5719">
            <v>38588</v>
          </cell>
          <cell r="F5719" t="str">
            <v>48604N6</v>
          </cell>
          <cell r="G5719" t="str">
            <v>6705030104N6</v>
          </cell>
          <cell r="H5719">
            <v>19000</v>
          </cell>
          <cell r="I5719" t="str">
            <v>D</v>
          </cell>
          <cell r="J5719" t="str">
            <v>2 BUAH PITA  CARTIDGE EPSON  LX-300 u/ PENYIMPANAN</v>
          </cell>
          <cell r="K5719" t="str">
            <v>103280140</v>
          </cell>
        </row>
        <row r="5720">
          <cell r="A5720" t="str">
            <v>F</v>
          </cell>
          <cell r="B5720" t="str">
            <v>1</v>
          </cell>
          <cell r="D5720" t="str">
            <v>003665</v>
          </cell>
          <cell r="E5720">
            <v>38588</v>
          </cell>
          <cell r="F5720" t="str">
            <v>48604M1</v>
          </cell>
          <cell r="G5720" t="str">
            <v>6705030104M1</v>
          </cell>
          <cell r="H5720">
            <v>165000</v>
          </cell>
          <cell r="I5720" t="str">
            <v>D</v>
          </cell>
          <cell r="J5720" t="str">
            <v>1 BUAH CARTRIDGE BJ CANON BC-03 HITAM u/ TEKNIK &amp;</v>
          </cell>
          <cell r="K5720" t="str">
            <v>103280150</v>
          </cell>
        </row>
        <row r="5721">
          <cell r="A5721" t="str">
            <v>F</v>
          </cell>
          <cell r="B5721" t="str">
            <v>1</v>
          </cell>
          <cell r="D5721" t="str">
            <v>003665</v>
          </cell>
          <cell r="E5721">
            <v>38588</v>
          </cell>
          <cell r="F5721" t="str">
            <v>48604K1</v>
          </cell>
          <cell r="G5721" t="str">
            <v>6705030104K1</v>
          </cell>
          <cell r="H5721">
            <v>37000</v>
          </cell>
          <cell r="I5721" t="str">
            <v>D</v>
          </cell>
          <cell r="J5721" t="str">
            <v>1 BUAH CARTRIDGE  15086 EPSON LQ-2170/2180 u/ LABO</v>
          </cell>
          <cell r="K5721" t="str">
            <v>103280160</v>
          </cell>
        </row>
        <row r="5722">
          <cell r="A5722" t="str">
            <v>F</v>
          </cell>
          <cell r="B5722" t="str">
            <v>1</v>
          </cell>
          <cell r="D5722" t="str">
            <v>003665</v>
          </cell>
          <cell r="E5722">
            <v>38588</v>
          </cell>
          <cell r="F5722" t="str">
            <v>48604K1</v>
          </cell>
          <cell r="G5722" t="str">
            <v>6705030104K1</v>
          </cell>
          <cell r="H5722">
            <v>9500</v>
          </cell>
          <cell r="I5722" t="str">
            <v>D</v>
          </cell>
          <cell r="J5722" t="str">
            <v>1 BUAH CARTRIDGE EPSON LQ 7754 u/ LABORATORIUM PEN</v>
          </cell>
          <cell r="K5722" t="str">
            <v>103280170</v>
          </cell>
        </row>
        <row r="5723">
          <cell r="A5723" t="str">
            <v>F</v>
          </cell>
          <cell r="B5723" t="str">
            <v>1</v>
          </cell>
          <cell r="D5723" t="str">
            <v>003665</v>
          </cell>
          <cell r="E5723">
            <v>38588</v>
          </cell>
          <cell r="F5723" t="str">
            <v>48604K1</v>
          </cell>
          <cell r="G5723" t="str">
            <v>6705030104K1</v>
          </cell>
          <cell r="H5723">
            <v>9500</v>
          </cell>
          <cell r="I5723" t="str">
            <v>D</v>
          </cell>
          <cell r="J5723" t="str">
            <v>1 BUAH CARTRIDGE EPSON LQ 8750 u/ LABORATORIUM PEN</v>
          </cell>
          <cell r="K5723" t="str">
            <v>103280180</v>
          </cell>
        </row>
        <row r="5724">
          <cell r="A5724" t="str">
            <v>F</v>
          </cell>
          <cell r="B5724" t="str">
            <v>1</v>
          </cell>
          <cell r="D5724" t="str">
            <v>003665</v>
          </cell>
          <cell r="E5724">
            <v>38588</v>
          </cell>
          <cell r="F5724" t="str">
            <v>48604K1</v>
          </cell>
          <cell r="G5724" t="str">
            <v>6705030104K1</v>
          </cell>
          <cell r="H5724">
            <v>219000</v>
          </cell>
          <cell r="I5724" t="str">
            <v>D</v>
          </cell>
          <cell r="J5724" t="str">
            <v>1 BUAH TINTA HP DESKJET 810 C HITAM u/ LABORATORIU</v>
          </cell>
          <cell r="K5724" t="str">
            <v>103280190</v>
          </cell>
        </row>
        <row r="5725">
          <cell r="A5725" t="str">
            <v>F</v>
          </cell>
          <cell r="B5725" t="str">
            <v>1</v>
          </cell>
          <cell r="D5725" t="str">
            <v>003665</v>
          </cell>
          <cell r="E5725">
            <v>38588</v>
          </cell>
          <cell r="F5725" t="str">
            <v>48604J1</v>
          </cell>
          <cell r="G5725" t="str">
            <v>6705030104J1</v>
          </cell>
          <cell r="H5725">
            <v>7000</v>
          </cell>
          <cell r="I5725" t="str">
            <v>D</v>
          </cell>
          <cell r="J5725" t="str">
            <v>1 BUAH REFILL EPSON  LQ 7754 u/ PEMASTIAN MUTU</v>
          </cell>
          <cell r="K5725" t="str">
            <v>103280200</v>
          </cell>
        </row>
        <row r="5726">
          <cell r="A5726" t="str">
            <v>F</v>
          </cell>
          <cell r="B5726" t="str">
            <v>1</v>
          </cell>
          <cell r="D5726" t="str">
            <v>003665</v>
          </cell>
          <cell r="E5726">
            <v>38588</v>
          </cell>
          <cell r="F5726" t="str">
            <v>48604J1</v>
          </cell>
          <cell r="G5726" t="str">
            <v>6705030104J1</v>
          </cell>
          <cell r="H5726">
            <v>56000</v>
          </cell>
          <cell r="I5726" t="str">
            <v>D</v>
          </cell>
          <cell r="J5726" t="str">
            <v>4 BUAH REFILL BJ 20 CANNON u/ PEMASTIAN MUTU</v>
          </cell>
          <cell r="K5726" t="str">
            <v>103280210</v>
          </cell>
        </row>
        <row r="5727">
          <cell r="A5727" t="str">
            <v>F</v>
          </cell>
          <cell r="B5727" t="str">
            <v>1</v>
          </cell>
          <cell r="D5727" t="str">
            <v>003665</v>
          </cell>
          <cell r="E5727">
            <v>38588</v>
          </cell>
          <cell r="F5727" t="str">
            <v>48604J1</v>
          </cell>
          <cell r="G5727" t="str">
            <v>6705030104J1</v>
          </cell>
          <cell r="H5727">
            <v>10000</v>
          </cell>
          <cell r="I5727" t="str">
            <v>D</v>
          </cell>
          <cell r="J5727" t="str">
            <v>4 BUAH DISKET VERBATIM 2HD u/ PEMASTIAN MUTU</v>
          </cell>
          <cell r="K5727" t="str">
            <v>103280220</v>
          </cell>
        </row>
        <row r="5728">
          <cell r="A5728" t="str">
            <v>F</v>
          </cell>
          <cell r="B5728" t="str">
            <v>1</v>
          </cell>
          <cell r="D5728" t="str">
            <v>003665</v>
          </cell>
          <cell r="E5728">
            <v>38588</v>
          </cell>
          <cell r="F5728" t="str">
            <v>48604J1</v>
          </cell>
          <cell r="G5728" t="str">
            <v>6705030104J1</v>
          </cell>
          <cell r="H5728">
            <v>19000</v>
          </cell>
          <cell r="I5728" t="str">
            <v>D</v>
          </cell>
          <cell r="J5728" t="str">
            <v>1 DUS DISKET SONY  u/ PEMASTIAN MUTU</v>
          </cell>
          <cell r="K5728" t="str">
            <v>103280230</v>
          </cell>
        </row>
        <row r="5729">
          <cell r="A5729" t="str">
            <v>F</v>
          </cell>
          <cell r="B5729" t="str">
            <v>1</v>
          </cell>
          <cell r="D5729" t="str">
            <v>003665</v>
          </cell>
          <cell r="E5729">
            <v>38588</v>
          </cell>
          <cell r="F5729" t="str">
            <v>48603J1</v>
          </cell>
          <cell r="G5729" t="str">
            <v>6705030103J1</v>
          </cell>
          <cell r="H5729">
            <v>65000</v>
          </cell>
          <cell r="I5729" t="str">
            <v>D</v>
          </cell>
          <cell r="J5729" t="str">
            <v>5 BUAH CD - RW  SONY  650 MB  u/ PEMASTIAN MUTU</v>
          </cell>
          <cell r="K5729" t="str">
            <v>103280240</v>
          </cell>
        </row>
        <row r="5730">
          <cell r="A5730" t="str">
            <v>F</v>
          </cell>
          <cell r="B5730" t="str">
            <v>1</v>
          </cell>
          <cell r="D5730" t="str">
            <v>003665</v>
          </cell>
          <cell r="E5730">
            <v>38588</v>
          </cell>
          <cell r="F5730" t="str">
            <v>48604L1</v>
          </cell>
          <cell r="G5730" t="str">
            <v>6705030104L1</v>
          </cell>
          <cell r="H5730">
            <v>25000</v>
          </cell>
          <cell r="I5730" t="str">
            <v>D</v>
          </cell>
          <cell r="J5730" t="str">
            <v>1 PAK DISKET VERBATIM 2HD u/ TEKNOLOGI FORMULASI</v>
          </cell>
          <cell r="K5730" t="str">
            <v>103280250</v>
          </cell>
        </row>
        <row r="5731">
          <cell r="A5731" t="str">
            <v>F</v>
          </cell>
          <cell r="B5731" t="str">
            <v>1</v>
          </cell>
          <cell r="D5731" t="str">
            <v>003665</v>
          </cell>
          <cell r="E5731">
            <v>38588</v>
          </cell>
          <cell r="F5731" t="str">
            <v>48604L1</v>
          </cell>
          <cell r="G5731" t="str">
            <v>6705030104L1</v>
          </cell>
          <cell r="H5731">
            <v>14000</v>
          </cell>
          <cell r="I5731" t="str">
            <v>D</v>
          </cell>
          <cell r="J5731" t="str">
            <v>1 BUAH TINTA BJ REFIL BC-03 BLACK u/ TEKNOLOGI FOR</v>
          </cell>
          <cell r="K5731" t="str">
            <v>103280260</v>
          </cell>
        </row>
        <row r="5732">
          <cell r="A5732" t="str">
            <v>F</v>
          </cell>
          <cell r="B5732" t="str">
            <v>1</v>
          </cell>
          <cell r="D5732" t="str">
            <v>003665</v>
          </cell>
          <cell r="E5732">
            <v>38588</v>
          </cell>
          <cell r="F5732" t="str">
            <v>48604Q2</v>
          </cell>
          <cell r="G5732" t="str">
            <v>6705030104Q2</v>
          </cell>
          <cell r="H5732">
            <v>185000</v>
          </cell>
          <cell r="I5732" t="str">
            <v>D</v>
          </cell>
          <cell r="J5732" t="str">
            <v>5 BUAH CARTRIDGE EPSON LQ 2170 / 2180 u/ ADMINISTR</v>
          </cell>
          <cell r="K5732" t="str">
            <v>103280270</v>
          </cell>
        </row>
        <row r="5733">
          <cell r="A5733" t="str">
            <v>F</v>
          </cell>
          <cell r="B5733" t="str">
            <v>1</v>
          </cell>
          <cell r="D5733" t="str">
            <v>003665</v>
          </cell>
          <cell r="E5733">
            <v>38588</v>
          </cell>
          <cell r="F5733" t="str">
            <v>48604Q5</v>
          </cell>
          <cell r="G5733" t="str">
            <v>6705030104Q5</v>
          </cell>
          <cell r="H5733">
            <v>57000</v>
          </cell>
          <cell r="I5733" t="str">
            <v>D</v>
          </cell>
          <cell r="J5733" t="str">
            <v>6 BUAH PITA CARTIDGE PRINT.EPSON  8750 u/ UMUM</v>
          </cell>
          <cell r="K5733" t="str">
            <v>103280280</v>
          </cell>
        </row>
        <row r="5734">
          <cell r="A5734" t="str">
            <v>F</v>
          </cell>
          <cell r="B5734" t="str">
            <v>1</v>
          </cell>
          <cell r="D5734" t="str">
            <v>003665</v>
          </cell>
          <cell r="E5734">
            <v>38588</v>
          </cell>
          <cell r="F5734" t="str">
            <v>48604R2</v>
          </cell>
          <cell r="G5734" t="str">
            <v>6705030104R2</v>
          </cell>
          <cell r="H5734">
            <v>75000</v>
          </cell>
          <cell r="I5734" t="str">
            <v>D</v>
          </cell>
          <cell r="J5734" t="str">
            <v>5 BUAH REFILL EPSON DFX-8500 u/ BIDANG VERIFIKASI</v>
          </cell>
          <cell r="K5734" t="str">
            <v>103280290</v>
          </cell>
        </row>
        <row r="5735">
          <cell r="A5735" t="str">
            <v>F</v>
          </cell>
          <cell r="B5735" t="str">
            <v>1</v>
          </cell>
          <cell r="D5735" t="str">
            <v>003665</v>
          </cell>
          <cell r="E5735">
            <v>38588</v>
          </cell>
          <cell r="F5735" t="str">
            <v>48604O1</v>
          </cell>
          <cell r="G5735" t="str">
            <v>6705030104O1</v>
          </cell>
          <cell r="H5735">
            <v>19000</v>
          </cell>
          <cell r="I5735" t="str">
            <v>D</v>
          </cell>
          <cell r="J5735" t="str">
            <v>2 BUAH CARTRIDGE EPSON LQ 7754 u/ PEMBELIAN</v>
          </cell>
          <cell r="K5735" t="str">
            <v>103280300</v>
          </cell>
        </row>
        <row r="5736">
          <cell r="A5736" t="str">
            <v>F</v>
          </cell>
          <cell r="B5736" t="str">
            <v>1</v>
          </cell>
          <cell r="D5736" t="str">
            <v>003665</v>
          </cell>
          <cell r="E5736">
            <v>38588</v>
          </cell>
          <cell r="F5736" t="str">
            <v>48604O1</v>
          </cell>
          <cell r="G5736" t="str">
            <v>6705030104O1</v>
          </cell>
          <cell r="H5736">
            <v>185000</v>
          </cell>
          <cell r="I5736" t="str">
            <v>D</v>
          </cell>
          <cell r="J5736" t="str">
            <v>5 BUAH CARTRIDGE EPSON LQ 2170 / 2180 u/ PEMBELIAN</v>
          </cell>
          <cell r="K5736" t="str">
            <v>103280310</v>
          </cell>
        </row>
        <row r="5737">
          <cell r="A5737" t="str">
            <v>F</v>
          </cell>
          <cell r="B5737" t="str">
            <v>1</v>
          </cell>
          <cell r="D5737" t="str">
            <v>003665</v>
          </cell>
          <cell r="E5737">
            <v>38588</v>
          </cell>
          <cell r="F5737" t="str">
            <v>48604O1</v>
          </cell>
          <cell r="G5737" t="str">
            <v>6705030104O1</v>
          </cell>
          <cell r="H5737">
            <v>19000</v>
          </cell>
          <cell r="I5737" t="str">
            <v>D</v>
          </cell>
          <cell r="J5737" t="str">
            <v>1 DUS DISKET SONY  u/ PEMBELIAN</v>
          </cell>
          <cell r="K5737" t="str">
            <v>103280320</v>
          </cell>
        </row>
        <row r="5738">
          <cell r="A5738" t="str">
            <v>F</v>
          </cell>
          <cell r="B5738" t="str">
            <v>1</v>
          </cell>
          <cell r="D5738" t="str">
            <v>003665</v>
          </cell>
          <cell r="E5738">
            <v>38588</v>
          </cell>
          <cell r="F5738" t="str">
            <v>48604D1</v>
          </cell>
          <cell r="G5738" t="str">
            <v>6705030104D1</v>
          </cell>
          <cell r="H5738">
            <v>19000</v>
          </cell>
          <cell r="I5738" t="str">
            <v>D</v>
          </cell>
          <cell r="J5738" t="str">
            <v>2 BUAH CATRIDGE LX 300 8750 u/ PERENCANAAN &amp; PENGE</v>
          </cell>
          <cell r="K5738" t="str">
            <v>103280330</v>
          </cell>
        </row>
        <row r="5739">
          <cell r="A5739" t="str">
            <v>F</v>
          </cell>
          <cell r="B5739" t="str">
            <v>1</v>
          </cell>
          <cell r="D5739" t="str">
            <v>003665</v>
          </cell>
          <cell r="E5739">
            <v>38588</v>
          </cell>
          <cell r="F5739" t="str">
            <v>48604D1</v>
          </cell>
          <cell r="G5739" t="str">
            <v>6705030104D1</v>
          </cell>
          <cell r="H5739">
            <v>50000</v>
          </cell>
          <cell r="I5739" t="str">
            <v>D</v>
          </cell>
          <cell r="J5739" t="str">
            <v>2 PAK DISKET VERBATIM 2HD u/ PERENCANAAN &amp; PENGEND</v>
          </cell>
          <cell r="K5739" t="str">
            <v>103280340</v>
          </cell>
        </row>
        <row r="5740">
          <cell r="A5740" t="str">
            <v>F</v>
          </cell>
          <cell r="B5740" t="str">
            <v>1</v>
          </cell>
          <cell r="D5740" t="str">
            <v>003665</v>
          </cell>
          <cell r="E5740">
            <v>38588</v>
          </cell>
          <cell r="F5740" t="str">
            <v>48604Q2</v>
          </cell>
          <cell r="G5740" t="str">
            <v>6705030104Q2</v>
          </cell>
          <cell r="H5740">
            <v>296000</v>
          </cell>
          <cell r="I5740" t="str">
            <v>D</v>
          </cell>
          <cell r="J5740" t="str">
            <v>8 BUAH CARTRIDGE EPSON LQ 2170 / 2180 u/ ADMINISTR</v>
          </cell>
          <cell r="K5740" t="str">
            <v>103280350</v>
          </cell>
        </row>
        <row r="5741">
          <cell r="A5741" t="str">
            <v>F</v>
          </cell>
          <cell r="B5741" t="str">
            <v>1</v>
          </cell>
          <cell r="D5741" t="str">
            <v>003665</v>
          </cell>
          <cell r="E5741">
            <v>38588</v>
          </cell>
          <cell r="F5741" t="str">
            <v>48604O1</v>
          </cell>
          <cell r="G5741" t="str">
            <v>6705030104O1</v>
          </cell>
          <cell r="H5741">
            <v>233000</v>
          </cell>
          <cell r="I5741" t="str">
            <v>D</v>
          </cell>
          <cell r="J5741" t="str">
            <v>1 BUAH TINTA PRINTER DESKJET 710 C HITAM U/PEMBELI</v>
          </cell>
          <cell r="K5741" t="str">
            <v>103280360</v>
          </cell>
        </row>
        <row r="5742">
          <cell r="A5742" t="str">
            <v>F</v>
          </cell>
          <cell r="B5742" t="str">
            <v>1</v>
          </cell>
          <cell r="D5742" t="str">
            <v>003665</v>
          </cell>
          <cell r="E5742">
            <v>38588</v>
          </cell>
          <cell r="F5742" t="str">
            <v>48604O1</v>
          </cell>
          <cell r="G5742" t="str">
            <v>6705030104O1</v>
          </cell>
          <cell r="H5742">
            <v>258000</v>
          </cell>
          <cell r="I5742" t="str">
            <v>D</v>
          </cell>
          <cell r="J5742" t="str">
            <v>1 BUAH TINTA PRINTER DESKJET 710 C WARNA U/PEMBELI</v>
          </cell>
          <cell r="K5742" t="str">
            <v>103280370</v>
          </cell>
        </row>
        <row r="5743">
          <cell r="A5743" t="str">
            <v>F</v>
          </cell>
          <cell r="B5743" t="str">
            <v>1</v>
          </cell>
          <cell r="D5743" t="str">
            <v>003665</v>
          </cell>
          <cell r="E5743">
            <v>38588</v>
          </cell>
          <cell r="F5743" t="str">
            <v>48604Q2</v>
          </cell>
          <cell r="G5743" t="str">
            <v>6705030104Q2</v>
          </cell>
          <cell r="H5743">
            <v>47500</v>
          </cell>
          <cell r="I5743" t="str">
            <v>D</v>
          </cell>
          <cell r="J5743" t="str">
            <v>5 BUAH PITA  CARTIDGE EPSON  LX-300 u/ ADMINISTRAS</v>
          </cell>
          <cell r="K5743" t="str">
            <v>103280380</v>
          </cell>
        </row>
        <row r="5744">
          <cell r="A5744" t="str">
            <v>F</v>
          </cell>
          <cell r="B5744" t="str">
            <v>1</v>
          </cell>
          <cell r="D5744" t="str">
            <v>003665</v>
          </cell>
          <cell r="E5744">
            <v>38588</v>
          </cell>
          <cell r="F5744" t="str">
            <v>48604Q2</v>
          </cell>
          <cell r="G5744" t="str">
            <v>6705030104Q2</v>
          </cell>
          <cell r="H5744">
            <v>185000</v>
          </cell>
          <cell r="I5744" t="str">
            <v>D</v>
          </cell>
          <cell r="J5744" t="str">
            <v>5 BUAH CARTRIDGE EPSON LQ 2170 / 2180 u/ ADMINISTR</v>
          </cell>
          <cell r="K5744" t="str">
            <v>103280390</v>
          </cell>
        </row>
        <row r="5745">
          <cell r="A5745" t="str">
            <v>F</v>
          </cell>
          <cell r="B5745" t="str">
            <v>1</v>
          </cell>
          <cell r="D5745" t="str">
            <v>003665</v>
          </cell>
          <cell r="E5745">
            <v>38588</v>
          </cell>
          <cell r="F5745" t="str">
            <v>48604P1</v>
          </cell>
          <cell r="G5745" t="str">
            <v>6705030104P1</v>
          </cell>
          <cell r="H5745">
            <v>50000</v>
          </cell>
          <cell r="I5745" t="str">
            <v>D</v>
          </cell>
          <cell r="J5745" t="str">
            <v>2 BOX DISKET VERBATIM 2HD u/ PENGOLAHAN DATA &amp; INF</v>
          </cell>
          <cell r="K5745" t="str">
            <v>103280400</v>
          </cell>
        </row>
        <row r="5746">
          <cell r="A5746" t="str">
            <v>F</v>
          </cell>
          <cell r="B5746" t="str">
            <v>2</v>
          </cell>
          <cell r="D5746" t="str">
            <v>001532</v>
          </cell>
          <cell r="E5746">
            <v>38590</v>
          </cell>
          <cell r="F5746" t="str">
            <v>48527R3</v>
          </cell>
          <cell r="G5746" t="str">
            <v>6106030127R3</v>
          </cell>
          <cell r="H5746">
            <v>8774600</v>
          </cell>
          <cell r="I5746" t="str">
            <v>D</v>
          </cell>
          <cell r="J5746" t="str">
            <v>B.MELAHIRKAN ISTRI SDR.YUSSA TONY       BLN AGT-05</v>
          </cell>
          <cell r="K5746" t="str">
            <v>301600060</v>
          </cell>
        </row>
        <row r="5747">
          <cell r="A5747" t="str">
            <v>F</v>
          </cell>
          <cell r="B5747" t="str">
            <v>1</v>
          </cell>
          <cell r="D5747" t="str">
            <v>003666</v>
          </cell>
          <cell r="E5747">
            <v>38588</v>
          </cell>
          <cell r="F5747" t="str">
            <v>1000000</v>
          </cell>
          <cell r="G5747" t="str">
            <v>110101010000</v>
          </cell>
          <cell r="H5747">
            <v>4733175</v>
          </cell>
          <cell r="I5747" t="str">
            <v>K</v>
          </cell>
          <cell r="J5747" t="str">
            <v>Pembelian Tunai RAB/ATK/ART Bln :</v>
          </cell>
          <cell r="K5747" t="str">
            <v>103290010</v>
          </cell>
        </row>
        <row r="5748">
          <cell r="A5748" t="str">
            <v>F</v>
          </cell>
          <cell r="B5748" t="str">
            <v>1</v>
          </cell>
          <cell r="D5748" t="str">
            <v>003666</v>
          </cell>
          <cell r="E5748">
            <v>38588</v>
          </cell>
          <cell r="F5748" t="str">
            <v>48603N1</v>
          </cell>
          <cell r="G5748" t="str">
            <v>6705010103N1</v>
          </cell>
          <cell r="H5748">
            <v>15000</v>
          </cell>
          <cell r="I5748" t="str">
            <v>D</v>
          </cell>
          <cell r="J5748" t="str">
            <v>6 BUAH BALLPOINT CETREK HITAM U/ AM PENYIMPANAN</v>
          </cell>
          <cell r="K5748" t="str">
            <v>103290020</v>
          </cell>
        </row>
        <row r="5749">
          <cell r="A5749" t="str">
            <v>F</v>
          </cell>
          <cell r="B5749" t="str">
            <v>1</v>
          </cell>
          <cell r="D5749" t="str">
            <v>003666</v>
          </cell>
          <cell r="E5749">
            <v>38588</v>
          </cell>
          <cell r="F5749" t="str">
            <v>48603A0</v>
          </cell>
          <cell r="G5749" t="str">
            <v>6705010103A0</v>
          </cell>
          <cell r="H5749">
            <v>9000</v>
          </cell>
          <cell r="I5749" t="str">
            <v>D</v>
          </cell>
          <cell r="J5749" t="str">
            <v>6 BUAH PINSIL 2B FABER CASTEL U/ SEKRETARIAT</v>
          </cell>
          <cell r="K5749" t="str">
            <v>103290030</v>
          </cell>
        </row>
        <row r="5750">
          <cell r="A5750" t="str">
            <v>F</v>
          </cell>
          <cell r="B5750" t="str">
            <v>1</v>
          </cell>
          <cell r="D5750" t="str">
            <v>003666</v>
          </cell>
          <cell r="E5750">
            <v>38588</v>
          </cell>
          <cell r="F5750" t="str">
            <v>48603A0</v>
          </cell>
          <cell r="G5750" t="str">
            <v>6705010103A0</v>
          </cell>
          <cell r="H5750">
            <v>2000</v>
          </cell>
          <cell r="I5750" t="str">
            <v>D</v>
          </cell>
          <cell r="J5750" t="str">
            <v>1 BUAH TIPP - EX  U/ SEKRETARIAT</v>
          </cell>
          <cell r="K5750" t="str">
            <v>103290040</v>
          </cell>
        </row>
        <row r="5751">
          <cell r="A5751" t="str">
            <v>F</v>
          </cell>
          <cell r="B5751" t="str">
            <v>1</v>
          </cell>
          <cell r="D5751" t="str">
            <v>003666</v>
          </cell>
          <cell r="E5751">
            <v>38588</v>
          </cell>
          <cell r="F5751" t="str">
            <v>49802A0</v>
          </cell>
          <cell r="G5751" t="str">
            <v>6807020102A0</v>
          </cell>
          <cell r="H5751">
            <v>7800</v>
          </cell>
          <cell r="I5751" t="str">
            <v>D</v>
          </cell>
          <cell r="J5751" t="str">
            <v>6 ROLL TISSUE ROLL  U/SEKRETARIAT</v>
          </cell>
          <cell r="K5751" t="str">
            <v>103290050</v>
          </cell>
        </row>
        <row r="5752">
          <cell r="A5752" t="str">
            <v>F</v>
          </cell>
          <cell r="B5752" t="str">
            <v>1</v>
          </cell>
          <cell r="D5752" t="str">
            <v>003666</v>
          </cell>
          <cell r="E5752">
            <v>38588</v>
          </cell>
          <cell r="F5752" t="str">
            <v>49802A0</v>
          </cell>
          <cell r="G5752" t="str">
            <v>6807020102A0</v>
          </cell>
          <cell r="H5752">
            <v>23500</v>
          </cell>
          <cell r="I5752" t="str">
            <v>D</v>
          </cell>
          <cell r="J5752" t="str">
            <v>1 BUAH JAM DINDING BESAR U/ SEKRETARIAT</v>
          </cell>
          <cell r="K5752" t="str">
            <v>103290060</v>
          </cell>
        </row>
        <row r="5753">
          <cell r="A5753" t="str">
            <v>F</v>
          </cell>
          <cell r="B5753" t="str">
            <v>1</v>
          </cell>
          <cell r="D5753" t="str">
            <v>003666</v>
          </cell>
          <cell r="E5753">
            <v>38588</v>
          </cell>
          <cell r="F5753" t="str">
            <v>48604O1</v>
          </cell>
          <cell r="G5753" t="str">
            <v>6705030104O1</v>
          </cell>
          <cell r="H5753">
            <v>452000</v>
          </cell>
          <cell r="I5753" t="str">
            <v>D</v>
          </cell>
          <cell r="J5753" t="str">
            <v>2 BOX CONT.FORM. 9 1/2 X 11 5 PLY WARNA u/ PEMBELI</v>
          </cell>
          <cell r="K5753" t="str">
            <v>103290070</v>
          </cell>
        </row>
        <row r="5754">
          <cell r="A5754" t="str">
            <v>F</v>
          </cell>
          <cell r="B5754" t="str">
            <v>1</v>
          </cell>
          <cell r="D5754" t="str">
            <v>003666</v>
          </cell>
          <cell r="E5754">
            <v>38588</v>
          </cell>
          <cell r="F5754" t="str">
            <v>48604O1</v>
          </cell>
          <cell r="G5754" t="str">
            <v>6705030104O1</v>
          </cell>
          <cell r="H5754">
            <v>240000</v>
          </cell>
          <cell r="I5754" t="str">
            <v>D</v>
          </cell>
          <cell r="J5754" t="str">
            <v>2 BOX CONT.FORM 91/2 X 11 2 PLY WARNA u/ PEMBELIAN</v>
          </cell>
          <cell r="K5754" t="str">
            <v>103290080</v>
          </cell>
        </row>
        <row r="5755">
          <cell r="A5755" t="str">
            <v>F</v>
          </cell>
          <cell r="B5755" t="str">
            <v>1</v>
          </cell>
          <cell r="D5755" t="str">
            <v>003666</v>
          </cell>
          <cell r="E5755">
            <v>38588</v>
          </cell>
          <cell r="F5755" t="str">
            <v>48603O1</v>
          </cell>
          <cell r="G5755" t="str">
            <v>6705010103O1</v>
          </cell>
          <cell r="H5755">
            <v>10080</v>
          </cell>
          <cell r="I5755" t="str">
            <v>D</v>
          </cell>
          <cell r="J5755" t="str">
            <v>12 BUAH ISI BALLPOINT PILOT CETREK HITAM u/ PEMBEL</v>
          </cell>
          <cell r="K5755" t="str">
            <v>103290090</v>
          </cell>
        </row>
        <row r="5756">
          <cell r="A5756" t="str">
            <v>F</v>
          </cell>
          <cell r="B5756" t="str">
            <v>1</v>
          </cell>
          <cell r="D5756" t="str">
            <v>003666</v>
          </cell>
          <cell r="E5756">
            <v>38588</v>
          </cell>
          <cell r="F5756" t="str">
            <v>48603O1</v>
          </cell>
          <cell r="G5756" t="str">
            <v>6705010103O1</v>
          </cell>
          <cell r="H5756">
            <v>10500</v>
          </cell>
          <cell r="I5756" t="str">
            <v>D</v>
          </cell>
          <cell r="J5756" t="str">
            <v>1 DUS ISI HEKTER KECIL NO.10 (ETONA) u/ PEMBELIAN</v>
          </cell>
          <cell r="K5756" t="str">
            <v>103290100</v>
          </cell>
        </row>
        <row r="5757">
          <cell r="A5757" t="str">
            <v>F</v>
          </cell>
          <cell r="B5757" t="str">
            <v>1</v>
          </cell>
          <cell r="D5757" t="str">
            <v>003666</v>
          </cell>
          <cell r="E5757">
            <v>38588</v>
          </cell>
          <cell r="F5757" t="str">
            <v>49802O1</v>
          </cell>
          <cell r="G5757" t="str">
            <v>6807020102O1</v>
          </cell>
          <cell r="H5757">
            <v>1750</v>
          </cell>
          <cell r="I5757" t="str">
            <v>D</v>
          </cell>
          <cell r="J5757" t="str">
            <v>1 KTG VIM REFILL u/ PEMBELIAN</v>
          </cell>
          <cell r="K5757" t="str">
            <v>103290110</v>
          </cell>
        </row>
        <row r="5758">
          <cell r="A5758" t="str">
            <v>F</v>
          </cell>
          <cell r="B5758" t="str">
            <v>1</v>
          </cell>
          <cell r="D5758" t="str">
            <v>003666</v>
          </cell>
          <cell r="E5758">
            <v>38588</v>
          </cell>
          <cell r="F5758" t="str">
            <v>49802O1</v>
          </cell>
          <cell r="G5758" t="str">
            <v>6807020102O1</v>
          </cell>
          <cell r="H5758">
            <v>4210</v>
          </cell>
          <cell r="I5758" t="str">
            <v>D</v>
          </cell>
          <cell r="J5758" t="str">
            <v>1 KTG PEMBERSIH LANTAI ANTISEPTIK u/ PEMBELIAN</v>
          </cell>
          <cell r="K5758" t="str">
            <v>103290120</v>
          </cell>
        </row>
        <row r="5759">
          <cell r="A5759" t="str">
            <v>F</v>
          </cell>
          <cell r="B5759" t="str">
            <v>1</v>
          </cell>
          <cell r="D5759" t="str">
            <v>003666</v>
          </cell>
          <cell r="E5759">
            <v>38588</v>
          </cell>
          <cell r="F5759" t="str">
            <v>48603A3</v>
          </cell>
          <cell r="G5759" t="str">
            <v>6705010103A3</v>
          </cell>
          <cell r="H5759">
            <v>12000</v>
          </cell>
          <cell r="I5759" t="str">
            <v>D</v>
          </cell>
          <cell r="J5759" t="str">
            <v>4 BUAH BUKU KWARTO u/ LIMBAH / IPAL</v>
          </cell>
          <cell r="K5759" t="str">
            <v>103290130</v>
          </cell>
        </row>
        <row r="5760">
          <cell r="A5760" t="str">
            <v>F</v>
          </cell>
          <cell r="B5760" t="str">
            <v>1</v>
          </cell>
          <cell r="D5760" t="str">
            <v>003666</v>
          </cell>
          <cell r="E5760">
            <v>38588</v>
          </cell>
          <cell r="F5760" t="str">
            <v>48603A3</v>
          </cell>
          <cell r="G5760" t="str">
            <v>6705010103A3</v>
          </cell>
          <cell r="H5760">
            <v>6000</v>
          </cell>
          <cell r="I5760" t="str">
            <v>D</v>
          </cell>
          <cell r="J5760" t="str">
            <v>6 BUAH BALLPOINT BPTP HITAM u/ LIMBAH / IPAL</v>
          </cell>
          <cell r="K5760" t="str">
            <v>103290140</v>
          </cell>
        </row>
        <row r="5761">
          <cell r="A5761" t="str">
            <v>F</v>
          </cell>
          <cell r="B5761" t="str">
            <v>1</v>
          </cell>
          <cell r="D5761" t="str">
            <v>003666</v>
          </cell>
          <cell r="E5761">
            <v>38588</v>
          </cell>
          <cell r="F5761" t="str">
            <v>42903A3</v>
          </cell>
          <cell r="G5761" t="str">
            <v>6205000303A3</v>
          </cell>
          <cell r="H5761">
            <v>11400</v>
          </cell>
          <cell r="I5761" t="str">
            <v>D</v>
          </cell>
          <cell r="J5761" t="str">
            <v>12 BUAH BATTEREY ABC KECIL u/ LIMBAH / IPAL</v>
          </cell>
          <cell r="K5761" t="str">
            <v>103290150</v>
          </cell>
        </row>
        <row r="5762">
          <cell r="A5762" t="str">
            <v>F</v>
          </cell>
          <cell r="B5762" t="str">
            <v>1</v>
          </cell>
          <cell r="D5762" t="str">
            <v>003666</v>
          </cell>
          <cell r="E5762">
            <v>38588</v>
          </cell>
          <cell r="F5762" t="str">
            <v>42903A3</v>
          </cell>
          <cell r="G5762" t="str">
            <v>6205000303A3</v>
          </cell>
          <cell r="H5762">
            <v>5700</v>
          </cell>
          <cell r="I5762" t="str">
            <v>D</v>
          </cell>
          <cell r="J5762" t="str">
            <v>6 BUAH BATTEREY ABC KECIL u/ LIMBAH / IPAL</v>
          </cell>
          <cell r="K5762" t="str">
            <v>103290160</v>
          </cell>
        </row>
        <row r="5763">
          <cell r="A5763" t="str">
            <v>F</v>
          </cell>
          <cell r="B5763" t="str">
            <v>1</v>
          </cell>
          <cell r="D5763" t="str">
            <v>003666</v>
          </cell>
          <cell r="E5763">
            <v>38588</v>
          </cell>
          <cell r="F5763" t="str">
            <v>42902A3</v>
          </cell>
          <cell r="G5763" t="str">
            <v>6205000302A3</v>
          </cell>
          <cell r="H5763">
            <v>7000</v>
          </cell>
          <cell r="I5763" t="str">
            <v>D</v>
          </cell>
          <cell r="J5763" t="str">
            <v>4 KTG VIM REFILL u/ LIMBAH / IPAL</v>
          </cell>
          <cell r="K5763" t="str">
            <v>103290170</v>
          </cell>
        </row>
        <row r="5764">
          <cell r="A5764" t="str">
            <v>F</v>
          </cell>
          <cell r="B5764" t="str">
            <v>1</v>
          </cell>
          <cell r="D5764" t="str">
            <v>003666</v>
          </cell>
          <cell r="E5764">
            <v>38588</v>
          </cell>
          <cell r="F5764" t="str">
            <v>42902A3</v>
          </cell>
          <cell r="G5764" t="str">
            <v>6205000302A3</v>
          </cell>
          <cell r="H5764">
            <v>20350</v>
          </cell>
          <cell r="I5764" t="str">
            <v>D</v>
          </cell>
          <cell r="J5764" t="str">
            <v>5 KTG PEMBERSIH LANTAI HARUM u/ LIMBAH / IPAL</v>
          </cell>
          <cell r="K5764" t="str">
            <v>103290180</v>
          </cell>
        </row>
        <row r="5765">
          <cell r="A5765" t="str">
            <v>F</v>
          </cell>
          <cell r="B5765" t="str">
            <v>1</v>
          </cell>
          <cell r="D5765" t="str">
            <v>003666</v>
          </cell>
          <cell r="E5765">
            <v>38588</v>
          </cell>
          <cell r="F5765" t="str">
            <v>42902A3</v>
          </cell>
          <cell r="G5765" t="str">
            <v>6205000302A3</v>
          </cell>
          <cell r="H5765">
            <v>25000</v>
          </cell>
          <cell r="I5765" t="str">
            <v>D</v>
          </cell>
          <cell r="J5765" t="str">
            <v>2 BUAH PAYUNG BESAR u/ LIMBAH / IPAL</v>
          </cell>
          <cell r="K5765" t="str">
            <v>103290190</v>
          </cell>
        </row>
        <row r="5766">
          <cell r="A5766" t="str">
            <v>F</v>
          </cell>
          <cell r="B5766" t="str">
            <v>1</v>
          </cell>
          <cell r="D5766" t="str">
            <v>003666</v>
          </cell>
          <cell r="E5766">
            <v>38588</v>
          </cell>
          <cell r="F5766" t="str">
            <v>42902A3</v>
          </cell>
          <cell r="G5766" t="str">
            <v>6205000302A3</v>
          </cell>
          <cell r="H5766">
            <v>10200</v>
          </cell>
          <cell r="I5766" t="str">
            <v>D</v>
          </cell>
          <cell r="J5766" t="str">
            <v>12 BUAH SABUN MANDI u/ LIMBAH / IPAL</v>
          </cell>
          <cell r="K5766" t="str">
            <v>103290200</v>
          </cell>
        </row>
        <row r="5767">
          <cell r="A5767" t="str">
            <v>F</v>
          </cell>
          <cell r="B5767" t="str">
            <v>1</v>
          </cell>
          <cell r="D5767" t="str">
            <v>003666</v>
          </cell>
          <cell r="E5767">
            <v>38588</v>
          </cell>
          <cell r="F5767" t="str">
            <v>42902A3</v>
          </cell>
          <cell r="G5767" t="str">
            <v>6205000302A3</v>
          </cell>
          <cell r="H5767">
            <v>3400</v>
          </cell>
          <cell r="I5767" t="str">
            <v>D</v>
          </cell>
          <cell r="J5767" t="str">
            <v>4 BUAH SABUN MANDI u/ LIMBAH / IPAL</v>
          </cell>
          <cell r="K5767" t="str">
            <v>103290210</v>
          </cell>
        </row>
        <row r="5768">
          <cell r="A5768" t="str">
            <v>F</v>
          </cell>
          <cell r="B5768" t="str">
            <v>1</v>
          </cell>
          <cell r="D5768" t="str">
            <v>003666</v>
          </cell>
          <cell r="E5768">
            <v>38588</v>
          </cell>
          <cell r="F5768" t="str">
            <v>42902A3</v>
          </cell>
          <cell r="G5768" t="str">
            <v>6205000302A3</v>
          </cell>
          <cell r="H5768">
            <v>9800</v>
          </cell>
          <cell r="I5768" t="str">
            <v>D</v>
          </cell>
          <cell r="J5768" t="str">
            <v>5 KTG SABUN CREAM @ 1/2 KG u/ LIMBAH / IPAL</v>
          </cell>
          <cell r="K5768" t="str">
            <v>103290220</v>
          </cell>
        </row>
        <row r="5769">
          <cell r="A5769" t="str">
            <v>F</v>
          </cell>
          <cell r="B5769" t="str">
            <v>1</v>
          </cell>
          <cell r="D5769" t="str">
            <v>003666</v>
          </cell>
          <cell r="E5769">
            <v>38588</v>
          </cell>
          <cell r="F5769" t="str">
            <v>42902A3</v>
          </cell>
          <cell r="G5769" t="str">
            <v>6205000302A3</v>
          </cell>
          <cell r="H5769">
            <v>16760</v>
          </cell>
          <cell r="I5769" t="str">
            <v>D</v>
          </cell>
          <cell r="J5769" t="str">
            <v>4 KTG SABUN SUNLIGHT CAIR @ 400 ML u/ LIMBAH / IPA</v>
          </cell>
          <cell r="K5769" t="str">
            <v>103290230</v>
          </cell>
        </row>
        <row r="5770">
          <cell r="A5770" t="str">
            <v>F</v>
          </cell>
          <cell r="B5770" t="str">
            <v>1</v>
          </cell>
          <cell r="D5770" t="str">
            <v>003666</v>
          </cell>
          <cell r="E5770">
            <v>38588</v>
          </cell>
          <cell r="F5770" t="str">
            <v>42302A3</v>
          </cell>
          <cell r="G5770" t="str">
            <v>6204030102A3</v>
          </cell>
          <cell r="H5770">
            <v>21000</v>
          </cell>
          <cell r="I5770" t="str">
            <v>D</v>
          </cell>
          <cell r="J5770" t="str">
            <v>6 BUAH LAP MEJA KOTAK-KOTAK u/ LIMBAH / IPAL</v>
          </cell>
          <cell r="K5770" t="str">
            <v>103290240</v>
          </cell>
        </row>
        <row r="5771">
          <cell r="A5771" t="str">
            <v>F</v>
          </cell>
          <cell r="B5771" t="str">
            <v>1</v>
          </cell>
          <cell r="D5771" t="str">
            <v>003666</v>
          </cell>
          <cell r="E5771">
            <v>38588</v>
          </cell>
          <cell r="F5771" t="str">
            <v>42902A3</v>
          </cell>
          <cell r="G5771" t="str">
            <v>6205000302A3</v>
          </cell>
          <cell r="H5771">
            <v>4000</v>
          </cell>
          <cell r="I5771" t="str">
            <v>D</v>
          </cell>
          <cell r="J5771" t="str">
            <v>4 BUAH SAPU LIDI KAWUNG u/ LIMBAH / IPAL</v>
          </cell>
          <cell r="K5771" t="str">
            <v>103290250</v>
          </cell>
        </row>
        <row r="5772">
          <cell r="A5772" t="str">
            <v>F</v>
          </cell>
          <cell r="B5772" t="str">
            <v>1</v>
          </cell>
          <cell r="D5772" t="str">
            <v>003666</v>
          </cell>
          <cell r="E5772">
            <v>38588</v>
          </cell>
          <cell r="F5772" t="str">
            <v>42902A3</v>
          </cell>
          <cell r="G5772" t="str">
            <v>6205000302A3</v>
          </cell>
          <cell r="H5772">
            <v>450000</v>
          </cell>
          <cell r="I5772" t="str">
            <v>D</v>
          </cell>
          <cell r="J5772" t="str">
            <v>1 BUAH KATEL BESAR u/ LIMBAH / IPAL</v>
          </cell>
          <cell r="K5772" t="str">
            <v>103290260</v>
          </cell>
        </row>
        <row r="5773">
          <cell r="A5773" t="str">
            <v>F</v>
          </cell>
          <cell r="B5773" t="str">
            <v>1</v>
          </cell>
          <cell r="D5773" t="str">
            <v>003666</v>
          </cell>
          <cell r="E5773">
            <v>38588</v>
          </cell>
          <cell r="F5773" t="str">
            <v>42902A3</v>
          </cell>
          <cell r="G5773" t="str">
            <v>6205000302A3</v>
          </cell>
          <cell r="H5773">
            <v>18000</v>
          </cell>
          <cell r="I5773" t="str">
            <v>D</v>
          </cell>
          <cell r="J5773" t="str">
            <v>2 GALON AQUA @ 19 LTR u/ LIMBAH / IPAL</v>
          </cell>
          <cell r="K5773" t="str">
            <v>103290270</v>
          </cell>
        </row>
        <row r="5774">
          <cell r="A5774" t="str">
            <v>F</v>
          </cell>
          <cell r="B5774" t="str">
            <v>1</v>
          </cell>
          <cell r="D5774" t="str">
            <v>003666</v>
          </cell>
          <cell r="E5774">
            <v>38588</v>
          </cell>
          <cell r="F5774" t="str">
            <v>42902A3</v>
          </cell>
          <cell r="G5774" t="str">
            <v>6205000302A3</v>
          </cell>
          <cell r="H5774">
            <v>15000</v>
          </cell>
          <cell r="I5774" t="str">
            <v>D</v>
          </cell>
          <cell r="J5774" t="str">
            <v>6 BUAH SENDOK  SAYUR PLASTIK UK BESAR u/ LIMBAH /</v>
          </cell>
          <cell r="K5774" t="str">
            <v>103290280</v>
          </cell>
        </row>
        <row r="5775">
          <cell r="A5775" t="str">
            <v>F</v>
          </cell>
          <cell r="B5775" t="str">
            <v>1</v>
          </cell>
          <cell r="D5775" t="str">
            <v>003666</v>
          </cell>
          <cell r="E5775">
            <v>38588</v>
          </cell>
          <cell r="F5775" t="str">
            <v>42902A3</v>
          </cell>
          <cell r="G5775" t="str">
            <v>6205000302A3</v>
          </cell>
          <cell r="H5775">
            <v>67500</v>
          </cell>
          <cell r="I5775" t="str">
            <v>D</v>
          </cell>
          <cell r="J5775" t="str">
            <v>5 BUAH PISAU BIASA u/ LIMBAH / IPAL</v>
          </cell>
          <cell r="K5775" t="str">
            <v>103290290</v>
          </cell>
        </row>
        <row r="5776">
          <cell r="A5776" t="str">
            <v>F</v>
          </cell>
          <cell r="B5776" t="str">
            <v>1</v>
          </cell>
          <cell r="D5776" t="str">
            <v>003666</v>
          </cell>
          <cell r="E5776">
            <v>38588</v>
          </cell>
          <cell r="F5776" t="str">
            <v>42902A3</v>
          </cell>
          <cell r="G5776" t="str">
            <v>6205000302A3</v>
          </cell>
          <cell r="H5776">
            <v>13500</v>
          </cell>
          <cell r="I5776" t="str">
            <v>D</v>
          </cell>
          <cell r="J5776" t="str">
            <v>3 BUAH AYAKAN BAMBU u/ LIMBAH / IPAL</v>
          </cell>
          <cell r="K5776" t="str">
            <v>103290300</v>
          </cell>
        </row>
        <row r="5777">
          <cell r="A5777" t="str">
            <v>F</v>
          </cell>
          <cell r="B5777" t="str">
            <v>1</v>
          </cell>
          <cell r="D5777" t="str">
            <v>003666</v>
          </cell>
          <cell r="E5777">
            <v>38588</v>
          </cell>
          <cell r="F5777" t="str">
            <v>48604R2</v>
          </cell>
          <cell r="G5777" t="str">
            <v>6705030104R2</v>
          </cell>
          <cell r="H5777">
            <v>229500</v>
          </cell>
          <cell r="I5777" t="str">
            <v>D</v>
          </cell>
          <cell r="J5777" t="str">
            <v>3 BOX CONT.FORM 9 1/2 X 11  1 PLY u/ BIDANG VERIFI</v>
          </cell>
          <cell r="K5777" t="str">
            <v>103290310</v>
          </cell>
        </row>
        <row r="5778">
          <cell r="A5778" t="str">
            <v>F</v>
          </cell>
          <cell r="B5778" t="str">
            <v>1</v>
          </cell>
          <cell r="D5778" t="str">
            <v>003666</v>
          </cell>
          <cell r="E5778">
            <v>38588</v>
          </cell>
          <cell r="F5778" t="str">
            <v>48603Q2</v>
          </cell>
          <cell r="G5778" t="str">
            <v>6705010103Q2</v>
          </cell>
          <cell r="H5778">
            <v>70000</v>
          </cell>
          <cell r="I5778" t="str">
            <v>D</v>
          </cell>
          <cell r="J5778" t="str">
            <v>5 BUAH BUKU DOUBLE FOLIO u/ ADMINISTRASI PERSONALI</v>
          </cell>
          <cell r="K5778" t="str">
            <v>103290320</v>
          </cell>
        </row>
        <row r="5779">
          <cell r="A5779" t="str">
            <v>F</v>
          </cell>
          <cell r="B5779" t="str">
            <v>1</v>
          </cell>
          <cell r="D5779" t="str">
            <v>003666</v>
          </cell>
          <cell r="E5779">
            <v>38588</v>
          </cell>
          <cell r="F5779" t="str">
            <v>48604Q2</v>
          </cell>
          <cell r="G5779" t="str">
            <v>6705030104Q2</v>
          </cell>
          <cell r="H5779">
            <v>240000</v>
          </cell>
          <cell r="I5779" t="str">
            <v>D</v>
          </cell>
          <cell r="J5779" t="str">
            <v>2 BOX CONT.FORM 9 1/2 X 11  2 PLY PUTIH u/ ADMINIS</v>
          </cell>
          <cell r="K5779" t="str">
            <v>103290330</v>
          </cell>
        </row>
        <row r="5780">
          <cell r="A5780" t="str">
            <v>F</v>
          </cell>
          <cell r="B5780" t="str">
            <v>1</v>
          </cell>
          <cell r="D5780" t="str">
            <v>003666</v>
          </cell>
          <cell r="E5780">
            <v>38588</v>
          </cell>
          <cell r="F5780" t="str">
            <v>48604Q2</v>
          </cell>
          <cell r="G5780" t="str">
            <v>6705030104Q2</v>
          </cell>
          <cell r="H5780">
            <v>373000</v>
          </cell>
          <cell r="I5780" t="str">
            <v>D</v>
          </cell>
          <cell r="J5780" t="str">
            <v>2 BOX CONT.FORM 9 1/2 X 11 3 PLY PUTIH u/ ADMINIST</v>
          </cell>
          <cell r="K5780" t="str">
            <v>103290340</v>
          </cell>
        </row>
        <row r="5781">
          <cell r="A5781" t="str">
            <v>F</v>
          </cell>
          <cell r="B5781" t="str">
            <v>1</v>
          </cell>
          <cell r="D5781" t="str">
            <v>003666</v>
          </cell>
          <cell r="E5781">
            <v>38588</v>
          </cell>
          <cell r="F5781" t="str">
            <v>48603Q2</v>
          </cell>
          <cell r="G5781" t="str">
            <v>6705010103Q2</v>
          </cell>
          <cell r="H5781">
            <v>9000</v>
          </cell>
          <cell r="I5781" t="str">
            <v>D</v>
          </cell>
          <cell r="J5781" t="str">
            <v>12 LEMBAR MAP KERTAS KARTON   " DIAMOND " u/ ADMIN</v>
          </cell>
          <cell r="K5781" t="str">
            <v>103290350</v>
          </cell>
        </row>
        <row r="5782">
          <cell r="A5782" t="str">
            <v>F</v>
          </cell>
          <cell r="B5782" t="str">
            <v>1</v>
          </cell>
          <cell r="D5782" t="str">
            <v>003666</v>
          </cell>
          <cell r="E5782">
            <v>38588</v>
          </cell>
          <cell r="F5782" t="str">
            <v>48603Q2</v>
          </cell>
          <cell r="G5782" t="str">
            <v>6705010103Q2</v>
          </cell>
          <cell r="H5782">
            <v>10500</v>
          </cell>
          <cell r="I5782" t="str">
            <v>D</v>
          </cell>
          <cell r="J5782" t="str">
            <v>20 DUS ISI HEKTER KECIL NO.10 (ETONA) u/ ADMINISTR</v>
          </cell>
          <cell r="K5782" t="str">
            <v>103290360</v>
          </cell>
        </row>
        <row r="5783">
          <cell r="A5783" t="str">
            <v>F</v>
          </cell>
          <cell r="B5783" t="str">
            <v>1</v>
          </cell>
          <cell r="D5783" t="str">
            <v>003666</v>
          </cell>
          <cell r="E5783">
            <v>38588</v>
          </cell>
          <cell r="F5783" t="str">
            <v>48603Q2</v>
          </cell>
          <cell r="G5783" t="str">
            <v>6705010103Q2</v>
          </cell>
          <cell r="H5783">
            <v>19200</v>
          </cell>
          <cell r="I5783" t="str">
            <v>D</v>
          </cell>
          <cell r="J5783" t="str">
            <v>12 BUAH PINSIL 2B STAEDTLER u/ ADMINISTRASI PERSON</v>
          </cell>
          <cell r="K5783" t="str">
            <v>103290370</v>
          </cell>
        </row>
        <row r="5784">
          <cell r="A5784" t="str">
            <v>F</v>
          </cell>
          <cell r="B5784" t="str">
            <v>1</v>
          </cell>
          <cell r="D5784" t="str">
            <v>003666</v>
          </cell>
          <cell r="E5784">
            <v>38588</v>
          </cell>
          <cell r="F5784" t="str">
            <v>48603Q2</v>
          </cell>
          <cell r="G5784" t="str">
            <v>6705010103Q2</v>
          </cell>
          <cell r="H5784">
            <v>11400</v>
          </cell>
          <cell r="I5784" t="str">
            <v>D</v>
          </cell>
          <cell r="J5784" t="str">
            <v>12 BUAH BATTEREY ABC KECIL u/ ADMINISTRASI PERSONA</v>
          </cell>
          <cell r="K5784" t="str">
            <v>103290380</v>
          </cell>
        </row>
        <row r="5785">
          <cell r="A5785" t="str">
            <v>F</v>
          </cell>
          <cell r="B5785" t="str">
            <v>1</v>
          </cell>
          <cell r="D5785" t="str">
            <v>003666</v>
          </cell>
          <cell r="E5785">
            <v>38588</v>
          </cell>
          <cell r="F5785" t="str">
            <v>48604Q2</v>
          </cell>
          <cell r="G5785" t="str">
            <v>6705010104Q2</v>
          </cell>
          <cell r="H5785">
            <v>46000</v>
          </cell>
          <cell r="I5785" t="str">
            <v>D</v>
          </cell>
          <cell r="J5785" t="str">
            <v>2 RIM KERTAS  HVS F4 PUTIH u/ ADMINISTRASI PERSONA</v>
          </cell>
          <cell r="K5785" t="str">
            <v>103290390</v>
          </cell>
        </row>
        <row r="5786">
          <cell r="A5786" t="str">
            <v>F</v>
          </cell>
          <cell r="B5786" t="str">
            <v>1</v>
          </cell>
          <cell r="D5786" t="str">
            <v>003666</v>
          </cell>
          <cell r="E5786">
            <v>38588</v>
          </cell>
          <cell r="F5786" t="str">
            <v>48603Q2</v>
          </cell>
          <cell r="G5786" t="str">
            <v>6705010103Q2</v>
          </cell>
          <cell r="H5786">
            <v>6000</v>
          </cell>
          <cell r="I5786" t="str">
            <v>D</v>
          </cell>
          <cell r="J5786" t="str">
            <v>10 DUS PAPER CLIP NO.10 u/ ADMINISTRASI PERSONALIA</v>
          </cell>
          <cell r="K5786" t="str">
            <v>103290400</v>
          </cell>
        </row>
        <row r="5787">
          <cell r="A5787" t="str">
            <v>F</v>
          </cell>
          <cell r="B5787" t="str">
            <v>1</v>
          </cell>
          <cell r="D5787" t="str">
            <v>003666</v>
          </cell>
          <cell r="E5787">
            <v>38588</v>
          </cell>
          <cell r="F5787" t="str">
            <v>48603Q2</v>
          </cell>
          <cell r="G5787" t="str">
            <v>6705010103Q2</v>
          </cell>
          <cell r="H5787">
            <v>11000</v>
          </cell>
          <cell r="I5787" t="str">
            <v>D</v>
          </cell>
          <cell r="J5787" t="str">
            <v>20 BUAH PLASTIK FILE BAMBI TYPE 5100 A4 u/ ADMINIS</v>
          </cell>
          <cell r="K5787" t="str">
            <v>103290410</v>
          </cell>
        </row>
        <row r="5788">
          <cell r="A5788" t="str">
            <v>F</v>
          </cell>
          <cell r="B5788" t="str">
            <v>1</v>
          </cell>
          <cell r="D5788" t="str">
            <v>003666</v>
          </cell>
          <cell r="E5788">
            <v>38588</v>
          </cell>
          <cell r="F5788" t="str">
            <v>48603Q2</v>
          </cell>
          <cell r="G5788" t="str">
            <v>6705010103Q2</v>
          </cell>
          <cell r="H5788">
            <v>60000</v>
          </cell>
          <cell r="I5788" t="str">
            <v>D</v>
          </cell>
          <cell r="J5788" t="str">
            <v>10 DUS AMPLOP POLOS KECIL u/ ADMINISTRASI PERSONAL</v>
          </cell>
          <cell r="K5788" t="str">
            <v>103290420</v>
          </cell>
        </row>
        <row r="5789">
          <cell r="A5789" t="str">
            <v>F</v>
          </cell>
          <cell r="B5789" t="str">
            <v>1</v>
          </cell>
          <cell r="D5789" t="str">
            <v>003666</v>
          </cell>
          <cell r="E5789">
            <v>38588</v>
          </cell>
          <cell r="F5789" t="str">
            <v>48603Q5</v>
          </cell>
          <cell r="G5789" t="str">
            <v>6705010103Q5</v>
          </cell>
          <cell r="H5789">
            <v>12000</v>
          </cell>
          <cell r="I5789" t="str">
            <v>D</v>
          </cell>
          <cell r="J5789" t="str">
            <v>12 BUAH BALLPOINT F1ZZ HIGRIP 1,0 u/ UMUM</v>
          </cell>
          <cell r="K5789" t="str">
            <v>103290430</v>
          </cell>
        </row>
        <row r="5790">
          <cell r="A5790" t="str">
            <v>F</v>
          </cell>
          <cell r="B5790" t="str">
            <v>1</v>
          </cell>
          <cell r="D5790" t="str">
            <v>003666</v>
          </cell>
          <cell r="E5790">
            <v>38588</v>
          </cell>
          <cell r="F5790" t="str">
            <v>49802Q5</v>
          </cell>
          <cell r="G5790" t="str">
            <v>6807020102Q5</v>
          </cell>
          <cell r="H5790">
            <v>32560</v>
          </cell>
          <cell r="I5790" t="str">
            <v>D</v>
          </cell>
          <cell r="J5790" t="str">
            <v>8 KTG PEMBERSIH LANTAI HARUM u/ UMUM</v>
          </cell>
          <cell r="K5790" t="str">
            <v>103290440</v>
          </cell>
        </row>
        <row r="5791">
          <cell r="A5791" t="str">
            <v>F</v>
          </cell>
          <cell r="B5791" t="str">
            <v>1</v>
          </cell>
          <cell r="D5791" t="str">
            <v>003666</v>
          </cell>
          <cell r="E5791">
            <v>38588</v>
          </cell>
          <cell r="F5791" t="str">
            <v>49802Q5</v>
          </cell>
          <cell r="G5791" t="str">
            <v>6807020102Q5</v>
          </cell>
          <cell r="H5791">
            <v>15000</v>
          </cell>
          <cell r="I5791" t="str">
            <v>D</v>
          </cell>
          <cell r="J5791" t="str">
            <v>12 BUAH LAP PEL PUTIH u/ UMUM</v>
          </cell>
          <cell r="K5791" t="str">
            <v>103290450</v>
          </cell>
        </row>
        <row r="5792">
          <cell r="A5792" t="str">
            <v>F</v>
          </cell>
          <cell r="B5792" t="str">
            <v>1</v>
          </cell>
          <cell r="D5792" t="str">
            <v>003666</v>
          </cell>
          <cell r="E5792">
            <v>38588</v>
          </cell>
          <cell r="F5792" t="str">
            <v>49802Q5</v>
          </cell>
          <cell r="G5792" t="str">
            <v>6807020102Q5</v>
          </cell>
          <cell r="H5792">
            <v>246400</v>
          </cell>
          <cell r="I5792" t="str">
            <v>D</v>
          </cell>
          <cell r="J5792" t="str">
            <v>32 KTG SABUN DETERGENT @ 1 KG u/ UMUM</v>
          </cell>
          <cell r="K5792" t="str">
            <v>103290460</v>
          </cell>
        </row>
        <row r="5793">
          <cell r="A5793" t="str">
            <v>F</v>
          </cell>
          <cell r="B5793" t="str">
            <v>1</v>
          </cell>
          <cell r="D5793" t="str">
            <v>003666</v>
          </cell>
          <cell r="E5793">
            <v>38588</v>
          </cell>
          <cell r="F5793" t="str">
            <v>49802Q5</v>
          </cell>
          <cell r="G5793" t="str">
            <v>6807020102Q5</v>
          </cell>
          <cell r="H5793">
            <v>25140</v>
          </cell>
          <cell r="I5793" t="str">
            <v>D</v>
          </cell>
          <cell r="J5793" t="str">
            <v>6 KTG SABUN SUNLIGHT CAIR @ 400 ML u/ UMUM</v>
          </cell>
          <cell r="K5793" t="str">
            <v>103290470</v>
          </cell>
        </row>
        <row r="5794">
          <cell r="A5794" t="str">
            <v>F</v>
          </cell>
          <cell r="B5794" t="str">
            <v>1</v>
          </cell>
          <cell r="D5794" t="str">
            <v>003666</v>
          </cell>
          <cell r="E5794">
            <v>38588</v>
          </cell>
          <cell r="F5794" t="str">
            <v>48604D1</v>
          </cell>
          <cell r="G5794" t="str">
            <v>6705030104D1</v>
          </cell>
          <cell r="H5794">
            <v>76500</v>
          </cell>
          <cell r="I5794" t="str">
            <v>D</v>
          </cell>
          <cell r="J5794" t="str">
            <v>1 BOX CONT.FORM 9 1/2 X 11  1 PLY u/ PERENCANAAN &amp;</v>
          </cell>
          <cell r="K5794" t="str">
            <v>103290480</v>
          </cell>
        </row>
        <row r="5795">
          <cell r="A5795" t="str">
            <v>F</v>
          </cell>
          <cell r="B5795" t="str">
            <v>1</v>
          </cell>
          <cell r="D5795" t="str">
            <v>003666</v>
          </cell>
          <cell r="E5795">
            <v>38588</v>
          </cell>
          <cell r="F5795" t="str">
            <v>48603D1</v>
          </cell>
          <cell r="G5795" t="str">
            <v>6705010103D1</v>
          </cell>
          <cell r="H5795">
            <v>3000</v>
          </cell>
          <cell r="I5795" t="str">
            <v>D</v>
          </cell>
          <cell r="J5795" t="str">
            <v>2 BUAH ISI BALLPOINT BIC BIRU u/ PERENCANAAN &amp; PEN</v>
          </cell>
          <cell r="K5795" t="str">
            <v>103290490</v>
          </cell>
        </row>
        <row r="5796">
          <cell r="A5796" t="str">
            <v>F</v>
          </cell>
          <cell r="B5796" t="str">
            <v>1</v>
          </cell>
          <cell r="D5796" t="str">
            <v>003666</v>
          </cell>
          <cell r="E5796">
            <v>38588</v>
          </cell>
          <cell r="F5796" t="str">
            <v>48603D1</v>
          </cell>
          <cell r="G5796" t="str">
            <v>6705010103D1</v>
          </cell>
          <cell r="H5796">
            <v>7000</v>
          </cell>
          <cell r="I5796" t="str">
            <v>D</v>
          </cell>
          <cell r="J5796" t="str">
            <v>1 DUS AMPLOP POLOS UK.3/4 u/ PERENCANAAN &amp; PENGEND</v>
          </cell>
          <cell r="K5796" t="str">
            <v>103290500</v>
          </cell>
        </row>
        <row r="5797">
          <cell r="A5797" t="str">
            <v>F</v>
          </cell>
          <cell r="B5797" t="str">
            <v>1</v>
          </cell>
          <cell r="D5797" t="str">
            <v>003666</v>
          </cell>
          <cell r="E5797">
            <v>38588</v>
          </cell>
          <cell r="F5797" t="str">
            <v>48603D1</v>
          </cell>
          <cell r="G5797" t="str">
            <v>6705010103D1</v>
          </cell>
          <cell r="H5797">
            <v>50000</v>
          </cell>
          <cell r="I5797" t="str">
            <v>D</v>
          </cell>
          <cell r="J5797" t="str">
            <v>1 BUAH CALCULATOR CITIZEN SDC - 868 L u/ PERENCANA</v>
          </cell>
          <cell r="K5797" t="str">
            <v>103290510</v>
          </cell>
        </row>
        <row r="5798">
          <cell r="A5798" t="str">
            <v>F</v>
          </cell>
          <cell r="B5798" t="str">
            <v>1</v>
          </cell>
          <cell r="D5798" t="str">
            <v>003666</v>
          </cell>
          <cell r="E5798">
            <v>38588</v>
          </cell>
          <cell r="F5798" t="str">
            <v>42902N1</v>
          </cell>
          <cell r="G5798" t="str">
            <v>6205000302N1</v>
          </cell>
          <cell r="H5798">
            <v>99600</v>
          </cell>
          <cell r="I5798" t="str">
            <v>D</v>
          </cell>
          <cell r="J5798" t="str">
            <v>12 BUAH BENANG ROPE BRAND u/ PENYIMPANAN</v>
          </cell>
          <cell r="K5798" t="str">
            <v>103290520</v>
          </cell>
        </row>
        <row r="5799">
          <cell r="A5799" t="str">
            <v>F</v>
          </cell>
          <cell r="B5799" t="str">
            <v>1</v>
          </cell>
          <cell r="D5799" t="str">
            <v>003666</v>
          </cell>
          <cell r="E5799">
            <v>38588</v>
          </cell>
          <cell r="F5799" t="str">
            <v>48603N1</v>
          </cell>
          <cell r="G5799" t="str">
            <v>6705010103N1</v>
          </cell>
          <cell r="H5799">
            <v>15000</v>
          </cell>
          <cell r="I5799" t="str">
            <v>D</v>
          </cell>
          <cell r="J5799" t="str">
            <v>6 BUAH BALLPOINT CETREK  u/ PENYIMPANAN</v>
          </cell>
          <cell r="K5799" t="str">
            <v>103290530</v>
          </cell>
        </row>
        <row r="5800">
          <cell r="A5800" t="str">
            <v>F</v>
          </cell>
          <cell r="B5800" t="str">
            <v>1</v>
          </cell>
          <cell r="D5800" t="str">
            <v>003666</v>
          </cell>
          <cell r="E5800">
            <v>38588</v>
          </cell>
          <cell r="F5800" t="str">
            <v>42903N1</v>
          </cell>
          <cell r="G5800" t="str">
            <v>6205000303N1</v>
          </cell>
          <cell r="H5800">
            <v>14250</v>
          </cell>
          <cell r="I5800" t="str">
            <v>D</v>
          </cell>
          <cell r="J5800" t="str">
            <v>3 ROLL PLAK BAND POLOS COKLAT u/ PENYIMPANAN</v>
          </cell>
          <cell r="K5800" t="str">
            <v>103290540</v>
          </cell>
        </row>
        <row r="5801">
          <cell r="A5801" t="str">
            <v>F</v>
          </cell>
          <cell r="B5801" t="str">
            <v>1</v>
          </cell>
          <cell r="D5801" t="str">
            <v>003666</v>
          </cell>
          <cell r="E5801">
            <v>38588</v>
          </cell>
          <cell r="F5801" t="str">
            <v>42902N1</v>
          </cell>
          <cell r="G5801" t="str">
            <v>6205000302N1</v>
          </cell>
          <cell r="H5801">
            <v>4210</v>
          </cell>
          <cell r="I5801" t="str">
            <v>D</v>
          </cell>
          <cell r="J5801" t="str">
            <v>1 KTG PEMBERSIH LANTAI ANTISEPTIK u/ PENYIMPANAN</v>
          </cell>
          <cell r="K5801" t="str">
            <v>103290550</v>
          </cell>
        </row>
        <row r="5802">
          <cell r="A5802" t="str">
            <v>F</v>
          </cell>
          <cell r="B5802" t="str">
            <v>1</v>
          </cell>
          <cell r="D5802" t="str">
            <v>003666</v>
          </cell>
          <cell r="E5802">
            <v>38588</v>
          </cell>
          <cell r="F5802" t="str">
            <v>42902N1</v>
          </cell>
          <cell r="G5802" t="str">
            <v>6205000302N1</v>
          </cell>
          <cell r="H5802">
            <v>23500</v>
          </cell>
          <cell r="I5802" t="str">
            <v>D</v>
          </cell>
          <cell r="J5802" t="str">
            <v>1 BUAH JAM DINDING BESAR u/ PENYIMPANAN</v>
          </cell>
          <cell r="K5802" t="str">
            <v>103290560</v>
          </cell>
        </row>
        <row r="5803">
          <cell r="A5803" t="str">
            <v>F</v>
          </cell>
          <cell r="B5803" t="str">
            <v>1</v>
          </cell>
          <cell r="D5803" t="str">
            <v>003666</v>
          </cell>
          <cell r="E5803">
            <v>38588</v>
          </cell>
          <cell r="F5803" t="str">
            <v>42902N1</v>
          </cell>
          <cell r="G5803" t="str">
            <v>6205000302N1</v>
          </cell>
          <cell r="H5803">
            <v>3500</v>
          </cell>
          <cell r="I5803" t="str">
            <v>D</v>
          </cell>
          <cell r="J5803" t="str">
            <v>1 BUAH GAYUNG PLASTIK u/ PENYIMPANAN</v>
          </cell>
          <cell r="K5803" t="str">
            <v>103290570</v>
          </cell>
        </row>
        <row r="5804">
          <cell r="A5804" t="str">
            <v>F</v>
          </cell>
          <cell r="B5804" t="str">
            <v>1</v>
          </cell>
          <cell r="D5804" t="str">
            <v>003666</v>
          </cell>
          <cell r="E5804">
            <v>38588</v>
          </cell>
          <cell r="F5804" t="str">
            <v>42902N1</v>
          </cell>
          <cell r="G5804" t="str">
            <v>6205000302N1</v>
          </cell>
          <cell r="H5804">
            <v>17000</v>
          </cell>
          <cell r="I5804" t="str">
            <v>D</v>
          </cell>
          <cell r="J5804" t="str">
            <v>20 BUAH SABUN MANDI u/ PENYIMPANAN</v>
          </cell>
          <cell r="K5804" t="str">
            <v>103290580</v>
          </cell>
        </row>
        <row r="5805">
          <cell r="A5805" t="str">
            <v>F</v>
          </cell>
          <cell r="B5805" t="str">
            <v>1</v>
          </cell>
          <cell r="D5805" t="str">
            <v>003666</v>
          </cell>
          <cell r="E5805">
            <v>38588</v>
          </cell>
          <cell r="F5805" t="str">
            <v>42902N1</v>
          </cell>
          <cell r="G5805" t="str">
            <v>6205000302N1</v>
          </cell>
          <cell r="H5805">
            <v>6225</v>
          </cell>
          <cell r="I5805" t="str">
            <v>D</v>
          </cell>
          <cell r="J5805" t="str">
            <v>1 KTG SABUN SUNLIGHT CAIR @ 800 ML u/ PENYIMPANAN</v>
          </cell>
          <cell r="K5805" t="str">
            <v>103290590</v>
          </cell>
        </row>
        <row r="5806">
          <cell r="A5806" t="str">
            <v>F</v>
          </cell>
          <cell r="B5806" t="str">
            <v>1</v>
          </cell>
          <cell r="D5806" t="str">
            <v>003666</v>
          </cell>
          <cell r="E5806">
            <v>38588</v>
          </cell>
          <cell r="F5806" t="str">
            <v>48603N2</v>
          </cell>
          <cell r="G5806" t="str">
            <v>6705010103N2</v>
          </cell>
          <cell r="H5806">
            <v>150000</v>
          </cell>
          <cell r="I5806" t="str">
            <v>D</v>
          </cell>
          <cell r="J5806" t="str">
            <v>200 BUAH MAP L-FOLDER PUTIH u/ PENYIMPANAN BAHAN B</v>
          </cell>
          <cell r="K5806" t="str">
            <v>103290600</v>
          </cell>
        </row>
        <row r="5807">
          <cell r="A5807" t="str">
            <v>F</v>
          </cell>
          <cell r="B5807" t="str">
            <v>1</v>
          </cell>
          <cell r="D5807" t="str">
            <v>003666</v>
          </cell>
          <cell r="E5807">
            <v>38588</v>
          </cell>
          <cell r="F5807" t="str">
            <v>42902N2</v>
          </cell>
          <cell r="G5807" t="str">
            <v>6205000302N2</v>
          </cell>
          <cell r="H5807">
            <v>50000</v>
          </cell>
          <cell r="I5807" t="str">
            <v>D</v>
          </cell>
          <cell r="J5807" t="str">
            <v>1 BUAH CALCULATOR CITIZEN SDC - 868 L u/ PENYIMPAN</v>
          </cell>
          <cell r="K5807" t="str">
            <v>103290610</v>
          </cell>
        </row>
        <row r="5808">
          <cell r="A5808" t="str">
            <v>F</v>
          </cell>
          <cell r="B5808" t="str">
            <v>1</v>
          </cell>
          <cell r="D5808" t="str">
            <v>003666</v>
          </cell>
          <cell r="E5808">
            <v>38588</v>
          </cell>
          <cell r="F5808" t="str">
            <v>48603N7</v>
          </cell>
          <cell r="G5808" t="str">
            <v>6705010103N7</v>
          </cell>
          <cell r="H5808">
            <v>4050</v>
          </cell>
          <cell r="I5808" t="str">
            <v>D</v>
          </cell>
          <cell r="J5808" t="str">
            <v>3 BUAH BUKU TULIS 58 LEMBAR u/ PENIMBANGAN SENTRAL</v>
          </cell>
          <cell r="K5808" t="str">
            <v>103290620</v>
          </cell>
        </row>
        <row r="5809">
          <cell r="A5809" t="str">
            <v>F</v>
          </cell>
          <cell r="B5809" t="str">
            <v>1</v>
          </cell>
          <cell r="D5809" t="str">
            <v>003666</v>
          </cell>
          <cell r="E5809">
            <v>38588</v>
          </cell>
          <cell r="F5809" t="str">
            <v>48603N7</v>
          </cell>
          <cell r="G5809" t="str">
            <v>6705010103N7</v>
          </cell>
          <cell r="H5809">
            <v>23500</v>
          </cell>
          <cell r="I5809" t="str">
            <v>D</v>
          </cell>
          <cell r="J5809" t="str">
            <v>1 PAK ISI HEKTER BESAR NO.3 (ETONA 24/6) u/ PENIMB</v>
          </cell>
          <cell r="K5809" t="str">
            <v>103290630</v>
          </cell>
        </row>
        <row r="5810">
          <cell r="A5810" t="str">
            <v>F</v>
          </cell>
          <cell r="B5810" t="str">
            <v>1</v>
          </cell>
          <cell r="D5810" t="str">
            <v>003666</v>
          </cell>
          <cell r="E5810">
            <v>38588</v>
          </cell>
          <cell r="F5810" t="str">
            <v>42902N7</v>
          </cell>
          <cell r="G5810" t="str">
            <v>6205000302N7</v>
          </cell>
          <cell r="H5810">
            <v>55500</v>
          </cell>
          <cell r="I5810" t="str">
            <v>D</v>
          </cell>
          <cell r="J5810" t="str">
            <v>1 KLNG CELLOTAPE UK 1/2" u/ PENIMBANGAN SENTRAL</v>
          </cell>
          <cell r="K5810" t="str">
            <v>103290640</v>
          </cell>
        </row>
        <row r="5811">
          <cell r="A5811" t="str">
            <v>F</v>
          </cell>
          <cell r="B5811" t="str">
            <v>1</v>
          </cell>
          <cell r="D5811" t="str">
            <v>003666</v>
          </cell>
          <cell r="E5811">
            <v>38588</v>
          </cell>
          <cell r="F5811" t="str">
            <v>42902N7</v>
          </cell>
          <cell r="G5811" t="str">
            <v>6205000302N7</v>
          </cell>
          <cell r="H5811">
            <v>25260</v>
          </cell>
          <cell r="I5811" t="str">
            <v>D</v>
          </cell>
          <cell r="J5811" t="str">
            <v>6 KTG PEMBERSIH LANTAI ANTISEPTIK u/ PENIMBANGAN S</v>
          </cell>
          <cell r="K5811" t="str">
            <v>103290650</v>
          </cell>
        </row>
        <row r="5812">
          <cell r="A5812" t="str">
            <v>F</v>
          </cell>
          <cell r="B5812" t="str">
            <v>1</v>
          </cell>
          <cell r="D5812" t="str">
            <v>003666</v>
          </cell>
          <cell r="E5812">
            <v>38588</v>
          </cell>
          <cell r="F5812" t="str">
            <v>42902N7</v>
          </cell>
          <cell r="G5812" t="str">
            <v>6205000302N7</v>
          </cell>
          <cell r="H5812">
            <v>11900</v>
          </cell>
          <cell r="I5812" t="str">
            <v>D</v>
          </cell>
          <cell r="J5812" t="str">
            <v>14 BUAH SABUN MANDI u/ PENIMBANGAN SENTRAL</v>
          </cell>
          <cell r="K5812" t="str">
            <v>103290660</v>
          </cell>
        </row>
        <row r="5813">
          <cell r="A5813" t="str">
            <v>F</v>
          </cell>
          <cell r="B5813" t="str">
            <v>1</v>
          </cell>
          <cell r="D5813" t="str">
            <v>003666</v>
          </cell>
          <cell r="E5813">
            <v>38588</v>
          </cell>
          <cell r="F5813" t="str">
            <v>42902N7</v>
          </cell>
          <cell r="G5813" t="str">
            <v>6205000302N7</v>
          </cell>
          <cell r="H5813">
            <v>8290</v>
          </cell>
          <cell r="I5813" t="str">
            <v>D</v>
          </cell>
          <cell r="J5813" t="str">
            <v>1 KTG SABUN DETERGENT @ 1 KG u/ PENIMBANGAN SENTRA</v>
          </cell>
          <cell r="K5813" t="str">
            <v>103290670</v>
          </cell>
        </row>
        <row r="5814">
          <cell r="A5814" t="str">
            <v>F</v>
          </cell>
          <cell r="B5814" t="str">
            <v>1</v>
          </cell>
          <cell r="D5814" t="str">
            <v>003666</v>
          </cell>
          <cell r="E5814">
            <v>38588</v>
          </cell>
          <cell r="F5814" t="str">
            <v>42902N7</v>
          </cell>
          <cell r="G5814" t="str">
            <v>6205000302N7</v>
          </cell>
          <cell r="H5814">
            <v>36000</v>
          </cell>
          <cell r="I5814" t="str">
            <v>D</v>
          </cell>
          <cell r="J5814" t="str">
            <v>3 BUAH SAPU PLASTIK  u/ PENIMBANGAN SENTRAL</v>
          </cell>
          <cell r="K5814" t="str">
            <v>103290680</v>
          </cell>
        </row>
        <row r="5815">
          <cell r="A5815" t="str">
            <v>F</v>
          </cell>
          <cell r="B5815" t="str">
            <v>1</v>
          </cell>
          <cell r="D5815" t="str">
            <v>003666</v>
          </cell>
          <cell r="E5815">
            <v>38588</v>
          </cell>
          <cell r="F5815" t="str">
            <v>42902N7</v>
          </cell>
          <cell r="G5815" t="str">
            <v>6205000302N7</v>
          </cell>
          <cell r="H5815">
            <v>25000</v>
          </cell>
          <cell r="I5815" t="str">
            <v>D</v>
          </cell>
          <cell r="J5815" t="str">
            <v>5 ROL TALI RAFIA u/ PENIMBANGAN SENTRAL</v>
          </cell>
          <cell r="K5815" t="str">
            <v>103290690</v>
          </cell>
        </row>
        <row r="5816">
          <cell r="A5816" t="str">
            <v>F</v>
          </cell>
          <cell r="B5816" t="str">
            <v>1</v>
          </cell>
          <cell r="D5816" t="str">
            <v>003666</v>
          </cell>
          <cell r="E5816">
            <v>38588</v>
          </cell>
          <cell r="F5816" t="str">
            <v>42902N7</v>
          </cell>
          <cell r="G5816" t="str">
            <v>6205000302N7</v>
          </cell>
          <cell r="H5816">
            <v>14550</v>
          </cell>
          <cell r="I5816" t="str">
            <v>D</v>
          </cell>
          <cell r="J5816" t="str">
            <v>3 PSNG KAOS KAKI PUTIH u/ PENIMBANGAN SENTRAL</v>
          </cell>
          <cell r="K5816" t="str">
            <v>103290700</v>
          </cell>
        </row>
        <row r="5817">
          <cell r="A5817" t="str">
            <v>F</v>
          </cell>
          <cell r="B5817" t="str">
            <v>1</v>
          </cell>
          <cell r="D5817" t="str">
            <v>003666</v>
          </cell>
          <cell r="E5817">
            <v>38588</v>
          </cell>
          <cell r="F5817" t="str">
            <v>48603N6</v>
          </cell>
          <cell r="G5817" t="str">
            <v>6705010103N6</v>
          </cell>
          <cell r="H5817">
            <v>5250</v>
          </cell>
          <cell r="I5817" t="str">
            <v>D</v>
          </cell>
          <cell r="J5817" t="str">
            <v>10 DUS ISI HEKTER KECIL NO.10 (ETONA) u/ PENYIMPAN</v>
          </cell>
          <cell r="K5817" t="str">
            <v>103290710</v>
          </cell>
        </row>
        <row r="5818">
          <cell r="A5818" t="str">
            <v>F</v>
          </cell>
          <cell r="B5818" t="str">
            <v>1</v>
          </cell>
          <cell r="D5818" t="str">
            <v>003666</v>
          </cell>
          <cell r="E5818">
            <v>38588</v>
          </cell>
          <cell r="F5818" t="str">
            <v>48603N6</v>
          </cell>
          <cell r="G5818" t="str">
            <v>6705010103N6</v>
          </cell>
          <cell r="H5818">
            <v>12000</v>
          </cell>
          <cell r="I5818" t="str">
            <v>D</v>
          </cell>
          <cell r="J5818" t="str">
            <v>12 BUAH BALLPOINT BPTP HITAM u/ PENYIMPANAN KULIT</v>
          </cell>
          <cell r="K5818" t="str">
            <v>103290720</v>
          </cell>
        </row>
        <row r="5819">
          <cell r="A5819" t="str">
            <v>F</v>
          </cell>
          <cell r="B5819" t="str">
            <v>1</v>
          </cell>
          <cell r="D5819" t="str">
            <v>003666</v>
          </cell>
          <cell r="E5819">
            <v>38588</v>
          </cell>
          <cell r="F5819" t="str">
            <v>48603N6</v>
          </cell>
          <cell r="G5819" t="str">
            <v>6705010103N6</v>
          </cell>
          <cell r="H5819">
            <v>35000</v>
          </cell>
          <cell r="I5819" t="str">
            <v>D</v>
          </cell>
          <cell r="J5819" t="str">
            <v>10 BUAH SPIDOL WHITE BOARD HITAM u/ PENYIMPANAN KU</v>
          </cell>
          <cell r="K5819" t="str">
            <v>103290730</v>
          </cell>
        </row>
        <row r="5820">
          <cell r="A5820" t="str">
            <v>F</v>
          </cell>
          <cell r="B5820" t="str">
            <v>1</v>
          </cell>
          <cell r="D5820" t="str">
            <v>003666</v>
          </cell>
          <cell r="E5820">
            <v>38588</v>
          </cell>
          <cell r="F5820" t="str">
            <v>42902N6</v>
          </cell>
          <cell r="G5820" t="str">
            <v>6205000302N6</v>
          </cell>
          <cell r="H5820">
            <v>12750</v>
          </cell>
          <cell r="I5820" t="str">
            <v>D</v>
          </cell>
          <cell r="J5820" t="str">
            <v>15 BUAH SABUN MANDI u/ PENYIMPANAN KULIT KINA</v>
          </cell>
          <cell r="K5820" t="str">
            <v>103290740</v>
          </cell>
        </row>
        <row r="5821">
          <cell r="A5821" t="str">
            <v>F</v>
          </cell>
          <cell r="B5821" t="str">
            <v>1</v>
          </cell>
          <cell r="D5821" t="str">
            <v>003666</v>
          </cell>
          <cell r="E5821">
            <v>38588</v>
          </cell>
          <cell r="F5821" t="str">
            <v>48603M1</v>
          </cell>
          <cell r="G5821" t="str">
            <v>6705010103M1</v>
          </cell>
          <cell r="H5821">
            <v>60000</v>
          </cell>
          <cell r="I5821" t="str">
            <v>D</v>
          </cell>
          <cell r="J5821" t="str">
            <v>6 BUAH ORDNER TEBAL 1/2 FOLIO u/ TEKNIK &amp; PEMELIHA</v>
          </cell>
          <cell r="K5821" t="str">
            <v>103290750</v>
          </cell>
        </row>
        <row r="5822">
          <cell r="A5822" t="str">
            <v>F</v>
          </cell>
          <cell r="B5822" t="str">
            <v>1</v>
          </cell>
          <cell r="D5822" t="str">
            <v>003666</v>
          </cell>
          <cell r="E5822">
            <v>38588</v>
          </cell>
          <cell r="F5822" t="str">
            <v>48603M1</v>
          </cell>
          <cell r="G5822" t="str">
            <v>6705010103M1</v>
          </cell>
          <cell r="H5822">
            <v>900</v>
          </cell>
          <cell r="I5822" t="str">
            <v>D</v>
          </cell>
          <cell r="J5822" t="str">
            <v>6 LEMBAR MAP KERTAS KARTON u/ TEKNIK &amp; PEMELIHARAA</v>
          </cell>
          <cell r="K5822" t="str">
            <v>103290760</v>
          </cell>
        </row>
        <row r="5823">
          <cell r="A5823" t="str">
            <v>F</v>
          </cell>
          <cell r="B5823" t="str">
            <v>1</v>
          </cell>
          <cell r="D5823" t="str">
            <v>003666</v>
          </cell>
          <cell r="E5823">
            <v>38588</v>
          </cell>
          <cell r="F5823" t="str">
            <v>48603M1</v>
          </cell>
          <cell r="G5823" t="str">
            <v>6705010103M1</v>
          </cell>
          <cell r="H5823">
            <v>6000</v>
          </cell>
          <cell r="I5823" t="str">
            <v>D</v>
          </cell>
          <cell r="J5823" t="str">
            <v>4 BUAH ISI BALLPOINT BIC HITAM u/ TEKNIK &amp; PEMELIH</v>
          </cell>
          <cell r="K5823" t="str">
            <v>103290770</v>
          </cell>
        </row>
        <row r="5824">
          <cell r="A5824" t="str">
            <v>F</v>
          </cell>
          <cell r="B5824" t="str">
            <v>1</v>
          </cell>
          <cell r="D5824" t="str">
            <v>003666</v>
          </cell>
          <cell r="E5824">
            <v>38588</v>
          </cell>
          <cell r="F5824" t="str">
            <v>48603M1</v>
          </cell>
          <cell r="G5824" t="str">
            <v>6705010103M1</v>
          </cell>
          <cell r="H5824">
            <v>5250</v>
          </cell>
          <cell r="I5824" t="str">
            <v>D</v>
          </cell>
          <cell r="J5824" t="str">
            <v>10 DUS ISI HEKTER KECIL NO.10 (ETONA) u/ TEKNIK &amp;</v>
          </cell>
          <cell r="K5824" t="str">
            <v>103290780</v>
          </cell>
        </row>
        <row r="5825">
          <cell r="A5825" t="str">
            <v>F</v>
          </cell>
          <cell r="B5825" t="str">
            <v>1</v>
          </cell>
          <cell r="D5825" t="str">
            <v>003666</v>
          </cell>
          <cell r="E5825">
            <v>38588</v>
          </cell>
          <cell r="F5825" t="str">
            <v>48603M1</v>
          </cell>
          <cell r="G5825" t="str">
            <v>6705010103M1</v>
          </cell>
          <cell r="H5825">
            <v>5700</v>
          </cell>
          <cell r="I5825" t="str">
            <v>D</v>
          </cell>
          <cell r="J5825" t="str">
            <v>6 BUAH BATTEREY ABC KECIL u/ TEKNIK &amp; PEMELIHARAAN</v>
          </cell>
          <cell r="K5825" t="str">
            <v>103290790</v>
          </cell>
        </row>
        <row r="5826">
          <cell r="A5826" t="str">
            <v>F</v>
          </cell>
          <cell r="B5826" t="str">
            <v>1</v>
          </cell>
          <cell r="D5826" t="str">
            <v>003666</v>
          </cell>
          <cell r="E5826">
            <v>38588</v>
          </cell>
          <cell r="F5826" t="str">
            <v>48604M1</v>
          </cell>
          <cell r="G5826" t="str">
            <v>6705010104M1</v>
          </cell>
          <cell r="H5826">
            <v>23000</v>
          </cell>
          <cell r="I5826" t="str">
            <v>D</v>
          </cell>
          <cell r="J5826" t="str">
            <v>1 RIM KERTAS HVS FOLIO (F4) 70 GR - 21,5 X 33 CM u</v>
          </cell>
          <cell r="K5826" t="str">
            <v>103290800</v>
          </cell>
        </row>
        <row r="5827">
          <cell r="A5827" t="str">
            <v>F</v>
          </cell>
          <cell r="B5827" t="str">
            <v>1</v>
          </cell>
          <cell r="D5827" t="str">
            <v>003666</v>
          </cell>
          <cell r="E5827">
            <v>38588</v>
          </cell>
          <cell r="F5827" t="str">
            <v>48603M1</v>
          </cell>
          <cell r="G5827" t="str">
            <v>6705010103M1</v>
          </cell>
          <cell r="H5827">
            <v>20000</v>
          </cell>
          <cell r="I5827" t="str">
            <v>D</v>
          </cell>
          <cell r="J5827" t="str">
            <v>1 RIM KERTAS HVS A4 70 GR - 21 X 29,7 CM u/ TEKNIK</v>
          </cell>
          <cell r="K5827" t="str">
            <v>103290810</v>
          </cell>
        </row>
        <row r="5828">
          <cell r="A5828" t="str">
            <v>F</v>
          </cell>
          <cell r="B5828" t="str">
            <v>1</v>
          </cell>
          <cell r="D5828" t="str">
            <v>003666</v>
          </cell>
          <cell r="E5828">
            <v>38588</v>
          </cell>
          <cell r="F5828" t="str">
            <v>48603M1</v>
          </cell>
          <cell r="G5828" t="str">
            <v>6705010103M1</v>
          </cell>
          <cell r="H5828">
            <v>15000</v>
          </cell>
          <cell r="I5828" t="str">
            <v>D</v>
          </cell>
          <cell r="J5828" t="str">
            <v>3 BUAH SPIDOL ARTLINE BESAR - HITAM u/ TEKNIK &amp; PE</v>
          </cell>
          <cell r="K5828" t="str">
            <v>103290820</v>
          </cell>
        </row>
        <row r="5829">
          <cell r="A5829" t="str">
            <v>F</v>
          </cell>
          <cell r="B5829" t="str">
            <v>1</v>
          </cell>
          <cell r="D5829" t="str">
            <v>003666</v>
          </cell>
          <cell r="E5829">
            <v>38588</v>
          </cell>
          <cell r="F5829" t="str">
            <v>48603M1</v>
          </cell>
          <cell r="G5829" t="str">
            <v>6705010103M1</v>
          </cell>
          <cell r="H5829">
            <v>15000</v>
          </cell>
          <cell r="I5829" t="str">
            <v>D</v>
          </cell>
          <cell r="J5829" t="str">
            <v>3 BUAH SPIDOL ARTLINE BESAR - BIRU u/ TEKNIK &amp; PEM</v>
          </cell>
          <cell r="K5829" t="str">
            <v>103290830</v>
          </cell>
        </row>
        <row r="5830">
          <cell r="A5830" t="str">
            <v>F</v>
          </cell>
          <cell r="B5830" t="str">
            <v>1</v>
          </cell>
          <cell r="D5830" t="str">
            <v>003666</v>
          </cell>
          <cell r="E5830">
            <v>38588</v>
          </cell>
          <cell r="F5830" t="str">
            <v>48603M1</v>
          </cell>
          <cell r="G5830" t="str">
            <v>6705010103M1</v>
          </cell>
          <cell r="H5830">
            <v>1500</v>
          </cell>
          <cell r="I5830" t="str">
            <v>D</v>
          </cell>
          <cell r="J5830" t="str">
            <v>3 BUAH SPIDOL SNOWMAN KECIL - HITAM u/ TEKNIK &amp; PE</v>
          </cell>
          <cell r="K5830" t="str">
            <v>103290840</v>
          </cell>
        </row>
        <row r="5831">
          <cell r="A5831" t="str">
            <v>F</v>
          </cell>
          <cell r="B5831" t="str">
            <v>1</v>
          </cell>
          <cell r="D5831" t="str">
            <v>003666</v>
          </cell>
          <cell r="E5831">
            <v>38588</v>
          </cell>
          <cell r="F5831" t="str">
            <v>48603M1</v>
          </cell>
          <cell r="G5831" t="str">
            <v>6705010103M1</v>
          </cell>
          <cell r="H5831">
            <v>1500</v>
          </cell>
          <cell r="I5831" t="str">
            <v>D</v>
          </cell>
          <cell r="J5831" t="str">
            <v>3 BUAH SPIDOL SNOWMAN KECIL - BIRU u/ TEKNIK &amp; PEM</v>
          </cell>
          <cell r="K5831" t="str">
            <v>103290850</v>
          </cell>
        </row>
        <row r="5832">
          <cell r="A5832" t="str">
            <v>F</v>
          </cell>
          <cell r="B5832" t="str">
            <v>1</v>
          </cell>
          <cell r="D5832" t="str">
            <v>003666</v>
          </cell>
          <cell r="E5832">
            <v>38588</v>
          </cell>
          <cell r="F5832" t="str">
            <v>48603M1</v>
          </cell>
          <cell r="G5832" t="str">
            <v>6705010103M1</v>
          </cell>
          <cell r="H5832">
            <v>1500</v>
          </cell>
          <cell r="I5832" t="str">
            <v>D</v>
          </cell>
          <cell r="J5832" t="str">
            <v>3 BUAH SPIDOL SNOWMAN KECIL - MERAH u/ TEKNIK &amp; PE</v>
          </cell>
          <cell r="K5832" t="str">
            <v>103290860</v>
          </cell>
        </row>
        <row r="5833">
          <cell r="A5833" t="str">
            <v>F</v>
          </cell>
          <cell r="B5833" t="str">
            <v>1</v>
          </cell>
          <cell r="D5833" t="str">
            <v>003666</v>
          </cell>
          <cell r="E5833">
            <v>38588</v>
          </cell>
          <cell r="F5833" t="str">
            <v>48603M1</v>
          </cell>
          <cell r="G5833" t="str">
            <v>6705010103M1</v>
          </cell>
          <cell r="H5833">
            <v>15000</v>
          </cell>
          <cell r="I5833" t="str">
            <v>D</v>
          </cell>
          <cell r="J5833" t="str">
            <v>3 BUAH SPIDOL ARTLINE BESAR MERAH u/ TEKNIK &amp; PEME</v>
          </cell>
          <cell r="K5833" t="str">
            <v>103290870</v>
          </cell>
        </row>
        <row r="5834">
          <cell r="A5834" t="str">
            <v>F</v>
          </cell>
          <cell r="B5834" t="str">
            <v>1</v>
          </cell>
          <cell r="D5834" t="str">
            <v>003666</v>
          </cell>
          <cell r="E5834">
            <v>38588</v>
          </cell>
          <cell r="F5834" t="str">
            <v>48602M1</v>
          </cell>
          <cell r="G5834" t="str">
            <v>6705010102M1</v>
          </cell>
          <cell r="H5834">
            <v>18500</v>
          </cell>
          <cell r="I5834" t="str">
            <v>D</v>
          </cell>
          <cell r="J5834" t="str">
            <v>2 ROLL CELLOTAPE UK 1" u/ TEKNIK &amp; PEMELIHARAAN</v>
          </cell>
          <cell r="K5834" t="str">
            <v>103290880</v>
          </cell>
        </row>
        <row r="5835">
          <cell r="A5835" t="str">
            <v>F</v>
          </cell>
          <cell r="B5835" t="str">
            <v>1</v>
          </cell>
          <cell r="D5835" t="str">
            <v>003666</v>
          </cell>
          <cell r="E5835">
            <v>38588</v>
          </cell>
          <cell r="F5835" t="str">
            <v>48603M1</v>
          </cell>
          <cell r="G5835" t="str">
            <v>6705010103M1</v>
          </cell>
          <cell r="H5835">
            <v>19200</v>
          </cell>
          <cell r="I5835" t="str">
            <v>D</v>
          </cell>
          <cell r="J5835" t="str">
            <v>12 BUAH PENSIL 2 B STAEDLER u/ TEKNIK &amp; PEMELIHARA</v>
          </cell>
          <cell r="K5835" t="str">
            <v>103290890</v>
          </cell>
        </row>
        <row r="5836">
          <cell r="A5836" t="str">
            <v>F</v>
          </cell>
          <cell r="B5836" t="str">
            <v>1</v>
          </cell>
          <cell r="D5836" t="str">
            <v>003666</v>
          </cell>
          <cell r="E5836">
            <v>38588</v>
          </cell>
          <cell r="F5836" t="str">
            <v>42902M1</v>
          </cell>
          <cell r="G5836" t="str">
            <v>6205000302M1</v>
          </cell>
          <cell r="H5836">
            <v>25500</v>
          </cell>
          <cell r="I5836" t="str">
            <v>D</v>
          </cell>
          <cell r="J5836" t="str">
            <v>30 BUAH SABUN MANDI u/ TEKNIK &amp; PEMELIHARAAN</v>
          </cell>
          <cell r="K5836" t="str">
            <v>103290900</v>
          </cell>
        </row>
        <row r="5837">
          <cell r="A5837" t="str">
            <v>F</v>
          </cell>
          <cell r="B5837" t="str">
            <v>1</v>
          </cell>
          <cell r="D5837" t="str">
            <v>003666</v>
          </cell>
          <cell r="E5837">
            <v>38588</v>
          </cell>
          <cell r="F5837" t="str">
            <v>42902M1</v>
          </cell>
          <cell r="G5837" t="str">
            <v>6205000302M1</v>
          </cell>
          <cell r="H5837">
            <v>11760</v>
          </cell>
          <cell r="I5837" t="str">
            <v>D</v>
          </cell>
          <cell r="J5837" t="str">
            <v>6 KTG SABUN CREAM @ 1/2 KG u/ TEKNIK &amp; PEMELIHARAA</v>
          </cell>
          <cell r="K5837" t="str">
            <v>103290910</v>
          </cell>
        </row>
        <row r="5838">
          <cell r="A5838" t="str">
            <v>F</v>
          </cell>
          <cell r="B5838" t="str">
            <v>1</v>
          </cell>
          <cell r="D5838" t="str">
            <v>003666</v>
          </cell>
          <cell r="E5838">
            <v>38588</v>
          </cell>
          <cell r="F5838" t="str">
            <v>42902M1</v>
          </cell>
          <cell r="G5838" t="str">
            <v>6205000302M1</v>
          </cell>
          <cell r="H5838">
            <v>7500</v>
          </cell>
          <cell r="I5838" t="str">
            <v>D</v>
          </cell>
          <cell r="J5838" t="str">
            <v>6 BUAH LAP PEL WARNA BIRU u/ TEKNIK &amp; PEMELIHARAAN</v>
          </cell>
          <cell r="K5838" t="str">
            <v>103290920</v>
          </cell>
        </row>
        <row r="5839">
          <cell r="A5839" t="str">
            <v>F</v>
          </cell>
          <cell r="B5839" t="str">
            <v>1</v>
          </cell>
          <cell r="D5839" t="str">
            <v>003666</v>
          </cell>
          <cell r="E5839">
            <v>38588</v>
          </cell>
          <cell r="F5839" t="str">
            <v>42902M1</v>
          </cell>
          <cell r="G5839" t="str">
            <v>6205000302M1</v>
          </cell>
          <cell r="H5839">
            <v>72000</v>
          </cell>
          <cell r="I5839" t="str">
            <v>D</v>
          </cell>
          <cell r="J5839" t="str">
            <v>6 BUAH SAPU PLASTIK  u/ TEKNIK &amp; PEMELIHARAAN</v>
          </cell>
          <cell r="K5839" t="str">
            <v>103290930</v>
          </cell>
        </row>
        <row r="5840">
          <cell r="A5840" t="str">
            <v>F</v>
          </cell>
          <cell r="B5840" t="str">
            <v>1</v>
          </cell>
          <cell r="D5840" t="str">
            <v>003666</v>
          </cell>
          <cell r="E5840">
            <v>38588</v>
          </cell>
          <cell r="F5840" t="str">
            <v>48603E0</v>
          </cell>
          <cell r="G5840" t="str">
            <v>6705010103E0</v>
          </cell>
          <cell r="H5840">
            <v>2500</v>
          </cell>
          <cell r="I5840" t="str">
            <v>D</v>
          </cell>
          <cell r="J5840" t="str">
            <v>1 BUAH PENGHAPUS WHITE BOARD u/ PRODUKSI</v>
          </cell>
          <cell r="K5840" t="str">
            <v>103290940</v>
          </cell>
        </row>
        <row r="5841">
          <cell r="A5841" t="str">
            <v>F</v>
          </cell>
          <cell r="B5841" t="str">
            <v>1</v>
          </cell>
          <cell r="D5841" t="str">
            <v>003666</v>
          </cell>
          <cell r="E5841">
            <v>38588</v>
          </cell>
          <cell r="F5841" t="str">
            <v>48603E0</v>
          </cell>
          <cell r="G5841" t="str">
            <v>6705010103E0</v>
          </cell>
          <cell r="H5841">
            <v>60000</v>
          </cell>
          <cell r="I5841" t="str">
            <v>D</v>
          </cell>
          <cell r="J5841" t="str">
            <v>6 BUAH ODNER BANTEK u/ PRODUKSI</v>
          </cell>
          <cell r="K5841" t="str">
            <v>103290950</v>
          </cell>
        </row>
        <row r="5842">
          <cell r="A5842" t="str">
            <v>F</v>
          </cell>
          <cell r="B5842" t="str">
            <v>1</v>
          </cell>
          <cell r="D5842" t="str">
            <v>003666</v>
          </cell>
          <cell r="E5842">
            <v>38588</v>
          </cell>
          <cell r="F5842" t="str">
            <v>48603E0</v>
          </cell>
          <cell r="G5842" t="str">
            <v>6705010103E0</v>
          </cell>
          <cell r="H5842">
            <v>12000</v>
          </cell>
          <cell r="I5842" t="str">
            <v>D</v>
          </cell>
          <cell r="J5842" t="str">
            <v>12 BUAH MAP KARTON SNELHEKTER u/ PRODUKSI</v>
          </cell>
          <cell r="K5842" t="str">
            <v>103290960</v>
          </cell>
        </row>
        <row r="5843">
          <cell r="A5843" t="str">
            <v>F</v>
          </cell>
          <cell r="B5843" t="str">
            <v>1</v>
          </cell>
          <cell r="D5843" t="str">
            <v>003666</v>
          </cell>
          <cell r="E5843">
            <v>38588</v>
          </cell>
          <cell r="F5843" t="str">
            <v>42902E0</v>
          </cell>
          <cell r="G5843" t="str">
            <v>6205000302E0</v>
          </cell>
          <cell r="H5843">
            <v>5000</v>
          </cell>
          <cell r="I5843" t="str">
            <v>D</v>
          </cell>
          <cell r="J5843" t="str">
            <v>2 PAK TISSUE MAKAN u/ PRODUKSI</v>
          </cell>
          <cell r="K5843" t="str">
            <v>103290970</v>
          </cell>
        </row>
        <row r="5844">
          <cell r="A5844" t="str">
            <v>F</v>
          </cell>
          <cell r="B5844" t="str">
            <v>1</v>
          </cell>
          <cell r="D5844" t="str">
            <v>003666</v>
          </cell>
          <cell r="E5844">
            <v>38588</v>
          </cell>
          <cell r="F5844" t="str">
            <v>42902E0</v>
          </cell>
          <cell r="G5844" t="str">
            <v>6205000302E0</v>
          </cell>
          <cell r="H5844">
            <v>4210</v>
          </cell>
          <cell r="I5844" t="str">
            <v>D</v>
          </cell>
          <cell r="J5844" t="str">
            <v>1 KTG PEMBERSIH LANTAI ANTISEPTIK u/ PRODUKSI</v>
          </cell>
          <cell r="K5844" t="str">
            <v>103290980</v>
          </cell>
        </row>
        <row r="5845">
          <cell r="A5845" t="str">
            <v>F</v>
          </cell>
          <cell r="B5845" t="str">
            <v>1</v>
          </cell>
          <cell r="D5845" t="str">
            <v>003666</v>
          </cell>
          <cell r="E5845">
            <v>38588</v>
          </cell>
          <cell r="F5845" t="str">
            <v>42902E0</v>
          </cell>
          <cell r="G5845" t="str">
            <v>6205000302E0</v>
          </cell>
          <cell r="H5845">
            <v>3500</v>
          </cell>
          <cell r="I5845" t="str">
            <v>D</v>
          </cell>
          <cell r="J5845" t="str">
            <v>2 BUAH VIM (REFIL) u/ PRODUKSI</v>
          </cell>
          <cell r="K5845" t="str">
            <v>103290990</v>
          </cell>
        </row>
        <row r="5846">
          <cell r="A5846" t="str">
            <v>F</v>
          </cell>
          <cell r="B5846" t="str">
            <v>1</v>
          </cell>
          <cell r="D5846" t="str">
            <v>003666</v>
          </cell>
          <cell r="E5846">
            <v>38588</v>
          </cell>
          <cell r="F5846" t="str">
            <v>42902E0</v>
          </cell>
          <cell r="G5846" t="str">
            <v>6205000302E0</v>
          </cell>
          <cell r="H5846">
            <v>1700</v>
          </cell>
          <cell r="I5846" t="str">
            <v>D</v>
          </cell>
          <cell r="J5846" t="str">
            <v>2 BUAH SABUN MANDI u/ PRODUKSI</v>
          </cell>
          <cell r="K5846" t="str">
            <v>103291000</v>
          </cell>
        </row>
        <row r="5847">
          <cell r="A5847" t="str">
            <v>F</v>
          </cell>
          <cell r="B5847" t="str">
            <v>1</v>
          </cell>
          <cell r="D5847" t="str">
            <v>003666</v>
          </cell>
          <cell r="E5847">
            <v>38588</v>
          </cell>
          <cell r="F5847" t="str">
            <v>42902E0</v>
          </cell>
          <cell r="G5847" t="str">
            <v>6205000302E0</v>
          </cell>
          <cell r="H5847">
            <v>1960</v>
          </cell>
          <cell r="I5847" t="str">
            <v>D</v>
          </cell>
          <cell r="J5847" t="str">
            <v>1 KTG SABUN CREAM @ 1/2 KG u/ PRODUKSI</v>
          </cell>
          <cell r="K5847" t="str">
            <v>103291010</v>
          </cell>
        </row>
        <row r="5848">
          <cell r="A5848" t="str">
            <v>F</v>
          </cell>
          <cell r="B5848" t="str">
            <v>1</v>
          </cell>
          <cell r="D5848" t="str">
            <v>003666</v>
          </cell>
          <cell r="E5848">
            <v>38588</v>
          </cell>
          <cell r="F5848" t="str">
            <v>42902E0</v>
          </cell>
          <cell r="G5848" t="str">
            <v>6205000302E0</v>
          </cell>
          <cell r="H5848">
            <v>8380</v>
          </cell>
          <cell r="I5848" t="str">
            <v>D</v>
          </cell>
          <cell r="J5848" t="str">
            <v>2 KTG SABUN SUNLIGHT CAIR @ 400 ML u/ PRODUKSI</v>
          </cell>
          <cell r="K5848" t="str">
            <v>103291020</v>
          </cell>
        </row>
        <row r="5849">
          <cell r="A5849" t="str">
            <v>F</v>
          </cell>
          <cell r="B5849" t="str">
            <v>1</v>
          </cell>
          <cell r="D5849" t="str">
            <v>003666</v>
          </cell>
          <cell r="E5849">
            <v>38588</v>
          </cell>
          <cell r="F5849" t="str">
            <v>42900E0</v>
          </cell>
          <cell r="G5849" t="str">
            <v>6205000100E0</v>
          </cell>
          <cell r="H5849">
            <v>47400</v>
          </cell>
          <cell r="I5849" t="str">
            <v>D</v>
          </cell>
          <cell r="J5849" t="str">
            <v>6 PASANG SANDAL JEPIT NO.9 1/2 u/ PRODUKSI</v>
          </cell>
          <cell r="K5849" t="str">
            <v>103291030</v>
          </cell>
        </row>
        <row r="5850">
          <cell r="A5850" t="str">
            <v>F</v>
          </cell>
          <cell r="B5850" t="str">
            <v>1</v>
          </cell>
          <cell r="D5850" t="str">
            <v>003666</v>
          </cell>
          <cell r="E5850">
            <v>38588</v>
          </cell>
          <cell r="F5850" t="str">
            <v>48603F2</v>
          </cell>
          <cell r="G5850" t="str">
            <v>6705010103F2</v>
          </cell>
          <cell r="H5850">
            <v>7600</v>
          </cell>
          <cell r="I5850" t="str">
            <v>D</v>
          </cell>
          <cell r="J5850" t="str">
            <v>8 BUAH BATTEREY ABC KECIL u/ GRANULASI</v>
          </cell>
          <cell r="K5850" t="str">
            <v>103291040</v>
          </cell>
        </row>
        <row r="5851">
          <cell r="A5851" t="str">
            <v>F</v>
          </cell>
          <cell r="B5851" t="str">
            <v>1</v>
          </cell>
          <cell r="D5851" t="str">
            <v>003666</v>
          </cell>
          <cell r="E5851">
            <v>38588</v>
          </cell>
          <cell r="F5851" t="str">
            <v>48604F2</v>
          </cell>
          <cell r="G5851" t="str">
            <v>6705030104F2</v>
          </cell>
          <cell r="H5851">
            <v>19500</v>
          </cell>
          <cell r="I5851" t="str">
            <v>D</v>
          </cell>
          <cell r="J5851" t="str">
            <v>1 RIM KERTAS HVS KUARTO u/ GRANULASI</v>
          </cell>
          <cell r="K5851" t="str">
            <v>103291050</v>
          </cell>
        </row>
        <row r="5852">
          <cell r="A5852" t="str">
            <v>F</v>
          </cell>
          <cell r="B5852" t="str">
            <v>1</v>
          </cell>
          <cell r="D5852" t="str">
            <v>003666</v>
          </cell>
          <cell r="E5852">
            <v>38588</v>
          </cell>
          <cell r="F5852" t="str">
            <v>48603F2</v>
          </cell>
          <cell r="G5852" t="str">
            <v>6705010103F2</v>
          </cell>
          <cell r="H5852">
            <v>1750</v>
          </cell>
          <cell r="I5852" t="str">
            <v>D</v>
          </cell>
          <cell r="J5852" t="str">
            <v>2 BUAH KERTAS ROLL STRUCK 58" u/ GRANULASI</v>
          </cell>
          <cell r="K5852" t="str">
            <v>103291060</v>
          </cell>
        </row>
        <row r="5853">
          <cell r="A5853" t="str">
            <v>F</v>
          </cell>
          <cell r="B5853" t="str">
            <v>1</v>
          </cell>
          <cell r="D5853" t="str">
            <v>003666</v>
          </cell>
          <cell r="E5853">
            <v>38588</v>
          </cell>
          <cell r="F5853" t="str">
            <v>48603F2</v>
          </cell>
          <cell r="G5853" t="str">
            <v>6705010103F2</v>
          </cell>
          <cell r="H5853">
            <v>30000</v>
          </cell>
          <cell r="I5853" t="str">
            <v>D</v>
          </cell>
          <cell r="J5853" t="str">
            <v>6 BUAH SPIDOL ARTLINE BESAR - HITAM u/ GRANULASI</v>
          </cell>
          <cell r="K5853" t="str">
            <v>103291070</v>
          </cell>
        </row>
        <row r="5854">
          <cell r="A5854" t="str">
            <v>F</v>
          </cell>
          <cell r="B5854" t="str">
            <v>1</v>
          </cell>
          <cell r="D5854" t="str">
            <v>003666</v>
          </cell>
          <cell r="E5854">
            <v>38588</v>
          </cell>
          <cell r="F5854" t="str">
            <v>42902F2</v>
          </cell>
          <cell r="G5854" t="str">
            <v>6205000302F2</v>
          </cell>
          <cell r="H5854">
            <v>55500</v>
          </cell>
          <cell r="I5854" t="str">
            <v>D</v>
          </cell>
          <cell r="J5854" t="str">
            <v>1 KLNG CELLOTAPE UK 1/2" u/ GRANULASI</v>
          </cell>
          <cell r="K5854" t="str">
            <v>103291080</v>
          </cell>
        </row>
        <row r="5855">
          <cell r="A5855" t="str">
            <v>F</v>
          </cell>
          <cell r="B5855" t="str">
            <v>1</v>
          </cell>
          <cell r="D5855" t="str">
            <v>003666</v>
          </cell>
          <cell r="E5855">
            <v>38588</v>
          </cell>
          <cell r="F5855" t="str">
            <v>42902F2</v>
          </cell>
          <cell r="G5855" t="str">
            <v>6205000302F2</v>
          </cell>
          <cell r="H5855">
            <v>21050</v>
          </cell>
          <cell r="I5855" t="str">
            <v>D</v>
          </cell>
          <cell r="J5855" t="str">
            <v>5 KTG PEMBERSIH LANTAI ANTISEPTIK u/ GRANULASI</v>
          </cell>
          <cell r="K5855" t="str">
            <v>103291090</v>
          </cell>
        </row>
        <row r="5856">
          <cell r="A5856" t="str">
            <v>F</v>
          </cell>
          <cell r="B5856" t="str">
            <v>1</v>
          </cell>
          <cell r="D5856" t="str">
            <v>003666</v>
          </cell>
          <cell r="E5856">
            <v>38588</v>
          </cell>
          <cell r="F5856" t="str">
            <v>42902F3</v>
          </cell>
          <cell r="G5856" t="str">
            <v>6205000302F3</v>
          </cell>
          <cell r="H5856">
            <v>21050</v>
          </cell>
          <cell r="I5856" t="str">
            <v>D</v>
          </cell>
          <cell r="J5856" t="str">
            <v>5 KTG PEMBERSIH LANTAI ANTISEPTIK u/ PENCETAKAN</v>
          </cell>
          <cell r="K5856" t="str">
            <v>103291100</v>
          </cell>
        </row>
        <row r="5857">
          <cell r="A5857" t="str">
            <v>F</v>
          </cell>
          <cell r="B5857" t="str">
            <v>1</v>
          </cell>
          <cell r="D5857" t="str">
            <v>003666</v>
          </cell>
          <cell r="E5857">
            <v>38588</v>
          </cell>
          <cell r="F5857" t="str">
            <v>42902F3</v>
          </cell>
          <cell r="G5857" t="str">
            <v>6205000302F3</v>
          </cell>
          <cell r="H5857">
            <v>60000</v>
          </cell>
          <cell r="I5857" t="str">
            <v>D</v>
          </cell>
          <cell r="J5857" t="str">
            <v>10 BUAH SIKAT PLASTIK  u/ PENCETAKAN</v>
          </cell>
          <cell r="K5857" t="str">
            <v>103291110</v>
          </cell>
        </row>
        <row r="5858">
          <cell r="A5858" t="str">
            <v>F</v>
          </cell>
          <cell r="B5858" t="str">
            <v>1</v>
          </cell>
          <cell r="D5858" t="str">
            <v>003666</v>
          </cell>
          <cell r="E5858">
            <v>38588</v>
          </cell>
          <cell r="F5858" t="str">
            <v>42902F3</v>
          </cell>
          <cell r="G5858" t="str">
            <v>6205000302F3</v>
          </cell>
          <cell r="H5858">
            <v>13500</v>
          </cell>
          <cell r="I5858" t="str">
            <v>D</v>
          </cell>
          <cell r="J5858" t="str">
            <v>3 BUAH LAP PEL DARI BAHAN SUMBU u/ PENCETAKAN</v>
          </cell>
          <cell r="K5858" t="str">
            <v>103291120</v>
          </cell>
        </row>
        <row r="5859">
          <cell r="A5859" t="str">
            <v>F</v>
          </cell>
          <cell r="B5859" t="str">
            <v>1</v>
          </cell>
          <cell r="D5859" t="str">
            <v>003666</v>
          </cell>
          <cell r="E5859">
            <v>38588</v>
          </cell>
          <cell r="F5859" t="str">
            <v>48603F4</v>
          </cell>
          <cell r="G5859" t="str">
            <v>6705010103F4</v>
          </cell>
          <cell r="H5859">
            <v>9000</v>
          </cell>
          <cell r="I5859" t="str">
            <v>D</v>
          </cell>
          <cell r="J5859" t="str">
            <v>3 BUAH BUKU KWARTO u/ PENYALUTAN</v>
          </cell>
          <cell r="K5859" t="str">
            <v>103291130</v>
          </cell>
        </row>
        <row r="5860">
          <cell r="A5860" t="str">
            <v>F</v>
          </cell>
          <cell r="B5860" t="str">
            <v>1</v>
          </cell>
          <cell r="D5860" t="str">
            <v>003666</v>
          </cell>
          <cell r="E5860">
            <v>38588</v>
          </cell>
          <cell r="F5860" t="str">
            <v>48604E1</v>
          </cell>
          <cell r="G5860" t="str">
            <v>6705030104E1</v>
          </cell>
          <cell r="H5860">
            <v>19500</v>
          </cell>
          <cell r="I5860" t="str">
            <v>D</v>
          </cell>
          <cell r="J5860" t="str">
            <v>1 RIM KERTAS HVS KUARTO u/ KARANTINA DALAM PROSES</v>
          </cell>
          <cell r="K5860" t="str">
            <v>103291140</v>
          </cell>
        </row>
        <row r="5861">
          <cell r="A5861" t="str">
            <v>F</v>
          </cell>
          <cell r="B5861" t="str">
            <v>1</v>
          </cell>
          <cell r="D5861" t="str">
            <v>003666</v>
          </cell>
          <cell r="E5861">
            <v>38588</v>
          </cell>
          <cell r="F5861" t="str">
            <v>42902E1</v>
          </cell>
          <cell r="G5861" t="str">
            <v>6205000302E1</v>
          </cell>
          <cell r="H5861">
            <v>5950</v>
          </cell>
          <cell r="I5861" t="str">
            <v>D</v>
          </cell>
          <cell r="J5861" t="str">
            <v>7 BUAH SABUN MANDI u/ KARANTINA DALAM PROSES</v>
          </cell>
          <cell r="K5861" t="str">
            <v>103291150</v>
          </cell>
        </row>
        <row r="5862">
          <cell r="A5862" t="str">
            <v>F</v>
          </cell>
          <cell r="B5862" t="str">
            <v>1</v>
          </cell>
          <cell r="D5862" t="str">
            <v>003666</v>
          </cell>
          <cell r="E5862">
            <v>38588</v>
          </cell>
          <cell r="F5862" t="str">
            <v>48603F6</v>
          </cell>
          <cell r="G5862" t="str">
            <v>6705010103F6</v>
          </cell>
          <cell r="H5862">
            <v>54000</v>
          </cell>
          <cell r="I5862" t="str">
            <v>D</v>
          </cell>
          <cell r="J5862" t="str">
            <v>18 BUAH BUKU KWARTO u/ PENGEMASAN PRIMER</v>
          </cell>
          <cell r="K5862" t="str">
            <v>103291160</v>
          </cell>
        </row>
        <row r="5863">
          <cell r="A5863" t="str">
            <v>F</v>
          </cell>
          <cell r="B5863" t="str">
            <v>1</v>
          </cell>
          <cell r="D5863" t="str">
            <v>003666</v>
          </cell>
          <cell r="E5863">
            <v>38588</v>
          </cell>
          <cell r="F5863" t="str">
            <v>48603F6</v>
          </cell>
          <cell r="G5863" t="str">
            <v>6705010103F6</v>
          </cell>
          <cell r="H5863">
            <v>7000</v>
          </cell>
          <cell r="I5863" t="str">
            <v>D</v>
          </cell>
          <cell r="J5863" t="str">
            <v>2 BUAH BUKU FOLIO u/ PENGEMASAN PRIMER</v>
          </cell>
          <cell r="K5863" t="str">
            <v>103291170</v>
          </cell>
        </row>
        <row r="5864">
          <cell r="A5864" t="str">
            <v>F</v>
          </cell>
          <cell r="B5864" t="str">
            <v>1</v>
          </cell>
          <cell r="D5864" t="str">
            <v>003666</v>
          </cell>
          <cell r="E5864">
            <v>38588</v>
          </cell>
          <cell r="F5864" t="str">
            <v>48603F6</v>
          </cell>
          <cell r="G5864" t="str">
            <v>6705010103F6</v>
          </cell>
          <cell r="H5864">
            <v>14100</v>
          </cell>
          <cell r="I5864" t="str">
            <v>D</v>
          </cell>
          <cell r="J5864" t="str">
            <v>12 PAK ISI HEKTER BESAR NO.3 (ETONA 24/6) u/ PENGE</v>
          </cell>
          <cell r="K5864" t="str">
            <v>103291180</v>
          </cell>
        </row>
        <row r="5865">
          <cell r="A5865" t="str">
            <v>F</v>
          </cell>
          <cell r="B5865" t="str">
            <v>1</v>
          </cell>
          <cell r="D5865" t="str">
            <v>003666</v>
          </cell>
          <cell r="E5865">
            <v>38588</v>
          </cell>
          <cell r="F5865" t="str">
            <v>48603F6</v>
          </cell>
          <cell r="G5865" t="str">
            <v>6705010103F6</v>
          </cell>
          <cell r="H5865">
            <v>6300</v>
          </cell>
          <cell r="I5865" t="str">
            <v>D</v>
          </cell>
          <cell r="J5865" t="str">
            <v>12 DUS ISI HEKTER KECIL NO.10 (ETONA) u/ PENGEMASA</v>
          </cell>
          <cell r="K5865" t="str">
            <v>103291190</v>
          </cell>
        </row>
        <row r="5866">
          <cell r="A5866" t="str">
            <v>F</v>
          </cell>
          <cell r="B5866" t="str">
            <v>1</v>
          </cell>
          <cell r="D5866" t="str">
            <v>003666</v>
          </cell>
          <cell r="E5866">
            <v>38588</v>
          </cell>
          <cell r="F5866" t="str">
            <v>48603F6</v>
          </cell>
          <cell r="G5866" t="str">
            <v>6705010103F6</v>
          </cell>
          <cell r="H5866">
            <v>12000</v>
          </cell>
          <cell r="I5866" t="str">
            <v>D</v>
          </cell>
          <cell r="J5866" t="str">
            <v>12 BUAH BALLPOINT BPTP HITAM u/ PENGEMASAN PRIMER</v>
          </cell>
          <cell r="K5866" t="str">
            <v>103291200</v>
          </cell>
        </row>
        <row r="5867">
          <cell r="A5867" t="str">
            <v>F</v>
          </cell>
          <cell r="B5867" t="str">
            <v>1</v>
          </cell>
          <cell r="D5867" t="str">
            <v>003666</v>
          </cell>
          <cell r="E5867">
            <v>38588</v>
          </cell>
          <cell r="F5867" t="str">
            <v>48603F6</v>
          </cell>
          <cell r="G5867" t="str">
            <v>6705010103F6</v>
          </cell>
          <cell r="H5867">
            <v>11200</v>
          </cell>
          <cell r="I5867" t="str">
            <v>D</v>
          </cell>
          <cell r="J5867" t="str">
            <v>8 BUAH BATTEREY ABC SEDANG (UK.3/4) u/ PENGEMASAN</v>
          </cell>
          <cell r="K5867" t="str">
            <v>103291210</v>
          </cell>
        </row>
        <row r="5868">
          <cell r="A5868" t="str">
            <v>F</v>
          </cell>
          <cell r="B5868" t="str">
            <v>1</v>
          </cell>
          <cell r="D5868" t="str">
            <v>003666</v>
          </cell>
          <cell r="E5868">
            <v>38588</v>
          </cell>
          <cell r="F5868" t="str">
            <v>48603F6</v>
          </cell>
          <cell r="G5868" t="str">
            <v>6705010103F6</v>
          </cell>
          <cell r="H5868">
            <v>5700</v>
          </cell>
          <cell r="I5868" t="str">
            <v>D</v>
          </cell>
          <cell r="J5868" t="str">
            <v>6 BUAH BATTEREY ABC KECIL u/ PENGEMASAN PRIMER</v>
          </cell>
          <cell r="K5868" t="str">
            <v>103291220</v>
          </cell>
        </row>
        <row r="5869">
          <cell r="A5869" t="str">
            <v>F</v>
          </cell>
          <cell r="B5869" t="str">
            <v>1</v>
          </cell>
          <cell r="D5869" t="str">
            <v>003666</v>
          </cell>
          <cell r="E5869">
            <v>38588</v>
          </cell>
          <cell r="F5869" t="str">
            <v>48603F6</v>
          </cell>
          <cell r="G5869" t="str">
            <v>6705010103F6</v>
          </cell>
          <cell r="H5869">
            <v>7750</v>
          </cell>
          <cell r="I5869" t="str">
            <v>D</v>
          </cell>
          <cell r="J5869" t="str">
            <v>2 BUAH BATTEREY ALKALINE AAA u/ PENGEMASAN PRIMER</v>
          </cell>
          <cell r="K5869" t="str">
            <v>103291230</v>
          </cell>
        </row>
        <row r="5870">
          <cell r="A5870" t="str">
            <v>F</v>
          </cell>
          <cell r="B5870" t="str">
            <v>1</v>
          </cell>
          <cell r="D5870" t="str">
            <v>003666</v>
          </cell>
          <cell r="E5870">
            <v>38588</v>
          </cell>
          <cell r="F5870" t="str">
            <v>48603F6</v>
          </cell>
          <cell r="G5870" t="str">
            <v>6705010103F6</v>
          </cell>
          <cell r="H5870">
            <v>7000</v>
          </cell>
          <cell r="I5870" t="str">
            <v>D</v>
          </cell>
          <cell r="J5870" t="str">
            <v>1 BUAH HEKTER MAX HD 10 KECIL u/ PENGEMASAN PRIMER</v>
          </cell>
          <cell r="K5870" t="str">
            <v>103291240</v>
          </cell>
        </row>
        <row r="5871">
          <cell r="A5871" t="str">
            <v>F</v>
          </cell>
          <cell r="B5871" t="str">
            <v>1</v>
          </cell>
          <cell r="D5871" t="str">
            <v>003666</v>
          </cell>
          <cell r="E5871">
            <v>38588</v>
          </cell>
          <cell r="F5871" t="str">
            <v>48603F6</v>
          </cell>
          <cell r="G5871" t="str">
            <v>6705010103F6</v>
          </cell>
          <cell r="H5871">
            <v>31000</v>
          </cell>
          <cell r="I5871" t="str">
            <v>D</v>
          </cell>
          <cell r="J5871" t="str">
            <v>1 BUAH HEKTER HD 30 BESAR u/ PENGEMASAN PRIMER</v>
          </cell>
          <cell r="K5871" t="str">
            <v>103291250</v>
          </cell>
        </row>
        <row r="5872">
          <cell r="A5872" t="str">
            <v>F</v>
          </cell>
          <cell r="B5872" t="str">
            <v>1</v>
          </cell>
          <cell r="D5872" t="str">
            <v>003666</v>
          </cell>
          <cell r="E5872">
            <v>38588</v>
          </cell>
          <cell r="F5872" t="str">
            <v>42902F6</v>
          </cell>
          <cell r="G5872" t="str">
            <v>6205000302F6</v>
          </cell>
          <cell r="H5872">
            <v>5250</v>
          </cell>
          <cell r="I5872" t="str">
            <v>D</v>
          </cell>
          <cell r="J5872" t="str">
            <v>3 KTG VIM REFILL u/ PENGEMASAN PRIMER</v>
          </cell>
          <cell r="K5872" t="str">
            <v>103291260</v>
          </cell>
        </row>
        <row r="5873">
          <cell r="A5873" t="str">
            <v>F</v>
          </cell>
          <cell r="B5873" t="str">
            <v>1</v>
          </cell>
          <cell r="D5873" t="str">
            <v>003666</v>
          </cell>
          <cell r="E5873">
            <v>38588</v>
          </cell>
          <cell r="F5873" t="str">
            <v>42902F6</v>
          </cell>
          <cell r="G5873" t="str">
            <v>6205000302F6</v>
          </cell>
          <cell r="H5873">
            <v>12630</v>
          </cell>
          <cell r="I5873" t="str">
            <v>D</v>
          </cell>
          <cell r="J5873" t="str">
            <v>3 KTG PEMBERSIH LANTAI ANTISEPTIK u/ PENGEMASAN PR</v>
          </cell>
          <cell r="K5873" t="str">
            <v>103291270</v>
          </cell>
        </row>
        <row r="5874">
          <cell r="A5874" t="str">
            <v>F</v>
          </cell>
          <cell r="B5874" t="str">
            <v>1</v>
          </cell>
          <cell r="D5874" t="str">
            <v>003666</v>
          </cell>
          <cell r="E5874">
            <v>38588</v>
          </cell>
          <cell r="F5874" t="str">
            <v>42902F6</v>
          </cell>
          <cell r="G5874" t="str">
            <v>6205000302F6</v>
          </cell>
          <cell r="H5874">
            <v>15000</v>
          </cell>
          <cell r="I5874" t="str">
            <v>D</v>
          </cell>
          <cell r="J5874" t="str">
            <v>12 BUAH LAP PEL PUTIH u/ PENGEMASAN PRIMER</v>
          </cell>
          <cell r="K5874" t="str">
            <v>103291280</v>
          </cell>
        </row>
        <row r="5875">
          <cell r="A5875" t="str">
            <v>F</v>
          </cell>
          <cell r="B5875" t="str">
            <v>1</v>
          </cell>
          <cell r="D5875" t="str">
            <v>003666</v>
          </cell>
          <cell r="E5875">
            <v>38588</v>
          </cell>
          <cell r="F5875" t="str">
            <v>42902F6</v>
          </cell>
          <cell r="G5875" t="str">
            <v>6205000302F6</v>
          </cell>
          <cell r="H5875">
            <v>51000</v>
          </cell>
          <cell r="I5875" t="str">
            <v>D</v>
          </cell>
          <cell r="J5875" t="str">
            <v>60 BUAH SABUN MANDI u/ PENGEMASAN PRIMER</v>
          </cell>
          <cell r="K5875" t="str">
            <v>103291290</v>
          </cell>
        </row>
        <row r="5876">
          <cell r="A5876" t="str">
            <v>F</v>
          </cell>
          <cell r="B5876" t="str">
            <v>1</v>
          </cell>
          <cell r="D5876" t="str">
            <v>003666</v>
          </cell>
          <cell r="E5876">
            <v>38588</v>
          </cell>
          <cell r="F5876" t="str">
            <v>42902F6</v>
          </cell>
          <cell r="G5876" t="str">
            <v>6205000302F6</v>
          </cell>
          <cell r="H5876">
            <v>5400</v>
          </cell>
          <cell r="I5876" t="str">
            <v>D</v>
          </cell>
          <cell r="J5876" t="str">
            <v>2 KTG SABUN PENCUCI TANGAN CAIR u/ PENGEMASAN PRIM</v>
          </cell>
          <cell r="K5876" t="str">
            <v>103291300</v>
          </cell>
        </row>
        <row r="5877">
          <cell r="A5877" t="str">
            <v>F</v>
          </cell>
          <cell r="B5877" t="str">
            <v>1</v>
          </cell>
          <cell r="D5877" t="str">
            <v>003666</v>
          </cell>
          <cell r="E5877">
            <v>38588</v>
          </cell>
          <cell r="F5877" t="str">
            <v>42902F6</v>
          </cell>
          <cell r="G5877" t="str">
            <v>6205000302F6</v>
          </cell>
          <cell r="H5877">
            <v>54000</v>
          </cell>
          <cell r="I5877" t="str">
            <v>D</v>
          </cell>
          <cell r="J5877" t="str">
            <v>3 KG KARET GELANG KUNING u/ PENGEMASAN PRIMER</v>
          </cell>
          <cell r="K5877" t="str">
            <v>103291310</v>
          </cell>
        </row>
        <row r="5878">
          <cell r="A5878" t="str">
            <v>F</v>
          </cell>
          <cell r="B5878" t="str">
            <v>2</v>
          </cell>
          <cell r="D5878" t="str">
            <v>001532</v>
          </cell>
          <cell r="E5878">
            <v>38590</v>
          </cell>
          <cell r="F5878" t="str">
            <v>48527G2</v>
          </cell>
          <cell r="G5878" t="str">
            <v>6106030127G2</v>
          </cell>
          <cell r="H5878">
            <v>3532700</v>
          </cell>
          <cell r="I5878" t="str">
            <v>D</v>
          </cell>
          <cell r="J5878" t="str">
            <v>B.PERAWATAN II ISWARA      PENCAMPURAN PENGISIAN C</v>
          </cell>
          <cell r="K5878" t="str">
            <v>301600070</v>
          </cell>
        </row>
        <row r="5879">
          <cell r="A5879" t="str">
            <v>F</v>
          </cell>
          <cell r="B5879" t="str">
            <v>2</v>
          </cell>
          <cell r="D5879" t="str">
            <v>001533</v>
          </cell>
          <cell r="E5879">
            <v>38590</v>
          </cell>
          <cell r="F5879" t="str">
            <v>1010200</v>
          </cell>
          <cell r="G5879" t="str">
            <v>110302010200</v>
          </cell>
          <cell r="H5879">
            <v>12257000</v>
          </cell>
          <cell r="I5879" t="str">
            <v>K</v>
          </cell>
          <cell r="J5879" t="str">
            <v>PREMI ASURANSI KENDARAAN</v>
          </cell>
          <cell r="K5879" t="str">
            <v>301600080</v>
          </cell>
        </row>
        <row r="5880">
          <cell r="A5880" t="str">
            <v>F</v>
          </cell>
          <cell r="B5880" t="str">
            <v>2</v>
          </cell>
          <cell r="D5880" t="str">
            <v>001533</v>
          </cell>
          <cell r="E5880">
            <v>38590</v>
          </cell>
          <cell r="F5880" t="str">
            <v>4430200</v>
          </cell>
          <cell r="G5880" t="str">
            <v>640202020200</v>
          </cell>
          <cell r="H5880">
            <v>12257000</v>
          </cell>
          <cell r="I5880" t="str">
            <v>D</v>
          </cell>
          <cell r="J5880" t="str">
            <v>PREMI ASURANSI KENDARAAN</v>
          </cell>
          <cell r="K5880" t="str">
            <v>301600090</v>
          </cell>
        </row>
        <row r="5881">
          <cell r="A5881" t="str">
            <v>F</v>
          </cell>
          <cell r="B5881" t="str">
            <v>1</v>
          </cell>
          <cell r="D5881" t="str">
            <v>003667</v>
          </cell>
          <cell r="E5881">
            <v>38588</v>
          </cell>
          <cell r="F5881" t="str">
            <v>1000000</v>
          </cell>
          <cell r="G5881" t="str">
            <v>110101010000</v>
          </cell>
          <cell r="H5881">
            <v>4945155</v>
          </cell>
          <cell r="I5881" t="str">
            <v>K</v>
          </cell>
          <cell r="J5881" t="str">
            <v>Pembelian Tunai RAB/ATK/ART Bln :</v>
          </cell>
          <cell r="K5881" t="str">
            <v>103300010</v>
          </cell>
        </row>
        <row r="5882">
          <cell r="A5882" t="str">
            <v>F</v>
          </cell>
          <cell r="B5882" t="str">
            <v>1</v>
          </cell>
          <cell r="D5882" t="str">
            <v>003667</v>
          </cell>
          <cell r="E5882">
            <v>38588</v>
          </cell>
          <cell r="F5882" t="str">
            <v>48604F7</v>
          </cell>
          <cell r="G5882" t="str">
            <v>6705030104F7</v>
          </cell>
          <cell r="H5882">
            <v>263000</v>
          </cell>
          <cell r="I5882" t="str">
            <v>D</v>
          </cell>
          <cell r="J5882" t="str">
            <v>2 BOX CONT.FORM 91/2 X 11 4 PLY WARNA u/ PENGEMASA</v>
          </cell>
          <cell r="K5882" t="str">
            <v>103300020</v>
          </cell>
        </row>
        <row r="5883">
          <cell r="A5883" t="str">
            <v>F</v>
          </cell>
          <cell r="B5883" t="str">
            <v>1</v>
          </cell>
          <cell r="D5883" t="str">
            <v>003667</v>
          </cell>
          <cell r="E5883">
            <v>38588</v>
          </cell>
          <cell r="F5883" t="str">
            <v>48603F7</v>
          </cell>
          <cell r="G5883" t="str">
            <v>6705010103F7</v>
          </cell>
          <cell r="H5883">
            <v>5100</v>
          </cell>
          <cell r="I5883" t="str">
            <v>D</v>
          </cell>
          <cell r="J5883" t="str">
            <v>12 BUAH ISI BALLPOINT BPTP HITAM u/ PENGEMASAN SEK</v>
          </cell>
          <cell r="K5883" t="str">
            <v>103300030</v>
          </cell>
        </row>
        <row r="5884">
          <cell r="A5884" t="str">
            <v>F</v>
          </cell>
          <cell r="B5884" t="str">
            <v>1</v>
          </cell>
          <cell r="D5884" t="str">
            <v>003667</v>
          </cell>
          <cell r="E5884">
            <v>38588</v>
          </cell>
          <cell r="F5884" t="str">
            <v>48603F7</v>
          </cell>
          <cell r="G5884" t="str">
            <v>6705010103F7</v>
          </cell>
          <cell r="H5884">
            <v>2000</v>
          </cell>
          <cell r="I5884" t="str">
            <v>D</v>
          </cell>
          <cell r="J5884" t="str">
            <v>2 BUAH PENGHAPUS PELIKAN(DUA WARNA) BESAR u/ PENGE</v>
          </cell>
          <cell r="K5884" t="str">
            <v>103300040</v>
          </cell>
        </row>
        <row r="5885">
          <cell r="A5885" t="str">
            <v>F</v>
          </cell>
          <cell r="B5885" t="str">
            <v>1</v>
          </cell>
          <cell r="D5885" t="str">
            <v>003667</v>
          </cell>
          <cell r="E5885">
            <v>38588</v>
          </cell>
          <cell r="F5885" t="str">
            <v>42903F7</v>
          </cell>
          <cell r="G5885" t="str">
            <v>6205000303F7</v>
          </cell>
          <cell r="H5885">
            <v>65700</v>
          </cell>
          <cell r="I5885" t="str">
            <v>D</v>
          </cell>
          <cell r="J5885" t="str">
            <v>3 BUAH BATTEREY SEGI EMPAT u/ PENGEMASAN SEKUNDER</v>
          </cell>
          <cell r="K5885" t="str">
            <v>103300050</v>
          </cell>
        </row>
        <row r="5886">
          <cell r="A5886" t="str">
            <v>F</v>
          </cell>
          <cell r="B5886" t="str">
            <v>1</v>
          </cell>
          <cell r="D5886" t="str">
            <v>003667</v>
          </cell>
          <cell r="E5886">
            <v>38588</v>
          </cell>
          <cell r="F5886" t="str">
            <v>48603F7</v>
          </cell>
          <cell r="G5886" t="str">
            <v>6705010103F7</v>
          </cell>
          <cell r="H5886">
            <v>10500</v>
          </cell>
          <cell r="I5886" t="str">
            <v>D</v>
          </cell>
          <cell r="J5886" t="str">
            <v>1 RIM KERTAS STENSIL F4  u/ PENGEMASAN SEKUNDER</v>
          </cell>
          <cell r="K5886" t="str">
            <v>103300060</v>
          </cell>
        </row>
        <row r="5887">
          <cell r="A5887" t="str">
            <v>F</v>
          </cell>
          <cell r="B5887" t="str">
            <v>1</v>
          </cell>
          <cell r="D5887" t="str">
            <v>003667</v>
          </cell>
          <cell r="E5887">
            <v>38588</v>
          </cell>
          <cell r="F5887" t="str">
            <v>48604F7</v>
          </cell>
          <cell r="G5887" t="str">
            <v>6705030104F7</v>
          </cell>
          <cell r="H5887">
            <v>23000</v>
          </cell>
          <cell r="I5887" t="str">
            <v>D</v>
          </cell>
          <cell r="J5887" t="str">
            <v>1 RIM KERTAS  HVS F4 PUTIH u/ PENGEMASAN SEKUNDER</v>
          </cell>
          <cell r="K5887" t="str">
            <v>103300070</v>
          </cell>
        </row>
        <row r="5888">
          <cell r="A5888" t="str">
            <v>F</v>
          </cell>
          <cell r="B5888" t="str">
            <v>1</v>
          </cell>
          <cell r="D5888" t="str">
            <v>003667</v>
          </cell>
          <cell r="E5888">
            <v>38588</v>
          </cell>
          <cell r="F5888" t="str">
            <v>48603F7</v>
          </cell>
          <cell r="G5888" t="str">
            <v>6705010103F7</v>
          </cell>
          <cell r="H5888">
            <v>3000</v>
          </cell>
          <cell r="I5888" t="str">
            <v>D</v>
          </cell>
          <cell r="J5888" t="str">
            <v>6 BUAH SPIDOL SNOWMAN KECIL - HITAM u/ PENGEMASAN</v>
          </cell>
          <cell r="K5888" t="str">
            <v>103300080</v>
          </cell>
        </row>
        <row r="5889">
          <cell r="A5889" t="str">
            <v>F</v>
          </cell>
          <cell r="B5889" t="str">
            <v>1</v>
          </cell>
          <cell r="D5889" t="str">
            <v>003667</v>
          </cell>
          <cell r="E5889">
            <v>38588</v>
          </cell>
          <cell r="F5889" t="str">
            <v>48603F7</v>
          </cell>
          <cell r="G5889" t="str">
            <v>6705010103F7</v>
          </cell>
          <cell r="H5889">
            <v>3000</v>
          </cell>
          <cell r="I5889" t="str">
            <v>D</v>
          </cell>
          <cell r="J5889" t="str">
            <v>6 BUAH SPIDOL SNOWMAN KECIL - MERAH u/ PENGEMASAN</v>
          </cell>
          <cell r="K5889" t="str">
            <v>103300090</v>
          </cell>
        </row>
        <row r="5890">
          <cell r="A5890" t="str">
            <v>F</v>
          </cell>
          <cell r="B5890" t="str">
            <v>1</v>
          </cell>
          <cell r="D5890" t="str">
            <v>003667</v>
          </cell>
          <cell r="E5890">
            <v>38588</v>
          </cell>
          <cell r="F5890" t="str">
            <v>42902F7</v>
          </cell>
          <cell r="G5890" t="str">
            <v>6205000302F7</v>
          </cell>
          <cell r="H5890">
            <v>5250</v>
          </cell>
          <cell r="I5890" t="str">
            <v>D</v>
          </cell>
          <cell r="J5890" t="str">
            <v>3 KTG VIM REFILL u/ PENGEMASAN SEKUNDER</v>
          </cell>
          <cell r="K5890" t="str">
            <v>103300100</v>
          </cell>
        </row>
        <row r="5891">
          <cell r="A5891" t="str">
            <v>F</v>
          </cell>
          <cell r="B5891" t="str">
            <v>1</v>
          </cell>
          <cell r="D5891" t="str">
            <v>003667</v>
          </cell>
          <cell r="E5891">
            <v>38588</v>
          </cell>
          <cell r="F5891" t="str">
            <v>42902F7</v>
          </cell>
          <cell r="G5891" t="str">
            <v>6205000302F7</v>
          </cell>
          <cell r="H5891">
            <v>8420</v>
          </cell>
          <cell r="I5891" t="str">
            <v>D</v>
          </cell>
          <cell r="J5891" t="str">
            <v>2 KTG PEMBERSIH LANTAI ANTISEPTIK u/ PENGEMASAN SE</v>
          </cell>
          <cell r="K5891" t="str">
            <v>103300110</v>
          </cell>
        </row>
        <row r="5892">
          <cell r="A5892" t="str">
            <v>F</v>
          </cell>
          <cell r="B5892" t="str">
            <v>1</v>
          </cell>
          <cell r="D5892" t="str">
            <v>003667</v>
          </cell>
          <cell r="E5892">
            <v>38588</v>
          </cell>
          <cell r="F5892" t="str">
            <v>42902F7</v>
          </cell>
          <cell r="G5892" t="str">
            <v>6205000302F7</v>
          </cell>
          <cell r="H5892">
            <v>40500</v>
          </cell>
          <cell r="I5892" t="str">
            <v>D</v>
          </cell>
          <cell r="J5892" t="str">
            <v>3 BUAH SIKAT PLASTIK GAGANG PANJANG u/ PENGEMASAN</v>
          </cell>
          <cell r="K5892" t="str">
            <v>103300120</v>
          </cell>
        </row>
        <row r="5893">
          <cell r="A5893" t="str">
            <v>F</v>
          </cell>
          <cell r="B5893" t="str">
            <v>1</v>
          </cell>
          <cell r="D5893" t="str">
            <v>003667</v>
          </cell>
          <cell r="E5893">
            <v>38588</v>
          </cell>
          <cell r="F5893" t="str">
            <v>42902F7</v>
          </cell>
          <cell r="G5893" t="str">
            <v>6205000302F7</v>
          </cell>
          <cell r="H5893">
            <v>30000</v>
          </cell>
          <cell r="I5893" t="str">
            <v>D</v>
          </cell>
          <cell r="J5893" t="str">
            <v>24 BUAH LAP PEL PUTIH u/ PENGEMASAN SEKUNDER</v>
          </cell>
          <cell r="K5893" t="str">
            <v>103300130</v>
          </cell>
        </row>
        <row r="5894">
          <cell r="A5894" t="str">
            <v>F</v>
          </cell>
          <cell r="B5894" t="str">
            <v>1</v>
          </cell>
          <cell r="D5894" t="str">
            <v>003667</v>
          </cell>
          <cell r="E5894">
            <v>38588</v>
          </cell>
          <cell r="F5894" t="str">
            <v>42902F5</v>
          </cell>
          <cell r="G5894" t="str">
            <v>6205000302F5</v>
          </cell>
          <cell r="H5894">
            <v>3000</v>
          </cell>
          <cell r="I5894" t="str">
            <v>D</v>
          </cell>
          <cell r="J5894" t="str">
            <v>1 BUAH SUSUK MELAMIN u/ ARV</v>
          </cell>
          <cell r="K5894" t="str">
            <v>103300140</v>
          </cell>
        </row>
        <row r="5895">
          <cell r="A5895" t="str">
            <v>F</v>
          </cell>
          <cell r="B5895" t="str">
            <v>1</v>
          </cell>
          <cell r="D5895" t="str">
            <v>003667</v>
          </cell>
          <cell r="E5895">
            <v>38588</v>
          </cell>
          <cell r="F5895" t="str">
            <v>42900F5</v>
          </cell>
          <cell r="G5895" t="str">
            <v>6205000100F5</v>
          </cell>
          <cell r="H5895">
            <v>139800</v>
          </cell>
          <cell r="I5895" t="str">
            <v>D</v>
          </cell>
          <cell r="J5895" t="str">
            <v>2 PSNG SEPATU NORTH STAR BIRU u/ ARV</v>
          </cell>
          <cell r="K5895" t="str">
            <v>103300150</v>
          </cell>
        </row>
        <row r="5896">
          <cell r="A5896" t="str">
            <v>F</v>
          </cell>
          <cell r="B5896" t="str">
            <v>1</v>
          </cell>
          <cell r="D5896" t="str">
            <v>003667</v>
          </cell>
          <cell r="E5896">
            <v>38588</v>
          </cell>
          <cell r="F5896" t="str">
            <v>48603H3</v>
          </cell>
          <cell r="G5896" t="str">
            <v>6705010103H3</v>
          </cell>
          <cell r="H5896">
            <v>20000</v>
          </cell>
          <cell r="I5896" t="str">
            <v>D</v>
          </cell>
          <cell r="J5896" t="str">
            <v>1 DUS ISI CUTTER BESAR u/ PENGEMASAN PIL KB &amp; AKDR</v>
          </cell>
          <cell r="K5896" t="str">
            <v>103300160</v>
          </cell>
        </row>
        <row r="5897">
          <cell r="A5897" t="str">
            <v>F</v>
          </cell>
          <cell r="B5897" t="str">
            <v>1</v>
          </cell>
          <cell r="D5897" t="str">
            <v>003667</v>
          </cell>
          <cell r="E5897">
            <v>38588</v>
          </cell>
          <cell r="F5897" t="str">
            <v>48603H3</v>
          </cell>
          <cell r="G5897" t="str">
            <v>6705010103H3</v>
          </cell>
          <cell r="H5897">
            <v>2000</v>
          </cell>
          <cell r="I5897" t="str">
            <v>D</v>
          </cell>
          <cell r="J5897" t="str">
            <v>1 BUAH TIPP - EX  u/ PENGEMASAN PIL KB &amp; AKDR</v>
          </cell>
          <cell r="K5897" t="str">
            <v>103300170</v>
          </cell>
        </row>
        <row r="5898">
          <cell r="A5898" t="str">
            <v>F</v>
          </cell>
          <cell r="B5898" t="str">
            <v>1</v>
          </cell>
          <cell r="D5898" t="str">
            <v>003667</v>
          </cell>
          <cell r="E5898">
            <v>38588</v>
          </cell>
          <cell r="F5898" t="str">
            <v>48603H3</v>
          </cell>
          <cell r="G5898" t="str">
            <v>6705010103H3</v>
          </cell>
          <cell r="H5898">
            <v>3200</v>
          </cell>
          <cell r="I5898" t="str">
            <v>D</v>
          </cell>
          <cell r="J5898" t="str">
            <v>2 BUAH PENSIL 2 B STAEDLER u/ PENGEMASAN PIL KB &amp;</v>
          </cell>
          <cell r="K5898" t="str">
            <v>103300180</v>
          </cell>
        </row>
        <row r="5899">
          <cell r="A5899" t="str">
            <v>F</v>
          </cell>
          <cell r="B5899" t="str">
            <v>1</v>
          </cell>
          <cell r="D5899" t="str">
            <v>003667</v>
          </cell>
          <cell r="E5899">
            <v>38588</v>
          </cell>
          <cell r="F5899" t="str">
            <v>42902H3</v>
          </cell>
          <cell r="G5899" t="str">
            <v>6205000302H3</v>
          </cell>
          <cell r="H5899">
            <v>8140</v>
          </cell>
          <cell r="I5899" t="str">
            <v>D</v>
          </cell>
          <cell r="J5899" t="str">
            <v>2 KTG PEMBERSIH LANTAI HARUM u/ PENGEMASAN PIL KB</v>
          </cell>
          <cell r="K5899" t="str">
            <v>103300190</v>
          </cell>
        </row>
        <row r="5900">
          <cell r="A5900" t="str">
            <v>F</v>
          </cell>
          <cell r="B5900" t="str">
            <v>1</v>
          </cell>
          <cell r="D5900" t="str">
            <v>003667</v>
          </cell>
          <cell r="E5900">
            <v>38588</v>
          </cell>
          <cell r="F5900" t="str">
            <v>42902H3</v>
          </cell>
          <cell r="G5900" t="str">
            <v>6205000302H3</v>
          </cell>
          <cell r="H5900">
            <v>17000</v>
          </cell>
          <cell r="I5900" t="str">
            <v>D</v>
          </cell>
          <cell r="J5900" t="str">
            <v>20 BUAH SABUN MANDI u/ PENGEMASAN PIL KB &amp; AKDR</v>
          </cell>
          <cell r="K5900" t="str">
            <v>103300200</v>
          </cell>
        </row>
        <row r="5901">
          <cell r="A5901" t="str">
            <v>F</v>
          </cell>
          <cell r="B5901" t="str">
            <v>1</v>
          </cell>
          <cell r="D5901" t="str">
            <v>003667</v>
          </cell>
          <cell r="E5901">
            <v>38588</v>
          </cell>
          <cell r="F5901" t="str">
            <v>42902H3</v>
          </cell>
          <cell r="G5901" t="str">
            <v>6205000302H3</v>
          </cell>
          <cell r="H5901">
            <v>8290</v>
          </cell>
          <cell r="I5901" t="str">
            <v>D</v>
          </cell>
          <cell r="J5901" t="str">
            <v>1 KTG SABUN DETERGENT @ 1 KG u/ PENGEMASAN PIL KB</v>
          </cell>
          <cell r="K5901" t="str">
            <v>103300210</v>
          </cell>
        </row>
        <row r="5902">
          <cell r="A5902" t="str">
            <v>F</v>
          </cell>
          <cell r="B5902" t="str">
            <v>1</v>
          </cell>
          <cell r="D5902" t="str">
            <v>003667</v>
          </cell>
          <cell r="E5902">
            <v>38588</v>
          </cell>
          <cell r="F5902" t="str">
            <v>42902H3</v>
          </cell>
          <cell r="G5902" t="str">
            <v>6205000302H3</v>
          </cell>
          <cell r="H5902">
            <v>15000</v>
          </cell>
          <cell r="I5902" t="str">
            <v>D</v>
          </cell>
          <cell r="J5902" t="str">
            <v>5 BUAH GUNTING KECIL u/ PENGEMASAN PIL KB &amp; AKDR</v>
          </cell>
          <cell r="K5902" t="str">
            <v>103300220</v>
          </cell>
        </row>
        <row r="5903">
          <cell r="A5903" t="str">
            <v>F</v>
          </cell>
          <cell r="B5903" t="str">
            <v>1</v>
          </cell>
          <cell r="D5903" t="str">
            <v>003667</v>
          </cell>
          <cell r="E5903">
            <v>38588</v>
          </cell>
          <cell r="F5903" t="str">
            <v>48603G3</v>
          </cell>
          <cell r="G5903" t="str">
            <v>6705010103G3</v>
          </cell>
          <cell r="H5903">
            <v>50000</v>
          </cell>
          <cell r="I5903" t="str">
            <v>D</v>
          </cell>
          <cell r="J5903" t="str">
            <v>1 BUAH CALCULATOR CITIZEN SLD 760 T12 DIGIT u/ PEN</v>
          </cell>
          <cell r="K5903" t="str">
            <v>103300230</v>
          </cell>
        </row>
        <row r="5904">
          <cell r="A5904" t="str">
            <v>F</v>
          </cell>
          <cell r="B5904" t="str">
            <v>1</v>
          </cell>
          <cell r="D5904" t="str">
            <v>003667</v>
          </cell>
          <cell r="E5904">
            <v>38588</v>
          </cell>
          <cell r="F5904" t="str">
            <v>48604G4</v>
          </cell>
          <cell r="G5904" t="str">
            <v>6705030104G4</v>
          </cell>
          <cell r="H5904">
            <v>263000</v>
          </cell>
          <cell r="I5904" t="str">
            <v>D</v>
          </cell>
          <cell r="J5904" t="str">
            <v>2 BOX CONT.FORM 91/2 X 11 4 PLY WARNA u/ PENGEMASA</v>
          </cell>
          <cell r="K5904" t="str">
            <v>103300240</v>
          </cell>
        </row>
        <row r="5905">
          <cell r="A5905" t="str">
            <v>F</v>
          </cell>
          <cell r="B5905" t="str">
            <v>1</v>
          </cell>
          <cell r="D5905" t="str">
            <v>003667</v>
          </cell>
          <cell r="E5905">
            <v>38588</v>
          </cell>
          <cell r="F5905" t="str">
            <v>48604G4</v>
          </cell>
          <cell r="G5905" t="str">
            <v>6705030104G4</v>
          </cell>
          <cell r="H5905">
            <v>373000</v>
          </cell>
          <cell r="I5905" t="str">
            <v>D</v>
          </cell>
          <cell r="J5905" t="str">
            <v>2 BOX CONT.FORM 9 1/2 X 11 3 PLY WARNA u/ PENGEMAS</v>
          </cell>
          <cell r="K5905" t="str">
            <v>103300250</v>
          </cell>
        </row>
        <row r="5906">
          <cell r="A5906" t="str">
            <v>F</v>
          </cell>
          <cell r="B5906" t="str">
            <v>1</v>
          </cell>
          <cell r="D5906" t="str">
            <v>003667</v>
          </cell>
          <cell r="E5906">
            <v>38588</v>
          </cell>
          <cell r="F5906" t="str">
            <v>48604G4</v>
          </cell>
          <cell r="G5906" t="str">
            <v>6705030104G4</v>
          </cell>
          <cell r="H5906">
            <v>23000</v>
          </cell>
          <cell r="I5906" t="str">
            <v>D</v>
          </cell>
          <cell r="J5906" t="str">
            <v>1 RIM KERTAS  HVS F4 PUTIH u/ PENGEMASAN CAIRAN &amp;</v>
          </cell>
          <cell r="K5906" t="str">
            <v>103300260</v>
          </cell>
        </row>
        <row r="5907">
          <cell r="A5907" t="str">
            <v>F</v>
          </cell>
          <cell r="B5907" t="str">
            <v>1</v>
          </cell>
          <cell r="D5907" t="str">
            <v>003667</v>
          </cell>
          <cell r="E5907">
            <v>38588</v>
          </cell>
          <cell r="F5907" t="str">
            <v>48603G4</v>
          </cell>
          <cell r="G5907" t="str">
            <v>6705010103G4</v>
          </cell>
          <cell r="H5907">
            <v>14000</v>
          </cell>
          <cell r="I5907" t="str">
            <v>D</v>
          </cell>
          <cell r="J5907" t="str">
            <v>2 BUAH HEKTER MAX HD 10 KECIL u/ PENGEMASAN CAIRAN</v>
          </cell>
          <cell r="K5907" t="str">
            <v>103300270</v>
          </cell>
        </row>
        <row r="5908">
          <cell r="A5908" t="str">
            <v>F</v>
          </cell>
          <cell r="B5908" t="str">
            <v>1</v>
          </cell>
          <cell r="D5908" t="str">
            <v>003667</v>
          </cell>
          <cell r="E5908">
            <v>38588</v>
          </cell>
          <cell r="F5908" t="str">
            <v>48603G4</v>
          </cell>
          <cell r="G5908" t="str">
            <v>6705010103G4</v>
          </cell>
          <cell r="H5908">
            <v>126000</v>
          </cell>
          <cell r="I5908" t="str">
            <v>D</v>
          </cell>
          <cell r="J5908" t="str">
            <v>36 BUAH TINTA YAMURA MERAH u/ PENGEMASAN CAIRAN &amp;</v>
          </cell>
          <cell r="K5908" t="str">
            <v>103300280</v>
          </cell>
        </row>
        <row r="5909">
          <cell r="A5909" t="str">
            <v>F</v>
          </cell>
          <cell r="B5909" t="str">
            <v>1</v>
          </cell>
          <cell r="D5909" t="str">
            <v>003667</v>
          </cell>
          <cell r="E5909">
            <v>38588</v>
          </cell>
          <cell r="F5909" t="str">
            <v>48603G4</v>
          </cell>
          <cell r="G5909" t="str">
            <v>6705010103G4</v>
          </cell>
          <cell r="H5909">
            <v>126000</v>
          </cell>
          <cell r="I5909" t="str">
            <v>D</v>
          </cell>
          <cell r="J5909" t="str">
            <v>36 BUAH TINTA YAMURA HITAM u/ PENGEMASAN CAIRAN &amp;</v>
          </cell>
          <cell r="K5909" t="str">
            <v>103300290</v>
          </cell>
        </row>
        <row r="5910">
          <cell r="A5910" t="str">
            <v>F</v>
          </cell>
          <cell r="B5910" t="str">
            <v>1</v>
          </cell>
          <cell r="D5910" t="str">
            <v>003667</v>
          </cell>
          <cell r="E5910">
            <v>38588</v>
          </cell>
          <cell r="F5910" t="str">
            <v>42902G4</v>
          </cell>
          <cell r="G5910" t="str">
            <v>6205000302G4</v>
          </cell>
          <cell r="H5910">
            <v>16280</v>
          </cell>
          <cell r="I5910" t="str">
            <v>D</v>
          </cell>
          <cell r="J5910" t="str">
            <v>4 KTG PEMBERSIH LANTAI HARUM u/ PENGEMASAN CAIRAN</v>
          </cell>
          <cell r="K5910" t="str">
            <v>103300300</v>
          </cell>
        </row>
        <row r="5911">
          <cell r="A5911" t="str">
            <v>F</v>
          </cell>
          <cell r="B5911" t="str">
            <v>1</v>
          </cell>
          <cell r="D5911" t="str">
            <v>003667</v>
          </cell>
          <cell r="E5911">
            <v>38588</v>
          </cell>
          <cell r="F5911" t="str">
            <v>42902G4</v>
          </cell>
          <cell r="G5911" t="str">
            <v>6205000302G4</v>
          </cell>
          <cell r="H5911">
            <v>45000</v>
          </cell>
          <cell r="I5911" t="str">
            <v>D</v>
          </cell>
          <cell r="J5911" t="str">
            <v>36 BUAH LAP PEL PUTIH u/ PENGEMASAN CAIRAN &amp; SERBU</v>
          </cell>
          <cell r="K5911" t="str">
            <v>103300310</v>
          </cell>
        </row>
        <row r="5912">
          <cell r="A5912" t="str">
            <v>F</v>
          </cell>
          <cell r="B5912" t="str">
            <v>1</v>
          </cell>
          <cell r="D5912" t="str">
            <v>003667</v>
          </cell>
          <cell r="E5912">
            <v>38588</v>
          </cell>
          <cell r="F5912" t="str">
            <v>42902G4</v>
          </cell>
          <cell r="G5912" t="str">
            <v>6205000302G4</v>
          </cell>
          <cell r="H5912">
            <v>15000</v>
          </cell>
          <cell r="I5912" t="str">
            <v>D</v>
          </cell>
          <cell r="J5912" t="str">
            <v>1 BUAH PAYUNG KECIL u/ PENGEMASAN CAIRAN &amp; SERBUK</v>
          </cell>
          <cell r="K5912" t="str">
            <v>103300320</v>
          </cell>
        </row>
        <row r="5913">
          <cell r="A5913" t="str">
            <v>F</v>
          </cell>
          <cell r="B5913" t="str">
            <v>1</v>
          </cell>
          <cell r="D5913" t="str">
            <v>003667</v>
          </cell>
          <cell r="E5913">
            <v>38588</v>
          </cell>
          <cell r="F5913" t="str">
            <v>42900G4</v>
          </cell>
          <cell r="G5913" t="str">
            <v>6205000100G4</v>
          </cell>
          <cell r="H5913">
            <v>139800</v>
          </cell>
          <cell r="I5913" t="str">
            <v>D</v>
          </cell>
          <cell r="J5913" t="str">
            <v>2 PSNG SEPATU NORTH STAR BIRU u/ PENGEMASAN CAIRAN</v>
          </cell>
          <cell r="K5913" t="str">
            <v>103300330</v>
          </cell>
        </row>
        <row r="5914">
          <cell r="A5914" t="str">
            <v>F</v>
          </cell>
          <cell r="B5914" t="str">
            <v>1</v>
          </cell>
          <cell r="D5914" t="str">
            <v>003667</v>
          </cell>
          <cell r="E5914">
            <v>38588</v>
          </cell>
          <cell r="F5914" t="str">
            <v>42902G4</v>
          </cell>
          <cell r="G5914" t="str">
            <v>6205000302G4</v>
          </cell>
          <cell r="H5914">
            <v>72500</v>
          </cell>
          <cell r="I5914" t="str">
            <v>D</v>
          </cell>
          <cell r="J5914" t="str">
            <v>1 BUAH RAK HANDUK PLASTIK u/ PENGEMASAN CAIRAN &amp; S</v>
          </cell>
          <cell r="K5914" t="str">
            <v>103300340</v>
          </cell>
        </row>
        <row r="5915">
          <cell r="A5915" t="str">
            <v>F</v>
          </cell>
          <cell r="B5915" t="str">
            <v>1</v>
          </cell>
          <cell r="D5915" t="str">
            <v>003667</v>
          </cell>
          <cell r="E5915">
            <v>38588</v>
          </cell>
          <cell r="F5915" t="str">
            <v>42902G4</v>
          </cell>
          <cell r="G5915" t="str">
            <v>6205000302G4</v>
          </cell>
          <cell r="H5915">
            <v>56000</v>
          </cell>
          <cell r="I5915" t="str">
            <v>D</v>
          </cell>
          <cell r="J5915" t="str">
            <v>2 LUSIN GANTUNGAN BAJU u/ PENGEMASAN CAIRAN &amp; SERB</v>
          </cell>
          <cell r="K5915" t="str">
            <v>103300350</v>
          </cell>
        </row>
        <row r="5916">
          <cell r="A5916" t="str">
            <v>F</v>
          </cell>
          <cell r="B5916" t="str">
            <v>1</v>
          </cell>
          <cell r="D5916" t="str">
            <v>003667</v>
          </cell>
          <cell r="E5916">
            <v>38588</v>
          </cell>
          <cell r="F5916" t="str">
            <v>48603K1</v>
          </cell>
          <cell r="G5916" t="str">
            <v>6705010103K1</v>
          </cell>
          <cell r="H5916">
            <v>9000</v>
          </cell>
          <cell r="I5916" t="str">
            <v>D</v>
          </cell>
          <cell r="J5916" t="str">
            <v>3 BUAH BUKU KWARTO u/ LABORATORIUM PENGUJIAN</v>
          </cell>
          <cell r="K5916" t="str">
            <v>103300360</v>
          </cell>
        </row>
        <row r="5917">
          <cell r="A5917" t="str">
            <v>F</v>
          </cell>
          <cell r="B5917" t="str">
            <v>1</v>
          </cell>
          <cell r="D5917" t="str">
            <v>003667</v>
          </cell>
          <cell r="E5917">
            <v>38588</v>
          </cell>
          <cell r="F5917" t="str">
            <v>48603K1</v>
          </cell>
          <cell r="G5917" t="str">
            <v>6705010103K1</v>
          </cell>
          <cell r="H5917">
            <v>17500</v>
          </cell>
          <cell r="I5917" t="str">
            <v>D</v>
          </cell>
          <cell r="J5917" t="str">
            <v>5 BUAH BUKU FOLIO u/ LABORATORIUM PENGUJIAN</v>
          </cell>
          <cell r="K5917" t="str">
            <v>103300370</v>
          </cell>
        </row>
        <row r="5918">
          <cell r="A5918" t="str">
            <v>F</v>
          </cell>
          <cell r="B5918" t="str">
            <v>1</v>
          </cell>
          <cell r="D5918" t="str">
            <v>003667</v>
          </cell>
          <cell r="E5918">
            <v>38588</v>
          </cell>
          <cell r="F5918" t="str">
            <v>48603K1</v>
          </cell>
          <cell r="G5918" t="str">
            <v>6705010103K1</v>
          </cell>
          <cell r="H5918">
            <v>3360</v>
          </cell>
          <cell r="I5918" t="str">
            <v>D</v>
          </cell>
          <cell r="J5918" t="str">
            <v>4 BUAH ISI BALLP PILOT CETREK HITAM u/ LABORATORIU</v>
          </cell>
          <cell r="K5918" t="str">
            <v>103300380</v>
          </cell>
        </row>
        <row r="5919">
          <cell r="A5919" t="str">
            <v>F</v>
          </cell>
          <cell r="B5919" t="str">
            <v>1</v>
          </cell>
          <cell r="D5919" t="str">
            <v>003667</v>
          </cell>
          <cell r="E5919">
            <v>38588</v>
          </cell>
          <cell r="F5919" t="str">
            <v>48603K1</v>
          </cell>
          <cell r="G5919" t="str">
            <v>6705010103K1</v>
          </cell>
          <cell r="H5919">
            <v>10500</v>
          </cell>
          <cell r="I5919" t="str">
            <v>D</v>
          </cell>
          <cell r="J5919" t="str">
            <v>20 DUS ISI HEKTER KECIL NO.10 (ETONA) u/ LABORATOR</v>
          </cell>
          <cell r="K5919" t="str">
            <v>103300390</v>
          </cell>
        </row>
        <row r="5920">
          <cell r="A5920" t="str">
            <v>F</v>
          </cell>
          <cell r="B5920" t="str">
            <v>1</v>
          </cell>
          <cell r="D5920" t="str">
            <v>003667</v>
          </cell>
          <cell r="E5920">
            <v>38588</v>
          </cell>
          <cell r="F5920" t="str">
            <v>48603K1</v>
          </cell>
          <cell r="G5920" t="str">
            <v>6705010103K1</v>
          </cell>
          <cell r="H5920">
            <v>6000</v>
          </cell>
          <cell r="I5920" t="str">
            <v>D</v>
          </cell>
          <cell r="J5920" t="str">
            <v>6 BUAH BALLPOINT BPTP HITAM u/ LABORATORIUM PENGUJ</v>
          </cell>
          <cell r="K5920" t="str">
            <v>103300400</v>
          </cell>
        </row>
        <row r="5921">
          <cell r="A5921" t="str">
            <v>F</v>
          </cell>
          <cell r="B5921" t="str">
            <v>1</v>
          </cell>
          <cell r="D5921" t="str">
            <v>003667</v>
          </cell>
          <cell r="E5921">
            <v>38588</v>
          </cell>
          <cell r="F5921" t="str">
            <v>48603K1</v>
          </cell>
          <cell r="G5921" t="str">
            <v>6705010103K1</v>
          </cell>
          <cell r="H5921">
            <v>17500</v>
          </cell>
          <cell r="I5921" t="str">
            <v>D</v>
          </cell>
          <cell r="J5921" t="str">
            <v>7 BUAH BALLPOINT ZIMNIE HITAM u/ LABORATORIUM PENG</v>
          </cell>
          <cell r="K5921" t="str">
            <v>103300410</v>
          </cell>
        </row>
        <row r="5922">
          <cell r="A5922" t="str">
            <v>F</v>
          </cell>
          <cell r="B5922" t="str">
            <v>1</v>
          </cell>
          <cell r="D5922" t="str">
            <v>003667</v>
          </cell>
          <cell r="E5922">
            <v>38588</v>
          </cell>
          <cell r="F5922" t="str">
            <v>48603K1</v>
          </cell>
          <cell r="G5922" t="str">
            <v>6705010103K1</v>
          </cell>
          <cell r="H5922">
            <v>20000</v>
          </cell>
          <cell r="I5922" t="str">
            <v>D</v>
          </cell>
          <cell r="J5922" t="str">
            <v>1 RIM KERTAS HVS A4 70 GR- 21 X 29,7 CM u/ LABORAT</v>
          </cell>
          <cell r="K5922" t="str">
            <v>103300420</v>
          </cell>
        </row>
        <row r="5923">
          <cell r="A5923" t="str">
            <v>F</v>
          </cell>
          <cell r="B5923" t="str">
            <v>1</v>
          </cell>
          <cell r="D5923" t="str">
            <v>003667</v>
          </cell>
          <cell r="E5923">
            <v>38588</v>
          </cell>
          <cell r="F5923" t="str">
            <v>48603K1</v>
          </cell>
          <cell r="G5923" t="str">
            <v>6705010103K1</v>
          </cell>
          <cell r="H5923">
            <v>9000</v>
          </cell>
          <cell r="I5923" t="str">
            <v>D</v>
          </cell>
          <cell r="J5923" t="str">
            <v>1 ROL KERTAS FAX 210 MM X 30 MM u/ LABORATORIUM PE</v>
          </cell>
          <cell r="K5923" t="str">
            <v>103300430</v>
          </cell>
        </row>
        <row r="5924">
          <cell r="A5924" t="str">
            <v>F</v>
          </cell>
          <cell r="B5924" t="str">
            <v>1</v>
          </cell>
          <cell r="D5924" t="str">
            <v>003667</v>
          </cell>
          <cell r="E5924">
            <v>38588</v>
          </cell>
          <cell r="F5924" t="str">
            <v>48604K1</v>
          </cell>
          <cell r="G5924" t="str">
            <v>6705030104K1</v>
          </cell>
          <cell r="H5924">
            <v>23000</v>
          </cell>
          <cell r="I5924" t="str">
            <v>D</v>
          </cell>
          <cell r="J5924" t="str">
            <v>1 RIM KERTAS  HVS F4 PUTIH u/ LABORATORIUM PENGUJI</v>
          </cell>
          <cell r="K5924" t="str">
            <v>103300440</v>
          </cell>
        </row>
        <row r="5925">
          <cell r="A5925" t="str">
            <v>F</v>
          </cell>
          <cell r="B5925" t="str">
            <v>1</v>
          </cell>
          <cell r="D5925" t="str">
            <v>003667</v>
          </cell>
          <cell r="E5925">
            <v>38588</v>
          </cell>
          <cell r="F5925" t="str">
            <v>48603K1</v>
          </cell>
          <cell r="G5925" t="str">
            <v>6705010103K1</v>
          </cell>
          <cell r="H5925">
            <v>9000</v>
          </cell>
          <cell r="I5925" t="str">
            <v>D</v>
          </cell>
          <cell r="J5925" t="str">
            <v>1 DUS AMPLOP POLOS KABINET u/ LABORATORIUM PENGUJI</v>
          </cell>
          <cell r="K5925" t="str">
            <v>103300450</v>
          </cell>
        </row>
        <row r="5926">
          <cell r="A5926" t="str">
            <v>F</v>
          </cell>
          <cell r="B5926" t="str">
            <v>1</v>
          </cell>
          <cell r="D5926" t="str">
            <v>003667</v>
          </cell>
          <cell r="E5926">
            <v>38588</v>
          </cell>
          <cell r="F5926" t="str">
            <v>48603K1</v>
          </cell>
          <cell r="G5926" t="str">
            <v>6705010103K1</v>
          </cell>
          <cell r="H5926">
            <v>3800</v>
          </cell>
          <cell r="I5926" t="str">
            <v>D</v>
          </cell>
          <cell r="J5926" t="str">
            <v>4 BUAH BATTEREY ABC KECIL u/ LABORATORIUM PENGUJIA</v>
          </cell>
          <cell r="K5926" t="str">
            <v>103300460</v>
          </cell>
        </row>
        <row r="5927">
          <cell r="A5927" t="str">
            <v>F</v>
          </cell>
          <cell r="B5927" t="str">
            <v>1</v>
          </cell>
          <cell r="D5927" t="str">
            <v>003667</v>
          </cell>
          <cell r="E5927">
            <v>38588</v>
          </cell>
          <cell r="F5927" t="str">
            <v>42302K1</v>
          </cell>
          <cell r="G5927" t="str">
            <v>6204030102K1</v>
          </cell>
          <cell r="H5927">
            <v>29900</v>
          </cell>
          <cell r="I5927" t="str">
            <v>D</v>
          </cell>
          <cell r="J5927" t="str">
            <v>23 ROLL TISSUE ROLL  u/ LABORATORIUM PENGUJIAN</v>
          </cell>
          <cell r="K5927" t="str">
            <v>103300470</v>
          </cell>
        </row>
        <row r="5928">
          <cell r="A5928" t="str">
            <v>F</v>
          </cell>
          <cell r="B5928" t="str">
            <v>1</v>
          </cell>
          <cell r="D5928" t="str">
            <v>003667</v>
          </cell>
          <cell r="E5928">
            <v>38588</v>
          </cell>
          <cell r="F5928" t="str">
            <v>42302K1</v>
          </cell>
          <cell r="G5928" t="str">
            <v>6204030102K1</v>
          </cell>
          <cell r="H5928">
            <v>8420</v>
          </cell>
          <cell r="I5928" t="str">
            <v>D</v>
          </cell>
          <cell r="J5928" t="str">
            <v>2 KTG PEMBERSIH LANTAI ANTISEPTIK u/ LABORATORIUM</v>
          </cell>
          <cell r="K5928" t="str">
            <v>103300480</v>
          </cell>
        </row>
        <row r="5929">
          <cell r="A5929" t="str">
            <v>F</v>
          </cell>
          <cell r="B5929" t="str">
            <v>1</v>
          </cell>
          <cell r="D5929" t="str">
            <v>003667</v>
          </cell>
          <cell r="E5929">
            <v>38588</v>
          </cell>
          <cell r="F5929" t="str">
            <v>42302K1</v>
          </cell>
          <cell r="G5929" t="str">
            <v>6204030102K1</v>
          </cell>
          <cell r="H5929">
            <v>16280</v>
          </cell>
          <cell r="I5929" t="str">
            <v>D</v>
          </cell>
          <cell r="J5929" t="str">
            <v>4 KTG PEMBERSIH LANTAI HARUM u/ LABORATORIUM PENGU</v>
          </cell>
          <cell r="K5929" t="str">
            <v>103300490</v>
          </cell>
        </row>
        <row r="5930">
          <cell r="A5930" t="str">
            <v>F</v>
          </cell>
          <cell r="B5930" t="str">
            <v>1</v>
          </cell>
          <cell r="D5930" t="str">
            <v>003667</v>
          </cell>
          <cell r="E5930">
            <v>38588</v>
          </cell>
          <cell r="F5930" t="str">
            <v>42302K1</v>
          </cell>
          <cell r="G5930" t="str">
            <v>6204030102K1</v>
          </cell>
          <cell r="H5930">
            <v>1500</v>
          </cell>
          <cell r="I5930" t="str">
            <v>D</v>
          </cell>
          <cell r="J5930" t="str">
            <v>1 BUAH SPON PENCUCI PIRING u/ LABORATORIUM PENGUJI</v>
          </cell>
          <cell r="K5930" t="str">
            <v>103300500</v>
          </cell>
        </row>
        <row r="5931">
          <cell r="A5931" t="str">
            <v>F</v>
          </cell>
          <cell r="B5931" t="str">
            <v>1</v>
          </cell>
          <cell r="D5931" t="str">
            <v>003667</v>
          </cell>
          <cell r="E5931">
            <v>38588</v>
          </cell>
          <cell r="F5931" t="str">
            <v>42302K1</v>
          </cell>
          <cell r="G5931" t="str">
            <v>6204030102K1</v>
          </cell>
          <cell r="H5931">
            <v>32500</v>
          </cell>
          <cell r="I5931" t="str">
            <v>D</v>
          </cell>
          <cell r="J5931" t="str">
            <v>5 BUAH PENGHARUM STELLA ALL IN ONE u/ LABORATORIUM</v>
          </cell>
          <cell r="K5931" t="str">
            <v>103300510</v>
          </cell>
        </row>
        <row r="5932">
          <cell r="A5932" t="str">
            <v>F</v>
          </cell>
          <cell r="B5932" t="str">
            <v>1</v>
          </cell>
          <cell r="D5932" t="str">
            <v>003667</v>
          </cell>
          <cell r="E5932">
            <v>38588</v>
          </cell>
          <cell r="F5932" t="str">
            <v>42302K1</v>
          </cell>
          <cell r="G5932" t="str">
            <v>6204030102K1</v>
          </cell>
          <cell r="H5932">
            <v>2550</v>
          </cell>
          <cell r="I5932" t="str">
            <v>D</v>
          </cell>
          <cell r="J5932" t="str">
            <v>3 BUAH SABUN MANDI u/ LABORATORIUM PENGUJIAN</v>
          </cell>
          <cell r="K5932" t="str">
            <v>103300520</v>
          </cell>
        </row>
        <row r="5933">
          <cell r="A5933" t="str">
            <v>F</v>
          </cell>
          <cell r="B5933" t="str">
            <v>1</v>
          </cell>
          <cell r="D5933" t="str">
            <v>003667</v>
          </cell>
          <cell r="E5933">
            <v>38588</v>
          </cell>
          <cell r="F5933" t="str">
            <v>42302K1</v>
          </cell>
          <cell r="G5933" t="str">
            <v>6204030102K1</v>
          </cell>
          <cell r="H5933">
            <v>6225</v>
          </cell>
          <cell r="I5933" t="str">
            <v>D</v>
          </cell>
          <cell r="J5933" t="str">
            <v>1 KTG SABUN SUNLIGHT CAIR @ 800 ML u/ LABORATORIUM</v>
          </cell>
          <cell r="K5933" t="str">
            <v>103300530</v>
          </cell>
        </row>
        <row r="5934">
          <cell r="A5934" t="str">
            <v>F</v>
          </cell>
          <cell r="B5934" t="str">
            <v>1</v>
          </cell>
          <cell r="D5934" t="str">
            <v>003667</v>
          </cell>
          <cell r="E5934">
            <v>38588</v>
          </cell>
          <cell r="F5934" t="str">
            <v>42302K1</v>
          </cell>
          <cell r="G5934" t="str">
            <v>6204030102K1</v>
          </cell>
          <cell r="H5934">
            <v>139800</v>
          </cell>
          <cell r="I5934" t="str">
            <v>D</v>
          </cell>
          <cell r="J5934" t="str">
            <v>2 PSNG SEPATU NORTH STAR BIRU u/ LABORATORIUM PENG</v>
          </cell>
          <cell r="K5934" t="str">
            <v>103300540</v>
          </cell>
        </row>
        <row r="5935">
          <cell r="A5935" t="str">
            <v>F</v>
          </cell>
          <cell r="B5935" t="str">
            <v>1</v>
          </cell>
          <cell r="D5935" t="str">
            <v>003667</v>
          </cell>
          <cell r="E5935">
            <v>38588</v>
          </cell>
          <cell r="F5935" t="str">
            <v>42302K1</v>
          </cell>
          <cell r="G5935" t="str">
            <v>6204030102K1</v>
          </cell>
          <cell r="H5935">
            <v>52500</v>
          </cell>
          <cell r="I5935" t="str">
            <v>D</v>
          </cell>
          <cell r="J5935" t="str">
            <v>1 BUAH RAK SEPATU PLASTIK u/ LABORATORIUM PENGUJIA</v>
          </cell>
          <cell r="K5935" t="str">
            <v>103300550</v>
          </cell>
        </row>
        <row r="5936">
          <cell r="A5936" t="str">
            <v>F</v>
          </cell>
          <cell r="B5936" t="str">
            <v>1</v>
          </cell>
          <cell r="D5936" t="str">
            <v>003667</v>
          </cell>
          <cell r="E5936">
            <v>38588</v>
          </cell>
          <cell r="F5936" t="str">
            <v>48603L1</v>
          </cell>
          <cell r="G5936" t="str">
            <v>6705010103L1</v>
          </cell>
          <cell r="H5936">
            <v>2520</v>
          </cell>
          <cell r="I5936" t="str">
            <v>D</v>
          </cell>
          <cell r="J5936" t="str">
            <v>3 BUAH ISI BALLP PILOT CETREK HITAM u/ TEKNOLOGI F</v>
          </cell>
          <cell r="K5936" t="str">
            <v>103300560</v>
          </cell>
        </row>
        <row r="5937">
          <cell r="A5937" t="str">
            <v>F</v>
          </cell>
          <cell r="B5937" t="str">
            <v>1</v>
          </cell>
          <cell r="D5937" t="str">
            <v>003667</v>
          </cell>
          <cell r="E5937">
            <v>38588</v>
          </cell>
          <cell r="F5937" t="str">
            <v>48603L1</v>
          </cell>
          <cell r="G5937" t="str">
            <v>6705010103L1</v>
          </cell>
          <cell r="H5937">
            <v>7500</v>
          </cell>
          <cell r="I5937" t="str">
            <v>D</v>
          </cell>
          <cell r="J5937" t="str">
            <v>3 BUAH BALLPOINT CETREK  u/ TEKNOLOGI FORMULASI</v>
          </cell>
          <cell r="K5937" t="str">
            <v>103300570</v>
          </cell>
        </row>
        <row r="5938">
          <cell r="A5938" t="str">
            <v>F</v>
          </cell>
          <cell r="B5938" t="str">
            <v>1</v>
          </cell>
          <cell r="D5938" t="str">
            <v>003667</v>
          </cell>
          <cell r="E5938">
            <v>38588</v>
          </cell>
          <cell r="F5938" t="str">
            <v>48603L1</v>
          </cell>
          <cell r="G5938" t="str">
            <v>6705010103L1</v>
          </cell>
          <cell r="H5938">
            <v>2000</v>
          </cell>
          <cell r="I5938" t="str">
            <v>D</v>
          </cell>
          <cell r="J5938" t="str">
            <v>2 BUAH PENGHAPUS PENSIL STAEDLER u/ TEKNOLOGI FORM</v>
          </cell>
          <cell r="K5938" t="str">
            <v>103300580</v>
          </cell>
        </row>
        <row r="5939">
          <cell r="A5939" t="str">
            <v>F</v>
          </cell>
          <cell r="B5939" t="str">
            <v>1</v>
          </cell>
          <cell r="D5939" t="str">
            <v>003667</v>
          </cell>
          <cell r="E5939">
            <v>38588</v>
          </cell>
          <cell r="F5939" t="str">
            <v>48603L1</v>
          </cell>
          <cell r="G5939" t="str">
            <v>6705010103L1</v>
          </cell>
          <cell r="H5939">
            <v>4800</v>
          </cell>
          <cell r="I5939" t="str">
            <v>D</v>
          </cell>
          <cell r="J5939" t="str">
            <v>3 BUAH PENSIL 2B STAEDLER u/ TEKNOLOGI FORMULASI</v>
          </cell>
          <cell r="K5939" t="str">
            <v>103300590</v>
          </cell>
        </row>
        <row r="5940">
          <cell r="A5940" t="str">
            <v>F</v>
          </cell>
          <cell r="B5940" t="str">
            <v>1</v>
          </cell>
          <cell r="D5940" t="str">
            <v>003667</v>
          </cell>
          <cell r="E5940">
            <v>38588</v>
          </cell>
          <cell r="F5940" t="str">
            <v>48603L1</v>
          </cell>
          <cell r="G5940" t="str">
            <v>6705010103L1</v>
          </cell>
          <cell r="H5940">
            <v>20000</v>
          </cell>
          <cell r="I5940" t="str">
            <v>D</v>
          </cell>
          <cell r="J5940" t="str">
            <v>1 RIM KERTAS HVS A4 70 GR- 21 X 29,7 CM u/ TEKNOLO</v>
          </cell>
          <cell r="K5940" t="str">
            <v>103300600</v>
          </cell>
        </row>
        <row r="5941">
          <cell r="A5941" t="str">
            <v>F</v>
          </cell>
          <cell r="B5941" t="str">
            <v>1</v>
          </cell>
          <cell r="D5941" t="str">
            <v>003667</v>
          </cell>
          <cell r="E5941">
            <v>38588</v>
          </cell>
          <cell r="F5941" t="str">
            <v>48603L1</v>
          </cell>
          <cell r="G5941" t="str">
            <v>6705010103L1</v>
          </cell>
          <cell r="H5941">
            <v>7000</v>
          </cell>
          <cell r="I5941" t="str">
            <v>D</v>
          </cell>
          <cell r="J5941" t="str">
            <v>20 LBR KERTAS MINYAK u/ TEKNOLOGI FORMULASI</v>
          </cell>
          <cell r="K5941" t="str">
            <v>103300610</v>
          </cell>
        </row>
        <row r="5942">
          <cell r="A5942" t="str">
            <v>F</v>
          </cell>
          <cell r="B5942" t="str">
            <v>1</v>
          </cell>
          <cell r="D5942" t="str">
            <v>003667</v>
          </cell>
          <cell r="E5942">
            <v>38588</v>
          </cell>
          <cell r="F5942" t="str">
            <v>48603L1</v>
          </cell>
          <cell r="G5942" t="str">
            <v>6705010103L1</v>
          </cell>
          <cell r="H5942">
            <v>9250</v>
          </cell>
          <cell r="I5942" t="str">
            <v>D</v>
          </cell>
          <cell r="J5942" t="str">
            <v>2 BUAH CELLOTAPE UK 1/2" u/ TEKNOLOGI FORMULASI</v>
          </cell>
          <cell r="K5942" t="str">
            <v>103300620</v>
          </cell>
        </row>
        <row r="5943">
          <cell r="A5943" t="str">
            <v>F</v>
          </cell>
          <cell r="B5943" t="str">
            <v>1</v>
          </cell>
          <cell r="D5943" t="str">
            <v>003667</v>
          </cell>
          <cell r="E5943">
            <v>38588</v>
          </cell>
          <cell r="F5943" t="str">
            <v>42302L1</v>
          </cell>
          <cell r="G5943" t="str">
            <v>6204030102L1</v>
          </cell>
          <cell r="H5943">
            <v>13000</v>
          </cell>
          <cell r="I5943" t="str">
            <v>D</v>
          </cell>
          <cell r="J5943" t="str">
            <v>10 ROLL TISSUE ROLL  u/ TEKNOLOGI FORMULASI</v>
          </cell>
          <cell r="K5943" t="str">
            <v>103300630</v>
          </cell>
        </row>
        <row r="5944">
          <cell r="A5944" t="str">
            <v>F</v>
          </cell>
          <cell r="B5944" t="str">
            <v>1</v>
          </cell>
          <cell r="D5944" t="str">
            <v>003667</v>
          </cell>
          <cell r="E5944">
            <v>38588</v>
          </cell>
          <cell r="F5944" t="str">
            <v>42302L1</v>
          </cell>
          <cell r="G5944" t="str">
            <v>6204030102L1</v>
          </cell>
          <cell r="H5944">
            <v>12630</v>
          </cell>
          <cell r="I5944" t="str">
            <v>D</v>
          </cell>
          <cell r="J5944" t="str">
            <v>3 KTG PEMBERSIH LANTAI ANTISEPTIK u/ TEKNOLOGI FOR</v>
          </cell>
          <cell r="K5944" t="str">
            <v>103300640</v>
          </cell>
        </row>
        <row r="5945">
          <cell r="A5945" t="str">
            <v>F</v>
          </cell>
          <cell r="B5945" t="str">
            <v>1</v>
          </cell>
          <cell r="D5945" t="str">
            <v>003667</v>
          </cell>
          <cell r="E5945">
            <v>38588</v>
          </cell>
          <cell r="F5945" t="str">
            <v>42302L1</v>
          </cell>
          <cell r="G5945" t="str">
            <v>6204030102L1</v>
          </cell>
          <cell r="H5945">
            <v>6225</v>
          </cell>
          <cell r="I5945" t="str">
            <v>D</v>
          </cell>
          <cell r="J5945" t="str">
            <v>1 KTG SABUN SUNLIGHT CAIR @ 800 ML u/ TEKNOLOGI FO</v>
          </cell>
          <cell r="K5945" t="str">
            <v>103300650</v>
          </cell>
        </row>
        <row r="5946">
          <cell r="A5946" t="str">
            <v>F</v>
          </cell>
          <cell r="B5946" t="str">
            <v>1</v>
          </cell>
          <cell r="D5946" t="str">
            <v>003667</v>
          </cell>
          <cell r="E5946">
            <v>38588</v>
          </cell>
          <cell r="F5946" t="str">
            <v>42302L1</v>
          </cell>
          <cell r="G5946" t="str">
            <v>6204030102L1</v>
          </cell>
          <cell r="H5946">
            <v>12000</v>
          </cell>
          <cell r="I5946" t="str">
            <v>D</v>
          </cell>
          <cell r="J5946" t="str">
            <v>1 BUAH SAPU PLASTIK  u/ TEKNOLOGI FORMULASI</v>
          </cell>
          <cell r="K5946" t="str">
            <v>103300660</v>
          </cell>
        </row>
        <row r="5947">
          <cell r="A5947" t="str">
            <v>F</v>
          </cell>
          <cell r="B5947" t="str">
            <v>1</v>
          </cell>
          <cell r="D5947" t="str">
            <v>003667</v>
          </cell>
          <cell r="E5947">
            <v>38588</v>
          </cell>
          <cell r="F5947" t="str">
            <v>48603H5</v>
          </cell>
          <cell r="G5947" t="str">
            <v>6705010103H5</v>
          </cell>
          <cell r="H5947">
            <v>2850</v>
          </cell>
          <cell r="I5947" t="str">
            <v>D</v>
          </cell>
          <cell r="J5947" t="str">
            <v>3 BUAH BATTEREY ABC KECIL u/ ISOLASI ALKALOID KINA</v>
          </cell>
          <cell r="K5947" t="str">
            <v>103300670</v>
          </cell>
        </row>
        <row r="5948">
          <cell r="A5948" t="str">
            <v>F</v>
          </cell>
          <cell r="B5948" t="str">
            <v>1</v>
          </cell>
          <cell r="D5948" t="str">
            <v>003667</v>
          </cell>
          <cell r="E5948">
            <v>38588</v>
          </cell>
          <cell r="F5948" t="str">
            <v>48603H5</v>
          </cell>
          <cell r="G5948" t="str">
            <v>6705010103H5</v>
          </cell>
          <cell r="H5948">
            <v>5000</v>
          </cell>
          <cell r="I5948" t="str">
            <v>D</v>
          </cell>
          <cell r="J5948" t="str">
            <v>1 BUAH SPIDOL ARTLINE BESAR - HITAM u/ ISOLASI ALK</v>
          </cell>
          <cell r="K5948" t="str">
            <v>103300680</v>
          </cell>
        </row>
        <row r="5949">
          <cell r="A5949" t="str">
            <v>F</v>
          </cell>
          <cell r="B5949" t="str">
            <v>1</v>
          </cell>
          <cell r="D5949" t="str">
            <v>003667</v>
          </cell>
          <cell r="E5949">
            <v>38588</v>
          </cell>
          <cell r="F5949" t="str">
            <v>48603H5</v>
          </cell>
          <cell r="G5949" t="str">
            <v>6705010103H5</v>
          </cell>
          <cell r="H5949">
            <v>7000</v>
          </cell>
          <cell r="I5949" t="str">
            <v>D</v>
          </cell>
          <cell r="J5949" t="str">
            <v>2 BUAH SPIDOL WHITE BOARD HITAM u/ ISOLASI ALKALOI</v>
          </cell>
          <cell r="K5949" t="str">
            <v>103300690</v>
          </cell>
        </row>
        <row r="5950">
          <cell r="A5950" t="str">
            <v>F</v>
          </cell>
          <cell r="B5950" t="str">
            <v>1</v>
          </cell>
          <cell r="D5950" t="str">
            <v>003667</v>
          </cell>
          <cell r="E5950">
            <v>38588</v>
          </cell>
          <cell r="F5950" t="str">
            <v>48603H5</v>
          </cell>
          <cell r="G5950" t="str">
            <v>6705010103H5</v>
          </cell>
          <cell r="H5950">
            <v>5000</v>
          </cell>
          <cell r="I5950" t="str">
            <v>D</v>
          </cell>
          <cell r="J5950" t="str">
            <v>1 BUAH SPIDOL ARTLINE BESAR - MERAH u/ ISOLASI ALK</v>
          </cell>
          <cell r="K5950" t="str">
            <v>103300700</v>
          </cell>
        </row>
        <row r="5951">
          <cell r="A5951" t="str">
            <v>F</v>
          </cell>
          <cell r="B5951" t="str">
            <v>1</v>
          </cell>
          <cell r="D5951" t="str">
            <v>003667</v>
          </cell>
          <cell r="E5951">
            <v>38588</v>
          </cell>
          <cell r="F5951" t="str">
            <v>48603H5</v>
          </cell>
          <cell r="G5951" t="str">
            <v>6705010103H5</v>
          </cell>
          <cell r="H5951">
            <v>4250</v>
          </cell>
          <cell r="I5951" t="str">
            <v>D</v>
          </cell>
          <cell r="J5951" t="str">
            <v>1 BUAH STABILLO BOSS KUNING u/ ISOLASI ALKALOID KI</v>
          </cell>
          <cell r="K5951" t="str">
            <v>103300710</v>
          </cell>
        </row>
        <row r="5952">
          <cell r="A5952" t="str">
            <v>F</v>
          </cell>
          <cell r="B5952" t="str">
            <v>1</v>
          </cell>
          <cell r="D5952" t="str">
            <v>003667</v>
          </cell>
          <cell r="E5952">
            <v>38588</v>
          </cell>
          <cell r="F5952" t="str">
            <v>48603H5</v>
          </cell>
          <cell r="G5952" t="str">
            <v>6705010103H5</v>
          </cell>
          <cell r="H5952">
            <v>4250</v>
          </cell>
          <cell r="I5952" t="str">
            <v>D</v>
          </cell>
          <cell r="J5952" t="str">
            <v>1 BUAH STABILLO BOSS BIRU u/ ISOLASI ALKALOID KINA</v>
          </cell>
          <cell r="K5952" t="str">
            <v>103300720</v>
          </cell>
        </row>
        <row r="5953">
          <cell r="A5953" t="str">
            <v>F</v>
          </cell>
          <cell r="B5953" t="str">
            <v>1</v>
          </cell>
          <cell r="D5953" t="str">
            <v>003667</v>
          </cell>
          <cell r="E5953">
            <v>38588</v>
          </cell>
          <cell r="F5953" t="str">
            <v>42902H5</v>
          </cell>
          <cell r="G5953" t="str">
            <v>6205000302H5</v>
          </cell>
          <cell r="H5953">
            <v>8140</v>
          </cell>
          <cell r="I5953" t="str">
            <v>D</v>
          </cell>
          <cell r="J5953" t="str">
            <v>2 KTG PEMBERSIH LANTAI HARUM u/ ISOLASI ALKALOID K</v>
          </cell>
          <cell r="K5953" t="str">
            <v>103300730</v>
          </cell>
        </row>
        <row r="5954">
          <cell r="A5954" t="str">
            <v>F</v>
          </cell>
          <cell r="B5954" t="str">
            <v>1</v>
          </cell>
          <cell r="D5954" t="str">
            <v>003667</v>
          </cell>
          <cell r="E5954">
            <v>38588</v>
          </cell>
          <cell r="F5954" t="str">
            <v>48604H6</v>
          </cell>
          <cell r="G5954" t="str">
            <v>6705030104H6</v>
          </cell>
          <cell r="H5954">
            <v>186500</v>
          </cell>
          <cell r="I5954" t="str">
            <v>D</v>
          </cell>
          <cell r="J5954" t="str">
            <v>1 DUS CONT.FORM  9 1/2 X 11   3 PLY u/ PEMURNIAN &amp;</v>
          </cell>
          <cell r="K5954" t="str">
            <v>103300740</v>
          </cell>
        </row>
        <row r="5955">
          <cell r="A5955" t="str">
            <v>F</v>
          </cell>
          <cell r="B5955" t="str">
            <v>1</v>
          </cell>
          <cell r="D5955" t="str">
            <v>003667</v>
          </cell>
          <cell r="E5955">
            <v>38588</v>
          </cell>
          <cell r="F5955" t="str">
            <v>48603H6</v>
          </cell>
          <cell r="G5955" t="str">
            <v>6705010103H6</v>
          </cell>
          <cell r="H5955">
            <v>36000</v>
          </cell>
          <cell r="I5955" t="str">
            <v>D</v>
          </cell>
          <cell r="J5955" t="str">
            <v>24 BUAH ISI BALLPOINT BIC HITAM u/ PEMURNIAN &amp; PEN</v>
          </cell>
          <cell r="K5955" t="str">
            <v>103300750</v>
          </cell>
        </row>
        <row r="5956">
          <cell r="A5956" t="str">
            <v>F</v>
          </cell>
          <cell r="B5956" t="str">
            <v>1</v>
          </cell>
          <cell r="D5956" t="str">
            <v>003667</v>
          </cell>
          <cell r="E5956">
            <v>38588</v>
          </cell>
          <cell r="F5956" t="str">
            <v>48603H6</v>
          </cell>
          <cell r="G5956" t="str">
            <v>6705010103H6</v>
          </cell>
          <cell r="H5956">
            <v>5000</v>
          </cell>
          <cell r="I5956" t="str">
            <v>D</v>
          </cell>
          <cell r="J5956" t="str">
            <v>10 BUAH SPIDOL SNOWMAN KECIL - MERAH u/ PEMURNIAN</v>
          </cell>
          <cell r="K5956" t="str">
            <v>103300760</v>
          </cell>
        </row>
        <row r="5957">
          <cell r="A5957" t="str">
            <v>F</v>
          </cell>
          <cell r="B5957" t="str">
            <v>1</v>
          </cell>
          <cell r="D5957" t="str">
            <v>003667</v>
          </cell>
          <cell r="E5957">
            <v>38588</v>
          </cell>
          <cell r="F5957" t="str">
            <v>48603H6</v>
          </cell>
          <cell r="G5957" t="str">
            <v>6705010103H6</v>
          </cell>
          <cell r="H5957">
            <v>14000</v>
          </cell>
          <cell r="I5957" t="str">
            <v>D</v>
          </cell>
          <cell r="J5957" t="str">
            <v>4 BUAH SPIDOL WHITE BOARD HITAM u/ PEMURNIAN &amp; PEN</v>
          </cell>
          <cell r="K5957" t="str">
            <v>103300770</v>
          </cell>
        </row>
        <row r="5958">
          <cell r="A5958" t="str">
            <v>F</v>
          </cell>
          <cell r="B5958" t="str">
            <v>1</v>
          </cell>
          <cell r="D5958" t="str">
            <v>003667</v>
          </cell>
          <cell r="E5958">
            <v>38588</v>
          </cell>
          <cell r="F5958" t="str">
            <v>48603H6</v>
          </cell>
          <cell r="G5958" t="str">
            <v>6705010103H6</v>
          </cell>
          <cell r="H5958">
            <v>55500</v>
          </cell>
          <cell r="I5958" t="str">
            <v>D</v>
          </cell>
          <cell r="J5958" t="str">
            <v>1 KLNG CELLOTAPE UK 1/2" u/ PEMURNIAN &amp; PENGEMASAN</v>
          </cell>
          <cell r="K5958" t="str">
            <v>103300780</v>
          </cell>
        </row>
        <row r="5959">
          <cell r="A5959" t="str">
            <v>F</v>
          </cell>
          <cell r="B5959" t="str">
            <v>1</v>
          </cell>
          <cell r="D5959" t="str">
            <v>003667</v>
          </cell>
          <cell r="E5959">
            <v>38588</v>
          </cell>
          <cell r="F5959" t="str">
            <v>48603H6</v>
          </cell>
          <cell r="G5959" t="str">
            <v>6705010103H6</v>
          </cell>
          <cell r="H5959">
            <v>6000</v>
          </cell>
          <cell r="I5959" t="str">
            <v>D</v>
          </cell>
          <cell r="J5959" t="str">
            <v>2 BUAH PENGGARIS STAINLESS 30 CM u/ PEMURNIAN &amp; PE</v>
          </cell>
          <cell r="K5959" t="str">
            <v>103300790</v>
          </cell>
        </row>
        <row r="5960">
          <cell r="A5960" t="str">
            <v>F</v>
          </cell>
          <cell r="B5960" t="str">
            <v>1</v>
          </cell>
          <cell r="D5960" t="str">
            <v>003667</v>
          </cell>
          <cell r="E5960">
            <v>38588</v>
          </cell>
          <cell r="F5960" t="str">
            <v>42902H6</v>
          </cell>
          <cell r="G5960" t="str">
            <v>6205000302H6</v>
          </cell>
          <cell r="H5960">
            <v>15000</v>
          </cell>
          <cell r="I5960" t="str">
            <v>D</v>
          </cell>
          <cell r="J5960" t="str">
            <v>5 BUAH SUSUK MELAMIN u/ PEMURNIAN &amp; PENGEMASAN KIN</v>
          </cell>
          <cell r="K5960" t="str">
            <v>103300800</v>
          </cell>
        </row>
        <row r="5961">
          <cell r="A5961" t="str">
            <v>F</v>
          </cell>
          <cell r="B5961" t="str">
            <v>1</v>
          </cell>
          <cell r="D5961" t="str">
            <v>003667</v>
          </cell>
          <cell r="E5961">
            <v>38588</v>
          </cell>
          <cell r="F5961" t="str">
            <v>42902H6</v>
          </cell>
          <cell r="G5961" t="str">
            <v>6205000302H6</v>
          </cell>
          <cell r="H5961">
            <v>120000</v>
          </cell>
          <cell r="I5961" t="str">
            <v>D</v>
          </cell>
          <cell r="J5961" t="str">
            <v>8 BUAH ALAT PEL TRIBAKTI u/ PEMURNIAN &amp; PENGEMASAN</v>
          </cell>
          <cell r="K5961" t="str">
            <v>103300810</v>
          </cell>
        </row>
        <row r="5962">
          <cell r="A5962" t="str">
            <v>F</v>
          </cell>
          <cell r="B5962" t="str">
            <v>1</v>
          </cell>
          <cell r="D5962" t="str">
            <v>003667</v>
          </cell>
          <cell r="E5962">
            <v>38588</v>
          </cell>
          <cell r="F5962" t="str">
            <v>48603H6</v>
          </cell>
          <cell r="G5962" t="str">
            <v>6705010103H6</v>
          </cell>
          <cell r="H5962">
            <v>172000</v>
          </cell>
          <cell r="I5962" t="str">
            <v>D</v>
          </cell>
          <cell r="J5962" t="str">
            <v>500 RIM KERTAS HVS  PLANO  u/ PEMURNIAN &amp; PENGEMAS</v>
          </cell>
          <cell r="K5962" t="str">
            <v>103300820</v>
          </cell>
        </row>
        <row r="5963">
          <cell r="A5963" t="str">
            <v>F</v>
          </cell>
          <cell r="B5963" t="str">
            <v>1</v>
          </cell>
          <cell r="D5963" t="str">
            <v>003667</v>
          </cell>
          <cell r="E5963">
            <v>38588</v>
          </cell>
          <cell r="F5963" t="str">
            <v>42902H6</v>
          </cell>
          <cell r="G5963" t="str">
            <v>6205000302H6</v>
          </cell>
          <cell r="H5963">
            <v>60000</v>
          </cell>
          <cell r="I5963" t="str">
            <v>D</v>
          </cell>
          <cell r="J5963" t="str">
            <v>5 BUAH SIKAT PLASTIK GAGANG PANJANG u/ PEMURNIAN &amp;</v>
          </cell>
          <cell r="K5963" t="str">
            <v>103300830</v>
          </cell>
        </row>
        <row r="5964">
          <cell r="A5964" t="str">
            <v>F</v>
          </cell>
          <cell r="B5964" t="str">
            <v>1</v>
          </cell>
          <cell r="D5964" t="str">
            <v>003667</v>
          </cell>
          <cell r="E5964">
            <v>38588</v>
          </cell>
          <cell r="F5964" t="str">
            <v>42902H6</v>
          </cell>
          <cell r="G5964" t="str">
            <v>6205000302H6</v>
          </cell>
          <cell r="H5964">
            <v>20400</v>
          </cell>
          <cell r="I5964" t="str">
            <v>D</v>
          </cell>
          <cell r="J5964" t="str">
            <v>24 BUAH SABUN MANDI u/ PEMURNIAN &amp; PENGEMASAN KINA</v>
          </cell>
          <cell r="K5964" t="str">
            <v>103300840</v>
          </cell>
        </row>
        <row r="5965">
          <cell r="A5965" t="str">
            <v>F</v>
          </cell>
          <cell r="B5965" t="str">
            <v>1</v>
          </cell>
          <cell r="D5965" t="str">
            <v>003667</v>
          </cell>
          <cell r="E5965">
            <v>38588</v>
          </cell>
          <cell r="F5965" t="str">
            <v>42902H6</v>
          </cell>
          <cell r="G5965" t="str">
            <v>6205000302H6</v>
          </cell>
          <cell r="H5965">
            <v>10800</v>
          </cell>
          <cell r="I5965" t="str">
            <v>D</v>
          </cell>
          <cell r="J5965" t="str">
            <v>4 KTG SABUN TANGAN CAIR u/ PEMURNIAN &amp; PENGEMASAN</v>
          </cell>
          <cell r="K5965" t="str">
            <v>103300850</v>
          </cell>
        </row>
        <row r="5966">
          <cell r="A5966" t="str">
            <v>F</v>
          </cell>
          <cell r="B5966" t="str">
            <v>1</v>
          </cell>
          <cell r="D5966" t="str">
            <v>003667</v>
          </cell>
          <cell r="E5966">
            <v>38588</v>
          </cell>
          <cell r="F5966" t="str">
            <v>42902H6</v>
          </cell>
          <cell r="G5966" t="str">
            <v>6205000302H6</v>
          </cell>
          <cell r="H5966">
            <v>140000</v>
          </cell>
          <cell r="I5966" t="str">
            <v>D</v>
          </cell>
          <cell r="J5966" t="str">
            <v>8 BUAH SLABER KARET DORONG u/ PEMURNIAN &amp; PENGEMAS</v>
          </cell>
          <cell r="K5966" t="str">
            <v>103300860</v>
          </cell>
        </row>
        <row r="5967">
          <cell r="A5967" t="str">
            <v>F</v>
          </cell>
          <cell r="B5967" t="str">
            <v>1</v>
          </cell>
          <cell r="D5967" t="str">
            <v>003667</v>
          </cell>
          <cell r="E5967">
            <v>38588</v>
          </cell>
          <cell r="F5967" t="str">
            <v>42902H6</v>
          </cell>
          <cell r="G5967" t="str">
            <v>6205000302H6</v>
          </cell>
          <cell r="H5967">
            <v>18000</v>
          </cell>
          <cell r="I5967" t="str">
            <v>D</v>
          </cell>
          <cell r="J5967" t="str">
            <v>2 GALON AQUA @ 19 LTR u/ PEMURNIAN &amp; PENGEMASAN KI</v>
          </cell>
          <cell r="K5967" t="str">
            <v>103300870</v>
          </cell>
        </row>
        <row r="5968">
          <cell r="A5968" t="str">
            <v>F</v>
          </cell>
          <cell r="B5968" t="str">
            <v>1</v>
          </cell>
          <cell r="D5968" t="str">
            <v>003667</v>
          </cell>
          <cell r="E5968">
            <v>38588</v>
          </cell>
          <cell r="F5968" t="str">
            <v>48603H4</v>
          </cell>
          <cell r="G5968" t="str">
            <v>6705010103H4</v>
          </cell>
          <cell r="H5968">
            <v>5000</v>
          </cell>
          <cell r="I5968" t="str">
            <v>D</v>
          </cell>
          <cell r="J5968" t="str">
            <v>5 BUAH BALLPOINT BPTP HITAM u/ EKSTRAKSI KINA</v>
          </cell>
          <cell r="K5968" t="str">
            <v>103300880</v>
          </cell>
        </row>
        <row r="5969">
          <cell r="A5969" t="str">
            <v>F</v>
          </cell>
          <cell r="B5969" t="str">
            <v>1</v>
          </cell>
          <cell r="D5969" t="str">
            <v>003667</v>
          </cell>
          <cell r="E5969">
            <v>38588</v>
          </cell>
          <cell r="F5969" t="str">
            <v>48603H4</v>
          </cell>
          <cell r="G5969" t="str">
            <v>6705010103H4</v>
          </cell>
          <cell r="H5969">
            <v>15000</v>
          </cell>
          <cell r="I5969" t="str">
            <v>D</v>
          </cell>
          <cell r="J5969" t="str">
            <v>3 BUAH SPIDOL ARTLINE BESAR - HITAM u/ EKSTRAKSI K</v>
          </cell>
          <cell r="K5969" t="str">
            <v>103300890</v>
          </cell>
        </row>
        <row r="5970">
          <cell r="A5970" t="str">
            <v>F</v>
          </cell>
          <cell r="B5970" t="str">
            <v>1</v>
          </cell>
          <cell r="D5970" t="str">
            <v>003667</v>
          </cell>
          <cell r="E5970">
            <v>38588</v>
          </cell>
          <cell r="F5970" t="str">
            <v>48603H4</v>
          </cell>
          <cell r="G5970" t="str">
            <v>6705010103H4</v>
          </cell>
          <cell r="H5970">
            <v>15000</v>
          </cell>
          <cell r="I5970" t="str">
            <v>D</v>
          </cell>
          <cell r="J5970" t="str">
            <v>10 BUAH MAP BAG FILE PLASTIK KANCING/TALI  MERAH u</v>
          </cell>
          <cell r="K5970" t="str">
            <v>103300900</v>
          </cell>
        </row>
        <row r="5971">
          <cell r="A5971" t="str">
            <v>F</v>
          </cell>
          <cell r="B5971" t="str">
            <v>1</v>
          </cell>
          <cell r="D5971" t="str">
            <v>003667</v>
          </cell>
          <cell r="E5971">
            <v>38588</v>
          </cell>
          <cell r="F5971" t="str">
            <v>42902H4</v>
          </cell>
          <cell r="G5971" t="str">
            <v>6205000302H4</v>
          </cell>
          <cell r="H5971">
            <v>12500</v>
          </cell>
          <cell r="I5971" t="str">
            <v>D</v>
          </cell>
          <cell r="J5971" t="str">
            <v>10 BUAH LAP PEL PUTIH u/ EKSTRAKSI KINA</v>
          </cell>
          <cell r="K5971" t="str">
            <v>103300910</v>
          </cell>
        </row>
        <row r="5972">
          <cell r="A5972" t="str">
            <v>F</v>
          </cell>
          <cell r="B5972" t="str">
            <v>1</v>
          </cell>
          <cell r="D5972" t="str">
            <v>003667</v>
          </cell>
          <cell r="E5972">
            <v>38588</v>
          </cell>
          <cell r="F5972" t="str">
            <v>42902H4</v>
          </cell>
          <cell r="G5972" t="str">
            <v>6205000302H4</v>
          </cell>
          <cell r="H5972">
            <v>45000</v>
          </cell>
          <cell r="I5972" t="str">
            <v>D</v>
          </cell>
          <cell r="J5972" t="str">
            <v>10 BUAH LAP PEL DARI BAHAN SUMBU u/ EKSTRAKSI KINA</v>
          </cell>
          <cell r="K5972" t="str">
            <v>103300920</v>
          </cell>
        </row>
        <row r="5973">
          <cell r="A5973" t="str">
            <v>F</v>
          </cell>
          <cell r="B5973" t="str">
            <v>1</v>
          </cell>
          <cell r="D5973" t="str">
            <v>003667</v>
          </cell>
          <cell r="E5973">
            <v>38588</v>
          </cell>
          <cell r="F5973" t="str">
            <v>42902H4</v>
          </cell>
          <cell r="G5973" t="str">
            <v>6205000302H4</v>
          </cell>
          <cell r="H5973">
            <v>48000</v>
          </cell>
          <cell r="I5973" t="str">
            <v>D</v>
          </cell>
          <cell r="J5973" t="str">
            <v>4 BUAH SAPU PLASTIK  u/ EKSTRAKSI KINA</v>
          </cell>
          <cell r="K5973" t="str">
            <v>103300930</v>
          </cell>
        </row>
        <row r="5974">
          <cell r="A5974" t="str">
            <v>F</v>
          </cell>
          <cell r="B5974" t="str">
            <v>1</v>
          </cell>
          <cell r="D5974" t="str">
            <v>003667</v>
          </cell>
          <cell r="E5974">
            <v>38588</v>
          </cell>
          <cell r="F5974" t="str">
            <v>42902H4</v>
          </cell>
          <cell r="G5974" t="str">
            <v>6205000302H4</v>
          </cell>
          <cell r="H5974">
            <v>60000</v>
          </cell>
          <cell r="I5974" t="str">
            <v>D</v>
          </cell>
          <cell r="J5974" t="str">
            <v>4 BUAH ALAT PEL TRIBAKTI u/ EKSTRAKSI KINA</v>
          </cell>
          <cell r="K5974" t="str">
            <v>103300940</v>
          </cell>
        </row>
        <row r="5975">
          <cell r="A5975" t="str">
            <v>F</v>
          </cell>
          <cell r="B5975" t="str">
            <v>1</v>
          </cell>
          <cell r="D5975" t="str">
            <v>003667</v>
          </cell>
          <cell r="E5975">
            <v>38588</v>
          </cell>
          <cell r="F5975" t="str">
            <v>48603G5</v>
          </cell>
          <cell r="G5975" t="str">
            <v>6705010103G5</v>
          </cell>
          <cell r="H5975">
            <v>12000</v>
          </cell>
          <cell r="I5975" t="str">
            <v>D</v>
          </cell>
          <cell r="J5975" t="str">
            <v>12 BUAH BALLPOINT BPTP HITAM u/ PROSES &amp; PENGEMASA</v>
          </cell>
          <cell r="K5975" t="str">
            <v>103300950</v>
          </cell>
        </row>
        <row r="5976">
          <cell r="A5976" t="str">
            <v>F</v>
          </cell>
          <cell r="B5976" t="str">
            <v>1</v>
          </cell>
          <cell r="D5976" t="str">
            <v>003667</v>
          </cell>
          <cell r="E5976">
            <v>38588</v>
          </cell>
          <cell r="F5976" t="str">
            <v>48603G5</v>
          </cell>
          <cell r="G5976" t="str">
            <v>6705010103G5</v>
          </cell>
          <cell r="H5976">
            <v>13000</v>
          </cell>
          <cell r="I5976" t="str">
            <v>D</v>
          </cell>
          <cell r="J5976" t="str">
            <v>2 BUAH CUTTER BESAR u/ PROSES &amp; PENGEMASAN FITOFAR</v>
          </cell>
          <cell r="K5976" t="str">
            <v>103300960</v>
          </cell>
        </row>
        <row r="5977">
          <cell r="A5977" t="str">
            <v>F</v>
          </cell>
          <cell r="B5977" t="str">
            <v>1</v>
          </cell>
          <cell r="D5977" t="str">
            <v>003667</v>
          </cell>
          <cell r="E5977">
            <v>38588</v>
          </cell>
          <cell r="F5977" t="str">
            <v>48603G5</v>
          </cell>
          <cell r="G5977" t="str">
            <v>6705010103G5</v>
          </cell>
          <cell r="H5977">
            <v>7600</v>
          </cell>
          <cell r="I5977" t="str">
            <v>D</v>
          </cell>
          <cell r="J5977" t="str">
            <v>8 BUAH BATTEREY ABC KECIL u/ PROSES &amp; PENGEMASAN F</v>
          </cell>
          <cell r="K5977" t="str">
            <v>103300970</v>
          </cell>
        </row>
        <row r="5978">
          <cell r="A5978" t="str">
            <v>F</v>
          </cell>
          <cell r="B5978" t="str">
            <v>1</v>
          </cell>
          <cell r="D5978" t="str">
            <v>003667</v>
          </cell>
          <cell r="E5978">
            <v>38588</v>
          </cell>
          <cell r="F5978" t="str">
            <v>48603G5</v>
          </cell>
          <cell r="G5978" t="str">
            <v>6705010103G5</v>
          </cell>
          <cell r="H5978">
            <v>8500</v>
          </cell>
          <cell r="I5978" t="str">
            <v>D</v>
          </cell>
          <cell r="J5978" t="str">
            <v>2 BUAH STABILLO BOSS ORANGE u/ PROSES &amp; PENGEMASAN</v>
          </cell>
          <cell r="K5978" t="str">
            <v>103300980</v>
          </cell>
        </row>
        <row r="5979">
          <cell r="A5979" t="str">
            <v>F</v>
          </cell>
          <cell r="B5979" t="str">
            <v>1</v>
          </cell>
          <cell r="D5979" t="str">
            <v>003667</v>
          </cell>
          <cell r="E5979">
            <v>38588</v>
          </cell>
          <cell r="F5979" t="str">
            <v>48603G5</v>
          </cell>
          <cell r="G5979" t="str">
            <v>6705010103G5</v>
          </cell>
          <cell r="H5979">
            <v>55500</v>
          </cell>
          <cell r="I5979" t="str">
            <v>D</v>
          </cell>
          <cell r="J5979" t="str">
            <v>1 KLNG CELLOTAPE UK 1/2" u/ PROSES &amp; PENGEMASAN FI</v>
          </cell>
          <cell r="K5979" t="str">
            <v>103300990</v>
          </cell>
        </row>
        <row r="5980">
          <cell r="A5980" t="str">
            <v>F</v>
          </cell>
          <cell r="B5980" t="str">
            <v>1</v>
          </cell>
          <cell r="D5980" t="str">
            <v>003667</v>
          </cell>
          <cell r="E5980">
            <v>38588</v>
          </cell>
          <cell r="F5980" t="str">
            <v>48603G5</v>
          </cell>
          <cell r="G5980" t="str">
            <v>6705010103G5</v>
          </cell>
          <cell r="H5980">
            <v>6000</v>
          </cell>
          <cell r="I5980" t="str">
            <v>D</v>
          </cell>
          <cell r="J5980" t="str">
            <v>2 BUAH PENGGARIS STAINLESS 30 CM u/ PROSES &amp; PENGE</v>
          </cell>
          <cell r="K5980" t="str">
            <v>103301000</v>
          </cell>
        </row>
        <row r="5981">
          <cell r="A5981" t="str">
            <v>F</v>
          </cell>
          <cell r="B5981" t="str">
            <v>1</v>
          </cell>
          <cell r="D5981" t="str">
            <v>003667</v>
          </cell>
          <cell r="E5981">
            <v>38588</v>
          </cell>
          <cell r="F5981" t="str">
            <v>48603G5</v>
          </cell>
          <cell r="G5981" t="str">
            <v>6705010103G5</v>
          </cell>
          <cell r="H5981">
            <v>4000</v>
          </cell>
          <cell r="I5981" t="str">
            <v>D</v>
          </cell>
          <cell r="J5981" t="str">
            <v>2 BUAH TIPP - EX  u/ PROSES &amp; PENGEMASAN FITOFARMA</v>
          </cell>
          <cell r="K5981" t="str">
            <v>103301010</v>
          </cell>
        </row>
        <row r="5982">
          <cell r="A5982" t="str">
            <v>F</v>
          </cell>
          <cell r="B5982" t="str">
            <v>1</v>
          </cell>
          <cell r="D5982" t="str">
            <v>003667</v>
          </cell>
          <cell r="E5982">
            <v>38588</v>
          </cell>
          <cell r="F5982" t="str">
            <v>48603G5</v>
          </cell>
          <cell r="G5982" t="str">
            <v>6705010103G5</v>
          </cell>
          <cell r="H5982">
            <v>84000</v>
          </cell>
          <cell r="I5982" t="str">
            <v>D</v>
          </cell>
          <cell r="J5982" t="str">
            <v>24 BUAH TINTA YAMURA BIRU u/ PROSES &amp; PENGEMASAN F</v>
          </cell>
          <cell r="K5982" t="str">
            <v>103301020</v>
          </cell>
        </row>
        <row r="5983">
          <cell r="A5983" t="str">
            <v>F</v>
          </cell>
          <cell r="B5983" t="str">
            <v>1</v>
          </cell>
          <cell r="D5983" t="str">
            <v>003667</v>
          </cell>
          <cell r="E5983">
            <v>38588</v>
          </cell>
          <cell r="F5983" t="str">
            <v>42902G5</v>
          </cell>
          <cell r="G5983" t="str">
            <v>6205000302G5</v>
          </cell>
          <cell r="H5983">
            <v>6000</v>
          </cell>
          <cell r="I5983" t="str">
            <v>D</v>
          </cell>
          <cell r="J5983" t="str">
            <v>2 BUAH PENGKI  u/ PROSES &amp; PENGEMASAN FITOFARMAKA</v>
          </cell>
          <cell r="K5983" t="str">
            <v>103301030</v>
          </cell>
        </row>
        <row r="5984">
          <cell r="A5984" t="str">
            <v>F</v>
          </cell>
          <cell r="B5984" t="str">
            <v>1</v>
          </cell>
          <cell r="D5984" t="str">
            <v>003667</v>
          </cell>
          <cell r="E5984">
            <v>38588</v>
          </cell>
          <cell r="F5984" t="str">
            <v>42902G5</v>
          </cell>
          <cell r="G5984" t="str">
            <v>6205000302G5</v>
          </cell>
          <cell r="H5984">
            <v>7000</v>
          </cell>
          <cell r="I5984" t="str">
            <v>D</v>
          </cell>
          <cell r="J5984" t="str">
            <v>2 BUAH GAYUNG PLASTIK u/ PROSES &amp; PENGEMASAN FITOF</v>
          </cell>
          <cell r="K5984" t="str">
            <v>103301040</v>
          </cell>
        </row>
        <row r="5985">
          <cell r="A5985" t="str">
            <v>F</v>
          </cell>
          <cell r="B5985" t="str">
            <v>1</v>
          </cell>
          <cell r="D5985" t="str">
            <v>003667</v>
          </cell>
          <cell r="E5985">
            <v>38588</v>
          </cell>
          <cell r="F5985" t="str">
            <v>42902G5</v>
          </cell>
          <cell r="G5985" t="str">
            <v>6205000302G5</v>
          </cell>
          <cell r="H5985">
            <v>42500</v>
          </cell>
          <cell r="I5985" t="str">
            <v>D</v>
          </cell>
          <cell r="J5985" t="str">
            <v>50 BUAH SABUN MANDI u/ PROSES &amp; PENGEMASAN FITOFAR</v>
          </cell>
          <cell r="K5985" t="str">
            <v>103301050</v>
          </cell>
        </row>
        <row r="5986">
          <cell r="A5986" t="str">
            <v>F</v>
          </cell>
          <cell r="B5986" t="str">
            <v>1</v>
          </cell>
          <cell r="D5986" t="str">
            <v>003667</v>
          </cell>
          <cell r="E5986">
            <v>38588</v>
          </cell>
          <cell r="F5986" t="str">
            <v>42902G5</v>
          </cell>
          <cell r="G5986" t="str">
            <v>6205000302G5</v>
          </cell>
          <cell r="H5986">
            <v>10800</v>
          </cell>
          <cell r="I5986" t="str">
            <v>D</v>
          </cell>
          <cell r="J5986" t="str">
            <v>4 KTG SABUN TANGAN CAIR u/ PROSES &amp; PENGEMASAN FIT</v>
          </cell>
          <cell r="K5986" t="str">
            <v>103301060</v>
          </cell>
        </row>
        <row r="5987">
          <cell r="A5987" t="str">
            <v>F</v>
          </cell>
          <cell r="B5987" t="str">
            <v>1</v>
          </cell>
          <cell r="D5987" t="str">
            <v>003667</v>
          </cell>
          <cell r="E5987">
            <v>38588</v>
          </cell>
          <cell r="F5987" t="str">
            <v>42902G5</v>
          </cell>
          <cell r="G5987" t="str">
            <v>6205000302G5</v>
          </cell>
          <cell r="H5987">
            <v>30000</v>
          </cell>
          <cell r="I5987" t="str">
            <v>D</v>
          </cell>
          <cell r="J5987" t="str">
            <v>4 BUAH LAP TANGAN HANDUK GANTUNG u/ PROSES &amp; PENGE</v>
          </cell>
          <cell r="K5987" t="str">
            <v>103301070</v>
          </cell>
        </row>
        <row r="5988">
          <cell r="A5988" t="str">
            <v>F</v>
          </cell>
          <cell r="B5988" t="str">
            <v>1</v>
          </cell>
          <cell r="D5988" t="str">
            <v>003667</v>
          </cell>
          <cell r="E5988">
            <v>38588</v>
          </cell>
          <cell r="F5988" t="str">
            <v>42902G5</v>
          </cell>
          <cell r="G5988" t="str">
            <v>6205000302G5</v>
          </cell>
          <cell r="H5988">
            <v>18000</v>
          </cell>
          <cell r="I5988" t="str">
            <v>D</v>
          </cell>
          <cell r="J5988" t="str">
            <v>4 BUAH LAP PEL DARI BAHAN SUMBU u/ PROSES &amp; PENGEM</v>
          </cell>
          <cell r="K5988" t="str">
            <v>103301080</v>
          </cell>
        </row>
        <row r="5989">
          <cell r="A5989" t="str">
            <v>F</v>
          </cell>
          <cell r="B5989" t="str">
            <v>1</v>
          </cell>
          <cell r="D5989" t="str">
            <v>003667</v>
          </cell>
          <cell r="E5989">
            <v>38588</v>
          </cell>
          <cell r="F5989" t="str">
            <v>42902G5</v>
          </cell>
          <cell r="G5989" t="str">
            <v>6205000302G5</v>
          </cell>
          <cell r="H5989">
            <v>48000</v>
          </cell>
          <cell r="I5989" t="str">
            <v>D</v>
          </cell>
          <cell r="J5989" t="str">
            <v>12 BUAH LAP FLANEL ORANGE UK. BESAR u/ PROSES &amp; PE</v>
          </cell>
          <cell r="K5989" t="str">
            <v>103301090</v>
          </cell>
        </row>
        <row r="5990">
          <cell r="A5990" t="str">
            <v>F</v>
          </cell>
          <cell r="B5990" t="str">
            <v>1</v>
          </cell>
          <cell r="D5990" t="str">
            <v>003667</v>
          </cell>
          <cell r="E5990">
            <v>38588</v>
          </cell>
          <cell r="F5990" t="str">
            <v>42902G5</v>
          </cell>
          <cell r="G5990" t="str">
            <v>6205000302G5</v>
          </cell>
          <cell r="H5990">
            <v>28000</v>
          </cell>
          <cell r="I5990" t="str">
            <v>D</v>
          </cell>
          <cell r="J5990" t="str">
            <v>1 LUSIN GANTUNGAN BAJU u/ PROSES &amp; PENGEMASAN FITO</v>
          </cell>
          <cell r="K5990" t="str">
            <v>103301100</v>
          </cell>
        </row>
        <row r="5991">
          <cell r="A5991" t="str">
            <v>F</v>
          </cell>
          <cell r="B5991" t="str">
            <v>1</v>
          </cell>
          <cell r="D5991" t="str">
            <v>003667</v>
          </cell>
          <cell r="E5991">
            <v>38588</v>
          </cell>
          <cell r="F5991" t="str">
            <v>48603J1</v>
          </cell>
          <cell r="G5991" t="str">
            <v>6705010103J1</v>
          </cell>
          <cell r="H5991">
            <v>18000</v>
          </cell>
          <cell r="I5991" t="str">
            <v>D</v>
          </cell>
          <cell r="J5991" t="str">
            <v>6 BUAH BUKU KWARTO u/ PEMASTIAN MUTU</v>
          </cell>
          <cell r="K5991" t="str">
            <v>103301110</v>
          </cell>
        </row>
        <row r="5992">
          <cell r="A5992" t="str">
            <v>F</v>
          </cell>
          <cell r="B5992" t="str">
            <v>1</v>
          </cell>
          <cell r="D5992" t="str">
            <v>003667</v>
          </cell>
          <cell r="E5992">
            <v>38588</v>
          </cell>
          <cell r="F5992" t="str">
            <v>48603J1</v>
          </cell>
          <cell r="G5992" t="str">
            <v>6705010103J1</v>
          </cell>
          <cell r="H5992">
            <v>3750</v>
          </cell>
          <cell r="I5992" t="str">
            <v>D</v>
          </cell>
          <cell r="J5992" t="str">
            <v>5 BUAH MAP  L.FOLDER TRANSPARAN PUTIH u/ PEMASTIAN</v>
          </cell>
          <cell r="K5992" t="str">
            <v>103301120</v>
          </cell>
        </row>
        <row r="5993">
          <cell r="A5993" t="str">
            <v>F</v>
          </cell>
          <cell r="B5993" t="str">
            <v>1</v>
          </cell>
          <cell r="D5993" t="str">
            <v>003667</v>
          </cell>
          <cell r="E5993">
            <v>38588</v>
          </cell>
          <cell r="F5993" t="str">
            <v>48604J1</v>
          </cell>
          <cell r="G5993" t="str">
            <v>6705030104J1</v>
          </cell>
          <cell r="H5993">
            <v>15000</v>
          </cell>
          <cell r="I5993" t="str">
            <v>D</v>
          </cell>
          <cell r="J5993" t="str">
            <v>1 BUAH TINTA REFILL (BLACK) DATAPRINT DP-002  ACAC</v>
          </cell>
          <cell r="K5993" t="str">
            <v>103301130</v>
          </cell>
        </row>
        <row r="5994">
          <cell r="A5994" t="str">
            <v>F</v>
          </cell>
          <cell r="B5994" t="str">
            <v>1</v>
          </cell>
          <cell r="D5994" t="str">
            <v>003667</v>
          </cell>
          <cell r="E5994">
            <v>38588</v>
          </cell>
          <cell r="F5994" t="str">
            <v>48603J1</v>
          </cell>
          <cell r="G5994" t="str">
            <v>6705010103J1</v>
          </cell>
          <cell r="H5994">
            <v>6000</v>
          </cell>
          <cell r="I5994" t="str">
            <v>D</v>
          </cell>
          <cell r="J5994" t="str">
            <v>6 BUAH PENGHAPUS PENSIL STAEDLER u/ PEMASTIAN MUTU</v>
          </cell>
          <cell r="K5994" t="str">
            <v>103301140</v>
          </cell>
        </row>
        <row r="5995">
          <cell r="A5995" t="str">
            <v>F</v>
          </cell>
          <cell r="B5995" t="str">
            <v>1</v>
          </cell>
          <cell r="D5995" t="str">
            <v>003667</v>
          </cell>
          <cell r="E5995">
            <v>38588</v>
          </cell>
          <cell r="F5995" t="str">
            <v>48603J1</v>
          </cell>
          <cell r="G5995" t="str">
            <v>6705010103J1</v>
          </cell>
          <cell r="H5995">
            <v>16000</v>
          </cell>
          <cell r="I5995" t="str">
            <v>D</v>
          </cell>
          <cell r="J5995" t="str">
            <v>10 BUAH PENSIL HB STAEDLER u/ PEMASTIAN MUTU</v>
          </cell>
          <cell r="K5995" t="str">
            <v>103301150</v>
          </cell>
        </row>
        <row r="5996">
          <cell r="A5996" t="str">
            <v>F</v>
          </cell>
          <cell r="B5996" t="str">
            <v>1</v>
          </cell>
          <cell r="D5996" t="str">
            <v>003667</v>
          </cell>
          <cell r="E5996">
            <v>38588</v>
          </cell>
          <cell r="F5996" t="str">
            <v>48603J1</v>
          </cell>
          <cell r="G5996" t="str">
            <v>6705010103J1</v>
          </cell>
          <cell r="H5996">
            <v>7000</v>
          </cell>
          <cell r="I5996" t="str">
            <v>D</v>
          </cell>
          <cell r="J5996" t="str">
            <v>1 BUAH PERFORATOR KEIKO NO 30 BIRU u/ PEMASTIAN MU</v>
          </cell>
          <cell r="K5996" t="str">
            <v>103301160</v>
          </cell>
        </row>
        <row r="5997">
          <cell r="A5997" t="str">
            <v>F</v>
          </cell>
          <cell r="B5997" t="str">
            <v>1</v>
          </cell>
          <cell r="D5997" t="str">
            <v>003667</v>
          </cell>
          <cell r="E5997">
            <v>38588</v>
          </cell>
          <cell r="F5997" t="str">
            <v>48603J1</v>
          </cell>
          <cell r="G5997" t="str">
            <v>6705010103J1</v>
          </cell>
          <cell r="H5997">
            <v>43800</v>
          </cell>
          <cell r="I5997" t="str">
            <v>D</v>
          </cell>
          <cell r="J5997" t="str">
            <v>2 BUAH BATTEREY SEGI EMPAT u/ PEMASTIAN MUTU</v>
          </cell>
          <cell r="K5997" t="str">
            <v>103301170</v>
          </cell>
        </row>
        <row r="5998">
          <cell r="A5998" t="str">
            <v>F</v>
          </cell>
          <cell r="B5998" t="str">
            <v>1</v>
          </cell>
          <cell r="D5998" t="str">
            <v>003667</v>
          </cell>
          <cell r="E5998">
            <v>38588</v>
          </cell>
          <cell r="F5998" t="str">
            <v>48603J1</v>
          </cell>
          <cell r="G5998" t="str">
            <v>6705010103J1</v>
          </cell>
          <cell r="H5998">
            <v>6000</v>
          </cell>
          <cell r="I5998" t="str">
            <v>D</v>
          </cell>
          <cell r="J5998" t="str">
            <v>3 DUS BINDER KLIP NO. 111  u/ PEMASTIAN MUTU</v>
          </cell>
          <cell r="K5998" t="str">
            <v>103301180</v>
          </cell>
        </row>
        <row r="5999">
          <cell r="A5999" t="str">
            <v>F</v>
          </cell>
          <cell r="B5999" t="str">
            <v>1</v>
          </cell>
          <cell r="D5999" t="str">
            <v>003667</v>
          </cell>
          <cell r="E5999">
            <v>38588</v>
          </cell>
          <cell r="F5999" t="str">
            <v>48603J1</v>
          </cell>
          <cell r="G5999" t="str">
            <v>6705010103J1</v>
          </cell>
          <cell r="H5999">
            <v>6000</v>
          </cell>
          <cell r="I5999" t="str">
            <v>D</v>
          </cell>
          <cell r="J5999" t="str">
            <v>2 DUS BINDER CLIPS NO. 155 u/ PEMASTIAN MUTU</v>
          </cell>
          <cell r="K5999" t="str">
            <v>103301190</v>
          </cell>
        </row>
        <row r="6000">
          <cell r="A6000" t="str">
            <v>F</v>
          </cell>
          <cell r="B6000" t="str">
            <v>1</v>
          </cell>
          <cell r="D6000" t="str">
            <v>003667</v>
          </cell>
          <cell r="E6000">
            <v>38588</v>
          </cell>
          <cell r="F6000" t="str">
            <v>48603J1</v>
          </cell>
          <cell r="G6000" t="str">
            <v>6705010103J1</v>
          </cell>
          <cell r="H6000">
            <v>405000</v>
          </cell>
          <cell r="I6000" t="str">
            <v>D</v>
          </cell>
          <cell r="J6000" t="str">
            <v>20 RIM KERTAS HVS A4S 70 GR - 21,5 X 29,7 CM u/ PE</v>
          </cell>
          <cell r="K6000" t="str">
            <v>103301200</v>
          </cell>
        </row>
        <row r="6001">
          <cell r="A6001" t="str">
            <v>F</v>
          </cell>
          <cell r="B6001" t="str">
            <v>1</v>
          </cell>
          <cell r="D6001" t="str">
            <v>003667</v>
          </cell>
          <cell r="E6001">
            <v>38588</v>
          </cell>
          <cell r="F6001" t="str">
            <v>48603J1</v>
          </cell>
          <cell r="G6001" t="str">
            <v>6705010103J1</v>
          </cell>
          <cell r="H6001">
            <v>24500</v>
          </cell>
          <cell r="I6001" t="str">
            <v>D</v>
          </cell>
          <cell r="J6001" t="str">
            <v>1 RIM KERTAS HVS A4 70 GR - 21 X 29,7 BIRU u/ PEMA</v>
          </cell>
          <cell r="K6001" t="str">
            <v>103301210</v>
          </cell>
        </row>
        <row r="6002">
          <cell r="A6002" t="str">
            <v>F</v>
          </cell>
          <cell r="B6002" t="str">
            <v>1</v>
          </cell>
          <cell r="D6002" t="str">
            <v>003667</v>
          </cell>
          <cell r="E6002">
            <v>38588</v>
          </cell>
          <cell r="F6002" t="str">
            <v>48604J1</v>
          </cell>
          <cell r="G6002" t="str">
            <v>6705030104J1</v>
          </cell>
          <cell r="H6002">
            <v>24500</v>
          </cell>
          <cell r="I6002" t="str">
            <v>D</v>
          </cell>
          <cell r="J6002" t="str">
            <v>1 RIM KERTAS HVS 60 GR WARNA  BIRU u/ PEMASTIAN MU</v>
          </cell>
          <cell r="K6002" t="str">
            <v>103301220</v>
          </cell>
        </row>
        <row r="6003">
          <cell r="A6003" t="str">
            <v>F</v>
          </cell>
          <cell r="B6003" t="str">
            <v>1</v>
          </cell>
          <cell r="D6003" t="str">
            <v>003667</v>
          </cell>
          <cell r="E6003">
            <v>38588</v>
          </cell>
          <cell r="F6003" t="str">
            <v>48603J1</v>
          </cell>
          <cell r="G6003" t="str">
            <v>6705010103J1</v>
          </cell>
          <cell r="H6003">
            <v>75000</v>
          </cell>
          <cell r="I6003" t="str">
            <v>D</v>
          </cell>
          <cell r="J6003" t="str">
            <v>15 BUAH SPIDOL ARTLINE BESAR - HITAM u/ PEMASTIAN</v>
          </cell>
          <cell r="K6003" t="str">
            <v>103301230</v>
          </cell>
        </row>
        <row r="6004">
          <cell r="A6004" t="str">
            <v>F</v>
          </cell>
          <cell r="B6004" t="str">
            <v>1</v>
          </cell>
          <cell r="D6004" t="str">
            <v>003667</v>
          </cell>
          <cell r="E6004">
            <v>38588</v>
          </cell>
          <cell r="F6004" t="str">
            <v>48603J1</v>
          </cell>
          <cell r="G6004" t="str">
            <v>6705010103J1</v>
          </cell>
          <cell r="H6004">
            <v>54000</v>
          </cell>
          <cell r="I6004" t="str">
            <v>D</v>
          </cell>
          <cell r="J6004" t="str">
            <v>18 BUAH MAP PLASTIK SNELHEKTER u/ PEMASTIAN MUTU</v>
          </cell>
          <cell r="K6004" t="str">
            <v>103301240</v>
          </cell>
        </row>
        <row r="6005">
          <cell r="A6005" t="str">
            <v>F</v>
          </cell>
          <cell r="B6005" t="str">
            <v>1</v>
          </cell>
          <cell r="D6005" t="str">
            <v>003667</v>
          </cell>
          <cell r="E6005">
            <v>38588</v>
          </cell>
          <cell r="F6005" t="str">
            <v>48603J1</v>
          </cell>
          <cell r="G6005" t="str">
            <v>6705010103J1</v>
          </cell>
          <cell r="H6005">
            <v>7000</v>
          </cell>
          <cell r="I6005" t="str">
            <v>D</v>
          </cell>
          <cell r="J6005" t="str">
            <v>1 BUAH HEKTER MAX HD 10 KECIL u/ PEMASTIAN MUTU</v>
          </cell>
          <cell r="K6005" t="str">
            <v>103301250</v>
          </cell>
        </row>
        <row r="6006">
          <cell r="A6006" t="str">
            <v>F</v>
          </cell>
          <cell r="B6006" t="str">
            <v>1</v>
          </cell>
          <cell r="D6006" t="str">
            <v>003667</v>
          </cell>
          <cell r="E6006">
            <v>38588</v>
          </cell>
          <cell r="F6006" t="str">
            <v>48603J1</v>
          </cell>
          <cell r="G6006" t="str">
            <v>6705010103J1</v>
          </cell>
          <cell r="H6006">
            <v>37000</v>
          </cell>
          <cell r="I6006" t="str">
            <v>D</v>
          </cell>
          <cell r="J6006" t="str">
            <v>4 ROLL CELLOTAPE UK 1" u/ PEMASTIAN MUTU</v>
          </cell>
          <cell r="K6006" t="str">
            <v>103301260</v>
          </cell>
        </row>
        <row r="6007">
          <cell r="A6007" t="str">
            <v>F</v>
          </cell>
          <cell r="B6007" t="str">
            <v>1</v>
          </cell>
          <cell r="D6007" t="str">
            <v>003667</v>
          </cell>
          <cell r="E6007">
            <v>38588</v>
          </cell>
          <cell r="F6007" t="str">
            <v>48603J1</v>
          </cell>
          <cell r="G6007" t="str">
            <v>6705010103J1</v>
          </cell>
          <cell r="H6007">
            <v>41625</v>
          </cell>
          <cell r="I6007" t="str">
            <v>D</v>
          </cell>
          <cell r="J6007" t="str">
            <v>9 BUAH CELLOTAPE UK 1/2" u/ PEMASTIAN MUTU</v>
          </cell>
          <cell r="K6007" t="str">
            <v>103301270</v>
          </cell>
        </row>
        <row r="6008">
          <cell r="A6008" t="str">
            <v>F</v>
          </cell>
          <cell r="B6008" t="str">
            <v>1</v>
          </cell>
          <cell r="D6008" t="str">
            <v>003667</v>
          </cell>
          <cell r="E6008">
            <v>38588</v>
          </cell>
          <cell r="F6008" t="str">
            <v>48603J1</v>
          </cell>
          <cell r="G6008" t="str">
            <v>6705010103J1</v>
          </cell>
          <cell r="H6008">
            <v>1500</v>
          </cell>
          <cell r="I6008" t="str">
            <v>D</v>
          </cell>
          <cell r="J6008" t="str">
            <v>2 BUAH PENGGARIS PLASTIK 30 CM u/ PEMASTIAN MUTU</v>
          </cell>
          <cell r="K6008" t="str">
            <v>103301280</v>
          </cell>
        </row>
        <row r="6009">
          <cell r="A6009" t="str">
            <v>F</v>
          </cell>
          <cell r="B6009" t="str">
            <v>1</v>
          </cell>
          <cell r="D6009" t="str">
            <v>003667</v>
          </cell>
          <cell r="E6009">
            <v>38588</v>
          </cell>
          <cell r="F6009" t="str">
            <v>48603J1</v>
          </cell>
          <cell r="G6009" t="str">
            <v>6705010103J1</v>
          </cell>
          <cell r="H6009">
            <v>2000</v>
          </cell>
          <cell r="I6009" t="str">
            <v>D</v>
          </cell>
          <cell r="J6009" t="str">
            <v>1 BUAH TIPP - EX  u/ PEMASTIAN MUTU</v>
          </cell>
          <cell r="K6009" t="str">
            <v>103301290</v>
          </cell>
        </row>
        <row r="6010">
          <cell r="A6010" t="str">
            <v>F</v>
          </cell>
          <cell r="B6010" t="str">
            <v>1</v>
          </cell>
          <cell r="D6010" t="str">
            <v>003667</v>
          </cell>
          <cell r="E6010">
            <v>38588</v>
          </cell>
          <cell r="F6010" t="str">
            <v>48603J1</v>
          </cell>
          <cell r="G6010" t="str">
            <v>6705010103J1</v>
          </cell>
          <cell r="H6010">
            <v>12000</v>
          </cell>
          <cell r="I6010" t="str">
            <v>D</v>
          </cell>
          <cell r="J6010" t="str">
            <v>2 DUS CLIPS TRIGONAL NO.3 (KECIL) u/ PEMASTIAN MUT</v>
          </cell>
          <cell r="K6010" t="str">
            <v>103301300</v>
          </cell>
        </row>
        <row r="6011">
          <cell r="A6011" t="str">
            <v>F</v>
          </cell>
          <cell r="B6011" t="str">
            <v>1</v>
          </cell>
          <cell r="D6011" t="str">
            <v>003667</v>
          </cell>
          <cell r="E6011">
            <v>38588</v>
          </cell>
          <cell r="F6011" t="str">
            <v>48603J1</v>
          </cell>
          <cell r="G6011" t="str">
            <v>6705010103J1</v>
          </cell>
          <cell r="H6011">
            <v>8500</v>
          </cell>
          <cell r="I6011" t="str">
            <v>D</v>
          </cell>
          <cell r="J6011" t="str">
            <v>1 BUAH CALCULATOR KECIL MERK. "KARCEE" u/ PEMASTIA</v>
          </cell>
          <cell r="K6011" t="str">
            <v>103301310</v>
          </cell>
        </row>
        <row r="6012">
          <cell r="A6012" t="str">
            <v>F</v>
          </cell>
          <cell r="B6012" t="str">
            <v>1</v>
          </cell>
          <cell r="D6012" t="str">
            <v>003667</v>
          </cell>
          <cell r="E6012">
            <v>38588</v>
          </cell>
          <cell r="F6012" t="str">
            <v>46105J1</v>
          </cell>
          <cell r="G6012" t="str">
            <v>6604020105J1</v>
          </cell>
          <cell r="H6012">
            <v>50000</v>
          </cell>
          <cell r="I6012" t="str">
            <v>D</v>
          </cell>
          <cell r="J6012" t="str">
            <v>1 SET MOUSE INFRA RED  u/ PEMASTIAN MUTU</v>
          </cell>
          <cell r="K6012" t="str">
            <v>103301320</v>
          </cell>
        </row>
        <row r="6013">
          <cell r="A6013" t="str">
            <v>F</v>
          </cell>
          <cell r="B6013" t="str">
            <v>1</v>
          </cell>
          <cell r="D6013" t="str">
            <v>003667</v>
          </cell>
          <cell r="E6013">
            <v>38588</v>
          </cell>
          <cell r="F6013" t="str">
            <v>42302J1</v>
          </cell>
          <cell r="G6013" t="str">
            <v>6204030102J1</v>
          </cell>
          <cell r="H6013">
            <v>1300</v>
          </cell>
          <cell r="I6013" t="str">
            <v>D</v>
          </cell>
          <cell r="J6013" t="str">
            <v>1 ROLL TISSUE ROLL  u/ PEMASTIAN MUTU</v>
          </cell>
          <cell r="K6013" t="str">
            <v>103301330</v>
          </cell>
        </row>
        <row r="6014">
          <cell r="A6014" t="str">
            <v>F</v>
          </cell>
          <cell r="B6014" t="str">
            <v>1</v>
          </cell>
          <cell r="D6014" t="str">
            <v>003667</v>
          </cell>
          <cell r="E6014">
            <v>38588</v>
          </cell>
          <cell r="F6014" t="str">
            <v>42302J1</v>
          </cell>
          <cell r="G6014" t="str">
            <v>6204030102J1</v>
          </cell>
          <cell r="H6014">
            <v>26000</v>
          </cell>
          <cell r="I6014" t="str">
            <v>D</v>
          </cell>
          <cell r="J6014" t="str">
            <v>4 KTG PENGHARUM STELLA ALL IN ONE u/ PEMASTIAN MUT</v>
          </cell>
          <cell r="K6014" t="str">
            <v>103301340</v>
          </cell>
        </row>
        <row r="6015">
          <cell r="A6015" t="str">
            <v>F</v>
          </cell>
          <cell r="B6015" t="str">
            <v>1</v>
          </cell>
          <cell r="D6015" t="str">
            <v>003667</v>
          </cell>
          <cell r="E6015">
            <v>38588</v>
          </cell>
          <cell r="F6015" t="str">
            <v>42302J1</v>
          </cell>
          <cell r="G6015" t="str">
            <v>6204030102J1</v>
          </cell>
          <cell r="H6015">
            <v>7650</v>
          </cell>
          <cell r="I6015" t="str">
            <v>D</v>
          </cell>
          <cell r="J6015" t="str">
            <v>9 BUAH SABUN MANDI u/ PEMASTIAN MUTU</v>
          </cell>
          <cell r="K6015" t="str">
            <v>103301350</v>
          </cell>
        </row>
        <row r="6016">
          <cell r="A6016" t="str">
            <v>F</v>
          </cell>
          <cell r="B6016" t="str">
            <v>1</v>
          </cell>
          <cell r="D6016" t="str">
            <v>003667</v>
          </cell>
          <cell r="E6016">
            <v>38588</v>
          </cell>
          <cell r="F6016" t="str">
            <v>42302J1</v>
          </cell>
          <cell r="G6016" t="str">
            <v>6204030102J1</v>
          </cell>
          <cell r="H6016">
            <v>58200</v>
          </cell>
          <cell r="I6016" t="str">
            <v>D</v>
          </cell>
          <cell r="J6016" t="str">
            <v>12 PSNG KAOS KAKI PUTIH u/ PEMASTIAN MUTU</v>
          </cell>
          <cell r="K6016" t="str">
            <v>103301360</v>
          </cell>
        </row>
        <row r="6017">
          <cell r="A6017" t="str">
            <v>F</v>
          </cell>
          <cell r="B6017" t="str">
            <v>2</v>
          </cell>
          <cell r="D6017" t="str">
            <v>001534</v>
          </cell>
          <cell r="E6017">
            <v>38590</v>
          </cell>
          <cell r="F6017" t="str">
            <v>1010200</v>
          </cell>
          <cell r="G6017" t="str">
            <v>110302010200</v>
          </cell>
          <cell r="H6017">
            <v>2582178</v>
          </cell>
          <cell r="I6017" t="str">
            <v>K</v>
          </cell>
          <cell r="J6017" t="str">
            <v>PEMBAYARAN 925/MH/VIII/05 KPD KIMIA FARMA APOTEK</v>
          </cell>
          <cell r="K6017" t="str">
            <v>301600100</v>
          </cell>
        </row>
        <row r="6018">
          <cell r="A6018" t="str">
            <v>F</v>
          </cell>
          <cell r="B6018" t="str">
            <v>2</v>
          </cell>
          <cell r="D6018" t="str">
            <v>001534</v>
          </cell>
          <cell r="E6018">
            <v>38590</v>
          </cell>
          <cell r="F6018" t="str">
            <v>193KI09</v>
          </cell>
          <cell r="G6018" t="str">
            <v>21070302KI09</v>
          </cell>
          <cell r="H6018">
            <v>234743</v>
          </cell>
          <cell r="I6018" t="str">
            <v>D</v>
          </cell>
          <cell r="J6018" t="str">
            <v>TK PPN                  CIJWL-051-0019463      /</v>
          </cell>
          <cell r="K6018" t="str">
            <v>301600110</v>
          </cell>
        </row>
        <row r="6019">
          <cell r="A6019" t="str">
            <v>F</v>
          </cell>
          <cell r="B6019" t="str">
            <v>2</v>
          </cell>
          <cell r="D6019" t="str">
            <v>001535</v>
          </cell>
          <cell r="E6019">
            <v>38590</v>
          </cell>
          <cell r="F6019" t="str">
            <v>1010200</v>
          </cell>
          <cell r="G6019" t="str">
            <v>110302010200</v>
          </cell>
          <cell r="H6019">
            <v>1571460</v>
          </cell>
          <cell r="I6019" t="str">
            <v>K</v>
          </cell>
          <cell r="J6019" t="str">
            <v>PEMBAYARAN 866/MH/VII/05 KPD AGAPE TRIKARSA LIBRAT</v>
          </cell>
          <cell r="K6019" t="str">
            <v>301600120</v>
          </cell>
        </row>
        <row r="6020">
          <cell r="A6020" t="str">
            <v>F</v>
          </cell>
          <cell r="B6020" t="str">
            <v>2</v>
          </cell>
          <cell r="D6020" t="str">
            <v>001535</v>
          </cell>
          <cell r="E6020">
            <v>38590</v>
          </cell>
          <cell r="F6020" t="str">
            <v>135AG07</v>
          </cell>
          <cell r="G6020" t="str">
            <v>21050601AG07</v>
          </cell>
          <cell r="H6020">
            <v>1428600</v>
          </cell>
          <cell r="I6020" t="str">
            <v>D</v>
          </cell>
          <cell r="J6020" t="str">
            <v>AGAPE TRIKARSA LIBRA 039/FR/BDG           01140/06</v>
          </cell>
          <cell r="K6020" t="str">
            <v>301600130</v>
          </cell>
        </row>
        <row r="6021">
          <cell r="A6021" t="str">
            <v>F</v>
          </cell>
          <cell r="B6021" t="str">
            <v>2</v>
          </cell>
          <cell r="D6021" t="str">
            <v>001535</v>
          </cell>
          <cell r="E6021">
            <v>38590</v>
          </cell>
          <cell r="F6021" t="str">
            <v>135AG07</v>
          </cell>
          <cell r="G6021" t="str">
            <v>21050601AG07</v>
          </cell>
          <cell r="H6021">
            <v>142860</v>
          </cell>
          <cell r="I6021" t="str">
            <v>D</v>
          </cell>
          <cell r="J6021" t="str">
            <v>AGAPE TRIKARSA LIBRA  L DHEIW-503-0006577 01140/06</v>
          </cell>
          <cell r="K6021" t="str">
            <v>301600140</v>
          </cell>
        </row>
        <row r="6022">
          <cell r="A6022" t="str">
            <v>F</v>
          </cell>
          <cell r="B6022" t="str">
            <v>2</v>
          </cell>
          <cell r="D6022" t="str">
            <v>001534</v>
          </cell>
          <cell r="E6022">
            <v>38590</v>
          </cell>
          <cell r="F6022" t="str">
            <v>193KI09</v>
          </cell>
          <cell r="G6022" t="str">
            <v>21070302KI09</v>
          </cell>
          <cell r="H6022">
            <v>2347435</v>
          </cell>
          <cell r="I6022" t="str">
            <v>D</v>
          </cell>
          <cell r="J6022" t="str">
            <v>KIMIA FARMA 12       860/BM-BDG/VI/2005</v>
          </cell>
          <cell r="K6022" t="str">
            <v>301600150</v>
          </cell>
        </row>
        <row r="6023">
          <cell r="A6023" t="str">
            <v>F</v>
          </cell>
          <cell r="B6023" t="str">
            <v>2</v>
          </cell>
          <cell r="D6023" t="str">
            <v>001536</v>
          </cell>
          <cell r="E6023">
            <v>38590</v>
          </cell>
          <cell r="F6023" t="str">
            <v>1010200</v>
          </cell>
          <cell r="G6023" t="str">
            <v>110302010200</v>
          </cell>
          <cell r="H6023">
            <v>10799250</v>
          </cell>
          <cell r="I6023" t="str">
            <v>K</v>
          </cell>
          <cell r="J6023" t="str">
            <v>PEMBAYARAN 802/MH/VII/05 KPD ANUGRAH PT</v>
          </cell>
          <cell r="K6023" t="str">
            <v>301600160</v>
          </cell>
        </row>
        <row r="6024">
          <cell r="A6024" t="str">
            <v>F</v>
          </cell>
          <cell r="B6024" t="str">
            <v>2</v>
          </cell>
          <cell r="D6024" t="str">
            <v>001536</v>
          </cell>
          <cell r="E6024">
            <v>38590</v>
          </cell>
          <cell r="F6024" t="str">
            <v>130AN28</v>
          </cell>
          <cell r="G6024" t="str">
            <v>21010101AN28</v>
          </cell>
          <cell r="H6024">
            <v>9817500</v>
          </cell>
          <cell r="I6024" t="str">
            <v>D</v>
          </cell>
          <cell r="J6024" t="str">
            <v>ANUGRAH              0000675</v>
          </cell>
          <cell r="K6024" t="str">
            <v>301600170</v>
          </cell>
        </row>
        <row r="6025">
          <cell r="A6025" t="str">
            <v>F</v>
          </cell>
          <cell r="B6025" t="str">
            <v>2</v>
          </cell>
          <cell r="D6025" t="str">
            <v>001536</v>
          </cell>
          <cell r="E6025">
            <v>38590</v>
          </cell>
          <cell r="F6025" t="str">
            <v>130AN28</v>
          </cell>
          <cell r="G6025" t="str">
            <v>21010101AN28</v>
          </cell>
          <cell r="H6025">
            <v>981750</v>
          </cell>
          <cell r="I6025" t="str">
            <v>D</v>
          </cell>
          <cell r="J6025" t="str">
            <v>KR PPN ANUGRAH          JDCEH-606-0000675      /</v>
          </cell>
          <cell r="K6025" t="str">
            <v>301600180</v>
          </cell>
        </row>
        <row r="6026">
          <cell r="A6026" t="str">
            <v>F</v>
          </cell>
          <cell r="B6026" t="str">
            <v>2</v>
          </cell>
          <cell r="D6026" t="str">
            <v>001537</v>
          </cell>
          <cell r="E6026">
            <v>38590</v>
          </cell>
          <cell r="F6026" t="str">
            <v>1010200</v>
          </cell>
          <cell r="G6026" t="str">
            <v>110302010200</v>
          </cell>
          <cell r="H6026">
            <v>1791900</v>
          </cell>
          <cell r="I6026" t="str">
            <v>K</v>
          </cell>
          <cell r="J6026" t="str">
            <v>PEMBAYARAN 920/MH/VIII/05 KPD PT.AVESTA CONTINENTA</v>
          </cell>
          <cell r="K6026" t="str">
            <v>301600190</v>
          </cell>
        </row>
        <row r="6027">
          <cell r="A6027" t="str">
            <v>F</v>
          </cell>
          <cell r="B6027" t="str">
            <v>2</v>
          </cell>
          <cell r="D6027" t="str">
            <v>001537</v>
          </cell>
          <cell r="E6027">
            <v>38590</v>
          </cell>
          <cell r="F6027" t="str">
            <v>130AV00</v>
          </cell>
          <cell r="G6027" t="str">
            <v>21010101AV00</v>
          </cell>
          <cell r="H6027">
            <v>1630800</v>
          </cell>
          <cell r="I6027" t="str">
            <v>D</v>
          </cell>
          <cell r="J6027" t="str">
            <v>AVESTA CONT. PACK, P 0077/KWT/06/05       01215/02</v>
          </cell>
          <cell r="K6027" t="str">
            <v>301600200</v>
          </cell>
        </row>
        <row r="6028">
          <cell r="A6028" t="str">
            <v>F</v>
          </cell>
          <cell r="B6028" t="str">
            <v>2</v>
          </cell>
          <cell r="D6028" t="str">
            <v>001537</v>
          </cell>
          <cell r="E6028">
            <v>38590</v>
          </cell>
          <cell r="F6028" t="str">
            <v>130AV00</v>
          </cell>
          <cell r="G6028" t="str">
            <v>21010101AV00</v>
          </cell>
          <cell r="H6028">
            <v>1800</v>
          </cell>
          <cell r="I6028" t="str">
            <v>K</v>
          </cell>
          <cell r="J6028" t="str">
            <v>KR PPN AVESTA CONT. PAC CMKAL-407-0084813 01215/02</v>
          </cell>
          <cell r="K6028" t="str">
            <v>301600210</v>
          </cell>
        </row>
        <row r="6029">
          <cell r="A6029" t="str">
            <v>F</v>
          </cell>
          <cell r="B6029" t="str">
            <v>2</v>
          </cell>
          <cell r="D6029" t="str">
            <v>001537</v>
          </cell>
          <cell r="E6029">
            <v>38590</v>
          </cell>
          <cell r="F6029" t="str">
            <v>130AV00</v>
          </cell>
          <cell r="G6029" t="str">
            <v>21010101AV00</v>
          </cell>
          <cell r="H6029">
            <v>180</v>
          </cell>
          <cell r="I6029" t="str">
            <v>K</v>
          </cell>
          <cell r="J6029" t="str">
            <v>KR PPN AVESTA CONT. PAC CMKAL-407-0084813 01215/02</v>
          </cell>
          <cell r="K6029" t="str">
            <v>301600220</v>
          </cell>
        </row>
        <row r="6030">
          <cell r="A6030" t="str">
            <v>F</v>
          </cell>
          <cell r="B6030" t="str">
            <v>2</v>
          </cell>
          <cell r="D6030" t="str">
            <v>001537</v>
          </cell>
          <cell r="E6030">
            <v>38590</v>
          </cell>
          <cell r="F6030" t="str">
            <v>130AV00</v>
          </cell>
          <cell r="G6030" t="str">
            <v>21010101AV00</v>
          </cell>
          <cell r="H6030">
            <v>163080</v>
          </cell>
          <cell r="I6030" t="str">
            <v>D</v>
          </cell>
          <cell r="J6030" t="str">
            <v>KR PPN AVESTA CONT. PAC CMKAL-407-0084813 01215/02</v>
          </cell>
          <cell r="K6030" t="str">
            <v>301600230</v>
          </cell>
        </row>
        <row r="6031">
          <cell r="A6031" t="str">
            <v>F</v>
          </cell>
          <cell r="B6031" t="str">
            <v>2</v>
          </cell>
          <cell r="D6031" t="str">
            <v>001538</v>
          </cell>
          <cell r="E6031">
            <v>38590</v>
          </cell>
          <cell r="F6031" t="str">
            <v>1010200</v>
          </cell>
          <cell r="G6031" t="str">
            <v>110302010200</v>
          </cell>
          <cell r="H6031">
            <v>10344400</v>
          </cell>
          <cell r="I6031" t="str">
            <v>K</v>
          </cell>
          <cell r="J6031" t="str">
            <v>PEMBAYARAN 912/MH/VIII/05 KPD BUROQ TECHNICAL IND</v>
          </cell>
          <cell r="K6031" t="str">
            <v>301600240</v>
          </cell>
        </row>
        <row r="6032">
          <cell r="A6032" t="str">
            <v>F</v>
          </cell>
          <cell r="B6032" t="str">
            <v>2</v>
          </cell>
          <cell r="D6032" t="str">
            <v>001538</v>
          </cell>
          <cell r="E6032">
            <v>38590</v>
          </cell>
          <cell r="F6032" t="str">
            <v>135BU13</v>
          </cell>
          <cell r="G6032" t="str">
            <v>21050601BU13</v>
          </cell>
          <cell r="H6032">
            <v>2450000</v>
          </cell>
          <cell r="I6032" t="str">
            <v>D</v>
          </cell>
          <cell r="J6032" t="str">
            <v>BUROQ TECHNICAL IND. 052/BTI/F/VI/05      01214/07</v>
          </cell>
          <cell r="K6032" t="str">
            <v>301600250</v>
          </cell>
        </row>
        <row r="6033">
          <cell r="A6033" t="str">
            <v>F</v>
          </cell>
          <cell r="B6033" t="str">
            <v>2</v>
          </cell>
          <cell r="D6033" t="str">
            <v>001538</v>
          </cell>
          <cell r="E6033">
            <v>38590</v>
          </cell>
          <cell r="F6033" t="str">
            <v>135BU13</v>
          </cell>
          <cell r="G6033" t="str">
            <v>21050601BU13</v>
          </cell>
          <cell r="H6033">
            <v>245000</v>
          </cell>
          <cell r="I6033" t="str">
            <v>D</v>
          </cell>
          <cell r="J6033" t="str">
            <v>KR PPN BUROQ TECHNICAL  EXEHP-424-0000034 01214/07</v>
          </cell>
          <cell r="K6033" t="str">
            <v>301600260</v>
          </cell>
        </row>
        <row r="6034">
          <cell r="A6034" t="str">
            <v>F</v>
          </cell>
          <cell r="B6034" t="str">
            <v>2</v>
          </cell>
          <cell r="D6034" t="str">
            <v>001538</v>
          </cell>
          <cell r="E6034">
            <v>38590</v>
          </cell>
          <cell r="F6034" t="str">
            <v>135BU13</v>
          </cell>
          <cell r="G6034" t="str">
            <v>21050601BU13</v>
          </cell>
          <cell r="H6034">
            <v>2318000</v>
          </cell>
          <cell r="I6034" t="str">
            <v>D</v>
          </cell>
          <cell r="J6034" t="str">
            <v>BUROQ TECHNICAL IND. 050/BTI/F/VI/05      01212/07</v>
          </cell>
          <cell r="K6034" t="str">
            <v>301600270</v>
          </cell>
        </row>
        <row r="6035">
          <cell r="A6035" t="str">
            <v>F</v>
          </cell>
          <cell r="B6035" t="str">
            <v>2</v>
          </cell>
          <cell r="D6035" t="str">
            <v>001538</v>
          </cell>
          <cell r="E6035">
            <v>38590</v>
          </cell>
          <cell r="F6035" t="str">
            <v>135BU13</v>
          </cell>
          <cell r="G6035" t="str">
            <v>21050601BU13</v>
          </cell>
          <cell r="H6035">
            <v>231800</v>
          </cell>
          <cell r="I6035" t="str">
            <v>D</v>
          </cell>
          <cell r="J6035" t="str">
            <v>KR PPN BUROQ TECHNICAL  EXEHP-424-0000032 01212/07</v>
          </cell>
          <cell r="K6035" t="str">
            <v>301600280</v>
          </cell>
        </row>
        <row r="6036">
          <cell r="A6036" t="str">
            <v>F</v>
          </cell>
          <cell r="B6036" t="str">
            <v>2</v>
          </cell>
          <cell r="D6036" t="str">
            <v>001538</v>
          </cell>
          <cell r="E6036">
            <v>38590</v>
          </cell>
          <cell r="F6036" t="str">
            <v>135BU13</v>
          </cell>
          <cell r="G6036" t="str">
            <v>21050601BU13</v>
          </cell>
          <cell r="H6036">
            <v>4636000</v>
          </cell>
          <cell r="I6036" t="str">
            <v>D</v>
          </cell>
          <cell r="J6036" t="str">
            <v>BUROQ TECHNICAL IND. 051/BTI/F/VI/05      01213/07</v>
          </cell>
          <cell r="K6036" t="str">
            <v>301600290</v>
          </cell>
        </row>
        <row r="6037">
          <cell r="A6037" t="str">
            <v>F</v>
          </cell>
          <cell r="B6037" t="str">
            <v>2</v>
          </cell>
          <cell r="D6037" t="str">
            <v>001538</v>
          </cell>
          <cell r="E6037">
            <v>38590</v>
          </cell>
          <cell r="F6037" t="str">
            <v>135BU13</v>
          </cell>
          <cell r="G6037" t="str">
            <v>21050601BU13</v>
          </cell>
          <cell r="H6037">
            <v>463600</v>
          </cell>
          <cell r="I6037" t="str">
            <v>D</v>
          </cell>
          <cell r="J6037" t="str">
            <v>KR PPN BUROQ TECHNICAL  EXEHP-424-0000033 01213/07</v>
          </cell>
          <cell r="K6037" t="str">
            <v>301600300</v>
          </cell>
        </row>
        <row r="6038">
          <cell r="A6038" t="str">
            <v>F</v>
          </cell>
          <cell r="B6038" t="str">
            <v>2</v>
          </cell>
          <cell r="D6038" t="str">
            <v>001539</v>
          </cell>
          <cell r="E6038">
            <v>38590</v>
          </cell>
          <cell r="F6038" t="str">
            <v>1010200</v>
          </cell>
          <cell r="G6038" t="str">
            <v>110302010200</v>
          </cell>
          <cell r="H6038">
            <v>462000</v>
          </cell>
          <cell r="I6038" t="str">
            <v>K</v>
          </cell>
          <cell r="J6038" t="str">
            <v>PEMBAYARAN 847/MH/VII/05 KPD BRATACO PT</v>
          </cell>
          <cell r="K6038" t="str">
            <v>301600310</v>
          </cell>
        </row>
        <row r="6039">
          <cell r="A6039" t="str">
            <v>F</v>
          </cell>
          <cell r="B6039" t="str">
            <v>2</v>
          </cell>
          <cell r="D6039" t="str">
            <v>001539</v>
          </cell>
          <cell r="E6039">
            <v>38590</v>
          </cell>
          <cell r="F6039" t="str">
            <v>135BR01</v>
          </cell>
          <cell r="G6039" t="str">
            <v>21050601BR01</v>
          </cell>
          <cell r="H6039">
            <v>370000</v>
          </cell>
          <cell r="I6039" t="str">
            <v>D</v>
          </cell>
          <cell r="J6039" t="str">
            <v>BRATACO, PT (ANTAPAN SP 5600110           01199/07</v>
          </cell>
          <cell r="K6039" t="str">
            <v>301600320</v>
          </cell>
        </row>
        <row r="6040">
          <cell r="A6040" t="str">
            <v>F</v>
          </cell>
          <cell r="B6040" t="str">
            <v>2</v>
          </cell>
          <cell r="D6040" t="str">
            <v>001539</v>
          </cell>
          <cell r="E6040">
            <v>38590</v>
          </cell>
          <cell r="F6040" t="str">
            <v>135BR01</v>
          </cell>
          <cell r="G6040" t="str">
            <v>21050601BR01</v>
          </cell>
          <cell r="H6040">
            <v>37000</v>
          </cell>
          <cell r="I6040" t="str">
            <v>D</v>
          </cell>
          <cell r="J6040" t="str">
            <v>KR PPN BRATACO, PT (ANT CMIQB-424-0021108 01199/07</v>
          </cell>
          <cell r="K6040" t="str">
            <v>301600330</v>
          </cell>
        </row>
        <row r="6041">
          <cell r="A6041" t="str">
            <v>F</v>
          </cell>
          <cell r="B6041" t="str">
            <v>2</v>
          </cell>
          <cell r="D6041" t="str">
            <v>001539</v>
          </cell>
          <cell r="E6041">
            <v>38590</v>
          </cell>
          <cell r="F6041" t="str">
            <v>135BR01</v>
          </cell>
          <cell r="G6041" t="str">
            <v>21050601BR01</v>
          </cell>
          <cell r="H6041">
            <v>50000</v>
          </cell>
          <cell r="I6041" t="str">
            <v>D</v>
          </cell>
          <cell r="J6041" t="str">
            <v>BRATACO, PT (ANTAPAN SP 5500771           01105/06</v>
          </cell>
          <cell r="K6041" t="str">
            <v>301600340</v>
          </cell>
        </row>
        <row r="6042">
          <cell r="A6042" t="str">
            <v>F</v>
          </cell>
          <cell r="B6042" t="str">
            <v>2</v>
          </cell>
          <cell r="D6042" t="str">
            <v>001539</v>
          </cell>
          <cell r="E6042">
            <v>38590</v>
          </cell>
          <cell r="F6042" t="str">
            <v>135BR01</v>
          </cell>
          <cell r="G6042" t="str">
            <v>21050601BR01</v>
          </cell>
          <cell r="H6042">
            <v>5000</v>
          </cell>
          <cell r="I6042" t="str">
            <v>D</v>
          </cell>
          <cell r="J6042" t="str">
            <v>KR PPN BRATACO, PT (ANT CMIQB-424-0020785 01105/06</v>
          </cell>
          <cell r="K6042" t="str">
            <v>301600350</v>
          </cell>
        </row>
        <row r="6043">
          <cell r="A6043" t="str">
            <v>F</v>
          </cell>
          <cell r="B6043" t="str">
            <v>2</v>
          </cell>
          <cell r="D6043" t="str">
            <v>015401</v>
          </cell>
          <cell r="E6043">
            <v>38590</v>
          </cell>
          <cell r="F6043" t="str">
            <v>1010200</v>
          </cell>
          <cell r="G6043" t="str">
            <v>110302010200</v>
          </cell>
          <cell r="H6043">
            <v>2068000</v>
          </cell>
          <cell r="I6043" t="str">
            <v>K</v>
          </cell>
          <cell r="J6043" t="str">
            <v>PEMBAYARAN 867/MH/VII/05 KPD CAHAYA SEMPURNA CV</v>
          </cell>
          <cell r="K6043" t="str">
            <v>301600360</v>
          </cell>
        </row>
        <row r="6044">
          <cell r="A6044" t="str">
            <v>F</v>
          </cell>
          <cell r="B6044" t="str">
            <v>2</v>
          </cell>
          <cell r="D6044" t="str">
            <v>015401</v>
          </cell>
          <cell r="E6044">
            <v>38590</v>
          </cell>
          <cell r="F6044" t="str">
            <v>135CA08</v>
          </cell>
          <cell r="G6044" t="str">
            <v>21050601CA08</v>
          </cell>
          <cell r="H6044">
            <v>1880000</v>
          </cell>
          <cell r="I6044" t="str">
            <v>D</v>
          </cell>
          <cell r="J6044" t="str">
            <v>CAHAYA SEMPURNA,CV.  224/CS/KW/V/05       01128/06</v>
          </cell>
          <cell r="K6044" t="str">
            <v>301600370</v>
          </cell>
        </row>
        <row r="6045">
          <cell r="A6045" t="str">
            <v>F</v>
          </cell>
          <cell r="B6045" t="str">
            <v>2</v>
          </cell>
          <cell r="D6045" t="str">
            <v>015401</v>
          </cell>
          <cell r="E6045">
            <v>38590</v>
          </cell>
          <cell r="F6045" t="str">
            <v>135CA08</v>
          </cell>
          <cell r="G6045" t="str">
            <v>21050601CA08</v>
          </cell>
          <cell r="H6045">
            <v>188000</v>
          </cell>
          <cell r="I6045" t="str">
            <v>D</v>
          </cell>
          <cell r="J6045" t="str">
            <v>KR PPN CAHAYA SEMPURNA, EICUO-424-0000224 01128/06</v>
          </cell>
          <cell r="K6045" t="str">
            <v>301600380</v>
          </cell>
        </row>
        <row r="6046">
          <cell r="A6046" t="str">
            <v>F</v>
          </cell>
          <cell r="B6046" t="str">
            <v>2</v>
          </cell>
          <cell r="D6046" t="str">
            <v>001541</v>
          </cell>
          <cell r="E6046">
            <v>38590</v>
          </cell>
          <cell r="F6046" t="str">
            <v>1010200</v>
          </cell>
          <cell r="G6046" t="str">
            <v>110302010200</v>
          </cell>
          <cell r="H6046">
            <v>20564113</v>
          </cell>
          <cell r="I6046" t="str">
            <v>K</v>
          </cell>
          <cell r="J6046" t="str">
            <v>PEMBAYARAN 930/MH/VII/05 KPD KOPERASI CINCHONA</v>
          </cell>
          <cell r="K6046" t="str">
            <v>301600390</v>
          </cell>
        </row>
        <row r="6047">
          <cell r="A6047" t="str">
            <v>F</v>
          </cell>
          <cell r="B6047" t="str">
            <v>2</v>
          </cell>
          <cell r="D6047" t="str">
            <v>001541</v>
          </cell>
          <cell r="E6047">
            <v>38590</v>
          </cell>
          <cell r="F6047" t="str">
            <v>135CI00</v>
          </cell>
          <cell r="G6047" t="str">
            <v>21050601CI00</v>
          </cell>
          <cell r="H6047">
            <v>18694648</v>
          </cell>
          <cell r="I6047" t="str">
            <v>D</v>
          </cell>
          <cell r="J6047" t="str">
            <v>CINCHONA KOPERASI    203/REK/VII/2005     01321/07</v>
          </cell>
          <cell r="K6047" t="str">
            <v>301600400</v>
          </cell>
        </row>
        <row r="6048">
          <cell r="A6048" t="str">
            <v>F</v>
          </cell>
          <cell r="B6048" t="str">
            <v>2</v>
          </cell>
          <cell r="D6048" t="str">
            <v>001541</v>
          </cell>
          <cell r="E6048">
            <v>38590</v>
          </cell>
          <cell r="F6048" t="str">
            <v>135CI00</v>
          </cell>
          <cell r="G6048" t="str">
            <v>21050601CI00</v>
          </cell>
          <cell r="H6048">
            <v>1869465</v>
          </cell>
          <cell r="I6048" t="str">
            <v>D</v>
          </cell>
          <cell r="J6048" t="str">
            <v>KR PPN CINCHONA KOPERAS CUWJX-428-0002955 01321/07</v>
          </cell>
          <cell r="K6048" t="str">
            <v>301600410</v>
          </cell>
        </row>
        <row r="6049">
          <cell r="A6049" t="str">
            <v>F</v>
          </cell>
          <cell r="B6049" t="str">
            <v>2</v>
          </cell>
          <cell r="D6049" t="str">
            <v>001542</v>
          </cell>
          <cell r="E6049">
            <v>38590</v>
          </cell>
          <cell r="F6049" t="str">
            <v>1010200</v>
          </cell>
          <cell r="G6049" t="str">
            <v>110302010200</v>
          </cell>
          <cell r="H6049">
            <v>7260000</v>
          </cell>
          <cell r="I6049" t="str">
            <v>K</v>
          </cell>
          <cell r="J6049" t="str">
            <v>PEMBAYARAN 889/MH/VII/05 KPD EKA PRIMA SCIENTIFIC</v>
          </cell>
          <cell r="K6049" t="str">
            <v>301600420</v>
          </cell>
        </row>
        <row r="6050">
          <cell r="A6050" t="str">
            <v>F</v>
          </cell>
          <cell r="B6050" t="str">
            <v>2</v>
          </cell>
          <cell r="D6050" t="str">
            <v>001542</v>
          </cell>
          <cell r="E6050">
            <v>38590</v>
          </cell>
          <cell r="F6050" t="str">
            <v>135EK04</v>
          </cell>
          <cell r="G6050" t="str">
            <v>21050601EK04</v>
          </cell>
          <cell r="H6050">
            <v>6600000</v>
          </cell>
          <cell r="I6050" t="str">
            <v>D</v>
          </cell>
          <cell r="J6050" t="str">
            <v>EKA PRIMA SCIENTIFIC 588/EPS/FKR/VII/2005 01358/07</v>
          </cell>
          <cell r="K6050" t="str">
            <v>301600430</v>
          </cell>
        </row>
        <row r="6051">
          <cell r="A6051" t="str">
            <v>F</v>
          </cell>
          <cell r="B6051" t="str">
            <v>2</v>
          </cell>
          <cell r="D6051" t="str">
            <v>001542</v>
          </cell>
          <cell r="E6051">
            <v>38590</v>
          </cell>
          <cell r="F6051" t="str">
            <v>135EK04</v>
          </cell>
          <cell r="G6051" t="str">
            <v>21050601EK04</v>
          </cell>
          <cell r="H6051">
            <v>660000</v>
          </cell>
          <cell r="I6051" t="str">
            <v>D</v>
          </cell>
          <cell r="J6051" t="str">
            <v>KR PPN EKA PRIMA SCIENT EDLUI-001-0000582 01358/07</v>
          </cell>
          <cell r="K6051" t="str">
            <v>301600440</v>
          </cell>
        </row>
        <row r="6052">
          <cell r="A6052" t="str">
            <v>F</v>
          </cell>
          <cell r="B6052" t="str">
            <v>2</v>
          </cell>
          <cell r="D6052" t="str">
            <v>001543</v>
          </cell>
          <cell r="E6052">
            <v>38590</v>
          </cell>
          <cell r="F6052" t="str">
            <v>1010200</v>
          </cell>
          <cell r="G6052" t="str">
            <v>110302010200</v>
          </cell>
          <cell r="H6052">
            <v>5088892</v>
          </cell>
          <cell r="I6052" t="str">
            <v>K</v>
          </cell>
          <cell r="J6052" t="str">
            <v>PEMBAYARAN 813/MH/VII/05 KPD GENTRA PT</v>
          </cell>
          <cell r="K6052" t="str">
            <v>301600450</v>
          </cell>
        </row>
        <row r="6053">
          <cell r="A6053" t="str">
            <v>F</v>
          </cell>
          <cell r="B6053" t="str">
            <v>2</v>
          </cell>
          <cell r="D6053" t="str">
            <v>001543</v>
          </cell>
          <cell r="E6053">
            <v>38590</v>
          </cell>
          <cell r="F6053" t="str">
            <v>135GE06</v>
          </cell>
          <cell r="G6053" t="str">
            <v>21050601GE06</v>
          </cell>
          <cell r="H6053">
            <v>3711765</v>
          </cell>
          <cell r="I6053" t="str">
            <v>D</v>
          </cell>
          <cell r="J6053" t="str">
            <v>GENTRA PT.           88/KWIT/PTG/VI/05    01030/06</v>
          </cell>
          <cell r="K6053" t="str">
            <v>301600460</v>
          </cell>
        </row>
        <row r="6054">
          <cell r="A6054" t="str">
            <v>F</v>
          </cell>
          <cell r="B6054" t="str">
            <v>2</v>
          </cell>
          <cell r="D6054" t="str">
            <v>001543</v>
          </cell>
          <cell r="E6054">
            <v>38590</v>
          </cell>
          <cell r="F6054" t="str">
            <v>135GE06</v>
          </cell>
          <cell r="G6054" t="str">
            <v>21050601GE06</v>
          </cell>
          <cell r="H6054">
            <v>371177</v>
          </cell>
          <cell r="I6054" t="str">
            <v>D</v>
          </cell>
          <cell r="J6054" t="str">
            <v>KR PPN GENTRA PT.       CNCHS-423-0001261 01030/06</v>
          </cell>
          <cell r="K6054" t="str">
            <v>301600470</v>
          </cell>
        </row>
        <row r="6055">
          <cell r="A6055" t="str">
            <v>F</v>
          </cell>
          <cell r="B6055" t="str">
            <v>2</v>
          </cell>
          <cell r="D6055" t="str">
            <v>001543</v>
          </cell>
          <cell r="E6055">
            <v>38590</v>
          </cell>
          <cell r="F6055" t="str">
            <v>135GE06</v>
          </cell>
          <cell r="G6055" t="str">
            <v>21050601GE06</v>
          </cell>
          <cell r="H6055">
            <v>914500</v>
          </cell>
          <cell r="I6055" t="str">
            <v>D</v>
          </cell>
          <cell r="J6055" t="str">
            <v>GENTRA PT.           89/KWIT/PTG/VI/05    01109/06</v>
          </cell>
          <cell r="K6055" t="str">
            <v>301600480</v>
          </cell>
        </row>
        <row r="6056">
          <cell r="A6056" t="str">
            <v>F</v>
          </cell>
          <cell r="B6056" t="str">
            <v>2</v>
          </cell>
          <cell r="D6056" t="str">
            <v>001543</v>
          </cell>
          <cell r="E6056">
            <v>38590</v>
          </cell>
          <cell r="F6056" t="str">
            <v>135GE06</v>
          </cell>
          <cell r="G6056" t="str">
            <v>21050601GE06</v>
          </cell>
          <cell r="H6056">
            <v>91450</v>
          </cell>
          <cell r="I6056" t="str">
            <v>D</v>
          </cell>
          <cell r="J6056" t="str">
            <v>KR PPN GENTRA PT.       CNCHS-423-0001262 01109/06</v>
          </cell>
          <cell r="K6056" t="str">
            <v>301600490</v>
          </cell>
        </row>
        <row r="6057">
          <cell r="A6057" t="str">
            <v>F</v>
          </cell>
          <cell r="B6057" t="str">
            <v>2</v>
          </cell>
          <cell r="D6057" t="str">
            <v>001544</v>
          </cell>
          <cell r="E6057">
            <v>38590</v>
          </cell>
          <cell r="F6057" t="str">
            <v>1010200</v>
          </cell>
          <cell r="G6057" t="str">
            <v>110302010200</v>
          </cell>
          <cell r="H6057">
            <v>11969100</v>
          </cell>
          <cell r="I6057" t="str">
            <v>K</v>
          </cell>
          <cell r="J6057" t="str">
            <v>PEMBAYARAN 947/MH/VIII/05 KPD GENTRA PT</v>
          </cell>
          <cell r="K6057" t="str">
            <v>301600500</v>
          </cell>
        </row>
        <row r="6058">
          <cell r="A6058" t="str">
            <v>F</v>
          </cell>
          <cell r="B6058" t="str">
            <v>2</v>
          </cell>
          <cell r="D6058" t="str">
            <v>001544</v>
          </cell>
          <cell r="E6058">
            <v>38590</v>
          </cell>
          <cell r="F6058" t="str">
            <v>135GE06</v>
          </cell>
          <cell r="G6058" t="str">
            <v>21050601GE06</v>
          </cell>
          <cell r="H6058">
            <v>3173000</v>
          </cell>
          <cell r="I6058" t="str">
            <v>D</v>
          </cell>
          <cell r="J6058" t="str">
            <v>GENTRA PT.           102/KWIT/PTG/VII/05  01276/07</v>
          </cell>
          <cell r="K6058" t="str">
            <v>301600510</v>
          </cell>
        </row>
        <row r="6059">
          <cell r="A6059" t="str">
            <v>F</v>
          </cell>
          <cell r="B6059" t="str">
            <v>2</v>
          </cell>
          <cell r="D6059" t="str">
            <v>001544</v>
          </cell>
          <cell r="E6059">
            <v>38590</v>
          </cell>
          <cell r="F6059" t="str">
            <v>135GE06</v>
          </cell>
          <cell r="G6059" t="str">
            <v>21050601GE06</v>
          </cell>
          <cell r="H6059">
            <v>317300</v>
          </cell>
          <cell r="I6059" t="str">
            <v>D</v>
          </cell>
          <cell r="J6059" t="str">
            <v>KR PPN GENTRA PT.       CNCHS-423-0001275 01276/07</v>
          </cell>
          <cell r="K6059" t="str">
            <v>301600520</v>
          </cell>
        </row>
        <row r="6060">
          <cell r="A6060" t="str">
            <v>F</v>
          </cell>
          <cell r="B6060" t="str">
            <v>2</v>
          </cell>
          <cell r="D6060" t="str">
            <v>001544</v>
          </cell>
          <cell r="E6060">
            <v>38590</v>
          </cell>
          <cell r="F6060" t="str">
            <v>135GE06</v>
          </cell>
          <cell r="G6060" t="str">
            <v>21050601GE06</v>
          </cell>
          <cell r="H6060">
            <v>7708000</v>
          </cell>
          <cell r="I6060" t="str">
            <v>D</v>
          </cell>
          <cell r="J6060" t="str">
            <v>GENTRA PT.           105/KWIT/PTG/VII/05  01274/07</v>
          </cell>
          <cell r="K6060" t="str">
            <v>301600530</v>
          </cell>
        </row>
        <row r="6061">
          <cell r="A6061" t="str">
            <v>F</v>
          </cell>
          <cell r="B6061" t="str">
            <v>2</v>
          </cell>
          <cell r="D6061" t="str">
            <v>001544</v>
          </cell>
          <cell r="E6061">
            <v>38590</v>
          </cell>
          <cell r="F6061" t="str">
            <v>135GE06</v>
          </cell>
          <cell r="G6061" t="str">
            <v>21050601GE06</v>
          </cell>
          <cell r="H6061">
            <v>770800</v>
          </cell>
          <cell r="I6061" t="str">
            <v>D</v>
          </cell>
          <cell r="J6061" t="str">
            <v>TK PPN GENTRA PT.       CNCHS-423-0001278 01274/07</v>
          </cell>
          <cell r="K6061" t="str">
            <v>301600540</v>
          </cell>
        </row>
        <row r="6062">
          <cell r="A6062" t="str">
            <v>F</v>
          </cell>
          <cell r="B6062" t="str">
            <v>2</v>
          </cell>
          <cell r="D6062" t="str">
            <v>001545</v>
          </cell>
          <cell r="E6062">
            <v>38590</v>
          </cell>
          <cell r="F6062" t="str">
            <v>1010200</v>
          </cell>
          <cell r="G6062" t="str">
            <v>110302010200</v>
          </cell>
          <cell r="H6062">
            <v>660000</v>
          </cell>
          <cell r="I6062" t="str">
            <v>K</v>
          </cell>
          <cell r="J6062" t="str">
            <v>PEMBAYARAN 849/MH/VII/05 KEPADA GHO (SUGENG)</v>
          </cell>
          <cell r="K6062" t="str">
            <v>301600550</v>
          </cell>
        </row>
        <row r="6063">
          <cell r="A6063" t="str">
            <v>F</v>
          </cell>
          <cell r="B6063" t="str">
            <v>2</v>
          </cell>
          <cell r="D6063" t="str">
            <v>001545</v>
          </cell>
          <cell r="E6063">
            <v>38590</v>
          </cell>
          <cell r="F6063" t="str">
            <v>135GH00</v>
          </cell>
          <cell r="G6063" t="str">
            <v>21050601GH00</v>
          </cell>
          <cell r="H6063">
            <v>200000</v>
          </cell>
          <cell r="I6063" t="str">
            <v>D</v>
          </cell>
          <cell r="J6063" t="str">
            <v>G H O  (SUGENG)      001/VI/2005          01210/07</v>
          </cell>
          <cell r="K6063" t="str">
            <v>301600560</v>
          </cell>
        </row>
        <row r="6064">
          <cell r="A6064" t="str">
            <v>F</v>
          </cell>
          <cell r="B6064" t="str">
            <v>2</v>
          </cell>
          <cell r="D6064" t="str">
            <v>001545</v>
          </cell>
          <cell r="E6064">
            <v>38590</v>
          </cell>
          <cell r="F6064" t="str">
            <v>135GH00</v>
          </cell>
          <cell r="G6064" t="str">
            <v>21050601GH00</v>
          </cell>
          <cell r="H6064">
            <v>20000</v>
          </cell>
          <cell r="I6064" t="str">
            <v>D</v>
          </cell>
          <cell r="J6064" t="str">
            <v>KR PPN G H O  (SUGENG)  NNJTW-423-0002145 01210/07</v>
          </cell>
          <cell r="K6064" t="str">
            <v>301600570</v>
          </cell>
        </row>
        <row r="6065">
          <cell r="A6065" t="str">
            <v>F</v>
          </cell>
          <cell r="B6065" t="str">
            <v>2</v>
          </cell>
          <cell r="D6065" t="str">
            <v>001545</v>
          </cell>
          <cell r="E6065">
            <v>38590</v>
          </cell>
          <cell r="F6065" t="str">
            <v>135GH00</v>
          </cell>
          <cell r="G6065" t="str">
            <v>21050601GH00</v>
          </cell>
          <cell r="H6065">
            <v>400000</v>
          </cell>
          <cell r="I6065" t="str">
            <v>D</v>
          </cell>
          <cell r="J6065" t="str">
            <v>G H O  (SUGENG)      002/V1/2005          01211/07</v>
          </cell>
          <cell r="K6065" t="str">
            <v>301600580</v>
          </cell>
        </row>
        <row r="6066">
          <cell r="A6066" t="str">
            <v>F</v>
          </cell>
          <cell r="B6066" t="str">
            <v>2</v>
          </cell>
          <cell r="D6066" t="str">
            <v>001545</v>
          </cell>
          <cell r="E6066">
            <v>38590</v>
          </cell>
          <cell r="F6066" t="str">
            <v>135GH00</v>
          </cell>
          <cell r="G6066" t="str">
            <v>21050601GH00</v>
          </cell>
          <cell r="H6066">
            <v>40000</v>
          </cell>
          <cell r="I6066" t="str">
            <v>D</v>
          </cell>
          <cell r="J6066" t="str">
            <v>KR PPN G H O  (SUGENG)  NNJTW-423-0002146 01211/07</v>
          </cell>
          <cell r="K6066" t="str">
            <v>301600590</v>
          </cell>
        </row>
        <row r="6067">
          <cell r="A6067" t="str">
            <v>F</v>
          </cell>
          <cell r="B6067" t="str">
            <v>2</v>
          </cell>
          <cell r="D6067" t="str">
            <v>001546</v>
          </cell>
          <cell r="E6067">
            <v>38590</v>
          </cell>
          <cell r="F6067" t="str">
            <v>1010200</v>
          </cell>
          <cell r="G6067" t="str">
            <v>110302010200</v>
          </cell>
          <cell r="H6067">
            <v>1438140</v>
          </cell>
          <cell r="I6067" t="str">
            <v>K</v>
          </cell>
          <cell r="J6067" t="str">
            <v>890/MH/VII/05 KW 567/KWT/IMP/VII/05 INDORENUS</v>
          </cell>
          <cell r="K6067" t="str">
            <v>301610010</v>
          </cell>
        </row>
        <row r="6068">
          <cell r="A6068" t="str">
            <v>F</v>
          </cell>
          <cell r="B6068" t="str">
            <v>2</v>
          </cell>
          <cell r="D6068" t="str">
            <v>001546</v>
          </cell>
          <cell r="E6068">
            <v>38590</v>
          </cell>
          <cell r="F6068" t="str">
            <v>135IN27</v>
          </cell>
          <cell r="G6068" t="str">
            <v>21050601IN27</v>
          </cell>
          <cell r="H6068">
            <v>1307400</v>
          </cell>
          <cell r="I6068" t="str">
            <v>D</v>
          </cell>
          <cell r="J6068" t="str">
            <v>INDORENUS MEGAH P.   567/KWT/IMP/VII/05   01359/07</v>
          </cell>
          <cell r="K6068" t="str">
            <v>301610020</v>
          </cell>
        </row>
        <row r="6069">
          <cell r="A6069" t="str">
            <v>F</v>
          </cell>
          <cell r="B6069" t="str">
            <v>2</v>
          </cell>
          <cell r="D6069" t="str">
            <v>001546</v>
          </cell>
          <cell r="E6069">
            <v>38590</v>
          </cell>
          <cell r="F6069" t="str">
            <v>135IN27</v>
          </cell>
          <cell r="G6069" t="str">
            <v>21050601IN27</v>
          </cell>
          <cell r="H6069">
            <v>130740</v>
          </cell>
          <cell r="I6069" t="str">
            <v>D</v>
          </cell>
          <cell r="J6069" t="str">
            <v>KR PPN INDORENUS MEGAH  ENITQ-071-0000934 01359/07</v>
          </cell>
          <cell r="K6069" t="str">
            <v>301610030</v>
          </cell>
        </row>
        <row r="6070">
          <cell r="A6070" t="str">
            <v>F</v>
          </cell>
          <cell r="B6070" t="str">
            <v>2</v>
          </cell>
          <cell r="D6070" t="str">
            <v>001547</v>
          </cell>
          <cell r="E6070">
            <v>38590</v>
          </cell>
          <cell r="F6070" t="str">
            <v>1010200</v>
          </cell>
          <cell r="G6070" t="str">
            <v>110302010200</v>
          </cell>
          <cell r="H6070">
            <v>1028445</v>
          </cell>
          <cell r="I6070" t="str">
            <v>K</v>
          </cell>
          <cell r="J6070" t="str">
            <v>841/MH/VII/05 KW 635/KWT/IMP/VI/05 INDORENUS</v>
          </cell>
          <cell r="K6070" t="str">
            <v>301610040</v>
          </cell>
        </row>
        <row r="6071">
          <cell r="A6071" t="str">
            <v>F</v>
          </cell>
          <cell r="B6071" t="str">
            <v>2</v>
          </cell>
          <cell r="D6071" t="str">
            <v>001547</v>
          </cell>
          <cell r="E6071">
            <v>38590</v>
          </cell>
          <cell r="F6071" t="str">
            <v>135IN27</v>
          </cell>
          <cell r="G6071" t="str">
            <v>21050601IN27</v>
          </cell>
          <cell r="H6071">
            <v>934950</v>
          </cell>
          <cell r="I6071" t="str">
            <v>D</v>
          </cell>
          <cell r="J6071" t="str">
            <v>INDORENUS MEGAH P.   635/KWT/IMP/VI/05    01148/06</v>
          </cell>
          <cell r="K6071" t="str">
            <v>301610050</v>
          </cell>
        </row>
        <row r="6072">
          <cell r="A6072" t="str">
            <v>F</v>
          </cell>
          <cell r="B6072" t="str">
            <v>2</v>
          </cell>
          <cell r="D6072" t="str">
            <v>001547</v>
          </cell>
          <cell r="E6072">
            <v>38590</v>
          </cell>
          <cell r="F6072" t="str">
            <v>135IN27</v>
          </cell>
          <cell r="G6072" t="str">
            <v>21050601IN27</v>
          </cell>
          <cell r="H6072">
            <v>93495</v>
          </cell>
          <cell r="I6072" t="str">
            <v>D</v>
          </cell>
          <cell r="J6072" t="str">
            <v>KR PPN INDORENUS MEGAH  ENITQ-071-0000858 01148/06</v>
          </cell>
          <cell r="K6072" t="str">
            <v>301610060</v>
          </cell>
        </row>
        <row r="6073">
          <cell r="A6073" t="str">
            <v>F</v>
          </cell>
          <cell r="B6073" t="str">
            <v>2</v>
          </cell>
          <cell r="D6073" t="str">
            <v>001548</v>
          </cell>
          <cell r="E6073">
            <v>38590</v>
          </cell>
          <cell r="F6073" t="str">
            <v>1010200</v>
          </cell>
          <cell r="G6073" t="str">
            <v>110302010200</v>
          </cell>
          <cell r="H6073">
            <v>1438140</v>
          </cell>
          <cell r="I6073" t="str">
            <v>K</v>
          </cell>
          <cell r="J6073" t="str">
            <v>927/MH/VIII/05 KW 899/KWT/IMP/VII/2005 INDORENUS</v>
          </cell>
          <cell r="K6073" t="str">
            <v>301610070</v>
          </cell>
        </row>
        <row r="6074">
          <cell r="A6074" t="str">
            <v>F</v>
          </cell>
          <cell r="B6074" t="str">
            <v>2</v>
          </cell>
          <cell r="D6074" t="str">
            <v>001548</v>
          </cell>
          <cell r="E6074">
            <v>38590</v>
          </cell>
          <cell r="F6074" t="str">
            <v>135IN27</v>
          </cell>
          <cell r="G6074" t="str">
            <v>21050601IN27</v>
          </cell>
          <cell r="H6074">
            <v>1307400</v>
          </cell>
          <cell r="I6074" t="str">
            <v>D</v>
          </cell>
          <cell r="J6074" t="str">
            <v>INDORENUS MEGAH P.   899/KWT/IMP/VII/05   01379/08</v>
          </cell>
          <cell r="K6074" t="str">
            <v>301610080</v>
          </cell>
        </row>
        <row r="6075">
          <cell r="A6075" t="str">
            <v>F</v>
          </cell>
          <cell r="B6075" t="str">
            <v>2</v>
          </cell>
          <cell r="D6075" t="str">
            <v>001548</v>
          </cell>
          <cell r="E6075">
            <v>38590</v>
          </cell>
          <cell r="F6075" t="str">
            <v>135IN27</v>
          </cell>
          <cell r="G6075" t="str">
            <v>21050601IN27</v>
          </cell>
          <cell r="H6075">
            <v>130740</v>
          </cell>
          <cell r="I6075" t="str">
            <v>D</v>
          </cell>
          <cell r="J6075" t="str">
            <v>KR PPN INDORENUS MEGAH  ENITQ-071-0000956 01379/08</v>
          </cell>
          <cell r="K6075" t="str">
            <v>301610090</v>
          </cell>
        </row>
        <row r="6076">
          <cell r="A6076" t="str">
            <v>F</v>
          </cell>
          <cell r="B6076" t="str">
            <v>2</v>
          </cell>
          <cell r="D6076" t="str">
            <v>001549</v>
          </cell>
          <cell r="E6076">
            <v>38590</v>
          </cell>
          <cell r="F6076" t="str">
            <v>1010200</v>
          </cell>
          <cell r="G6076" t="str">
            <v>110302010200</v>
          </cell>
          <cell r="H6076">
            <v>1274900</v>
          </cell>
          <cell r="I6076" t="str">
            <v>K</v>
          </cell>
          <cell r="J6076" t="str">
            <v>873/MH/VII/05 KW 211/KP/YY/VI-17 KALASINDO</v>
          </cell>
          <cell r="K6076" t="str">
            <v>301610100</v>
          </cell>
        </row>
        <row r="6077">
          <cell r="A6077" t="str">
            <v>F</v>
          </cell>
          <cell r="B6077" t="str">
            <v>2</v>
          </cell>
          <cell r="D6077" t="str">
            <v>001549</v>
          </cell>
          <cell r="E6077">
            <v>38590</v>
          </cell>
          <cell r="F6077" t="str">
            <v>135KA24</v>
          </cell>
          <cell r="G6077" t="str">
            <v>21050601KA24</v>
          </cell>
          <cell r="H6077">
            <v>1159000</v>
          </cell>
          <cell r="I6077" t="str">
            <v>D</v>
          </cell>
          <cell r="J6077" t="str">
            <v>KALASINDO PRIMAKARSA 211/KP/YY/VI-17      01220/07</v>
          </cell>
          <cell r="K6077" t="str">
            <v>301610110</v>
          </cell>
        </row>
        <row r="6078">
          <cell r="A6078" t="str">
            <v>F</v>
          </cell>
          <cell r="B6078" t="str">
            <v>2</v>
          </cell>
          <cell r="D6078" t="str">
            <v>001549</v>
          </cell>
          <cell r="E6078">
            <v>38590</v>
          </cell>
          <cell r="F6078" t="str">
            <v>135KA24</v>
          </cell>
          <cell r="G6078" t="str">
            <v>21050601KA24</v>
          </cell>
          <cell r="H6078">
            <v>115900</v>
          </cell>
          <cell r="I6078" t="str">
            <v>D</v>
          </cell>
          <cell r="J6078" t="str">
            <v>KR PPN KALASINDO PRIMAK DPBJN-028-0002539 01220/07</v>
          </cell>
          <cell r="K6078" t="str">
            <v>301610120</v>
          </cell>
        </row>
        <row r="6079">
          <cell r="A6079" t="str">
            <v>F</v>
          </cell>
          <cell r="B6079" t="str">
            <v>2</v>
          </cell>
          <cell r="D6079" t="str">
            <v>001550</v>
          </cell>
          <cell r="E6079">
            <v>38590</v>
          </cell>
          <cell r="F6079" t="str">
            <v>1010200</v>
          </cell>
          <cell r="G6079" t="str">
            <v>110302010200</v>
          </cell>
          <cell r="H6079">
            <v>52800000</v>
          </cell>
          <cell r="I6079" t="str">
            <v>K</v>
          </cell>
          <cell r="J6079" t="str">
            <v>792/MH/VII/05 KW 05-00733 KARSAVICTA</v>
          </cell>
          <cell r="K6079" t="str">
            <v>301610130</v>
          </cell>
        </row>
        <row r="6080">
          <cell r="A6080" t="str">
            <v>F</v>
          </cell>
          <cell r="B6080" t="str">
            <v>2</v>
          </cell>
          <cell r="D6080" t="str">
            <v>001550</v>
          </cell>
          <cell r="E6080">
            <v>38590</v>
          </cell>
          <cell r="F6080" t="str">
            <v>130KA16</v>
          </cell>
          <cell r="G6080" t="str">
            <v>21010101KA16</v>
          </cell>
          <cell r="H6080">
            <v>48000000</v>
          </cell>
          <cell r="I6080" t="str">
            <v>D</v>
          </cell>
          <cell r="J6080" t="str">
            <v>KARSAVICTA SATYA, PT 05-00733             01137/06</v>
          </cell>
          <cell r="K6080" t="str">
            <v>301610140</v>
          </cell>
        </row>
        <row r="6081">
          <cell r="A6081" t="str">
            <v>F</v>
          </cell>
          <cell r="B6081" t="str">
            <v>2</v>
          </cell>
          <cell r="D6081" t="str">
            <v>001550</v>
          </cell>
          <cell r="E6081">
            <v>38590</v>
          </cell>
          <cell r="F6081" t="str">
            <v>130KA16</v>
          </cell>
          <cell r="G6081" t="str">
            <v>21010101KA16</v>
          </cell>
          <cell r="H6081">
            <v>4800000</v>
          </cell>
          <cell r="I6081" t="str">
            <v>D</v>
          </cell>
          <cell r="J6081" t="str">
            <v>KR PPN KARSAVICTA SATYA DKBRL-029-0011212 01137/06</v>
          </cell>
          <cell r="K6081" t="str">
            <v>301610150</v>
          </cell>
        </row>
        <row r="6082">
          <cell r="A6082" t="str">
            <v>F</v>
          </cell>
          <cell r="B6082" t="str">
            <v>2</v>
          </cell>
          <cell r="D6082" t="str">
            <v>001551</v>
          </cell>
          <cell r="E6082">
            <v>38590</v>
          </cell>
          <cell r="F6082" t="str">
            <v>1010200</v>
          </cell>
          <cell r="G6082" t="str">
            <v>110302010200</v>
          </cell>
          <cell r="H6082">
            <v>3795000</v>
          </cell>
          <cell r="I6082" t="str">
            <v>K</v>
          </cell>
          <cell r="J6082" t="str">
            <v>793/MH/VII/05 KW LTL-10009 LAUTAN LUAS</v>
          </cell>
          <cell r="K6082" t="str">
            <v>301610160</v>
          </cell>
        </row>
        <row r="6083">
          <cell r="A6083" t="str">
            <v>F</v>
          </cell>
          <cell r="B6083" t="str">
            <v>2</v>
          </cell>
          <cell r="D6083" t="str">
            <v>001551</v>
          </cell>
          <cell r="E6083">
            <v>38590</v>
          </cell>
          <cell r="F6083" t="str">
            <v>130LA01</v>
          </cell>
          <cell r="G6083" t="str">
            <v>21010101LA01</v>
          </cell>
          <cell r="H6083">
            <v>3450000</v>
          </cell>
          <cell r="I6083" t="str">
            <v>D</v>
          </cell>
          <cell r="J6083" t="str">
            <v>LAUTAN LUAS, PT      LTL-10009            01136/06</v>
          </cell>
          <cell r="K6083" t="str">
            <v>301610170</v>
          </cell>
        </row>
        <row r="6084">
          <cell r="A6084" t="str">
            <v>F</v>
          </cell>
          <cell r="B6084" t="str">
            <v>2</v>
          </cell>
          <cell r="D6084" t="str">
            <v>001552</v>
          </cell>
          <cell r="E6084">
            <v>38590</v>
          </cell>
          <cell r="F6084" t="str">
            <v>1010200</v>
          </cell>
          <cell r="G6084" t="str">
            <v>110302010200</v>
          </cell>
          <cell r="H6084">
            <v>4796000</v>
          </cell>
          <cell r="I6084" t="str">
            <v>K</v>
          </cell>
          <cell r="J6084" t="str">
            <v>843/MH/VII/05 KW 218 MGL.V&amp;219 MGL.VI/05 LUMASINDO</v>
          </cell>
          <cell r="K6084" t="str">
            <v>301610180</v>
          </cell>
        </row>
        <row r="6085">
          <cell r="A6085" t="str">
            <v>F</v>
          </cell>
          <cell r="B6085" t="str">
            <v>2</v>
          </cell>
          <cell r="D6085" t="str">
            <v>001552</v>
          </cell>
          <cell r="E6085">
            <v>38590</v>
          </cell>
          <cell r="F6085" t="str">
            <v>135LU05</v>
          </cell>
          <cell r="G6085" t="str">
            <v>21050601LU05</v>
          </cell>
          <cell r="H6085">
            <v>175000</v>
          </cell>
          <cell r="I6085" t="str">
            <v>D</v>
          </cell>
          <cell r="J6085" t="str">
            <v>LUMASINDO MG, CV     218/MGL.V/05         01022/05</v>
          </cell>
          <cell r="K6085" t="str">
            <v>301610190</v>
          </cell>
        </row>
        <row r="6086">
          <cell r="A6086" t="str">
            <v>F</v>
          </cell>
          <cell r="B6086" t="str">
            <v>2</v>
          </cell>
          <cell r="D6086" t="str">
            <v>001552</v>
          </cell>
          <cell r="E6086">
            <v>38590</v>
          </cell>
          <cell r="F6086" t="str">
            <v>135LU05</v>
          </cell>
          <cell r="G6086" t="str">
            <v>21050601LU05</v>
          </cell>
          <cell r="H6086">
            <v>17500</v>
          </cell>
          <cell r="I6086" t="str">
            <v>D</v>
          </cell>
          <cell r="J6086" t="str">
            <v>KR PPN LUMASINDO MG, CV DQUEC-422-0000163 01022/05</v>
          </cell>
          <cell r="K6086" t="str">
            <v>301610200</v>
          </cell>
        </row>
        <row r="6087">
          <cell r="A6087" t="str">
            <v>F</v>
          </cell>
          <cell r="B6087" t="str">
            <v>2</v>
          </cell>
          <cell r="D6087" t="str">
            <v>001552</v>
          </cell>
          <cell r="E6087">
            <v>38590</v>
          </cell>
          <cell r="F6087" t="str">
            <v>135LU05</v>
          </cell>
          <cell r="G6087" t="str">
            <v>21050601LU05</v>
          </cell>
          <cell r="H6087">
            <v>4185000</v>
          </cell>
          <cell r="I6087" t="str">
            <v>D</v>
          </cell>
          <cell r="J6087" t="str">
            <v>LUMASINDO MG, CV     219 MGL.VI/05        01115/06</v>
          </cell>
          <cell r="K6087" t="str">
            <v>301610210</v>
          </cell>
        </row>
        <row r="6088">
          <cell r="A6088" t="str">
            <v>F</v>
          </cell>
          <cell r="B6088" t="str">
            <v>2</v>
          </cell>
          <cell r="D6088" t="str">
            <v>001553</v>
          </cell>
          <cell r="E6088">
            <v>38590</v>
          </cell>
          <cell r="F6088" t="str">
            <v>1010200</v>
          </cell>
          <cell r="G6088" t="str">
            <v>110302010200</v>
          </cell>
          <cell r="H6088">
            <v>4384600</v>
          </cell>
          <cell r="I6088" t="str">
            <v>K</v>
          </cell>
          <cell r="J6088" t="str">
            <v>770/MH/VII/05 KW 001/AND/IV/05 MITRA PERDANA</v>
          </cell>
          <cell r="K6088" t="str">
            <v>301610220</v>
          </cell>
        </row>
        <row r="6089">
          <cell r="A6089" t="str">
            <v>F</v>
          </cell>
          <cell r="B6089" t="str">
            <v>2</v>
          </cell>
          <cell r="D6089" t="str">
            <v>001553</v>
          </cell>
          <cell r="E6089">
            <v>38590</v>
          </cell>
          <cell r="F6089" t="str">
            <v>135MI10</v>
          </cell>
          <cell r="G6089" t="str">
            <v>21050601MI10</v>
          </cell>
          <cell r="H6089">
            <v>3986000</v>
          </cell>
          <cell r="I6089" t="str">
            <v>D</v>
          </cell>
          <cell r="J6089" t="str">
            <v>MITRA PERDANA SENTOS 001/AND/IV/05        01074/06</v>
          </cell>
          <cell r="K6089" t="str">
            <v>301610230</v>
          </cell>
        </row>
        <row r="6090">
          <cell r="A6090" t="str">
            <v>F</v>
          </cell>
          <cell r="B6090" t="str">
            <v>2</v>
          </cell>
          <cell r="D6090" t="str">
            <v>001553</v>
          </cell>
          <cell r="E6090">
            <v>38590</v>
          </cell>
          <cell r="F6090" t="str">
            <v>135MI10</v>
          </cell>
          <cell r="G6090" t="str">
            <v>21050601MI10</v>
          </cell>
          <cell r="H6090">
            <v>398600</v>
          </cell>
          <cell r="I6090" t="str">
            <v>D</v>
          </cell>
          <cell r="J6090" t="str">
            <v>KR PPN MITRA PERDANA SE DITYZ-423-0000481 01074/06</v>
          </cell>
          <cell r="K6090" t="str">
            <v>301610240</v>
          </cell>
        </row>
        <row r="6091">
          <cell r="A6091" t="str">
            <v>F</v>
          </cell>
          <cell r="B6091" t="str">
            <v>2</v>
          </cell>
          <cell r="D6091" t="str">
            <v>001554</v>
          </cell>
          <cell r="E6091">
            <v>38590</v>
          </cell>
          <cell r="F6091" t="str">
            <v>1010200</v>
          </cell>
          <cell r="G6091" t="str">
            <v>110302010200</v>
          </cell>
          <cell r="H6091">
            <v>12742400</v>
          </cell>
          <cell r="I6091" t="str">
            <v>K</v>
          </cell>
          <cell r="J6091" t="str">
            <v>822/MH/VII/05 KW 004/AND/IV/05 MITRA PERDANA</v>
          </cell>
          <cell r="K6091" t="str">
            <v>301610250</v>
          </cell>
        </row>
        <row r="6092">
          <cell r="A6092" t="str">
            <v>F</v>
          </cell>
          <cell r="B6092" t="str">
            <v>2</v>
          </cell>
          <cell r="D6092" t="str">
            <v>001554</v>
          </cell>
          <cell r="E6092">
            <v>38590</v>
          </cell>
          <cell r="F6092" t="str">
            <v>135MI10</v>
          </cell>
          <cell r="G6092" t="str">
            <v>21050601MI10</v>
          </cell>
          <cell r="H6092">
            <v>11584000</v>
          </cell>
          <cell r="I6092" t="str">
            <v>D</v>
          </cell>
          <cell r="J6092" t="str">
            <v>MITRA PERDANA SENTOS 004/AND/IV/05        01142/06</v>
          </cell>
          <cell r="K6092" t="str">
            <v>301610260</v>
          </cell>
        </row>
        <row r="6093">
          <cell r="A6093" t="str">
            <v>F</v>
          </cell>
          <cell r="B6093" t="str">
            <v>2</v>
          </cell>
          <cell r="D6093" t="str">
            <v>001554</v>
          </cell>
          <cell r="E6093">
            <v>38590</v>
          </cell>
          <cell r="F6093" t="str">
            <v>135MI10</v>
          </cell>
          <cell r="G6093" t="str">
            <v>21050601MI10</v>
          </cell>
          <cell r="H6093">
            <v>1158400</v>
          </cell>
          <cell r="I6093" t="str">
            <v>D</v>
          </cell>
          <cell r="J6093" t="str">
            <v>KR PPN MITRA PERDANA SE DITYZ-423-0000482 01142/06</v>
          </cell>
          <cell r="K6093" t="str">
            <v>301610270</v>
          </cell>
        </row>
        <row r="6094">
          <cell r="A6094" t="str">
            <v>F</v>
          </cell>
          <cell r="B6094" t="str">
            <v>2</v>
          </cell>
          <cell r="D6094" t="str">
            <v>001555</v>
          </cell>
          <cell r="E6094">
            <v>38590</v>
          </cell>
          <cell r="F6094" t="str">
            <v>1010200</v>
          </cell>
          <cell r="G6094" t="str">
            <v>110302010200</v>
          </cell>
          <cell r="H6094">
            <v>991925</v>
          </cell>
          <cell r="I6094" t="str">
            <v>K</v>
          </cell>
          <cell r="J6094" t="str">
            <v>873/MH/VII/05 KW 005/AND/VI/05 MITRA PERDANA</v>
          </cell>
          <cell r="K6094" t="str">
            <v>301610280</v>
          </cell>
        </row>
        <row r="6095">
          <cell r="A6095" t="str">
            <v>F</v>
          </cell>
          <cell r="B6095" t="str">
            <v>2</v>
          </cell>
          <cell r="D6095" t="str">
            <v>001555</v>
          </cell>
          <cell r="E6095">
            <v>38590</v>
          </cell>
          <cell r="F6095" t="str">
            <v>135MI10</v>
          </cell>
          <cell r="G6095" t="str">
            <v>21050601MI10</v>
          </cell>
          <cell r="H6095">
            <v>901750</v>
          </cell>
          <cell r="I6095" t="str">
            <v>D</v>
          </cell>
          <cell r="J6095" t="str">
            <v>MITRA PERDANA SENTOS 005/AND/VI/05        01219/07</v>
          </cell>
          <cell r="K6095" t="str">
            <v>301610290</v>
          </cell>
        </row>
        <row r="6096">
          <cell r="A6096" t="str">
            <v>F</v>
          </cell>
          <cell r="B6096" t="str">
            <v>2</v>
          </cell>
          <cell r="D6096" t="str">
            <v>001574</v>
          </cell>
          <cell r="E6096">
            <v>38582</v>
          </cell>
          <cell r="F6096" t="str">
            <v>1010200</v>
          </cell>
          <cell r="G6096" t="str">
            <v>110302010200</v>
          </cell>
          <cell r="H6096">
            <v>25370190</v>
          </cell>
          <cell r="I6096" t="str">
            <v>K</v>
          </cell>
          <cell r="J6096" t="str">
            <v>CEK BUKOPIN BA 125544 ASURANSI PAROLAMAS</v>
          </cell>
          <cell r="K6096" t="str">
            <v>301630010</v>
          </cell>
        </row>
        <row r="6097">
          <cell r="A6097" t="str">
            <v>F</v>
          </cell>
          <cell r="B6097" t="str">
            <v>2</v>
          </cell>
          <cell r="D6097" t="str">
            <v>001555</v>
          </cell>
          <cell r="E6097">
            <v>38590</v>
          </cell>
          <cell r="F6097" t="str">
            <v>135MI10</v>
          </cell>
          <cell r="G6097" t="str">
            <v>21050601MI10</v>
          </cell>
          <cell r="H6097">
            <v>90175</v>
          </cell>
          <cell r="I6097" t="str">
            <v>D</v>
          </cell>
          <cell r="J6097" t="str">
            <v>KR PPN MITRA PERDANA SE DITYZ-423-0000485 01219/07</v>
          </cell>
          <cell r="K6097" t="str">
            <v>301610300</v>
          </cell>
        </row>
        <row r="6098">
          <cell r="A6098" t="str">
            <v>F</v>
          </cell>
          <cell r="B6098" t="str">
            <v>2</v>
          </cell>
          <cell r="D6098" t="str">
            <v>001574</v>
          </cell>
          <cell r="E6098">
            <v>38582</v>
          </cell>
          <cell r="F6098" t="str">
            <v>4700300</v>
          </cell>
          <cell r="G6098" t="str">
            <v>690103010300</v>
          </cell>
          <cell r="H6098">
            <v>889547</v>
          </cell>
          <cell r="I6098" t="str">
            <v>D</v>
          </cell>
          <cell r="J6098" t="str">
            <v>ASURANSI PENGANGKUTAN BARANG TGL 07 JULI 2005</v>
          </cell>
          <cell r="K6098" t="str">
            <v>301630020</v>
          </cell>
        </row>
        <row r="6099">
          <cell r="A6099" t="str">
            <v>F</v>
          </cell>
          <cell r="B6099" t="str">
            <v>2</v>
          </cell>
          <cell r="D6099" t="str">
            <v>001574</v>
          </cell>
          <cell r="E6099">
            <v>38582</v>
          </cell>
          <cell r="F6099" t="str">
            <v>4700300</v>
          </cell>
          <cell r="G6099" t="str">
            <v>690103010300</v>
          </cell>
          <cell r="H6099">
            <v>615546</v>
          </cell>
          <cell r="I6099" t="str">
            <v>D</v>
          </cell>
          <cell r="J6099" t="str">
            <v>ASURANSI PENGANGKUTAN BARANG TGL 05 JULI 2005</v>
          </cell>
          <cell r="K6099" t="str">
            <v>301630030</v>
          </cell>
        </row>
        <row r="6100">
          <cell r="A6100" t="str">
            <v>F</v>
          </cell>
          <cell r="B6100" t="str">
            <v>2</v>
          </cell>
          <cell r="D6100" t="str">
            <v>001574</v>
          </cell>
          <cell r="E6100">
            <v>38582</v>
          </cell>
          <cell r="F6100" t="str">
            <v>4700300</v>
          </cell>
          <cell r="G6100" t="str">
            <v>690103010300</v>
          </cell>
          <cell r="H6100">
            <v>1031036</v>
          </cell>
          <cell r="I6100" t="str">
            <v>D</v>
          </cell>
          <cell r="J6100" t="str">
            <v>ASURANSI PENGANGKUTAN BARANG TGL 19 JULI 2005</v>
          </cell>
          <cell r="K6100" t="str">
            <v>301630040</v>
          </cell>
        </row>
        <row r="6101">
          <cell r="A6101" t="str">
            <v>F</v>
          </cell>
          <cell r="B6101" t="str">
            <v>2</v>
          </cell>
          <cell r="D6101" t="str">
            <v>001556</v>
          </cell>
          <cell r="E6101">
            <v>38590</v>
          </cell>
          <cell r="F6101" t="str">
            <v>1010200</v>
          </cell>
          <cell r="G6101" t="str">
            <v>110302010200</v>
          </cell>
          <cell r="H6101">
            <v>60500000</v>
          </cell>
          <cell r="I6101" t="str">
            <v>K</v>
          </cell>
          <cell r="J6101" t="str">
            <v>704/MH/VII/05 KW 155/MS/INV/V/05 MULIA SEJAHTERA</v>
          </cell>
          <cell r="K6101" t="str">
            <v>301610310</v>
          </cell>
        </row>
        <row r="6102">
          <cell r="A6102" t="str">
            <v>F</v>
          </cell>
          <cell r="B6102" t="str">
            <v>2</v>
          </cell>
          <cell r="D6102" t="str">
            <v>001574</v>
          </cell>
          <cell r="E6102">
            <v>38582</v>
          </cell>
          <cell r="F6102" t="str">
            <v>4700300</v>
          </cell>
          <cell r="G6102" t="str">
            <v>690103010300</v>
          </cell>
          <cell r="H6102">
            <v>838532</v>
          </cell>
          <cell r="I6102" t="str">
            <v>D</v>
          </cell>
          <cell r="J6102" t="str">
            <v>ASURANSI PENGANGKUTAN BARANG TGL 12 JULI 2005</v>
          </cell>
          <cell r="K6102" t="str">
            <v>301630050</v>
          </cell>
        </row>
        <row r="6103">
          <cell r="A6103" t="str">
            <v>F</v>
          </cell>
          <cell r="B6103" t="str">
            <v>2</v>
          </cell>
          <cell r="D6103" t="str">
            <v>001574</v>
          </cell>
          <cell r="E6103">
            <v>38582</v>
          </cell>
          <cell r="F6103" t="str">
            <v>4700300</v>
          </cell>
          <cell r="G6103" t="str">
            <v>690103010300</v>
          </cell>
          <cell r="H6103">
            <v>811771</v>
          </cell>
          <cell r="I6103" t="str">
            <v>D</v>
          </cell>
          <cell r="J6103" t="str">
            <v>ASURANSI PENGANGKUTAN BARANG TGL 11 JULI 2005</v>
          </cell>
          <cell r="K6103" t="str">
            <v>301630060</v>
          </cell>
        </row>
        <row r="6104">
          <cell r="A6104" t="str">
            <v>F</v>
          </cell>
          <cell r="B6104" t="str">
            <v>2</v>
          </cell>
          <cell r="D6104" t="str">
            <v>001556</v>
          </cell>
          <cell r="E6104">
            <v>38590</v>
          </cell>
          <cell r="F6104" t="str">
            <v>130MU26</v>
          </cell>
          <cell r="G6104" t="str">
            <v>21010101MU26</v>
          </cell>
          <cell r="H6104">
            <v>55000000</v>
          </cell>
          <cell r="I6104" t="str">
            <v>D</v>
          </cell>
          <cell r="J6104" t="str">
            <v>MULIA SEJAHTERA. PT  155/MS/INV/V/05      00869/05</v>
          </cell>
          <cell r="K6104" t="str">
            <v>301610320</v>
          </cell>
        </row>
        <row r="6105">
          <cell r="A6105" t="str">
            <v>F</v>
          </cell>
          <cell r="B6105" t="str">
            <v>2</v>
          </cell>
          <cell r="D6105" t="str">
            <v>001574</v>
          </cell>
          <cell r="E6105">
            <v>38582</v>
          </cell>
          <cell r="F6105" t="str">
            <v>4700300</v>
          </cell>
          <cell r="G6105" t="str">
            <v>690103010300</v>
          </cell>
          <cell r="H6105">
            <v>751748</v>
          </cell>
          <cell r="I6105" t="str">
            <v>D</v>
          </cell>
          <cell r="J6105" t="str">
            <v>ASURANSI PENGANGKUTAN BARANG TGL 08 AGUSTUS 2005</v>
          </cell>
          <cell r="K6105" t="str">
            <v>301630070</v>
          </cell>
        </row>
        <row r="6106">
          <cell r="A6106" t="str">
            <v>F</v>
          </cell>
          <cell r="B6106" t="str">
            <v>2</v>
          </cell>
          <cell r="D6106" t="str">
            <v>001574</v>
          </cell>
          <cell r="E6106">
            <v>38582</v>
          </cell>
          <cell r="F6106" t="str">
            <v>4700300</v>
          </cell>
          <cell r="G6106" t="str">
            <v>690103010300</v>
          </cell>
          <cell r="H6106">
            <v>724715</v>
          </cell>
          <cell r="I6106" t="str">
            <v>D</v>
          </cell>
          <cell r="J6106" t="str">
            <v>ASURANSI PENGANGKUTAN BARANG TGL 04 AGUSTUS 2005</v>
          </cell>
          <cell r="K6106" t="str">
            <v>301630080</v>
          </cell>
        </row>
        <row r="6107">
          <cell r="A6107" t="str">
            <v>F</v>
          </cell>
          <cell r="B6107" t="str">
            <v>2</v>
          </cell>
          <cell r="D6107" t="str">
            <v>001574</v>
          </cell>
          <cell r="E6107">
            <v>38582</v>
          </cell>
          <cell r="F6107" t="str">
            <v>4700300</v>
          </cell>
          <cell r="G6107" t="str">
            <v>690103010300</v>
          </cell>
          <cell r="H6107">
            <v>861142</v>
          </cell>
          <cell r="I6107" t="str">
            <v>D</v>
          </cell>
          <cell r="J6107" t="str">
            <v>ASURANSI PENGANGKUTAN BARANG TGL 03 AGUSTUS 2005</v>
          </cell>
          <cell r="K6107" t="str">
            <v>301630090</v>
          </cell>
        </row>
        <row r="6108">
          <cell r="A6108" t="str">
            <v>F</v>
          </cell>
          <cell r="B6108" t="str">
            <v>2</v>
          </cell>
          <cell r="D6108" t="str">
            <v>001556</v>
          </cell>
          <cell r="E6108">
            <v>38590</v>
          </cell>
          <cell r="F6108" t="str">
            <v>130MU26</v>
          </cell>
          <cell r="G6108" t="str">
            <v>21010101MU26</v>
          </cell>
          <cell r="H6108">
            <v>5500000</v>
          </cell>
          <cell r="I6108" t="str">
            <v>D</v>
          </cell>
          <cell r="J6108" t="str">
            <v>KR PPN MULIA SEJAHTERA. EXYWC-035-0000155 00869/05</v>
          </cell>
          <cell r="K6108" t="str">
            <v>301610330</v>
          </cell>
        </row>
        <row r="6109">
          <cell r="A6109" t="str">
            <v>F</v>
          </cell>
          <cell r="B6109" t="str">
            <v>2</v>
          </cell>
          <cell r="D6109" t="str">
            <v>001574</v>
          </cell>
          <cell r="E6109">
            <v>38582</v>
          </cell>
          <cell r="F6109" t="str">
            <v>4700300</v>
          </cell>
          <cell r="G6109" t="str">
            <v>690103010300</v>
          </cell>
          <cell r="H6109">
            <v>663541</v>
          </cell>
          <cell r="I6109" t="str">
            <v>D</v>
          </cell>
          <cell r="J6109" t="str">
            <v>ASURANSI PENGANGKUTAN BARANG TGL 28 JULI 2005</v>
          </cell>
          <cell r="K6109" t="str">
            <v>301630100</v>
          </cell>
        </row>
        <row r="6110">
          <cell r="A6110" t="str">
            <v>F</v>
          </cell>
          <cell r="B6110" t="str">
            <v>2</v>
          </cell>
          <cell r="D6110" t="str">
            <v>001574</v>
          </cell>
          <cell r="E6110">
            <v>38582</v>
          </cell>
          <cell r="F6110" t="str">
            <v>4700300</v>
          </cell>
          <cell r="G6110" t="str">
            <v>690103010300</v>
          </cell>
          <cell r="H6110">
            <v>760012</v>
          </cell>
          <cell r="I6110" t="str">
            <v>D</v>
          </cell>
          <cell r="J6110" t="str">
            <v>ASURANSI PENGANGKUTAN BARANG TGL 26 JULI 2005</v>
          </cell>
          <cell r="K6110" t="str">
            <v>301630110</v>
          </cell>
        </row>
        <row r="6111">
          <cell r="A6111" t="str">
            <v>F</v>
          </cell>
          <cell r="B6111" t="str">
            <v>2</v>
          </cell>
          <cell r="D6111" t="str">
            <v>001574</v>
          </cell>
          <cell r="E6111">
            <v>38582</v>
          </cell>
          <cell r="F6111" t="str">
            <v>4700300</v>
          </cell>
          <cell r="G6111" t="str">
            <v>690103010300</v>
          </cell>
          <cell r="H6111">
            <v>1055822</v>
          </cell>
          <cell r="I6111" t="str">
            <v>D</v>
          </cell>
          <cell r="J6111" t="str">
            <v>ASURANSI PENGANGKUTAN BARANG TGL 25 JULI 2005</v>
          </cell>
          <cell r="K6111" t="str">
            <v>301630120</v>
          </cell>
        </row>
        <row r="6112">
          <cell r="A6112" t="str">
            <v>F</v>
          </cell>
          <cell r="B6112" t="str">
            <v>2</v>
          </cell>
          <cell r="D6112" t="str">
            <v>001574</v>
          </cell>
          <cell r="E6112">
            <v>38582</v>
          </cell>
          <cell r="F6112" t="str">
            <v>4700300</v>
          </cell>
          <cell r="G6112" t="str">
            <v>690103010300</v>
          </cell>
          <cell r="H6112">
            <v>643703</v>
          </cell>
          <cell r="I6112" t="str">
            <v>D</v>
          </cell>
          <cell r="J6112" t="str">
            <v>ASURANSI PENGANGKUTAN BARANG TGL 04 JULI 2005</v>
          </cell>
          <cell r="K6112" t="str">
            <v>301630130</v>
          </cell>
        </row>
        <row r="6113">
          <cell r="A6113" t="str">
            <v>F</v>
          </cell>
          <cell r="B6113" t="str">
            <v>2</v>
          </cell>
          <cell r="D6113" t="str">
            <v>001557</v>
          </cell>
          <cell r="E6113">
            <v>38590</v>
          </cell>
          <cell r="F6113" t="str">
            <v>1010200</v>
          </cell>
          <cell r="G6113" t="str">
            <v>110302010200</v>
          </cell>
          <cell r="H6113">
            <v>2035000</v>
          </cell>
          <cell r="I6113" t="str">
            <v>K</v>
          </cell>
          <cell r="J6113" t="str">
            <v>727/MH/VII/05 KW 013/05&amp;043/04/KF/05 MUTIARA</v>
          </cell>
          <cell r="K6113" t="str">
            <v>301610340</v>
          </cell>
        </row>
        <row r="6114">
          <cell r="A6114" t="str">
            <v>F</v>
          </cell>
          <cell r="B6114" t="str">
            <v>2</v>
          </cell>
          <cell r="D6114" t="str">
            <v>001574</v>
          </cell>
          <cell r="E6114">
            <v>38582</v>
          </cell>
          <cell r="F6114" t="str">
            <v>4700300</v>
          </cell>
          <cell r="G6114" t="str">
            <v>690103010300</v>
          </cell>
          <cell r="H6114">
            <v>731552</v>
          </cell>
          <cell r="I6114" t="str">
            <v>D</v>
          </cell>
          <cell r="J6114" t="str">
            <v>ASURANSI PENGANGKUTAN BARANG TGL 19 MEI 2005</v>
          </cell>
          <cell r="K6114" t="str">
            <v>301630140</v>
          </cell>
        </row>
        <row r="6115">
          <cell r="A6115" t="str">
            <v>F</v>
          </cell>
          <cell r="B6115" t="str">
            <v>2</v>
          </cell>
          <cell r="D6115" t="str">
            <v>001574</v>
          </cell>
          <cell r="E6115">
            <v>38582</v>
          </cell>
          <cell r="F6115" t="str">
            <v>4700300</v>
          </cell>
          <cell r="G6115" t="str">
            <v>690103010300</v>
          </cell>
          <cell r="H6115">
            <v>1014107</v>
          </cell>
          <cell r="I6115" t="str">
            <v>D</v>
          </cell>
          <cell r="J6115" t="str">
            <v>ASURANSI PENGANGKUTAN BARANG TGL 19 MEI 2005</v>
          </cell>
          <cell r="K6115" t="str">
            <v>301630150</v>
          </cell>
        </row>
        <row r="6116">
          <cell r="A6116" t="str">
            <v>F</v>
          </cell>
          <cell r="B6116" t="str">
            <v>2</v>
          </cell>
          <cell r="D6116" t="str">
            <v>001574</v>
          </cell>
          <cell r="E6116">
            <v>38582</v>
          </cell>
          <cell r="F6116" t="str">
            <v>4700300</v>
          </cell>
          <cell r="G6116" t="str">
            <v>690103010300</v>
          </cell>
          <cell r="H6116">
            <v>857148</v>
          </cell>
          <cell r="I6116" t="str">
            <v>D</v>
          </cell>
          <cell r="J6116" t="str">
            <v>ASURANSI PENGANGKUTAN BARANG TGL 25 MEI 2005</v>
          </cell>
          <cell r="K6116" t="str">
            <v>301630160</v>
          </cell>
        </row>
        <row r="6117">
          <cell r="A6117" t="str">
            <v>F</v>
          </cell>
          <cell r="B6117" t="str">
            <v>2</v>
          </cell>
          <cell r="D6117" t="str">
            <v>001557</v>
          </cell>
          <cell r="E6117">
            <v>38590</v>
          </cell>
          <cell r="F6117" t="str">
            <v>135MU16</v>
          </cell>
          <cell r="G6117" t="str">
            <v>21050601MU16</v>
          </cell>
          <cell r="H6117">
            <v>700000</v>
          </cell>
          <cell r="I6117" t="str">
            <v>D</v>
          </cell>
          <cell r="J6117" t="str">
            <v>MUTIARA, CV.         013/05/KF/2005       01021/05</v>
          </cell>
          <cell r="K6117" t="str">
            <v>301610350</v>
          </cell>
        </row>
        <row r="6118">
          <cell r="A6118" t="str">
            <v>F</v>
          </cell>
          <cell r="B6118" t="str">
            <v>2</v>
          </cell>
          <cell r="D6118" t="str">
            <v>001574</v>
          </cell>
          <cell r="E6118">
            <v>38582</v>
          </cell>
          <cell r="F6118" t="str">
            <v>4700300</v>
          </cell>
          <cell r="G6118" t="str">
            <v>690103010300</v>
          </cell>
          <cell r="H6118">
            <v>919107</v>
          </cell>
          <cell r="I6118" t="str">
            <v>D</v>
          </cell>
          <cell r="J6118" t="str">
            <v>ASURANSI PENGANGKUTAN BARANG TGL 25 MEI 2005</v>
          </cell>
          <cell r="K6118" t="str">
            <v>301630170</v>
          </cell>
        </row>
        <row r="6119">
          <cell r="A6119" t="str">
            <v>F</v>
          </cell>
          <cell r="B6119" t="str">
            <v>2</v>
          </cell>
          <cell r="D6119" t="str">
            <v>001574</v>
          </cell>
          <cell r="E6119">
            <v>38582</v>
          </cell>
          <cell r="F6119" t="str">
            <v>4700300</v>
          </cell>
          <cell r="G6119" t="str">
            <v>690103010300</v>
          </cell>
          <cell r="H6119">
            <v>908840</v>
          </cell>
          <cell r="I6119" t="str">
            <v>D</v>
          </cell>
          <cell r="J6119" t="str">
            <v>ASURANSI PENGANGKUTAN BARANG TGL 21 JUNI 2005</v>
          </cell>
          <cell r="K6119" t="str">
            <v>301630180</v>
          </cell>
        </row>
        <row r="6120">
          <cell r="A6120" t="str">
            <v>F</v>
          </cell>
          <cell r="B6120" t="str">
            <v>2</v>
          </cell>
          <cell r="D6120" t="str">
            <v>001557</v>
          </cell>
          <cell r="E6120">
            <v>38590</v>
          </cell>
          <cell r="F6120" t="str">
            <v>135MU16</v>
          </cell>
          <cell r="G6120" t="str">
            <v>21050601MU16</v>
          </cell>
          <cell r="H6120">
            <v>70000</v>
          </cell>
          <cell r="I6120" t="str">
            <v>D</v>
          </cell>
          <cell r="J6120" t="str">
            <v>KR PPN MUTIARA, CV.     DXEKR-428-0001718 01021/05</v>
          </cell>
          <cell r="K6120" t="str">
            <v>301610360</v>
          </cell>
        </row>
        <row r="6121">
          <cell r="A6121" t="str">
            <v>F</v>
          </cell>
          <cell r="B6121" t="str">
            <v>2</v>
          </cell>
          <cell r="D6121" t="str">
            <v>001574</v>
          </cell>
          <cell r="E6121">
            <v>38582</v>
          </cell>
          <cell r="F6121" t="str">
            <v>4700300</v>
          </cell>
          <cell r="G6121" t="str">
            <v>690103010300</v>
          </cell>
          <cell r="H6121">
            <v>728804</v>
          </cell>
          <cell r="I6121" t="str">
            <v>D</v>
          </cell>
          <cell r="J6121" t="str">
            <v>ASURANSI PENGANGKUTAN BARANG TGL 16 JUNI 2005</v>
          </cell>
          <cell r="K6121" t="str">
            <v>301630190</v>
          </cell>
        </row>
        <row r="6122">
          <cell r="A6122" t="str">
            <v>F</v>
          </cell>
          <cell r="B6122" t="str">
            <v>2</v>
          </cell>
          <cell r="D6122" t="str">
            <v>001574</v>
          </cell>
          <cell r="E6122">
            <v>38582</v>
          </cell>
          <cell r="F6122" t="str">
            <v>4700300</v>
          </cell>
          <cell r="G6122" t="str">
            <v>690103010300</v>
          </cell>
          <cell r="H6122">
            <v>1339382</v>
          </cell>
          <cell r="I6122" t="str">
            <v>D</v>
          </cell>
          <cell r="J6122" t="str">
            <v>ASURANSI PENGANGKUTAN BARANG TGL 06 JUNI 2005</v>
          </cell>
          <cell r="K6122" t="str">
            <v>301630200</v>
          </cell>
        </row>
        <row r="6123">
          <cell r="A6123" t="str">
            <v>F</v>
          </cell>
          <cell r="B6123" t="str">
            <v>2</v>
          </cell>
          <cell r="D6123" t="str">
            <v>001557</v>
          </cell>
          <cell r="E6123">
            <v>38590</v>
          </cell>
          <cell r="F6123" t="str">
            <v>135MU16</v>
          </cell>
          <cell r="G6123" t="str">
            <v>21050601MU16</v>
          </cell>
          <cell r="H6123">
            <v>1150000</v>
          </cell>
          <cell r="I6123" t="str">
            <v>D</v>
          </cell>
          <cell r="J6123" t="str">
            <v>MUTIARA, CV.         043/04/KF/2005       00889/05</v>
          </cell>
          <cell r="K6123" t="str">
            <v>301610370</v>
          </cell>
        </row>
        <row r="6124">
          <cell r="A6124" t="str">
            <v>F</v>
          </cell>
          <cell r="B6124" t="str">
            <v>2</v>
          </cell>
          <cell r="D6124" t="str">
            <v>001574</v>
          </cell>
          <cell r="E6124">
            <v>38582</v>
          </cell>
          <cell r="F6124" t="str">
            <v>4700300</v>
          </cell>
          <cell r="G6124" t="str">
            <v>690103010300</v>
          </cell>
          <cell r="H6124">
            <v>810966</v>
          </cell>
          <cell r="I6124" t="str">
            <v>D</v>
          </cell>
          <cell r="J6124" t="str">
            <v>ASURANSI PENGANGKUTAN BARANG TGL 06 JUNI 2005</v>
          </cell>
          <cell r="K6124" t="str">
            <v>301630210</v>
          </cell>
        </row>
        <row r="6125">
          <cell r="A6125" t="str">
            <v>F</v>
          </cell>
          <cell r="B6125" t="str">
            <v>2</v>
          </cell>
          <cell r="D6125" t="str">
            <v>001574</v>
          </cell>
          <cell r="E6125">
            <v>38582</v>
          </cell>
          <cell r="F6125" t="str">
            <v>4700300</v>
          </cell>
          <cell r="G6125" t="str">
            <v>690103010300</v>
          </cell>
          <cell r="H6125">
            <v>761913</v>
          </cell>
          <cell r="I6125" t="str">
            <v>D</v>
          </cell>
          <cell r="J6125" t="str">
            <v>ASURANSI PENGANGKUTAN BARANG TGL 08 JUNI 2005</v>
          </cell>
          <cell r="K6125" t="str">
            <v>301630220</v>
          </cell>
        </row>
        <row r="6126">
          <cell r="A6126" t="str">
            <v>F</v>
          </cell>
          <cell r="B6126" t="str">
            <v>2</v>
          </cell>
          <cell r="D6126" t="str">
            <v>001557</v>
          </cell>
          <cell r="E6126">
            <v>38590</v>
          </cell>
          <cell r="F6126" t="str">
            <v>135MU16</v>
          </cell>
          <cell r="G6126" t="str">
            <v>21050601MU16</v>
          </cell>
          <cell r="H6126">
            <v>115000</v>
          </cell>
          <cell r="I6126" t="str">
            <v>D</v>
          </cell>
          <cell r="J6126" t="str">
            <v>KR PPN MUTIARA, CV.     DXEKR-428-0001695 00889/05</v>
          </cell>
          <cell r="K6126" t="str">
            <v>301610380</v>
          </cell>
        </row>
        <row r="6127">
          <cell r="A6127" t="str">
            <v>F</v>
          </cell>
          <cell r="B6127" t="str">
            <v>2</v>
          </cell>
          <cell r="D6127" t="str">
            <v>001574</v>
          </cell>
          <cell r="E6127">
            <v>38582</v>
          </cell>
          <cell r="F6127" t="str">
            <v>4700300</v>
          </cell>
          <cell r="G6127" t="str">
            <v>690103010300</v>
          </cell>
          <cell r="H6127">
            <v>1213826</v>
          </cell>
          <cell r="I6127" t="str">
            <v>D</v>
          </cell>
          <cell r="J6127" t="str">
            <v>ASURANSI PENGANGKUTAN BARANG TGL 13 JUNI 2005</v>
          </cell>
          <cell r="K6127" t="str">
            <v>301630230</v>
          </cell>
        </row>
        <row r="6128">
          <cell r="A6128" t="str">
            <v>F</v>
          </cell>
          <cell r="B6128" t="str">
            <v>2</v>
          </cell>
          <cell r="D6128" t="str">
            <v>001574</v>
          </cell>
          <cell r="E6128">
            <v>38582</v>
          </cell>
          <cell r="F6128" t="str">
            <v>4700300</v>
          </cell>
          <cell r="G6128" t="str">
            <v>690103010300</v>
          </cell>
          <cell r="H6128">
            <v>892933</v>
          </cell>
          <cell r="I6128" t="str">
            <v>D</v>
          </cell>
          <cell r="J6128" t="str">
            <v>ASURANSI PENGANGKUTAN BARANG TGL 13 JUNI 2005</v>
          </cell>
          <cell r="K6128" t="str">
            <v>301630240</v>
          </cell>
        </row>
        <row r="6129">
          <cell r="A6129" t="str">
            <v>F</v>
          </cell>
          <cell r="B6129" t="str">
            <v>2</v>
          </cell>
          <cell r="D6129" t="str">
            <v>001574</v>
          </cell>
          <cell r="E6129">
            <v>38582</v>
          </cell>
          <cell r="F6129" t="str">
            <v>4700300</v>
          </cell>
          <cell r="G6129" t="str">
            <v>690103010300</v>
          </cell>
          <cell r="H6129">
            <v>1176737</v>
          </cell>
          <cell r="I6129" t="str">
            <v>D</v>
          </cell>
          <cell r="J6129" t="str">
            <v>ASURANSI PENGANGKUTAN BARANG TGL 09 JUNI 2005</v>
          </cell>
          <cell r="K6129" t="str">
            <v>301630250</v>
          </cell>
        </row>
        <row r="6130">
          <cell r="A6130" t="str">
            <v>F</v>
          </cell>
          <cell r="B6130" t="str">
            <v>2</v>
          </cell>
          <cell r="D6130" t="str">
            <v>001574</v>
          </cell>
          <cell r="E6130">
            <v>38582</v>
          </cell>
          <cell r="F6130" t="str">
            <v>4700300</v>
          </cell>
          <cell r="G6130" t="str">
            <v>690103010300</v>
          </cell>
          <cell r="H6130">
            <v>618253</v>
          </cell>
          <cell r="I6130" t="str">
            <v>D</v>
          </cell>
          <cell r="J6130" t="str">
            <v>ASURANSI PENGANGKUTAN BARANG TGL 14 JUNI 2005</v>
          </cell>
          <cell r="K6130" t="str">
            <v>301630260</v>
          </cell>
        </row>
        <row r="6131">
          <cell r="A6131" t="str">
            <v>F</v>
          </cell>
          <cell r="B6131" t="str">
            <v>2</v>
          </cell>
          <cell r="D6131" t="str">
            <v>001558</v>
          </cell>
          <cell r="E6131">
            <v>38590</v>
          </cell>
          <cell r="F6131" t="str">
            <v>1010200</v>
          </cell>
          <cell r="G6131" t="str">
            <v>110302010200</v>
          </cell>
          <cell r="H6131">
            <v>7920000</v>
          </cell>
          <cell r="I6131" t="str">
            <v>K</v>
          </cell>
          <cell r="J6131" t="str">
            <v>815/MH/VII/05 KW 014/06/KF/2005 MUTIARA</v>
          </cell>
          <cell r="K6131" t="str">
            <v>301610390</v>
          </cell>
        </row>
        <row r="6132">
          <cell r="A6132" t="str">
            <v>F</v>
          </cell>
          <cell r="B6132" t="str">
            <v>2</v>
          </cell>
          <cell r="D6132" t="str">
            <v>001574</v>
          </cell>
          <cell r="E6132">
            <v>38582</v>
          </cell>
          <cell r="F6132" t="str">
            <v>4700300</v>
          </cell>
          <cell r="G6132" t="str">
            <v>690103010300</v>
          </cell>
          <cell r="H6132">
            <v>634272</v>
          </cell>
          <cell r="I6132" t="str">
            <v>D</v>
          </cell>
          <cell r="J6132" t="str">
            <v>ASURANSI PENGANGKUTAN BARANG TGL 30 JUNI 2005</v>
          </cell>
          <cell r="K6132" t="str">
            <v>301630270</v>
          </cell>
        </row>
        <row r="6133">
          <cell r="A6133" t="str">
            <v>F</v>
          </cell>
          <cell r="B6133" t="str">
            <v>2</v>
          </cell>
          <cell r="D6133" t="str">
            <v>001574</v>
          </cell>
          <cell r="E6133">
            <v>38582</v>
          </cell>
          <cell r="F6133" t="str">
            <v>4700300</v>
          </cell>
          <cell r="G6133" t="str">
            <v>690103010300</v>
          </cell>
          <cell r="H6133">
            <v>895727</v>
          </cell>
          <cell r="I6133" t="str">
            <v>D</v>
          </cell>
          <cell r="J6133" t="str">
            <v>ASURANSI PENGANGKUTAN BARANG TGL 28 JUNI 2005</v>
          </cell>
          <cell r="K6133" t="str">
            <v>301630280</v>
          </cell>
        </row>
        <row r="6134">
          <cell r="A6134" t="str">
            <v>F</v>
          </cell>
          <cell r="B6134" t="str">
            <v>2</v>
          </cell>
          <cell r="D6134" t="str">
            <v>001558</v>
          </cell>
          <cell r="E6134">
            <v>38590</v>
          </cell>
          <cell r="F6134" t="str">
            <v>135MU16</v>
          </cell>
          <cell r="G6134" t="str">
            <v>21050601MU16</v>
          </cell>
          <cell r="H6134">
            <v>7200000</v>
          </cell>
          <cell r="I6134" t="str">
            <v>D</v>
          </cell>
          <cell r="J6134" t="str">
            <v>MUTIARA, CV.         014/06/KF/2005       01090/06</v>
          </cell>
          <cell r="K6134" t="str">
            <v>301610400</v>
          </cell>
        </row>
        <row r="6135">
          <cell r="A6135" t="str">
            <v>F</v>
          </cell>
          <cell r="B6135" t="str">
            <v>2</v>
          </cell>
          <cell r="D6135" t="str">
            <v>001574</v>
          </cell>
          <cell r="E6135">
            <v>38582</v>
          </cell>
          <cell r="F6135" t="str">
            <v>4700300</v>
          </cell>
          <cell r="G6135" t="str">
            <v>690103010300</v>
          </cell>
          <cell r="H6135">
            <v>1060791</v>
          </cell>
          <cell r="I6135" t="str">
            <v>D</v>
          </cell>
          <cell r="J6135" t="str">
            <v>ASURANSI PENGANGKUTAN BARANG TGL 29 JUNI 2005</v>
          </cell>
          <cell r="K6135" t="str">
            <v>301630290</v>
          </cell>
        </row>
        <row r="6136">
          <cell r="A6136" t="str">
            <v>F</v>
          </cell>
          <cell r="B6136" t="str">
            <v>2</v>
          </cell>
          <cell r="D6136" t="str">
            <v>001574</v>
          </cell>
          <cell r="E6136">
            <v>38582</v>
          </cell>
          <cell r="F6136" t="str">
            <v>4700300</v>
          </cell>
          <cell r="G6136" t="str">
            <v>690103010300</v>
          </cell>
          <cell r="H6136">
            <v>1158717</v>
          </cell>
          <cell r="I6136" t="str">
            <v>D</v>
          </cell>
          <cell r="J6136" t="str">
            <v>ASURANSI PENGANGKUTAN BARANG TGL 27 JUNI 2005</v>
          </cell>
          <cell r="K6136" t="str">
            <v>301630300</v>
          </cell>
        </row>
        <row r="6137">
          <cell r="A6137" t="str">
            <v>F</v>
          </cell>
          <cell r="B6137" t="str">
            <v>2</v>
          </cell>
          <cell r="D6137" t="str">
            <v>001558</v>
          </cell>
          <cell r="E6137">
            <v>38590</v>
          </cell>
          <cell r="F6137" t="str">
            <v>135MU16</v>
          </cell>
          <cell r="G6137" t="str">
            <v>21050601MU16</v>
          </cell>
          <cell r="H6137">
            <v>720000</v>
          </cell>
          <cell r="I6137" t="str">
            <v>D</v>
          </cell>
          <cell r="J6137" t="str">
            <v>KR PPN MUTIARA, CV.     DXEKR-428-0001776 01090/06</v>
          </cell>
          <cell r="K6137" t="str">
            <v>301610410</v>
          </cell>
        </row>
        <row r="6138">
          <cell r="A6138" t="str">
            <v>F</v>
          </cell>
          <cell r="B6138" t="str">
            <v>2</v>
          </cell>
          <cell r="D6138" t="str">
            <v>001551</v>
          </cell>
          <cell r="E6138">
            <v>38590</v>
          </cell>
          <cell r="F6138" t="str">
            <v>130LA01</v>
          </cell>
          <cell r="G6138" t="str">
            <v>21010101LA01</v>
          </cell>
          <cell r="H6138">
            <v>345000</v>
          </cell>
          <cell r="I6138" t="str">
            <v>D</v>
          </cell>
          <cell r="J6138" t="str">
            <v>KR PPN LAUTAN LUAS, PT  CWWPO-054-0302369 01136/06</v>
          </cell>
          <cell r="K6138" t="str">
            <v>301610420</v>
          </cell>
        </row>
        <row r="6139">
          <cell r="A6139" t="str">
            <v>F</v>
          </cell>
          <cell r="B6139" t="str">
            <v>2</v>
          </cell>
          <cell r="D6139" t="str">
            <v>001552</v>
          </cell>
          <cell r="E6139">
            <v>38590</v>
          </cell>
          <cell r="F6139" t="str">
            <v>135LU05</v>
          </cell>
          <cell r="G6139" t="str">
            <v>21050601LU05</v>
          </cell>
          <cell r="H6139">
            <v>418500</v>
          </cell>
          <cell r="I6139" t="str">
            <v>D</v>
          </cell>
          <cell r="J6139" t="str">
            <v>KR PPN LUMASINDO MG, CV DQUEC-422-0000162 01115/06</v>
          </cell>
          <cell r="K6139" t="str">
            <v>301610430</v>
          </cell>
        </row>
        <row r="6140">
          <cell r="A6140" t="str">
            <v>F</v>
          </cell>
          <cell r="B6140" t="str">
            <v>2</v>
          </cell>
          <cell r="D6140" t="str">
            <v>001559</v>
          </cell>
          <cell r="E6140">
            <v>38590</v>
          </cell>
          <cell r="F6140" t="str">
            <v>1010200</v>
          </cell>
          <cell r="G6140" t="str">
            <v>110302010200</v>
          </cell>
          <cell r="H6140">
            <v>7605675</v>
          </cell>
          <cell r="I6140" t="str">
            <v>K</v>
          </cell>
          <cell r="J6140" t="str">
            <v>980/MH/VIII/05 KW PF000004 PALMAFIN</v>
          </cell>
          <cell r="K6140" t="str">
            <v>301620010</v>
          </cell>
        </row>
        <row r="6141">
          <cell r="A6141" t="str">
            <v>F</v>
          </cell>
          <cell r="B6141" t="str">
            <v>2</v>
          </cell>
          <cell r="D6141" t="str">
            <v>001559</v>
          </cell>
          <cell r="E6141">
            <v>38590</v>
          </cell>
          <cell r="F6141" t="str">
            <v>130PA35</v>
          </cell>
          <cell r="G6141" t="str">
            <v>21010101PA35</v>
          </cell>
          <cell r="H6141">
            <v>6914250</v>
          </cell>
          <cell r="I6141" t="str">
            <v>D</v>
          </cell>
          <cell r="J6141" t="str">
            <v>PALMAVIN CV.         PF000004             01457/</v>
          </cell>
          <cell r="K6141" t="str">
            <v>301620020</v>
          </cell>
        </row>
        <row r="6142">
          <cell r="A6142" t="str">
            <v>F</v>
          </cell>
          <cell r="B6142" t="str">
            <v>2</v>
          </cell>
          <cell r="D6142" t="str">
            <v>001559</v>
          </cell>
          <cell r="E6142">
            <v>38590</v>
          </cell>
          <cell r="F6142" t="str">
            <v>130PA35</v>
          </cell>
          <cell r="G6142" t="str">
            <v>21010101PA35</v>
          </cell>
          <cell r="H6142">
            <v>691425</v>
          </cell>
          <cell r="I6142" t="str">
            <v>D</v>
          </cell>
          <cell r="J6142" t="str">
            <v>KR PPN PALMAVIN CV.     EVKIM-429-0000003 01457/08</v>
          </cell>
          <cell r="K6142" t="str">
            <v>301620030</v>
          </cell>
        </row>
        <row r="6143">
          <cell r="A6143" t="str">
            <v>F</v>
          </cell>
          <cell r="B6143" t="str">
            <v>2</v>
          </cell>
          <cell r="D6143" t="str">
            <v>001560</v>
          </cell>
          <cell r="E6143">
            <v>38590</v>
          </cell>
          <cell r="F6143" t="str">
            <v>1010200</v>
          </cell>
          <cell r="G6143" t="str">
            <v>110302010200</v>
          </cell>
          <cell r="H6143">
            <v>237050</v>
          </cell>
          <cell r="I6143" t="str">
            <v>K</v>
          </cell>
          <cell r="J6143" t="str">
            <v>963/MH/VIII/05 KW 00342357/KW/06/05 PURINUSA EKA P</v>
          </cell>
          <cell r="K6143" t="str">
            <v>301620040</v>
          </cell>
        </row>
        <row r="6144">
          <cell r="A6144" t="str">
            <v>F</v>
          </cell>
          <cell r="B6144" t="str">
            <v>2</v>
          </cell>
          <cell r="D6144" t="str">
            <v>001560</v>
          </cell>
          <cell r="E6144">
            <v>38590</v>
          </cell>
          <cell r="F6144" t="str">
            <v>135PU13</v>
          </cell>
          <cell r="G6144" t="str">
            <v>21050601PU13</v>
          </cell>
          <cell r="H6144">
            <v>215500</v>
          </cell>
          <cell r="I6144" t="str">
            <v>D</v>
          </cell>
          <cell r="J6144" t="str">
            <v>PURINUSA EKA PERSADA 00342357/KW/06/05    01308/07</v>
          </cell>
          <cell r="K6144" t="str">
            <v>301620050</v>
          </cell>
        </row>
        <row r="6145">
          <cell r="A6145" t="str">
            <v>F</v>
          </cell>
          <cell r="B6145" t="str">
            <v>2</v>
          </cell>
          <cell r="D6145" t="str">
            <v>001560</v>
          </cell>
          <cell r="E6145">
            <v>38590</v>
          </cell>
          <cell r="F6145" t="str">
            <v>135PU13</v>
          </cell>
          <cell r="G6145" t="str">
            <v>21050601PU13</v>
          </cell>
          <cell r="H6145">
            <v>21550</v>
          </cell>
          <cell r="I6145" t="str">
            <v>D</v>
          </cell>
          <cell r="J6145" t="str">
            <v>KR PPN PURINUSA EKA PER CYRRK-429-0342357 01308/07</v>
          </cell>
          <cell r="K6145" t="str">
            <v>301620060</v>
          </cell>
        </row>
        <row r="6146">
          <cell r="A6146" t="str">
            <v>F</v>
          </cell>
          <cell r="B6146" t="str">
            <v>2</v>
          </cell>
          <cell r="D6146" t="str">
            <v>001561</v>
          </cell>
          <cell r="E6146">
            <v>38590</v>
          </cell>
          <cell r="F6146" t="str">
            <v>1010200</v>
          </cell>
          <cell r="G6146" t="str">
            <v>110302010200</v>
          </cell>
          <cell r="H6146">
            <v>18150000</v>
          </cell>
          <cell r="I6146" t="str">
            <v>K</v>
          </cell>
          <cell r="J6146" t="str">
            <v>806/MH/VII/05 KW 4300/PN/VI/05 PROFITA RAYA</v>
          </cell>
          <cell r="K6146" t="str">
            <v>301620070</v>
          </cell>
        </row>
        <row r="6147">
          <cell r="A6147" t="str">
            <v>F</v>
          </cell>
          <cell r="B6147" t="str">
            <v>2</v>
          </cell>
          <cell r="D6147" t="str">
            <v>001561</v>
          </cell>
          <cell r="E6147">
            <v>38590</v>
          </cell>
          <cell r="F6147" t="str">
            <v>130PR24</v>
          </cell>
          <cell r="G6147" t="str">
            <v>21010101PR24</v>
          </cell>
          <cell r="H6147">
            <v>16500000</v>
          </cell>
          <cell r="I6147" t="str">
            <v>D</v>
          </cell>
          <cell r="J6147" t="str">
            <v>PROFITA PACK PT      4300/PN/VI/05        01155/06</v>
          </cell>
          <cell r="K6147" t="str">
            <v>301620080</v>
          </cell>
        </row>
        <row r="6148">
          <cell r="A6148" t="str">
            <v>F</v>
          </cell>
          <cell r="B6148" t="str">
            <v>2</v>
          </cell>
          <cell r="D6148" t="str">
            <v>001561</v>
          </cell>
          <cell r="E6148">
            <v>38590</v>
          </cell>
          <cell r="F6148" t="str">
            <v>130PR24</v>
          </cell>
          <cell r="G6148" t="str">
            <v>21010101PR24</v>
          </cell>
          <cell r="H6148">
            <v>1650000</v>
          </cell>
          <cell r="I6148" t="str">
            <v>D</v>
          </cell>
          <cell r="J6148" t="str">
            <v>KR PPN PROFITA PACK PT  DEKVN-421-0004300 01155/06</v>
          </cell>
          <cell r="K6148" t="str">
            <v>301620090</v>
          </cell>
        </row>
        <row r="6149">
          <cell r="A6149" t="str">
            <v>F</v>
          </cell>
          <cell r="B6149" t="str">
            <v>2</v>
          </cell>
          <cell r="D6149" t="str">
            <v>001562</v>
          </cell>
          <cell r="E6149">
            <v>38590</v>
          </cell>
          <cell r="F6149" t="str">
            <v>1010200</v>
          </cell>
          <cell r="G6149" t="str">
            <v>110302010200</v>
          </cell>
          <cell r="H6149">
            <v>20352200</v>
          </cell>
          <cell r="I6149" t="str">
            <v>K</v>
          </cell>
          <cell r="J6149" t="str">
            <v>978/MH/VIII/05 KW RS-044 RIANSI SEJATI</v>
          </cell>
          <cell r="K6149" t="str">
            <v>301620100</v>
          </cell>
        </row>
        <row r="6150">
          <cell r="A6150" t="str">
            <v>F</v>
          </cell>
          <cell r="B6150" t="str">
            <v>2</v>
          </cell>
          <cell r="D6150" t="str">
            <v>001562</v>
          </cell>
          <cell r="E6150">
            <v>38590</v>
          </cell>
          <cell r="F6150" t="str">
            <v>130RI02</v>
          </cell>
          <cell r="G6150" t="str">
            <v>21010101RI02</v>
          </cell>
          <cell r="H6150">
            <v>18502000</v>
          </cell>
          <cell r="I6150" t="str">
            <v>D</v>
          </cell>
          <cell r="J6150" t="str">
            <v>RIANSI SEJATI PT     RS-044               01453/08</v>
          </cell>
          <cell r="K6150" t="str">
            <v>301620110</v>
          </cell>
        </row>
        <row r="6151">
          <cell r="A6151" t="str">
            <v>F</v>
          </cell>
          <cell r="B6151" t="str">
            <v>2</v>
          </cell>
          <cell r="D6151" t="str">
            <v>001562</v>
          </cell>
          <cell r="E6151">
            <v>38590</v>
          </cell>
          <cell r="F6151" t="str">
            <v>130RI02</v>
          </cell>
          <cell r="G6151" t="str">
            <v>21010101RI02</v>
          </cell>
          <cell r="H6151">
            <v>1850200</v>
          </cell>
          <cell r="I6151" t="str">
            <v>D</v>
          </cell>
          <cell r="J6151" t="str">
            <v>KR PPN RIANSI SEJATI PT CRFQE-423-0000828 01453/08</v>
          </cell>
          <cell r="K6151" t="str">
            <v>301620120</v>
          </cell>
        </row>
        <row r="6152">
          <cell r="A6152" t="str">
            <v>F</v>
          </cell>
          <cell r="B6152" t="str">
            <v>2</v>
          </cell>
          <cell r="D6152" t="str">
            <v>001563</v>
          </cell>
          <cell r="E6152">
            <v>38590</v>
          </cell>
          <cell r="F6152" t="str">
            <v>1010200</v>
          </cell>
          <cell r="G6152" t="str">
            <v>110302010200</v>
          </cell>
          <cell r="H6152">
            <v>1720400</v>
          </cell>
          <cell r="I6152" t="str">
            <v>K</v>
          </cell>
          <cell r="J6152" t="str">
            <v>964/MH/VIII/05 KW 012/SLL-BDG/V/2005 SEGARA LUAS</v>
          </cell>
          <cell r="K6152" t="str">
            <v>301620130</v>
          </cell>
        </row>
        <row r="6153">
          <cell r="A6153" t="str">
            <v>F</v>
          </cell>
          <cell r="B6153" t="str">
            <v>2</v>
          </cell>
          <cell r="D6153" t="str">
            <v>001563</v>
          </cell>
          <cell r="E6153">
            <v>38590</v>
          </cell>
          <cell r="F6153" t="str">
            <v>135SE38</v>
          </cell>
          <cell r="G6153" t="str">
            <v>21050601SE38</v>
          </cell>
          <cell r="H6153">
            <v>1564000</v>
          </cell>
          <cell r="I6153" t="str">
            <v>D</v>
          </cell>
          <cell r="J6153" t="str">
            <v>SEGARA LUAS LESTARI, 012/SLL-BDG/V/2005   00136/07</v>
          </cell>
          <cell r="K6153" t="str">
            <v>301620140</v>
          </cell>
        </row>
        <row r="6154">
          <cell r="A6154" t="str">
            <v>F</v>
          </cell>
          <cell r="B6154" t="str">
            <v>2</v>
          </cell>
          <cell r="D6154" t="str">
            <v>001563</v>
          </cell>
          <cell r="E6154">
            <v>38590</v>
          </cell>
          <cell r="F6154" t="str">
            <v>135SE38</v>
          </cell>
          <cell r="G6154" t="str">
            <v>21050601SE38</v>
          </cell>
          <cell r="H6154">
            <v>156400</v>
          </cell>
          <cell r="I6154" t="str">
            <v>D</v>
          </cell>
          <cell r="J6154" t="str">
            <v>KR PPN SEGARA LUAS LEST EHSXV-421-0000012 00136/07</v>
          </cell>
          <cell r="K6154" t="str">
            <v>301620150</v>
          </cell>
        </row>
        <row r="6155">
          <cell r="A6155" t="str">
            <v>F</v>
          </cell>
          <cell r="B6155" t="str">
            <v>2</v>
          </cell>
          <cell r="D6155" t="str">
            <v>001564</v>
          </cell>
          <cell r="E6155">
            <v>38590</v>
          </cell>
          <cell r="F6155" t="str">
            <v>1010200</v>
          </cell>
          <cell r="G6155" t="str">
            <v>110302010200</v>
          </cell>
          <cell r="H6155">
            <v>1677060</v>
          </cell>
          <cell r="I6155" t="str">
            <v>K</v>
          </cell>
          <cell r="J6155" t="str">
            <v>519/MH/VIII/2005 KW 25060004980 SINARMENTARI</v>
          </cell>
          <cell r="K6155" t="str">
            <v>301620160</v>
          </cell>
        </row>
        <row r="6156">
          <cell r="A6156" t="str">
            <v>F</v>
          </cell>
          <cell r="B6156" t="str">
            <v>2</v>
          </cell>
          <cell r="D6156" t="str">
            <v>001564</v>
          </cell>
          <cell r="E6156">
            <v>38590</v>
          </cell>
          <cell r="F6156" t="str">
            <v>135SI33</v>
          </cell>
          <cell r="G6156" t="str">
            <v>21050601SI33</v>
          </cell>
          <cell r="H6156">
            <v>1524600</v>
          </cell>
          <cell r="I6156" t="str">
            <v>D</v>
          </cell>
          <cell r="J6156" t="str">
            <v>SINARMENTARI I, PT   25060004980          01225/07</v>
          </cell>
          <cell r="K6156" t="str">
            <v>301620170</v>
          </cell>
        </row>
        <row r="6157">
          <cell r="A6157" t="str">
            <v>F</v>
          </cell>
          <cell r="B6157" t="str">
            <v>2</v>
          </cell>
          <cell r="D6157" t="str">
            <v>001564</v>
          </cell>
          <cell r="E6157">
            <v>38590</v>
          </cell>
          <cell r="F6157" t="str">
            <v>135SI33</v>
          </cell>
          <cell r="G6157" t="str">
            <v>21050601SI33</v>
          </cell>
          <cell r="H6157">
            <v>152460</v>
          </cell>
          <cell r="I6157" t="str">
            <v>D</v>
          </cell>
          <cell r="J6157" t="str">
            <v>KR PPN SINARMENTARI I,  DPPKR-036-0004980 01225/07</v>
          </cell>
          <cell r="K6157" t="str">
            <v>301620180</v>
          </cell>
        </row>
        <row r="6158">
          <cell r="A6158" t="str">
            <v>F</v>
          </cell>
          <cell r="B6158" t="str">
            <v>2</v>
          </cell>
          <cell r="D6158" t="str">
            <v>001565</v>
          </cell>
          <cell r="E6158">
            <v>38590</v>
          </cell>
          <cell r="F6158" t="str">
            <v>1010200</v>
          </cell>
          <cell r="G6158" t="str">
            <v>110302010200</v>
          </cell>
          <cell r="H6158">
            <v>3080000</v>
          </cell>
          <cell r="I6158" t="str">
            <v>K</v>
          </cell>
          <cell r="J6158" t="str">
            <v>819/MH/VII/05 KW 000341 SUKMA SCIENTIFIC ABADI</v>
          </cell>
          <cell r="K6158" t="str">
            <v>301620190</v>
          </cell>
        </row>
        <row r="6159">
          <cell r="A6159" t="str">
            <v>F</v>
          </cell>
          <cell r="B6159" t="str">
            <v>2</v>
          </cell>
          <cell r="D6159" t="str">
            <v>001565</v>
          </cell>
          <cell r="E6159">
            <v>38590</v>
          </cell>
          <cell r="F6159" t="str">
            <v>130SU38</v>
          </cell>
          <cell r="G6159" t="str">
            <v>21010101SU38</v>
          </cell>
          <cell r="H6159">
            <v>2800000</v>
          </cell>
          <cell r="I6159" t="str">
            <v>D</v>
          </cell>
          <cell r="J6159" t="str">
            <v>SUKMA SCIENT.ABADI,P 000341               01144/06</v>
          </cell>
          <cell r="K6159" t="str">
            <v>301620200</v>
          </cell>
        </row>
        <row r="6160">
          <cell r="A6160" t="str">
            <v>F</v>
          </cell>
          <cell r="B6160" t="str">
            <v>2</v>
          </cell>
          <cell r="D6160" t="str">
            <v>001565</v>
          </cell>
          <cell r="E6160">
            <v>38590</v>
          </cell>
          <cell r="F6160" t="str">
            <v>130SU38</v>
          </cell>
          <cell r="G6160" t="str">
            <v>21010101SU38</v>
          </cell>
          <cell r="H6160">
            <v>280000</v>
          </cell>
          <cell r="I6160" t="str">
            <v>D</v>
          </cell>
          <cell r="J6160" t="str">
            <v>KR PPN SUKMA SCIENT.ABA CZWLH-041-0002332 01144/06</v>
          </cell>
          <cell r="K6160" t="str">
            <v>301620210</v>
          </cell>
        </row>
        <row r="6161">
          <cell r="A6161" t="str">
            <v>F</v>
          </cell>
          <cell r="B6161" t="str">
            <v>2</v>
          </cell>
          <cell r="D6161" t="str">
            <v>001566</v>
          </cell>
          <cell r="E6161">
            <v>38590</v>
          </cell>
          <cell r="F6161" t="str">
            <v>1010200</v>
          </cell>
          <cell r="G6161" t="str">
            <v>110302010200</v>
          </cell>
          <cell r="H6161">
            <v>1446500</v>
          </cell>
          <cell r="I6161" t="str">
            <v>K</v>
          </cell>
          <cell r="J6161" t="str">
            <v>982/MHG/VIII/05 KW 000415&amp;000417 SUKMA SCIEN A</v>
          </cell>
          <cell r="K6161" t="str">
            <v>301620220</v>
          </cell>
        </row>
        <row r="6162">
          <cell r="A6162" t="str">
            <v>F</v>
          </cell>
          <cell r="B6162" t="str">
            <v>2</v>
          </cell>
          <cell r="D6162" t="str">
            <v>001566</v>
          </cell>
          <cell r="E6162">
            <v>38590</v>
          </cell>
          <cell r="F6162" t="str">
            <v>135SU38</v>
          </cell>
          <cell r="G6162" t="str">
            <v>21050601SU38</v>
          </cell>
          <cell r="H6162">
            <v>555000</v>
          </cell>
          <cell r="I6162" t="str">
            <v>D</v>
          </cell>
          <cell r="J6162" t="str">
            <v>SUKMA SCIENT.ABADI,P 000415               01290/07</v>
          </cell>
          <cell r="K6162" t="str">
            <v>301620230</v>
          </cell>
        </row>
        <row r="6163">
          <cell r="A6163" t="str">
            <v>F</v>
          </cell>
          <cell r="B6163" t="str">
            <v>2</v>
          </cell>
          <cell r="D6163" t="str">
            <v>001566</v>
          </cell>
          <cell r="E6163">
            <v>38590</v>
          </cell>
          <cell r="F6163" t="str">
            <v>135SU38</v>
          </cell>
          <cell r="G6163" t="str">
            <v>21050601SU38</v>
          </cell>
          <cell r="H6163">
            <v>55500</v>
          </cell>
          <cell r="I6163" t="str">
            <v>D</v>
          </cell>
          <cell r="J6163" t="str">
            <v>KR PPN SUKMA SCIENT.ABA CZWLH-041-0002411 01290/07</v>
          </cell>
          <cell r="K6163" t="str">
            <v>301620240</v>
          </cell>
        </row>
        <row r="6164">
          <cell r="A6164" t="str">
            <v>F</v>
          </cell>
          <cell r="B6164" t="str">
            <v>2</v>
          </cell>
          <cell r="D6164" t="str">
            <v>001566</v>
          </cell>
          <cell r="E6164">
            <v>38590</v>
          </cell>
          <cell r="F6164" t="str">
            <v>135SU38</v>
          </cell>
          <cell r="G6164" t="str">
            <v>21050601SU38</v>
          </cell>
          <cell r="H6164">
            <v>760000</v>
          </cell>
          <cell r="I6164" t="str">
            <v>D</v>
          </cell>
          <cell r="J6164" t="str">
            <v>SUKMA SCIENT.ABADI,P 000417               01292/07</v>
          </cell>
          <cell r="K6164" t="str">
            <v>301620250</v>
          </cell>
        </row>
        <row r="6165">
          <cell r="A6165" t="str">
            <v>F</v>
          </cell>
          <cell r="B6165" t="str">
            <v>2</v>
          </cell>
          <cell r="D6165" t="str">
            <v>001566</v>
          </cell>
          <cell r="E6165">
            <v>38590</v>
          </cell>
          <cell r="F6165" t="str">
            <v>135SU38</v>
          </cell>
          <cell r="G6165" t="str">
            <v>21050601SU38</v>
          </cell>
          <cell r="H6165">
            <v>76000</v>
          </cell>
          <cell r="I6165" t="str">
            <v>D</v>
          </cell>
          <cell r="J6165" t="str">
            <v>KR PPN SUKMA SCIENT.ABA CZWLH-041-0002413 01292/07</v>
          </cell>
          <cell r="K6165" t="str">
            <v>301620260</v>
          </cell>
        </row>
        <row r="6166">
          <cell r="A6166" t="str">
            <v>F</v>
          </cell>
          <cell r="B6166" t="str">
            <v>2</v>
          </cell>
          <cell r="D6166" t="str">
            <v>001567</v>
          </cell>
          <cell r="E6166">
            <v>38590</v>
          </cell>
          <cell r="F6166" t="str">
            <v>1010200</v>
          </cell>
          <cell r="G6166" t="str">
            <v>110302010200</v>
          </cell>
          <cell r="H6166">
            <v>14300000</v>
          </cell>
          <cell r="I6166" t="str">
            <v>K</v>
          </cell>
          <cell r="J6166" t="str">
            <v>824/MH/VII/05 KW 012/SDH/IN/0605 SURYA DEHUMIXINDO</v>
          </cell>
          <cell r="K6166" t="str">
            <v>301620270</v>
          </cell>
        </row>
        <row r="6167">
          <cell r="A6167" t="str">
            <v>F</v>
          </cell>
          <cell r="B6167" t="str">
            <v>2</v>
          </cell>
          <cell r="D6167" t="str">
            <v>001567</v>
          </cell>
          <cell r="E6167">
            <v>38590</v>
          </cell>
          <cell r="F6167" t="str">
            <v>135SU37</v>
          </cell>
          <cell r="G6167" t="str">
            <v>21050601SU37</v>
          </cell>
          <cell r="H6167">
            <v>13000000</v>
          </cell>
          <cell r="I6167" t="str">
            <v>D</v>
          </cell>
          <cell r="J6167" t="str">
            <v>SURYA DEHUMIXINDO PT 012/SDH/IN/0605      01173/06</v>
          </cell>
          <cell r="K6167" t="str">
            <v>301620280</v>
          </cell>
        </row>
        <row r="6168">
          <cell r="A6168" t="str">
            <v>F</v>
          </cell>
          <cell r="B6168" t="str">
            <v>2</v>
          </cell>
          <cell r="D6168" t="str">
            <v>001567</v>
          </cell>
          <cell r="E6168">
            <v>38590</v>
          </cell>
          <cell r="F6168" t="str">
            <v>135SU37</v>
          </cell>
          <cell r="G6168" t="str">
            <v>21050601SU37</v>
          </cell>
          <cell r="H6168">
            <v>1300000</v>
          </cell>
          <cell r="I6168" t="str">
            <v>D</v>
          </cell>
          <cell r="J6168" t="str">
            <v>KR PPN SURYA DEHUMIXIND FHSFE-402-0000009 01173/06</v>
          </cell>
          <cell r="K6168" t="str">
            <v>301620290</v>
          </cell>
        </row>
        <row r="6169">
          <cell r="A6169" t="str">
            <v>F</v>
          </cell>
          <cell r="B6169" t="str">
            <v>2</v>
          </cell>
          <cell r="D6169" t="str">
            <v>001568</v>
          </cell>
          <cell r="E6169">
            <v>38590</v>
          </cell>
          <cell r="F6169" t="str">
            <v>1010200</v>
          </cell>
          <cell r="G6169" t="str">
            <v>110302010200</v>
          </cell>
          <cell r="H6169">
            <v>506000</v>
          </cell>
          <cell r="I6169" t="str">
            <v>K</v>
          </cell>
          <cell r="J6169" t="str">
            <v>846/MH/VII/05 KW 1546/TU/VI/05 TIARA UTAMA</v>
          </cell>
          <cell r="K6169" t="str">
            <v>301620300</v>
          </cell>
        </row>
        <row r="6170">
          <cell r="A6170" t="str">
            <v>F</v>
          </cell>
          <cell r="B6170" t="str">
            <v>2</v>
          </cell>
          <cell r="D6170" t="str">
            <v>001568</v>
          </cell>
          <cell r="E6170">
            <v>38590</v>
          </cell>
          <cell r="F6170" t="str">
            <v>135TI12</v>
          </cell>
          <cell r="G6170" t="str">
            <v>21050601TI12</v>
          </cell>
          <cell r="H6170">
            <v>460000</v>
          </cell>
          <cell r="I6170" t="str">
            <v>D</v>
          </cell>
          <cell r="J6170" t="str">
            <v>TIARA UTAMA, CV.     1546/TU/VI/05        00116/06</v>
          </cell>
          <cell r="K6170" t="str">
            <v>301620310</v>
          </cell>
        </row>
        <row r="6171">
          <cell r="A6171" t="str">
            <v>F</v>
          </cell>
          <cell r="B6171" t="str">
            <v>2</v>
          </cell>
          <cell r="D6171" t="str">
            <v>001568</v>
          </cell>
          <cell r="E6171">
            <v>38590</v>
          </cell>
          <cell r="F6171" t="str">
            <v>135TI12</v>
          </cell>
          <cell r="G6171" t="str">
            <v>21050601TI12</v>
          </cell>
          <cell r="H6171">
            <v>46000</v>
          </cell>
          <cell r="I6171" t="str">
            <v>D</v>
          </cell>
          <cell r="J6171" t="str">
            <v>KR PPN TIARA UTAMA, CV. EDWMI-429-0001546 00116/06</v>
          </cell>
          <cell r="K6171" t="str">
            <v>301620320</v>
          </cell>
        </row>
        <row r="6172">
          <cell r="A6172" t="str">
            <v>F</v>
          </cell>
          <cell r="B6172" t="str">
            <v>2</v>
          </cell>
          <cell r="D6172" t="str">
            <v>001569</v>
          </cell>
          <cell r="E6172">
            <v>38590</v>
          </cell>
          <cell r="F6172" t="str">
            <v>1010200</v>
          </cell>
          <cell r="G6172" t="str">
            <v>110302010200</v>
          </cell>
          <cell r="H6172">
            <v>682000</v>
          </cell>
          <cell r="I6172" t="str">
            <v>K</v>
          </cell>
          <cell r="J6172" t="str">
            <v>875/MH/VII/05 KW 1547/TU/VI/05 TIARA UTAMA</v>
          </cell>
          <cell r="K6172" t="str">
            <v>301620330</v>
          </cell>
        </row>
        <row r="6173">
          <cell r="A6173" t="str">
            <v>F</v>
          </cell>
          <cell r="B6173" t="str">
            <v>2</v>
          </cell>
          <cell r="D6173" t="str">
            <v>001569</v>
          </cell>
          <cell r="E6173">
            <v>38590</v>
          </cell>
          <cell r="F6173" t="str">
            <v>135TI12</v>
          </cell>
          <cell r="G6173" t="str">
            <v>21050601TI12</v>
          </cell>
          <cell r="H6173">
            <v>620000</v>
          </cell>
          <cell r="I6173" t="str">
            <v>D</v>
          </cell>
          <cell r="J6173" t="str">
            <v>TIARA UTAMA, CV.     1547/TU/VI/05        01204/07</v>
          </cell>
          <cell r="K6173" t="str">
            <v>301620340</v>
          </cell>
        </row>
        <row r="6174">
          <cell r="A6174" t="str">
            <v>F</v>
          </cell>
          <cell r="B6174" t="str">
            <v>2</v>
          </cell>
          <cell r="D6174" t="str">
            <v>001569</v>
          </cell>
          <cell r="E6174">
            <v>38590</v>
          </cell>
          <cell r="F6174" t="str">
            <v>135TI12</v>
          </cell>
          <cell r="G6174" t="str">
            <v>21050601TI12</v>
          </cell>
          <cell r="H6174">
            <v>62000</v>
          </cell>
          <cell r="I6174" t="str">
            <v>D</v>
          </cell>
          <cell r="J6174" t="str">
            <v>KR PPN TIARA UTAMA, CV. EDWMI-429-0001547 01204/07</v>
          </cell>
          <cell r="K6174" t="str">
            <v>301620350</v>
          </cell>
        </row>
        <row r="6175">
          <cell r="A6175" t="str">
            <v>F</v>
          </cell>
          <cell r="B6175" t="str">
            <v>2</v>
          </cell>
          <cell r="D6175" t="str">
            <v>001570</v>
          </cell>
          <cell r="E6175">
            <v>38590</v>
          </cell>
          <cell r="F6175" t="str">
            <v>1010200</v>
          </cell>
          <cell r="G6175" t="str">
            <v>110302010200</v>
          </cell>
          <cell r="H6175">
            <v>801680</v>
          </cell>
          <cell r="I6175" t="str">
            <v>K</v>
          </cell>
          <cell r="J6175" t="str">
            <v>965/MH/VIII/05 KW 1566/TU/VII/05 TIRA UTAMA</v>
          </cell>
          <cell r="K6175" t="str">
            <v>301620360</v>
          </cell>
        </row>
        <row r="6176">
          <cell r="A6176" t="str">
            <v>F</v>
          </cell>
          <cell r="B6176" t="str">
            <v>2</v>
          </cell>
          <cell r="D6176" t="str">
            <v>001570</v>
          </cell>
          <cell r="E6176">
            <v>38590</v>
          </cell>
          <cell r="F6176" t="str">
            <v>135TI12</v>
          </cell>
          <cell r="G6176" t="str">
            <v>21050601TI12</v>
          </cell>
          <cell r="H6176">
            <v>728800</v>
          </cell>
          <cell r="I6176" t="str">
            <v>D</v>
          </cell>
          <cell r="J6176" t="str">
            <v>TIARA UTAMA, CV.     1566/TU/VII/05       01360/07</v>
          </cell>
          <cell r="K6176" t="str">
            <v>301620370</v>
          </cell>
        </row>
        <row r="6177">
          <cell r="A6177" t="str">
            <v>F</v>
          </cell>
          <cell r="B6177" t="str">
            <v>2</v>
          </cell>
          <cell r="D6177" t="str">
            <v>001570</v>
          </cell>
          <cell r="E6177">
            <v>38590</v>
          </cell>
          <cell r="F6177" t="str">
            <v>135TI12</v>
          </cell>
          <cell r="G6177" t="str">
            <v>21050601TI12</v>
          </cell>
          <cell r="H6177">
            <v>72880</v>
          </cell>
          <cell r="I6177" t="str">
            <v>D</v>
          </cell>
          <cell r="J6177" t="str">
            <v>KR PPN TIARA UTAMA, CV. EDWMI-429-0001566 01360/07</v>
          </cell>
          <cell r="K6177" t="str">
            <v>301620380</v>
          </cell>
        </row>
        <row r="6178">
          <cell r="A6178" t="str">
            <v>F</v>
          </cell>
          <cell r="B6178" t="str">
            <v>2</v>
          </cell>
          <cell r="D6178" t="str">
            <v>001571</v>
          </cell>
          <cell r="E6178">
            <v>38590</v>
          </cell>
          <cell r="F6178" t="str">
            <v>1010200</v>
          </cell>
          <cell r="G6178" t="str">
            <v>110302010200</v>
          </cell>
          <cell r="H6178">
            <v>528000</v>
          </cell>
          <cell r="I6178" t="str">
            <v>K</v>
          </cell>
          <cell r="J6178" t="str">
            <v>911/MH/VIII/05 KW ZBT1268 TIMURRAYA KARYA MANDIRI</v>
          </cell>
          <cell r="K6178" t="str">
            <v>301620390</v>
          </cell>
        </row>
        <row r="6179">
          <cell r="A6179" t="str">
            <v>F</v>
          </cell>
          <cell r="B6179" t="str">
            <v>2</v>
          </cell>
          <cell r="D6179" t="str">
            <v>001571</v>
          </cell>
          <cell r="E6179">
            <v>38590</v>
          </cell>
          <cell r="F6179" t="str">
            <v>135TI17</v>
          </cell>
          <cell r="G6179" t="str">
            <v>21050601TI17</v>
          </cell>
          <cell r="H6179">
            <v>480000</v>
          </cell>
          <cell r="I6179" t="str">
            <v>D</v>
          </cell>
          <cell r="J6179" t="str">
            <v>TIMURRAYA KARYA MAND ZBT1268              01224/07</v>
          </cell>
          <cell r="K6179" t="str">
            <v>301620400</v>
          </cell>
        </row>
        <row r="6180">
          <cell r="A6180" t="str">
            <v>F</v>
          </cell>
          <cell r="B6180" t="str">
            <v>2</v>
          </cell>
          <cell r="D6180" t="str">
            <v>001571</v>
          </cell>
          <cell r="E6180">
            <v>38590</v>
          </cell>
          <cell r="F6180" t="str">
            <v>135TI17</v>
          </cell>
          <cell r="G6180" t="str">
            <v>21050601TI17</v>
          </cell>
          <cell r="H6180">
            <v>48000</v>
          </cell>
          <cell r="I6180" t="str">
            <v>D</v>
          </cell>
          <cell r="J6180" t="str">
            <v>KR PPN TIMURRAYA KARYA  EBILJ-422-0002382 01224/07</v>
          </cell>
          <cell r="K6180" t="str">
            <v>301620410</v>
          </cell>
        </row>
        <row r="6181">
          <cell r="A6181" t="str">
            <v>F</v>
          </cell>
          <cell r="B6181" t="str">
            <v>2</v>
          </cell>
          <cell r="D6181" t="str">
            <v>001572</v>
          </cell>
          <cell r="E6181">
            <v>38590</v>
          </cell>
          <cell r="F6181" t="str">
            <v>1010200</v>
          </cell>
          <cell r="G6181" t="str">
            <v>110302010200</v>
          </cell>
          <cell r="H6181">
            <v>5403750</v>
          </cell>
          <cell r="I6181" t="str">
            <v>K</v>
          </cell>
          <cell r="J6181" t="str">
            <v>825/MH/VII/05 KW 81/TR/K/V/05 TRUNOJOYO</v>
          </cell>
          <cell r="K6181" t="str">
            <v>301620420</v>
          </cell>
        </row>
        <row r="6182">
          <cell r="A6182" t="str">
            <v>F</v>
          </cell>
          <cell r="B6182" t="str">
            <v>2</v>
          </cell>
          <cell r="D6182" t="str">
            <v>001572</v>
          </cell>
          <cell r="E6182">
            <v>38590</v>
          </cell>
          <cell r="F6182" t="str">
            <v>135TR31</v>
          </cell>
          <cell r="G6182" t="str">
            <v>21050601TR31</v>
          </cell>
          <cell r="H6182">
            <v>4912500</v>
          </cell>
          <cell r="I6182" t="str">
            <v>D</v>
          </cell>
          <cell r="J6182" t="str">
            <v>TRUNOJOYO, CV        81/TR/K/V/05         00109/06</v>
          </cell>
          <cell r="K6182" t="str">
            <v>301620430</v>
          </cell>
        </row>
        <row r="6183">
          <cell r="A6183" t="str">
            <v>F</v>
          </cell>
          <cell r="B6183" t="str">
            <v>2</v>
          </cell>
          <cell r="D6183" t="str">
            <v>001572</v>
          </cell>
          <cell r="E6183">
            <v>38590</v>
          </cell>
          <cell r="F6183" t="str">
            <v>135TR31</v>
          </cell>
          <cell r="G6183" t="str">
            <v>21050601TR31</v>
          </cell>
          <cell r="H6183">
            <v>491250</v>
          </cell>
          <cell r="I6183" t="str">
            <v>D</v>
          </cell>
          <cell r="J6183" t="str">
            <v>KR PPN TRUNOJOYO, CV    CRGEP-428-0000081 00109/06</v>
          </cell>
          <cell r="K6183" t="str">
            <v>301620440</v>
          </cell>
        </row>
        <row r="6184">
          <cell r="A6184" t="str">
            <v>F</v>
          </cell>
          <cell r="B6184" t="str">
            <v>2</v>
          </cell>
          <cell r="D6184" t="str">
            <v>001573</v>
          </cell>
          <cell r="E6184">
            <v>38590</v>
          </cell>
          <cell r="F6184" t="str">
            <v>1010200</v>
          </cell>
          <cell r="G6184" t="str">
            <v>110302010200</v>
          </cell>
          <cell r="H6184">
            <v>1028500</v>
          </cell>
          <cell r="I6184" t="str">
            <v>K</v>
          </cell>
          <cell r="J6184" t="str">
            <v>962/MH/VIII/05 KW 215/VI/KM/2005 UTAMA PLASPAK</v>
          </cell>
          <cell r="K6184" t="str">
            <v>301620450</v>
          </cell>
        </row>
        <row r="6185">
          <cell r="A6185" t="str">
            <v>F</v>
          </cell>
          <cell r="B6185" t="str">
            <v>2</v>
          </cell>
          <cell r="D6185" t="str">
            <v>001573</v>
          </cell>
          <cell r="E6185">
            <v>38590</v>
          </cell>
          <cell r="F6185" t="str">
            <v>135UT01</v>
          </cell>
          <cell r="G6185" t="str">
            <v>21050601UT01</v>
          </cell>
          <cell r="H6185">
            <v>935000</v>
          </cell>
          <cell r="I6185" t="str">
            <v>D</v>
          </cell>
          <cell r="J6185" t="str">
            <v>UTAMA PLASPAK INKER, 215/VI/KM/2005</v>
          </cell>
          <cell r="K6185" t="str">
            <v>301620460</v>
          </cell>
        </row>
        <row r="6186">
          <cell r="A6186" t="str">
            <v>F</v>
          </cell>
          <cell r="B6186" t="str">
            <v>2</v>
          </cell>
          <cell r="D6186" t="str">
            <v>001573</v>
          </cell>
          <cell r="E6186">
            <v>38590</v>
          </cell>
          <cell r="F6186" t="str">
            <v>135UT01</v>
          </cell>
          <cell r="G6186" t="str">
            <v>21050601UT01</v>
          </cell>
          <cell r="H6186">
            <v>93500</v>
          </cell>
          <cell r="I6186" t="str">
            <v>D</v>
          </cell>
          <cell r="J6186" t="str">
            <v>KR PPN UTAMA PLASPAK IN EEITZ-035-0001113      /</v>
          </cell>
          <cell r="K6186" t="str">
            <v>301620470</v>
          </cell>
        </row>
        <row r="6187">
          <cell r="A6187" t="str">
            <v>F</v>
          </cell>
          <cell r="B6187" t="str">
            <v>7</v>
          </cell>
          <cell r="D6187" t="str">
            <v>001473</v>
          </cell>
          <cell r="E6187">
            <v>38595</v>
          </cell>
          <cell r="F6187" t="str">
            <v>130PA35</v>
          </cell>
          <cell r="G6187" t="str">
            <v>21010101PA35</v>
          </cell>
          <cell r="H6187">
            <v>15140245</v>
          </cell>
          <cell r="I6187" t="str">
            <v>K</v>
          </cell>
          <cell r="J6187" t="str">
            <v>PALMAVIN CV.         PF.00003</v>
          </cell>
          <cell r="K6187" t="str">
            <v>402320010</v>
          </cell>
        </row>
        <row r="6188">
          <cell r="A6188" t="str">
            <v>F</v>
          </cell>
          <cell r="B6188" t="str">
            <v>7</v>
          </cell>
          <cell r="D6188" t="str">
            <v>001473</v>
          </cell>
          <cell r="E6188">
            <v>38595</v>
          </cell>
          <cell r="F6188" t="str">
            <v>130PA35</v>
          </cell>
          <cell r="G6188" t="str">
            <v>21010101PA35</v>
          </cell>
          <cell r="H6188">
            <v>1514025</v>
          </cell>
          <cell r="I6188" t="str">
            <v>K</v>
          </cell>
          <cell r="J6188" t="str">
            <v>KR PPN PALMAVIN CV.     EVKIM-429-0000003      /</v>
          </cell>
          <cell r="K6188" t="str">
            <v>402320020</v>
          </cell>
        </row>
        <row r="6189">
          <cell r="A6189" t="str">
            <v>F</v>
          </cell>
          <cell r="B6189" t="str">
            <v>8</v>
          </cell>
          <cell r="D6189" t="str">
            <v>000254</v>
          </cell>
          <cell r="E6189">
            <v>38593</v>
          </cell>
          <cell r="F6189" t="str">
            <v>122KI29</v>
          </cell>
          <cell r="G6189" t="str">
            <v>11090101KI29</v>
          </cell>
          <cell r="H6189">
            <v>120451</v>
          </cell>
          <cell r="I6189" t="str">
            <v>D</v>
          </cell>
          <cell r="J6189" t="str">
            <v>NPI.400034/8 ULS</v>
          </cell>
          <cell r="K6189" t="str">
            <v>500920180</v>
          </cell>
        </row>
        <row r="6190">
          <cell r="A6190" t="str">
            <v>F</v>
          </cell>
          <cell r="B6190" t="str">
            <v>7</v>
          </cell>
          <cell r="D6190" t="str">
            <v>001473</v>
          </cell>
          <cell r="E6190">
            <v>38595</v>
          </cell>
          <cell r="F6190" t="str">
            <v>187PA35</v>
          </cell>
          <cell r="G6190" t="str">
            <v>11100301PA35</v>
          </cell>
          <cell r="H6190">
            <v>1514025</v>
          </cell>
          <cell r="I6190" t="str">
            <v>D</v>
          </cell>
          <cell r="J6190" t="str">
            <v>PPN 10% PALMAVIN CV.             EVKIM-429-0000003</v>
          </cell>
          <cell r="K6190" t="str">
            <v>402320030</v>
          </cell>
        </row>
        <row r="6191">
          <cell r="A6191" t="str">
            <v>F</v>
          </cell>
          <cell r="B6191" t="str">
            <v>7</v>
          </cell>
          <cell r="D6191" t="str">
            <v>001473</v>
          </cell>
          <cell r="E6191">
            <v>38595</v>
          </cell>
          <cell r="F6191" t="str">
            <v>1390300</v>
          </cell>
          <cell r="G6191" t="str">
            <v>210101020300</v>
          </cell>
          <cell r="H6191">
            <v>15140245</v>
          </cell>
          <cell r="I6191" t="str">
            <v>D</v>
          </cell>
          <cell r="J6191" t="str">
            <v>3004008B50206/07      3007.000-KG KULIT KINA SUCCI</v>
          </cell>
          <cell r="K6191" t="str">
            <v>402320040</v>
          </cell>
        </row>
        <row r="6192">
          <cell r="A6192" t="str">
            <v>F</v>
          </cell>
          <cell r="B6192" t="str">
            <v>8</v>
          </cell>
          <cell r="D6192" t="str">
            <v>000254</v>
          </cell>
          <cell r="E6192">
            <v>38593</v>
          </cell>
          <cell r="F6192" t="str">
            <v>901KI29</v>
          </cell>
          <cell r="G6192" t="str">
            <v>71050602KI29</v>
          </cell>
          <cell r="H6192">
            <v>111375</v>
          </cell>
          <cell r="I6192" t="str">
            <v>K</v>
          </cell>
          <cell r="J6192" t="str">
            <v>NPI.400034/8 55 BH BOX KARTON 23         2200016</v>
          </cell>
          <cell r="K6192" t="str">
            <v>500920190</v>
          </cell>
        </row>
        <row r="6193">
          <cell r="A6193" t="str">
            <v>F</v>
          </cell>
          <cell r="B6193" t="str">
            <v>8</v>
          </cell>
          <cell r="D6193" t="str">
            <v>000254</v>
          </cell>
          <cell r="E6193">
            <v>38593</v>
          </cell>
          <cell r="F6193" t="str">
            <v>901KI29</v>
          </cell>
          <cell r="G6193" t="str">
            <v>71050602KI29</v>
          </cell>
          <cell r="H6193">
            <v>855</v>
          </cell>
          <cell r="I6193" t="str">
            <v>K</v>
          </cell>
          <cell r="J6193" t="str">
            <v>NPI.400034/8 57 LB TANDA PENGEPAKAN      2320004</v>
          </cell>
          <cell r="K6193" t="str">
            <v>500920200</v>
          </cell>
        </row>
        <row r="6194">
          <cell r="A6194" t="str">
            <v>F</v>
          </cell>
          <cell r="B6194" t="str">
            <v>7</v>
          </cell>
          <cell r="D6194" t="str">
            <v>001474</v>
          </cell>
          <cell r="E6194">
            <v>38595</v>
          </cell>
          <cell r="F6194" t="str">
            <v>135GH00</v>
          </cell>
          <cell r="G6194" t="str">
            <v>21050601GH00</v>
          </cell>
          <cell r="H6194">
            <v>6000000</v>
          </cell>
          <cell r="I6194" t="str">
            <v>K</v>
          </cell>
          <cell r="J6194" t="str">
            <v>G H O  (SUGENG)      002/VIII/2005</v>
          </cell>
          <cell r="K6194" t="str">
            <v>402320050</v>
          </cell>
        </row>
        <row r="6195">
          <cell r="A6195" t="str">
            <v>F</v>
          </cell>
          <cell r="B6195" t="str">
            <v>7</v>
          </cell>
          <cell r="D6195" t="str">
            <v>001474</v>
          </cell>
          <cell r="E6195">
            <v>38595</v>
          </cell>
          <cell r="F6195" t="str">
            <v>135GH00</v>
          </cell>
          <cell r="G6195" t="str">
            <v>21050601GH00</v>
          </cell>
          <cell r="H6195">
            <v>600000</v>
          </cell>
          <cell r="I6195" t="str">
            <v>K</v>
          </cell>
          <cell r="J6195" t="str">
            <v>KR PPN G H O  (SUGENG)  NNJTW-423-0002152      /</v>
          </cell>
          <cell r="K6195" t="str">
            <v>402320060</v>
          </cell>
        </row>
        <row r="6196">
          <cell r="A6196" t="str">
            <v>F</v>
          </cell>
          <cell r="B6196" t="str">
            <v>7</v>
          </cell>
          <cell r="D6196" t="str">
            <v>001474</v>
          </cell>
          <cell r="E6196">
            <v>38595</v>
          </cell>
          <cell r="F6196" t="str">
            <v>187GH00</v>
          </cell>
          <cell r="G6196" t="str">
            <v>11100301GH00</v>
          </cell>
          <cell r="H6196">
            <v>600000</v>
          </cell>
          <cell r="I6196" t="str">
            <v>D</v>
          </cell>
          <cell r="J6196" t="str">
            <v>PPN 10% G H O  (SUGENG)          NNJTW-423-0002152</v>
          </cell>
          <cell r="K6196" t="str">
            <v>402320070</v>
          </cell>
        </row>
        <row r="6197">
          <cell r="A6197" t="str">
            <v>F</v>
          </cell>
          <cell r="B6197" t="str">
            <v>8</v>
          </cell>
          <cell r="D6197" t="str">
            <v>000254</v>
          </cell>
          <cell r="E6197">
            <v>38593</v>
          </cell>
          <cell r="F6197" t="str">
            <v>901KI29</v>
          </cell>
          <cell r="G6197" t="str">
            <v>71050602KI29</v>
          </cell>
          <cell r="H6197">
            <v>2050</v>
          </cell>
          <cell r="I6197" t="str">
            <v>K</v>
          </cell>
          <cell r="J6197" t="str">
            <v>NPI.400034/8 10 LB ET. FITOGASTER        2300164</v>
          </cell>
          <cell r="K6197" t="str">
            <v>500920210</v>
          </cell>
        </row>
        <row r="6198">
          <cell r="A6198" t="str">
            <v>F</v>
          </cell>
          <cell r="B6198" t="str">
            <v>7</v>
          </cell>
          <cell r="D6198" t="str">
            <v>001474</v>
          </cell>
          <cell r="E6198">
            <v>38595</v>
          </cell>
          <cell r="F6198" t="str">
            <v>42300K1</v>
          </cell>
          <cell r="G6198" t="str">
            <v>6204010100K1</v>
          </cell>
          <cell r="H6198">
            <v>6000000</v>
          </cell>
          <cell r="I6198" t="str">
            <v>D</v>
          </cell>
          <cell r="J6198" t="str">
            <v>10 BTL HEXYLAMINE             LABORATORIUM PENGUJI</v>
          </cell>
          <cell r="K6198" t="str">
            <v>402320080</v>
          </cell>
        </row>
        <row r="6199">
          <cell r="A6199" t="str">
            <v>F</v>
          </cell>
          <cell r="B6199" t="str">
            <v>7</v>
          </cell>
          <cell r="D6199" t="str">
            <v>001475</v>
          </cell>
          <cell r="E6199">
            <v>38595</v>
          </cell>
          <cell r="F6199" t="str">
            <v>135KR03</v>
          </cell>
          <cell r="G6199" t="str">
            <v>21050601KR03</v>
          </cell>
          <cell r="H6199">
            <v>1185000</v>
          </cell>
          <cell r="I6199" t="str">
            <v>K</v>
          </cell>
          <cell r="J6199" t="str">
            <v>KROMTEKINDO UTAMA PT FAKT.4936/VIII/KU/2005</v>
          </cell>
          <cell r="K6199" t="str">
            <v>402320090</v>
          </cell>
        </row>
        <row r="6200">
          <cell r="A6200" t="str">
            <v>F</v>
          </cell>
          <cell r="B6200" t="str">
            <v>7</v>
          </cell>
          <cell r="D6200" t="str">
            <v>001475</v>
          </cell>
          <cell r="E6200">
            <v>38595</v>
          </cell>
          <cell r="F6200" t="str">
            <v>135KR03</v>
          </cell>
          <cell r="G6200" t="str">
            <v>21050601KR03</v>
          </cell>
          <cell r="H6200">
            <v>118500</v>
          </cell>
          <cell r="I6200" t="str">
            <v>K</v>
          </cell>
          <cell r="J6200" t="str">
            <v>KR PPN KROMTEKINDO UTAM DRPTV-031-0004936      /</v>
          </cell>
          <cell r="K6200" t="str">
            <v>402320100</v>
          </cell>
        </row>
        <row r="6201">
          <cell r="A6201" t="str">
            <v>F</v>
          </cell>
          <cell r="B6201" t="str">
            <v>7</v>
          </cell>
          <cell r="D6201" t="str">
            <v>001475</v>
          </cell>
          <cell r="E6201">
            <v>38595</v>
          </cell>
          <cell r="F6201" t="str">
            <v>187KR03</v>
          </cell>
          <cell r="G6201" t="str">
            <v>11100301KR03</v>
          </cell>
          <cell r="H6201">
            <v>118500</v>
          </cell>
          <cell r="I6201" t="str">
            <v>D</v>
          </cell>
          <cell r="J6201" t="str">
            <v>PPN 10% KROMTEKINDO UTAMA PT.    DRPTV-031-0004936</v>
          </cell>
          <cell r="K6201" t="str">
            <v>402320110</v>
          </cell>
        </row>
        <row r="6202">
          <cell r="A6202" t="str">
            <v>F</v>
          </cell>
          <cell r="B6202" t="str">
            <v>7</v>
          </cell>
          <cell r="D6202" t="str">
            <v>001475</v>
          </cell>
          <cell r="E6202">
            <v>38595</v>
          </cell>
          <cell r="F6202" t="str">
            <v>42302K1</v>
          </cell>
          <cell r="G6202" t="str">
            <v>6204030102K1</v>
          </cell>
          <cell r="H6202">
            <v>1185000</v>
          </cell>
          <cell r="I6202" t="str">
            <v>D</v>
          </cell>
          <cell r="J6202" t="str">
            <v>5 BH TINTA HO 51604A          LABORATORIUM PENGUJI</v>
          </cell>
          <cell r="K6202" t="str">
            <v>402320120</v>
          </cell>
        </row>
        <row r="6203">
          <cell r="A6203" t="str">
            <v>F</v>
          </cell>
          <cell r="B6203" t="str">
            <v>8</v>
          </cell>
          <cell r="D6203" t="str">
            <v>000254</v>
          </cell>
          <cell r="E6203">
            <v>38593</v>
          </cell>
          <cell r="F6203" t="str">
            <v>901KI29</v>
          </cell>
          <cell r="G6203" t="str">
            <v>71050602KI29</v>
          </cell>
          <cell r="H6203">
            <v>6171</v>
          </cell>
          <cell r="I6203" t="str">
            <v>K</v>
          </cell>
          <cell r="J6203" t="str">
            <v>NPI.400034/8 0,6 ROL PLAJK BAND          2600000</v>
          </cell>
          <cell r="K6203" t="str">
            <v>500920220</v>
          </cell>
        </row>
        <row r="6204">
          <cell r="A6204" t="str">
            <v>F</v>
          </cell>
          <cell r="B6204" t="str">
            <v>7</v>
          </cell>
          <cell r="D6204" t="str">
            <v>001476</v>
          </cell>
          <cell r="E6204">
            <v>38595</v>
          </cell>
          <cell r="F6204" t="str">
            <v>135SE38</v>
          </cell>
          <cell r="G6204" t="str">
            <v>21050601SE38</v>
          </cell>
          <cell r="H6204">
            <v>1564000</v>
          </cell>
          <cell r="I6204" t="str">
            <v>K</v>
          </cell>
          <cell r="J6204" t="str">
            <v>SEGARA LUAS LESTARI, 021/SLL-BDG/VIII/2005</v>
          </cell>
          <cell r="K6204" t="str">
            <v>402320130</v>
          </cell>
        </row>
        <row r="6205">
          <cell r="A6205" t="str">
            <v>F</v>
          </cell>
          <cell r="B6205" t="str">
            <v>7</v>
          </cell>
          <cell r="D6205" t="str">
            <v>001476</v>
          </cell>
          <cell r="E6205">
            <v>38595</v>
          </cell>
          <cell r="F6205" t="str">
            <v>135SE38</v>
          </cell>
          <cell r="G6205" t="str">
            <v>21050601SE38</v>
          </cell>
          <cell r="H6205">
            <v>156400</v>
          </cell>
          <cell r="I6205" t="str">
            <v>K</v>
          </cell>
          <cell r="J6205" t="str">
            <v>KR PPN SEGARA LUAS LEST EHSXV-421-0000021      /</v>
          </cell>
          <cell r="K6205" t="str">
            <v>402320140</v>
          </cell>
        </row>
        <row r="6206">
          <cell r="A6206" t="str">
            <v>F</v>
          </cell>
          <cell r="B6206" t="str">
            <v>7</v>
          </cell>
          <cell r="D6206" t="str">
            <v>001476</v>
          </cell>
          <cell r="E6206">
            <v>38595</v>
          </cell>
          <cell r="F6206" t="str">
            <v>187SE38</v>
          </cell>
          <cell r="G6206" t="str">
            <v>11100301SE38</v>
          </cell>
          <cell r="H6206">
            <v>156400</v>
          </cell>
          <cell r="I6206" t="str">
            <v>D</v>
          </cell>
          <cell r="J6206" t="str">
            <v>PPN 10% SEGARA LUAS LESTARI, CV  EHSXV-421-0000021</v>
          </cell>
          <cell r="K6206" t="str">
            <v>402320150</v>
          </cell>
        </row>
        <row r="6207">
          <cell r="A6207" t="str">
            <v>F</v>
          </cell>
          <cell r="B6207" t="str">
            <v>7</v>
          </cell>
          <cell r="D6207" t="str">
            <v>001476</v>
          </cell>
          <cell r="E6207">
            <v>38595</v>
          </cell>
          <cell r="F6207" t="str">
            <v>46102M1</v>
          </cell>
          <cell r="G6207" t="str">
            <v>6602030302M1</v>
          </cell>
          <cell r="H6207">
            <v>1564000</v>
          </cell>
          <cell r="I6207" t="str">
            <v>D</v>
          </cell>
          <cell r="J6207" t="str">
            <v>4 PAIL WATER TREADMENT        TEKNIK &amp; PEMELIHARAA</v>
          </cell>
          <cell r="K6207" t="str">
            <v>402320160</v>
          </cell>
        </row>
        <row r="6208">
          <cell r="A6208" t="str">
            <v>F</v>
          </cell>
          <cell r="B6208" t="str">
            <v>7</v>
          </cell>
          <cell r="D6208" t="str">
            <v>001477</v>
          </cell>
          <cell r="E6208">
            <v>38595</v>
          </cell>
          <cell r="F6208" t="str">
            <v>130RI02</v>
          </cell>
          <cell r="G6208" t="str">
            <v>21010101RI02</v>
          </cell>
          <cell r="H6208">
            <v>58232480</v>
          </cell>
          <cell r="I6208" t="str">
            <v>K</v>
          </cell>
          <cell r="J6208" t="str">
            <v>RIANSI SEJATI PT     RS-049</v>
          </cell>
          <cell r="K6208" t="str">
            <v>402320170</v>
          </cell>
        </row>
        <row r="6209">
          <cell r="A6209" t="str">
            <v>F</v>
          </cell>
          <cell r="B6209" t="str">
            <v>7</v>
          </cell>
          <cell r="D6209" t="str">
            <v>001477</v>
          </cell>
          <cell r="E6209">
            <v>38595</v>
          </cell>
          <cell r="F6209" t="str">
            <v>130RI02</v>
          </cell>
          <cell r="G6209" t="str">
            <v>21010101RI02</v>
          </cell>
          <cell r="H6209">
            <v>5823248</v>
          </cell>
          <cell r="I6209" t="str">
            <v>K</v>
          </cell>
          <cell r="J6209" t="str">
            <v>KR PPN RIANSI SEJATI PT CRFQE-423-0000833      /</v>
          </cell>
          <cell r="K6209" t="str">
            <v>402320180</v>
          </cell>
        </row>
        <row r="6210">
          <cell r="A6210" t="str">
            <v>F</v>
          </cell>
          <cell r="B6210" t="str">
            <v>7</v>
          </cell>
          <cell r="D6210" t="str">
            <v>001477</v>
          </cell>
          <cell r="E6210">
            <v>38595</v>
          </cell>
          <cell r="F6210" t="str">
            <v>187RI02</v>
          </cell>
          <cell r="G6210" t="str">
            <v>11100301RI02</v>
          </cell>
          <cell r="H6210">
            <v>5823248</v>
          </cell>
          <cell r="I6210" t="str">
            <v>D</v>
          </cell>
          <cell r="J6210" t="str">
            <v>PPN 10% RIANSI SEJATI PT         CRFQE-423-0000833</v>
          </cell>
          <cell r="K6210" t="str">
            <v>402320190</v>
          </cell>
        </row>
        <row r="6211">
          <cell r="A6211" t="str">
            <v>F</v>
          </cell>
          <cell r="B6211" t="str">
            <v>7</v>
          </cell>
          <cell r="D6211" t="str">
            <v>001477</v>
          </cell>
          <cell r="E6211">
            <v>38595</v>
          </cell>
          <cell r="F6211" t="str">
            <v>1390300</v>
          </cell>
          <cell r="G6211" t="str">
            <v>210101020300</v>
          </cell>
          <cell r="H6211">
            <v>58232480</v>
          </cell>
          <cell r="I6211" t="str">
            <v>D</v>
          </cell>
          <cell r="J6211" t="str">
            <v>3004008B50278/08     10744.000-KG KULIT KINA SUCCI</v>
          </cell>
          <cell r="K6211" t="str">
            <v>402320200</v>
          </cell>
        </row>
        <row r="6212">
          <cell r="A6212" t="str">
            <v>F</v>
          </cell>
          <cell r="B6212" t="str">
            <v>7</v>
          </cell>
          <cell r="D6212" t="str">
            <v>001478</v>
          </cell>
          <cell r="E6212">
            <v>38595</v>
          </cell>
          <cell r="F6212" t="str">
            <v>135SA49</v>
          </cell>
          <cell r="G6212" t="str">
            <v>21050601SA49</v>
          </cell>
          <cell r="H6212">
            <v>250600</v>
          </cell>
          <cell r="I6212" t="str">
            <v>K</v>
          </cell>
          <cell r="J6212" t="str">
            <v>SAPTA SARI TAMA PT.  4859</v>
          </cell>
          <cell r="K6212" t="str">
            <v>402320210</v>
          </cell>
        </row>
        <row r="6213">
          <cell r="A6213" t="str">
            <v>F</v>
          </cell>
          <cell r="B6213" t="str">
            <v>7</v>
          </cell>
          <cell r="D6213" t="str">
            <v>001478</v>
          </cell>
          <cell r="E6213">
            <v>38595</v>
          </cell>
          <cell r="F6213" t="str">
            <v>135SA49</v>
          </cell>
          <cell r="G6213" t="str">
            <v>21050601SA49</v>
          </cell>
          <cell r="H6213">
            <v>25060</v>
          </cell>
          <cell r="I6213" t="str">
            <v>K</v>
          </cell>
          <cell r="J6213" t="str">
            <v>KR PPN SAPTA SARI TAMA  CKYOB-422-0022338      /</v>
          </cell>
          <cell r="K6213" t="str">
            <v>402320220</v>
          </cell>
        </row>
        <row r="6214">
          <cell r="A6214" t="str">
            <v>F</v>
          </cell>
          <cell r="B6214" t="str">
            <v>7</v>
          </cell>
          <cell r="D6214" t="str">
            <v>001478</v>
          </cell>
          <cell r="E6214">
            <v>38595</v>
          </cell>
          <cell r="F6214" t="str">
            <v>187SA49</v>
          </cell>
          <cell r="G6214" t="str">
            <v>11100301SA49</v>
          </cell>
          <cell r="H6214">
            <v>25060</v>
          </cell>
          <cell r="I6214" t="str">
            <v>D</v>
          </cell>
          <cell r="J6214" t="str">
            <v>PPN 10% SAPTA SARI TAMA PT.      CKYOB-422-0022338</v>
          </cell>
          <cell r="K6214" t="str">
            <v>402320230</v>
          </cell>
        </row>
        <row r="6215">
          <cell r="A6215" t="str">
            <v>F</v>
          </cell>
          <cell r="B6215" t="str">
            <v>7</v>
          </cell>
          <cell r="D6215" t="str">
            <v>001478</v>
          </cell>
          <cell r="E6215">
            <v>38595</v>
          </cell>
          <cell r="F6215" t="str">
            <v>42300J1</v>
          </cell>
          <cell r="G6215" t="str">
            <v>6204010100J1</v>
          </cell>
          <cell r="H6215">
            <v>250600</v>
          </cell>
          <cell r="I6215" t="str">
            <v>D</v>
          </cell>
          <cell r="J6215" t="str">
            <v>1 BTL NA HYDROXIDA                  PEMASTIAN MUTU</v>
          </cell>
          <cell r="K6215" t="str">
            <v>402320240</v>
          </cell>
        </row>
        <row r="6216">
          <cell r="A6216" t="str">
            <v>F</v>
          </cell>
          <cell r="B6216" t="str">
            <v>7</v>
          </cell>
          <cell r="D6216" t="str">
            <v>001479</v>
          </cell>
          <cell r="E6216">
            <v>38595</v>
          </cell>
          <cell r="F6216" t="str">
            <v>135CA08</v>
          </cell>
          <cell r="G6216" t="str">
            <v>21050601CA08</v>
          </cell>
          <cell r="H6216">
            <v>2532500</v>
          </cell>
          <cell r="I6216" t="str">
            <v>K</v>
          </cell>
          <cell r="J6216" t="str">
            <v>CAHAYA SEMPURNA,CV.  235/CS/KW/VII/05</v>
          </cell>
          <cell r="K6216" t="str">
            <v>402320250</v>
          </cell>
        </row>
        <row r="6217">
          <cell r="A6217" t="str">
            <v>F</v>
          </cell>
          <cell r="B6217" t="str">
            <v>7</v>
          </cell>
          <cell r="D6217" t="str">
            <v>001479</v>
          </cell>
          <cell r="E6217">
            <v>38595</v>
          </cell>
          <cell r="F6217" t="str">
            <v>135CA08</v>
          </cell>
          <cell r="G6217" t="str">
            <v>21050601CA08</v>
          </cell>
          <cell r="H6217">
            <v>253250</v>
          </cell>
          <cell r="I6217" t="str">
            <v>K</v>
          </cell>
          <cell r="J6217" t="str">
            <v>KR PPN CAHAYA SEMPURNA, EICUO-424-0000235      /</v>
          </cell>
          <cell r="K6217" t="str">
            <v>402320260</v>
          </cell>
        </row>
        <row r="6218">
          <cell r="A6218" t="str">
            <v>F</v>
          </cell>
          <cell r="B6218" t="str">
            <v>7</v>
          </cell>
          <cell r="D6218" t="str">
            <v>001479</v>
          </cell>
          <cell r="E6218">
            <v>38595</v>
          </cell>
          <cell r="F6218" t="str">
            <v>187CA08</v>
          </cell>
          <cell r="G6218" t="str">
            <v>11100301CA08</v>
          </cell>
          <cell r="H6218">
            <v>253250</v>
          </cell>
          <cell r="I6218" t="str">
            <v>D</v>
          </cell>
          <cell r="J6218" t="str">
            <v>PPN 10% CAHAYA SEMPURNA,CV.      EICUO-424-0000235</v>
          </cell>
          <cell r="K6218" t="str">
            <v>402320270</v>
          </cell>
        </row>
        <row r="6219">
          <cell r="A6219" t="str">
            <v>F</v>
          </cell>
          <cell r="B6219" t="str">
            <v>8</v>
          </cell>
          <cell r="D6219" t="str">
            <v>00255B</v>
          </cell>
          <cell r="E6219">
            <v>38593</v>
          </cell>
          <cell r="F6219" t="str">
            <v>122KI09</v>
          </cell>
          <cell r="G6219" t="str">
            <v>11090101KI09</v>
          </cell>
          <cell r="H6219">
            <v>7500</v>
          </cell>
          <cell r="I6219" t="str">
            <v>D</v>
          </cell>
          <cell r="J6219" t="str">
            <v>KEK.NPI.400023/7 AP.KF.12</v>
          </cell>
          <cell r="K6219" t="str">
            <v>500920230</v>
          </cell>
        </row>
        <row r="6220">
          <cell r="A6220" t="str">
            <v>F</v>
          </cell>
          <cell r="B6220" t="str">
            <v>7</v>
          </cell>
          <cell r="D6220" t="str">
            <v>001479</v>
          </cell>
          <cell r="E6220">
            <v>38595</v>
          </cell>
          <cell r="F6220" t="str">
            <v>46105G5</v>
          </cell>
          <cell r="G6220" t="str">
            <v>6602010105G5</v>
          </cell>
          <cell r="H6220">
            <v>67500</v>
          </cell>
          <cell r="I6220" t="str">
            <v>D</v>
          </cell>
          <cell r="J6220" t="str">
            <v>50 CM AS NYLON F 50           PROSES &amp; PENGEMASAN</v>
          </cell>
          <cell r="K6220" t="str">
            <v>402320280</v>
          </cell>
        </row>
        <row r="6221">
          <cell r="A6221" t="str">
            <v>F</v>
          </cell>
          <cell r="B6221" t="str">
            <v>8</v>
          </cell>
          <cell r="D6221" t="str">
            <v>00255B</v>
          </cell>
          <cell r="E6221">
            <v>38593</v>
          </cell>
          <cell r="F6221" t="str">
            <v>901KI09</v>
          </cell>
          <cell r="G6221" t="str">
            <v>71050602KI09</v>
          </cell>
          <cell r="H6221">
            <v>7500</v>
          </cell>
          <cell r="I6221" t="str">
            <v>K</v>
          </cell>
          <cell r="J6221" t="str">
            <v>KEK.NPI.400023/7 AP.KF.12   (REVISI)</v>
          </cell>
          <cell r="K6221" t="str">
            <v>500920240</v>
          </cell>
        </row>
        <row r="6222">
          <cell r="A6222" t="str">
            <v>F</v>
          </cell>
          <cell r="B6222" t="str">
            <v>7</v>
          </cell>
          <cell r="D6222" t="str">
            <v>001479</v>
          </cell>
          <cell r="E6222">
            <v>38595</v>
          </cell>
          <cell r="F6222" t="str">
            <v>46105G5</v>
          </cell>
          <cell r="G6222" t="str">
            <v>6602010105G5</v>
          </cell>
          <cell r="H6222">
            <v>75000</v>
          </cell>
          <cell r="I6222" t="str">
            <v>D</v>
          </cell>
          <cell r="J6222" t="str">
            <v>50 CM AS NYLON D 60MM         PROSES &amp; PENGEMASAN</v>
          </cell>
          <cell r="K6222" t="str">
            <v>402320290</v>
          </cell>
        </row>
        <row r="6223">
          <cell r="A6223" t="str">
            <v>F</v>
          </cell>
          <cell r="B6223" t="str">
            <v>7</v>
          </cell>
          <cell r="D6223" t="str">
            <v>001479</v>
          </cell>
          <cell r="E6223">
            <v>38595</v>
          </cell>
          <cell r="F6223" t="str">
            <v>46102H4</v>
          </cell>
          <cell r="G6223" t="str">
            <v>6602030302H4</v>
          </cell>
          <cell r="H6223">
            <v>100000</v>
          </cell>
          <cell r="I6223" t="str">
            <v>D</v>
          </cell>
          <cell r="J6223" t="str">
            <v>10 KG KAWAT BAJA 2.6MM              EKSTRAKSI KINA</v>
          </cell>
          <cell r="K6223" t="str">
            <v>402320300</v>
          </cell>
        </row>
        <row r="6224">
          <cell r="A6224" t="str">
            <v>F</v>
          </cell>
          <cell r="B6224" t="str">
            <v>7</v>
          </cell>
          <cell r="D6224" t="str">
            <v>001479</v>
          </cell>
          <cell r="E6224">
            <v>38595</v>
          </cell>
          <cell r="F6224" t="str">
            <v>46102H4</v>
          </cell>
          <cell r="G6224" t="str">
            <v>6602030302H4</v>
          </cell>
          <cell r="H6224">
            <v>850000</v>
          </cell>
          <cell r="I6224" t="str">
            <v>D</v>
          </cell>
          <cell r="J6224" t="str">
            <v>10 MT SLANG AIR LAPIS KAWAT         EKSTRAKSI KINA</v>
          </cell>
          <cell r="K6224" t="str">
            <v>402320310</v>
          </cell>
        </row>
        <row r="6225">
          <cell r="A6225" t="str">
            <v>F</v>
          </cell>
          <cell r="B6225" t="str">
            <v>7</v>
          </cell>
          <cell r="D6225" t="str">
            <v>001479</v>
          </cell>
          <cell r="E6225">
            <v>38595</v>
          </cell>
          <cell r="F6225" t="str">
            <v>46102H4</v>
          </cell>
          <cell r="G6225" t="str">
            <v>6602030302H4</v>
          </cell>
          <cell r="H6225">
            <v>1440000</v>
          </cell>
          <cell r="I6225" t="str">
            <v>D</v>
          </cell>
          <cell r="J6225" t="str">
            <v>4 BH BALL VALVE SS 304 1/2"         EKSTRAKSI KINA</v>
          </cell>
          <cell r="K6225" t="str">
            <v>402320320</v>
          </cell>
        </row>
        <row r="6226">
          <cell r="A6226" t="str">
            <v>F</v>
          </cell>
          <cell r="B6226" t="str">
            <v>7</v>
          </cell>
          <cell r="D6226" t="str">
            <v>001480</v>
          </cell>
          <cell r="E6226">
            <v>38595</v>
          </cell>
          <cell r="F6226" t="str">
            <v>135AG06</v>
          </cell>
          <cell r="G6226" t="str">
            <v>21050601AG06</v>
          </cell>
          <cell r="H6226">
            <v>44000</v>
          </cell>
          <cell r="I6226" t="str">
            <v>K</v>
          </cell>
          <cell r="J6226" t="str">
            <v>AGAVE PRIMATAMA,CV   372/AP/SS/08/05</v>
          </cell>
          <cell r="K6226" t="str">
            <v>402320330</v>
          </cell>
        </row>
        <row r="6227">
          <cell r="A6227" t="str">
            <v>F</v>
          </cell>
          <cell r="B6227" t="str">
            <v>7</v>
          </cell>
          <cell r="D6227" t="str">
            <v>001480</v>
          </cell>
          <cell r="E6227">
            <v>38595</v>
          </cell>
          <cell r="F6227" t="str">
            <v>135AG06</v>
          </cell>
          <cell r="G6227" t="str">
            <v>21050601AG06</v>
          </cell>
          <cell r="H6227">
            <v>4400</v>
          </cell>
          <cell r="I6227" t="str">
            <v>K</v>
          </cell>
          <cell r="J6227" t="str">
            <v>KR PPN AGAVE PRIMATAMA, EXELX-424-0000482      /</v>
          </cell>
          <cell r="K6227" t="str">
            <v>402320340</v>
          </cell>
        </row>
        <row r="6228">
          <cell r="A6228" t="str">
            <v>F</v>
          </cell>
          <cell r="B6228" t="str">
            <v>7</v>
          </cell>
          <cell r="D6228" t="str">
            <v>001480</v>
          </cell>
          <cell r="E6228">
            <v>38595</v>
          </cell>
          <cell r="F6228" t="str">
            <v>187AG06</v>
          </cell>
          <cell r="G6228" t="str">
            <v>11100301AG06</v>
          </cell>
          <cell r="H6228">
            <v>4400</v>
          </cell>
          <cell r="I6228" t="str">
            <v>D</v>
          </cell>
          <cell r="J6228" t="str">
            <v>PPN 10% AGAVE PRIMATAMA,CV       EXELX-424-0000482</v>
          </cell>
          <cell r="K6228" t="str">
            <v>402320350</v>
          </cell>
        </row>
        <row r="6229">
          <cell r="A6229" t="str">
            <v>F</v>
          </cell>
          <cell r="B6229" t="str">
            <v>7</v>
          </cell>
          <cell r="D6229" t="str">
            <v>001480</v>
          </cell>
          <cell r="E6229">
            <v>38595</v>
          </cell>
          <cell r="F6229" t="str">
            <v>46105M1</v>
          </cell>
          <cell r="G6229" t="str">
            <v>6602010105M1</v>
          </cell>
          <cell r="H6229">
            <v>44000</v>
          </cell>
          <cell r="I6229" t="str">
            <v>D</v>
          </cell>
          <cell r="J6229" t="str">
            <v>2 BH KUNCI RING 17MM          TEKNIK &amp; PEMELIHARAA</v>
          </cell>
          <cell r="K6229" t="str">
            <v>402320360</v>
          </cell>
        </row>
        <row r="6230">
          <cell r="A6230" t="str">
            <v>F</v>
          </cell>
          <cell r="B6230" t="str">
            <v>7</v>
          </cell>
          <cell r="D6230" t="str">
            <v>001407</v>
          </cell>
          <cell r="E6230">
            <v>38586</v>
          </cell>
          <cell r="F6230" t="str">
            <v>193KI06</v>
          </cell>
          <cell r="G6230" t="str">
            <v>21070302KI06</v>
          </cell>
          <cell r="H6230">
            <v>232282</v>
          </cell>
          <cell r="I6230" t="str">
            <v>K</v>
          </cell>
          <cell r="J6230" t="str">
            <v>KIMIA FARMA 11       932/BM-BDG/VII/2005</v>
          </cell>
          <cell r="K6230" t="str">
            <v>402220400</v>
          </cell>
        </row>
        <row r="6231">
          <cell r="A6231" t="str">
            <v>F</v>
          </cell>
          <cell r="B6231" t="str">
            <v>7</v>
          </cell>
          <cell r="D6231" t="str">
            <v>001407</v>
          </cell>
          <cell r="E6231">
            <v>38586</v>
          </cell>
          <cell r="F6231" t="str">
            <v>193KI06</v>
          </cell>
          <cell r="G6231" t="str">
            <v>21070302KI06</v>
          </cell>
          <cell r="H6231">
            <v>23228</v>
          </cell>
          <cell r="I6231" t="str">
            <v>K</v>
          </cell>
          <cell r="J6231" t="str">
            <v>TK PPN KIMIA FARMA 11   CEZSD-051-0019515      /</v>
          </cell>
          <cell r="K6231" t="str">
            <v>402220410</v>
          </cell>
        </row>
        <row r="6232">
          <cell r="A6232" t="str">
            <v>F</v>
          </cell>
          <cell r="B6232" t="str">
            <v>7</v>
          </cell>
          <cell r="D6232" t="str">
            <v>001408</v>
          </cell>
          <cell r="E6232">
            <v>38586</v>
          </cell>
          <cell r="F6232" t="str">
            <v>193KI43</v>
          </cell>
          <cell r="G6232" t="str">
            <v>21070302KI43</v>
          </cell>
          <cell r="H6232">
            <v>79595</v>
          </cell>
          <cell r="I6232" t="str">
            <v>K</v>
          </cell>
          <cell r="J6232" t="str">
            <v>KIMIA FARMA AP.58    942/BM-BDG/VII/2005</v>
          </cell>
          <cell r="K6232" t="str">
            <v>402220420</v>
          </cell>
        </row>
        <row r="6233">
          <cell r="A6233" t="str">
            <v>F</v>
          </cell>
          <cell r="B6233" t="str">
            <v>7</v>
          </cell>
          <cell r="D6233" t="str">
            <v>001408</v>
          </cell>
          <cell r="E6233">
            <v>38586</v>
          </cell>
          <cell r="F6233" t="str">
            <v>193KI43</v>
          </cell>
          <cell r="G6233" t="str">
            <v>21070302KI43</v>
          </cell>
          <cell r="H6233">
            <v>7959</v>
          </cell>
          <cell r="I6233" t="str">
            <v>K</v>
          </cell>
          <cell r="J6233" t="str">
            <v>TK PPN KIMIA FARMA AP.5 CEZSD-428-0019521      /</v>
          </cell>
          <cell r="K6233" t="str">
            <v>402220430</v>
          </cell>
        </row>
        <row r="6234">
          <cell r="A6234" t="str">
            <v>F</v>
          </cell>
          <cell r="B6234" t="str">
            <v>7</v>
          </cell>
          <cell r="D6234" t="str">
            <v>001409</v>
          </cell>
          <cell r="E6234">
            <v>38586</v>
          </cell>
          <cell r="F6234" t="str">
            <v>193KI09</v>
          </cell>
          <cell r="G6234" t="str">
            <v>21070302KI09</v>
          </cell>
          <cell r="H6234">
            <v>4180904</v>
          </cell>
          <cell r="I6234" t="str">
            <v>K</v>
          </cell>
          <cell r="J6234" t="str">
            <v>KIMIA FARMA 12       975/BM-BDG/VII/2005</v>
          </cell>
          <cell r="K6234" t="str">
            <v>402220440</v>
          </cell>
        </row>
        <row r="6235">
          <cell r="A6235" t="str">
            <v>F</v>
          </cell>
          <cell r="B6235" t="str">
            <v>7</v>
          </cell>
          <cell r="D6235" t="str">
            <v>001409</v>
          </cell>
          <cell r="E6235">
            <v>38586</v>
          </cell>
          <cell r="F6235" t="str">
            <v>193KI09</v>
          </cell>
          <cell r="G6235" t="str">
            <v>21070302KI09</v>
          </cell>
          <cell r="H6235">
            <v>418090</v>
          </cell>
          <cell r="I6235" t="str">
            <v>K</v>
          </cell>
          <cell r="J6235" t="str">
            <v>TK PPN KIMIA FARMA 12   CIJWL-423-0019541      /</v>
          </cell>
          <cell r="K6235" t="str">
            <v>402220450</v>
          </cell>
        </row>
        <row r="6236">
          <cell r="A6236" t="str">
            <v>F</v>
          </cell>
          <cell r="B6236" t="str">
            <v>7</v>
          </cell>
          <cell r="D6236" t="str">
            <v>001411</v>
          </cell>
          <cell r="E6236">
            <v>38586</v>
          </cell>
          <cell r="F6236" t="str">
            <v>193KI11</v>
          </cell>
          <cell r="G6236" t="str">
            <v>21070302KI11</v>
          </cell>
          <cell r="H6236">
            <v>640091</v>
          </cell>
          <cell r="I6236" t="str">
            <v>K</v>
          </cell>
          <cell r="J6236" t="str">
            <v>KIMIA FARMA 51       1016/BM-BDG/VII/2005</v>
          </cell>
          <cell r="K6236" t="str">
            <v>402220460</v>
          </cell>
        </row>
        <row r="6237">
          <cell r="A6237" t="str">
            <v>F</v>
          </cell>
          <cell r="B6237" t="str">
            <v>7</v>
          </cell>
          <cell r="D6237" t="str">
            <v>001411</v>
          </cell>
          <cell r="E6237">
            <v>38586</v>
          </cell>
          <cell r="F6237" t="str">
            <v>193KI11</v>
          </cell>
          <cell r="G6237" t="str">
            <v>21070302KI11</v>
          </cell>
          <cell r="H6237">
            <v>64009</v>
          </cell>
          <cell r="I6237" t="str">
            <v>K</v>
          </cell>
          <cell r="J6237" t="str">
            <v>TK PPN KIMIA FARMA 51   CEZSD-423-0019563      /</v>
          </cell>
          <cell r="K6237" t="str">
            <v>402220470</v>
          </cell>
        </row>
        <row r="6238">
          <cell r="A6238" t="str">
            <v>F</v>
          </cell>
          <cell r="B6238" t="str">
            <v>7</v>
          </cell>
          <cell r="D6238" t="str">
            <v>001412</v>
          </cell>
          <cell r="E6238">
            <v>38586</v>
          </cell>
          <cell r="F6238" t="str">
            <v>193KI11</v>
          </cell>
          <cell r="G6238" t="str">
            <v>21070302KI11</v>
          </cell>
          <cell r="H6238">
            <v>859273</v>
          </cell>
          <cell r="I6238" t="str">
            <v>K</v>
          </cell>
          <cell r="J6238" t="str">
            <v>KIMIA FARMA 51       1017/BM-BDG/VII/2005</v>
          </cell>
          <cell r="K6238" t="str">
            <v>402220480</v>
          </cell>
        </row>
        <row r="6239">
          <cell r="A6239" t="str">
            <v>F</v>
          </cell>
          <cell r="B6239" t="str">
            <v>7</v>
          </cell>
          <cell r="D6239" t="str">
            <v>001412</v>
          </cell>
          <cell r="E6239">
            <v>38586</v>
          </cell>
          <cell r="F6239" t="str">
            <v>193KI11</v>
          </cell>
          <cell r="G6239" t="str">
            <v>21070302KI11</v>
          </cell>
          <cell r="H6239">
            <v>85927</v>
          </cell>
          <cell r="I6239" t="str">
            <v>K</v>
          </cell>
          <cell r="J6239" t="str">
            <v>TK PPN KIMIA FARMA 51   CEZSD-423-0019564      /</v>
          </cell>
          <cell r="K6239" t="str">
            <v>402220490</v>
          </cell>
        </row>
        <row r="6240">
          <cell r="A6240" t="str">
            <v>F</v>
          </cell>
          <cell r="B6240" t="str">
            <v>7</v>
          </cell>
          <cell r="D6240" t="str">
            <v>001481</v>
          </cell>
          <cell r="E6240">
            <v>38595</v>
          </cell>
          <cell r="F6240" t="str">
            <v>135IN31</v>
          </cell>
          <cell r="G6240" t="str">
            <v>21050601IN31</v>
          </cell>
          <cell r="H6240">
            <v>5273300</v>
          </cell>
          <cell r="I6240" t="str">
            <v>K</v>
          </cell>
          <cell r="J6240" t="str">
            <v>INDOPRIMA SAR.MANDIR FAKT.01063</v>
          </cell>
          <cell r="K6240" t="str">
            <v>402330010</v>
          </cell>
        </row>
        <row r="6241">
          <cell r="A6241" t="str">
            <v>F</v>
          </cell>
          <cell r="B6241" t="str">
            <v>7</v>
          </cell>
          <cell r="D6241" t="str">
            <v>001481</v>
          </cell>
          <cell r="E6241">
            <v>38595</v>
          </cell>
          <cell r="F6241" t="str">
            <v>135IN31</v>
          </cell>
          <cell r="G6241" t="str">
            <v>21050601IN31</v>
          </cell>
          <cell r="H6241">
            <v>527330</v>
          </cell>
          <cell r="I6241" t="str">
            <v>K</v>
          </cell>
          <cell r="J6241" t="str">
            <v>KR PPN INDOPRIMA SAR.MA DRMNX-428-0001063      /</v>
          </cell>
          <cell r="K6241" t="str">
            <v>402330020</v>
          </cell>
        </row>
        <row r="6242">
          <cell r="A6242" t="str">
            <v>F</v>
          </cell>
          <cell r="B6242" t="str">
            <v>7</v>
          </cell>
          <cell r="D6242" t="str">
            <v>001481</v>
          </cell>
          <cell r="E6242">
            <v>38595</v>
          </cell>
          <cell r="F6242" t="str">
            <v>187IN31</v>
          </cell>
          <cell r="G6242" t="str">
            <v>11100301IN31</v>
          </cell>
          <cell r="H6242">
            <v>527330</v>
          </cell>
          <cell r="I6242" t="str">
            <v>D</v>
          </cell>
          <cell r="J6242" t="str">
            <v>PPN 10% INDOPRIMA SAR.MANDIRI, CVDRMNX-428-0001063</v>
          </cell>
          <cell r="K6242" t="str">
            <v>402330030</v>
          </cell>
        </row>
        <row r="6243">
          <cell r="A6243" t="str">
            <v>F</v>
          </cell>
          <cell r="B6243" t="str">
            <v>7</v>
          </cell>
          <cell r="D6243" t="str">
            <v>001481</v>
          </cell>
          <cell r="E6243">
            <v>38595</v>
          </cell>
          <cell r="F6243" t="str">
            <v>46109A3</v>
          </cell>
          <cell r="G6243" t="str">
            <v>6606000109A3</v>
          </cell>
          <cell r="H6243">
            <v>2800000</v>
          </cell>
          <cell r="I6243" t="str">
            <v>D</v>
          </cell>
          <cell r="J6243" t="str">
            <v>7 BH BALL VALVE FULL BORE 2"         LIMBAH / IPAL</v>
          </cell>
          <cell r="K6243" t="str">
            <v>402330040</v>
          </cell>
        </row>
        <row r="6244">
          <cell r="A6244" t="str">
            <v>F</v>
          </cell>
          <cell r="B6244" t="str">
            <v>7</v>
          </cell>
          <cell r="D6244" t="str">
            <v>001481</v>
          </cell>
          <cell r="E6244">
            <v>38595</v>
          </cell>
          <cell r="F6244" t="str">
            <v>46106F3</v>
          </cell>
          <cell r="G6244" t="str">
            <v>6604010106F3</v>
          </cell>
          <cell r="H6244">
            <v>442500</v>
          </cell>
          <cell r="I6244" t="str">
            <v>D</v>
          </cell>
          <cell r="J6244" t="str">
            <v>3 BTG SIKU BAJA U/RAK PUNCHES STAINLES  PENCETAKAN</v>
          </cell>
          <cell r="K6244" t="str">
            <v>402330050</v>
          </cell>
        </row>
        <row r="6245">
          <cell r="A6245" t="str">
            <v>F</v>
          </cell>
          <cell r="B6245" t="str">
            <v>7</v>
          </cell>
          <cell r="D6245" t="str">
            <v>001481</v>
          </cell>
          <cell r="E6245">
            <v>38595</v>
          </cell>
          <cell r="F6245" t="str">
            <v>46102F4</v>
          </cell>
          <cell r="G6245" t="str">
            <v>6602030302F4</v>
          </cell>
          <cell r="H6245">
            <v>75000</v>
          </cell>
          <cell r="I6245" t="str">
            <v>D</v>
          </cell>
          <cell r="J6245" t="str">
            <v>1 BH BALL VALVE 1/2" FULL BORE          PENYALUTAN</v>
          </cell>
          <cell r="K6245" t="str">
            <v>402330060</v>
          </cell>
        </row>
        <row r="6246">
          <cell r="A6246" t="str">
            <v>F</v>
          </cell>
          <cell r="B6246" t="str">
            <v>7</v>
          </cell>
          <cell r="D6246" t="str">
            <v>001481</v>
          </cell>
          <cell r="E6246">
            <v>38595</v>
          </cell>
          <cell r="F6246" t="str">
            <v>46105G5</v>
          </cell>
          <cell r="G6246" t="str">
            <v>6602010105G5</v>
          </cell>
          <cell r="H6246">
            <v>20000</v>
          </cell>
          <cell r="I6246" t="str">
            <v>D</v>
          </cell>
          <cell r="J6246" t="str">
            <v>1 DS TREAD SEAL 25MMX10M      PROSES &amp; PENGEMASAN</v>
          </cell>
          <cell r="K6246" t="str">
            <v>402330070</v>
          </cell>
        </row>
        <row r="6247">
          <cell r="A6247" t="str">
            <v>F</v>
          </cell>
          <cell r="B6247" t="str">
            <v>7</v>
          </cell>
          <cell r="D6247" t="str">
            <v>001481</v>
          </cell>
          <cell r="E6247">
            <v>38595</v>
          </cell>
          <cell r="F6247" t="str">
            <v>46105G5</v>
          </cell>
          <cell r="G6247" t="str">
            <v>6602010105G5</v>
          </cell>
          <cell r="H6247">
            <v>580000</v>
          </cell>
          <cell r="I6247" t="str">
            <v>D</v>
          </cell>
          <cell r="J6247" t="str">
            <v>4 BTG PIPA SCHEDULE 40 3/4"   PROSES &amp; PENGEMASAN</v>
          </cell>
          <cell r="K6247" t="str">
            <v>402330080</v>
          </cell>
        </row>
        <row r="6248">
          <cell r="A6248" t="str">
            <v>F</v>
          </cell>
          <cell r="B6248" t="str">
            <v>7</v>
          </cell>
          <cell r="D6248" t="str">
            <v>001481</v>
          </cell>
          <cell r="E6248">
            <v>38595</v>
          </cell>
          <cell r="F6248" t="str">
            <v>46105G5</v>
          </cell>
          <cell r="G6248" t="str">
            <v>6602010105G5</v>
          </cell>
          <cell r="H6248">
            <v>63000</v>
          </cell>
          <cell r="I6248" t="str">
            <v>D</v>
          </cell>
          <cell r="J6248" t="str">
            <v>14 BH KNEE SCHEDULE 40 3/4"   PROSES &amp; PENGEMASAN</v>
          </cell>
          <cell r="K6248" t="str">
            <v>402330090</v>
          </cell>
        </row>
        <row r="6249">
          <cell r="A6249" t="str">
            <v>F</v>
          </cell>
          <cell r="B6249" t="str">
            <v>7</v>
          </cell>
          <cell r="D6249" t="str">
            <v>001481</v>
          </cell>
          <cell r="E6249">
            <v>38595</v>
          </cell>
          <cell r="F6249" t="str">
            <v>46105G5</v>
          </cell>
          <cell r="G6249" t="str">
            <v>6602010105G5</v>
          </cell>
          <cell r="H6249">
            <v>14000</v>
          </cell>
          <cell r="I6249" t="str">
            <v>D</v>
          </cell>
          <cell r="J6249" t="str">
            <v>4 BH KNEE SCHEDULE 40 1"      PROSES &amp; PENGEMASAN</v>
          </cell>
          <cell r="K6249" t="str">
            <v>402330100</v>
          </cell>
        </row>
        <row r="6250">
          <cell r="A6250" t="str">
            <v>F</v>
          </cell>
          <cell r="B6250" t="str">
            <v>7</v>
          </cell>
          <cell r="D6250" t="str">
            <v>001481</v>
          </cell>
          <cell r="E6250">
            <v>38595</v>
          </cell>
          <cell r="F6250" t="str">
            <v>46105G5</v>
          </cell>
          <cell r="G6250" t="str">
            <v>6602010105G5</v>
          </cell>
          <cell r="H6250">
            <v>30000</v>
          </cell>
          <cell r="I6250" t="str">
            <v>D</v>
          </cell>
          <cell r="J6250" t="str">
            <v>2 BH FLANGE BAJA 1"           PROSES &amp; PENGEMASAN</v>
          </cell>
          <cell r="K6250" t="str">
            <v>402330110</v>
          </cell>
        </row>
        <row r="6251">
          <cell r="A6251" t="str">
            <v>F</v>
          </cell>
          <cell r="B6251" t="str">
            <v>7</v>
          </cell>
          <cell r="D6251" t="str">
            <v>001481</v>
          </cell>
          <cell r="E6251">
            <v>38595</v>
          </cell>
          <cell r="F6251" t="str">
            <v>46105G5</v>
          </cell>
          <cell r="G6251" t="str">
            <v>6602010105G5</v>
          </cell>
          <cell r="H6251">
            <v>5400</v>
          </cell>
          <cell r="I6251" t="str">
            <v>D</v>
          </cell>
          <cell r="J6251" t="str">
            <v>3 BH SOCKET SCHEDULE 40 3/4"  PROSES &amp; PENGEMASAN</v>
          </cell>
          <cell r="K6251" t="str">
            <v>402330120</v>
          </cell>
        </row>
        <row r="6252">
          <cell r="A6252" t="str">
            <v>F</v>
          </cell>
          <cell r="B6252" t="str">
            <v>7</v>
          </cell>
          <cell r="D6252" t="str">
            <v>001481</v>
          </cell>
          <cell r="E6252">
            <v>38595</v>
          </cell>
          <cell r="F6252" t="str">
            <v>46105G5</v>
          </cell>
          <cell r="G6252" t="str">
            <v>6602010105G5</v>
          </cell>
          <cell r="H6252">
            <v>21000</v>
          </cell>
          <cell r="I6252" t="str">
            <v>D</v>
          </cell>
          <cell r="J6252" t="str">
            <v>7 BH SOCKET SCHEDULE 40 1"    PROSES &amp; PENGEMASAN</v>
          </cell>
          <cell r="K6252" t="str">
            <v>402330130</v>
          </cell>
        </row>
        <row r="6253">
          <cell r="A6253" t="str">
            <v>F</v>
          </cell>
          <cell r="B6253" t="str">
            <v>7</v>
          </cell>
          <cell r="D6253" t="str">
            <v>001481</v>
          </cell>
          <cell r="E6253">
            <v>38595</v>
          </cell>
          <cell r="F6253" t="str">
            <v>46105G5</v>
          </cell>
          <cell r="G6253" t="str">
            <v>6602010105G5</v>
          </cell>
          <cell r="H6253">
            <v>24000</v>
          </cell>
          <cell r="I6253" t="str">
            <v>D</v>
          </cell>
          <cell r="J6253" t="str">
            <v>2 BH TEE VERLOOP 1.5"X1"      PROSES &amp; PENGEMASAN</v>
          </cell>
          <cell r="K6253" t="str">
            <v>402330140</v>
          </cell>
        </row>
        <row r="6254">
          <cell r="A6254" t="str">
            <v>F</v>
          </cell>
          <cell r="B6254" t="str">
            <v>7</v>
          </cell>
          <cell r="D6254" t="str">
            <v>001481</v>
          </cell>
          <cell r="E6254">
            <v>38595</v>
          </cell>
          <cell r="F6254" t="str">
            <v>46105G5</v>
          </cell>
          <cell r="G6254" t="str">
            <v>6602010105G5</v>
          </cell>
          <cell r="H6254">
            <v>12600</v>
          </cell>
          <cell r="I6254" t="str">
            <v>D</v>
          </cell>
          <cell r="J6254" t="str">
            <v>2 BH TEE VERLOOP 1X3/4"       PROSES &amp; PENGEMASAN</v>
          </cell>
          <cell r="K6254" t="str">
            <v>402330150</v>
          </cell>
        </row>
        <row r="6255">
          <cell r="A6255" t="str">
            <v>F</v>
          </cell>
          <cell r="B6255" t="str">
            <v>7</v>
          </cell>
          <cell r="D6255" t="str">
            <v>001481</v>
          </cell>
          <cell r="E6255">
            <v>38595</v>
          </cell>
          <cell r="F6255" t="str">
            <v>46105G5</v>
          </cell>
          <cell r="G6255" t="str">
            <v>6602010105G5</v>
          </cell>
          <cell r="H6255">
            <v>18600</v>
          </cell>
          <cell r="I6255" t="str">
            <v>D</v>
          </cell>
          <cell r="J6255" t="str">
            <v>6 BH TEE SCHEDULE 40 3/4"     PROSES &amp; PENGEMASAN</v>
          </cell>
          <cell r="K6255" t="str">
            <v>402330160</v>
          </cell>
        </row>
        <row r="6256">
          <cell r="A6256" t="str">
            <v>F</v>
          </cell>
          <cell r="B6256" t="str">
            <v>7</v>
          </cell>
          <cell r="D6256" t="str">
            <v>001481</v>
          </cell>
          <cell r="E6256">
            <v>38595</v>
          </cell>
          <cell r="F6256" t="str">
            <v>46105G5</v>
          </cell>
          <cell r="G6256" t="str">
            <v>6602010105G5</v>
          </cell>
          <cell r="H6256">
            <v>9800</v>
          </cell>
          <cell r="I6256" t="str">
            <v>D</v>
          </cell>
          <cell r="J6256" t="str">
            <v>2 BH TEE SCHEDULE 40 1"       PROSES &amp; PENGEMASAN</v>
          </cell>
          <cell r="K6256" t="str">
            <v>402330170</v>
          </cell>
        </row>
        <row r="6257">
          <cell r="A6257" t="str">
            <v>F</v>
          </cell>
          <cell r="B6257" t="str">
            <v>7</v>
          </cell>
          <cell r="D6257" t="str">
            <v>001481</v>
          </cell>
          <cell r="E6257">
            <v>38595</v>
          </cell>
          <cell r="F6257" t="str">
            <v>46105G5</v>
          </cell>
          <cell r="G6257" t="str">
            <v>6602010105G5</v>
          </cell>
          <cell r="H6257">
            <v>18800</v>
          </cell>
          <cell r="I6257" t="str">
            <v>D</v>
          </cell>
          <cell r="J6257" t="str">
            <v>2 BH TEE SCHEDULE 40 1.5"     PROSES &amp; PENGEMASAN</v>
          </cell>
          <cell r="K6257" t="str">
            <v>402330180</v>
          </cell>
        </row>
        <row r="6258">
          <cell r="A6258" t="str">
            <v>F</v>
          </cell>
          <cell r="B6258" t="str">
            <v>7</v>
          </cell>
          <cell r="D6258" t="str">
            <v>001481</v>
          </cell>
          <cell r="E6258">
            <v>38595</v>
          </cell>
          <cell r="F6258" t="str">
            <v>46105G5</v>
          </cell>
          <cell r="G6258" t="str">
            <v>6602010105G5</v>
          </cell>
          <cell r="H6258">
            <v>56000</v>
          </cell>
          <cell r="I6258" t="str">
            <v>D</v>
          </cell>
          <cell r="J6258" t="str">
            <v>8 BH WATER MOER SCHEDULE      PROSES &amp; PENGEMASAN</v>
          </cell>
          <cell r="K6258" t="str">
            <v>402330190</v>
          </cell>
        </row>
        <row r="6259">
          <cell r="A6259" t="str">
            <v>F</v>
          </cell>
          <cell r="B6259" t="str">
            <v>7</v>
          </cell>
          <cell r="D6259" t="str">
            <v>001481</v>
          </cell>
          <cell r="E6259">
            <v>38595</v>
          </cell>
          <cell r="F6259" t="str">
            <v>46105G5</v>
          </cell>
          <cell r="G6259" t="str">
            <v>6602010105G5</v>
          </cell>
          <cell r="H6259">
            <v>17000</v>
          </cell>
          <cell r="I6259" t="str">
            <v>D</v>
          </cell>
          <cell r="J6259" t="str">
            <v>2 BH WATER MOER SCHEDULE 40 1"PROSES &amp; PENGEMASAN</v>
          </cell>
          <cell r="K6259" t="str">
            <v>402330200</v>
          </cell>
        </row>
        <row r="6260">
          <cell r="A6260" t="str">
            <v>F</v>
          </cell>
          <cell r="B6260" t="str">
            <v>7</v>
          </cell>
          <cell r="D6260" t="str">
            <v>001481</v>
          </cell>
          <cell r="E6260">
            <v>38595</v>
          </cell>
          <cell r="F6260" t="str">
            <v>46105G5</v>
          </cell>
          <cell r="G6260" t="str">
            <v>6602010105G5</v>
          </cell>
          <cell r="H6260">
            <v>40000</v>
          </cell>
          <cell r="I6260" t="str">
            <v>D</v>
          </cell>
          <cell r="J6260" t="str">
            <v>2 BH FLANGE BUTA 1"           PROSES &amp; PENGEMASAN</v>
          </cell>
          <cell r="K6260" t="str">
            <v>402330210</v>
          </cell>
        </row>
        <row r="6261">
          <cell r="A6261" t="str">
            <v>F</v>
          </cell>
          <cell r="B6261" t="str">
            <v>7</v>
          </cell>
          <cell r="D6261" t="str">
            <v>001481</v>
          </cell>
          <cell r="E6261">
            <v>38595</v>
          </cell>
          <cell r="F6261" t="str">
            <v>46105G5</v>
          </cell>
          <cell r="G6261" t="str">
            <v>6602010105G5</v>
          </cell>
          <cell r="H6261">
            <v>5600</v>
          </cell>
          <cell r="I6261" t="str">
            <v>D</v>
          </cell>
          <cell r="J6261" t="str">
            <v>2 BH DOUBLE NIPPLE SCEDULE 1" PROSES &amp; PENGEMASAN</v>
          </cell>
          <cell r="K6261" t="str">
            <v>402330220</v>
          </cell>
        </row>
        <row r="6262">
          <cell r="A6262" t="str">
            <v>F</v>
          </cell>
          <cell r="B6262" t="str">
            <v>7</v>
          </cell>
          <cell r="D6262" t="str">
            <v>001481</v>
          </cell>
          <cell r="E6262">
            <v>38595</v>
          </cell>
          <cell r="F6262" t="str">
            <v>46105G5</v>
          </cell>
          <cell r="G6262" t="str">
            <v>6602010105G5</v>
          </cell>
          <cell r="H6262">
            <v>20000</v>
          </cell>
          <cell r="I6262" t="str">
            <v>D</v>
          </cell>
          <cell r="J6262" t="str">
            <v>10 BH DOUBLE NIPPLE SCHEDULE  PROSES &amp; PENGEMASAN</v>
          </cell>
          <cell r="K6262" t="str">
            <v>402330230</v>
          </cell>
        </row>
        <row r="6263">
          <cell r="A6263" t="str">
            <v>F</v>
          </cell>
          <cell r="B6263" t="str">
            <v>7</v>
          </cell>
          <cell r="D6263" t="str">
            <v>001481</v>
          </cell>
          <cell r="E6263">
            <v>38595</v>
          </cell>
          <cell r="F6263" t="str">
            <v>46105G5</v>
          </cell>
          <cell r="G6263" t="str">
            <v>6602010105G5</v>
          </cell>
          <cell r="H6263">
            <v>1000000</v>
          </cell>
          <cell r="I6263" t="str">
            <v>D</v>
          </cell>
          <cell r="J6263" t="str">
            <v>2 BH SOLENOID VALVE           PROSES &amp; PENGEMASAN</v>
          </cell>
          <cell r="K6263" t="str">
            <v>402330240</v>
          </cell>
        </row>
        <row r="6264">
          <cell r="A6264" t="str">
            <v>F</v>
          </cell>
          <cell r="B6264" t="str">
            <v>7</v>
          </cell>
          <cell r="D6264" t="str">
            <v>001482</v>
          </cell>
          <cell r="E6264">
            <v>38595</v>
          </cell>
          <cell r="F6264" t="str">
            <v>135SI23</v>
          </cell>
          <cell r="G6264" t="str">
            <v>21050601SI23</v>
          </cell>
          <cell r="H6264">
            <v>2383700</v>
          </cell>
          <cell r="I6264" t="str">
            <v>K</v>
          </cell>
          <cell r="J6264" t="str">
            <v>SIGNA HUSADA, PT.    25080005294</v>
          </cell>
          <cell r="K6264" t="str">
            <v>402330250</v>
          </cell>
        </row>
        <row r="6265">
          <cell r="A6265" t="str">
            <v>F</v>
          </cell>
          <cell r="B6265" t="str">
            <v>7</v>
          </cell>
          <cell r="D6265" t="str">
            <v>001482</v>
          </cell>
          <cell r="E6265">
            <v>38595</v>
          </cell>
          <cell r="F6265" t="str">
            <v>135SI23</v>
          </cell>
          <cell r="G6265" t="str">
            <v>21050601SI23</v>
          </cell>
          <cell r="H6265">
            <v>238370</v>
          </cell>
          <cell r="I6265" t="str">
            <v>K</v>
          </cell>
          <cell r="J6265" t="str">
            <v>KR PPN SIGNA HUSADA, PT CXITV-034-0005294      /</v>
          </cell>
          <cell r="K6265" t="str">
            <v>402330260</v>
          </cell>
        </row>
        <row r="6266">
          <cell r="A6266" t="str">
            <v>F</v>
          </cell>
          <cell r="B6266" t="str">
            <v>7</v>
          </cell>
          <cell r="D6266" t="str">
            <v>001482</v>
          </cell>
          <cell r="E6266">
            <v>38595</v>
          </cell>
          <cell r="F6266" t="str">
            <v>187SI23</v>
          </cell>
          <cell r="G6266" t="str">
            <v>11100301SI23</v>
          </cell>
          <cell r="H6266">
            <v>238370</v>
          </cell>
          <cell r="I6266" t="str">
            <v>D</v>
          </cell>
          <cell r="J6266" t="str">
            <v>PPN 10% SIGNA HUSADA, PT.        CXITV-034-0005294</v>
          </cell>
          <cell r="K6266" t="str">
            <v>402330270</v>
          </cell>
        </row>
        <row r="6267">
          <cell r="A6267" t="str">
            <v>F</v>
          </cell>
          <cell r="B6267" t="str">
            <v>7</v>
          </cell>
          <cell r="D6267" t="str">
            <v>001482</v>
          </cell>
          <cell r="E6267">
            <v>38595</v>
          </cell>
          <cell r="F6267" t="str">
            <v>46105H6</v>
          </cell>
          <cell r="G6267" t="str">
            <v>6602010105H6</v>
          </cell>
          <cell r="H6267">
            <v>2383700</v>
          </cell>
          <cell r="I6267" t="str">
            <v>D</v>
          </cell>
          <cell r="J6267" t="str">
            <v>1 PAIL FOOD GREASE NLGI       PEMURNIAN &amp; PENGEMAS</v>
          </cell>
          <cell r="K6267" t="str">
            <v>402330280</v>
          </cell>
        </row>
        <row r="6268">
          <cell r="A6268" t="str">
            <v>F</v>
          </cell>
          <cell r="B6268" t="str">
            <v>7</v>
          </cell>
          <cell r="D6268" t="str">
            <v>001483</v>
          </cell>
          <cell r="E6268">
            <v>38595</v>
          </cell>
          <cell r="F6268" t="str">
            <v>135SU44</v>
          </cell>
          <cell r="G6268" t="str">
            <v>21050601SU44</v>
          </cell>
          <cell r="H6268">
            <v>1552000</v>
          </cell>
          <cell r="I6268" t="str">
            <v>K</v>
          </cell>
          <cell r="J6268" t="str">
            <v>SUPERTECH            FAKT.1815</v>
          </cell>
          <cell r="K6268" t="str">
            <v>402330290</v>
          </cell>
        </row>
        <row r="6269">
          <cell r="A6269" t="str">
            <v>F</v>
          </cell>
          <cell r="B6269" t="str">
            <v>7</v>
          </cell>
          <cell r="D6269" t="str">
            <v>001483</v>
          </cell>
          <cell r="E6269">
            <v>38595</v>
          </cell>
          <cell r="F6269" t="str">
            <v>135SU44</v>
          </cell>
          <cell r="G6269" t="str">
            <v>21050601SU44</v>
          </cell>
          <cell r="H6269">
            <v>155200</v>
          </cell>
          <cell r="I6269" t="str">
            <v>K</v>
          </cell>
          <cell r="J6269" t="str">
            <v>KR PPN SUPERTECH        DFOEU-423-0001815      /</v>
          </cell>
          <cell r="K6269" t="str">
            <v>402330300</v>
          </cell>
        </row>
        <row r="6270">
          <cell r="A6270" t="str">
            <v>F</v>
          </cell>
          <cell r="B6270" t="str">
            <v>7</v>
          </cell>
          <cell r="D6270" t="str">
            <v>001483</v>
          </cell>
          <cell r="E6270">
            <v>38595</v>
          </cell>
          <cell r="F6270" t="str">
            <v>187SU44</v>
          </cell>
          <cell r="G6270" t="str">
            <v>11100301SU44</v>
          </cell>
          <cell r="H6270">
            <v>155200</v>
          </cell>
          <cell r="I6270" t="str">
            <v>D</v>
          </cell>
          <cell r="J6270" t="str">
            <v>PPN 10% SUPERTECH                DFOEU-423-0001815</v>
          </cell>
          <cell r="K6270" t="str">
            <v>402330310</v>
          </cell>
        </row>
        <row r="6271">
          <cell r="A6271" t="str">
            <v>F</v>
          </cell>
          <cell r="B6271" t="str">
            <v>7</v>
          </cell>
          <cell r="D6271" t="str">
            <v>001483</v>
          </cell>
          <cell r="E6271">
            <v>38595</v>
          </cell>
          <cell r="F6271" t="str">
            <v>46106G5</v>
          </cell>
          <cell r="G6271" t="str">
            <v>6604010106G5</v>
          </cell>
          <cell r="H6271">
            <v>1552000</v>
          </cell>
          <cell r="I6271" t="str">
            <v>D</v>
          </cell>
          <cell r="J6271" t="str">
            <v>1 UN PRINTER LX 300           PROSES &amp; PENGEMASAN</v>
          </cell>
          <cell r="K6271" t="str">
            <v>402330320</v>
          </cell>
        </row>
        <row r="6272">
          <cell r="A6272" t="str">
            <v>F</v>
          </cell>
          <cell r="B6272" t="str">
            <v>7</v>
          </cell>
          <cell r="D6272" t="str">
            <v>001484</v>
          </cell>
          <cell r="E6272">
            <v>38595</v>
          </cell>
          <cell r="F6272" t="str">
            <v>135UN03</v>
          </cell>
          <cell r="G6272" t="str">
            <v>21050601UN03</v>
          </cell>
          <cell r="H6272">
            <v>2606500</v>
          </cell>
          <cell r="I6272" t="str">
            <v>K</v>
          </cell>
          <cell r="J6272" t="str">
            <v>UNIWESTEKNOLOGI, CV  0802.1/05</v>
          </cell>
          <cell r="K6272" t="str">
            <v>402330330</v>
          </cell>
        </row>
        <row r="6273">
          <cell r="A6273" t="str">
            <v>F</v>
          </cell>
          <cell r="B6273" t="str">
            <v>7</v>
          </cell>
          <cell r="D6273" t="str">
            <v>001484</v>
          </cell>
          <cell r="E6273">
            <v>38595</v>
          </cell>
          <cell r="F6273" t="str">
            <v>135UN03</v>
          </cell>
          <cell r="G6273" t="str">
            <v>21050601UN03</v>
          </cell>
          <cell r="H6273">
            <v>260650</v>
          </cell>
          <cell r="I6273" t="str">
            <v>K</v>
          </cell>
          <cell r="J6273" t="str">
            <v>TK PPN UNIWESTEKNOLOGI, DNUQT-422-0001040      /</v>
          </cell>
          <cell r="K6273" t="str">
            <v>402330340</v>
          </cell>
        </row>
        <row r="6274">
          <cell r="A6274" t="str">
            <v>F</v>
          </cell>
          <cell r="B6274" t="str">
            <v>7</v>
          </cell>
          <cell r="D6274" t="str">
            <v>001484</v>
          </cell>
          <cell r="E6274">
            <v>38595</v>
          </cell>
          <cell r="F6274" t="str">
            <v>46106G5</v>
          </cell>
          <cell r="G6274" t="str">
            <v>6604010106G5</v>
          </cell>
          <cell r="H6274">
            <v>1320000</v>
          </cell>
          <cell r="I6274" t="str">
            <v>D</v>
          </cell>
          <cell r="J6274" t="str">
            <v>4 BH FINNED TABULAR HEATER    PROSES &amp; PENGEMASAN</v>
          </cell>
          <cell r="K6274" t="str">
            <v>402330350</v>
          </cell>
        </row>
        <row r="6275">
          <cell r="A6275" t="str">
            <v>F</v>
          </cell>
          <cell r="B6275" t="str">
            <v>7</v>
          </cell>
          <cell r="D6275" t="str">
            <v>001484</v>
          </cell>
          <cell r="E6275">
            <v>38595</v>
          </cell>
          <cell r="F6275" t="str">
            <v>46107S1</v>
          </cell>
          <cell r="G6275" t="str">
            <v>6604020107S1</v>
          </cell>
          <cell r="H6275">
            <v>12650</v>
          </cell>
          <cell r="I6275" t="str">
            <v>D</v>
          </cell>
          <cell r="J6275" t="str">
            <v>1 BH STEKER KOMBINASI                     KEUANGAN</v>
          </cell>
          <cell r="K6275" t="str">
            <v>402330360</v>
          </cell>
        </row>
        <row r="6276">
          <cell r="A6276" t="str">
            <v>F</v>
          </cell>
          <cell r="B6276" t="str">
            <v>7</v>
          </cell>
          <cell r="D6276" t="str">
            <v>001484</v>
          </cell>
          <cell r="E6276">
            <v>38595</v>
          </cell>
          <cell r="F6276" t="str">
            <v>46107S1</v>
          </cell>
          <cell r="G6276" t="str">
            <v>6604020107S1</v>
          </cell>
          <cell r="H6276">
            <v>660000</v>
          </cell>
          <cell r="I6276" t="str">
            <v>D</v>
          </cell>
          <cell r="J6276" t="str">
            <v>1 BH PES.TLP.KX TC 408BX                  KEUANGAN</v>
          </cell>
          <cell r="K6276" t="str">
            <v>402330370</v>
          </cell>
        </row>
        <row r="6277">
          <cell r="A6277" t="str">
            <v>F</v>
          </cell>
          <cell r="B6277" t="str">
            <v>7</v>
          </cell>
          <cell r="D6277" t="str">
            <v>001484</v>
          </cell>
          <cell r="E6277">
            <v>38595</v>
          </cell>
          <cell r="F6277" t="str">
            <v>46107S1</v>
          </cell>
          <cell r="G6277" t="str">
            <v>6604020107S1</v>
          </cell>
          <cell r="H6277">
            <v>16500</v>
          </cell>
          <cell r="I6277" t="str">
            <v>D</v>
          </cell>
          <cell r="J6277" t="str">
            <v>2 BH SOCKET TLP.                          KEUANGAN</v>
          </cell>
          <cell r="K6277" t="str">
            <v>402330380</v>
          </cell>
        </row>
        <row r="6278">
          <cell r="A6278" t="str">
            <v>F</v>
          </cell>
          <cell r="B6278" t="str">
            <v>7</v>
          </cell>
          <cell r="D6278" t="str">
            <v>001484</v>
          </cell>
          <cell r="E6278">
            <v>38595</v>
          </cell>
          <cell r="F6278" t="str">
            <v>46106H5</v>
          </cell>
          <cell r="G6278" t="str">
            <v>6604010106H5</v>
          </cell>
          <cell r="H6278">
            <v>286000</v>
          </cell>
          <cell r="I6278" t="str">
            <v>D</v>
          </cell>
          <cell r="J6278" t="str">
            <v>1 ROL GLEN SEAL 3/8" U/POMPA  ISOLASI ALKALOID KIN</v>
          </cell>
          <cell r="K6278" t="str">
            <v>402330390</v>
          </cell>
        </row>
        <row r="6279">
          <cell r="A6279" t="str">
            <v>F</v>
          </cell>
          <cell r="B6279" t="str">
            <v>7</v>
          </cell>
          <cell r="D6279" t="str">
            <v>001484</v>
          </cell>
          <cell r="E6279">
            <v>38595</v>
          </cell>
          <cell r="F6279" t="str">
            <v>46105H5</v>
          </cell>
          <cell r="G6279" t="str">
            <v>6602010105H5</v>
          </cell>
          <cell r="H6279">
            <v>286000</v>
          </cell>
          <cell r="I6279" t="str">
            <v>D</v>
          </cell>
          <cell r="J6279" t="str">
            <v>1 ROL GLAN SEAL 1/2" U/ROERTR.ISOLASI ALKALOID KIN</v>
          </cell>
          <cell r="K6279" t="str">
            <v>402330400</v>
          </cell>
        </row>
        <row r="6280">
          <cell r="A6280" t="str">
            <v>F</v>
          </cell>
          <cell r="B6280" t="str">
            <v>7</v>
          </cell>
          <cell r="D6280" t="str">
            <v>001484</v>
          </cell>
          <cell r="E6280">
            <v>38595</v>
          </cell>
          <cell r="F6280" t="str">
            <v>46105H5</v>
          </cell>
          <cell r="G6280" t="str">
            <v>6602010105H5</v>
          </cell>
          <cell r="H6280">
            <v>286000</v>
          </cell>
          <cell r="I6280" t="str">
            <v>D</v>
          </cell>
          <cell r="J6280" t="str">
            <v>1 ROL GLAN SEAL 15/10" U/ROER.ISOLASI ALKALOID KIN</v>
          </cell>
          <cell r="K6280" t="str">
            <v>402330410</v>
          </cell>
        </row>
        <row r="6281">
          <cell r="A6281" t="str">
            <v>F</v>
          </cell>
          <cell r="B6281" t="str">
            <v>7</v>
          </cell>
          <cell r="D6281" t="str">
            <v>001485</v>
          </cell>
          <cell r="E6281">
            <v>38595</v>
          </cell>
          <cell r="F6281" t="str">
            <v>135TI12</v>
          </cell>
          <cell r="G6281" t="str">
            <v>21050601TI12</v>
          </cell>
          <cell r="H6281">
            <v>180000</v>
          </cell>
          <cell r="I6281" t="str">
            <v>K</v>
          </cell>
          <cell r="J6281" t="str">
            <v>TIARA UTAMA, CV.     1584/TU/VIII/05</v>
          </cell>
          <cell r="K6281" t="str">
            <v>402330420</v>
          </cell>
        </row>
        <row r="6282">
          <cell r="A6282" t="str">
            <v>F</v>
          </cell>
          <cell r="B6282" t="str">
            <v>7</v>
          </cell>
          <cell r="D6282" t="str">
            <v>001485</v>
          </cell>
          <cell r="E6282">
            <v>38595</v>
          </cell>
          <cell r="F6282" t="str">
            <v>135TI12</v>
          </cell>
          <cell r="G6282" t="str">
            <v>21050601TI12</v>
          </cell>
          <cell r="H6282">
            <v>18000</v>
          </cell>
          <cell r="I6282" t="str">
            <v>K</v>
          </cell>
          <cell r="J6282" t="str">
            <v>KR PPN TIARA UTAMA, CV. EDWMI-429-0001584      /</v>
          </cell>
          <cell r="K6282" t="str">
            <v>402330430</v>
          </cell>
        </row>
        <row r="6283">
          <cell r="A6283" t="str">
            <v>F</v>
          </cell>
          <cell r="B6283" t="str">
            <v>7</v>
          </cell>
          <cell r="D6283" t="str">
            <v>001485</v>
          </cell>
          <cell r="E6283">
            <v>38595</v>
          </cell>
          <cell r="F6283" t="str">
            <v>187TI12</v>
          </cell>
          <cell r="G6283" t="str">
            <v>11100301TI12</v>
          </cell>
          <cell r="H6283">
            <v>18000</v>
          </cell>
          <cell r="I6283" t="str">
            <v>D</v>
          </cell>
          <cell r="J6283" t="str">
            <v>PPN 10% TIARA UTAMA, CV.         EDWMI-429-0001584</v>
          </cell>
          <cell r="K6283" t="str">
            <v>402330440</v>
          </cell>
        </row>
        <row r="6284">
          <cell r="A6284" t="str">
            <v>F</v>
          </cell>
          <cell r="B6284" t="str">
            <v>7</v>
          </cell>
          <cell r="D6284" t="str">
            <v>001485</v>
          </cell>
          <cell r="E6284">
            <v>38595</v>
          </cell>
          <cell r="F6284" t="str">
            <v>42301K1</v>
          </cell>
          <cell r="G6284" t="str">
            <v>6204020101K1</v>
          </cell>
          <cell r="H6284">
            <v>120000</v>
          </cell>
          <cell r="I6284" t="str">
            <v>D</v>
          </cell>
          <cell r="J6284" t="str">
            <v>4 BH PIPET 1ML COREX          LABORATORIUM PENGUJI</v>
          </cell>
          <cell r="K6284" t="str">
            <v>402330450</v>
          </cell>
        </row>
        <row r="6285">
          <cell r="A6285" t="str">
            <v>F</v>
          </cell>
          <cell r="B6285" t="str">
            <v>7</v>
          </cell>
          <cell r="D6285" t="str">
            <v>001485</v>
          </cell>
          <cell r="E6285">
            <v>38595</v>
          </cell>
          <cell r="F6285" t="str">
            <v>42301K1</v>
          </cell>
          <cell r="G6285" t="str">
            <v>6204020101K1</v>
          </cell>
          <cell r="H6285">
            <v>60000</v>
          </cell>
          <cell r="I6285" t="str">
            <v>D</v>
          </cell>
          <cell r="J6285" t="str">
            <v>2 BH CORONG GELAS 5 CM        LABORATORIUM PENGUJI</v>
          </cell>
          <cell r="K6285" t="str">
            <v>402330460</v>
          </cell>
        </row>
        <row r="6286">
          <cell r="A6286" t="str">
            <v>F</v>
          </cell>
          <cell r="B6286" t="str">
            <v>7</v>
          </cell>
          <cell r="D6286" t="str">
            <v>001486</v>
          </cell>
          <cell r="E6286">
            <v>38595</v>
          </cell>
          <cell r="F6286" t="str">
            <v>135TI12</v>
          </cell>
          <cell r="G6286" t="str">
            <v>21050601TI12</v>
          </cell>
          <cell r="H6286">
            <v>344000</v>
          </cell>
          <cell r="I6286" t="str">
            <v>K</v>
          </cell>
          <cell r="J6286" t="str">
            <v>TIARA UTAMA, CV.     1585/TU/VIII/05</v>
          </cell>
          <cell r="K6286" t="str">
            <v>402340010</v>
          </cell>
        </row>
        <row r="6287">
          <cell r="A6287" t="str">
            <v>F</v>
          </cell>
          <cell r="B6287" t="str">
            <v>7</v>
          </cell>
          <cell r="D6287" t="str">
            <v>001486</v>
          </cell>
          <cell r="E6287">
            <v>38595</v>
          </cell>
          <cell r="F6287" t="str">
            <v>135TI12</v>
          </cell>
          <cell r="G6287" t="str">
            <v>21050601TI12</v>
          </cell>
          <cell r="H6287">
            <v>34400</v>
          </cell>
          <cell r="I6287" t="str">
            <v>K</v>
          </cell>
          <cell r="J6287" t="str">
            <v>KR PPN TIARA UTAMA, CV. EDWMI-429-0001585      /</v>
          </cell>
          <cell r="K6287" t="str">
            <v>402340020</v>
          </cell>
        </row>
        <row r="6288">
          <cell r="A6288" t="str">
            <v>F</v>
          </cell>
          <cell r="B6288" t="str">
            <v>7</v>
          </cell>
          <cell r="D6288" t="str">
            <v>001486</v>
          </cell>
          <cell r="E6288">
            <v>38595</v>
          </cell>
          <cell r="F6288" t="str">
            <v>187TI12</v>
          </cell>
          <cell r="G6288" t="str">
            <v>11100301TI12</v>
          </cell>
          <cell r="H6288">
            <v>34400</v>
          </cell>
          <cell r="I6288" t="str">
            <v>D</v>
          </cell>
          <cell r="J6288" t="str">
            <v>PPN 10% TIARA UTAMA, CV.         EDWMI-429-0001585</v>
          </cell>
          <cell r="K6288" t="str">
            <v>402340030</v>
          </cell>
        </row>
        <row r="6289">
          <cell r="A6289" t="str">
            <v>F</v>
          </cell>
          <cell r="B6289" t="str">
            <v>7</v>
          </cell>
          <cell r="D6289" t="str">
            <v>001486</v>
          </cell>
          <cell r="E6289">
            <v>38595</v>
          </cell>
          <cell r="F6289" t="str">
            <v>46109A3</v>
          </cell>
          <cell r="G6289" t="str">
            <v>6606000109A3</v>
          </cell>
          <cell r="H6289">
            <v>344000</v>
          </cell>
          <cell r="I6289" t="str">
            <v>D</v>
          </cell>
          <cell r="J6289" t="str">
            <v>1 BH STOP WATCH DIGITAL HANHARD      LIMBAH / IPAL</v>
          </cell>
          <cell r="K6289" t="str">
            <v>402340040</v>
          </cell>
        </row>
        <row r="6290">
          <cell r="A6290" t="str">
            <v>F</v>
          </cell>
          <cell r="B6290" t="str">
            <v>7</v>
          </cell>
          <cell r="D6290" t="str">
            <v>001487</v>
          </cell>
          <cell r="E6290">
            <v>38595</v>
          </cell>
          <cell r="F6290" t="str">
            <v>135AL16</v>
          </cell>
          <cell r="G6290" t="str">
            <v>21050601AL16</v>
          </cell>
          <cell r="H6290">
            <v>1986100</v>
          </cell>
          <cell r="I6290" t="str">
            <v>K</v>
          </cell>
          <cell r="J6290" t="str">
            <v>ALVIRA CV.           30/KW/ALV/7/2005</v>
          </cell>
          <cell r="K6290" t="str">
            <v>402340050</v>
          </cell>
        </row>
        <row r="6291">
          <cell r="A6291" t="str">
            <v>F</v>
          </cell>
          <cell r="B6291" t="str">
            <v>7</v>
          </cell>
          <cell r="D6291" t="str">
            <v>001487</v>
          </cell>
          <cell r="E6291">
            <v>38595</v>
          </cell>
          <cell r="F6291" t="str">
            <v>135AL16</v>
          </cell>
          <cell r="G6291" t="str">
            <v>21050601AL16</v>
          </cell>
          <cell r="H6291">
            <v>198610</v>
          </cell>
          <cell r="I6291" t="str">
            <v>K</v>
          </cell>
          <cell r="J6291" t="str">
            <v>TK PPN ALVIRA CV.       EDENP-424-0000599      /</v>
          </cell>
          <cell r="K6291" t="str">
            <v>402340060</v>
          </cell>
        </row>
        <row r="6292">
          <cell r="A6292" t="str">
            <v>F</v>
          </cell>
          <cell r="B6292" t="str">
            <v>7</v>
          </cell>
          <cell r="D6292" t="str">
            <v>001487</v>
          </cell>
          <cell r="E6292">
            <v>38595</v>
          </cell>
          <cell r="F6292" t="str">
            <v>46000F6</v>
          </cell>
          <cell r="G6292" t="str">
            <v>6601020100F6</v>
          </cell>
          <cell r="H6292">
            <v>63800</v>
          </cell>
          <cell r="I6292" t="str">
            <v>D</v>
          </cell>
          <cell r="J6292" t="str">
            <v>4 BH KUNCI LACI U/KUNCI PINTU    PENGEMASAN PRIMER</v>
          </cell>
          <cell r="K6292" t="str">
            <v>402340070</v>
          </cell>
        </row>
        <row r="6293">
          <cell r="A6293" t="str">
            <v>F</v>
          </cell>
          <cell r="B6293" t="str">
            <v>7</v>
          </cell>
          <cell r="D6293" t="str">
            <v>001487</v>
          </cell>
          <cell r="E6293">
            <v>38595</v>
          </cell>
          <cell r="F6293" t="str">
            <v>46000F6</v>
          </cell>
          <cell r="G6293" t="str">
            <v>6601020100F6</v>
          </cell>
          <cell r="H6293">
            <v>214500</v>
          </cell>
          <cell r="I6293" t="str">
            <v>D</v>
          </cell>
          <cell r="J6293" t="str">
            <v>5 BTG BORNEO U/RUANG PENGERING   PENGEMASAN PRIMER</v>
          </cell>
          <cell r="K6293" t="str">
            <v>402340080</v>
          </cell>
        </row>
        <row r="6294">
          <cell r="A6294" t="str">
            <v>F</v>
          </cell>
          <cell r="B6294" t="str">
            <v>7</v>
          </cell>
          <cell r="D6294" t="str">
            <v>001487</v>
          </cell>
          <cell r="E6294">
            <v>38595</v>
          </cell>
          <cell r="F6294" t="str">
            <v>46002Q5</v>
          </cell>
          <cell r="G6294" t="str">
            <v>6601030102Q5</v>
          </cell>
          <cell r="H6294">
            <v>114400</v>
          </cell>
          <cell r="I6294" t="str">
            <v>D</v>
          </cell>
          <cell r="J6294" t="str">
            <v>1 M3 PASIR U/R.DINAS NANGKASUNI</v>
          </cell>
          <cell r="K6294" t="str">
            <v>402340090</v>
          </cell>
        </row>
        <row r="6295">
          <cell r="A6295" t="str">
            <v>F</v>
          </cell>
          <cell r="B6295" t="str">
            <v>7</v>
          </cell>
          <cell r="D6295" t="str">
            <v>001487</v>
          </cell>
          <cell r="E6295">
            <v>38595</v>
          </cell>
          <cell r="F6295" t="str">
            <v>46002Q5</v>
          </cell>
          <cell r="G6295" t="str">
            <v>6601030102Q5</v>
          </cell>
          <cell r="H6295">
            <v>77000</v>
          </cell>
          <cell r="I6295" t="str">
            <v>D</v>
          </cell>
          <cell r="J6295" t="str">
            <v>2 ZAK SEMEN U/R.DINAS NANGKASUNI</v>
          </cell>
          <cell r="K6295" t="str">
            <v>402340100</v>
          </cell>
        </row>
        <row r="6296">
          <cell r="A6296" t="str">
            <v>F</v>
          </cell>
          <cell r="B6296" t="str">
            <v>7</v>
          </cell>
          <cell r="D6296" t="str">
            <v>001487</v>
          </cell>
          <cell r="E6296">
            <v>38595</v>
          </cell>
          <cell r="F6296" t="str">
            <v>46002Q5</v>
          </cell>
          <cell r="G6296" t="str">
            <v>6601030102Q5</v>
          </cell>
          <cell r="H6296">
            <v>94050</v>
          </cell>
          <cell r="I6296" t="str">
            <v>D</v>
          </cell>
          <cell r="J6296" t="str">
            <v>3 KG CAT KAYU ABU U/R.DINAS NANGKASUNI</v>
          </cell>
          <cell r="K6296" t="str">
            <v>402340110</v>
          </cell>
        </row>
        <row r="6297">
          <cell r="A6297" t="str">
            <v>F</v>
          </cell>
          <cell r="B6297" t="str">
            <v>7</v>
          </cell>
          <cell r="D6297" t="str">
            <v>001487</v>
          </cell>
          <cell r="E6297">
            <v>38595</v>
          </cell>
          <cell r="F6297" t="str">
            <v>46002Q5</v>
          </cell>
          <cell r="G6297" t="str">
            <v>6601030102Q5</v>
          </cell>
          <cell r="H6297">
            <v>396880</v>
          </cell>
          <cell r="I6297" t="str">
            <v>D</v>
          </cell>
          <cell r="J6297" t="str">
            <v>2 PAIL CAT PUTIH SANLEX U/R.DINAS NANGKASUNI</v>
          </cell>
          <cell r="K6297" t="str">
            <v>402340120</v>
          </cell>
        </row>
        <row r="6298">
          <cell r="A6298" t="str">
            <v>F</v>
          </cell>
          <cell r="B6298" t="str">
            <v>7</v>
          </cell>
          <cell r="D6298" t="str">
            <v>001487</v>
          </cell>
          <cell r="E6298">
            <v>38595</v>
          </cell>
          <cell r="F6298" t="str">
            <v>46106G5</v>
          </cell>
          <cell r="G6298" t="str">
            <v>6604010106G5</v>
          </cell>
          <cell r="H6298">
            <v>62700</v>
          </cell>
          <cell r="I6298" t="str">
            <v>D</v>
          </cell>
          <cell r="J6298" t="str">
            <v>2 KG CAT AVIAN U/KAKI BAK     PROSES &amp; PENGEMASAN</v>
          </cell>
          <cell r="K6298" t="str">
            <v>402340130</v>
          </cell>
        </row>
        <row r="6299">
          <cell r="A6299" t="str">
            <v>F</v>
          </cell>
          <cell r="B6299" t="str">
            <v>7</v>
          </cell>
          <cell r="D6299" t="str">
            <v>001487</v>
          </cell>
          <cell r="E6299">
            <v>38595</v>
          </cell>
          <cell r="F6299" t="str">
            <v>46106G5</v>
          </cell>
          <cell r="G6299" t="str">
            <v>6604010106G5</v>
          </cell>
          <cell r="H6299">
            <v>198440</v>
          </cell>
          <cell r="I6299" t="str">
            <v>D</v>
          </cell>
          <cell r="J6299" t="str">
            <v>1 PAIL SANLEX BLUEBEL U/BAK   PROSES &amp; PENGEMASAN</v>
          </cell>
          <cell r="K6299" t="str">
            <v>402340140</v>
          </cell>
        </row>
        <row r="6300">
          <cell r="A6300" t="str">
            <v>F</v>
          </cell>
          <cell r="B6300" t="str">
            <v>7</v>
          </cell>
          <cell r="D6300" t="str">
            <v>001487</v>
          </cell>
          <cell r="E6300">
            <v>38595</v>
          </cell>
          <cell r="F6300" t="str">
            <v>46106G5</v>
          </cell>
          <cell r="G6300" t="str">
            <v>6604010106G5</v>
          </cell>
          <cell r="H6300">
            <v>198440</v>
          </cell>
          <cell r="I6300" t="str">
            <v>D</v>
          </cell>
          <cell r="J6300" t="str">
            <v>1 PAIL SANLEX BLUE SKY U/BAK  PROSES &amp; PENGEMASAN</v>
          </cell>
          <cell r="K6300" t="str">
            <v>402340150</v>
          </cell>
        </row>
        <row r="6301">
          <cell r="A6301" t="str">
            <v>F</v>
          </cell>
          <cell r="B6301" t="str">
            <v>7</v>
          </cell>
          <cell r="D6301" t="str">
            <v>001487</v>
          </cell>
          <cell r="E6301">
            <v>38595</v>
          </cell>
          <cell r="F6301" t="str">
            <v>46002Q5</v>
          </cell>
          <cell r="G6301" t="str">
            <v>6601030102Q5</v>
          </cell>
          <cell r="H6301">
            <v>192500</v>
          </cell>
          <cell r="I6301" t="str">
            <v>D</v>
          </cell>
          <cell r="J6301" t="str">
            <v>5 ZAK SEMEN U/R.DINAS PAJAJARAN 23</v>
          </cell>
          <cell r="K6301" t="str">
            <v>402340160</v>
          </cell>
        </row>
        <row r="6302">
          <cell r="A6302" t="str">
            <v>F</v>
          </cell>
          <cell r="B6302" t="str">
            <v>7</v>
          </cell>
          <cell r="D6302" t="str">
            <v>001487</v>
          </cell>
          <cell r="E6302">
            <v>38595</v>
          </cell>
          <cell r="F6302" t="str">
            <v>46106H6</v>
          </cell>
          <cell r="G6302" t="str">
            <v>6604010106H6</v>
          </cell>
          <cell r="H6302">
            <v>192500</v>
          </cell>
          <cell r="I6302" t="str">
            <v>D</v>
          </cell>
          <cell r="J6302" t="str">
            <v>1 LB MULTIPLEX U/KOTAK P3K    PEMURNIAN &amp; PENGEMAS</v>
          </cell>
          <cell r="K6302" t="str">
            <v>402340170</v>
          </cell>
        </row>
        <row r="6303">
          <cell r="A6303" t="str">
            <v>F</v>
          </cell>
          <cell r="B6303" t="str">
            <v>7</v>
          </cell>
          <cell r="D6303" t="str">
            <v>001487</v>
          </cell>
          <cell r="E6303">
            <v>38595</v>
          </cell>
          <cell r="F6303" t="str">
            <v>46106H6</v>
          </cell>
          <cell r="G6303" t="str">
            <v>6604010106H6</v>
          </cell>
          <cell r="H6303">
            <v>62700</v>
          </cell>
          <cell r="I6303" t="str">
            <v>D</v>
          </cell>
          <cell r="J6303" t="str">
            <v>2 KG AVIAN PUTIH U/KOTAK P3K  PEMURNIAN &amp; PENGEMAS</v>
          </cell>
          <cell r="K6303" t="str">
            <v>402340180</v>
          </cell>
        </row>
        <row r="6304">
          <cell r="A6304" t="str">
            <v>F</v>
          </cell>
          <cell r="B6304" t="str">
            <v>7</v>
          </cell>
          <cell r="D6304" t="str">
            <v>001487</v>
          </cell>
          <cell r="E6304">
            <v>38595</v>
          </cell>
          <cell r="F6304" t="str">
            <v>46001Q6</v>
          </cell>
          <cell r="G6304" t="str">
            <v>6601010101Q6</v>
          </cell>
          <cell r="H6304">
            <v>56650</v>
          </cell>
          <cell r="I6304" t="str">
            <v>D</v>
          </cell>
          <cell r="J6304" t="str">
            <v>1 SET SIFFON WASTAFEL                 RUMAH TANGGA</v>
          </cell>
          <cell r="K6304" t="str">
            <v>402340190</v>
          </cell>
        </row>
        <row r="6305">
          <cell r="A6305" t="str">
            <v>F</v>
          </cell>
          <cell r="B6305" t="str">
            <v>7</v>
          </cell>
          <cell r="D6305" t="str">
            <v>001487</v>
          </cell>
          <cell r="E6305">
            <v>38595</v>
          </cell>
          <cell r="F6305" t="str">
            <v>46106G5</v>
          </cell>
          <cell r="G6305" t="str">
            <v>6604010106G5</v>
          </cell>
          <cell r="H6305">
            <v>125400</v>
          </cell>
          <cell r="I6305" t="str">
            <v>D</v>
          </cell>
          <cell r="J6305" t="str">
            <v>4 KG AVIAN HITAM U/KAKI BAK   PROSES &amp; PENGEMASAN</v>
          </cell>
          <cell r="K6305" t="str">
            <v>402340200</v>
          </cell>
        </row>
        <row r="6306">
          <cell r="A6306" t="str">
            <v>F</v>
          </cell>
          <cell r="B6306" t="str">
            <v>7</v>
          </cell>
          <cell r="D6306" t="str">
            <v>001487</v>
          </cell>
          <cell r="E6306">
            <v>38595</v>
          </cell>
          <cell r="F6306" t="str">
            <v>46000H3</v>
          </cell>
          <cell r="G6306" t="str">
            <v>6601020100H3</v>
          </cell>
          <cell r="H6306">
            <v>38500</v>
          </cell>
          <cell r="I6306" t="str">
            <v>D</v>
          </cell>
          <cell r="J6306" t="str">
            <v>1 ZAK SEMEN U/R.KORIDOR       PENGEMASAN PIL KB &amp;</v>
          </cell>
          <cell r="K6306" t="str">
            <v>402340210</v>
          </cell>
        </row>
        <row r="6307">
          <cell r="A6307" t="str">
            <v>F</v>
          </cell>
          <cell r="B6307" t="str">
            <v>7</v>
          </cell>
          <cell r="D6307" t="str">
            <v>001487</v>
          </cell>
          <cell r="E6307">
            <v>38595</v>
          </cell>
          <cell r="F6307" t="str">
            <v>46000H3</v>
          </cell>
          <cell r="G6307" t="str">
            <v>6601020100H3</v>
          </cell>
          <cell r="H6307">
            <v>96250</v>
          </cell>
          <cell r="I6307" t="str">
            <v>D</v>
          </cell>
          <cell r="J6307" t="str">
            <v>1 LB FORMIKA PUTIH U/R.KORIDORPENGEMASAN PIL KB &amp;</v>
          </cell>
          <cell r="K6307" t="str">
            <v>402340220</v>
          </cell>
        </row>
        <row r="6308">
          <cell r="A6308" t="str">
            <v>F</v>
          </cell>
          <cell r="B6308" t="str">
            <v>7</v>
          </cell>
          <cell r="D6308" t="str">
            <v>001488</v>
          </cell>
          <cell r="E6308">
            <v>38595</v>
          </cell>
          <cell r="F6308" t="str">
            <v>135TR31</v>
          </cell>
          <cell r="G6308" t="str">
            <v>21050601TR31</v>
          </cell>
          <cell r="H6308">
            <v>7750000</v>
          </cell>
          <cell r="I6308" t="str">
            <v>K</v>
          </cell>
          <cell r="J6308" t="str">
            <v>TRUNOJOYO, CV        96/TR/K/VIII/05</v>
          </cell>
          <cell r="K6308" t="str">
            <v>402340230</v>
          </cell>
        </row>
        <row r="6309">
          <cell r="A6309" t="str">
            <v>F</v>
          </cell>
          <cell r="B6309" t="str">
            <v>7</v>
          </cell>
          <cell r="D6309" t="str">
            <v>001488</v>
          </cell>
          <cell r="E6309">
            <v>38595</v>
          </cell>
          <cell r="F6309" t="str">
            <v>135TR31</v>
          </cell>
          <cell r="G6309" t="str">
            <v>21050601TR31</v>
          </cell>
          <cell r="H6309">
            <v>775000</v>
          </cell>
          <cell r="I6309" t="str">
            <v>K</v>
          </cell>
          <cell r="J6309" t="str">
            <v>KR PPN TRUNOJOYO, CV    CRGEP-428-0000096      /</v>
          </cell>
          <cell r="K6309" t="str">
            <v>402340240</v>
          </cell>
        </row>
        <row r="6310">
          <cell r="A6310" t="str">
            <v>F</v>
          </cell>
          <cell r="B6310" t="str">
            <v>7</v>
          </cell>
          <cell r="D6310" t="str">
            <v>001488</v>
          </cell>
          <cell r="E6310">
            <v>38595</v>
          </cell>
          <cell r="F6310" t="str">
            <v>187TR31</v>
          </cell>
          <cell r="G6310" t="str">
            <v>11100301TR31</v>
          </cell>
          <cell r="H6310">
            <v>775000</v>
          </cell>
          <cell r="I6310" t="str">
            <v>D</v>
          </cell>
          <cell r="J6310" t="str">
            <v>PPN 10% TRUNOJOYO, CV            CRGEP-428-0000096</v>
          </cell>
          <cell r="K6310" t="str">
            <v>402340250</v>
          </cell>
        </row>
        <row r="6311">
          <cell r="A6311" t="str">
            <v>F</v>
          </cell>
          <cell r="B6311" t="str">
            <v>7</v>
          </cell>
          <cell r="D6311" t="str">
            <v>001488</v>
          </cell>
          <cell r="E6311">
            <v>38595</v>
          </cell>
          <cell r="F6311" t="str">
            <v>46106F6</v>
          </cell>
          <cell r="G6311" t="str">
            <v>6604010106F6</v>
          </cell>
          <cell r="H6311">
            <v>1850000</v>
          </cell>
          <cell r="I6311" t="str">
            <v>D</v>
          </cell>
          <cell r="J6311" t="str">
            <v>1 BH VACCUM CLEANER              PENGEMASAN PRIMER</v>
          </cell>
          <cell r="K6311" t="str">
            <v>402340260</v>
          </cell>
        </row>
        <row r="6312">
          <cell r="A6312" t="str">
            <v>F</v>
          </cell>
          <cell r="B6312" t="str">
            <v>7</v>
          </cell>
          <cell r="D6312" t="str">
            <v>001488</v>
          </cell>
          <cell r="E6312">
            <v>38595</v>
          </cell>
          <cell r="F6312" t="str">
            <v>46105H6</v>
          </cell>
          <cell r="G6312" t="str">
            <v>6602010105H6</v>
          </cell>
          <cell r="H6312">
            <v>270000</v>
          </cell>
          <cell r="I6312" t="str">
            <v>D</v>
          </cell>
          <cell r="J6312" t="str">
            <v>6 BH COOL BRUSH U/CENTRIFUGE  PEMURNIAN &amp; PENGEMAS</v>
          </cell>
          <cell r="K6312" t="str">
            <v>402340270</v>
          </cell>
        </row>
        <row r="6313">
          <cell r="A6313" t="str">
            <v>F</v>
          </cell>
          <cell r="B6313" t="str">
            <v>7</v>
          </cell>
          <cell r="D6313" t="str">
            <v>001488</v>
          </cell>
          <cell r="E6313">
            <v>38595</v>
          </cell>
          <cell r="F6313" t="str">
            <v>46105H4</v>
          </cell>
          <cell r="G6313" t="str">
            <v>6602010105H4</v>
          </cell>
          <cell r="H6313">
            <v>1500000</v>
          </cell>
          <cell r="I6313" t="str">
            <v>D</v>
          </cell>
          <cell r="J6313" t="str">
            <v>1 SET PULEY COUPLING CENTRIFUGE     EKSTRAKSI KINA</v>
          </cell>
          <cell r="K6313" t="str">
            <v>402340280</v>
          </cell>
        </row>
        <row r="6314">
          <cell r="A6314" t="str">
            <v>F</v>
          </cell>
          <cell r="B6314" t="str">
            <v>7</v>
          </cell>
          <cell r="D6314" t="str">
            <v>001488</v>
          </cell>
          <cell r="E6314">
            <v>38595</v>
          </cell>
          <cell r="F6314" t="str">
            <v>46105H4</v>
          </cell>
          <cell r="G6314" t="str">
            <v>6602010105H4</v>
          </cell>
          <cell r="H6314">
            <v>350000</v>
          </cell>
          <cell r="I6314" t="str">
            <v>D</v>
          </cell>
          <cell r="J6314" t="str">
            <v>1 BH HANDLE REOSTART U/CENTRIFUGE   EKSTRAKSI KINA</v>
          </cell>
          <cell r="K6314" t="str">
            <v>402340290</v>
          </cell>
        </row>
        <row r="6315">
          <cell r="A6315" t="str">
            <v>F</v>
          </cell>
          <cell r="B6315" t="str">
            <v>7</v>
          </cell>
          <cell r="D6315" t="str">
            <v>001488</v>
          </cell>
          <cell r="E6315">
            <v>38595</v>
          </cell>
          <cell r="F6315" t="str">
            <v>46105H4</v>
          </cell>
          <cell r="G6315" t="str">
            <v>6602010105H4</v>
          </cell>
          <cell r="H6315">
            <v>450000</v>
          </cell>
          <cell r="I6315" t="str">
            <v>D</v>
          </cell>
          <cell r="J6315" t="str">
            <v>3 BH CINCIN SLIPRING U/CENTRIFUGE   EKSTRAKSI KINA</v>
          </cell>
          <cell r="K6315" t="str">
            <v>402340300</v>
          </cell>
        </row>
        <row r="6316">
          <cell r="A6316" t="str">
            <v>F</v>
          </cell>
          <cell r="B6316" t="str">
            <v>7</v>
          </cell>
          <cell r="D6316" t="str">
            <v>001488</v>
          </cell>
          <cell r="E6316">
            <v>38595</v>
          </cell>
          <cell r="F6316" t="str">
            <v>46105H4</v>
          </cell>
          <cell r="G6316" t="str">
            <v>6602010105H4</v>
          </cell>
          <cell r="H6316">
            <v>135000</v>
          </cell>
          <cell r="I6316" t="str">
            <v>D</v>
          </cell>
          <cell r="J6316" t="str">
            <v>3 BH COOL BRUSH U/CENTRIFUGE        EKSTRAKSI KINA</v>
          </cell>
          <cell r="K6316" t="str">
            <v>402340310</v>
          </cell>
        </row>
        <row r="6317">
          <cell r="A6317" t="str">
            <v>F</v>
          </cell>
          <cell r="B6317" t="str">
            <v>7</v>
          </cell>
          <cell r="D6317" t="str">
            <v>001488</v>
          </cell>
          <cell r="E6317">
            <v>38595</v>
          </cell>
          <cell r="F6317" t="str">
            <v>46106H4</v>
          </cell>
          <cell r="G6317" t="str">
            <v>6604010106H4</v>
          </cell>
          <cell r="H6317">
            <v>30000</v>
          </cell>
          <cell r="I6317" t="str">
            <v>D</v>
          </cell>
          <cell r="J6317" t="str">
            <v>6 SET KARET KOPLING U/POMPA         EKSTRAKSI KINA</v>
          </cell>
          <cell r="K6317" t="str">
            <v>402340320</v>
          </cell>
        </row>
        <row r="6318">
          <cell r="A6318" t="str">
            <v>F</v>
          </cell>
          <cell r="B6318" t="str">
            <v>7</v>
          </cell>
          <cell r="D6318" t="str">
            <v>001488</v>
          </cell>
          <cell r="E6318">
            <v>38595</v>
          </cell>
          <cell r="F6318" t="str">
            <v>46106H4</v>
          </cell>
          <cell r="G6318" t="str">
            <v>6604010106H4</v>
          </cell>
          <cell r="H6318">
            <v>125000</v>
          </cell>
          <cell r="I6318" t="str">
            <v>D</v>
          </cell>
          <cell r="J6318" t="str">
            <v>1 SET KOPLING U/POMPA               EKSTRAKSI KINA</v>
          </cell>
          <cell r="K6318" t="str">
            <v>402340330</v>
          </cell>
        </row>
        <row r="6319">
          <cell r="A6319" t="str">
            <v>F</v>
          </cell>
          <cell r="B6319" t="str">
            <v>7</v>
          </cell>
          <cell r="D6319" t="str">
            <v>001488</v>
          </cell>
          <cell r="E6319">
            <v>38595</v>
          </cell>
          <cell r="F6319" t="str">
            <v>46105H4</v>
          </cell>
          <cell r="G6319" t="str">
            <v>6602010105H4</v>
          </cell>
          <cell r="H6319">
            <v>2500000</v>
          </cell>
          <cell r="I6319" t="str">
            <v>D</v>
          </cell>
          <cell r="J6319" t="str">
            <v>2 SET REM CAKRAM CENTRIFUGE         EKSTRAKSI KINA</v>
          </cell>
          <cell r="K6319" t="str">
            <v>402340340</v>
          </cell>
        </row>
        <row r="6320">
          <cell r="A6320" t="str">
            <v>F</v>
          </cell>
          <cell r="B6320" t="str">
            <v>7</v>
          </cell>
          <cell r="D6320" t="str">
            <v>001488</v>
          </cell>
          <cell r="E6320">
            <v>38595</v>
          </cell>
          <cell r="F6320" t="str">
            <v>46105N6</v>
          </cell>
          <cell r="G6320" t="str">
            <v>6602010105N6</v>
          </cell>
          <cell r="H6320">
            <v>540000</v>
          </cell>
          <cell r="I6320" t="str">
            <v>D</v>
          </cell>
          <cell r="J6320" t="str">
            <v>18 MT BAN BELT 3" U/PENGGERAK PENYIMPANAN KULIT KI</v>
          </cell>
          <cell r="K6320" t="str">
            <v>402340350</v>
          </cell>
        </row>
        <row r="6321">
          <cell r="A6321" t="str">
            <v>F</v>
          </cell>
          <cell r="B6321" t="str">
            <v>7</v>
          </cell>
          <cell r="D6321" t="str">
            <v>001489</v>
          </cell>
          <cell r="E6321">
            <v>38595</v>
          </cell>
          <cell r="F6321" t="str">
            <v>135TR31</v>
          </cell>
          <cell r="G6321" t="str">
            <v>21050601TR31</v>
          </cell>
          <cell r="H6321">
            <v>630000</v>
          </cell>
          <cell r="I6321" t="str">
            <v>K</v>
          </cell>
          <cell r="J6321" t="str">
            <v>TRUNOJOYO, CV        97/TR/K/VIII/05</v>
          </cell>
          <cell r="K6321" t="str">
            <v>402350010</v>
          </cell>
        </row>
        <row r="6322">
          <cell r="A6322" t="str">
            <v>F</v>
          </cell>
          <cell r="B6322" t="str">
            <v>7</v>
          </cell>
          <cell r="D6322" t="str">
            <v>001489</v>
          </cell>
          <cell r="E6322">
            <v>38595</v>
          </cell>
          <cell r="F6322" t="str">
            <v>135TR31</v>
          </cell>
          <cell r="G6322" t="str">
            <v>21050601TR31</v>
          </cell>
          <cell r="H6322">
            <v>63000</v>
          </cell>
          <cell r="I6322" t="str">
            <v>K</v>
          </cell>
          <cell r="J6322" t="str">
            <v>KR PPN TRUNOJOYO, CV    CRGEP-428-0000097      /</v>
          </cell>
          <cell r="K6322" t="str">
            <v>402350020</v>
          </cell>
        </row>
        <row r="6323">
          <cell r="A6323" t="str">
            <v>F</v>
          </cell>
          <cell r="B6323" t="str">
            <v>7</v>
          </cell>
          <cell r="D6323" t="str">
            <v>001489</v>
          </cell>
          <cell r="E6323">
            <v>38595</v>
          </cell>
          <cell r="F6323" t="str">
            <v>187TR31</v>
          </cell>
          <cell r="G6323" t="str">
            <v>11100301TR31</v>
          </cell>
          <cell r="H6323">
            <v>63000</v>
          </cell>
          <cell r="I6323" t="str">
            <v>D</v>
          </cell>
          <cell r="J6323" t="str">
            <v>PPN 10% TRUNOJOYO, CV            CRGEP-428-0000097</v>
          </cell>
          <cell r="K6323" t="str">
            <v>402350030</v>
          </cell>
        </row>
        <row r="6324">
          <cell r="A6324" t="str">
            <v>F</v>
          </cell>
          <cell r="B6324" t="str">
            <v>7</v>
          </cell>
          <cell r="D6324" t="str">
            <v>001489</v>
          </cell>
          <cell r="E6324">
            <v>38595</v>
          </cell>
          <cell r="F6324" t="str">
            <v>46106M1</v>
          </cell>
          <cell r="G6324" t="str">
            <v>6604010106M1</v>
          </cell>
          <cell r="H6324">
            <v>50000</v>
          </cell>
          <cell r="I6324" t="str">
            <v>D</v>
          </cell>
          <cell r="J6324" t="str">
            <v>2 BH TANG KNIFE               TEKNIK &amp; PEMELIHARAA</v>
          </cell>
          <cell r="K6324" t="str">
            <v>402350040</v>
          </cell>
        </row>
        <row r="6325">
          <cell r="A6325" t="str">
            <v>F</v>
          </cell>
          <cell r="B6325" t="str">
            <v>7</v>
          </cell>
          <cell r="D6325" t="str">
            <v>001489</v>
          </cell>
          <cell r="E6325">
            <v>38595</v>
          </cell>
          <cell r="F6325" t="str">
            <v>46106M1</v>
          </cell>
          <cell r="G6325" t="str">
            <v>6604010106M1</v>
          </cell>
          <cell r="H6325">
            <v>60000</v>
          </cell>
          <cell r="I6325" t="str">
            <v>D</v>
          </cell>
          <cell r="J6325" t="str">
            <v>2 BH TANG LONGLOST/LANCIP     TEKNIK &amp; PEMELIHARAA</v>
          </cell>
          <cell r="K6325" t="str">
            <v>402350050</v>
          </cell>
        </row>
        <row r="6326">
          <cell r="A6326" t="str">
            <v>F</v>
          </cell>
          <cell r="B6326" t="str">
            <v>7</v>
          </cell>
          <cell r="D6326" t="str">
            <v>001489</v>
          </cell>
          <cell r="E6326">
            <v>38595</v>
          </cell>
          <cell r="F6326" t="str">
            <v>46105M1</v>
          </cell>
          <cell r="G6326" t="str">
            <v>6602010105M1</v>
          </cell>
          <cell r="H6326">
            <v>240000</v>
          </cell>
          <cell r="I6326" t="str">
            <v>D</v>
          </cell>
          <cell r="J6326" t="str">
            <v>2 BH KIKIR HALUS 12"          TEKNIK &amp; PEMELIHARAA</v>
          </cell>
          <cell r="K6326" t="str">
            <v>402350060</v>
          </cell>
        </row>
        <row r="6327">
          <cell r="A6327" t="str">
            <v>F</v>
          </cell>
          <cell r="B6327" t="str">
            <v>7</v>
          </cell>
          <cell r="D6327" t="str">
            <v>001489</v>
          </cell>
          <cell r="E6327">
            <v>38595</v>
          </cell>
          <cell r="F6327" t="str">
            <v>46105M1</v>
          </cell>
          <cell r="G6327" t="str">
            <v>6602010105M1</v>
          </cell>
          <cell r="H6327">
            <v>95000</v>
          </cell>
          <cell r="I6327" t="str">
            <v>D</v>
          </cell>
          <cell r="J6327" t="str">
            <v>2 BH KIKIR 1/2 BULAT          TEKNIK &amp; PEMELIHARAA</v>
          </cell>
          <cell r="K6327" t="str">
            <v>402350070</v>
          </cell>
        </row>
        <row r="6328">
          <cell r="A6328" t="str">
            <v>F</v>
          </cell>
          <cell r="B6328" t="str">
            <v>7</v>
          </cell>
          <cell r="D6328" t="str">
            <v>001489</v>
          </cell>
          <cell r="E6328">
            <v>38595</v>
          </cell>
          <cell r="F6328" t="str">
            <v>46105M1</v>
          </cell>
          <cell r="G6328" t="str">
            <v>6602010105M1</v>
          </cell>
          <cell r="H6328">
            <v>185000</v>
          </cell>
          <cell r="I6328" t="str">
            <v>D</v>
          </cell>
          <cell r="J6328" t="str">
            <v>2 BH KIKIR BULAT 12"          TEKNIK &amp; PEMELIHARAA</v>
          </cell>
          <cell r="K6328" t="str">
            <v>402350080</v>
          </cell>
        </row>
        <row r="6329">
          <cell r="A6329" t="str">
            <v>F</v>
          </cell>
          <cell r="B6329" t="str">
            <v>7</v>
          </cell>
          <cell r="D6329" t="str">
            <v>001490</v>
          </cell>
          <cell r="E6329">
            <v>38595</v>
          </cell>
          <cell r="F6329" t="str">
            <v>135CI00</v>
          </cell>
          <cell r="G6329" t="str">
            <v>21050601CI00</v>
          </cell>
          <cell r="H6329">
            <v>841500</v>
          </cell>
          <cell r="I6329" t="str">
            <v>K</v>
          </cell>
          <cell r="J6329" t="str">
            <v>CINCHONA KOPERASI    152/REK/VI/2005</v>
          </cell>
          <cell r="K6329" t="str">
            <v>402350090</v>
          </cell>
        </row>
        <row r="6330">
          <cell r="A6330" t="str">
            <v>F</v>
          </cell>
          <cell r="B6330" t="str">
            <v>7</v>
          </cell>
          <cell r="D6330" t="str">
            <v>001490</v>
          </cell>
          <cell r="E6330">
            <v>38595</v>
          </cell>
          <cell r="F6330" t="str">
            <v>135CI00</v>
          </cell>
          <cell r="G6330" t="str">
            <v>21050601CI00</v>
          </cell>
          <cell r="H6330">
            <v>84150</v>
          </cell>
          <cell r="I6330" t="str">
            <v>K</v>
          </cell>
          <cell r="J6330" t="str">
            <v>TK PPN CINCHONA KOPERAS CUWJX-428-0002903      /</v>
          </cell>
          <cell r="K6330" t="str">
            <v>402350100</v>
          </cell>
        </row>
        <row r="6331">
          <cell r="A6331" t="str">
            <v>F</v>
          </cell>
          <cell r="B6331" t="str">
            <v>7</v>
          </cell>
          <cell r="D6331" t="str">
            <v>001490</v>
          </cell>
          <cell r="E6331">
            <v>38595</v>
          </cell>
          <cell r="F6331" t="str">
            <v>49802Q6</v>
          </cell>
          <cell r="G6331" t="str">
            <v>6807020102Q6</v>
          </cell>
          <cell r="H6331">
            <v>32450</v>
          </cell>
          <cell r="I6331" t="str">
            <v>D</v>
          </cell>
          <cell r="J6331" t="str">
            <v>1 BH SENTER 3 BATERY</v>
          </cell>
          <cell r="K6331" t="str">
            <v>402350110</v>
          </cell>
        </row>
        <row r="6332">
          <cell r="A6332" t="str">
            <v>F</v>
          </cell>
          <cell r="B6332" t="str">
            <v>7</v>
          </cell>
          <cell r="D6332" t="str">
            <v>001490</v>
          </cell>
          <cell r="E6332">
            <v>38595</v>
          </cell>
          <cell r="F6332" t="str">
            <v>48603Q2</v>
          </cell>
          <cell r="G6332" t="str">
            <v>6705010103Q2</v>
          </cell>
          <cell r="H6332">
            <v>154000</v>
          </cell>
          <cell r="I6332" t="str">
            <v>D</v>
          </cell>
          <cell r="J6332" t="str">
            <v>2 RIM KERTAS KOP LOGO A4      ADM.PERSONALIA PLANT</v>
          </cell>
          <cell r="K6332" t="str">
            <v>402350120</v>
          </cell>
        </row>
        <row r="6333">
          <cell r="A6333" t="str">
            <v>F</v>
          </cell>
          <cell r="B6333" t="str">
            <v>7</v>
          </cell>
          <cell r="D6333" t="str">
            <v>001490</v>
          </cell>
          <cell r="E6333">
            <v>38595</v>
          </cell>
          <cell r="F6333" t="str">
            <v>48603S1</v>
          </cell>
          <cell r="G6333" t="str">
            <v>6705010103S1</v>
          </cell>
          <cell r="H6333">
            <v>77000</v>
          </cell>
          <cell r="I6333" t="str">
            <v>D</v>
          </cell>
          <cell r="J6333" t="str">
            <v>1 RIM KOP SURAT BARU KF DPB               KEUANGAN</v>
          </cell>
          <cell r="K6333" t="str">
            <v>402350130</v>
          </cell>
        </row>
        <row r="6334">
          <cell r="A6334" t="str">
            <v>F</v>
          </cell>
          <cell r="B6334" t="str">
            <v>7</v>
          </cell>
          <cell r="D6334" t="str">
            <v>001490</v>
          </cell>
          <cell r="E6334">
            <v>38595</v>
          </cell>
          <cell r="F6334" t="str">
            <v>48603A1</v>
          </cell>
          <cell r="G6334" t="str">
            <v>6705010103A1</v>
          </cell>
          <cell r="H6334">
            <v>154000</v>
          </cell>
          <cell r="I6334" t="str">
            <v>D</v>
          </cell>
          <cell r="J6334" t="str">
            <v>2 RIM KOP LOGO BARU POTRET A4 MANAGEMENT REPRESENT</v>
          </cell>
          <cell r="K6334" t="str">
            <v>402350140</v>
          </cell>
        </row>
        <row r="6335">
          <cell r="A6335" t="str">
            <v>F</v>
          </cell>
          <cell r="B6335" t="str">
            <v>7</v>
          </cell>
          <cell r="D6335" t="str">
            <v>001490</v>
          </cell>
          <cell r="E6335">
            <v>38595</v>
          </cell>
          <cell r="F6335" t="str">
            <v>48603A1</v>
          </cell>
          <cell r="G6335" t="str">
            <v>6705010103A1</v>
          </cell>
          <cell r="H6335">
            <v>154000</v>
          </cell>
          <cell r="I6335" t="str">
            <v>D</v>
          </cell>
          <cell r="J6335" t="str">
            <v>2 RIM KOP LOGO LANDCAPE A4    MANAGEMENT REPRESENT</v>
          </cell>
          <cell r="K6335" t="str">
            <v>402350150</v>
          </cell>
        </row>
        <row r="6336">
          <cell r="A6336" t="str">
            <v>F</v>
          </cell>
          <cell r="B6336" t="str">
            <v>7</v>
          </cell>
          <cell r="D6336" t="str">
            <v>001490</v>
          </cell>
          <cell r="E6336">
            <v>38595</v>
          </cell>
          <cell r="F6336" t="str">
            <v>48603Q2</v>
          </cell>
          <cell r="G6336" t="str">
            <v>6705010103Q2</v>
          </cell>
          <cell r="H6336">
            <v>220000</v>
          </cell>
          <cell r="I6336" t="str">
            <v>D</v>
          </cell>
          <cell r="J6336" t="str">
            <v>20 BH BUKU MEMO DPB           ADM.PERSONALIA PLANT</v>
          </cell>
          <cell r="K6336" t="str">
            <v>402350160</v>
          </cell>
        </row>
        <row r="6337">
          <cell r="A6337" t="str">
            <v>F</v>
          </cell>
          <cell r="B6337" t="str">
            <v>7</v>
          </cell>
          <cell r="D6337" t="str">
            <v>001490</v>
          </cell>
          <cell r="E6337">
            <v>38595</v>
          </cell>
          <cell r="F6337" t="str">
            <v>48603A0</v>
          </cell>
          <cell r="G6337" t="str">
            <v>6705010103A0</v>
          </cell>
          <cell r="H6337">
            <v>110000</v>
          </cell>
          <cell r="I6337" t="str">
            <v>D</v>
          </cell>
          <cell r="J6337" t="str">
            <v>50 LB AMPLOP PUTIH LOGO KF           PLANT BANDUNG</v>
          </cell>
          <cell r="K6337" t="str">
            <v>402350170</v>
          </cell>
        </row>
        <row r="6338">
          <cell r="A6338" t="str">
            <v>F</v>
          </cell>
          <cell r="B6338" t="str">
            <v>7</v>
          </cell>
          <cell r="D6338" t="str">
            <v>001490</v>
          </cell>
          <cell r="E6338">
            <v>38595</v>
          </cell>
          <cell r="F6338" t="str">
            <v>48603A0</v>
          </cell>
          <cell r="G6338" t="str">
            <v>6705010103A0</v>
          </cell>
          <cell r="H6338">
            <v>24200</v>
          </cell>
          <cell r="I6338" t="str">
            <v>D</v>
          </cell>
          <cell r="J6338" t="str">
            <v>4 BH BUKU TANDA TERIMA/FAKTUR        PLANT BANDUNG</v>
          </cell>
          <cell r="K6338" t="str">
            <v>402350180</v>
          </cell>
        </row>
        <row r="6339">
          <cell r="A6339" t="str">
            <v>F</v>
          </cell>
          <cell r="B6339" t="str">
            <v>7</v>
          </cell>
          <cell r="D6339" t="str">
            <v>001491</v>
          </cell>
          <cell r="E6339">
            <v>38595</v>
          </cell>
          <cell r="F6339" t="str">
            <v>135CI00</v>
          </cell>
          <cell r="G6339" t="str">
            <v>21050601CI00</v>
          </cell>
          <cell r="H6339">
            <v>1937750</v>
          </cell>
          <cell r="I6339" t="str">
            <v>K</v>
          </cell>
          <cell r="J6339" t="str">
            <v>CINCHONA KOPERASI    206/REK/VII/2005</v>
          </cell>
          <cell r="K6339" t="str">
            <v>402350190</v>
          </cell>
        </row>
        <row r="6340">
          <cell r="A6340" t="str">
            <v>F</v>
          </cell>
          <cell r="B6340" t="str">
            <v>7</v>
          </cell>
          <cell r="D6340" t="str">
            <v>001491</v>
          </cell>
          <cell r="E6340">
            <v>38595</v>
          </cell>
          <cell r="F6340" t="str">
            <v>135CI00</v>
          </cell>
          <cell r="G6340" t="str">
            <v>21050601CI00</v>
          </cell>
          <cell r="H6340">
            <v>193775</v>
          </cell>
          <cell r="I6340" t="str">
            <v>K</v>
          </cell>
          <cell r="J6340" t="str">
            <v>KR PPN CINCHONA KOPERAS CUWJX-428-0002958      /</v>
          </cell>
          <cell r="K6340" t="str">
            <v>402350200</v>
          </cell>
        </row>
        <row r="6341">
          <cell r="A6341" t="str">
            <v>F</v>
          </cell>
          <cell r="B6341" t="str">
            <v>7</v>
          </cell>
          <cell r="D6341" t="str">
            <v>001491</v>
          </cell>
          <cell r="E6341">
            <v>38595</v>
          </cell>
          <cell r="F6341" t="str">
            <v>187CI00</v>
          </cell>
          <cell r="G6341" t="str">
            <v>11100301CI00</v>
          </cell>
          <cell r="H6341">
            <v>193775</v>
          </cell>
          <cell r="I6341" t="str">
            <v>D</v>
          </cell>
          <cell r="J6341" t="str">
            <v>PPN 10% CINCHONA KOPERASI        CUWJX-428-0002958</v>
          </cell>
          <cell r="K6341" t="str">
            <v>402350210</v>
          </cell>
        </row>
        <row r="6342">
          <cell r="A6342" t="str">
            <v>F</v>
          </cell>
          <cell r="B6342" t="str">
            <v>1</v>
          </cell>
          <cell r="D6342" t="str">
            <v>003723</v>
          </cell>
          <cell r="E6342">
            <v>38594</v>
          </cell>
          <cell r="F6342" t="str">
            <v>1000000</v>
          </cell>
          <cell r="G6342" t="str">
            <v>110101010000</v>
          </cell>
          <cell r="H6342">
            <v>636564</v>
          </cell>
          <cell r="I6342" t="str">
            <v>D</v>
          </cell>
          <cell r="J6342" t="str">
            <v>PPH 23 SUCOFINDO NO.126/MH/VII/05,129/MH/NR/VIII/5</v>
          </cell>
          <cell r="K6342" t="str">
            <v>103410010</v>
          </cell>
        </row>
        <row r="6343">
          <cell r="A6343" t="str">
            <v>F</v>
          </cell>
          <cell r="B6343" t="str">
            <v>7</v>
          </cell>
          <cell r="D6343" t="str">
            <v>001491</v>
          </cell>
          <cell r="E6343">
            <v>38595</v>
          </cell>
          <cell r="F6343" t="str">
            <v>42302J1</v>
          </cell>
          <cell r="G6343" t="str">
            <v>6204030102J1</v>
          </cell>
          <cell r="H6343">
            <v>27500</v>
          </cell>
          <cell r="I6343" t="str">
            <v>D</v>
          </cell>
          <cell r="J6343" t="str">
            <v>20 LB PLASTIK LAMINATING FOLIO      PEMASTIAN MUTU</v>
          </cell>
          <cell r="K6343" t="str">
            <v>402350220</v>
          </cell>
        </row>
        <row r="6344">
          <cell r="A6344" t="str">
            <v>F</v>
          </cell>
          <cell r="B6344" t="str">
            <v>1</v>
          </cell>
          <cell r="D6344" t="str">
            <v>003723</v>
          </cell>
          <cell r="E6344">
            <v>38594</v>
          </cell>
          <cell r="F6344" t="str">
            <v>183SU26</v>
          </cell>
          <cell r="G6344" t="str">
            <v>21030401SU26</v>
          </cell>
          <cell r="H6344">
            <v>174852</v>
          </cell>
          <cell r="I6344" t="str">
            <v>K</v>
          </cell>
          <cell r="J6344" t="str">
            <v>PPH 23 : SUCIFINDO PT. 126/MH/VII/05</v>
          </cell>
          <cell r="K6344" t="str">
            <v>103410020</v>
          </cell>
        </row>
        <row r="6345">
          <cell r="A6345" t="str">
            <v>F</v>
          </cell>
          <cell r="B6345" t="str">
            <v>7</v>
          </cell>
          <cell r="D6345" t="str">
            <v>001491</v>
          </cell>
          <cell r="E6345">
            <v>38595</v>
          </cell>
          <cell r="F6345" t="str">
            <v>42902L1</v>
          </cell>
          <cell r="G6345" t="str">
            <v>6205000302L1</v>
          </cell>
          <cell r="H6345">
            <v>9350</v>
          </cell>
          <cell r="I6345" t="str">
            <v>D</v>
          </cell>
          <cell r="J6345" t="str">
            <v>1 BTL LEM POVINAL CAIR         TEKNOLOGI FORMULASI</v>
          </cell>
          <cell r="K6345" t="str">
            <v>402350230</v>
          </cell>
        </row>
        <row r="6346">
          <cell r="A6346" t="str">
            <v>F</v>
          </cell>
          <cell r="B6346" t="str">
            <v>7</v>
          </cell>
          <cell r="D6346" t="str">
            <v>001491</v>
          </cell>
          <cell r="E6346">
            <v>38595</v>
          </cell>
          <cell r="F6346" t="str">
            <v>42902G3</v>
          </cell>
          <cell r="G6346" t="str">
            <v>6205000302G3</v>
          </cell>
          <cell r="H6346">
            <v>55000</v>
          </cell>
          <cell r="I6346" t="str">
            <v>D</v>
          </cell>
          <cell r="J6346" t="str">
            <v>2 BH HANDUK BESAR PUTIH       PENCAMPURAN &amp; PENGIS</v>
          </cell>
          <cell r="K6346" t="str">
            <v>402350240</v>
          </cell>
        </row>
        <row r="6347">
          <cell r="A6347" t="str">
            <v>F</v>
          </cell>
          <cell r="B6347" t="str">
            <v>1</v>
          </cell>
          <cell r="D6347" t="str">
            <v>003723</v>
          </cell>
          <cell r="E6347">
            <v>38594</v>
          </cell>
          <cell r="F6347" t="str">
            <v>183SU26</v>
          </cell>
          <cell r="G6347" t="str">
            <v>21030401SU26</v>
          </cell>
          <cell r="H6347">
            <v>461712</v>
          </cell>
          <cell r="I6347" t="str">
            <v>K</v>
          </cell>
          <cell r="J6347" t="str">
            <v>PPH 23 : SUCIFINDO PT. 129/MH/NR/VIII/05</v>
          </cell>
          <cell r="K6347" t="str">
            <v>103410030</v>
          </cell>
        </row>
        <row r="6348">
          <cell r="A6348" t="str">
            <v>F</v>
          </cell>
          <cell r="B6348" t="str">
            <v>7</v>
          </cell>
          <cell r="D6348" t="str">
            <v>001491</v>
          </cell>
          <cell r="E6348">
            <v>38595</v>
          </cell>
          <cell r="F6348" t="str">
            <v>42902G3</v>
          </cell>
          <cell r="G6348" t="str">
            <v>6205000302G3</v>
          </cell>
          <cell r="H6348">
            <v>206250</v>
          </cell>
          <cell r="I6348" t="str">
            <v>D</v>
          </cell>
          <cell r="J6348" t="str">
            <v>15 BH HANDUK SEDANG           PENCAMPURAN &amp; PENGIS</v>
          </cell>
          <cell r="K6348" t="str">
            <v>402350250</v>
          </cell>
        </row>
        <row r="6349">
          <cell r="A6349" t="str">
            <v>F</v>
          </cell>
          <cell r="B6349" t="str">
            <v>7</v>
          </cell>
          <cell r="D6349" t="str">
            <v>001491</v>
          </cell>
          <cell r="E6349">
            <v>38595</v>
          </cell>
          <cell r="F6349" t="str">
            <v>42902G3</v>
          </cell>
          <cell r="G6349" t="str">
            <v>6205000302G3</v>
          </cell>
          <cell r="H6349">
            <v>27500</v>
          </cell>
          <cell r="I6349" t="str">
            <v>D</v>
          </cell>
          <cell r="J6349" t="str">
            <v>1 BH RAK SEPATU PLASTIK       PENCAMPURAN &amp; PENGIS</v>
          </cell>
          <cell r="K6349" t="str">
            <v>402350260</v>
          </cell>
        </row>
        <row r="6350">
          <cell r="A6350" t="str">
            <v>F</v>
          </cell>
          <cell r="B6350" t="str">
            <v>1</v>
          </cell>
          <cell r="D6350" t="str">
            <v>003724</v>
          </cell>
          <cell r="E6350">
            <v>38594</v>
          </cell>
          <cell r="F6350" t="str">
            <v>1000000</v>
          </cell>
          <cell r="G6350" t="str">
            <v>110101010000</v>
          </cell>
          <cell r="H6350">
            <v>383200</v>
          </cell>
          <cell r="I6350" t="str">
            <v>D</v>
          </cell>
          <cell r="J6350" t="str">
            <v>ANGSURAN KW 17 BLN AGUSTUS PINJ MUTASI FONNY Y,SE</v>
          </cell>
          <cell r="K6350" t="str">
            <v>103410040</v>
          </cell>
        </row>
        <row r="6351">
          <cell r="A6351" t="str">
            <v>F</v>
          </cell>
          <cell r="B6351" t="str">
            <v>7</v>
          </cell>
          <cell r="D6351" t="str">
            <v>001491</v>
          </cell>
          <cell r="E6351">
            <v>38595</v>
          </cell>
          <cell r="F6351" t="str">
            <v>42901H5</v>
          </cell>
          <cell r="G6351" t="str">
            <v>6205000201H5</v>
          </cell>
          <cell r="H6351">
            <v>80000</v>
          </cell>
          <cell r="I6351" t="str">
            <v>D</v>
          </cell>
          <cell r="J6351" t="str">
            <v>5 LS SARUNG TANGAN RAJUT      ISOLASI ALKALOID KIN</v>
          </cell>
          <cell r="K6351" t="str">
            <v>402350270</v>
          </cell>
        </row>
        <row r="6352">
          <cell r="A6352" t="str">
            <v>F</v>
          </cell>
          <cell r="B6352" t="str">
            <v>1</v>
          </cell>
          <cell r="D6352" t="str">
            <v>003724</v>
          </cell>
          <cell r="E6352">
            <v>38594</v>
          </cell>
          <cell r="F6352" t="str">
            <v>1780000</v>
          </cell>
          <cell r="G6352" t="str">
            <v>111101010000</v>
          </cell>
          <cell r="H6352">
            <v>383200</v>
          </cell>
          <cell r="I6352" t="str">
            <v>K</v>
          </cell>
          <cell r="J6352" t="str">
            <v>ANGSURAN KW 17 BLN AGUSTUS PINJ MUTASI FONNY Y,SE</v>
          </cell>
          <cell r="K6352" t="str">
            <v>103410050</v>
          </cell>
        </row>
        <row r="6353">
          <cell r="A6353" t="str">
            <v>F</v>
          </cell>
          <cell r="B6353" t="str">
            <v>7</v>
          </cell>
          <cell r="D6353" t="str">
            <v>001491</v>
          </cell>
          <cell r="E6353">
            <v>38595</v>
          </cell>
          <cell r="F6353" t="str">
            <v>42901H5</v>
          </cell>
          <cell r="G6353" t="str">
            <v>6205000201H5</v>
          </cell>
          <cell r="H6353">
            <v>90000</v>
          </cell>
          <cell r="I6353" t="str">
            <v>D</v>
          </cell>
          <cell r="J6353" t="str">
            <v>3 LS MASKER KAIN COKLAT       ISOLASI ALKALOID KIN</v>
          </cell>
          <cell r="K6353" t="str">
            <v>402350280</v>
          </cell>
        </row>
        <row r="6354">
          <cell r="A6354" t="str">
            <v>F</v>
          </cell>
          <cell r="B6354" t="str">
            <v>7</v>
          </cell>
          <cell r="D6354" t="str">
            <v>001491</v>
          </cell>
          <cell r="E6354">
            <v>38595</v>
          </cell>
          <cell r="F6354" t="str">
            <v>42901H5</v>
          </cell>
          <cell r="G6354" t="str">
            <v>6205000201H5</v>
          </cell>
          <cell r="H6354">
            <v>228250</v>
          </cell>
          <cell r="I6354" t="str">
            <v>D</v>
          </cell>
          <cell r="J6354" t="str">
            <v>5 BH SPATU BOOT HIJAU         ISOLASI ALKALOID KIN</v>
          </cell>
          <cell r="K6354" t="str">
            <v>402350290</v>
          </cell>
        </row>
        <row r="6355">
          <cell r="A6355" t="str">
            <v>F</v>
          </cell>
          <cell r="B6355" t="str">
            <v>1</v>
          </cell>
          <cell r="D6355" t="str">
            <v>003725</v>
          </cell>
          <cell r="E6355">
            <v>38594</v>
          </cell>
          <cell r="F6355" t="str">
            <v>1350200</v>
          </cell>
          <cell r="G6355" t="str">
            <v>210506010200</v>
          </cell>
          <cell r="H6355">
            <v>327600</v>
          </cell>
          <cell r="I6355" t="str">
            <v>D</v>
          </cell>
          <cell r="J6355" t="str">
            <v>Setoran KPR karyawan BULAN AGUSTUS 2005</v>
          </cell>
          <cell r="K6355" t="str">
            <v>103410060</v>
          </cell>
        </row>
        <row r="6356">
          <cell r="A6356" t="str">
            <v>F</v>
          </cell>
          <cell r="B6356" t="str">
            <v>1</v>
          </cell>
          <cell r="D6356" t="str">
            <v>003725</v>
          </cell>
          <cell r="E6356">
            <v>38594</v>
          </cell>
          <cell r="F6356" t="str">
            <v>1000000</v>
          </cell>
          <cell r="G6356" t="str">
            <v>110101010000</v>
          </cell>
          <cell r="H6356">
            <v>327600</v>
          </cell>
          <cell r="I6356" t="str">
            <v>K</v>
          </cell>
          <cell r="J6356" t="str">
            <v>Setoran KPR karyawan BULAN AGUSTUS 2005</v>
          </cell>
          <cell r="K6356" t="str">
            <v>103410070</v>
          </cell>
        </row>
        <row r="6357">
          <cell r="A6357" t="str">
            <v>F</v>
          </cell>
          <cell r="B6357" t="str">
            <v>7</v>
          </cell>
          <cell r="D6357" t="str">
            <v>001491</v>
          </cell>
          <cell r="E6357">
            <v>38595</v>
          </cell>
          <cell r="F6357" t="str">
            <v>42901F3</v>
          </cell>
          <cell r="G6357" t="str">
            <v>6205000201F3</v>
          </cell>
          <cell r="H6357">
            <v>55000</v>
          </cell>
          <cell r="I6357" t="str">
            <v>D</v>
          </cell>
          <cell r="J6357" t="str">
            <v>2 LS MASKER KAIN                        PENCETAKAN</v>
          </cell>
          <cell r="K6357" t="str">
            <v>402350300</v>
          </cell>
        </row>
        <row r="6358">
          <cell r="A6358" t="str">
            <v>F</v>
          </cell>
          <cell r="B6358" t="str">
            <v>1</v>
          </cell>
          <cell r="D6358" t="str">
            <v>003726</v>
          </cell>
          <cell r="E6358">
            <v>38594</v>
          </cell>
          <cell r="F6358" t="str">
            <v>42902N4</v>
          </cell>
          <cell r="G6358" t="str">
            <v>6205000302N4</v>
          </cell>
          <cell r="H6358">
            <v>56000</v>
          </cell>
          <cell r="I6358" t="str">
            <v>D</v>
          </cell>
          <cell r="J6358" t="str">
            <v>BY PAKET &amp; TOL KIRIM BARANG  PENYIMPANAN PRODUK JD</v>
          </cell>
          <cell r="K6358" t="str">
            <v>103410080</v>
          </cell>
        </row>
        <row r="6359">
          <cell r="A6359" t="str">
            <v>F</v>
          </cell>
          <cell r="B6359" t="str">
            <v>1</v>
          </cell>
          <cell r="D6359" t="str">
            <v>003726</v>
          </cell>
          <cell r="E6359">
            <v>38594</v>
          </cell>
          <cell r="F6359" t="str">
            <v>1000000</v>
          </cell>
          <cell r="G6359" t="str">
            <v>110101010000</v>
          </cell>
          <cell r="H6359">
            <v>56000</v>
          </cell>
          <cell r="I6359" t="str">
            <v>K</v>
          </cell>
          <cell r="J6359" t="str">
            <v>BY PAKET &amp; TOL KIRIM BARANG  PENYIMPANAN PRODUK JD</v>
          </cell>
          <cell r="K6359" t="str">
            <v>103410090</v>
          </cell>
        </row>
        <row r="6360">
          <cell r="A6360" t="str">
            <v>F</v>
          </cell>
          <cell r="B6360" t="str">
            <v>1</v>
          </cell>
          <cell r="D6360" t="str">
            <v>003727</v>
          </cell>
          <cell r="E6360">
            <v>38594</v>
          </cell>
          <cell r="F6360" t="str">
            <v>48526G2</v>
          </cell>
          <cell r="G6360" t="str">
            <v>6106060126G2</v>
          </cell>
          <cell r="H6360">
            <v>300000</v>
          </cell>
          <cell r="I6360" t="str">
            <v>D</v>
          </cell>
          <cell r="J6360" t="str">
            <v>PEMBELIAN KACA MATA ETI DARYATI PENCAMP&amp;PENGIS CAI</v>
          </cell>
          <cell r="K6360" t="str">
            <v>103410100</v>
          </cell>
        </row>
        <row r="6361">
          <cell r="A6361" t="str">
            <v>F</v>
          </cell>
          <cell r="B6361" t="str">
            <v>1</v>
          </cell>
          <cell r="D6361" t="str">
            <v>003727</v>
          </cell>
          <cell r="E6361">
            <v>38594</v>
          </cell>
          <cell r="F6361" t="str">
            <v>1000000</v>
          </cell>
          <cell r="G6361" t="str">
            <v>110101010000</v>
          </cell>
          <cell r="H6361">
            <v>300000</v>
          </cell>
          <cell r="I6361" t="str">
            <v>K</v>
          </cell>
          <cell r="J6361" t="str">
            <v>PEMBELIAN KACA MATA ETI DARYATI PENCAMP&amp;PENGIS CAI</v>
          </cell>
          <cell r="K6361" t="str">
            <v>103410110</v>
          </cell>
        </row>
        <row r="6362">
          <cell r="A6362" t="str">
            <v>F</v>
          </cell>
          <cell r="B6362" t="str">
            <v>1</v>
          </cell>
          <cell r="D6362" t="str">
            <v>003728</v>
          </cell>
          <cell r="E6362">
            <v>38594</v>
          </cell>
          <cell r="F6362" t="str">
            <v>4540300</v>
          </cell>
          <cell r="G6362" t="str">
            <v>650303010300</v>
          </cell>
          <cell r="H6362">
            <v>250000</v>
          </cell>
          <cell r="I6362" t="str">
            <v>D</v>
          </cell>
          <cell r="J6362" t="str">
            <v>BY PENGAMBILAN &amp; PEMERIKSAAN AIR BUANGAN JULI'05</v>
          </cell>
          <cell r="K6362" t="str">
            <v>103410120</v>
          </cell>
        </row>
        <row r="6363">
          <cell r="A6363" t="str">
            <v>F</v>
          </cell>
          <cell r="B6363" t="str">
            <v>1</v>
          </cell>
          <cell r="D6363" t="str">
            <v>003728</v>
          </cell>
          <cell r="E6363">
            <v>38594</v>
          </cell>
          <cell r="F6363" t="str">
            <v>1000000</v>
          </cell>
          <cell r="G6363" t="str">
            <v>110101010000</v>
          </cell>
          <cell r="H6363">
            <v>250000</v>
          </cell>
          <cell r="I6363" t="str">
            <v>K</v>
          </cell>
          <cell r="J6363" t="str">
            <v>BY PENGAMBILAN &amp; PEMERIKSAAN AIR BUANGAN JULI'05</v>
          </cell>
          <cell r="K6363" t="str">
            <v>103410130</v>
          </cell>
        </row>
        <row r="6364">
          <cell r="A6364" t="str">
            <v>F</v>
          </cell>
          <cell r="B6364" t="str">
            <v>1</v>
          </cell>
          <cell r="D6364" t="str">
            <v>003729</v>
          </cell>
          <cell r="E6364">
            <v>38594</v>
          </cell>
          <cell r="F6364" t="str">
            <v>48526F2</v>
          </cell>
          <cell r="G6364" t="str">
            <v>6106060126F2</v>
          </cell>
          <cell r="H6364">
            <v>300000</v>
          </cell>
          <cell r="I6364" t="str">
            <v>D</v>
          </cell>
          <cell r="J6364" t="str">
            <v>PEMBELIAN KACA MATA UJANG RACHMAT        GRANULASI</v>
          </cell>
          <cell r="K6364" t="str">
            <v>103410140</v>
          </cell>
        </row>
        <row r="6365">
          <cell r="A6365" t="str">
            <v>F</v>
          </cell>
          <cell r="B6365" t="str">
            <v>1</v>
          </cell>
          <cell r="D6365" t="str">
            <v>003729</v>
          </cell>
          <cell r="E6365">
            <v>38594</v>
          </cell>
          <cell r="F6365" t="str">
            <v>1000000</v>
          </cell>
          <cell r="G6365" t="str">
            <v>110101010000</v>
          </cell>
          <cell r="H6365">
            <v>300000</v>
          </cell>
          <cell r="I6365" t="str">
            <v>K</v>
          </cell>
          <cell r="J6365" t="str">
            <v>PEMBELIAN KACA MATA UJANG RACHMAT        GRANULASI</v>
          </cell>
          <cell r="K6365" t="str">
            <v>103410150</v>
          </cell>
        </row>
        <row r="6366">
          <cell r="A6366" t="str">
            <v>F</v>
          </cell>
          <cell r="B6366" t="str">
            <v>1</v>
          </cell>
          <cell r="D6366" t="str">
            <v>003730</v>
          </cell>
          <cell r="E6366">
            <v>38594</v>
          </cell>
          <cell r="F6366" t="str">
            <v>48526F2</v>
          </cell>
          <cell r="G6366" t="str">
            <v>6106060126F2</v>
          </cell>
          <cell r="H6366">
            <v>150000</v>
          </cell>
          <cell r="I6366" t="str">
            <v>D</v>
          </cell>
          <cell r="J6366" t="str">
            <v>PEMBELIAN KACA MATA NY UJANG RACHMAT     GRANULASI</v>
          </cell>
          <cell r="K6366" t="str">
            <v>103410160</v>
          </cell>
        </row>
        <row r="6367">
          <cell r="A6367" t="str">
            <v>F</v>
          </cell>
          <cell r="B6367" t="str">
            <v>1</v>
          </cell>
          <cell r="D6367" t="str">
            <v>003730</v>
          </cell>
          <cell r="E6367">
            <v>38594</v>
          </cell>
          <cell r="F6367" t="str">
            <v>1000000</v>
          </cell>
          <cell r="G6367" t="str">
            <v>110101010000</v>
          </cell>
          <cell r="H6367">
            <v>150000</v>
          </cell>
          <cell r="I6367" t="str">
            <v>K</v>
          </cell>
          <cell r="J6367" t="str">
            <v>PEMBELIAN KACA MATA NY UJANG RACHMAT     GRANULASI</v>
          </cell>
          <cell r="K6367" t="str">
            <v>103410170</v>
          </cell>
        </row>
        <row r="6368">
          <cell r="A6368" t="str">
            <v>F</v>
          </cell>
          <cell r="B6368" t="str">
            <v>1</v>
          </cell>
          <cell r="D6368" t="str">
            <v>003731</v>
          </cell>
          <cell r="E6368">
            <v>38594</v>
          </cell>
          <cell r="F6368" t="str">
            <v>48200Q5</v>
          </cell>
          <cell r="G6368" t="str">
            <v>6702010100Q5</v>
          </cell>
          <cell r="H6368">
            <v>273000</v>
          </cell>
          <cell r="I6368" t="str">
            <v>D</v>
          </cell>
          <cell r="J6368" t="str">
            <v>SPPD SUMANTRI KE JAKARTA TGL 18 AGUSTUS 2005</v>
          </cell>
          <cell r="K6368" t="str">
            <v>103410180</v>
          </cell>
        </row>
        <row r="6369">
          <cell r="A6369" t="str">
            <v>F</v>
          </cell>
          <cell r="B6369" t="str">
            <v>1</v>
          </cell>
          <cell r="D6369" t="str">
            <v>003731</v>
          </cell>
          <cell r="E6369">
            <v>38594</v>
          </cell>
          <cell r="F6369" t="str">
            <v>1000000</v>
          </cell>
          <cell r="G6369" t="str">
            <v>110101010000</v>
          </cell>
          <cell r="H6369">
            <v>273000</v>
          </cell>
          <cell r="I6369" t="str">
            <v>K</v>
          </cell>
          <cell r="J6369" t="str">
            <v>SPPD SUMANTRI KE JAKARTA TGL 18 AGUSTUS 2005</v>
          </cell>
          <cell r="K6369" t="str">
            <v>103410190</v>
          </cell>
        </row>
        <row r="6370">
          <cell r="A6370" t="str">
            <v>F</v>
          </cell>
          <cell r="B6370" t="str">
            <v>7</v>
          </cell>
          <cell r="D6370" t="str">
            <v>001491</v>
          </cell>
          <cell r="E6370">
            <v>38595</v>
          </cell>
          <cell r="F6370" t="str">
            <v>42902G5</v>
          </cell>
          <cell r="G6370" t="str">
            <v>6205000302G5</v>
          </cell>
          <cell r="H6370">
            <v>59400</v>
          </cell>
          <cell r="I6370" t="str">
            <v>D</v>
          </cell>
          <cell r="J6370" t="str">
            <v>5 BH BOX FILE KERANJANG       PROSES &amp; PENGEMASAN</v>
          </cell>
          <cell r="K6370" t="str">
            <v>402350310</v>
          </cell>
        </row>
        <row r="6371">
          <cell r="A6371" t="str">
            <v>F</v>
          </cell>
          <cell r="B6371" t="str">
            <v>7</v>
          </cell>
          <cell r="D6371" t="str">
            <v>001491</v>
          </cell>
          <cell r="E6371">
            <v>38595</v>
          </cell>
          <cell r="F6371" t="str">
            <v>42901G5</v>
          </cell>
          <cell r="G6371" t="str">
            <v>6205000201G5</v>
          </cell>
          <cell r="H6371">
            <v>55000</v>
          </cell>
          <cell r="I6371" t="str">
            <v>D</v>
          </cell>
          <cell r="J6371" t="str">
            <v>2 LS MASKER KAIN              PROSES &amp; PENGEMASAN</v>
          </cell>
          <cell r="K6371" t="str">
            <v>402350320</v>
          </cell>
        </row>
        <row r="6372">
          <cell r="A6372" t="str">
            <v>F</v>
          </cell>
          <cell r="B6372" t="str">
            <v>1</v>
          </cell>
          <cell r="D6372" t="str">
            <v>003732</v>
          </cell>
          <cell r="E6372">
            <v>38594</v>
          </cell>
          <cell r="F6372" t="str">
            <v>4840300</v>
          </cell>
          <cell r="G6372" t="str">
            <v>670304010300</v>
          </cell>
          <cell r="H6372">
            <v>150000</v>
          </cell>
          <cell r="I6372" t="str">
            <v>D</v>
          </cell>
          <cell r="J6372" t="str">
            <v>REFIL MESIN FAX B.155/B.150</v>
          </cell>
          <cell r="K6372" t="str">
            <v>103410200</v>
          </cell>
        </row>
        <row r="6373">
          <cell r="A6373" t="str">
            <v>F</v>
          </cell>
          <cell r="B6373" t="str">
            <v>1</v>
          </cell>
          <cell r="D6373" t="str">
            <v>003732</v>
          </cell>
          <cell r="E6373">
            <v>38594</v>
          </cell>
          <cell r="F6373" t="str">
            <v>1000000</v>
          </cell>
          <cell r="G6373" t="str">
            <v>110101010000</v>
          </cell>
          <cell r="H6373">
            <v>150000</v>
          </cell>
          <cell r="I6373" t="str">
            <v>K</v>
          </cell>
          <cell r="J6373" t="str">
            <v>REFIL MESIN FAX B.155/B.150</v>
          </cell>
          <cell r="K6373" t="str">
            <v>103410210</v>
          </cell>
        </row>
        <row r="6374">
          <cell r="A6374" t="str">
            <v>F</v>
          </cell>
          <cell r="B6374" t="str">
            <v>7</v>
          </cell>
          <cell r="D6374" t="str">
            <v>001491</v>
          </cell>
          <cell r="E6374">
            <v>38595</v>
          </cell>
          <cell r="F6374" t="str">
            <v>42901G5</v>
          </cell>
          <cell r="G6374" t="str">
            <v>6205000201G5</v>
          </cell>
          <cell r="H6374">
            <v>145500</v>
          </cell>
          <cell r="I6374" t="str">
            <v>D</v>
          </cell>
          <cell r="J6374" t="str">
            <v>3 LS SARUNG TANGAN KAOS       PROSES &amp; PENGEMASAN</v>
          </cell>
          <cell r="K6374" t="str">
            <v>402350330</v>
          </cell>
        </row>
        <row r="6375">
          <cell r="A6375" t="str">
            <v>F</v>
          </cell>
          <cell r="B6375" t="str">
            <v>1</v>
          </cell>
          <cell r="D6375" t="str">
            <v>003733</v>
          </cell>
          <cell r="E6375">
            <v>38594</v>
          </cell>
          <cell r="F6375" t="str">
            <v>49300A0</v>
          </cell>
          <cell r="G6375" t="str">
            <v>6802010100A0</v>
          </cell>
          <cell r="H6375">
            <v>960000</v>
          </cell>
          <cell r="I6375" t="str">
            <v>D</v>
          </cell>
          <cell r="J6375" t="str">
            <v>OLAH RAGA GOLF TGL 28 AGUSTUS 2005</v>
          </cell>
          <cell r="K6375" t="str">
            <v>103410220</v>
          </cell>
        </row>
        <row r="6376">
          <cell r="A6376" t="str">
            <v>F</v>
          </cell>
          <cell r="B6376" t="str">
            <v>1</v>
          </cell>
          <cell r="D6376" t="str">
            <v>003733</v>
          </cell>
          <cell r="E6376">
            <v>38594</v>
          </cell>
          <cell r="F6376" t="str">
            <v>1000000</v>
          </cell>
          <cell r="G6376" t="str">
            <v>110101010000</v>
          </cell>
          <cell r="H6376">
            <v>960000</v>
          </cell>
          <cell r="I6376" t="str">
            <v>K</v>
          </cell>
          <cell r="J6376" t="str">
            <v>OLAH RAGA GOLF TGL 28 AGUSTUS 2005</v>
          </cell>
          <cell r="K6376" t="str">
            <v>103410230</v>
          </cell>
        </row>
        <row r="6377">
          <cell r="A6377" t="str">
            <v>F</v>
          </cell>
          <cell r="B6377" t="str">
            <v>7</v>
          </cell>
          <cell r="D6377" t="str">
            <v>001491</v>
          </cell>
          <cell r="E6377">
            <v>38595</v>
          </cell>
          <cell r="F6377" t="str">
            <v>42902G5</v>
          </cell>
          <cell r="G6377" t="str">
            <v>6205000302G5</v>
          </cell>
          <cell r="H6377">
            <v>192500</v>
          </cell>
          <cell r="I6377" t="str">
            <v>D</v>
          </cell>
          <cell r="J6377" t="str">
            <v>1 BH RAK KARTU ABSENSI        PROSES &amp; PENGEMASAN</v>
          </cell>
          <cell r="K6377" t="str">
            <v>402350340</v>
          </cell>
        </row>
        <row r="6378">
          <cell r="A6378" t="str">
            <v>F</v>
          </cell>
          <cell r="B6378" t="str">
            <v>1</v>
          </cell>
          <cell r="D6378" t="str">
            <v>003734</v>
          </cell>
          <cell r="E6378">
            <v>38594</v>
          </cell>
          <cell r="F6378" t="str">
            <v>49102A0</v>
          </cell>
          <cell r="G6378" t="str">
            <v>6801020102A0</v>
          </cell>
          <cell r="H6378">
            <v>142725</v>
          </cell>
          <cell r="I6378" t="str">
            <v>D</v>
          </cell>
          <cell r="J6378" t="str">
            <v>JAUMUAN MAKAN TAMU PERUSAHAAN TGL 29 AGUSTUS 2005</v>
          </cell>
          <cell r="K6378" t="str">
            <v>103410240</v>
          </cell>
        </row>
        <row r="6379">
          <cell r="A6379" t="str">
            <v>F</v>
          </cell>
          <cell r="B6379" t="str">
            <v>1</v>
          </cell>
          <cell r="D6379" t="str">
            <v>003734</v>
          </cell>
          <cell r="E6379">
            <v>38594</v>
          </cell>
          <cell r="F6379" t="str">
            <v>1000000</v>
          </cell>
          <cell r="G6379" t="str">
            <v>110101010000</v>
          </cell>
          <cell r="H6379">
            <v>142725</v>
          </cell>
          <cell r="I6379" t="str">
            <v>K</v>
          </cell>
          <cell r="J6379" t="str">
            <v>JAUMUAN MAKAN TAMU PERUSAHAAN TGL 29 AGUSTUS 2005</v>
          </cell>
          <cell r="K6379" t="str">
            <v>103410250</v>
          </cell>
        </row>
        <row r="6380">
          <cell r="A6380" t="str">
            <v>F</v>
          </cell>
          <cell r="B6380" t="str">
            <v>1</v>
          </cell>
          <cell r="D6380" t="str">
            <v>003735</v>
          </cell>
          <cell r="E6380">
            <v>38594</v>
          </cell>
          <cell r="F6380" t="str">
            <v>49102A0</v>
          </cell>
          <cell r="G6380" t="str">
            <v>6801020102A0</v>
          </cell>
          <cell r="H6380">
            <v>550700</v>
          </cell>
          <cell r="I6380" t="str">
            <v>D</v>
          </cell>
          <cell r="J6380" t="str">
            <v>JAUMUAN TAMU PERUSAHAAN TGL 28 AGUSTUS 2005</v>
          </cell>
          <cell r="K6380" t="str">
            <v>103410260</v>
          </cell>
        </row>
        <row r="6381">
          <cell r="A6381" t="str">
            <v>F</v>
          </cell>
          <cell r="B6381" t="str">
            <v>1</v>
          </cell>
          <cell r="D6381" t="str">
            <v>003735</v>
          </cell>
          <cell r="E6381">
            <v>38594</v>
          </cell>
          <cell r="F6381" t="str">
            <v>1000000</v>
          </cell>
          <cell r="G6381" t="str">
            <v>110101010000</v>
          </cell>
          <cell r="H6381">
            <v>550700</v>
          </cell>
          <cell r="I6381" t="str">
            <v>K</v>
          </cell>
          <cell r="J6381" t="str">
            <v>JAUMUAN TAMU PERUSAHAAN TGL 28 AGUSTUS 2005</v>
          </cell>
          <cell r="K6381" t="str">
            <v>103410270</v>
          </cell>
        </row>
        <row r="6382">
          <cell r="A6382" t="str">
            <v>F</v>
          </cell>
          <cell r="B6382" t="str">
            <v>1</v>
          </cell>
          <cell r="D6382" t="str">
            <v>003736</v>
          </cell>
          <cell r="E6382">
            <v>38594</v>
          </cell>
          <cell r="F6382" t="str">
            <v>48200M1</v>
          </cell>
          <cell r="G6382" t="str">
            <v>6702010100M1</v>
          </cell>
          <cell r="H6382">
            <v>125000</v>
          </cell>
          <cell r="I6382" t="str">
            <v>D</v>
          </cell>
          <cell r="J6382" t="str">
            <v>SPPD DHARMANTO,BSC KE JAKRTA TGL 18 AGUSTUS 2005</v>
          </cell>
          <cell r="K6382" t="str">
            <v>103410280</v>
          </cell>
        </row>
        <row r="6383">
          <cell r="A6383" t="str">
            <v>F</v>
          </cell>
          <cell r="B6383" t="str">
            <v>1</v>
          </cell>
          <cell r="D6383" t="str">
            <v>003736</v>
          </cell>
          <cell r="E6383">
            <v>38594</v>
          </cell>
          <cell r="F6383" t="str">
            <v>1000000</v>
          </cell>
          <cell r="G6383" t="str">
            <v>110101010000</v>
          </cell>
          <cell r="H6383">
            <v>125000</v>
          </cell>
          <cell r="I6383" t="str">
            <v>K</v>
          </cell>
          <cell r="J6383" t="str">
            <v>SPPD DHARMANTO,BSC KE JAKRTA TGL 18 AGUSTUS 2005</v>
          </cell>
          <cell r="K6383" t="str">
            <v>103410290</v>
          </cell>
        </row>
        <row r="6384">
          <cell r="A6384" t="str">
            <v>F</v>
          </cell>
          <cell r="B6384" t="str">
            <v>1</v>
          </cell>
          <cell r="D6384" t="str">
            <v>003737</v>
          </cell>
          <cell r="E6384">
            <v>38594</v>
          </cell>
          <cell r="F6384" t="str">
            <v>48200Q5</v>
          </cell>
          <cell r="G6384" t="str">
            <v>6702010100Q5</v>
          </cell>
          <cell r="H6384">
            <v>260300</v>
          </cell>
          <cell r="I6384" t="str">
            <v>D</v>
          </cell>
          <cell r="J6384" t="str">
            <v>SPPD AYI SUGANDA KE JAKRTA TGL 4 AGUSTUS 2005</v>
          </cell>
          <cell r="K6384" t="str">
            <v>103410300</v>
          </cell>
        </row>
        <row r="6385">
          <cell r="A6385" t="str">
            <v>F</v>
          </cell>
          <cell r="B6385" t="str">
            <v>1</v>
          </cell>
          <cell r="D6385" t="str">
            <v>003737</v>
          </cell>
          <cell r="E6385">
            <v>38594</v>
          </cell>
          <cell r="F6385" t="str">
            <v>1000000</v>
          </cell>
          <cell r="G6385" t="str">
            <v>110101010000</v>
          </cell>
          <cell r="H6385">
            <v>260300</v>
          </cell>
          <cell r="I6385" t="str">
            <v>K</v>
          </cell>
          <cell r="J6385" t="str">
            <v>SPPD AYI SUGANDA KE JAKRTA TGL 4 AGUSTUS 2005</v>
          </cell>
          <cell r="K6385" t="str">
            <v>103410310</v>
          </cell>
        </row>
        <row r="6386">
          <cell r="A6386" t="str">
            <v>F</v>
          </cell>
          <cell r="B6386" t="str">
            <v>7</v>
          </cell>
          <cell r="D6386" t="str">
            <v>001491</v>
          </cell>
          <cell r="E6386">
            <v>38595</v>
          </cell>
          <cell r="F6386" t="str">
            <v>42902F6</v>
          </cell>
          <cell r="G6386" t="str">
            <v>6205000302F6</v>
          </cell>
          <cell r="H6386">
            <v>154000</v>
          </cell>
          <cell r="I6386" t="str">
            <v>D</v>
          </cell>
          <cell r="J6386" t="str">
            <v>1 BH TRODAT ANGKA</v>
          </cell>
          <cell r="K6386" t="str">
            <v>402350350</v>
          </cell>
        </row>
        <row r="6387">
          <cell r="A6387" t="str">
            <v>F</v>
          </cell>
          <cell r="B6387" t="str">
            <v>1</v>
          </cell>
          <cell r="D6387" t="str">
            <v>003738</v>
          </cell>
          <cell r="E6387">
            <v>38594</v>
          </cell>
          <cell r="F6387" t="str">
            <v>48200Q5</v>
          </cell>
          <cell r="G6387" t="str">
            <v>6702010100Q5</v>
          </cell>
          <cell r="H6387">
            <v>75000</v>
          </cell>
          <cell r="I6387" t="str">
            <v>D</v>
          </cell>
          <cell r="J6387" t="str">
            <v>SPPD AYI SUGANDA KE KTO BINTANG TGL 5 AGUSTUS 200</v>
          </cell>
          <cell r="K6387" t="str">
            <v>103410320</v>
          </cell>
        </row>
        <row r="6388">
          <cell r="A6388" t="str">
            <v>F</v>
          </cell>
          <cell r="B6388" t="str">
            <v>7</v>
          </cell>
          <cell r="D6388" t="str">
            <v>001491</v>
          </cell>
          <cell r="E6388">
            <v>38595</v>
          </cell>
          <cell r="F6388" t="str">
            <v>42901J5</v>
          </cell>
          <cell r="G6388" t="str">
            <v>6205000201J5</v>
          </cell>
          <cell r="H6388">
            <v>24300</v>
          </cell>
          <cell r="I6388" t="str">
            <v>D</v>
          </cell>
          <cell r="J6388" t="str">
            <v>6 BH SARUNG TANGAN KAOS        KALIBRASI INSTRUMEN</v>
          </cell>
          <cell r="K6388" t="str">
            <v>402350360</v>
          </cell>
        </row>
        <row r="6389">
          <cell r="A6389" t="str">
            <v>F</v>
          </cell>
          <cell r="B6389" t="str">
            <v>1</v>
          </cell>
          <cell r="D6389" t="str">
            <v>003738</v>
          </cell>
          <cell r="E6389">
            <v>38594</v>
          </cell>
          <cell r="F6389" t="str">
            <v>1000000</v>
          </cell>
          <cell r="G6389" t="str">
            <v>110101010000</v>
          </cell>
          <cell r="H6389">
            <v>75000</v>
          </cell>
          <cell r="I6389" t="str">
            <v>K</v>
          </cell>
          <cell r="J6389" t="str">
            <v>SPPD AYI SUGANDA KE KTO BINTANG TGL 5 AGUSTUS 200</v>
          </cell>
          <cell r="K6389" t="str">
            <v>103410330</v>
          </cell>
        </row>
        <row r="6390">
          <cell r="A6390" t="str">
            <v>F</v>
          </cell>
          <cell r="B6390" t="str">
            <v>7</v>
          </cell>
          <cell r="D6390" t="str">
            <v>001491</v>
          </cell>
          <cell r="E6390">
            <v>38595</v>
          </cell>
          <cell r="F6390" t="str">
            <v>42902F6</v>
          </cell>
          <cell r="G6390" t="str">
            <v>6205000302F6</v>
          </cell>
          <cell r="H6390">
            <v>271200</v>
          </cell>
          <cell r="I6390" t="str">
            <v>D</v>
          </cell>
          <cell r="J6390" t="str">
            <v>12 BH PINSET PANJANG             PENGEMASAN PRIMER</v>
          </cell>
          <cell r="K6390" t="str">
            <v>402350370</v>
          </cell>
        </row>
        <row r="6391">
          <cell r="A6391" t="str">
            <v>F</v>
          </cell>
          <cell r="B6391" t="str">
            <v>1</v>
          </cell>
          <cell r="D6391" t="str">
            <v>003739</v>
          </cell>
          <cell r="E6391">
            <v>38594</v>
          </cell>
          <cell r="F6391" t="str">
            <v>48200Q5</v>
          </cell>
          <cell r="G6391" t="str">
            <v>6702010100Q5</v>
          </cell>
          <cell r="H6391">
            <v>316700</v>
          </cell>
          <cell r="I6391" t="str">
            <v>D</v>
          </cell>
          <cell r="J6391" t="str">
            <v>SPPD AYI SUGANDA KE JAKARTA TGL 18 AGUSTUS 200</v>
          </cell>
          <cell r="K6391" t="str">
            <v>103410340</v>
          </cell>
        </row>
        <row r="6392">
          <cell r="A6392" t="str">
            <v>F</v>
          </cell>
          <cell r="B6392" t="str">
            <v>1</v>
          </cell>
          <cell r="D6392" t="str">
            <v>003739</v>
          </cell>
          <cell r="E6392">
            <v>38594</v>
          </cell>
          <cell r="F6392" t="str">
            <v>1000000</v>
          </cell>
          <cell r="G6392" t="str">
            <v>110101010000</v>
          </cell>
          <cell r="H6392">
            <v>316700</v>
          </cell>
          <cell r="I6392" t="str">
            <v>K</v>
          </cell>
          <cell r="J6392" t="str">
            <v>SPPD AYI SUGANDA KE JAKARTA TGL 18 AGUSTUS 200</v>
          </cell>
          <cell r="K6392" t="str">
            <v>103410350</v>
          </cell>
        </row>
        <row r="6393">
          <cell r="A6393" t="str">
            <v>F</v>
          </cell>
          <cell r="B6393" t="str">
            <v>1</v>
          </cell>
          <cell r="D6393" t="str">
            <v>003740</v>
          </cell>
          <cell r="E6393">
            <v>38594</v>
          </cell>
          <cell r="F6393" t="str">
            <v>48200Q5</v>
          </cell>
          <cell r="G6393" t="str">
            <v>6702010100Q5</v>
          </cell>
          <cell r="H6393">
            <v>165300</v>
          </cell>
          <cell r="I6393" t="str">
            <v>D</v>
          </cell>
          <cell r="J6393" t="str">
            <v>SPPD AYI SUGANDA KE KTO BINTANG TGL 22 AGUSTUS'05</v>
          </cell>
          <cell r="K6393" t="str">
            <v>103410360</v>
          </cell>
        </row>
        <row r="6394">
          <cell r="A6394" t="str">
            <v>F</v>
          </cell>
          <cell r="B6394" t="str">
            <v>1</v>
          </cell>
          <cell r="D6394" t="str">
            <v>003740</v>
          </cell>
          <cell r="E6394">
            <v>38594</v>
          </cell>
          <cell r="F6394" t="str">
            <v>1000000</v>
          </cell>
          <cell r="G6394" t="str">
            <v>110101010000</v>
          </cell>
          <cell r="H6394">
            <v>165300</v>
          </cell>
          <cell r="I6394" t="str">
            <v>K</v>
          </cell>
          <cell r="J6394" t="str">
            <v>SPPD AYI SUGANDA KE KTO BINTANG TGL 22 AGUSTUS'05</v>
          </cell>
          <cell r="K6394" t="str">
            <v>103410370</v>
          </cell>
        </row>
        <row r="6395">
          <cell r="A6395" t="str">
            <v>F</v>
          </cell>
          <cell r="B6395" t="str">
            <v>7</v>
          </cell>
          <cell r="D6395" t="str">
            <v>001491</v>
          </cell>
          <cell r="E6395">
            <v>38595</v>
          </cell>
          <cell r="F6395" t="str">
            <v>42902F6</v>
          </cell>
          <cell r="G6395" t="str">
            <v>6205000302F6</v>
          </cell>
          <cell r="H6395">
            <v>63250</v>
          </cell>
          <cell r="I6395" t="str">
            <v>D</v>
          </cell>
          <cell r="J6395" t="str">
            <v>1 LS SARUNG TANGAN               PENGEMASAN PRIMER</v>
          </cell>
          <cell r="K6395" t="str">
            <v>402350380</v>
          </cell>
        </row>
        <row r="6396">
          <cell r="A6396" t="str">
            <v>F</v>
          </cell>
          <cell r="B6396" t="str">
            <v>7</v>
          </cell>
          <cell r="D6396" t="str">
            <v>001491</v>
          </cell>
          <cell r="E6396">
            <v>38595</v>
          </cell>
          <cell r="F6396" t="str">
            <v>42902G4</v>
          </cell>
          <cell r="G6396" t="str">
            <v>6205000302G4</v>
          </cell>
          <cell r="H6396">
            <v>110000</v>
          </cell>
          <cell r="I6396" t="str">
            <v>D</v>
          </cell>
          <cell r="J6396" t="str">
            <v>4 BH HANDUK BESAR PUTIH       PENGEMASAN CAIRAN &amp;</v>
          </cell>
          <cell r="K6396" t="str">
            <v>402350390</v>
          </cell>
        </row>
        <row r="6397">
          <cell r="A6397" t="str">
            <v>F</v>
          </cell>
          <cell r="B6397" t="str">
            <v>7</v>
          </cell>
          <cell r="D6397" t="str">
            <v>001491</v>
          </cell>
          <cell r="E6397">
            <v>38595</v>
          </cell>
          <cell r="F6397" t="str">
            <v>42302K1</v>
          </cell>
          <cell r="G6397" t="str">
            <v>6204030102K1</v>
          </cell>
          <cell r="H6397">
            <v>17600</v>
          </cell>
          <cell r="I6397" t="str">
            <v>D</v>
          </cell>
          <cell r="J6397" t="str">
            <v>1 PAK KANTONG PLAT.HITAM      LABORATORIUM PENGUJI</v>
          </cell>
          <cell r="K6397" t="str">
            <v>402350400</v>
          </cell>
        </row>
        <row r="6398">
          <cell r="A6398" t="str">
            <v>F</v>
          </cell>
          <cell r="B6398" t="str">
            <v>1</v>
          </cell>
          <cell r="D6398" t="str">
            <v>003741</v>
          </cell>
          <cell r="E6398">
            <v>38594</v>
          </cell>
          <cell r="F6398" t="str">
            <v>1000000</v>
          </cell>
          <cell r="G6398" t="str">
            <v>110101010000</v>
          </cell>
          <cell r="H6398">
            <v>11546800</v>
          </cell>
          <cell r="I6398" t="str">
            <v>K</v>
          </cell>
          <cell r="J6398" t="str">
            <v>UPAH BORONGAN KTO BINTANG TGL 1 S/D 15 AGUSTUS'05</v>
          </cell>
          <cell r="K6398" t="str">
            <v>103420010</v>
          </cell>
        </row>
        <row r="6399">
          <cell r="A6399" t="str">
            <v>F</v>
          </cell>
          <cell r="B6399" t="str">
            <v>7</v>
          </cell>
          <cell r="D6399" t="str">
            <v>001491</v>
          </cell>
          <cell r="E6399">
            <v>38595</v>
          </cell>
          <cell r="F6399" t="str">
            <v>42901M1</v>
          </cell>
          <cell r="G6399" t="str">
            <v>6205000201M1</v>
          </cell>
          <cell r="H6399">
            <v>48000</v>
          </cell>
          <cell r="I6399" t="str">
            <v>D</v>
          </cell>
          <cell r="J6399" t="str">
            <v>3 LS SARUNG TANGAN RAJUT      TEKNIK &amp; PEMELIHARAA</v>
          </cell>
          <cell r="K6399" t="str">
            <v>402350410</v>
          </cell>
        </row>
        <row r="6400">
          <cell r="A6400" t="str">
            <v>F</v>
          </cell>
          <cell r="B6400" t="str">
            <v>1</v>
          </cell>
          <cell r="D6400" t="str">
            <v>003741</v>
          </cell>
          <cell r="E6400">
            <v>38594</v>
          </cell>
          <cell r="F6400" t="str">
            <v>1252003</v>
          </cell>
          <cell r="G6400" t="str">
            <v>150102012003</v>
          </cell>
          <cell r="H6400">
            <v>453475</v>
          </cell>
          <cell r="I6400" t="str">
            <v>D</v>
          </cell>
          <cell r="J6400" t="str">
            <v>PEMEL.TAN.KINA THN TNM'04 (TBM I) KULTURA I</v>
          </cell>
          <cell r="K6400" t="str">
            <v>103420020</v>
          </cell>
        </row>
        <row r="6401">
          <cell r="A6401" t="str">
            <v>F</v>
          </cell>
          <cell r="B6401" t="str">
            <v>7</v>
          </cell>
          <cell r="D6401" t="str">
            <v>001491</v>
          </cell>
          <cell r="E6401">
            <v>38595</v>
          </cell>
          <cell r="F6401" t="str">
            <v>42302K1</v>
          </cell>
          <cell r="G6401" t="str">
            <v>6204030102K1</v>
          </cell>
          <cell r="H6401">
            <v>18150</v>
          </cell>
          <cell r="I6401" t="str">
            <v>D</v>
          </cell>
          <cell r="J6401" t="str">
            <v>1 BH POMPA GELEMBUNG          LABORATORIUM PENGUJI</v>
          </cell>
          <cell r="K6401" t="str">
            <v>402350420</v>
          </cell>
        </row>
        <row r="6402">
          <cell r="A6402" t="str">
            <v>F</v>
          </cell>
          <cell r="B6402" t="str">
            <v>1</v>
          </cell>
          <cell r="D6402" t="str">
            <v>003741</v>
          </cell>
          <cell r="E6402">
            <v>38594</v>
          </cell>
          <cell r="F6402" t="str">
            <v>1252003</v>
          </cell>
          <cell r="G6402" t="str">
            <v>150102012003</v>
          </cell>
          <cell r="H6402">
            <v>1729666.05</v>
          </cell>
          <cell r="I6402" t="str">
            <v>D</v>
          </cell>
          <cell r="J6402" t="str">
            <v>PEMEL.TAN.KINA THN TNM'04 (TBM I) KULTURA II</v>
          </cell>
          <cell r="K6402" t="str">
            <v>103420030</v>
          </cell>
        </row>
        <row r="6403">
          <cell r="A6403" t="str">
            <v>F</v>
          </cell>
          <cell r="B6403" t="str">
            <v>1</v>
          </cell>
          <cell r="D6403" t="str">
            <v>003741</v>
          </cell>
          <cell r="E6403">
            <v>38594</v>
          </cell>
          <cell r="F6403" t="str">
            <v>1252003</v>
          </cell>
          <cell r="G6403" t="str">
            <v>150102012003</v>
          </cell>
          <cell r="H6403">
            <v>504900</v>
          </cell>
          <cell r="I6403" t="str">
            <v>D</v>
          </cell>
          <cell r="J6403" t="str">
            <v>PEMEL.TAN.KINA THN TNM'03 (TBM II) KULTURA II</v>
          </cell>
          <cell r="K6403" t="str">
            <v>103420040</v>
          </cell>
        </row>
        <row r="6404">
          <cell r="A6404" t="str">
            <v>F</v>
          </cell>
          <cell r="B6404" t="str">
            <v>1</v>
          </cell>
          <cell r="D6404" t="str">
            <v>003741</v>
          </cell>
          <cell r="E6404">
            <v>38594</v>
          </cell>
          <cell r="F6404" t="str">
            <v>1252003</v>
          </cell>
          <cell r="G6404" t="str">
            <v>150102012003</v>
          </cell>
          <cell r="H6404">
            <v>120000</v>
          </cell>
          <cell r="I6404" t="str">
            <v>D</v>
          </cell>
          <cell r="J6404" t="str">
            <v>TU AFDELING KULTURA I</v>
          </cell>
          <cell r="K6404" t="str">
            <v>103420050</v>
          </cell>
        </row>
        <row r="6405">
          <cell r="A6405" t="str">
            <v>F</v>
          </cell>
          <cell r="B6405" t="str">
            <v>1</v>
          </cell>
          <cell r="D6405" t="str">
            <v>003741</v>
          </cell>
          <cell r="E6405">
            <v>38594</v>
          </cell>
          <cell r="F6405" t="str">
            <v>1252003</v>
          </cell>
          <cell r="G6405" t="str">
            <v>150102012003</v>
          </cell>
          <cell r="H6405">
            <v>132000</v>
          </cell>
          <cell r="I6405" t="str">
            <v>D</v>
          </cell>
          <cell r="J6405" t="str">
            <v>TU AFDELING KULTURA II</v>
          </cell>
          <cell r="K6405" t="str">
            <v>103420060</v>
          </cell>
        </row>
        <row r="6406">
          <cell r="A6406" t="str">
            <v>F</v>
          </cell>
          <cell r="B6406" t="str">
            <v>1</v>
          </cell>
          <cell r="D6406" t="str">
            <v>003741</v>
          </cell>
          <cell r="E6406">
            <v>38594</v>
          </cell>
          <cell r="F6406" t="str">
            <v>1252003</v>
          </cell>
          <cell r="G6406" t="str">
            <v>150102012003</v>
          </cell>
          <cell r="H6406">
            <v>60000</v>
          </cell>
          <cell r="I6406" t="str">
            <v>D</v>
          </cell>
          <cell r="J6406" t="str">
            <v>MANDOR BESAR STUKLOON KULTURA I</v>
          </cell>
          <cell r="K6406" t="str">
            <v>103420070</v>
          </cell>
        </row>
        <row r="6407">
          <cell r="A6407" t="str">
            <v>F</v>
          </cell>
          <cell r="B6407" t="str">
            <v>1</v>
          </cell>
          <cell r="D6407" t="str">
            <v>003741</v>
          </cell>
          <cell r="E6407">
            <v>38594</v>
          </cell>
          <cell r="F6407" t="str">
            <v>1252003</v>
          </cell>
          <cell r="G6407" t="str">
            <v>150102012003</v>
          </cell>
          <cell r="H6407">
            <v>132000</v>
          </cell>
          <cell r="I6407" t="str">
            <v>D</v>
          </cell>
          <cell r="J6407" t="str">
            <v>MANDOR BESAR STUKLOON KULTURA II</v>
          </cell>
          <cell r="K6407" t="str">
            <v>103420080</v>
          </cell>
        </row>
        <row r="6408">
          <cell r="A6408" t="str">
            <v>F</v>
          </cell>
          <cell r="B6408" t="str">
            <v>1</v>
          </cell>
          <cell r="D6408" t="str">
            <v>003741</v>
          </cell>
          <cell r="E6408">
            <v>38594</v>
          </cell>
          <cell r="F6408" t="str">
            <v>1252003</v>
          </cell>
          <cell r="G6408" t="str">
            <v>150102012003</v>
          </cell>
          <cell r="H6408">
            <v>372000</v>
          </cell>
          <cell r="I6408" t="str">
            <v>D</v>
          </cell>
          <cell r="J6408" t="str">
            <v>SATPAM DINAS SIANG KULTURA I</v>
          </cell>
          <cell r="K6408" t="str">
            <v>103420090</v>
          </cell>
        </row>
        <row r="6409">
          <cell r="A6409" t="str">
            <v>F</v>
          </cell>
          <cell r="B6409" t="str">
            <v>1</v>
          </cell>
          <cell r="D6409" t="str">
            <v>003741</v>
          </cell>
          <cell r="E6409">
            <v>38594</v>
          </cell>
          <cell r="F6409" t="str">
            <v>1252003</v>
          </cell>
          <cell r="G6409" t="str">
            <v>150102012003</v>
          </cell>
          <cell r="H6409">
            <v>600000</v>
          </cell>
          <cell r="I6409" t="str">
            <v>D</v>
          </cell>
          <cell r="J6409" t="str">
            <v>SATPAM DINAS SIANG KULTURA II</v>
          </cell>
          <cell r="K6409" t="str">
            <v>103420100</v>
          </cell>
        </row>
        <row r="6410">
          <cell r="A6410" t="str">
            <v>F</v>
          </cell>
          <cell r="B6410" t="str">
            <v>7</v>
          </cell>
          <cell r="D6410" t="str">
            <v>001492</v>
          </cell>
          <cell r="E6410">
            <v>38595</v>
          </cell>
          <cell r="F6410" t="str">
            <v>135CI00</v>
          </cell>
          <cell r="G6410" t="str">
            <v>21050601CI00</v>
          </cell>
          <cell r="H6410">
            <v>4400000</v>
          </cell>
          <cell r="I6410" t="str">
            <v>K</v>
          </cell>
          <cell r="J6410" t="str">
            <v>CINCHONA KOPERASI    224/REK/VIII/2005</v>
          </cell>
          <cell r="K6410" t="str">
            <v>402360010</v>
          </cell>
        </row>
        <row r="6411">
          <cell r="A6411" t="str">
            <v>F</v>
          </cell>
          <cell r="B6411" t="str">
            <v>7</v>
          </cell>
          <cell r="D6411" t="str">
            <v>001492</v>
          </cell>
          <cell r="E6411">
            <v>38595</v>
          </cell>
          <cell r="F6411" t="str">
            <v>135CI00</v>
          </cell>
          <cell r="G6411" t="str">
            <v>21050601CI00</v>
          </cell>
          <cell r="H6411">
            <v>440000</v>
          </cell>
          <cell r="I6411" t="str">
            <v>K</v>
          </cell>
          <cell r="J6411" t="str">
            <v>KR PPN CINCHONA KOPERAS CUWJX-428-0002976      /</v>
          </cell>
          <cell r="K6411" t="str">
            <v>402360020</v>
          </cell>
        </row>
        <row r="6412">
          <cell r="A6412" t="str">
            <v>F</v>
          </cell>
          <cell r="B6412" t="str">
            <v>7</v>
          </cell>
          <cell r="D6412" t="str">
            <v>001492</v>
          </cell>
          <cell r="E6412">
            <v>38595</v>
          </cell>
          <cell r="F6412" t="str">
            <v>187CI00</v>
          </cell>
          <cell r="G6412" t="str">
            <v>11100301CI00</v>
          </cell>
          <cell r="H6412">
            <v>440000</v>
          </cell>
          <cell r="I6412" t="str">
            <v>D</v>
          </cell>
          <cell r="J6412" t="str">
            <v>PPN 10% CINCHONA KOPERASI        CUWJX-428-0002976</v>
          </cell>
          <cell r="K6412" t="str">
            <v>402360030</v>
          </cell>
        </row>
        <row r="6413">
          <cell r="A6413" t="str">
            <v>F</v>
          </cell>
          <cell r="B6413" t="str">
            <v>7</v>
          </cell>
          <cell r="D6413" t="str">
            <v>001492</v>
          </cell>
          <cell r="E6413">
            <v>38595</v>
          </cell>
          <cell r="F6413" t="str">
            <v>46106F7</v>
          </cell>
          <cell r="G6413" t="str">
            <v>6604010106F7</v>
          </cell>
          <cell r="H6413">
            <v>205000</v>
          </cell>
          <cell r="I6413" t="str">
            <v>D</v>
          </cell>
          <cell r="J6413" t="str">
            <v>2 BH RODA COSTER BLUE H 4"     PENGEMASAN SEKUNDER</v>
          </cell>
          <cell r="K6413" t="str">
            <v>402360040</v>
          </cell>
        </row>
        <row r="6414">
          <cell r="A6414" t="str">
            <v>F</v>
          </cell>
          <cell r="B6414" t="str">
            <v>7</v>
          </cell>
          <cell r="D6414" t="str">
            <v>001492</v>
          </cell>
          <cell r="E6414">
            <v>38595</v>
          </cell>
          <cell r="F6414" t="str">
            <v>46106F7</v>
          </cell>
          <cell r="G6414" t="str">
            <v>6604010106F7</v>
          </cell>
          <cell r="H6414">
            <v>205000</v>
          </cell>
          <cell r="I6414" t="str">
            <v>D</v>
          </cell>
          <cell r="J6414" t="str">
            <v>2 BH RODA COSTER BLUE M 4"     PENGEMASAN SEKUNDER</v>
          </cell>
          <cell r="K6414" t="str">
            <v>402360050</v>
          </cell>
        </row>
        <row r="6415">
          <cell r="A6415" t="str">
            <v>F</v>
          </cell>
          <cell r="B6415" t="str">
            <v>7</v>
          </cell>
          <cell r="D6415" t="str">
            <v>001492</v>
          </cell>
          <cell r="E6415">
            <v>38595</v>
          </cell>
          <cell r="F6415" t="str">
            <v>46106G5</v>
          </cell>
          <cell r="G6415" t="str">
            <v>6604010106G5</v>
          </cell>
          <cell r="H6415">
            <v>1340000</v>
          </cell>
          <cell r="I6415" t="str">
            <v>D</v>
          </cell>
          <cell r="J6415" t="str">
            <v>2 BTG PIPA SS U/TANGKI NORIT  PROSES &amp; PENGEMASAN</v>
          </cell>
          <cell r="K6415" t="str">
            <v>402360060</v>
          </cell>
        </row>
        <row r="6416">
          <cell r="A6416" t="str">
            <v>F</v>
          </cell>
          <cell r="B6416" t="str">
            <v>7</v>
          </cell>
          <cell r="D6416" t="str">
            <v>001492</v>
          </cell>
          <cell r="E6416">
            <v>38595</v>
          </cell>
          <cell r="F6416" t="str">
            <v>46107Q2</v>
          </cell>
          <cell r="G6416" t="str">
            <v>6604020107Q2</v>
          </cell>
          <cell r="H6416">
            <v>1250000</v>
          </cell>
          <cell r="I6416" t="str">
            <v>D</v>
          </cell>
          <cell r="J6416" t="str">
            <v>2 BH HARD DISK 40 GB          ADM.PERSONALIA PLANT</v>
          </cell>
          <cell r="K6416" t="str">
            <v>402360070</v>
          </cell>
        </row>
        <row r="6417">
          <cell r="A6417" t="str">
            <v>F</v>
          </cell>
          <cell r="B6417" t="str">
            <v>1</v>
          </cell>
          <cell r="D6417" t="str">
            <v>003741</v>
          </cell>
          <cell r="E6417">
            <v>38594</v>
          </cell>
          <cell r="F6417" t="str">
            <v>40900A4</v>
          </cell>
          <cell r="G6417" t="str">
            <v>5106000100A4</v>
          </cell>
          <cell r="H6417">
            <v>536241.75</v>
          </cell>
          <cell r="I6417" t="str">
            <v>D</v>
          </cell>
          <cell r="J6417" t="str">
            <v>PANEN RAYA SUBCI (CNP.5) KULTURA I</v>
          </cell>
          <cell r="K6417" t="str">
            <v>103420110</v>
          </cell>
        </row>
        <row r="6418">
          <cell r="A6418" t="str">
            <v>F</v>
          </cell>
          <cell r="B6418" t="str">
            <v>7</v>
          </cell>
          <cell r="D6418" t="str">
            <v>001492</v>
          </cell>
          <cell r="E6418">
            <v>38595</v>
          </cell>
          <cell r="F6418" t="str">
            <v>46107P1</v>
          </cell>
          <cell r="G6418" t="str">
            <v>6604020107P1</v>
          </cell>
          <cell r="H6418">
            <v>1400000</v>
          </cell>
          <cell r="I6418" t="str">
            <v>D</v>
          </cell>
          <cell r="J6418" t="str">
            <v>1 BH HARD DISK EXTERNAL       PENGOLAHAN DATA INFO</v>
          </cell>
          <cell r="K6418" t="str">
            <v>402360080</v>
          </cell>
        </row>
        <row r="6419">
          <cell r="A6419" t="str">
            <v>F</v>
          </cell>
          <cell r="B6419" t="str">
            <v>1</v>
          </cell>
          <cell r="D6419" t="str">
            <v>003741</v>
          </cell>
          <cell r="E6419">
            <v>38594</v>
          </cell>
          <cell r="F6419" t="str">
            <v>40900A4</v>
          </cell>
          <cell r="G6419" t="str">
            <v>5106000100A4</v>
          </cell>
          <cell r="H6419">
            <v>1846497.4</v>
          </cell>
          <cell r="I6419" t="str">
            <v>D</v>
          </cell>
          <cell r="J6419" t="str">
            <v>PANEN RAYA LEDGER (B PASIR) KULTURA I</v>
          </cell>
          <cell r="K6419" t="str">
            <v>103420120</v>
          </cell>
        </row>
        <row r="6420">
          <cell r="A6420" t="str">
            <v>F</v>
          </cell>
          <cell r="B6420" t="str">
            <v>1</v>
          </cell>
          <cell r="D6420" t="str">
            <v>003741</v>
          </cell>
          <cell r="E6420">
            <v>38594</v>
          </cell>
          <cell r="F6420" t="str">
            <v>40900A4</v>
          </cell>
          <cell r="G6420" t="str">
            <v>5106000100A4</v>
          </cell>
          <cell r="H6420">
            <v>1890094.8</v>
          </cell>
          <cell r="I6420" t="str">
            <v>D</v>
          </cell>
          <cell r="J6420" t="str">
            <v>PANEN RAYA SUBCI (DARMAGA) KULTURA I</v>
          </cell>
          <cell r="K6420" t="str">
            <v>103420130</v>
          </cell>
        </row>
        <row r="6421">
          <cell r="A6421" t="str">
            <v>F</v>
          </cell>
          <cell r="B6421" t="str">
            <v>1</v>
          </cell>
          <cell r="D6421" t="str">
            <v>003741</v>
          </cell>
          <cell r="E6421">
            <v>38594</v>
          </cell>
          <cell r="F6421" t="str">
            <v>40900A4</v>
          </cell>
          <cell r="G6421" t="str">
            <v>5106000100A4</v>
          </cell>
          <cell r="H6421">
            <v>396000</v>
          </cell>
          <cell r="I6421" t="str">
            <v>D</v>
          </cell>
          <cell r="J6421" t="str">
            <v>TENAGA PENGOLAHAN ( KTO BINTANG )</v>
          </cell>
          <cell r="K6421" t="str">
            <v>103420140</v>
          </cell>
        </row>
        <row r="6422">
          <cell r="A6422" t="str">
            <v>F</v>
          </cell>
          <cell r="B6422" t="str">
            <v>1</v>
          </cell>
          <cell r="D6422" t="str">
            <v>003741</v>
          </cell>
          <cell r="E6422">
            <v>38594</v>
          </cell>
          <cell r="F6422" t="str">
            <v>40900A4</v>
          </cell>
          <cell r="G6422" t="str">
            <v>5106000100A4</v>
          </cell>
          <cell r="H6422">
            <v>331925</v>
          </cell>
          <cell r="I6422" t="str">
            <v>D</v>
          </cell>
          <cell r="J6422" t="str">
            <v>MUNGUT KAYU BAKAR KULTURA I</v>
          </cell>
          <cell r="K6422" t="str">
            <v>103420150</v>
          </cell>
        </row>
        <row r="6423">
          <cell r="A6423" t="str">
            <v>F</v>
          </cell>
          <cell r="B6423" t="str">
            <v>7</v>
          </cell>
          <cell r="D6423" t="str">
            <v>001493</v>
          </cell>
          <cell r="E6423">
            <v>38595</v>
          </cell>
          <cell r="F6423" t="str">
            <v>135CI00</v>
          </cell>
          <cell r="G6423" t="str">
            <v>21050601CI00</v>
          </cell>
          <cell r="H6423">
            <v>8400000</v>
          </cell>
          <cell r="I6423" t="str">
            <v>K</v>
          </cell>
          <cell r="J6423" t="str">
            <v>CINCHONA KOPERASI    227/REK/VIII/2005</v>
          </cell>
          <cell r="K6423" t="str">
            <v>402360090</v>
          </cell>
        </row>
        <row r="6424">
          <cell r="A6424" t="str">
            <v>F</v>
          </cell>
          <cell r="B6424" t="str">
            <v>1</v>
          </cell>
          <cell r="D6424" t="str">
            <v>003741</v>
          </cell>
          <cell r="E6424">
            <v>38594</v>
          </cell>
          <cell r="F6424" t="str">
            <v>40900A4</v>
          </cell>
          <cell r="G6424" t="str">
            <v>5106000100A4</v>
          </cell>
          <cell r="H6424">
            <v>264000</v>
          </cell>
          <cell r="I6424" t="str">
            <v>D</v>
          </cell>
          <cell r="J6424" t="str">
            <v>ADMINISTRASI BIRO ( KTO BINTANG )</v>
          </cell>
          <cell r="K6424" t="str">
            <v>103420160</v>
          </cell>
        </row>
        <row r="6425">
          <cell r="A6425" t="str">
            <v>F</v>
          </cell>
          <cell r="B6425" t="str">
            <v>7</v>
          </cell>
          <cell r="D6425" t="str">
            <v>001493</v>
          </cell>
          <cell r="E6425">
            <v>38595</v>
          </cell>
          <cell r="F6425" t="str">
            <v>135CI00</v>
          </cell>
          <cell r="G6425" t="str">
            <v>21050601CI00</v>
          </cell>
          <cell r="H6425">
            <v>840000</v>
          </cell>
          <cell r="I6425" t="str">
            <v>K</v>
          </cell>
          <cell r="J6425" t="str">
            <v>KR PPN CINCHONA KOPERAS CUWJX-428-0002979      /</v>
          </cell>
          <cell r="K6425" t="str">
            <v>402360100</v>
          </cell>
        </row>
        <row r="6426">
          <cell r="A6426" t="str">
            <v>F</v>
          </cell>
          <cell r="B6426" t="str">
            <v>7</v>
          </cell>
          <cell r="D6426" t="str">
            <v>001493</v>
          </cell>
          <cell r="E6426">
            <v>38595</v>
          </cell>
          <cell r="F6426" t="str">
            <v>187CI00</v>
          </cell>
          <cell r="G6426" t="str">
            <v>11100301CI00</v>
          </cell>
          <cell r="H6426">
            <v>840000</v>
          </cell>
          <cell r="I6426" t="str">
            <v>D</v>
          </cell>
          <cell r="J6426" t="str">
            <v>PPN 10% CINCHONA KOPERASI        CUWJX-428-0002979</v>
          </cell>
          <cell r="K6426" t="str">
            <v>402360110</v>
          </cell>
        </row>
        <row r="6427">
          <cell r="A6427" t="str">
            <v>F</v>
          </cell>
          <cell r="B6427" t="str">
            <v>1</v>
          </cell>
          <cell r="D6427" t="str">
            <v>003741</v>
          </cell>
          <cell r="E6427">
            <v>38594</v>
          </cell>
          <cell r="F6427" t="str">
            <v>40900A4</v>
          </cell>
          <cell r="G6427" t="str">
            <v>5106000100A4</v>
          </cell>
          <cell r="H6427">
            <v>144000</v>
          </cell>
          <cell r="I6427" t="str">
            <v>D</v>
          </cell>
          <cell r="J6427" t="str">
            <v>TU AFDELING ( KULTURA I )</v>
          </cell>
          <cell r="K6427" t="str">
            <v>103420170</v>
          </cell>
        </row>
        <row r="6428">
          <cell r="A6428" t="str">
            <v>F</v>
          </cell>
          <cell r="B6428" t="str">
            <v>7</v>
          </cell>
          <cell r="D6428" t="str">
            <v>001493</v>
          </cell>
          <cell r="E6428">
            <v>38595</v>
          </cell>
          <cell r="F6428" t="str">
            <v>46106K1</v>
          </cell>
          <cell r="G6428" t="str">
            <v>6604010106K1</v>
          </cell>
          <cell r="H6428">
            <v>2850000</v>
          </cell>
          <cell r="I6428" t="str">
            <v>D</v>
          </cell>
          <cell r="J6428" t="str">
            <v>1 BH OUT DOOR AC DAIKIN 2PK   LABORATORIUM PENGUJI</v>
          </cell>
          <cell r="K6428" t="str">
            <v>402360120</v>
          </cell>
        </row>
        <row r="6429">
          <cell r="A6429" t="str">
            <v>F</v>
          </cell>
          <cell r="B6429" t="str">
            <v>1</v>
          </cell>
          <cell r="D6429" t="str">
            <v>003741</v>
          </cell>
          <cell r="E6429">
            <v>38594</v>
          </cell>
          <cell r="F6429" t="str">
            <v>40900A4</v>
          </cell>
          <cell r="G6429" t="str">
            <v>5106000100A4</v>
          </cell>
          <cell r="H6429">
            <v>636000</v>
          </cell>
          <cell r="I6429" t="str">
            <v>D</v>
          </cell>
          <cell r="J6429" t="str">
            <v>ADM AFDELING SATPAM DINAS SAING (KULTURA I)</v>
          </cell>
          <cell r="K6429" t="str">
            <v>103420180</v>
          </cell>
        </row>
        <row r="6430">
          <cell r="A6430" t="str">
            <v>F</v>
          </cell>
          <cell r="B6430" t="str">
            <v>7</v>
          </cell>
          <cell r="D6430" t="str">
            <v>001493</v>
          </cell>
          <cell r="E6430">
            <v>38595</v>
          </cell>
          <cell r="F6430" t="str">
            <v>46106K1</v>
          </cell>
          <cell r="G6430" t="str">
            <v>6604010106K1</v>
          </cell>
          <cell r="H6430">
            <v>2850000</v>
          </cell>
          <cell r="I6430" t="str">
            <v>D</v>
          </cell>
          <cell r="J6430" t="str">
            <v>1 BH IN DOOR AC SPLIT 2PK     LABORATORIUM PENGUJI</v>
          </cell>
          <cell r="K6430" t="str">
            <v>402360130</v>
          </cell>
        </row>
        <row r="6431">
          <cell r="A6431" t="str">
            <v>F</v>
          </cell>
          <cell r="B6431" t="str">
            <v>1</v>
          </cell>
          <cell r="D6431" t="str">
            <v>003741</v>
          </cell>
          <cell r="E6431">
            <v>38594</v>
          </cell>
          <cell r="F6431" t="str">
            <v>40900A4</v>
          </cell>
          <cell r="G6431" t="str">
            <v>5106000100A4</v>
          </cell>
          <cell r="H6431">
            <v>120000</v>
          </cell>
          <cell r="I6431" t="str">
            <v>D</v>
          </cell>
          <cell r="J6431" t="str">
            <v>ADM AFDELING SATPAM DINAS SIANG ( KULTURA II )</v>
          </cell>
          <cell r="K6431" t="str">
            <v>103420190</v>
          </cell>
        </row>
        <row r="6432">
          <cell r="A6432" t="str">
            <v>F</v>
          </cell>
          <cell r="B6432" t="str">
            <v>7</v>
          </cell>
          <cell r="D6432" t="str">
            <v>001493</v>
          </cell>
          <cell r="E6432">
            <v>38595</v>
          </cell>
          <cell r="F6432" t="str">
            <v>46106H6</v>
          </cell>
          <cell r="G6432" t="str">
            <v>6604010106H6</v>
          </cell>
          <cell r="H6432">
            <v>1350000</v>
          </cell>
          <cell r="I6432" t="str">
            <v>D</v>
          </cell>
          <cell r="J6432" t="str">
            <v>1 BH OUT DOOR AC 1PK          PEMURNIAN &amp; PENGEMAS</v>
          </cell>
          <cell r="K6432" t="str">
            <v>402360140</v>
          </cell>
        </row>
        <row r="6433">
          <cell r="A6433" t="str">
            <v>F</v>
          </cell>
          <cell r="B6433" t="str">
            <v>1</v>
          </cell>
          <cell r="D6433" t="str">
            <v>003741</v>
          </cell>
          <cell r="E6433">
            <v>38594</v>
          </cell>
          <cell r="F6433" t="str">
            <v>40900A4</v>
          </cell>
          <cell r="G6433" t="str">
            <v>5106000100A4</v>
          </cell>
          <cell r="H6433">
            <v>160000</v>
          </cell>
          <cell r="I6433" t="str">
            <v>D</v>
          </cell>
          <cell r="J6433" t="str">
            <v>ADM AFDELING SATPAM DINAS MALAM ( KULTURA I )</v>
          </cell>
          <cell r="K6433" t="str">
            <v>103420200</v>
          </cell>
        </row>
        <row r="6434">
          <cell r="A6434" t="str">
            <v>F</v>
          </cell>
          <cell r="B6434" t="str">
            <v>7</v>
          </cell>
          <cell r="D6434" t="str">
            <v>001493</v>
          </cell>
          <cell r="E6434">
            <v>38595</v>
          </cell>
          <cell r="F6434" t="str">
            <v>46106H6</v>
          </cell>
          <cell r="G6434" t="str">
            <v>6604010106H6</v>
          </cell>
          <cell r="H6434">
            <v>1350000</v>
          </cell>
          <cell r="I6434" t="str">
            <v>D</v>
          </cell>
          <cell r="J6434" t="str">
            <v>1 SET IN DOOR AC 1PK          PEMURNIAN &amp; PENGEMAS</v>
          </cell>
          <cell r="K6434" t="str">
            <v>402360150</v>
          </cell>
        </row>
        <row r="6435">
          <cell r="A6435" t="str">
            <v>F</v>
          </cell>
          <cell r="B6435" t="str">
            <v>1</v>
          </cell>
          <cell r="D6435" t="str">
            <v>003741</v>
          </cell>
          <cell r="E6435">
            <v>38594</v>
          </cell>
          <cell r="F6435" t="str">
            <v>40900A4</v>
          </cell>
          <cell r="G6435" t="str">
            <v>5106000100A4</v>
          </cell>
          <cell r="H6435">
            <v>80000</v>
          </cell>
          <cell r="I6435" t="str">
            <v>D</v>
          </cell>
          <cell r="J6435" t="str">
            <v>ADM AFDELING SATPAM DINAS MALAM ( KULTURA II )</v>
          </cell>
          <cell r="K6435" t="str">
            <v>103420210</v>
          </cell>
        </row>
        <row r="6436">
          <cell r="A6436" t="str">
            <v>F</v>
          </cell>
          <cell r="B6436" t="str">
            <v>7</v>
          </cell>
          <cell r="D6436" t="str">
            <v>001494</v>
          </cell>
          <cell r="E6436">
            <v>38595</v>
          </cell>
          <cell r="F6436" t="str">
            <v>135CI00</v>
          </cell>
          <cell r="G6436" t="str">
            <v>21050601CI00</v>
          </cell>
          <cell r="H6436">
            <v>10466500</v>
          </cell>
          <cell r="I6436" t="str">
            <v>K</v>
          </cell>
          <cell r="J6436" t="str">
            <v>CINCHONA KOPERASI    230/REK/VIII/2005</v>
          </cell>
          <cell r="K6436" t="str">
            <v>402360160</v>
          </cell>
        </row>
        <row r="6437">
          <cell r="A6437" t="str">
            <v>F</v>
          </cell>
          <cell r="B6437" t="str">
            <v>1</v>
          </cell>
          <cell r="D6437" t="str">
            <v>003741</v>
          </cell>
          <cell r="E6437">
            <v>38594</v>
          </cell>
          <cell r="F6437" t="str">
            <v>40900A4</v>
          </cell>
          <cell r="G6437" t="str">
            <v>5106000100A4</v>
          </cell>
          <cell r="H6437">
            <v>114000</v>
          </cell>
          <cell r="I6437" t="str">
            <v>D</v>
          </cell>
          <cell r="J6437" t="str">
            <v>KELEBIHAN JAM KERJA ( KTO BINTANG )</v>
          </cell>
          <cell r="K6437" t="str">
            <v>103420220</v>
          </cell>
        </row>
        <row r="6438">
          <cell r="A6438" t="str">
            <v>F</v>
          </cell>
          <cell r="B6438" t="str">
            <v>7</v>
          </cell>
          <cell r="D6438" t="str">
            <v>001494</v>
          </cell>
          <cell r="E6438">
            <v>38595</v>
          </cell>
          <cell r="F6438" t="str">
            <v>135CI00</v>
          </cell>
          <cell r="G6438" t="str">
            <v>21050601CI00</v>
          </cell>
          <cell r="H6438">
            <v>1046650</v>
          </cell>
          <cell r="I6438" t="str">
            <v>K</v>
          </cell>
          <cell r="J6438" t="str">
            <v>KR PPN CINCHONA KOPERAS CUWJX-428-0002982      /</v>
          </cell>
          <cell r="K6438" t="str">
            <v>402360170</v>
          </cell>
        </row>
        <row r="6439">
          <cell r="A6439" t="str">
            <v>F</v>
          </cell>
          <cell r="B6439" t="str">
            <v>7</v>
          </cell>
          <cell r="D6439" t="str">
            <v>001494</v>
          </cell>
          <cell r="E6439">
            <v>38595</v>
          </cell>
          <cell r="F6439" t="str">
            <v>187CI00</v>
          </cell>
          <cell r="G6439" t="str">
            <v>11100301CI00</v>
          </cell>
          <cell r="H6439">
            <v>1046650</v>
          </cell>
          <cell r="I6439" t="str">
            <v>D</v>
          </cell>
          <cell r="J6439" t="str">
            <v>PPN 10% CINCHONA KOPERASI        CUWJX-428-0002982</v>
          </cell>
          <cell r="K6439" t="str">
            <v>402360180</v>
          </cell>
        </row>
        <row r="6440">
          <cell r="A6440" t="str">
            <v>F</v>
          </cell>
          <cell r="B6440" t="str">
            <v>1</v>
          </cell>
          <cell r="D6440" t="str">
            <v>003741</v>
          </cell>
          <cell r="E6440">
            <v>38594</v>
          </cell>
          <cell r="F6440" t="str">
            <v>40900A4</v>
          </cell>
          <cell r="G6440" t="str">
            <v>5106000100A4</v>
          </cell>
          <cell r="H6440">
            <v>72000</v>
          </cell>
          <cell r="I6440" t="str">
            <v>D</v>
          </cell>
          <cell r="J6440" t="str">
            <v>MANDOR BESAR STUKLOON ( KULTURA I )</v>
          </cell>
          <cell r="K6440" t="str">
            <v>103420230</v>
          </cell>
        </row>
        <row r="6441">
          <cell r="A6441" t="str">
            <v>F</v>
          </cell>
          <cell r="B6441" t="str">
            <v>1</v>
          </cell>
          <cell r="D6441" t="str">
            <v>003741</v>
          </cell>
          <cell r="E6441">
            <v>38594</v>
          </cell>
          <cell r="F6441" t="str">
            <v>40900A4</v>
          </cell>
          <cell r="G6441" t="str">
            <v>5106000100A4</v>
          </cell>
          <cell r="H6441">
            <v>360000</v>
          </cell>
          <cell r="I6441" t="str">
            <v>D</v>
          </cell>
          <cell r="J6441" t="str">
            <v>TENAGA SARANA ( KTO BINTANG )</v>
          </cell>
          <cell r="K6441" t="str">
            <v>103420240</v>
          </cell>
        </row>
        <row r="6442">
          <cell r="A6442" t="str">
            <v>F</v>
          </cell>
          <cell r="B6442" t="str">
            <v>1</v>
          </cell>
          <cell r="D6442" t="str">
            <v>003741</v>
          </cell>
          <cell r="E6442">
            <v>38594</v>
          </cell>
          <cell r="F6442" t="str">
            <v>40900A4</v>
          </cell>
          <cell r="G6442" t="str">
            <v>5106000100A4</v>
          </cell>
          <cell r="H6442">
            <v>96000</v>
          </cell>
          <cell r="I6442" t="str">
            <v>D</v>
          </cell>
          <cell r="J6442" t="str">
            <v>TENAGA UMUM ( KULTURA II )</v>
          </cell>
          <cell r="K6442" t="str">
            <v>103420250</v>
          </cell>
        </row>
        <row r="6443">
          <cell r="A6443" t="str">
            <v>F</v>
          </cell>
          <cell r="B6443" t="str">
            <v>1</v>
          </cell>
          <cell r="D6443" t="str">
            <v>003741</v>
          </cell>
          <cell r="E6443">
            <v>38594</v>
          </cell>
          <cell r="F6443" t="str">
            <v>40900A4</v>
          </cell>
          <cell r="G6443" t="str">
            <v>5106000100A4</v>
          </cell>
          <cell r="H6443">
            <v>396000</v>
          </cell>
          <cell r="I6443" t="str">
            <v>D</v>
          </cell>
          <cell r="J6443" t="str">
            <v>TENAGA KENEK / TEKNIK ( KTO BINTANG )</v>
          </cell>
          <cell r="K6443" t="str">
            <v>103420260</v>
          </cell>
        </row>
        <row r="6444">
          <cell r="A6444" t="str">
            <v>F</v>
          </cell>
          <cell r="B6444" t="str">
            <v>7</v>
          </cell>
          <cell r="D6444" t="str">
            <v>001494</v>
          </cell>
          <cell r="E6444">
            <v>38595</v>
          </cell>
          <cell r="F6444" t="str">
            <v>46105H4</v>
          </cell>
          <cell r="G6444" t="str">
            <v>6602010105H4</v>
          </cell>
          <cell r="H6444">
            <v>4416500</v>
          </cell>
          <cell r="I6444" t="str">
            <v>D</v>
          </cell>
          <cell r="J6444" t="str">
            <v>1 SET GEARBOX DOUBLE HOLLOW         EKSTRAKSI KINA</v>
          </cell>
          <cell r="K6444" t="str">
            <v>402360190</v>
          </cell>
        </row>
        <row r="6445">
          <cell r="A6445" t="str">
            <v>F</v>
          </cell>
          <cell r="B6445" t="str">
            <v>7</v>
          </cell>
          <cell r="D6445" t="str">
            <v>001494</v>
          </cell>
          <cell r="E6445">
            <v>38595</v>
          </cell>
          <cell r="F6445" t="str">
            <v>46105G5</v>
          </cell>
          <cell r="G6445" t="str">
            <v>6602010105G5</v>
          </cell>
          <cell r="H6445">
            <v>6050000</v>
          </cell>
          <cell r="I6445" t="str">
            <v>D</v>
          </cell>
          <cell r="J6445" t="str">
            <v>1 SET GEAR BOX DOUBLE HOLLOW  PROSES &amp; PENGEMASAN</v>
          </cell>
          <cell r="K6445" t="str">
            <v>402360200</v>
          </cell>
        </row>
        <row r="6446">
          <cell r="A6446" t="str">
            <v>F</v>
          </cell>
          <cell r="B6446" t="str">
            <v>7</v>
          </cell>
          <cell r="D6446" t="str">
            <v>001495</v>
          </cell>
          <cell r="E6446">
            <v>38595</v>
          </cell>
          <cell r="F6446" t="str">
            <v>135CI00</v>
          </cell>
          <cell r="G6446" t="str">
            <v>21050601CI00</v>
          </cell>
          <cell r="H6446">
            <v>755000</v>
          </cell>
          <cell r="I6446" t="str">
            <v>K</v>
          </cell>
          <cell r="J6446" t="str">
            <v>CINCHONA KOPERASI    232/REK/VIII/2005</v>
          </cell>
          <cell r="K6446" t="str">
            <v>402360210</v>
          </cell>
        </row>
        <row r="6447">
          <cell r="A6447" t="str">
            <v>F</v>
          </cell>
          <cell r="B6447" t="str">
            <v>7</v>
          </cell>
          <cell r="D6447" t="str">
            <v>001495</v>
          </cell>
          <cell r="E6447">
            <v>38595</v>
          </cell>
          <cell r="F6447" t="str">
            <v>135CI00</v>
          </cell>
          <cell r="G6447" t="str">
            <v>21050601CI00</v>
          </cell>
          <cell r="H6447">
            <v>75500</v>
          </cell>
          <cell r="I6447" t="str">
            <v>K</v>
          </cell>
          <cell r="J6447" t="str">
            <v>TK PPN CINCHONA KOPERAS CUWJX-428-0002984      /</v>
          </cell>
          <cell r="K6447" t="str">
            <v>402360220</v>
          </cell>
        </row>
        <row r="6448">
          <cell r="A6448" t="str">
            <v>F</v>
          </cell>
          <cell r="B6448" t="str">
            <v>7</v>
          </cell>
          <cell r="D6448" t="str">
            <v>001495</v>
          </cell>
          <cell r="E6448">
            <v>38595</v>
          </cell>
          <cell r="F6448" t="str">
            <v>48001Q5</v>
          </cell>
          <cell r="G6448" t="str">
            <v>6706010201Q5</v>
          </cell>
          <cell r="H6448">
            <v>467500</v>
          </cell>
          <cell r="I6448" t="str">
            <v>D</v>
          </cell>
          <cell r="J6448" t="str">
            <v>17 BH TOPI PILKEP U/SATPAM</v>
          </cell>
          <cell r="K6448" t="str">
            <v>402360230</v>
          </cell>
        </row>
        <row r="6449">
          <cell r="A6449" t="str">
            <v>F</v>
          </cell>
          <cell r="B6449" t="str">
            <v>7</v>
          </cell>
          <cell r="D6449" t="str">
            <v>001495</v>
          </cell>
          <cell r="E6449">
            <v>38595</v>
          </cell>
          <cell r="F6449" t="str">
            <v>48603A0</v>
          </cell>
          <cell r="G6449" t="str">
            <v>6705010103A0</v>
          </cell>
          <cell r="H6449">
            <v>198000</v>
          </cell>
          <cell r="I6449" t="str">
            <v>D</v>
          </cell>
          <cell r="J6449" t="str">
            <v>6 DS AMPLOP KABINET BERLOGO          PLANT BANDUNG</v>
          </cell>
          <cell r="K6449" t="str">
            <v>402360240</v>
          </cell>
        </row>
        <row r="6450">
          <cell r="A6450" t="str">
            <v>F</v>
          </cell>
          <cell r="B6450" t="str">
            <v>7</v>
          </cell>
          <cell r="D6450" t="str">
            <v>001495</v>
          </cell>
          <cell r="E6450">
            <v>38595</v>
          </cell>
          <cell r="F6450" t="str">
            <v>48603S3</v>
          </cell>
          <cell r="G6450" t="str">
            <v>6705010103S3</v>
          </cell>
          <cell r="H6450">
            <v>165000</v>
          </cell>
          <cell r="I6450" t="str">
            <v>D</v>
          </cell>
          <cell r="J6450" t="str">
            <v>100 BH KARTU HUTANG KF        ADM / KAS BANK PLANT</v>
          </cell>
          <cell r="K6450" t="str">
            <v>402360250</v>
          </cell>
        </row>
        <row r="6451">
          <cell r="A6451" t="str">
            <v>F</v>
          </cell>
          <cell r="B6451" t="str">
            <v>7</v>
          </cell>
          <cell r="D6451" t="str">
            <v>001496</v>
          </cell>
          <cell r="E6451">
            <v>38595</v>
          </cell>
          <cell r="F6451" t="str">
            <v>135CI00</v>
          </cell>
          <cell r="G6451" t="str">
            <v>21050601CI00</v>
          </cell>
          <cell r="H6451">
            <v>1379000</v>
          </cell>
          <cell r="I6451" t="str">
            <v>K</v>
          </cell>
          <cell r="J6451" t="str">
            <v>CINCHONA KOPERASI    236/REK/VIII/2005</v>
          </cell>
          <cell r="K6451" t="str">
            <v>402360260</v>
          </cell>
        </row>
        <row r="6452">
          <cell r="A6452" t="str">
            <v>F</v>
          </cell>
          <cell r="B6452" t="str">
            <v>7</v>
          </cell>
          <cell r="D6452" t="str">
            <v>001496</v>
          </cell>
          <cell r="E6452">
            <v>38595</v>
          </cell>
          <cell r="F6452" t="str">
            <v>135CI00</v>
          </cell>
          <cell r="G6452" t="str">
            <v>21050601CI00</v>
          </cell>
          <cell r="H6452">
            <v>137900</v>
          </cell>
          <cell r="I6452" t="str">
            <v>K</v>
          </cell>
          <cell r="J6452" t="str">
            <v>TK PPN CINCHONA KOPERAS CUWJX-428-0002988      /</v>
          </cell>
          <cell r="K6452" t="str">
            <v>402360270</v>
          </cell>
        </row>
        <row r="6453">
          <cell r="A6453" t="str">
            <v>F</v>
          </cell>
          <cell r="B6453" t="str">
            <v>7</v>
          </cell>
          <cell r="D6453" t="str">
            <v>001496</v>
          </cell>
          <cell r="E6453">
            <v>38595</v>
          </cell>
          <cell r="F6453" t="str">
            <v>48603Q2</v>
          </cell>
          <cell r="G6453" t="str">
            <v>6705010103Q2</v>
          </cell>
          <cell r="H6453">
            <v>632500</v>
          </cell>
          <cell r="I6453" t="str">
            <v>D</v>
          </cell>
          <cell r="J6453" t="str">
            <v>50 DS KARTU ABSENSI AMANO     ADM.PERSONALIA PLANT</v>
          </cell>
          <cell r="K6453" t="str">
            <v>402360280</v>
          </cell>
        </row>
        <row r="6454">
          <cell r="A6454" t="str">
            <v>F</v>
          </cell>
          <cell r="B6454" t="str">
            <v>7</v>
          </cell>
          <cell r="D6454" t="str">
            <v>001496</v>
          </cell>
          <cell r="E6454">
            <v>38595</v>
          </cell>
          <cell r="F6454" t="str">
            <v>48603Q2</v>
          </cell>
          <cell r="G6454" t="str">
            <v>6705010103Q2</v>
          </cell>
          <cell r="H6454">
            <v>154000</v>
          </cell>
          <cell r="I6454" t="str">
            <v>D</v>
          </cell>
          <cell r="J6454" t="str">
            <v>2 RIM KOP SURAT BARU KF DPB   ADM.PERSONALIA PLANT</v>
          </cell>
          <cell r="K6454" t="str">
            <v>402360290</v>
          </cell>
        </row>
        <row r="6455">
          <cell r="A6455" t="str">
            <v>F</v>
          </cell>
          <cell r="B6455" t="str">
            <v>7</v>
          </cell>
          <cell r="D6455" t="str">
            <v>001496</v>
          </cell>
          <cell r="E6455">
            <v>38595</v>
          </cell>
          <cell r="F6455" t="str">
            <v>48603Q2</v>
          </cell>
          <cell r="G6455" t="str">
            <v>6705010103Q2</v>
          </cell>
          <cell r="H6455">
            <v>70400</v>
          </cell>
          <cell r="I6455" t="str">
            <v>D</v>
          </cell>
          <cell r="J6455" t="str">
            <v>40 LB AMPLOP COKLAT NO,2      ADM.PERSONALIA PLANT</v>
          </cell>
          <cell r="K6455" t="str">
            <v>402360300</v>
          </cell>
        </row>
        <row r="6456">
          <cell r="A6456" t="str">
            <v>F</v>
          </cell>
          <cell r="B6456" t="str">
            <v>7</v>
          </cell>
          <cell r="D6456" t="str">
            <v>001496</v>
          </cell>
          <cell r="E6456">
            <v>38595</v>
          </cell>
          <cell r="F6456" t="str">
            <v>48603Q2</v>
          </cell>
          <cell r="G6456" t="str">
            <v>6705010103Q2</v>
          </cell>
          <cell r="H6456">
            <v>660000</v>
          </cell>
          <cell r="I6456" t="str">
            <v>D</v>
          </cell>
          <cell r="J6456" t="str">
            <v>20 DS AMPLOP KABINET BERLOGO  ADM.PERSONALIA PLANT</v>
          </cell>
          <cell r="K6456" t="str">
            <v>402360310</v>
          </cell>
        </row>
        <row r="6457">
          <cell r="A6457" t="str">
            <v>F</v>
          </cell>
          <cell r="B6457" t="str">
            <v>7</v>
          </cell>
          <cell r="D6457" t="str">
            <v>001497</v>
          </cell>
          <cell r="E6457">
            <v>38595</v>
          </cell>
          <cell r="F6457" t="str">
            <v>135AL16</v>
          </cell>
          <cell r="G6457" t="str">
            <v>21050601AL16</v>
          </cell>
          <cell r="H6457">
            <v>1886400</v>
          </cell>
          <cell r="I6457" t="str">
            <v>K</v>
          </cell>
          <cell r="J6457" t="str">
            <v>ALVIRA CV.           26/ALV/KW/VII/2005</v>
          </cell>
          <cell r="K6457" t="str">
            <v>402370010</v>
          </cell>
        </row>
        <row r="6458">
          <cell r="A6458" t="str">
            <v>F</v>
          </cell>
          <cell r="B6458" t="str">
            <v>7</v>
          </cell>
          <cell r="D6458" t="str">
            <v>001497</v>
          </cell>
          <cell r="E6458">
            <v>38595</v>
          </cell>
          <cell r="F6458" t="str">
            <v>135AL16</v>
          </cell>
          <cell r="G6458" t="str">
            <v>21050601AL16</v>
          </cell>
          <cell r="H6458">
            <v>188640</v>
          </cell>
          <cell r="I6458" t="str">
            <v>K</v>
          </cell>
          <cell r="J6458" t="str">
            <v>KR PPN ALVIRA CV.       EDENP-424-0000593      /</v>
          </cell>
          <cell r="K6458" t="str">
            <v>402370020</v>
          </cell>
        </row>
        <row r="6459">
          <cell r="A6459" t="str">
            <v>F</v>
          </cell>
          <cell r="B6459" t="str">
            <v>7</v>
          </cell>
          <cell r="D6459" t="str">
            <v>001497</v>
          </cell>
          <cell r="E6459">
            <v>38595</v>
          </cell>
          <cell r="F6459" t="str">
            <v>187AL16</v>
          </cell>
          <cell r="G6459" t="str">
            <v>11100301AL16</v>
          </cell>
          <cell r="H6459">
            <v>188640</v>
          </cell>
          <cell r="I6459" t="str">
            <v>D</v>
          </cell>
          <cell r="J6459" t="str">
            <v>PPN 10% ALVIRA CV.               EDENP-424-0000593</v>
          </cell>
          <cell r="K6459" t="str">
            <v>402370030</v>
          </cell>
        </row>
        <row r="6460">
          <cell r="A6460" t="str">
            <v>F</v>
          </cell>
          <cell r="B6460" t="str">
            <v>7</v>
          </cell>
          <cell r="D6460" t="str">
            <v>001497</v>
          </cell>
          <cell r="E6460">
            <v>38595</v>
          </cell>
          <cell r="F6460" t="str">
            <v>46000H5</v>
          </cell>
          <cell r="G6460" t="str">
            <v>6601020100H5</v>
          </cell>
          <cell r="H6460">
            <v>280000</v>
          </cell>
          <cell r="I6460" t="str">
            <v>D</v>
          </cell>
          <cell r="J6460" t="str">
            <v>800 BH BATA MERAH U/PENGHALANGISOLASI ALKALOID KIN</v>
          </cell>
          <cell r="K6460" t="str">
            <v>402370040</v>
          </cell>
        </row>
        <row r="6461">
          <cell r="A6461" t="str">
            <v>F</v>
          </cell>
          <cell r="B6461" t="str">
            <v>7</v>
          </cell>
          <cell r="D6461" t="str">
            <v>001497</v>
          </cell>
          <cell r="E6461">
            <v>38595</v>
          </cell>
          <cell r="F6461" t="str">
            <v>46000H5</v>
          </cell>
          <cell r="G6461" t="str">
            <v>6601020100H5</v>
          </cell>
          <cell r="H6461">
            <v>242000</v>
          </cell>
          <cell r="I6461" t="str">
            <v>D</v>
          </cell>
          <cell r="J6461" t="str">
            <v>2 M2 PASIR U/PENGHALANG       ISOLASI ALKALOID KIN</v>
          </cell>
          <cell r="K6461" t="str">
            <v>402370050</v>
          </cell>
        </row>
        <row r="6462">
          <cell r="A6462" t="str">
            <v>F</v>
          </cell>
          <cell r="B6462" t="str">
            <v>7</v>
          </cell>
          <cell r="D6462" t="str">
            <v>001497</v>
          </cell>
          <cell r="E6462">
            <v>38595</v>
          </cell>
          <cell r="F6462" t="str">
            <v>46000H5</v>
          </cell>
          <cell r="G6462" t="str">
            <v>6601020100H5</v>
          </cell>
          <cell r="H6462">
            <v>140000</v>
          </cell>
          <cell r="I6462" t="str">
            <v>D</v>
          </cell>
          <cell r="J6462" t="str">
            <v>4 ZAK SEMEN U/PENGHALANG      ISOLASI ALKALOID KIN</v>
          </cell>
          <cell r="K6462" t="str">
            <v>402370060</v>
          </cell>
        </row>
        <row r="6463">
          <cell r="A6463" t="str">
            <v>F</v>
          </cell>
          <cell r="B6463" t="str">
            <v>7</v>
          </cell>
          <cell r="D6463" t="str">
            <v>001497</v>
          </cell>
          <cell r="E6463">
            <v>38595</v>
          </cell>
          <cell r="F6463" t="str">
            <v>46000K6</v>
          </cell>
          <cell r="G6463" t="str">
            <v>6601020100K6</v>
          </cell>
          <cell r="H6463">
            <v>121000</v>
          </cell>
          <cell r="I6463" t="str">
            <v>D</v>
          </cell>
          <cell r="J6463" t="str">
            <v>1 M3 PASIR U/LANTAI           PEMERIKSAAN MIKROBIO</v>
          </cell>
          <cell r="K6463" t="str">
            <v>402370070</v>
          </cell>
        </row>
        <row r="6464">
          <cell r="A6464" t="str">
            <v>F</v>
          </cell>
          <cell r="B6464" t="str">
            <v>7</v>
          </cell>
          <cell r="D6464" t="str">
            <v>001497</v>
          </cell>
          <cell r="E6464">
            <v>38595</v>
          </cell>
          <cell r="F6464" t="str">
            <v>46000K6</v>
          </cell>
          <cell r="G6464" t="str">
            <v>6601020100K6</v>
          </cell>
          <cell r="H6464">
            <v>140000</v>
          </cell>
          <cell r="I6464" t="str">
            <v>D</v>
          </cell>
          <cell r="J6464" t="str">
            <v>4 ZAK SEMN U/LANTAI           PEMERIKSAAN MIKROBIO</v>
          </cell>
          <cell r="K6464" t="str">
            <v>402370080</v>
          </cell>
        </row>
        <row r="6465">
          <cell r="A6465" t="str">
            <v>F</v>
          </cell>
          <cell r="B6465" t="str">
            <v>7</v>
          </cell>
          <cell r="D6465" t="str">
            <v>001497</v>
          </cell>
          <cell r="E6465">
            <v>38595</v>
          </cell>
          <cell r="F6465" t="str">
            <v>46106H5</v>
          </cell>
          <cell r="G6465" t="str">
            <v>6604010106H5</v>
          </cell>
          <cell r="H6465">
            <v>156000</v>
          </cell>
          <cell r="I6465" t="str">
            <v>D</v>
          </cell>
          <cell r="J6465" t="str">
            <v>4 BTG BORNEO U/BANGKU         ISOLASI ALKALOID KIN</v>
          </cell>
          <cell r="K6465" t="str">
            <v>402370090</v>
          </cell>
        </row>
        <row r="6466">
          <cell r="A6466" t="str">
            <v>F</v>
          </cell>
          <cell r="B6466" t="str">
            <v>7</v>
          </cell>
          <cell r="D6466" t="str">
            <v>001497</v>
          </cell>
          <cell r="E6466">
            <v>38595</v>
          </cell>
          <cell r="F6466" t="str">
            <v>46106H5</v>
          </cell>
          <cell r="G6466" t="str">
            <v>6604010106H5</v>
          </cell>
          <cell r="H6466">
            <v>18000</v>
          </cell>
          <cell r="I6466" t="str">
            <v>D</v>
          </cell>
          <cell r="J6466" t="str">
            <v>2 KG PAKU 5CM U/BANGKU        ISOLASI ALKALOID KIN</v>
          </cell>
          <cell r="K6466" t="str">
            <v>402370100</v>
          </cell>
        </row>
        <row r="6467">
          <cell r="A6467" t="str">
            <v>F</v>
          </cell>
          <cell r="B6467" t="str">
            <v>7</v>
          </cell>
          <cell r="D6467" t="str">
            <v>001497</v>
          </cell>
          <cell r="E6467">
            <v>38595</v>
          </cell>
          <cell r="F6467" t="str">
            <v>46106H5</v>
          </cell>
          <cell r="G6467" t="str">
            <v>6604010106H5</v>
          </cell>
          <cell r="H6467">
            <v>18000</v>
          </cell>
          <cell r="I6467" t="str">
            <v>D</v>
          </cell>
          <cell r="J6467" t="str">
            <v>2 KG PAKU 7 CM U/BANGKU       ISOLASI ALKALOID KIN</v>
          </cell>
          <cell r="K6467" t="str">
            <v>402370110</v>
          </cell>
        </row>
        <row r="6468">
          <cell r="A6468" t="str">
            <v>F</v>
          </cell>
          <cell r="B6468" t="str">
            <v>7</v>
          </cell>
          <cell r="D6468" t="str">
            <v>001497</v>
          </cell>
          <cell r="E6468">
            <v>38595</v>
          </cell>
          <cell r="F6468" t="str">
            <v>46106H5</v>
          </cell>
          <cell r="G6468" t="str">
            <v>6604010106H5</v>
          </cell>
          <cell r="H6468">
            <v>57000</v>
          </cell>
          <cell r="I6468" t="str">
            <v>D</v>
          </cell>
          <cell r="J6468" t="str">
            <v>2 KG CAT AVIAN U/BANGKU       ISOLASI ALKALOID KIN</v>
          </cell>
          <cell r="K6468" t="str">
            <v>402370120</v>
          </cell>
        </row>
        <row r="6469">
          <cell r="A6469" t="str">
            <v>F</v>
          </cell>
          <cell r="B6469" t="str">
            <v>7</v>
          </cell>
          <cell r="D6469" t="str">
            <v>001497</v>
          </cell>
          <cell r="E6469">
            <v>38595</v>
          </cell>
          <cell r="F6469" t="str">
            <v>46106H5</v>
          </cell>
          <cell r="G6469" t="str">
            <v>6604010106H5</v>
          </cell>
          <cell r="H6469">
            <v>14400</v>
          </cell>
          <cell r="I6469" t="str">
            <v>D</v>
          </cell>
          <cell r="J6469" t="str">
            <v>1 KG PLAMUR U/BANGKU          ISOLASI ALKALOID KIN</v>
          </cell>
          <cell r="K6469" t="str">
            <v>402370130</v>
          </cell>
        </row>
        <row r="6470">
          <cell r="A6470" t="str">
            <v>F</v>
          </cell>
          <cell r="B6470" t="str">
            <v>7</v>
          </cell>
          <cell r="D6470" t="str">
            <v>001497</v>
          </cell>
          <cell r="E6470">
            <v>38595</v>
          </cell>
          <cell r="F6470" t="str">
            <v>46106H5</v>
          </cell>
          <cell r="G6470" t="str">
            <v>6604010106H5</v>
          </cell>
          <cell r="H6470">
            <v>90000</v>
          </cell>
          <cell r="I6470" t="str">
            <v>D</v>
          </cell>
          <cell r="J6470" t="str">
            <v>1 LB BORNEO U/BANGKU          ISOLASI ALKALOID KIN</v>
          </cell>
          <cell r="K6470" t="str">
            <v>402370140</v>
          </cell>
        </row>
        <row r="6471">
          <cell r="A6471" t="str">
            <v>F</v>
          </cell>
          <cell r="B6471" t="str">
            <v>7</v>
          </cell>
          <cell r="D6471" t="str">
            <v>001497</v>
          </cell>
          <cell r="E6471">
            <v>38595</v>
          </cell>
          <cell r="F6471" t="str">
            <v>46000H5</v>
          </cell>
          <cell r="G6471" t="str">
            <v>6601020100H5</v>
          </cell>
          <cell r="H6471">
            <v>70000</v>
          </cell>
          <cell r="I6471" t="str">
            <v>D</v>
          </cell>
          <cell r="J6471" t="str">
            <v>200 BH BATA MERAH U/PEMISAH   ISOLASI ALKALOID KIN</v>
          </cell>
          <cell r="K6471" t="str">
            <v>402370150</v>
          </cell>
        </row>
        <row r="6472">
          <cell r="A6472" t="str">
            <v>F</v>
          </cell>
          <cell r="B6472" t="str">
            <v>7</v>
          </cell>
          <cell r="D6472" t="str">
            <v>001497</v>
          </cell>
          <cell r="E6472">
            <v>38595</v>
          </cell>
          <cell r="F6472" t="str">
            <v>46000H5</v>
          </cell>
          <cell r="G6472" t="str">
            <v>6601020100H5</v>
          </cell>
          <cell r="H6472">
            <v>121000</v>
          </cell>
          <cell r="I6472" t="str">
            <v>D</v>
          </cell>
          <cell r="J6472" t="str">
            <v>1 M3 PASIR U/PEMISAH          ISOLASI ALKALOID KIN</v>
          </cell>
          <cell r="K6472" t="str">
            <v>402370160</v>
          </cell>
        </row>
        <row r="6473">
          <cell r="A6473" t="str">
            <v>F</v>
          </cell>
          <cell r="B6473" t="str">
            <v>7</v>
          </cell>
          <cell r="D6473" t="str">
            <v>001497</v>
          </cell>
          <cell r="E6473">
            <v>38595</v>
          </cell>
          <cell r="F6473" t="str">
            <v>46000H5</v>
          </cell>
          <cell r="G6473" t="str">
            <v>6601020100H5</v>
          </cell>
          <cell r="H6473">
            <v>105000</v>
          </cell>
          <cell r="I6473" t="str">
            <v>D</v>
          </cell>
          <cell r="J6473" t="str">
            <v>3 ZAK SEMEN U/PEMISAH         ISOLASI ALKALOID KIN</v>
          </cell>
          <cell r="K6473" t="str">
            <v>402370170</v>
          </cell>
        </row>
        <row r="6474">
          <cell r="A6474" t="str">
            <v>F</v>
          </cell>
          <cell r="B6474" t="str">
            <v>7</v>
          </cell>
          <cell r="D6474" t="str">
            <v>001497</v>
          </cell>
          <cell r="E6474">
            <v>38595</v>
          </cell>
          <cell r="F6474" t="str">
            <v>46000N7</v>
          </cell>
          <cell r="G6474" t="str">
            <v>6601020100N7</v>
          </cell>
          <cell r="H6474">
            <v>150000</v>
          </cell>
          <cell r="I6474" t="str">
            <v>D</v>
          </cell>
          <cell r="J6474" t="str">
            <v>1 M3 PASIR BETON U/R.HITAM     PENIMBANGAN SENTRAL</v>
          </cell>
          <cell r="K6474" t="str">
            <v>402370180</v>
          </cell>
        </row>
        <row r="6475">
          <cell r="A6475" t="str">
            <v>F</v>
          </cell>
          <cell r="B6475" t="str">
            <v>7</v>
          </cell>
          <cell r="D6475" t="str">
            <v>001497</v>
          </cell>
          <cell r="E6475">
            <v>38595</v>
          </cell>
          <cell r="F6475" t="str">
            <v>46000N7</v>
          </cell>
          <cell r="G6475" t="str">
            <v>6601020100N7</v>
          </cell>
          <cell r="H6475">
            <v>105000</v>
          </cell>
          <cell r="I6475" t="str">
            <v>D</v>
          </cell>
          <cell r="J6475" t="str">
            <v>3 ZAK SEMEN U/R.HITAM          PENIMBANGAN SENTRAL</v>
          </cell>
          <cell r="K6475" t="str">
            <v>402370190</v>
          </cell>
        </row>
        <row r="6476">
          <cell r="A6476" t="str">
            <v>F</v>
          </cell>
          <cell r="B6476" t="str">
            <v>7</v>
          </cell>
          <cell r="D6476" t="str">
            <v>001497</v>
          </cell>
          <cell r="E6476">
            <v>38595</v>
          </cell>
          <cell r="F6476" t="str">
            <v>46000N7</v>
          </cell>
          <cell r="G6476" t="str">
            <v>6601020100N7</v>
          </cell>
          <cell r="H6476">
            <v>59000</v>
          </cell>
          <cell r="I6476" t="str">
            <v>D</v>
          </cell>
          <cell r="J6476" t="str">
            <v>2 KG CALBON U/R.HITAM          PENIMBANGAN SENTRAL</v>
          </cell>
          <cell r="K6476" t="str">
            <v>402370200</v>
          </cell>
        </row>
        <row r="6477">
          <cell r="A6477" t="str">
            <v>F</v>
          </cell>
          <cell r="B6477" t="str">
            <v>7</v>
          </cell>
          <cell r="D6477" t="str">
            <v>001498</v>
          </cell>
          <cell r="E6477">
            <v>38595</v>
          </cell>
          <cell r="F6477" t="str">
            <v>135SA49</v>
          </cell>
          <cell r="G6477" t="str">
            <v>21050601SA49</v>
          </cell>
          <cell r="H6477">
            <v>93100</v>
          </cell>
          <cell r="I6477" t="str">
            <v>K</v>
          </cell>
          <cell r="J6477" t="str">
            <v>SAPTA SARI TAMA PT.  5259</v>
          </cell>
          <cell r="K6477" t="str">
            <v>402370210</v>
          </cell>
        </row>
        <row r="6478">
          <cell r="A6478" t="str">
            <v>F</v>
          </cell>
          <cell r="B6478" t="str">
            <v>7</v>
          </cell>
          <cell r="D6478" t="str">
            <v>001498</v>
          </cell>
          <cell r="E6478">
            <v>38595</v>
          </cell>
          <cell r="F6478" t="str">
            <v>135SA49</v>
          </cell>
          <cell r="G6478" t="str">
            <v>21050601SA49</v>
          </cell>
          <cell r="H6478">
            <v>9310</v>
          </cell>
          <cell r="I6478" t="str">
            <v>K</v>
          </cell>
          <cell r="J6478" t="str">
            <v>KR PPN SAPTA SARI TAMA  CKYOB-422-0022736      /</v>
          </cell>
          <cell r="K6478" t="str">
            <v>402370220</v>
          </cell>
        </row>
        <row r="6479">
          <cell r="A6479" t="str">
            <v>F</v>
          </cell>
          <cell r="B6479" t="str">
            <v>7</v>
          </cell>
          <cell r="D6479" t="str">
            <v>001498</v>
          </cell>
          <cell r="E6479">
            <v>38595</v>
          </cell>
          <cell r="F6479" t="str">
            <v>187SA49</v>
          </cell>
          <cell r="G6479" t="str">
            <v>11100301SA49</v>
          </cell>
          <cell r="H6479">
            <v>9310</v>
          </cell>
          <cell r="I6479" t="str">
            <v>D</v>
          </cell>
          <cell r="J6479" t="str">
            <v>PPN 10% SAPTA SARI TAMA PT.      CKYOB-422-0022736</v>
          </cell>
          <cell r="K6479" t="str">
            <v>402370230</v>
          </cell>
        </row>
        <row r="6480">
          <cell r="A6480" t="str">
            <v>F</v>
          </cell>
          <cell r="B6480" t="str">
            <v>7</v>
          </cell>
          <cell r="D6480" t="str">
            <v>001498</v>
          </cell>
          <cell r="E6480">
            <v>38595</v>
          </cell>
          <cell r="F6480" t="str">
            <v>42302K1</v>
          </cell>
          <cell r="G6480" t="str">
            <v>6204030102K1</v>
          </cell>
          <cell r="H6480">
            <v>93100</v>
          </cell>
          <cell r="I6480" t="str">
            <v>D</v>
          </cell>
          <cell r="J6480" t="str">
            <v>1 DS KERTAS UNIVERSAL         LABORATORIUM PENGUJI</v>
          </cell>
          <cell r="K6480" t="str">
            <v>402370240</v>
          </cell>
        </row>
        <row r="6481">
          <cell r="A6481" t="str">
            <v>F</v>
          </cell>
          <cell r="B6481" t="str">
            <v>7</v>
          </cell>
          <cell r="D6481" t="str">
            <v>001499</v>
          </cell>
          <cell r="E6481">
            <v>38595</v>
          </cell>
          <cell r="F6481" t="str">
            <v>130LA01</v>
          </cell>
          <cell r="G6481" t="str">
            <v>21010101LA01</v>
          </cell>
          <cell r="H6481">
            <v>3450000</v>
          </cell>
          <cell r="I6481" t="str">
            <v>K</v>
          </cell>
          <cell r="J6481" t="str">
            <v>LAUTAN LUAS, PT      LTL-10147</v>
          </cell>
          <cell r="K6481" t="str">
            <v>402370250</v>
          </cell>
        </row>
        <row r="6482">
          <cell r="A6482" t="str">
            <v>F</v>
          </cell>
          <cell r="B6482" t="str">
            <v>7</v>
          </cell>
          <cell r="D6482" t="str">
            <v>001499</v>
          </cell>
          <cell r="E6482">
            <v>38595</v>
          </cell>
          <cell r="F6482" t="str">
            <v>130LA01</v>
          </cell>
          <cell r="G6482" t="str">
            <v>21010101LA01</v>
          </cell>
          <cell r="H6482">
            <v>345000</v>
          </cell>
          <cell r="I6482" t="str">
            <v>K</v>
          </cell>
          <cell r="J6482" t="str">
            <v>KR PPN LAUTAN LUAS, PT  CWWPO-054-0317103      /</v>
          </cell>
          <cell r="K6482" t="str">
            <v>402370260</v>
          </cell>
        </row>
        <row r="6483">
          <cell r="A6483" t="str">
            <v>F</v>
          </cell>
          <cell r="B6483" t="str">
            <v>7</v>
          </cell>
          <cell r="D6483" t="str">
            <v>001499</v>
          </cell>
          <cell r="E6483">
            <v>38595</v>
          </cell>
          <cell r="F6483" t="str">
            <v>187LA01</v>
          </cell>
          <cell r="G6483" t="str">
            <v>11100301LA01</v>
          </cell>
          <cell r="H6483">
            <v>345000</v>
          </cell>
          <cell r="I6483" t="str">
            <v>D</v>
          </cell>
          <cell r="J6483" t="str">
            <v>PPN 10% LAUTAN LUAS, PT          CWWPO-054-0317103</v>
          </cell>
          <cell r="K6483" t="str">
            <v>402370270</v>
          </cell>
        </row>
        <row r="6484">
          <cell r="A6484" t="str">
            <v>F</v>
          </cell>
          <cell r="B6484" t="str">
            <v>7</v>
          </cell>
          <cell r="D6484" t="str">
            <v>001499</v>
          </cell>
          <cell r="E6484">
            <v>38595</v>
          </cell>
          <cell r="F6484" t="str">
            <v>1390300</v>
          </cell>
          <cell r="G6484" t="str">
            <v>210101020300</v>
          </cell>
          <cell r="H6484">
            <v>3450000</v>
          </cell>
          <cell r="I6484" t="str">
            <v>D</v>
          </cell>
          <cell r="J6484" t="str">
            <v>3031001B50279/08      6000.000-BH ASAM SULFAT TEKN</v>
          </cell>
          <cell r="K6484" t="str">
            <v>402370280</v>
          </cell>
        </row>
        <row r="6485">
          <cell r="A6485" t="str">
            <v>F</v>
          </cell>
          <cell r="B6485" t="str">
            <v>7</v>
          </cell>
          <cell r="D6485" t="str">
            <v>001500</v>
          </cell>
          <cell r="E6485">
            <v>38595</v>
          </cell>
          <cell r="F6485" t="str">
            <v>130BR00</v>
          </cell>
          <cell r="G6485" t="str">
            <v>21010101BR00</v>
          </cell>
          <cell r="H6485">
            <v>4895000</v>
          </cell>
          <cell r="I6485" t="str">
            <v>K</v>
          </cell>
          <cell r="J6485" t="str">
            <v>BRATACO CV.          DB 04639</v>
          </cell>
          <cell r="K6485" t="str">
            <v>402370290</v>
          </cell>
        </row>
        <row r="6486">
          <cell r="A6486" t="str">
            <v>F</v>
          </cell>
          <cell r="B6486" t="str">
            <v>7</v>
          </cell>
          <cell r="D6486" t="str">
            <v>001500</v>
          </cell>
          <cell r="E6486">
            <v>38595</v>
          </cell>
          <cell r="F6486" t="str">
            <v>130BR00</v>
          </cell>
          <cell r="G6486" t="str">
            <v>21010101BR00</v>
          </cell>
          <cell r="H6486">
            <v>489500</v>
          </cell>
          <cell r="I6486" t="str">
            <v>K</v>
          </cell>
          <cell r="J6486" t="str">
            <v>KR PPN BRATACO CV.      CMIQB-428-0004639      /</v>
          </cell>
          <cell r="K6486" t="str">
            <v>402370300</v>
          </cell>
        </row>
        <row r="6487">
          <cell r="A6487" t="str">
            <v>F</v>
          </cell>
          <cell r="B6487" t="str">
            <v>7</v>
          </cell>
          <cell r="D6487" t="str">
            <v>001500</v>
          </cell>
          <cell r="E6487">
            <v>38595</v>
          </cell>
          <cell r="F6487" t="str">
            <v>187BR00</v>
          </cell>
          <cell r="G6487" t="str">
            <v>11100301BR00</v>
          </cell>
          <cell r="H6487">
            <v>489500</v>
          </cell>
          <cell r="I6487" t="str">
            <v>D</v>
          </cell>
          <cell r="J6487" t="str">
            <v>PPN 10% BRATACO CV.              CMIQB-428-0034458</v>
          </cell>
          <cell r="K6487" t="str">
            <v>402370310</v>
          </cell>
        </row>
        <row r="6488">
          <cell r="A6488" t="str">
            <v>F</v>
          </cell>
          <cell r="B6488" t="str">
            <v>7</v>
          </cell>
          <cell r="D6488" t="str">
            <v>001500</v>
          </cell>
          <cell r="E6488">
            <v>38595</v>
          </cell>
          <cell r="F6488" t="str">
            <v>9320000</v>
          </cell>
          <cell r="G6488" t="str">
            <v>710201010000</v>
          </cell>
          <cell r="H6488">
            <v>30000</v>
          </cell>
          <cell r="I6488" t="str">
            <v>K</v>
          </cell>
          <cell r="J6488" t="str">
            <v>SEL.KURS MENTHOLUM KRISTAL BPB.B.50415/08</v>
          </cell>
          <cell r="K6488" t="str">
            <v>402370320</v>
          </cell>
        </row>
        <row r="6489">
          <cell r="A6489" t="str">
            <v>F</v>
          </cell>
          <cell r="B6489" t="str">
            <v>7</v>
          </cell>
          <cell r="D6489" t="str">
            <v>001500</v>
          </cell>
          <cell r="E6489">
            <v>38595</v>
          </cell>
          <cell r="F6489" t="str">
            <v>1390300</v>
          </cell>
          <cell r="G6489" t="str">
            <v>210101020300</v>
          </cell>
          <cell r="H6489">
            <v>4925000</v>
          </cell>
          <cell r="I6489" t="str">
            <v>D</v>
          </cell>
          <cell r="J6489" t="str">
            <v>3012087B50415/08        25.000-KG MENTHOLUM, KRIST</v>
          </cell>
          <cell r="K6489" t="str">
            <v>402370330</v>
          </cell>
        </row>
        <row r="6490">
          <cell r="A6490" t="str">
            <v>F</v>
          </cell>
          <cell r="B6490" t="str">
            <v>7</v>
          </cell>
          <cell r="D6490" t="str">
            <v>001501</v>
          </cell>
          <cell r="E6490">
            <v>38595</v>
          </cell>
          <cell r="F6490" t="str">
            <v>130BR00</v>
          </cell>
          <cell r="G6490" t="str">
            <v>21010101BR00</v>
          </cell>
          <cell r="H6490">
            <v>2800000</v>
          </cell>
          <cell r="I6490" t="str">
            <v>K</v>
          </cell>
          <cell r="J6490" t="str">
            <v>BRATACO CV.          DB 04657</v>
          </cell>
          <cell r="K6490" t="str">
            <v>402370340</v>
          </cell>
        </row>
        <row r="6491">
          <cell r="A6491" t="str">
            <v>F</v>
          </cell>
          <cell r="B6491" t="str">
            <v>7</v>
          </cell>
          <cell r="D6491" t="str">
            <v>001501</v>
          </cell>
          <cell r="E6491">
            <v>38595</v>
          </cell>
          <cell r="F6491" t="str">
            <v>130BR00</v>
          </cell>
          <cell r="G6491" t="str">
            <v>21010101BR00</v>
          </cell>
          <cell r="H6491">
            <v>280000</v>
          </cell>
          <cell r="I6491" t="str">
            <v>K</v>
          </cell>
          <cell r="J6491" t="str">
            <v>KR PPN BRATACO CV.      CMIQB-428-0034471      /</v>
          </cell>
          <cell r="K6491" t="str">
            <v>402370350</v>
          </cell>
        </row>
        <row r="6492">
          <cell r="A6492" t="str">
            <v>F</v>
          </cell>
          <cell r="B6492" t="str">
            <v>7</v>
          </cell>
          <cell r="D6492" t="str">
            <v>001501</v>
          </cell>
          <cell r="E6492">
            <v>38595</v>
          </cell>
          <cell r="F6492" t="str">
            <v>187BR00</v>
          </cell>
          <cell r="G6492" t="str">
            <v>11100301BR00</v>
          </cell>
          <cell r="H6492">
            <v>280000</v>
          </cell>
          <cell r="I6492" t="str">
            <v>D</v>
          </cell>
          <cell r="J6492" t="str">
            <v>PPN 10% BRATACO CV.              CMIQB-428-0034471</v>
          </cell>
          <cell r="K6492" t="str">
            <v>402370360</v>
          </cell>
        </row>
        <row r="6493">
          <cell r="A6493" t="str">
            <v>F</v>
          </cell>
          <cell r="B6493" t="str">
            <v>7</v>
          </cell>
          <cell r="D6493" t="str">
            <v>001501</v>
          </cell>
          <cell r="E6493">
            <v>38595</v>
          </cell>
          <cell r="F6493" t="str">
            <v>1390300</v>
          </cell>
          <cell r="G6493" t="str">
            <v>210101020300</v>
          </cell>
          <cell r="H6493">
            <v>2800000</v>
          </cell>
          <cell r="I6493" t="str">
            <v>D</v>
          </cell>
          <cell r="J6493" t="str">
            <v>3114002B50274/08      1000.000-BH KALSIUM KLORIDA</v>
          </cell>
          <cell r="K6493" t="str">
            <v>402370370</v>
          </cell>
        </row>
        <row r="6494">
          <cell r="A6494" t="str">
            <v>F</v>
          </cell>
          <cell r="B6494" t="str">
            <v>7</v>
          </cell>
          <cell r="D6494" t="str">
            <v>001502</v>
          </cell>
          <cell r="E6494">
            <v>38595</v>
          </cell>
          <cell r="F6494" t="str">
            <v>130PU13</v>
          </cell>
          <cell r="G6494" t="str">
            <v>21010101PU13</v>
          </cell>
          <cell r="H6494">
            <v>6440000</v>
          </cell>
          <cell r="I6494" t="str">
            <v>K</v>
          </cell>
          <cell r="J6494" t="str">
            <v>PURINUSA EKA PERSADA 349768/KW/08/05</v>
          </cell>
          <cell r="K6494" t="str">
            <v>402370380</v>
          </cell>
        </row>
        <row r="6495">
          <cell r="A6495" t="str">
            <v>F</v>
          </cell>
          <cell r="B6495" t="str">
            <v>7</v>
          </cell>
          <cell r="D6495" t="str">
            <v>001502</v>
          </cell>
          <cell r="E6495">
            <v>38595</v>
          </cell>
          <cell r="F6495" t="str">
            <v>130PU13</v>
          </cell>
          <cell r="G6495" t="str">
            <v>21010101PU13</v>
          </cell>
          <cell r="H6495">
            <v>644000</v>
          </cell>
          <cell r="I6495" t="str">
            <v>K</v>
          </cell>
          <cell r="J6495" t="str">
            <v>KR PPN PURINUSA EKA PER CYRRK-429-0349768      /</v>
          </cell>
          <cell r="K6495" t="str">
            <v>402370390</v>
          </cell>
        </row>
        <row r="6496">
          <cell r="A6496" t="str">
            <v>F</v>
          </cell>
          <cell r="B6496" t="str">
            <v>7</v>
          </cell>
          <cell r="D6496" t="str">
            <v>001502</v>
          </cell>
          <cell r="E6496">
            <v>38595</v>
          </cell>
          <cell r="F6496" t="str">
            <v>187PU13</v>
          </cell>
          <cell r="G6496" t="str">
            <v>11100301PU13</v>
          </cell>
          <cell r="H6496">
            <v>644000</v>
          </cell>
          <cell r="I6496" t="str">
            <v>D</v>
          </cell>
          <cell r="J6496" t="str">
            <v>PPN 10% PURINUSA EKA PERSADA, PT CYRRK-429-0349768</v>
          </cell>
          <cell r="K6496" t="str">
            <v>402370400</v>
          </cell>
        </row>
        <row r="6497">
          <cell r="A6497" t="str">
            <v>F</v>
          </cell>
          <cell r="B6497" t="str">
            <v>7</v>
          </cell>
          <cell r="D6497" t="str">
            <v>001502</v>
          </cell>
          <cell r="E6497">
            <v>38595</v>
          </cell>
          <cell r="F6497" t="str">
            <v>1390300</v>
          </cell>
          <cell r="G6497" t="str">
            <v>210101020300</v>
          </cell>
          <cell r="H6497">
            <v>6440000</v>
          </cell>
          <cell r="I6497" t="str">
            <v>D</v>
          </cell>
          <cell r="J6497" t="str">
            <v>2200016K51218/08      3500.000-BH BOX KARTON NO. 2</v>
          </cell>
          <cell r="K6497" t="str">
            <v>402370410</v>
          </cell>
        </row>
        <row r="6498">
          <cell r="A6498" t="str">
            <v>F</v>
          </cell>
          <cell r="B6498" t="str">
            <v>7</v>
          </cell>
          <cell r="D6498" t="str">
            <v>001503</v>
          </cell>
          <cell r="E6498">
            <v>38595</v>
          </cell>
          <cell r="F6498" t="str">
            <v>130PU13</v>
          </cell>
          <cell r="G6498" t="str">
            <v>21010101PU13</v>
          </cell>
          <cell r="H6498">
            <v>7296000</v>
          </cell>
          <cell r="I6498" t="str">
            <v>K</v>
          </cell>
          <cell r="J6498" t="str">
            <v>PURINUSA EKA PERSADA 349832/KW/08/05</v>
          </cell>
          <cell r="K6498" t="str">
            <v>402370420</v>
          </cell>
        </row>
        <row r="6499">
          <cell r="A6499" t="str">
            <v>F</v>
          </cell>
          <cell r="B6499" t="str">
            <v>7</v>
          </cell>
          <cell r="D6499" t="str">
            <v>001503</v>
          </cell>
          <cell r="E6499">
            <v>38595</v>
          </cell>
          <cell r="F6499" t="str">
            <v>130PU13</v>
          </cell>
          <cell r="G6499" t="str">
            <v>21010101PU13</v>
          </cell>
          <cell r="H6499">
            <v>729600</v>
          </cell>
          <cell r="I6499" t="str">
            <v>K</v>
          </cell>
          <cell r="J6499" t="str">
            <v>KR PPN PURINUSA EKA PER CYRRK-429-0349832      /</v>
          </cell>
          <cell r="K6499" t="str">
            <v>402370430</v>
          </cell>
        </row>
        <row r="6500">
          <cell r="A6500" t="str">
            <v>F</v>
          </cell>
          <cell r="B6500" t="str">
            <v>7</v>
          </cell>
          <cell r="D6500" t="str">
            <v>001503</v>
          </cell>
          <cell r="E6500">
            <v>38595</v>
          </cell>
          <cell r="F6500" t="str">
            <v>187PU13</v>
          </cell>
          <cell r="G6500" t="str">
            <v>11100301PU13</v>
          </cell>
          <cell r="H6500">
            <v>729600</v>
          </cell>
          <cell r="I6500" t="str">
            <v>D</v>
          </cell>
          <cell r="J6500" t="str">
            <v>PPN 10% PURINUSA EKA PERSADA, PT CYRRK-429-0349832</v>
          </cell>
          <cell r="K6500" t="str">
            <v>402370440</v>
          </cell>
        </row>
        <row r="6501">
          <cell r="A6501" t="str">
            <v>F</v>
          </cell>
          <cell r="B6501" t="str">
            <v>7</v>
          </cell>
          <cell r="D6501" t="str">
            <v>001503</v>
          </cell>
          <cell r="E6501">
            <v>38595</v>
          </cell>
          <cell r="F6501" t="str">
            <v>1390300</v>
          </cell>
          <cell r="G6501" t="str">
            <v>210101020300</v>
          </cell>
          <cell r="H6501">
            <v>7296000</v>
          </cell>
          <cell r="I6501" t="str">
            <v>D</v>
          </cell>
          <cell r="J6501" t="str">
            <v>2200009K51219/08      4800.000-BH BOX KARTON NO. 1</v>
          </cell>
          <cell r="K6501" t="str">
            <v>402370450</v>
          </cell>
        </row>
        <row r="6502">
          <cell r="A6502" t="str">
            <v>F</v>
          </cell>
          <cell r="B6502" t="str">
            <v>7</v>
          </cell>
          <cell r="D6502" t="str">
            <v>001504</v>
          </cell>
          <cell r="E6502">
            <v>38595</v>
          </cell>
          <cell r="F6502" t="str">
            <v>130PU13</v>
          </cell>
          <cell r="G6502" t="str">
            <v>21010101PU13</v>
          </cell>
          <cell r="H6502">
            <v>1816450</v>
          </cell>
          <cell r="I6502" t="str">
            <v>K</v>
          </cell>
          <cell r="J6502" t="str">
            <v>PURINUSA EKA PERSADA 349919/KW/08/05</v>
          </cell>
          <cell r="K6502" t="str">
            <v>402370460</v>
          </cell>
        </row>
        <row r="6503">
          <cell r="A6503" t="str">
            <v>F</v>
          </cell>
          <cell r="B6503" t="str">
            <v>7</v>
          </cell>
          <cell r="D6503" t="str">
            <v>001504</v>
          </cell>
          <cell r="E6503">
            <v>38595</v>
          </cell>
          <cell r="F6503" t="str">
            <v>130PU13</v>
          </cell>
          <cell r="G6503" t="str">
            <v>21010101PU13</v>
          </cell>
          <cell r="H6503">
            <v>181645</v>
          </cell>
          <cell r="I6503" t="str">
            <v>K</v>
          </cell>
          <cell r="J6503" t="str">
            <v>KR PPN PURINUSA EKA PER CYRRK-429-0349919      /</v>
          </cell>
          <cell r="K6503" t="str">
            <v>402370470</v>
          </cell>
        </row>
        <row r="6504">
          <cell r="A6504" t="str">
            <v>F</v>
          </cell>
          <cell r="B6504" t="str">
            <v>7</v>
          </cell>
          <cell r="D6504" t="str">
            <v>001504</v>
          </cell>
          <cell r="E6504">
            <v>38595</v>
          </cell>
          <cell r="F6504" t="str">
            <v>187PU13</v>
          </cell>
          <cell r="G6504" t="str">
            <v>11100301PU13</v>
          </cell>
          <cell r="H6504">
            <v>181645</v>
          </cell>
          <cell r="I6504" t="str">
            <v>D</v>
          </cell>
          <cell r="J6504" t="str">
            <v>PPN 10% PURINUSA EKA PERSADA, PT CYRRK-429-0349919</v>
          </cell>
          <cell r="K6504" t="str">
            <v>402370480</v>
          </cell>
        </row>
        <row r="6505">
          <cell r="A6505" t="str">
            <v>F</v>
          </cell>
          <cell r="B6505" t="str">
            <v>7</v>
          </cell>
          <cell r="D6505" t="str">
            <v>001504</v>
          </cell>
          <cell r="E6505">
            <v>38595</v>
          </cell>
          <cell r="F6505" t="str">
            <v>1390300</v>
          </cell>
          <cell r="G6505" t="str">
            <v>210101020300</v>
          </cell>
          <cell r="H6505">
            <v>1816450</v>
          </cell>
          <cell r="I6505" t="str">
            <v>D</v>
          </cell>
          <cell r="J6505" t="str">
            <v>2201013K51223/08       850.000-BH BOX KARTON NO. 2</v>
          </cell>
          <cell r="K6505" t="str">
            <v>402370490</v>
          </cell>
        </row>
        <row r="6506">
          <cell r="A6506" t="str">
            <v>F</v>
          </cell>
          <cell r="B6506" t="str">
            <v>7</v>
          </cell>
          <cell r="D6506" t="str">
            <v>001505</v>
          </cell>
          <cell r="E6506">
            <v>38595</v>
          </cell>
          <cell r="F6506" t="str">
            <v>130PU13</v>
          </cell>
          <cell r="G6506" t="str">
            <v>21010101PU13</v>
          </cell>
          <cell r="H6506">
            <v>884400</v>
          </cell>
          <cell r="I6506" t="str">
            <v>K</v>
          </cell>
          <cell r="J6506" t="str">
            <v>PURINUSA EKA PERSADA 349920/KW/08/05</v>
          </cell>
          <cell r="K6506" t="str">
            <v>402370500</v>
          </cell>
        </row>
        <row r="6507">
          <cell r="A6507" t="str">
            <v>F</v>
          </cell>
          <cell r="B6507" t="str">
            <v>1</v>
          </cell>
          <cell r="D6507" t="str">
            <v>003662</v>
          </cell>
          <cell r="E6507">
            <v>38588</v>
          </cell>
          <cell r="F6507" t="str">
            <v>1000000</v>
          </cell>
          <cell r="G6507" t="str">
            <v>110101010000</v>
          </cell>
          <cell r="H6507">
            <v>585000</v>
          </cell>
          <cell r="I6507" t="str">
            <v>K</v>
          </cell>
          <cell r="J6507" t="str">
            <v>PEMBELIAN PERANGKAT KOMPUTER (RAB) BLN AGUSTUS'05</v>
          </cell>
          <cell r="K6507" t="str">
            <v>103250010</v>
          </cell>
        </row>
        <row r="6508">
          <cell r="A6508" t="str">
            <v>F</v>
          </cell>
          <cell r="B6508" t="str">
            <v>1</v>
          </cell>
          <cell r="D6508" t="str">
            <v>003662</v>
          </cell>
          <cell r="E6508">
            <v>38588</v>
          </cell>
          <cell r="F6508" t="str">
            <v>46107O1</v>
          </cell>
          <cell r="G6508" t="str">
            <v>6604020107O1</v>
          </cell>
          <cell r="H6508">
            <v>395000</v>
          </cell>
          <cell r="I6508" t="str">
            <v>D</v>
          </cell>
          <cell r="J6508" t="str">
            <v>I UNIT PRINTER HP BJ 3744                PEMBELIAN</v>
          </cell>
          <cell r="K6508" t="str">
            <v>103250020</v>
          </cell>
        </row>
        <row r="6509">
          <cell r="A6509" t="str">
            <v>F</v>
          </cell>
          <cell r="B6509" t="str">
            <v>1</v>
          </cell>
          <cell r="D6509" t="str">
            <v>003662</v>
          </cell>
          <cell r="E6509">
            <v>38588</v>
          </cell>
          <cell r="F6509" t="str">
            <v>48604O1</v>
          </cell>
          <cell r="G6509" t="str">
            <v>6705030104O1</v>
          </cell>
          <cell r="H6509">
            <v>80000</v>
          </cell>
          <cell r="I6509" t="str">
            <v>D</v>
          </cell>
          <cell r="J6509" t="str">
            <v>2 BH JARUM HEAD PRINTER                  PEMBELIAN</v>
          </cell>
          <cell r="K6509" t="str">
            <v>103250030</v>
          </cell>
        </row>
        <row r="6510">
          <cell r="A6510" t="str">
            <v>F</v>
          </cell>
          <cell r="B6510" t="str">
            <v>1</v>
          </cell>
          <cell r="D6510" t="str">
            <v>003662</v>
          </cell>
          <cell r="E6510">
            <v>38588</v>
          </cell>
          <cell r="F6510" t="str">
            <v>48604O1</v>
          </cell>
          <cell r="G6510" t="str">
            <v>6705030104O1</v>
          </cell>
          <cell r="H6510">
            <v>95000</v>
          </cell>
          <cell r="I6510" t="str">
            <v>D</v>
          </cell>
          <cell r="J6510" t="str">
            <v>1 BH ROLL PAPER HOLDER                   PEMBELIAN</v>
          </cell>
          <cell r="K6510" t="str">
            <v>103250040</v>
          </cell>
        </row>
        <row r="6511">
          <cell r="A6511" t="str">
            <v>F</v>
          </cell>
          <cell r="B6511" t="str">
            <v>1</v>
          </cell>
          <cell r="D6511" t="str">
            <v>003662</v>
          </cell>
          <cell r="E6511">
            <v>38588</v>
          </cell>
          <cell r="F6511" t="str">
            <v>48604O1</v>
          </cell>
          <cell r="G6511" t="str">
            <v>6705030104O1</v>
          </cell>
          <cell r="H6511">
            <v>15000</v>
          </cell>
          <cell r="I6511" t="str">
            <v>D</v>
          </cell>
          <cell r="J6511" t="str">
            <v>1 BH PLAT HEAD PRINTER LQ 2170           PEMBELIAN</v>
          </cell>
          <cell r="K6511" t="str">
            <v>103250050</v>
          </cell>
        </row>
        <row r="6512">
          <cell r="A6512" t="str">
            <v>F</v>
          </cell>
          <cell r="B6512" t="str">
            <v>2</v>
          </cell>
          <cell r="D6512" t="str">
            <v>001577</v>
          </cell>
          <cell r="E6512">
            <v>38594</v>
          </cell>
          <cell r="F6512" t="str">
            <v>181AL20</v>
          </cell>
          <cell r="G6512" t="str">
            <v>21030301AL20</v>
          </cell>
          <cell r="H6512">
            <v>450000</v>
          </cell>
          <cell r="I6512" t="str">
            <v>K</v>
          </cell>
          <cell r="J6512" t="str">
            <v>PPH 21--ALWI ASTI SH</v>
          </cell>
          <cell r="K6512" t="str">
            <v>301650010</v>
          </cell>
        </row>
        <row r="6513">
          <cell r="A6513" t="str">
            <v>F</v>
          </cell>
          <cell r="B6513" t="str">
            <v>2</v>
          </cell>
          <cell r="D6513" t="str">
            <v>001577</v>
          </cell>
          <cell r="E6513">
            <v>38594</v>
          </cell>
          <cell r="F6513" t="str">
            <v>1010200</v>
          </cell>
          <cell r="G6513" t="str">
            <v>110302010200</v>
          </cell>
          <cell r="H6513">
            <v>22550000</v>
          </cell>
          <cell r="I6513" t="str">
            <v>K</v>
          </cell>
          <cell r="J6513" t="str">
            <v>983/MH/VIII/05 ALWI ASTI SH KW.PB/SK-026/JS/VI/05</v>
          </cell>
          <cell r="K6513" t="str">
            <v>301650020</v>
          </cell>
        </row>
        <row r="6514">
          <cell r="A6514" t="str">
            <v>F</v>
          </cell>
          <cell r="B6514" t="str">
            <v>2</v>
          </cell>
          <cell r="D6514" t="str">
            <v>001577</v>
          </cell>
          <cell r="E6514">
            <v>38594</v>
          </cell>
          <cell r="F6514" t="str">
            <v>1900400</v>
          </cell>
          <cell r="G6514" t="str">
            <v>150303010400</v>
          </cell>
          <cell r="H6514">
            <v>23000000</v>
          </cell>
          <cell r="I6514" t="str">
            <v>D</v>
          </cell>
          <cell r="J6514" t="str">
            <v>TERMIN KE 3 BIAYA PROSES SERTIPIKAT HGB/HGU</v>
          </cell>
          <cell r="K6514" t="str">
            <v>301650030</v>
          </cell>
        </row>
        <row r="6515">
          <cell r="A6515" t="str">
            <v>F</v>
          </cell>
          <cell r="B6515" t="str">
            <v>2</v>
          </cell>
          <cell r="D6515" t="str">
            <v>001578</v>
          </cell>
          <cell r="E6515">
            <v>38590</v>
          </cell>
          <cell r="F6515" t="str">
            <v>183AF01</v>
          </cell>
          <cell r="G6515" t="str">
            <v>21030401AF01</v>
          </cell>
          <cell r="H6515">
            <v>724200</v>
          </cell>
          <cell r="I6515" t="str">
            <v>K</v>
          </cell>
          <cell r="J6515" t="str">
            <v>PPH 23 : AFIAT IND.PHARMASI, PT 136/MH/NR/VIII/05</v>
          </cell>
          <cell r="K6515" t="str">
            <v>301650040</v>
          </cell>
        </row>
        <row r="6516">
          <cell r="A6516" t="str">
            <v>F</v>
          </cell>
          <cell r="B6516" t="str">
            <v>2</v>
          </cell>
          <cell r="D6516" t="str">
            <v>001578</v>
          </cell>
          <cell r="E6516">
            <v>38590</v>
          </cell>
          <cell r="F6516" t="str">
            <v>1010200</v>
          </cell>
          <cell r="G6516" t="str">
            <v>110302010200</v>
          </cell>
          <cell r="H6516">
            <v>12552800</v>
          </cell>
          <cell r="I6516" t="str">
            <v>K</v>
          </cell>
          <cell r="J6516" t="str">
            <v>736/MH/VII/05 AFIAT INDUSTRI KW.015</v>
          </cell>
          <cell r="K6516" t="str">
            <v>301650050</v>
          </cell>
        </row>
        <row r="6517">
          <cell r="A6517" t="str">
            <v>F</v>
          </cell>
          <cell r="B6517" t="str">
            <v>2</v>
          </cell>
          <cell r="D6517" t="str">
            <v>001578</v>
          </cell>
          <cell r="E6517">
            <v>38590</v>
          </cell>
          <cell r="F6517" t="str">
            <v>408AF01</v>
          </cell>
          <cell r="G6517" t="str">
            <v>51070001AF01</v>
          </cell>
          <cell r="H6517">
            <v>12070000</v>
          </cell>
          <cell r="I6517" t="str">
            <v>D</v>
          </cell>
          <cell r="J6517" t="str">
            <v>2.414.000 BUTIR TABLET CALCIUM LACTATE</v>
          </cell>
          <cell r="K6517" t="str">
            <v>301650060</v>
          </cell>
        </row>
        <row r="6518">
          <cell r="A6518" t="str">
            <v>F</v>
          </cell>
          <cell r="B6518" t="str">
            <v>7</v>
          </cell>
          <cell r="D6518" t="str">
            <v>001505</v>
          </cell>
          <cell r="E6518">
            <v>38595</v>
          </cell>
          <cell r="F6518" t="str">
            <v>187PU13</v>
          </cell>
          <cell r="G6518" t="str">
            <v>11100301PU13</v>
          </cell>
          <cell r="H6518">
            <v>88440</v>
          </cell>
          <cell r="I6518" t="str">
            <v>D</v>
          </cell>
          <cell r="J6518" t="str">
            <v>PPN 10% PURINUSA EKA PERSADA, PT CYRRK-429-0349920</v>
          </cell>
          <cell r="K6518" t="str">
            <v>402370510</v>
          </cell>
        </row>
        <row r="6519">
          <cell r="A6519" t="str">
            <v>F</v>
          </cell>
          <cell r="B6519" t="str">
            <v>2</v>
          </cell>
          <cell r="D6519" t="str">
            <v>001578</v>
          </cell>
          <cell r="E6519">
            <v>38590</v>
          </cell>
          <cell r="F6519" t="str">
            <v>187AF01</v>
          </cell>
          <cell r="G6519" t="str">
            <v>11100301AF01</v>
          </cell>
          <cell r="H6519">
            <v>1207000</v>
          </cell>
          <cell r="I6519" t="str">
            <v>D</v>
          </cell>
          <cell r="J6519" t="str">
            <v>PPN 10% AFIAT IND.PHARMASI, PT   CLQPQ-421-0014810</v>
          </cell>
          <cell r="K6519" t="str">
            <v>301650070</v>
          </cell>
        </row>
        <row r="6520">
          <cell r="A6520" t="str">
            <v>F</v>
          </cell>
          <cell r="B6520" t="str">
            <v>7</v>
          </cell>
          <cell r="D6520" t="str">
            <v>001505</v>
          </cell>
          <cell r="E6520">
            <v>38595</v>
          </cell>
          <cell r="F6520" t="str">
            <v>130PU13</v>
          </cell>
          <cell r="G6520" t="str">
            <v>21010101PU13</v>
          </cell>
          <cell r="H6520">
            <v>88440</v>
          </cell>
          <cell r="I6520" t="str">
            <v>K</v>
          </cell>
          <cell r="J6520" t="str">
            <v>KR PPN PURINUSA EKA PER CYRRK-429-0349920      /</v>
          </cell>
          <cell r="K6520" t="str">
            <v>402370520</v>
          </cell>
        </row>
        <row r="6521">
          <cell r="A6521" t="str">
            <v>F</v>
          </cell>
          <cell r="B6521" t="str">
            <v>7</v>
          </cell>
          <cell r="D6521" t="str">
            <v>001505</v>
          </cell>
          <cell r="E6521">
            <v>38595</v>
          </cell>
          <cell r="F6521" t="str">
            <v>1390300</v>
          </cell>
          <cell r="G6521" t="str">
            <v>210101020300</v>
          </cell>
          <cell r="H6521">
            <v>884400</v>
          </cell>
          <cell r="I6521" t="str">
            <v>D</v>
          </cell>
          <cell r="J6521" t="str">
            <v>2200008K51224/08       440.000-BH BOX KARTON NO. 1</v>
          </cell>
          <cell r="K6521" t="str">
            <v>402370530</v>
          </cell>
        </row>
        <row r="6522">
          <cell r="A6522" t="str">
            <v>F</v>
          </cell>
          <cell r="B6522" t="str">
            <v>2</v>
          </cell>
          <cell r="D6522" t="str">
            <v>001579</v>
          </cell>
          <cell r="E6522">
            <v>38590</v>
          </cell>
          <cell r="F6522" t="str">
            <v>183AG04</v>
          </cell>
          <cell r="G6522" t="str">
            <v>21030401AG04</v>
          </cell>
          <cell r="H6522">
            <v>16363</v>
          </cell>
          <cell r="I6522" t="str">
            <v>K</v>
          </cell>
          <cell r="J6522" t="str">
            <v>PPH 23 : AGRICON 134/MH/NR/VIII/05</v>
          </cell>
          <cell r="K6522" t="str">
            <v>301650080</v>
          </cell>
        </row>
        <row r="6523">
          <cell r="A6523" t="str">
            <v>F</v>
          </cell>
          <cell r="B6523" t="str">
            <v>2</v>
          </cell>
          <cell r="D6523" t="str">
            <v>001579</v>
          </cell>
          <cell r="E6523">
            <v>38590</v>
          </cell>
          <cell r="F6523" t="str">
            <v>1010200</v>
          </cell>
          <cell r="G6523" t="str">
            <v>110302010200</v>
          </cell>
          <cell r="H6523">
            <v>1183637</v>
          </cell>
          <cell r="I6523" t="str">
            <v>K</v>
          </cell>
          <cell r="J6523" t="str">
            <v>884/MH/VIII/05 AGRICON PUTRA KW.25040924</v>
          </cell>
          <cell r="K6523" t="str">
            <v>301650090</v>
          </cell>
        </row>
        <row r="6524">
          <cell r="A6524" t="str">
            <v>F</v>
          </cell>
          <cell r="B6524" t="str">
            <v>2</v>
          </cell>
          <cell r="D6524" t="str">
            <v>001579</v>
          </cell>
          <cell r="E6524">
            <v>38590</v>
          </cell>
          <cell r="F6524" t="str">
            <v>42903N1</v>
          </cell>
          <cell r="G6524" t="str">
            <v>6205000303N1</v>
          </cell>
          <cell r="H6524">
            <v>1090909</v>
          </cell>
          <cell r="I6524" t="str">
            <v>D</v>
          </cell>
          <cell r="J6524" t="str">
            <v>JASAPEST CONTROL TGL 27/6 - 15/7 2005  PENYIMPANAN</v>
          </cell>
          <cell r="K6524" t="str">
            <v>301650100</v>
          </cell>
        </row>
        <row r="6525">
          <cell r="A6525" t="str">
            <v>F</v>
          </cell>
          <cell r="B6525" t="str">
            <v>7</v>
          </cell>
          <cell r="D6525" t="str">
            <v>001506</v>
          </cell>
          <cell r="E6525">
            <v>38595</v>
          </cell>
          <cell r="F6525" t="str">
            <v>135SU38</v>
          </cell>
          <cell r="G6525" t="str">
            <v>21050601SU38</v>
          </cell>
          <cell r="H6525">
            <v>230000</v>
          </cell>
          <cell r="I6525" t="str">
            <v>K</v>
          </cell>
          <cell r="J6525" t="str">
            <v>SUKMA SCIENT.ABADI,P 495</v>
          </cell>
          <cell r="K6525" t="str">
            <v>402370540</v>
          </cell>
        </row>
        <row r="6526">
          <cell r="A6526" t="str">
            <v>F</v>
          </cell>
          <cell r="B6526" t="str">
            <v>7</v>
          </cell>
          <cell r="D6526" t="str">
            <v>001506</v>
          </cell>
          <cell r="E6526">
            <v>38595</v>
          </cell>
          <cell r="F6526" t="str">
            <v>135SU38</v>
          </cell>
          <cell r="G6526" t="str">
            <v>21050601SU38</v>
          </cell>
          <cell r="H6526">
            <v>23000</v>
          </cell>
          <cell r="I6526" t="str">
            <v>K</v>
          </cell>
          <cell r="J6526" t="str">
            <v>KR PPN SUKMA SCIENT.ABA CZWLH-041-0002495      /</v>
          </cell>
          <cell r="K6526" t="str">
            <v>402370550</v>
          </cell>
        </row>
        <row r="6527">
          <cell r="A6527" t="str">
            <v>F</v>
          </cell>
          <cell r="B6527" t="str">
            <v>2</v>
          </cell>
          <cell r="D6527" t="str">
            <v>001579</v>
          </cell>
          <cell r="E6527">
            <v>38590</v>
          </cell>
          <cell r="F6527" t="str">
            <v>187AG04</v>
          </cell>
          <cell r="G6527" t="str">
            <v>11100301AG04</v>
          </cell>
          <cell r="H6527">
            <v>109091</v>
          </cell>
          <cell r="I6527" t="str">
            <v>D</v>
          </cell>
          <cell r="J6527" t="str">
            <v>PPN 10% AGRICON                  EZCGT-428-0001628</v>
          </cell>
          <cell r="K6527" t="str">
            <v>301650110</v>
          </cell>
        </row>
        <row r="6528">
          <cell r="A6528" t="str">
            <v>F</v>
          </cell>
          <cell r="B6528" t="str">
            <v>7</v>
          </cell>
          <cell r="D6528" t="str">
            <v>001506</v>
          </cell>
          <cell r="E6528">
            <v>38595</v>
          </cell>
          <cell r="F6528" t="str">
            <v>187SU38</v>
          </cell>
          <cell r="G6528" t="str">
            <v>11100301SU38</v>
          </cell>
          <cell r="H6528">
            <v>23000</v>
          </cell>
          <cell r="I6528" t="str">
            <v>D</v>
          </cell>
          <cell r="J6528" t="str">
            <v>PPN 10% SUKMA SCIENT.ABADI,PT.   CZWLH-041-0002495</v>
          </cell>
          <cell r="K6528" t="str">
            <v>402370560</v>
          </cell>
        </row>
        <row r="6529">
          <cell r="A6529" t="str">
            <v>F</v>
          </cell>
          <cell r="B6529" t="str">
            <v>7</v>
          </cell>
          <cell r="D6529" t="str">
            <v>001506</v>
          </cell>
          <cell r="E6529">
            <v>38595</v>
          </cell>
          <cell r="F6529" t="str">
            <v>42300L1</v>
          </cell>
          <cell r="G6529" t="str">
            <v>6204010100L1</v>
          </cell>
          <cell r="H6529">
            <v>230000</v>
          </cell>
          <cell r="I6529" t="str">
            <v>D</v>
          </cell>
          <cell r="J6529" t="str">
            <v>1 BTL METHANOL CROMASOLV       TEKNOLOGI FORMULASI</v>
          </cell>
          <cell r="K6529" t="str">
            <v>402370570</v>
          </cell>
        </row>
        <row r="6530">
          <cell r="A6530" t="str">
            <v>F</v>
          </cell>
          <cell r="B6530" t="str">
            <v>2</v>
          </cell>
          <cell r="D6530" t="str">
            <v>001580</v>
          </cell>
          <cell r="E6530">
            <v>38590</v>
          </cell>
          <cell r="F6530" t="str">
            <v>183TR26</v>
          </cell>
          <cell r="G6530" t="str">
            <v>21030401TR26</v>
          </cell>
          <cell r="H6530">
            <v>1370760</v>
          </cell>
          <cell r="I6530" t="str">
            <v>K</v>
          </cell>
          <cell r="J6530" t="str">
            <v>PPH 23 : TRIFA RAYA LAB,PT 135/MH/NR/VIII/05</v>
          </cell>
          <cell r="K6530" t="str">
            <v>301650120</v>
          </cell>
        </row>
        <row r="6531">
          <cell r="A6531" t="str">
            <v>F</v>
          </cell>
          <cell r="B6531" t="str">
            <v>7</v>
          </cell>
          <cell r="D6531" t="str">
            <v>001507</v>
          </cell>
          <cell r="E6531">
            <v>38595</v>
          </cell>
          <cell r="F6531" t="str">
            <v>135SU38</v>
          </cell>
          <cell r="G6531" t="str">
            <v>21050601SU38</v>
          </cell>
          <cell r="H6531">
            <v>690000</v>
          </cell>
          <cell r="I6531" t="str">
            <v>K</v>
          </cell>
          <cell r="J6531" t="str">
            <v>SUKMA SCIENT.ABADI,P 496</v>
          </cell>
          <cell r="K6531" t="str">
            <v>402370580</v>
          </cell>
        </row>
        <row r="6532">
          <cell r="A6532" t="str">
            <v>F</v>
          </cell>
          <cell r="B6532" t="str">
            <v>7</v>
          </cell>
          <cell r="D6532" t="str">
            <v>001507</v>
          </cell>
          <cell r="E6532">
            <v>38595</v>
          </cell>
          <cell r="F6532" t="str">
            <v>135SU38</v>
          </cell>
          <cell r="G6532" t="str">
            <v>21050601SU38</v>
          </cell>
          <cell r="H6532">
            <v>69000</v>
          </cell>
          <cell r="I6532" t="str">
            <v>K</v>
          </cell>
          <cell r="J6532" t="str">
            <v>KR PPN SUKMA SCIENT.ABA CZWLH-041-0002496      /</v>
          </cell>
          <cell r="K6532" t="str">
            <v>402370590</v>
          </cell>
        </row>
        <row r="6533">
          <cell r="A6533" t="str">
            <v>F</v>
          </cell>
          <cell r="B6533" t="str">
            <v>7</v>
          </cell>
          <cell r="D6533" t="str">
            <v>001507</v>
          </cell>
          <cell r="E6533">
            <v>38595</v>
          </cell>
          <cell r="F6533" t="str">
            <v>187SU38</v>
          </cell>
          <cell r="G6533" t="str">
            <v>11100301SU38</v>
          </cell>
          <cell r="H6533">
            <v>69000</v>
          </cell>
          <cell r="I6533" t="str">
            <v>D</v>
          </cell>
          <cell r="J6533" t="str">
            <v>PPN 10% SUKMA SCIENT.ABADI,PT.   CZWLH-041-0002496</v>
          </cell>
          <cell r="K6533" t="str">
            <v>402370600</v>
          </cell>
        </row>
        <row r="6534">
          <cell r="A6534" t="str">
            <v>F</v>
          </cell>
          <cell r="B6534" t="str">
            <v>2</v>
          </cell>
          <cell r="D6534" t="str">
            <v>001580</v>
          </cell>
          <cell r="E6534">
            <v>38590</v>
          </cell>
          <cell r="F6534" t="str">
            <v>1010200</v>
          </cell>
          <cell r="G6534" t="str">
            <v>110302010200</v>
          </cell>
          <cell r="H6534">
            <v>23759840</v>
          </cell>
          <cell r="I6534" t="str">
            <v>K</v>
          </cell>
          <cell r="J6534" t="str">
            <v>735/MH/VII/05 TRIFA RAYA LAB KW.08/VI/05</v>
          </cell>
          <cell r="K6534" t="str">
            <v>301650130</v>
          </cell>
        </row>
        <row r="6535">
          <cell r="A6535" t="str">
            <v>F</v>
          </cell>
          <cell r="B6535" t="str">
            <v>7</v>
          </cell>
          <cell r="D6535" t="str">
            <v>001507</v>
          </cell>
          <cell r="E6535">
            <v>38595</v>
          </cell>
          <cell r="F6535" t="str">
            <v>42300K1</v>
          </cell>
          <cell r="G6535" t="str">
            <v>6204010100K1</v>
          </cell>
          <cell r="H6535">
            <v>690000</v>
          </cell>
          <cell r="I6535" t="str">
            <v>D</v>
          </cell>
          <cell r="J6535" t="str">
            <v>3 BTL METHANOL CROMASOLV      LABORATORIUM PENGUJI</v>
          </cell>
          <cell r="K6535" t="str">
            <v>402370610</v>
          </cell>
        </row>
        <row r="6536">
          <cell r="A6536" t="str">
            <v>F</v>
          </cell>
          <cell r="B6536" t="str">
            <v>2</v>
          </cell>
          <cell r="D6536" t="str">
            <v>001580</v>
          </cell>
          <cell r="E6536">
            <v>38590</v>
          </cell>
          <cell r="F6536" t="str">
            <v>408TR26</v>
          </cell>
          <cell r="G6536" t="str">
            <v>51070001TR26</v>
          </cell>
          <cell r="H6536">
            <v>22846000</v>
          </cell>
          <cell r="I6536" t="str">
            <v>D</v>
          </cell>
          <cell r="J6536" t="str">
            <v>1.419.200 COTRIMOXAZOLE &amp; 1.986.400 PIRAZINAMIDE</v>
          </cell>
          <cell r="K6536" t="str">
            <v>301650140</v>
          </cell>
        </row>
        <row r="6537">
          <cell r="A6537" t="str">
            <v>F</v>
          </cell>
          <cell r="B6537" t="str">
            <v>2</v>
          </cell>
          <cell r="D6537" t="str">
            <v>001580</v>
          </cell>
          <cell r="E6537">
            <v>38590</v>
          </cell>
          <cell r="F6537" t="str">
            <v>187TR26</v>
          </cell>
          <cell r="G6537" t="str">
            <v>11100301TR26</v>
          </cell>
          <cell r="H6537">
            <v>2284600</v>
          </cell>
          <cell r="I6537" t="str">
            <v>D</v>
          </cell>
          <cell r="J6537" t="str">
            <v>PPN 10% TRIFA RAYA LAB,PT        CKWUG-424-0008560</v>
          </cell>
          <cell r="K6537" t="str">
            <v>301650150</v>
          </cell>
        </row>
        <row r="6538">
          <cell r="A6538" t="str">
            <v>F</v>
          </cell>
          <cell r="B6538" t="str">
            <v>2</v>
          </cell>
          <cell r="D6538" t="str">
            <v>001581</v>
          </cell>
          <cell r="E6538">
            <v>38590</v>
          </cell>
          <cell r="F6538" t="str">
            <v>183PE04</v>
          </cell>
          <cell r="G6538" t="str">
            <v>21030401PE04</v>
          </cell>
          <cell r="H6538">
            <v>603144</v>
          </cell>
          <cell r="I6538" t="str">
            <v>K</v>
          </cell>
          <cell r="J6538" t="str">
            <v>PPH 23 : PERTIWI AGUNG, PT. 133/MH/NR/VIII/05</v>
          </cell>
          <cell r="K6538" t="str">
            <v>301650160</v>
          </cell>
        </row>
        <row r="6539">
          <cell r="A6539" t="str">
            <v>F</v>
          </cell>
          <cell r="B6539" t="str">
            <v>2</v>
          </cell>
          <cell r="D6539" t="str">
            <v>001581</v>
          </cell>
          <cell r="E6539">
            <v>38590</v>
          </cell>
          <cell r="F6539" t="str">
            <v>1010200</v>
          </cell>
          <cell r="G6539" t="str">
            <v>110302010200</v>
          </cell>
          <cell r="H6539">
            <v>10454496</v>
          </cell>
          <cell r="I6539" t="str">
            <v>K</v>
          </cell>
          <cell r="J6539" t="str">
            <v>859/MH/VII/05 PERTIWI AGUNG KW.06/PA/VI/05</v>
          </cell>
          <cell r="K6539" t="str">
            <v>301650170</v>
          </cell>
        </row>
        <row r="6540">
          <cell r="A6540" t="str">
            <v>F</v>
          </cell>
          <cell r="B6540" t="str">
            <v>2</v>
          </cell>
          <cell r="D6540" t="str">
            <v>001581</v>
          </cell>
          <cell r="E6540">
            <v>38590</v>
          </cell>
          <cell r="F6540" t="str">
            <v>408PE04</v>
          </cell>
          <cell r="G6540" t="str">
            <v>51070001PE04</v>
          </cell>
          <cell r="H6540">
            <v>10052400</v>
          </cell>
          <cell r="I6540" t="str">
            <v>D</v>
          </cell>
          <cell r="J6540" t="str">
            <v>8.377 DUS SUPRA FLU TABLET</v>
          </cell>
          <cell r="K6540" t="str">
            <v>301650180</v>
          </cell>
        </row>
        <row r="6541">
          <cell r="A6541" t="str">
            <v>F</v>
          </cell>
          <cell r="B6541" t="str">
            <v>2</v>
          </cell>
          <cell r="D6541" t="str">
            <v>001581</v>
          </cell>
          <cell r="E6541">
            <v>38590</v>
          </cell>
          <cell r="F6541" t="str">
            <v>187PE04</v>
          </cell>
          <cell r="G6541" t="str">
            <v>11100301PE04</v>
          </cell>
          <cell r="H6541">
            <v>1005240</v>
          </cell>
          <cell r="I6541" t="str">
            <v>D</v>
          </cell>
          <cell r="J6541" t="str">
            <v>PPN 10% PERTIWI AGUNG, PT.       CEZZT-407-0004927</v>
          </cell>
          <cell r="K6541" t="str">
            <v>301650190</v>
          </cell>
        </row>
        <row r="6542">
          <cell r="A6542" t="str">
            <v>F</v>
          </cell>
          <cell r="B6542" t="str">
            <v>2</v>
          </cell>
          <cell r="D6542" t="str">
            <v>001582</v>
          </cell>
          <cell r="E6542">
            <v>38594</v>
          </cell>
          <cell r="F6542" t="str">
            <v>1010200</v>
          </cell>
          <cell r="G6542" t="str">
            <v>110302010200</v>
          </cell>
          <cell r="H6542">
            <v>2883100</v>
          </cell>
          <cell r="I6542" t="str">
            <v>K</v>
          </cell>
          <cell r="J6542" t="str">
            <v>871/MH/VII/05 ALVIRA KW. 27,29/KW/AL/5,6/2005</v>
          </cell>
          <cell r="K6542" t="str">
            <v>301650200</v>
          </cell>
        </row>
        <row r="6543">
          <cell r="A6543" t="str">
            <v>F</v>
          </cell>
          <cell r="B6543" t="str">
            <v>2</v>
          </cell>
          <cell r="D6543" t="str">
            <v>001582</v>
          </cell>
          <cell r="E6543">
            <v>38594</v>
          </cell>
          <cell r="F6543" t="str">
            <v>135AL16</v>
          </cell>
          <cell r="G6543" t="str">
            <v>21050601AL16</v>
          </cell>
          <cell r="H6543">
            <v>1041000</v>
          </cell>
          <cell r="I6543" t="str">
            <v>D</v>
          </cell>
          <cell r="J6543" t="str">
            <v>ALVIRA CV.           27/KW/AL/5/2005      01200/07</v>
          </cell>
          <cell r="K6543" t="str">
            <v>301650210</v>
          </cell>
        </row>
        <row r="6544">
          <cell r="A6544" t="str">
            <v>F</v>
          </cell>
          <cell r="B6544" t="str">
            <v>2</v>
          </cell>
          <cell r="D6544" t="str">
            <v>001582</v>
          </cell>
          <cell r="E6544">
            <v>38594</v>
          </cell>
          <cell r="F6544" t="str">
            <v>135AL16</v>
          </cell>
          <cell r="G6544" t="str">
            <v>21050601AL16</v>
          </cell>
          <cell r="H6544">
            <v>104100</v>
          </cell>
          <cell r="I6544" t="str">
            <v>D</v>
          </cell>
          <cell r="J6544" t="str">
            <v>KR PPN ALVIRA CV.       EDENP-424-0000596 01200/07</v>
          </cell>
          <cell r="K6544" t="str">
            <v>301650220</v>
          </cell>
        </row>
        <row r="6545">
          <cell r="A6545" t="str">
            <v>F</v>
          </cell>
          <cell r="B6545" t="str">
            <v>2</v>
          </cell>
          <cell r="D6545" t="str">
            <v>001582</v>
          </cell>
          <cell r="E6545">
            <v>38594</v>
          </cell>
          <cell r="F6545" t="str">
            <v>135AL16</v>
          </cell>
          <cell r="G6545" t="str">
            <v>21050601AL16</v>
          </cell>
          <cell r="H6545">
            <v>1580000</v>
          </cell>
          <cell r="I6545" t="str">
            <v>D</v>
          </cell>
          <cell r="J6545" t="str">
            <v>ALVIRA CV.           29/KW/AL/6/2005      01201/07</v>
          </cell>
          <cell r="K6545" t="str">
            <v>301650230</v>
          </cell>
        </row>
        <row r="6546">
          <cell r="A6546" t="str">
            <v>F</v>
          </cell>
          <cell r="B6546" t="str">
            <v>2</v>
          </cell>
          <cell r="D6546" t="str">
            <v>001582</v>
          </cell>
          <cell r="E6546">
            <v>38594</v>
          </cell>
          <cell r="F6546" t="str">
            <v>135AL16</v>
          </cell>
          <cell r="G6546" t="str">
            <v>21050601AL16</v>
          </cell>
          <cell r="H6546">
            <v>158000</v>
          </cell>
          <cell r="I6546" t="str">
            <v>D</v>
          </cell>
          <cell r="J6546" t="str">
            <v>KR PPN ALVIRA CV.       EDENP-424-0000598 01201/07</v>
          </cell>
          <cell r="K6546" t="str">
            <v>301650240</v>
          </cell>
        </row>
        <row r="6547">
          <cell r="A6547" t="str">
            <v>F</v>
          </cell>
          <cell r="B6547" t="str">
            <v>2</v>
          </cell>
          <cell r="D6547" t="str">
            <v>001583</v>
          </cell>
          <cell r="E6547">
            <v>38595</v>
          </cell>
          <cell r="F6547" t="str">
            <v>1010200</v>
          </cell>
          <cell r="G6547" t="str">
            <v>110302010200</v>
          </cell>
          <cell r="H6547">
            <v>2750000</v>
          </cell>
          <cell r="I6547" t="str">
            <v>K</v>
          </cell>
          <cell r="J6547" t="str">
            <v>839/MH/VII/05 CAHAYA SEMPURNA KW.225/CS/KW/VI/05</v>
          </cell>
          <cell r="K6547" t="str">
            <v>301650250</v>
          </cell>
        </row>
        <row r="6548">
          <cell r="A6548" t="str">
            <v>F</v>
          </cell>
          <cell r="B6548" t="str">
            <v>2</v>
          </cell>
          <cell r="D6548" t="str">
            <v>001583</v>
          </cell>
          <cell r="E6548">
            <v>38595</v>
          </cell>
          <cell r="F6548" t="str">
            <v>135CA08</v>
          </cell>
          <cell r="G6548" t="str">
            <v>21050601CA08</v>
          </cell>
          <cell r="H6548">
            <v>2500000</v>
          </cell>
          <cell r="I6548" t="str">
            <v>D</v>
          </cell>
          <cell r="J6548" t="str">
            <v>CAHAYA SEMPURNA,CV.  225/CS/KW/VI/05      01129/06</v>
          </cell>
          <cell r="K6548" t="str">
            <v>301650260</v>
          </cell>
        </row>
        <row r="6549">
          <cell r="A6549" t="str">
            <v>F</v>
          </cell>
          <cell r="B6549" t="str">
            <v>2</v>
          </cell>
          <cell r="D6549" t="str">
            <v>001583</v>
          </cell>
          <cell r="E6549">
            <v>38595</v>
          </cell>
          <cell r="F6549" t="str">
            <v>135CA08</v>
          </cell>
          <cell r="G6549" t="str">
            <v>21050601CA08</v>
          </cell>
          <cell r="H6549">
            <v>250000</v>
          </cell>
          <cell r="I6549" t="str">
            <v>D</v>
          </cell>
          <cell r="J6549" t="str">
            <v>KR PPN CAHAYA SEMPURNA, EICUO-424-0000225 01129/06</v>
          </cell>
          <cell r="K6549" t="str">
            <v>301650270</v>
          </cell>
        </row>
        <row r="6550">
          <cell r="A6550" t="str">
            <v>F</v>
          </cell>
          <cell r="B6550" t="str">
            <v>2</v>
          </cell>
          <cell r="D6550" t="str">
            <v>001584</v>
          </cell>
          <cell r="E6550">
            <v>38595</v>
          </cell>
          <cell r="F6550" t="str">
            <v>1010200</v>
          </cell>
          <cell r="G6550" t="str">
            <v>110302010200</v>
          </cell>
          <cell r="H6550">
            <v>19030000</v>
          </cell>
          <cell r="I6550" t="str">
            <v>K</v>
          </cell>
          <cell r="J6550" t="str">
            <v>898/MH/VII/05 CINCHONA KOP.KW.164,167,165/REK/VI/5</v>
          </cell>
          <cell r="K6550" t="str">
            <v>301650280</v>
          </cell>
        </row>
        <row r="6551">
          <cell r="A6551" t="str">
            <v>F</v>
          </cell>
          <cell r="B6551" t="str">
            <v>2</v>
          </cell>
          <cell r="D6551" t="str">
            <v>001584</v>
          </cell>
          <cell r="E6551">
            <v>38595</v>
          </cell>
          <cell r="F6551" t="str">
            <v>135CI00</v>
          </cell>
          <cell r="G6551" t="str">
            <v>21050601CI00</v>
          </cell>
          <cell r="H6551">
            <v>6010000</v>
          </cell>
          <cell r="I6551" t="str">
            <v>D</v>
          </cell>
          <cell r="J6551" t="str">
            <v>CINCHONA KOPERASI    164/REK/VI/2005      01177/07</v>
          </cell>
          <cell r="K6551" t="str">
            <v>301650290</v>
          </cell>
        </row>
        <row r="6552">
          <cell r="A6552" t="str">
            <v>F</v>
          </cell>
          <cell r="B6552" t="str">
            <v>2</v>
          </cell>
          <cell r="D6552" t="str">
            <v>001584</v>
          </cell>
          <cell r="E6552">
            <v>38595</v>
          </cell>
          <cell r="F6552" t="str">
            <v>135CI00</v>
          </cell>
          <cell r="G6552" t="str">
            <v>21050601CI00</v>
          </cell>
          <cell r="H6552">
            <v>601000</v>
          </cell>
          <cell r="I6552" t="str">
            <v>D</v>
          </cell>
          <cell r="J6552" t="str">
            <v>KR PPN CINCHONA KOPERAS CUWJX-428-0002915 01177/07</v>
          </cell>
          <cell r="K6552" t="str">
            <v>301650300</v>
          </cell>
        </row>
        <row r="6553">
          <cell r="A6553" t="str">
            <v>F</v>
          </cell>
          <cell r="B6553" t="str">
            <v>2</v>
          </cell>
          <cell r="D6553" t="str">
            <v>001584</v>
          </cell>
          <cell r="E6553">
            <v>38595</v>
          </cell>
          <cell r="F6553" t="str">
            <v>135CI00</v>
          </cell>
          <cell r="G6553" t="str">
            <v>21050601CI00</v>
          </cell>
          <cell r="H6553">
            <v>5025000</v>
          </cell>
          <cell r="I6553" t="str">
            <v>D</v>
          </cell>
          <cell r="J6553" t="str">
            <v>CINCHONA KOPERASI    167/REK/VI/2005      01180/07</v>
          </cell>
          <cell r="K6553" t="str">
            <v>301650310</v>
          </cell>
        </row>
        <row r="6554">
          <cell r="A6554" t="str">
            <v>F</v>
          </cell>
          <cell r="B6554" t="str">
            <v>2</v>
          </cell>
          <cell r="D6554" t="str">
            <v>001584</v>
          </cell>
          <cell r="E6554">
            <v>38595</v>
          </cell>
          <cell r="F6554" t="str">
            <v>135CI00</v>
          </cell>
          <cell r="G6554" t="str">
            <v>21050601CI00</v>
          </cell>
          <cell r="H6554">
            <v>502500</v>
          </cell>
          <cell r="I6554" t="str">
            <v>D</v>
          </cell>
          <cell r="J6554" t="str">
            <v>KR PPN CINCHONA KOPERAS CUWJX-428-0002918 01180/07</v>
          </cell>
          <cell r="K6554" t="str">
            <v>301650320</v>
          </cell>
        </row>
        <row r="6555">
          <cell r="A6555" t="str">
            <v>F</v>
          </cell>
          <cell r="B6555" t="str">
            <v>2</v>
          </cell>
          <cell r="D6555" t="str">
            <v>001584</v>
          </cell>
          <cell r="E6555">
            <v>38595</v>
          </cell>
          <cell r="F6555" t="str">
            <v>135CI00</v>
          </cell>
          <cell r="G6555" t="str">
            <v>21050601CI00</v>
          </cell>
          <cell r="H6555">
            <v>6265000</v>
          </cell>
          <cell r="I6555" t="str">
            <v>D</v>
          </cell>
          <cell r="J6555" t="str">
            <v>CINCHONA KOPERASI    165/REK/VI/2005      01178/07</v>
          </cell>
          <cell r="K6555" t="str">
            <v>301650330</v>
          </cell>
        </row>
        <row r="6556">
          <cell r="A6556" t="str">
            <v>F</v>
          </cell>
          <cell r="B6556" t="str">
            <v>2</v>
          </cell>
          <cell r="D6556" t="str">
            <v>001584</v>
          </cell>
          <cell r="E6556">
            <v>38595</v>
          </cell>
          <cell r="F6556" t="str">
            <v>135CI00</v>
          </cell>
          <cell r="G6556" t="str">
            <v>21050601CI00</v>
          </cell>
          <cell r="H6556">
            <v>626500</v>
          </cell>
          <cell r="I6556" t="str">
            <v>D</v>
          </cell>
          <cell r="J6556" t="str">
            <v>KR PPN CINCHONA KOPERAS CUWJX-428-0002916 01178/07</v>
          </cell>
          <cell r="K6556" t="str">
            <v>301650340</v>
          </cell>
        </row>
        <row r="6557">
          <cell r="A6557" t="str">
            <v>F</v>
          </cell>
          <cell r="B6557" t="str">
            <v>2</v>
          </cell>
          <cell r="D6557" t="str">
            <v>001575</v>
          </cell>
          <cell r="E6557">
            <v>38574</v>
          </cell>
          <cell r="F6557" t="str">
            <v>1010200</v>
          </cell>
          <cell r="G6557" t="str">
            <v>110302010200</v>
          </cell>
          <cell r="H6557">
            <v>7489582</v>
          </cell>
          <cell r="I6557" t="str">
            <v>K</v>
          </cell>
          <cell r="J6557" t="str">
            <v>KANTOR KAS NEGARA SETORAN PPH 23 JULI 2005</v>
          </cell>
          <cell r="K6557" t="str">
            <v>301640010</v>
          </cell>
        </row>
        <row r="6558">
          <cell r="A6558" t="str">
            <v>F</v>
          </cell>
          <cell r="B6558" t="str">
            <v>2</v>
          </cell>
          <cell r="D6558" t="str">
            <v>001575</v>
          </cell>
          <cell r="E6558">
            <v>38574</v>
          </cell>
          <cell r="F6558" t="str">
            <v>183IN26</v>
          </cell>
          <cell r="G6558" t="str">
            <v>21030401IN26</v>
          </cell>
          <cell r="H6558">
            <v>602640</v>
          </cell>
          <cell r="I6558" t="str">
            <v>D</v>
          </cell>
          <cell r="J6558" t="str">
            <v>PPH 23 : INDRA GRUP 115/VII/05</v>
          </cell>
          <cell r="K6558" t="str">
            <v>301640020</v>
          </cell>
        </row>
        <row r="6559">
          <cell r="A6559" t="str">
            <v>F</v>
          </cell>
          <cell r="B6559" t="str">
            <v>2</v>
          </cell>
          <cell r="D6559" t="str">
            <v>001575</v>
          </cell>
          <cell r="E6559">
            <v>38574</v>
          </cell>
          <cell r="F6559" t="str">
            <v>183IN26</v>
          </cell>
          <cell r="G6559" t="str">
            <v>21030401IN26</v>
          </cell>
          <cell r="H6559">
            <v>770040</v>
          </cell>
          <cell r="I6559" t="str">
            <v>D</v>
          </cell>
          <cell r="J6559" t="str">
            <v>PPH 23 : INDRA GRUP 120/VII/05</v>
          </cell>
          <cell r="K6559" t="str">
            <v>301640030</v>
          </cell>
        </row>
        <row r="6560">
          <cell r="A6560" t="str">
            <v>F</v>
          </cell>
          <cell r="B6560" t="str">
            <v>2</v>
          </cell>
          <cell r="D6560" t="str">
            <v>001575</v>
          </cell>
          <cell r="E6560">
            <v>38574</v>
          </cell>
          <cell r="F6560" t="str">
            <v>183AG04</v>
          </cell>
          <cell r="G6560" t="str">
            <v>21030401AG04</v>
          </cell>
          <cell r="H6560">
            <v>16363</v>
          </cell>
          <cell r="I6560" t="str">
            <v>D</v>
          </cell>
          <cell r="J6560" t="str">
            <v>PPH 23 : AGRICON 113/VII/05</v>
          </cell>
          <cell r="K6560" t="str">
            <v>301640040</v>
          </cell>
        </row>
        <row r="6561">
          <cell r="A6561" t="str">
            <v>F</v>
          </cell>
          <cell r="B6561" t="str">
            <v>2</v>
          </cell>
          <cell r="D6561" t="str">
            <v>001575</v>
          </cell>
          <cell r="E6561">
            <v>38574</v>
          </cell>
          <cell r="F6561" t="str">
            <v>183CI00</v>
          </cell>
          <cell r="G6561" t="str">
            <v>21030401CI00</v>
          </cell>
          <cell r="H6561">
            <v>264240</v>
          </cell>
          <cell r="I6561" t="str">
            <v>D</v>
          </cell>
          <cell r="J6561" t="str">
            <v>PPH 23 : CINCHONA KOPERASI 103/VI/05</v>
          </cell>
          <cell r="K6561" t="str">
            <v>301640050</v>
          </cell>
        </row>
        <row r="6562">
          <cell r="A6562" t="str">
            <v>F</v>
          </cell>
          <cell r="B6562" t="str">
            <v>2</v>
          </cell>
          <cell r="D6562" t="str">
            <v>001575</v>
          </cell>
          <cell r="E6562">
            <v>38574</v>
          </cell>
          <cell r="F6562" t="str">
            <v>183CI00</v>
          </cell>
          <cell r="G6562" t="str">
            <v>21030401CI00</v>
          </cell>
          <cell r="H6562">
            <v>495960</v>
          </cell>
          <cell r="I6562" t="str">
            <v>D</v>
          </cell>
          <cell r="J6562" t="str">
            <v>PPH 23 : CINCHONA KOPERASI 104/VI/05</v>
          </cell>
          <cell r="K6562" t="str">
            <v>301640060</v>
          </cell>
        </row>
        <row r="6563">
          <cell r="A6563" t="str">
            <v>F</v>
          </cell>
          <cell r="B6563" t="str">
            <v>2</v>
          </cell>
          <cell r="D6563" t="str">
            <v>001575</v>
          </cell>
          <cell r="E6563">
            <v>38574</v>
          </cell>
          <cell r="F6563" t="str">
            <v>183CI00</v>
          </cell>
          <cell r="G6563" t="str">
            <v>21030401CI00</v>
          </cell>
          <cell r="H6563">
            <v>364200</v>
          </cell>
          <cell r="I6563" t="str">
            <v>D</v>
          </cell>
          <cell r="J6563" t="str">
            <v>PPH 23 : CINCHONA KOPERASI 105/VI/05</v>
          </cell>
          <cell r="K6563" t="str">
            <v>301640070</v>
          </cell>
        </row>
        <row r="6564">
          <cell r="A6564" t="str">
            <v>F</v>
          </cell>
          <cell r="B6564" t="str">
            <v>2</v>
          </cell>
          <cell r="D6564" t="str">
            <v>001575</v>
          </cell>
          <cell r="E6564">
            <v>38574</v>
          </cell>
          <cell r="F6564" t="str">
            <v>183CI00</v>
          </cell>
          <cell r="G6564" t="str">
            <v>21030401CI00</v>
          </cell>
          <cell r="H6564">
            <v>110412</v>
          </cell>
          <cell r="I6564" t="str">
            <v>D</v>
          </cell>
          <cell r="J6564" t="str">
            <v>PPH 23 : CINCHONA KOPERASI 106/VI/05</v>
          </cell>
          <cell r="K6564" t="str">
            <v>301640080</v>
          </cell>
        </row>
        <row r="6565">
          <cell r="A6565" t="str">
            <v>F</v>
          </cell>
          <cell r="B6565" t="str">
            <v>2</v>
          </cell>
          <cell r="D6565" t="str">
            <v>001575</v>
          </cell>
          <cell r="E6565">
            <v>38574</v>
          </cell>
          <cell r="F6565" t="str">
            <v>183CI00</v>
          </cell>
          <cell r="G6565" t="str">
            <v>21030401CI00</v>
          </cell>
          <cell r="H6565">
            <v>545700</v>
          </cell>
          <cell r="I6565" t="str">
            <v>D</v>
          </cell>
          <cell r="J6565" t="str">
            <v>PPH 23 : CINCHONA KOPERASI 114/VII/05</v>
          </cell>
          <cell r="K6565" t="str">
            <v>301640090</v>
          </cell>
        </row>
        <row r="6566">
          <cell r="A6566" t="str">
            <v>F</v>
          </cell>
          <cell r="B6566" t="str">
            <v>2</v>
          </cell>
          <cell r="D6566" t="str">
            <v>001575</v>
          </cell>
          <cell r="E6566">
            <v>38574</v>
          </cell>
          <cell r="F6566" t="str">
            <v>183CI00</v>
          </cell>
          <cell r="G6566" t="str">
            <v>21030401CI00</v>
          </cell>
          <cell r="H6566">
            <v>69163</v>
          </cell>
          <cell r="I6566" t="str">
            <v>D</v>
          </cell>
          <cell r="J6566" t="str">
            <v>PPH 23 : CINCHONA KOPERASI 117/VII/05</v>
          </cell>
          <cell r="K6566" t="str">
            <v>301640100</v>
          </cell>
        </row>
        <row r="6567">
          <cell r="A6567" t="str">
            <v>F</v>
          </cell>
          <cell r="B6567" t="str">
            <v>2</v>
          </cell>
          <cell r="D6567" t="str">
            <v>001575</v>
          </cell>
          <cell r="E6567">
            <v>38574</v>
          </cell>
          <cell r="F6567" t="str">
            <v>183CI00</v>
          </cell>
          <cell r="G6567" t="str">
            <v>21030401CI00</v>
          </cell>
          <cell r="H6567">
            <v>30000</v>
          </cell>
          <cell r="I6567" t="str">
            <v>D</v>
          </cell>
          <cell r="J6567" t="str">
            <v>PPH 23 : CINCHONA KOPERASI 118/VII/05</v>
          </cell>
          <cell r="K6567" t="str">
            <v>301640110</v>
          </cell>
        </row>
        <row r="6568">
          <cell r="A6568" t="str">
            <v>F</v>
          </cell>
          <cell r="B6568" t="str">
            <v>2</v>
          </cell>
          <cell r="D6568" t="str">
            <v>001575</v>
          </cell>
          <cell r="E6568">
            <v>38574</v>
          </cell>
          <cell r="F6568" t="str">
            <v>183CI00</v>
          </cell>
          <cell r="G6568" t="str">
            <v>21030401CI00</v>
          </cell>
          <cell r="H6568">
            <v>24666</v>
          </cell>
          <cell r="I6568" t="str">
            <v>D</v>
          </cell>
          <cell r="J6568" t="str">
            <v>PPH 23 : CINCHONA KOPERASI 119/VII/05</v>
          </cell>
          <cell r="K6568" t="str">
            <v>301640120</v>
          </cell>
        </row>
        <row r="6569">
          <cell r="A6569" t="str">
            <v>F</v>
          </cell>
          <cell r="B6569" t="str">
            <v>2</v>
          </cell>
          <cell r="D6569" t="str">
            <v>001575</v>
          </cell>
          <cell r="E6569">
            <v>38574</v>
          </cell>
          <cell r="F6569" t="str">
            <v>183CI00</v>
          </cell>
          <cell r="G6569" t="str">
            <v>21030401CI00</v>
          </cell>
          <cell r="H6569">
            <v>32680</v>
          </cell>
          <cell r="I6569" t="str">
            <v>D</v>
          </cell>
          <cell r="J6569" t="str">
            <v>PPH 23 : CINCHONA KOPERASI 121/VII/05</v>
          </cell>
          <cell r="K6569" t="str">
            <v>301640130</v>
          </cell>
        </row>
        <row r="6570">
          <cell r="A6570" t="str">
            <v>F</v>
          </cell>
          <cell r="B6570" t="str">
            <v>2</v>
          </cell>
          <cell r="D6570" t="str">
            <v>001575</v>
          </cell>
          <cell r="E6570">
            <v>38574</v>
          </cell>
          <cell r="F6570" t="str">
            <v>183CI00</v>
          </cell>
          <cell r="G6570" t="str">
            <v>21030401CI00</v>
          </cell>
          <cell r="H6570">
            <v>8040</v>
          </cell>
          <cell r="I6570" t="str">
            <v>D</v>
          </cell>
          <cell r="J6570" t="str">
            <v>PPH 23 : CINCHONA KOPERASI 122/VII/05</v>
          </cell>
          <cell r="K6570" t="str">
            <v>301640140</v>
          </cell>
        </row>
        <row r="6571">
          <cell r="A6571" t="str">
            <v>F</v>
          </cell>
          <cell r="B6571" t="str">
            <v>2</v>
          </cell>
          <cell r="D6571" t="str">
            <v>001575</v>
          </cell>
          <cell r="E6571">
            <v>38574</v>
          </cell>
          <cell r="F6571" t="str">
            <v>183CI00</v>
          </cell>
          <cell r="G6571" t="str">
            <v>21030401CI00</v>
          </cell>
          <cell r="H6571">
            <v>97140</v>
          </cell>
          <cell r="I6571" t="str">
            <v>D</v>
          </cell>
          <cell r="J6571" t="str">
            <v>PPH 23 : CINCHONA KOPERASI 123/VII/05</v>
          </cell>
          <cell r="K6571" t="str">
            <v>301640150</v>
          </cell>
        </row>
        <row r="6572">
          <cell r="A6572" t="str">
            <v>F</v>
          </cell>
          <cell r="B6572" t="str">
            <v>2</v>
          </cell>
          <cell r="D6572" t="str">
            <v>001575</v>
          </cell>
          <cell r="E6572">
            <v>38574</v>
          </cell>
          <cell r="F6572" t="str">
            <v>183CI00</v>
          </cell>
          <cell r="G6572" t="str">
            <v>21030401CI00</v>
          </cell>
          <cell r="H6572">
            <v>26100</v>
          </cell>
          <cell r="I6572" t="str">
            <v>D</v>
          </cell>
          <cell r="J6572" t="str">
            <v>PPH 23 : CINCHONA KOPERASI 124/VII/05</v>
          </cell>
          <cell r="K6572" t="str">
            <v>301640160</v>
          </cell>
        </row>
        <row r="6573">
          <cell r="A6573" t="str">
            <v>F</v>
          </cell>
          <cell r="B6573" t="str">
            <v>2</v>
          </cell>
          <cell r="D6573" t="str">
            <v>001575</v>
          </cell>
          <cell r="E6573">
            <v>38574</v>
          </cell>
          <cell r="F6573" t="str">
            <v>183CI00</v>
          </cell>
          <cell r="G6573" t="str">
            <v>21030401CI00</v>
          </cell>
          <cell r="H6573">
            <v>60000</v>
          </cell>
          <cell r="I6573" t="str">
            <v>D</v>
          </cell>
          <cell r="J6573" t="str">
            <v>PPH 23 : CINCHONA KOPERASI 125/VII/05</v>
          </cell>
          <cell r="K6573" t="str">
            <v>301640170</v>
          </cell>
        </row>
        <row r="6574">
          <cell r="A6574" t="str">
            <v>F</v>
          </cell>
          <cell r="B6574" t="str">
            <v>2</v>
          </cell>
          <cell r="D6574" t="str">
            <v>001575</v>
          </cell>
          <cell r="E6574">
            <v>38574</v>
          </cell>
          <cell r="F6574" t="str">
            <v>183CI00</v>
          </cell>
          <cell r="G6574" t="str">
            <v>21030401CI00</v>
          </cell>
          <cell r="H6574">
            <v>95475</v>
          </cell>
          <cell r="I6574" t="str">
            <v>D</v>
          </cell>
          <cell r="J6574" t="str">
            <v>PPH 23 : CINCHONA KOPERASI 116/VII/05</v>
          </cell>
          <cell r="K6574" t="str">
            <v>301640180</v>
          </cell>
        </row>
        <row r="6575">
          <cell r="A6575" t="str">
            <v>F</v>
          </cell>
          <cell r="B6575" t="str">
            <v>2</v>
          </cell>
          <cell r="D6575" t="str">
            <v>001575</v>
          </cell>
          <cell r="E6575">
            <v>38574</v>
          </cell>
          <cell r="F6575" t="str">
            <v>183TR26</v>
          </cell>
          <cell r="G6575" t="str">
            <v>21030401TR26</v>
          </cell>
          <cell r="H6575">
            <v>1511400</v>
          </cell>
          <cell r="I6575" t="str">
            <v>D</v>
          </cell>
          <cell r="J6575" t="str">
            <v>PPH 23 : TRIFA RAYA LAB,PT 99/VI/05</v>
          </cell>
          <cell r="K6575" t="str">
            <v>301640190</v>
          </cell>
        </row>
        <row r="6576">
          <cell r="A6576" t="str">
            <v>F</v>
          </cell>
          <cell r="B6576" t="str">
            <v>2</v>
          </cell>
          <cell r="D6576" t="str">
            <v>001575</v>
          </cell>
          <cell r="E6576">
            <v>38574</v>
          </cell>
          <cell r="F6576" t="str">
            <v>183AF01</v>
          </cell>
          <cell r="G6576" t="str">
            <v>21030401AF01</v>
          </cell>
          <cell r="H6576">
            <v>836640</v>
          </cell>
          <cell r="I6576" t="str">
            <v>D</v>
          </cell>
          <cell r="J6576" t="str">
            <v>PPH 23 : AFIAT IND.PHARMASI, PT 102/VI/05</v>
          </cell>
          <cell r="K6576" t="str">
            <v>301640200</v>
          </cell>
        </row>
        <row r="6577">
          <cell r="A6577" t="str">
            <v>F</v>
          </cell>
          <cell r="B6577" t="str">
            <v>2</v>
          </cell>
          <cell r="D6577" t="str">
            <v>001575</v>
          </cell>
          <cell r="E6577">
            <v>38574</v>
          </cell>
          <cell r="F6577" t="str">
            <v>183SG00</v>
          </cell>
          <cell r="G6577" t="str">
            <v>21030401SG00</v>
          </cell>
          <cell r="H6577">
            <v>1050000</v>
          </cell>
          <cell r="I6577" t="str">
            <v>D</v>
          </cell>
          <cell r="J6577" t="str">
            <v>PPH 23 : SGS INTERNATIONAL, PT 101/VI/05</v>
          </cell>
          <cell r="K6577" t="str">
            <v>301640210</v>
          </cell>
        </row>
        <row r="6578">
          <cell r="A6578" t="str">
            <v>F</v>
          </cell>
          <cell r="B6578" t="str">
            <v>2</v>
          </cell>
          <cell r="D6578" t="str">
            <v>001575</v>
          </cell>
          <cell r="E6578">
            <v>38574</v>
          </cell>
          <cell r="F6578" t="str">
            <v>183BE10</v>
          </cell>
          <cell r="G6578" t="str">
            <v>21030401BE10</v>
          </cell>
          <cell r="H6578">
            <v>478723</v>
          </cell>
          <cell r="I6578" t="str">
            <v>D</v>
          </cell>
          <cell r="J6578" t="str">
            <v>PPH 23 : BERSATU JAYA ABADI,PT. 112/VII/05</v>
          </cell>
          <cell r="K6578" t="str">
            <v>301640220</v>
          </cell>
        </row>
        <row r="6579">
          <cell r="A6579" t="str">
            <v>F</v>
          </cell>
          <cell r="B6579" t="str">
            <v>2</v>
          </cell>
          <cell r="D6579" t="str">
            <v>001576</v>
          </cell>
          <cell r="E6579">
            <v>38574</v>
          </cell>
          <cell r="F6579" t="str">
            <v>1010200</v>
          </cell>
          <cell r="G6579" t="str">
            <v>110302010200</v>
          </cell>
          <cell r="H6579">
            <v>112976834</v>
          </cell>
          <cell r="I6579" t="str">
            <v>K</v>
          </cell>
          <cell r="J6579" t="str">
            <v>KANTOR KAS NEGARA SETORAN PPH 21 BLN JULI 2005</v>
          </cell>
          <cell r="K6579" t="str">
            <v>301640230</v>
          </cell>
        </row>
        <row r="6580">
          <cell r="A6580" t="str">
            <v>F</v>
          </cell>
          <cell r="B6580" t="str">
            <v>2</v>
          </cell>
          <cell r="D6580" t="str">
            <v>001576</v>
          </cell>
          <cell r="E6580">
            <v>38574</v>
          </cell>
          <cell r="F6580" t="str">
            <v>1810000</v>
          </cell>
          <cell r="G6580" t="str">
            <v>210302010000</v>
          </cell>
          <cell r="H6580">
            <v>111457731</v>
          </cell>
          <cell r="I6580" t="str">
            <v>D</v>
          </cell>
          <cell r="J6580" t="str">
            <v>PPH 21-KARYAWAN BLN :-BULAN JULI 2005</v>
          </cell>
          <cell r="K6580" t="str">
            <v>301640240</v>
          </cell>
        </row>
        <row r="6581">
          <cell r="A6581" t="str">
            <v>F</v>
          </cell>
          <cell r="B6581" t="str">
            <v>2</v>
          </cell>
          <cell r="D6581" t="str">
            <v>001576</v>
          </cell>
          <cell r="E6581">
            <v>38574</v>
          </cell>
          <cell r="F6581" t="str">
            <v>1810200</v>
          </cell>
          <cell r="G6581" t="str">
            <v>210303010200</v>
          </cell>
          <cell r="H6581">
            <v>81080</v>
          </cell>
          <cell r="I6581" t="str">
            <v>D</v>
          </cell>
          <cell r="J6581" t="str">
            <v>PPH 21-KARYAWAN BLN :-KEKURANGAN PPH DR SUNARYATI</v>
          </cell>
          <cell r="K6581" t="str">
            <v>301640250</v>
          </cell>
        </row>
        <row r="6582">
          <cell r="A6582" t="str">
            <v>F</v>
          </cell>
          <cell r="B6582" t="str">
            <v>2</v>
          </cell>
          <cell r="D6582" t="str">
            <v>001576</v>
          </cell>
          <cell r="E6582">
            <v>38574</v>
          </cell>
          <cell r="F6582" t="str">
            <v>1810104</v>
          </cell>
          <cell r="G6582" t="str">
            <v>210303010104</v>
          </cell>
          <cell r="H6582">
            <v>219375</v>
          </cell>
          <cell r="I6582" t="str">
            <v>D</v>
          </cell>
          <cell r="J6582" t="str">
            <v>PPH 21--JOKO RADITYO 21/VI/05</v>
          </cell>
          <cell r="K6582" t="str">
            <v>301640260</v>
          </cell>
        </row>
        <row r="6583">
          <cell r="A6583" t="str">
            <v>F</v>
          </cell>
          <cell r="B6583" t="str">
            <v>2</v>
          </cell>
          <cell r="D6583" t="str">
            <v>001576</v>
          </cell>
          <cell r="E6583">
            <v>38574</v>
          </cell>
          <cell r="F6583" t="str">
            <v>181AL20</v>
          </cell>
          <cell r="G6583" t="str">
            <v>21030301AL20</v>
          </cell>
          <cell r="H6583">
            <v>450000</v>
          </cell>
          <cell r="I6583" t="str">
            <v>D</v>
          </cell>
          <cell r="J6583" t="str">
            <v>PPH 21--ALWI ASTI SH 22/VII/05</v>
          </cell>
          <cell r="K6583" t="str">
            <v>301640270</v>
          </cell>
        </row>
        <row r="6584">
          <cell r="A6584" t="str">
            <v>F</v>
          </cell>
          <cell r="B6584" t="str">
            <v>2</v>
          </cell>
          <cell r="D6584" t="str">
            <v>001576</v>
          </cell>
          <cell r="E6584">
            <v>38574</v>
          </cell>
          <cell r="F6584" t="str">
            <v>1810106</v>
          </cell>
          <cell r="G6584" t="str">
            <v>210303010106</v>
          </cell>
          <cell r="H6584">
            <v>97297</v>
          </cell>
          <cell r="I6584" t="str">
            <v>D</v>
          </cell>
          <cell r="J6584" t="str">
            <v>PPH 21--IDA WIDIANINGSIH 23/VII/05</v>
          </cell>
          <cell r="K6584" t="str">
            <v>301640280</v>
          </cell>
        </row>
        <row r="6585">
          <cell r="A6585" t="str">
            <v>F</v>
          </cell>
          <cell r="B6585" t="str">
            <v>2</v>
          </cell>
          <cell r="D6585" t="str">
            <v>001576</v>
          </cell>
          <cell r="E6585">
            <v>38574</v>
          </cell>
          <cell r="F6585" t="str">
            <v>1810105</v>
          </cell>
          <cell r="G6585" t="str">
            <v>210303010105</v>
          </cell>
          <cell r="H6585">
            <v>121621</v>
          </cell>
          <cell r="I6585" t="str">
            <v>D</v>
          </cell>
          <cell r="J6585" t="str">
            <v>PPH 21--TOMY FEISAL 24/VII/05</v>
          </cell>
          <cell r="K6585" t="str">
            <v>301640290</v>
          </cell>
        </row>
        <row r="6586">
          <cell r="A6586" t="str">
            <v>F</v>
          </cell>
          <cell r="B6586" t="str">
            <v>2</v>
          </cell>
          <cell r="D6586" t="str">
            <v>001576</v>
          </cell>
          <cell r="E6586">
            <v>38574</v>
          </cell>
          <cell r="F6586" t="str">
            <v>1810104</v>
          </cell>
          <cell r="G6586" t="str">
            <v>210303010104</v>
          </cell>
          <cell r="H6586">
            <v>87568</v>
          </cell>
          <cell r="I6586" t="str">
            <v>D</v>
          </cell>
          <cell r="J6586" t="str">
            <v>PPH 21--R JOKO RADITYO 25/VII/05</v>
          </cell>
          <cell r="K6586" t="str">
            <v>301640300</v>
          </cell>
        </row>
        <row r="6587">
          <cell r="A6587" t="str">
            <v>F</v>
          </cell>
          <cell r="B6587" t="str">
            <v>2</v>
          </cell>
          <cell r="D6587" t="str">
            <v>001576</v>
          </cell>
          <cell r="E6587">
            <v>38574</v>
          </cell>
          <cell r="F6587" t="str">
            <v>1810103</v>
          </cell>
          <cell r="G6587" t="str">
            <v>210303010103</v>
          </cell>
          <cell r="H6587">
            <v>162162</v>
          </cell>
          <cell r="I6587" t="str">
            <v>D</v>
          </cell>
          <cell r="J6587" t="str">
            <v>PPH 21-SUNARYATI S, DR-28/VII/0 5</v>
          </cell>
          <cell r="K6587" t="str">
            <v>301640310</v>
          </cell>
        </row>
        <row r="6588">
          <cell r="A6588" t="str">
            <v>F</v>
          </cell>
          <cell r="B6588" t="str">
            <v>2</v>
          </cell>
          <cell r="D6588" t="str">
            <v>001576</v>
          </cell>
          <cell r="E6588">
            <v>38574</v>
          </cell>
          <cell r="F6588" t="str">
            <v>1810102</v>
          </cell>
          <cell r="G6588" t="str">
            <v>210303010102</v>
          </cell>
          <cell r="H6588">
            <v>81081</v>
          </cell>
          <cell r="I6588" t="str">
            <v>D</v>
          </cell>
          <cell r="J6588" t="str">
            <v>PPH 21-MUCHTAN SUJATNO, H,DR- 29/V/II/05</v>
          </cell>
          <cell r="K6588" t="str">
            <v>301640320</v>
          </cell>
        </row>
        <row r="6589">
          <cell r="A6589" t="str">
            <v>F</v>
          </cell>
          <cell r="B6589" t="str">
            <v>2</v>
          </cell>
          <cell r="D6589" t="str">
            <v>001576</v>
          </cell>
          <cell r="E6589">
            <v>38574</v>
          </cell>
          <cell r="F6589" t="str">
            <v>1810105</v>
          </cell>
          <cell r="G6589" t="str">
            <v>210303010105</v>
          </cell>
          <cell r="H6589">
            <v>121621</v>
          </cell>
          <cell r="I6589" t="str">
            <v>D</v>
          </cell>
          <cell r="J6589" t="str">
            <v>PPH 21--TOMY FEISAL 30/VII/05</v>
          </cell>
          <cell r="K6589" t="str">
            <v>301640330</v>
          </cell>
        </row>
        <row r="6590">
          <cell r="A6590" t="str">
            <v>F</v>
          </cell>
          <cell r="B6590" t="str">
            <v>2</v>
          </cell>
          <cell r="D6590" t="str">
            <v>001576</v>
          </cell>
          <cell r="E6590">
            <v>38574</v>
          </cell>
          <cell r="F6590" t="str">
            <v>1810106</v>
          </cell>
          <cell r="G6590" t="str">
            <v>210303010106</v>
          </cell>
          <cell r="H6590">
            <v>97297</v>
          </cell>
          <cell r="I6590" t="str">
            <v>D</v>
          </cell>
          <cell r="J6590" t="str">
            <v>PPH 21-- IDA WADIANINGSIH 31/VII/05</v>
          </cell>
          <cell r="K6590" t="str">
            <v>301640340</v>
          </cell>
        </row>
        <row r="6591">
          <cell r="A6591" t="str">
            <v>F</v>
          </cell>
          <cell r="B6591" t="str">
            <v>2</v>
          </cell>
          <cell r="D6591" t="str">
            <v>001585</v>
          </cell>
          <cell r="E6591">
            <v>38595</v>
          </cell>
          <cell r="F6591" t="str">
            <v>1010200</v>
          </cell>
          <cell r="G6591" t="str">
            <v>110302010200</v>
          </cell>
          <cell r="H6591">
            <v>26570500</v>
          </cell>
          <cell r="I6591" t="str">
            <v>K</v>
          </cell>
          <cell r="J6591" t="str">
            <v>896/MH/VII/05 CINCHONA KOP.KW.172,168/REK/VI/2005</v>
          </cell>
          <cell r="K6591" t="str">
            <v>301660010</v>
          </cell>
        </row>
        <row r="6592">
          <cell r="A6592" t="str">
            <v>F</v>
          </cell>
          <cell r="B6592" t="str">
            <v>2</v>
          </cell>
          <cell r="D6592" t="str">
            <v>001585</v>
          </cell>
          <cell r="E6592">
            <v>38595</v>
          </cell>
          <cell r="F6592" t="str">
            <v>135CI00</v>
          </cell>
          <cell r="G6592" t="str">
            <v>21050601CI00</v>
          </cell>
          <cell r="H6592">
            <v>12755000</v>
          </cell>
          <cell r="I6592" t="str">
            <v>D</v>
          </cell>
          <cell r="J6592" t="str">
            <v>CINCHONA KOPERASI    172/REK/VI/2005      01184/07</v>
          </cell>
          <cell r="K6592" t="str">
            <v>301660020</v>
          </cell>
        </row>
        <row r="6593">
          <cell r="A6593" t="str">
            <v>F</v>
          </cell>
          <cell r="B6593" t="str">
            <v>2</v>
          </cell>
          <cell r="D6593" t="str">
            <v>001585</v>
          </cell>
          <cell r="E6593">
            <v>38595</v>
          </cell>
          <cell r="F6593" t="str">
            <v>135CI00</v>
          </cell>
          <cell r="G6593" t="str">
            <v>21050601CI00</v>
          </cell>
          <cell r="H6593">
            <v>1275500</v>
          </cell>
          <cell r="I6593" t="str">
            <v>D</v>
          </cell>
          <cell r="J6593" t="str">
            <v>KR PPN CINCHONA KOPERAS CUWJX-428-0002923 01184/07</v>
          </cell>
          <cell r="K6593" t="str">
            <v>301660030</v>
          </cell>
        </row>
        <row r="6594">
          <cell r="A6594" t="str">
            <v>F</v>
          </cell>
          <cell r="B6594" t="str">
            <v>2</v>
          </cell>
          <cell r="D6594" t="str">
            <v>001585</v>
          </cell>
          <cell r="E6594">
            <v>38595</v>
          </cell>
          <cell r="F6594" t="str">
            <v>135CI00</v>
          </cell>
          <cell r="G6594" t="str">
            <v>21050601CI00</v>
          </cell>
          <cell r="H6594">
            <v>11400000</v>
          </cell>
          <cell r="I6594" t="str">
            <v>D</v>
          </cell>
          <cell r="J6594" t="str">
            <v>CINCHONA KOPERASI    168/REK/VI/2005      01181/07</v>
          </cell>
          <cell r="K6594" t="str">
            <v>301660040</v>
          </cell>
        </row>
        <row r="6595">
          <cell r="A6595" t="str">
            <v>F</v>
          </cell>
          <cell r="B6595" t="str">
            <v>2</v>
          </cell>
          <cell r="D6595" t="str">
            <v>001585</v>
          </cell>
          <cell r="E6595">
            <v>38595</v>
          </cell>
          <cell r="F6595" t="str">
            <v>135CI00</v>
          </cell>
          <cell r="G6595" t="str">
            <v>21050601CI00</v>
          </cell>
          <cell r="H6595">
            <v>1140000</v>
          </cell>
          <cell r="I6595" t="str">
            <v>D</v>
          </cell>
          <cell r="J6595" t="str">
            <v>KR PPN CINCHONA KOPERAS CUWJX-428-0002919 01181/07</v>
          </cell>
          <cell r="K6595" t="str">
            <v>301660050</v>
          </cell>
        </row>
        <row r="6596">
          <cell r="A6596" t="str">
            <v>F</v>
          </cell>
          <cell r="B6596" t="str">
            <v>2</v>
          </cell>
          <cell r="D6596" t="str">
            <v>001586</v>
          </cell>
          <cell r="E6596">
            <v>38595</v>
          </cell>
          <cell r="F6596" t="str">
            <v>1010200</v>
          </cell>
          <cell r="G6596" t="str">
            <v>110302010200</v>
          </cell>
          <cell r="H6596">
            <v>39809000</v>
          </cell>
          <cell r="I6596" t="str">
            <v>K</v>
          </cell>
          <cell r="J6596" t="str">
            <v>791/MH/VII/05 IDS MARKETING IND.KW.03</v>
          </cell>
          <cell r="K6596" t="str">
            <v>301660060</v>
          </cell>
        </row>
        <row r="6597">
          <cell r="A6597" t="str">
            <v>F</v>
          </cell>
          <cell r="B6597" t="str">
            <v>2</v>
          </cell>
          <cell r="D6597" t="str">
            <v>001586</v>
          </cell>
          <cell r="E6597">
            <v>38595</v>
          </cell>
          <cell r="F6597" t="str">
            <v>130ID03</v>
          </cell>
          <cell r="G6597" t="str">
            <v>21010101ID03</v>
          </cell>
          <cell r="H6597">
            <v>36190000</v>
          </cell>
          <cell r="I6597" t="str">
            <v>D</v>
          </cell>
          <cell r="J6597" t="str">
            <v>IDS MARKETING INDONE 023/V/IDS/2005       01134/06</v>
          </cell>
          <cell r="K6597" t="str">
            <v>301660070</v>
          </cell>
        </row>
        <row r="6598">
          <cell r="A6598" t="str">
            <v>F</v>
          </cell>
          <cell r="B6598" t="str">
            <v>2</v>
          </cell>
          <cell r="D6598" t="str">
            <v>001586</v>
          </cell>
          <cell r="E6598">
            <v>38595</v>
          </cell>
          <cell r="F6598" t="str">
            <v>130ID03</v>
          </cell>
          <cell r="G6598" t="str">
            <v>21010101ID03</v>
          </cell>
          <cell r="H6598">
            <v>3619000</v>
          </cell>
          <cell r="I6598" t="str">
            <v>D</v>
          </cell>
          <cell r="J6598" t="str">
            <v>KR PPN IDS MARKETING IN CWSPG-422-0018581 01134/06</v>
          </cell>
          <cell r="K6598" t="str">
            <v>301660080</v>
          </cell>
        </row>
        <row r="6599">
          <cell r="A6599" t="str">
            <v>F</v>
          </cell>
          <cell r="B6599" t="str">
            <v>2</v>
          </cell>
          <cell r="D6599" t="str">
            <v>001587</v>
          </cell>
          <cell r="E6599">
            <v>38595</v>
          </cell>
          <cell r="F6599" t="str">
            <v>1010200</v>
          </cell>
          <cell r="G6599" t="str">
            <v>110302010200</v>
          </cell>
          <cell r="H6599">
            <v>463331</v>
          </cell>
          <cell r="I6599" t="str">
            <v>K</v>
          </cell>
          <cell r="J6599" t="str">
            <v>976/MH/VIII/05 GALIC BINA MADA KW.IV/0020,0021/BDG</v>
          </cell>
          <cell r="K6599" t="str">
            <v>301660090</v>
          </cell>
        </row>
        <row r="6600">
          <cell r="A6600" t="str">
            <v>F</v>
          </cell>
          <cell r="B6600" t="str">
            <v>2</v>
          </cell>
          <cell r="D6600" t="str">
            <v>001587</v>
          </cell>
          <cell r="E6600">
            <v>38595</v>
          </cell>
          <cell r="F6600" t="str">
            <v>130GA05</v>
          </cell>
          <cell r="G6600" t="str">
            <v>21010101GA05</v>
          </cell>
          <cell r="H6600">
            <v>92630</v>
          </cell>
          <cell r="I6600" t="str">
            <v>D</v>
          </cell>
          <cell r="J6600" t="str">
            <v>GALIC BINA MADA      IVF0000BDG           01334/07</v>
          </cell>
          <cell r="K6600" t="str">
            <v>301660100</v>
          </cell>
        </row>
        <row r="6601">
          <cell r="A6601" t="str">
            <v>F</v>
          </cell>
          <cell r="B6601" t="str">
            <v>2</v>
          </cell>
          <cell r="D6601" t="str">
            <v>001587</v>
          </cell>
          <cell r="E6601">
            <v>38595</v>
          </cell>
          <cell r="F6601" t="str">
            <v>130GA05</v>
          </cell>
          <cell r="G6601" t="str">
            <v>21010101GA05</v>
          </cell>
          <cell r="H6601">
            <v>9263</v>
          </cell>
          <cell r="I6601" t="str">
            <v>D</v>
          </cell>
          <cell r="J6601" t="str">
            <v>KR PPN GALIC BINA MADA  CWMTY-037-0000214 01334/07</v>
          </cell>
          <cell r="K6601" t="str">
            <v>301660110</v>
          </cell>
        </row>
        <row r="6602">
          <cell r="A6602" t="str">
            <v>F</v>
          </cell>
          <cell r="B6602" t="str">
            <v>2</v>
          </cell>
          <cell r="D6602" t="str">
            <v>001587</v>
          </cell>
          <cell r="E6602">
            <v>38595</v>
          </cell>
          <cell r="F6602" t="str">
            <v>130GA05</v>
          </cell>
          <cell r="G6602" t="str">
            <v>21010101GA05</v>
          </cell>
          <cell r="H6602">
            <v>328580</v>
          </cell>
          <cell r="I6602" t="str">
            <v>D</v>
          </cell>
          <cell r="J6602" t="str">
            <v>GALIC BINA MADA      IVF00021BDG          01335/07</v>
          </cell>
          <cell r="K6602" t="str">
            <v>301660120</v>
          </cell>
        </row>
        <row r="6603">
          <cell r="A6603" t="str">
            <v>F</v>
          </cell>
          <cell r="B6603" t="str">
            <v>2</v>
          </cell>
          <cell r="D6603" t="str">
            <v>001587</v>
          </cell>
          <cell r="E6603">
            <v>38595</v>
          </cell>
          <cell r="F6603" t="str">
            <v>130GA05</v>
          </cell>
          <cell r="G6603" t="str">
            <v>21010101GA05</v>
          </cell>
          <cell r="H6603">
            <v>32858</v>
          </cell>
          <cell r="I6603" t="str">
            <v>D</v>
          </cell>
          <cell r="J6603" t="str">
            <v>KR PPN GALIC BINA MADA  CWMTY-037-0000215 01335/07</v>
          </cell>
          <cell r="K6603" t="str">
            <v>301660130</v>
          </cell>
        </row>
        <row r="6604">
          <cell r="A6604" t="str">
            <v>F</v>
          </cell>
          <cell r="B6604" t="str">
            <v>2</v>
          </cell>
          <cell r="D6604" t="str">
            <v>001588</v>
          </cell>
          <cell r="E6604">
            <v>38595</v>
          </cell>
          <cell r="F6604" t="str">
            <v>1010200</v>
          </cell>
          <cell r="G6604" t="str">
            <v>110302010200</v>
          </cell>
          <cell r="H6604">
            <v>50896560</v>
          </cell>
          <cell r="I6604" t="str">
            <v>K</v>
          </cell>
          <cell r="J6604" t="str">
            <v>709/MH/VII/05 MUTIARA KW.10,11,12,24/05/KF/2005</v>
          </cell>
          <cell r="K6604" t="str">
            <v>301660140</v>
          </cell>
        </row>
        <row r="6605">
          <cell r="A6605" t="str">
            <v>F</v>
          </cell>
          <cell r="B6605" t="str">
            <v>2</v>
          </cell>
          <cell r="D6605" t="str">
            <v>001588</v>
          </cell>
          <cell r="E6605">
            <v>38595</v>
          </cell>
          <cell r="F6605" t="str">
            <v>130MU16</v>
          </cell>
          <cell r="G6605" t="str">
            <v>21010101MU16</v>
          </cell>
          <cell r="H6605">
            <v>18000000</v>
          </cell>
          <cell r="I6605" t="str">
            <v>D</v>
          </cell>
          <cell r="J6605" t="str">
            <v>MUTIARA, CV.         010/05/KF/2005       00919/05</v>
          </cell>
          <cell r="K6605" t="str">
            <v>301660150</v>
          </cell>
        </row>
        <row r="6606">
          <cell r="A6606" t="str">
            <v>F</v>
          </cell>
          <cell r="B6606" t="str">
            <v>2</v>
          </cell>
          <cell r="D6606" t="str">
            <v>001588</v>
          </cell>
          <cell r="E6606">
            <v>38595</v>
          </cell>
          <cell r="F6606" t="str">
            <v>130MU16</v>
          </cell>
          <cell r="G6606" t="str">
            <v>21010101MU16</v>
          </cell>
          <cell r="H6606">
            <v>1800000</v>
          </cell>
          <cell r="I6606" t="str">
            <v>D</v>
          </cell>
          <cell r="J6606" t="str">
            <v>KR PPN MUTIARA, CV.     DXEKR-428-0001715 00919/05</v>
          </cell>
          <cell r="K6606" t="str">
            <v>301660160</v>
          </cell>
        </row>
        <row r="6607">
          <cell r="A6607" t="str">
            <v>F</v>
          </cell>
          <cell r="B6607" t="str">
            <v>2</v>
          </cell>
          <cell r="D6607" t="str">
            <v>001588</v>
          </cell>
          <cell r="E6607">
            <v>38595</v>
          </cell>
          <cell r="F6607" t="str">
            <v>130MU16</v>
          </cell>
          <cell r="G6607" t="str">
            <v>21010101MU16</v>
          </cell>
          <cell r="H6607">
            <v>10010850</v>
          </cell>
          <cell r="I6607" t="str">
            <v>D</v>
          </cell>
          <cell r="J6607" t="str">
            <v>MUTIARA, CV.         011/05/KF/2005       00920/05</v>
          </cell>
          <cell r="K6607" t="str">
            <v>301660170</v>
          </cell>
        </row>
        <row r="6608">
          <cell r="A6608" t="str">
            <v>F</v>
          </cell>
          <cell r="B6608" t="str">
            <v>2</v>
          </cell>
          <cell r="D6608" t="str">
            <v>001588</v>
          </cell>
          <cell r="E6608">
            <v>38595</v>
          </cell>
          <cell r="F6608" t="str">
            <v>130MU16</v>
          </cell>
          <cell r="G6608" t="str">
            <v>21010101MU16</v>
          </cell>
          <cell r="H6608">
            <v>1001085</v>
          </cell>
          <cell r="I6608" t="str">
            <v>D</v>
          </cell>
          <cell r="J6608" t="str">
            <v>KR PPN MUTIARA, CV.     DXEKR-428-0001716 00920/05</v>
          </cell>
          <cell r="K6608" t="str">
            <v>301660180</v>
          </cell>
        </row>
        <row r="6609">
          <cell r="A6609" t="str">
            <v>F</v>
          </cell>
          <cell r="B6609" t="str">
            <v>2</v>
          </cell>
          <cell r="D6609" t="str">
            <v>001588</v>
          </cell>
          <cell r="E6609">
            <v>38595</v>
          </cell>
          <cell r="F6609" t="str">
            <v>130MU16</v>
          </cell>
          <cell r="G6609" t="str">
            <v>21010101MU16</v>
          </cell>
          <cell r="H6609">
            <v>12108750</v>
          </cell>
          <cell r="I6609" t="str">
            <v>D</v>
          </cell>
          <cell r="J6609" t="str">
            <v>MUTIARA, CV.         012/05/KF/2005       00921/05</v>
          </cell>
          <cell r="K6609" t="str">
            <v>301660190</v>
          </cell>
        </row>
        <row r="6610">
          <cell r="A6610" t="str">
            <v>F</v>
          </cell>
          <cell r="B6610" t="str">
            <v>2</v>
          </cell>
          <cell r="D6610" t="str">
            <v>001588</v>
          </cell>
          <cell r="E6610">
            <v>38595</v>
          </cell>
          <cell r="F6610" t="str">
            <v>130MU16</v>
          </cell>
          <cell r="G6610" t="str">
            <v>21010101MU16</v>
          </cell>
          <cell r="H6610">
            <v>1210875</v>
          </cell>
          <cell r="I6610" t="str">
            <v>D</v>
          </cell>
          <cell r="J6610" t="str">
            <v>KR PPN MUTIARA, CV.     DXEKR-428-0001717 00921/05</v>
          </cell>
          <cell r="K6610" t="str">
            <v>301660200</v>
          </cell>
        </row>
        <row r="6611">
          <cell r="A6611" t="str">
            <v>F</v>
          </cell>
          <cell r="B6611" t="str">
            <v>2</v>
          </cell>
          <cell r="D6611" t="str">
            <v>001588</v>
          </cell>
          <cell r="E6611">
            <v>38595</v>
          </cell>
          <cell r="F6611" t="str">
            <v>130MU16</v>
          </cell>
          <cell r="G6611" t="str">
            <v>21010101MU16</v>
          </cell>
          <cell r="H6611">
            <v>6150000</v>
          </cell>
          <cell r="I6611" t="str">
            <v>D</v>
          </cell>
          <cell r="J6611" t="str">
            <v>MUTIARA, CV.         024/05/KF/2005       00982/05</v>
          </cell>
          <cell r="K6611" t="str">
            <v>301660210</v>
          </cell>
        </row>
        <row r="6612">
          <cell r="A6612" t="str">
            <v>F</v>
          </cell>
          <cell r="B6612" t="str">
            <v>2</v>
          </cell>
          <cell r="D6612" t="str">
            <v>001588</v>
          </cell>
          <cell r="E6612">
            <v>38595</v>
          </cell>
          <cell r="F6612" t="str">
            <v>130MU16</v>
          </cell>
          <cell r="G6612" t="str">
            <v>21010101MU16</v>
          </cell>
          <cell r="H6612">
            <v>615000</v>
          </cell>
          <cell r="I6612" t="str">
            <v>D</v>
          </cell>
          <cell r="J6612" t="str">
            <v>KR PPN MUTIARA, CV.     DXEKR-428-0001732 00982/05</v>
          </cell>
          <cell r="K6612" t="str">
            <v>301660220</v>
          </cell>
        </row>
        <row r="6613">
          <cell r="A6613" t="str">
            <v>F</v>
          </cell>
          <cell r="B6613" t="str">
            <v>2</v>
          </cell>
          <cell r="D6613" t="str">
            <v>001589</v>
          </cell>
          <cell r="E6613">
            <v>38595</v>
          </cell>
          <cell r="F6613" t="str">
            <v>1010200</v>
          </cell>
          <cell r="G6613" t="str">
            <v>110302010200</v>
          </cell>
          <cell r="H6613">
            <v>19656450</v>
          </cell>
          <cell r="I6613" t="str">
            <v>K</v>
          </cell>
          <cell r="J6613" t="str">
            <v>979/MH/VIII/05 RIANSI SEJATI KW.RS - 045</v>
          </cell>
          <cell r="K6613" t="str">
            <v>301660230</v>
          </cell>
        </row>
        <row r="6614">
          <cell r="A6614" t="str">
            <v>F</v>
          </cell>
          <cell r="B6614" t="str">
            <v>2</v>
          </cell>
          <cell r="D6614" t="str">
            <v>001589</v>
          </cell>
          <cell r="E6614">
            <v>38595</v>
          </cell>
          <cell r="F6614" t="str">
            <v>130RI02</v>
          </cell>
          <cell r="G6614" t="str">
            <v>21010101RI02</v>
          </cell>
          <cell r="H6614">
            <v>17869500</v>
          </cell>
          <cell r="I6614" t="str">
            <v>D</v>
          </cell>
          <cell r="J6614" t="str">
            <v>RIANSI SEJATI PT     RS - 045             01454/08</v>
          </cell>
          <cell r="K6614" t="str">
            <v>301660240</v>
          </cell>
        </row>
        <row r="6615">
          <cell r="A6615" t="str">
            <v>F</v>
          </cell>
          <cell r="B6615" t="str">
            <v>2</v>
          </cell>
          <cell r="D6615" t="str">
            <v>001589</v>
          </cell>
          <cell r="E6615">
            <v>38595</v>
          </cell>
          <cell r="F6615" t="str">
            <v>130RI02</v>
          </cell>
          <cell r="G6615" t="str">
            <v>21010101RI02</v>
          </cell>
          <cell r="H6615">
            <v>1786950</v>
          </cell>
          <cell r="I6615" t="str">
            <v>D</v>
          </cell>
          <cell r="J6615" t="str">
            <v>KR PPN RIANSI SEJATI PT CRFQE-423-0000829 01454/08</v>
          </cell>
          <cell r="K6615" t="str">
            <v>301660250</v>
          </cell>
        </row>
        <row r="6616">
          <cell r="A6616" t="str">
            <v>F</v>
          </cell>
          <cell r="B6616" t="str">
            <v>2</v>
          </cell>
          <cell r="D6616" t="str">
            <v>001590</v>
          </cell>
          <cell r="E6616">
            <v>38595</v>
          </cell>
          <cell r="F6616" t="str">
            <v>1010200</v>
          </cell>
          <cell r="G6616" t="str">
            <v>110302010200</v>
          </cell>
          <cell r="H6616">
            <v>5492850</v>
          </cell>
          <cell r="I6616" t="str">
            <v>K</v>
          </cell>
          <cell r="J6616" t="str">
            <v>874/MH/VII/05 SUPERTECH KW.001766</v>
          </cell>
          <cell r="K6616" t="str">
            <v>301660260</v>
          </cell>
        </row>
        <row r="6617">
          <cell r="A6617" t="str">
            <v>F</v>
          </cell>
          <cell r="B6617" t="str">
            <v>2</v>
          </cell>
          <cell r="D6617" t="str">
            <v>001590</v>
          </cell>
          <cell r="E6617">
            <v>38595</v>
          </cell>
          <cell r="F6617" t="str">
            <v>135SU44</v>
          </cell>
          <cell r="G6617" t="str">
            <v>21050601SU44</v>
          </cell>
          <cell r="H6617">
            <v>4993500</v>
          </cell>
          <cell r="I6617" t="str">
            <v>D</v>
          </cell>
          <cell r="J6617" t="str">
            <v>SUPERTECH            0001766              01221/07</v>
          </cell>
          <cell r="K6617" t="str">
            <v>301660270</v>
          </cell>
        </row>
        <row r="6618">
          <cell r="A6618" t="str">
            <v>F</v>
          </cell>
          <cell r="B6618" t="str">
            <v>2</v>
          </cell>
          <cell r="D6618" t="str">
            <v>001590</v>
          </cell>
          <cell r="E6618">
            <v>38595</v>
          </cell>
          <cell r="F6618" t="str">
            <v>135SU44</v>
          </cell>
          <cell r="G6618" t="str">
            <v>21050601SU44</v>
          </cell>
          <cell r="H6618">
            <v>499350</v>
          </cell>
          <cell r="I6618" t="str">
            <v>D</v>
          </cell>
          <cell r="J6618" t="str">
            <v>KR PPN SUPERTECH        DFOEU-423-0001766 01221/07</v>
          </cell>
          <cell r="K6618" t="str">
            <v>301660280</v>
          </cell>
        </row>
        <row r="6619">
          <cell r="A6619" t="str">
            <v>F</v>
          </cell>
          <cell r="B6619" t="str">
            <v>2</v>
          </cell>
          <cell r="D6619" t="str">
            <v>001591</v>
          </cell>
          <cell r="E6619">
            <v>38595</v>
          </cell>
          <cell r="F6619" t="str">
            <v>1010200</v>
          </cell>
          <cell r="G6619" t="str">
            <v>110302010200</v>
          </cell>
          <cell r="H6619">
            <v>1689600</v>
          </cell>
          <cell r="I6619" t="str">
            <v>K</v>
          </cell>
          <cell r="J6619" t="str">
            <v>845/MH/VII/05 SUPERTECH KW.0001767</v>
          </cell>
          <cell r="K6619" t="str">
            <v>301660290</v>
          </cell>
        </row>
        <row r="6620">
          <cell r="A6620" t="str">
            <v>F</v>
          </cell>
          <cell r="B6620" t="str">
            <v>2</v>
          </cell>
          <cell r="D6620" t="str">
            <v>001591</v>
          </cell>
          <cell r="E6620">
            <v>38595</v>
          </cell>
          <cell r="F6620" t="str">
            <v>135SU13</v>
          </cell>
          <cell r="G6620" t="str">
            <v>21050601SU13</v>
          </cell>
          <cell r="H6620">
            <v>1536000</v>
          </cell>
          <cell r="I6620" t="str">
            <v>D</v>
          </cell>
          <cell r="J6620" t="str">
            <v>SUPERTECH.PT         0001767              01153/06</v>
          </cell>
          <cell r="K6620" t="str">
            <v>301660300</v>
          </cell>
        </row>
        <row r="6621">
          <cell r="A6621" t="str">
            <v>F</v>
          </cell>
          <cell r="B6621" t="str">
            <v>2</v>
          </cell>
          <cell r="D6621" t="str">
            <v>001591</v>
          </cell>
          <cell r="E6621">
            <v>38595</v>
          </cell>
          <cell r="F6621" t="str">
            <v>135SU13</v>
          </cell>
          <cell r="G6621" t="str">
            <v>21050601SU13</v>
          </cell>
          <cell r="H6621">
            <v>153600</v>
          </cell>
          <cell r="I6621" t="str">
            <v>D</v>
          </cell>
          <cell r="J6621" t="str">
            <v>KR PPN SUPERTECH.PT     DFOEU-423-0001767 01153/06</v>
          </cell>
          <cell r="K6621" t="str">
            <v>301660310</v>
          </cell>
        </row>
        <row r="6622">
          <cell r="A6622" t="str">
            <v>F</v>
          </cell>
          <cell r="B6622" t="str">
            <v>2</v>
          </cell>
          <cell r="D6622" t="str">
            <v>001592</v>
          </cell>
          <cell r="E6622">
            <v>38595</v>
          </cell>
          <cell r="F6622" t="str">
            <v>1010200</v>
          </cell>
          <cell r="G6622" t="str">
            <v>110302010200</v>
          </cell>
          <cell r="H6622">
            <v>14183950</v>
          </cell>
          <cell r="I6622" t="str">
            <v>K</v>
          </cell>
          <cell r="J6622" t="str">
            <v>943/MH/VIII/05 TRIBUANA MANDIRI KW.211139,211142</v>
          </cell>
          <cell r="K6622" t="str">
            <v>301660320</v>
          </cell>
        </row>
        <row r="6623">
          <cell r="A6623" t="str">
            <v>F</v>
          </cell>
          <cell r="B6623" t="str">
            <v>2</v>
          </cell>
          <cell r="D6623" t="str">
            <v>001592</v>
          </cell>
          <cell r="E6623">
            <v>38595</v>
          </cell>
          <cell r="F6623" t="str">
            <v>130TR20</v>
          </cell>
          <cell r="G6623" t="str">
            <v>21010101TR20</v>
          </cell>
          <cell r="H6623">
            <v>11067000</v>
          </cell>
          <cell r="I6623" t="str">
            <v>D</v>
          </cell>
          <cell r="J6623" t="str">
            <v>TRI BUANA MANDIRI, C 211139               01229/07</v>
          </cell>
          <cell r="K6623" t="str">
            <v>301660330</v>
          </cell>
        </row>
        <row r="6624">
          <cell r="A6624" t="str">
            <v>F</v>
          </cell>
          <cell r="B6624" t="str">
            <v>2</v>
          </cell>
          <cell r="D6624" t="str">
            <v>001592</v>
          </cell>
          <cell r="E6624">
            <v>38595</v>
          </cell>
          <cell r="F6624" t="str">
            <v>130TR20</v>
          </cell>
          <cell r="G6624" t="str">
            <v>21010101TR20</v>
          </cell>
          <cell r="H6624">
            <v>1106700</v>
          </cell>
          <cell r="I6624" t="str">
            <v>D</v>
          </cell>
          <cell r="J6624" t="str">
            <v>KR PPN TRI BUANA MANDIR DRCIY-423-0006519 01229/07</v>
          </cell>
          <cell r="K6624" t="str">
            <v>301660340</v>
          </cell>
        </row>
        <row r="6625">
          <cell r="A6625" t="str">
            <v>F</v>
          </cell>
          <cell r="B6625" t="str">
            <v>2</v>
          </cell>
          <cell r="D6625" t="str">
            <v>001592</v>
          </cell>
          <cell r="E6625">
            <v>38595</v>
          </cell>
          <cell r="F6625" t="str">
            <v>130TR20</v>
          </cell>
          <cell r="G6625" t="str">
            <v>21010101TR20</v>
          </cell>
          <cell r="H6625">
            <v>1827500</v>
          </cell>
          <cell r="I6625" t="str">
            <v>D</v>
          </cell>
          <cell r="J6625" t="str">
            <v>TRI BUANA MANDIRI, C 211142               01230/07</v>
          </cell>
          <cell r="K6625" t="str">
            <v>301660350</v>
          </cell>
        </row>
        <row r="6626">
          <cell r="A6626" t="str">
            <v>F</v>
          </cell>
          <cell r="B6626" t="str">
            <v>2</v>
          </cell>
          <cell r="D6626" t="str">
            <v>001592</v>
          </cell>
          <cell r="E6626">
            <v>38595</v>
          </cell>
          <cell r="F6626" t="str">
            <v>130TR20</v>
          </cell>
          <cell r="G6626" t="str">
            <v>21010101TR20</v>
          </cell>
          <cell r="H6626">
            <v>182750</v>
          </cell>
          <cell r="I6626" t="str">
            <v>D</v>
          </cell>
          <cell r="J6626" t="str">
            <v>KR PPN TRI BUANA MANDIR DRCIY-423-0006524 01230/07</v>
          </cell>
          <cell r="K6626" t="str">
            <v>301660360</v>
          </cell>
        </row>
        <row r="6627">
          <cell r="A6627" t="str">
            <v>F</v>
          </cell>
          <cell r="B6627" t="str">
            <v>2</v>
          </cell>
          <cell r="D6627" t="str">
            <v>001593</v>
          </cell>
          <cell r="E6627">
            <v>38595</v>
          </cell>
          <cell r="F6627" t="str">
            <v>1010200</v>
          </cell>
          <cell r="G6627" t="str">
            <v>110302010200</v>
          </cell>
          <cell r="H6627">
            <v>1434180</v>
          </cell>
          <cell r="I6627" t="str">
            <v>K</v>
          </cell>
          <cell r="J6627" t="str">
            <v>910/MH/VIII/05 TIARA UTAMA KW. 1556/TU/VI/05</v>
          </cell>
          <cell r="K6627" t="str">
            <v>301660370</v>
          </cell>
        </row>
        <row r="6628">
          <cell r="A6628" t="str">
            <v>F</v>
          </cell>
          <cell r="B6628" t="str">
            <v>2</v>
          </cell>
          <cell r="D6628" t="str">
            <v>001593</v>
          </cell>
          <cell r="E6628">
            <v>38595</v>
          </cell>
          <cell r="F6628" t="str">
            <v>135TI12</v>
          </cell>
          <cell r="G6628" t="str">
            <v>21050601TI12</v>
          </cell>
          <cell r="H6628">
            <v>1303800</v>
          </cell>
          <cell r="I6628" t="str">
            <v>D</v>
          </cell>
          <cell r="J6628" t="str">
            <v>TIARA UTAMA, CV.     1556/TU/VI/05        01205/07</v>
          </cell>
          <cell r="K6628" t="str">
            <v>301660380</v>
          </cell>
        </row>
        <row r="6629">
          <cell r="A6629" t="str">
            <v>F</v>
          </cell>
          <cell r="B6629" t="str">
            <v>2</v>
          </cell>
          <cell r="D6629" t="str">
            <v>001593</v>
          </cell>
          <cell r="E6629">
            <v>38595</v>
          </cell>
          <cell r="F6629" t="str">
            <v>135TI12</v>
          </cell>
          <cell r="G6629" t="str">
            <v>21050601TI12</v>
          </cell>
          <cell r="H6629">
            <v>130380</v>
          </cell>
          <cell r="I6629" t="str">
            <v>D</v>
          </cell>
          <cell r="J6629" t="str">
            <v>KR PPN TIARA UTAMA, CV. EDWMI-429-0001556 01205/07</v>
          </cell>
          <cell r="K6629" t="str">
            <v>301660390</v>
          </cell>
        </row>
        <row r="6630">
          <cell r="A6630" t="str">
            <v>F</v>
          </cell>
          <cell r="B6630" t="str">
            <v>1</v>
          </cell>
          <cell r="D6630" t="str">
            <v>03751</v>
          </cell>
          <cell r="E6630">
            <v>38595</v>
          </cell>
          <cell r="F6630" t="str">
            <v>48527G1</v>
          </cell>
          <cell r="G6630" t="str">
            <v>6106010227G1</v>
          </cell>
          <cell r="H6630">
            <v>20000</v>
          </cell>
          <cell r="I6630" t="str">
            <v>D</v>
          </cell>
          <cell r="J6630" t="str">
            <v>BY PEMER DR ANAK YASRIZAL,DRS      ASMAN PRODUK II</v>
          </cell>
          <cell r="K6630" t="str">
            <v>103430010</v>
          </cell>
        </row>
        <row r="6631">
          <cell r="A6631" t="str">
            <v>F</v>
          </cell>
          <cell r="B6631" t="str">
            <v>1</v>
          </cell>
          <cell r="D6631" t="str">
            <v>03751</v>
          </cell>
          <cell r="E6631">
            <v>38595</v>
          </cell>
          <cell r="F6631" t="str">
            <v>48527F6</v>
          </cell>
          <cell r="G6631" t="str">
            <v>6106010227F6</v>
          </cell>
          <cell r="H6631">
            <v>161800</v>
          </cell>
          <cell r="I6631" t="str">
            <v>D</v>
          </cell>
          <cell r="J6631" t="str">
            <v>*19550805A 000000 BI.DOK ANAK SUWARDJO DJAMBEK</v>
          </cell>
          <cell r="K6631" t="str">
            <v>103430020</v>
          </cell>
        </row>
        <row r="6632">
          <cell r="A6632" t="str">
            <v>M</v>
          </cell>
          <cell r="B6632" t="str">
            <v>1</v>
          </cell>
          <cell r="D6632" t="str">
            <v>03751</v>
          </cell>
          <cell r="E6632">
            <v>38595</v>
          </cell>
          <cell r="F6632" t="str">
            <v>48527A3</v>
          </cell>
          <cell r="G6632" t="str">
            <v>6106010227A3</v>
          </cell>
          <cell r="H6632">
            <v>66000</v>
          </cell>
          <cell r="I6632" t="str">
            <v>D</v>
          </cell>
          <cell r="J6632" t="str">
            <v>*19570208A 000000 BI.DOK ANAK BEKTI SOSIAWAN</v>
          </cell>
          <cell r="K6632" t="str">
            <v>103430030</v>
          </cell>
        </row>
        <row r="6633">
          <cell r="A6633" t="str">
            <v>F</v>
          </cell>
          <cell r="B6633" t="str">
            <v>1</v>
          </cell>
          <cell r="D6633" t="str">
            <v>03751</v>
          </cell>
          <cell r="E6633">
            <v>38595</v>
          </cell>
          <cell r="F6633" t="str">
            <v>48527M4</v>
          </cell>
          <cell r="G6633" t="str">
            <v>6106010227M4</v>
          </cell>
          <cell r="H6633">
            <v>103700</v>
          </cell>
          <cell r="I6633" t="str">
            <v>D</v>
          </cell>
          <cell r="J6633" t="str">
            <v>*19700307A 000000 BI.DOK ANAK BENNY YUSAK</v>
          </cell>
          <cell r="K6633" t="str">
            <v>103430040</v>
          </cell>
        </row>
        <row r="6634">
          <cell r="A6634" t="str">
            <v>F</v>
          </cell>
          <cell r="B6634" t="str">
            <v>1</v>
          </cell>
          <cell r="D6634" t="str">
            <v>03751</v>
          </cell>
          <cell r="E6634">
            <v>38595</v>
          </cell>
          <cell r="F6634" t="str">
            <v>48527K4</v>
          </cell>
          <cell r="G6634" t="str">
            <v>6106010227K4</v>
          </cell>
          <cell r="H6634">
            <v>75000</v>
          </cell>
          <cell r="I6634" t="str">
            <v>D</v>
          </cell>
          <cell r="J6634" t="str">
            <v>*19550628A 000000 BI.DOK ANAK TATANG SUPARDI</v>
          </cell>
          <cell r="K6634" t="str">
            <v>103430050</v>
          </cell>
        </row>
        <row r="6635">
          <cell r="A6635" t="str">
            <v>F</v>
          </cell>
          <cell r="B6635" t="str">
            <v>1</v>
          </cell>
          <cell r="D6635" t="str">
            <v>03751</v>
          </cell>
          <cell r="E6635">
            <v>38595</v>
          </cell>
          <cell r="F6635" t="str">
            <v>48527F7</v>
          </cell>
          <cell r="G6635" t="str">
            <v>6106010227F7</v>
          </cell>
          <cell r="H6635">
            <v>50000</v>
          </cell>
          <cell r="I6635" t="str">
            <v>D</v>
          </cell>
          <cell r="J6635" t="str">
            <v>*19581223A 000000 BI.DOK KARY RETNOWATI</v>
          </cell>
          <cell r="K6635" t="str">
            <v>103430060</v>
          </cell>
        </row>
        <row r="6636">
          <cell r="A6636" t="str">
            <v>M</v>
          </cell>
          <cell r="B6636" t="str">
            <v>1</v>
          </cell>
          <cell r="D6636" t="str">
            <v>03751</v>
          </cell>
          <cell r="E6636">
            <v>38595</v>
          </cell>
          <cell r="F6636" t="str">
            <v>48527M4</v>
          </cell>
          <cell r="G6636" t="str">
            <v>6106010227M4</v>
          </cell>
          <cell r="H6636">
            <v>194600</v>
          </cell>
          <cell r="I6636" t="str">
            <v>D</v>
          </cell>
          <cell r="J6636" t="str">
            <v>*19610723A 000000 BI.DOK ANAK MOCH. SAPARI</v>
          </cell>
          <cell r="K6636" t="str">
            <v>103430070</v>
          </cell>
        </row>
        <row r="6637">
          <cell r="A6637" t="str">
            <v>M</v>
          </cell>
          <cell r="B6637" t="str">
            <v>1</v>
          </cell>
          <cell r="D6637" t="str">
            <v>03751</v>
          </cell>
          <cell r="E6637">
            <v>38595</v>
          </cell>
          <cell r="F6637" t="str">
            <v>48527N6</v>
          </cell>
          <cell r="G6637" t="str">
            <v>6106010227N6</v>
          </cell>
          <cell r="H6637">
            <v>141200</v>
          </cell>
          <cell r="I6637" t="str">
            <v>D</v>
          </cell>
          <cell r="J6637" t="str">
            <v>*19580506C 000000 BI.DOK ANAK DADANG</v>
          </cell>
          <cell r="K6637" t="str">
            <v>103430080</v>
          </cell>
        </row>
        <row r="6638">
          <cell r="A6638" t="str">
            <v>F</v>
          </cell>
          <cell r="B6638" t="str">
            <v>1</v>
          </cell>
          <cell r="D6638" t="str">
            <v>03751</v>
          </cell>
          <cell r="E6638">
            <v>38595</v>
          </cell>
          <cell r="F6638" t="str">
            <v>48527M3</v>
          </cell>
          <cell r="G6638" t="str">
            <v>6106010227M3</v>
          </cell>
          <cell r="H6638">
            <v>26000</v>
          </cell>
          <cell r="I6638" t="str">
            <v>D</v>
          </cell>
          <cell r="J6638" t="str">
            <v>*19640601A 000000 BI.DOK ISTR KASDI</v>
          </cell>
          <cell r="K6638" t="str">
            <v>103430090</v>
          </cell>
        </row>
        <row r="6639">
          <cell r="A6639" t="str">
            <v>F</v>
          </cell>
          <cell r="B6639" t="str">
            <v>1</v>
          </cell>
          <cell r="D6639" t="str">
            <v>003743</v>
          </cell>
          <cell r="E6639">
            <v>38595</v>
          </cell>
          <cell r="F6639" t="str">
            <v>41011Q5</v>
          </cell>
          <cell r="G6639" t="str">
            <v>6101000211Q5</v>
          </cell>
          <cell r="H6639">
            <v>2162162</v>
          </cell>
          <cell r="I6639" t="str">
            <v>D</v>
          </cell>
          <cell r="J6639" t="str">
            <v>HONOR DOKTER SUNARYATI BLN AGUSTTS 2005</v>
          </cell>
          <cell r="K6639" t="str">
            <v>103430100</v>
          </cell>
        </row>
        <row r="6640">
          <cell r="A6640" t="str">
            <v>F</v>
          </cell>
          <cell r="B6640" t="str">
            <v>1</v>
          </cell>
          <cell r="D6640" t="str">
            <v>003743</v>
          </cell>
          <cell r="E6640">
            <v>38595</v>
          </cell>
          <cell r="F6640" t="str">
            <v>1000000</v>
          </cell>
          <cell r="G6640" t="str">
            <v>110101010000</v>
          </cell>
          <cell r="H6640">
            <v>2162162</v>
          </cell>
          <cell r="I6640" t="str">
            <v>K</v>
          </cell>
          <cell r="J6640" t="str">
            <v>HONOR DOKTER SUNARYATI BLN AGUSTTS 2005</v>
          </cell>
          <cell r="K6640" t="str">
            <v>103430110</v>
          </cell>
        </row>
        <row r="6641">
          <cell r="A6641" t="str">
            <v>F</v>
          </cell>
          <cell r="B6641" t="str">
            <v>1</v>
          </cell>
          <cell r="D6641" t="str">
            <v>003742</v>
          </cell>
          <cell r="E6641">
            <v>38595</v>
          </cell>
          <cell r="F6641" t="str">
            <v>1000000</v>
          </cell>
          <cell r="G6641" t="str">
            <v>110101010000</v>
          </cell>
          <cell r="H6641">
            <v>162162</v>
          </cell>
          <cell r="I6641" t="str">
            <v>D</v>
          </cell>
          <cell r="J6641" t="str">
            <v>PPH PS 21 ATAS HONOR DR SUNARJATI BLN AGUSTUS'05</v>
          </cell>
          <cell r="K6641" t="str">
            <v>103430120</v>
          </cell>
        </row>
        <row r="6642">
          <cell r="A6642" t="str">
            <v>F</v>
          </cell>
          <cell r="B6642" t="str">
            <v>1</v>
          </cell>
          <cell r="D6642" t="str">
            <v>003742</v>
          </cell>
          <cell r="E6642">
            <v>38595</v>
          </cell>
          <cell r="F6642" t="str">
            <v>1810203</v>
          </cell>
          <cell r="G6642" t="str">
            <v>210303010203</v>
          </cell>
          <cell r="H6642">
            <v>162162</v>
          </cell>
          <cell r="I6642" t="str">
            <v>K</v>
          </cell>
          <cell r="J6642" t="str">
            <v>PPH 21--DR SUNARJATI BLN AGUSTUS 2005</v>
          </cell>
          <cell r="K6642" t="str">
            <v>103430130</v>
          </cell>
        </row>
        <row r="6643">
          <cell r="A6643" t="str">
            <v>F</v>
          </cell>
          <cell r="B6643" t="str">
            <v>1</v>
          </cell>
          <cell r="D6643" t="str">
            <v>003744</v>
          </cell>
          <cell r="E6643">
            <v>38595</v>
          </cell>
          <cell r="F6643" t="str">
            <v>1000000</v>
          </cell>
          <cell r="G6643" t="str">
            <v>110101010000</v>
          </cell>
          <cell r="H6643">
            <v>145946</v>
          </cell>
          <cell r="I6643" t="str">
            <v>D</v>
          </cell>
          <cell r="J6643" t="str">
            <v>PPH PS 21 JOKO RAITYO ATAS IMBALAN JASA VALIDASI</v>
          </cell>
          <cell r="K6643" t="str">
            <v>103430140</v>
          </cell>
        </row>
        <row r="6644">
          <cell r="A6644" t="str">
            <v>F</v>
          </cell>
          <cell r="B6644" t="str">
            <v>1</v>
          </cell>
          <cell r="D6644" t="str">
            <v>003744</v>
          </cell>
          <cell r="E6644">
            <v>38595</v>
          </cell>
          <cell r="F6644" t="str">
            <v>1810204</v>
          </cell>
          <cell r="G6644" t="str">
            <v>210303010204</v>
          </cell>
          <cell r="H6644">
            <v>145946</v>
          </cell>
          <cell r="I6644" t="str">
            <v>K</v>
          </cell>
          <cell r="J6644" t="str">
            <v>PPH 21--JOKO RADITYO</v>
          </cell>
          <cell r="K6644" t="str">
            <v>103430150</v>
          </cell>
        </row>
        <row r="6645">
          <cell r="A6645" t="str">
            <v>F</v>
          </cell>
          <cell r="B6645" t="str">
            <v>1</v>
          </cell>
          <cell r="D6645" t="str">
            <v>003745</v>
          </cell>
          <cell r="E6645">
            <v>38595</v>
          </cell>
          <cell r="F6645" t="str">
            <v>1000000</v>
          </cell>
          <cell r="G6645" t="str">
            <v>110101010000</v>
          </cell>
          <cell r="H6645">
            <v>1945946</v>
          </cell>
          <cell r="I6645" t="str">
            <v>K</v>
          </cell>
          <cell r="J6645" t="str">
            <v>JASA PEKERJAAN VALIDASI KUALIFIKASI INSTALSI</v>
          </cell>
          <cell r="K6645" t="str">
            <v>103430160</v>
          </cell>
        </row>
        <row r="6646">
          <cell r="A6646" t="str">
            <v>F</v>
          </cell>
          <cell r="B6646" t="str">
            <v>1</v>
          </cell>
          <cell r="D6646" t="str">
            <v>003745</v>
          </cell>
          <cell r="E6646">
            <v>38595</v>
          </cell>
          <cell r="F6646" t="str">
            <v>46106E0</v>
          </cell>
          <cell r="G6646" t="str">
            <v>6604010106E0</v>
          </cell>
          <cell r="H6646">
            <v>1945946</v>
          </cell>
          <cell r="I6646" t="str">
            <v>D</v>
          </cell>
          <cell r="J6646" t="str">
            <v>VALIDASI KUALIFIKASI INSTALASI ALAT       PRODUKSI</v>
          </cell>
          <cell r="K6646" t="str">
            <v>103430170</v>
          </cell>
        </row>
        <row r="6647">
          <cell r="A6647" t="str">
            <v>F</v>
          </cell>
          <cell r="B6647" t="str">
            <v>1</v>
          </cell>
          <cell r="D6647" t="str">
            <v>003746</v>
          </cell>
          <cell r="E6647">
            <v>38595</v>
          </cell>
          <cell r="F6647" t="str">
            <v>1000000</v>
          </cell>
          <cell r="G6647" t="str">
            <v>110101010000</v>
          </cell>
          <cell r="H6647">
            <v>63830</v>
          </cell>
          <cell r="I6647" t="str">
            <v>D</v>
          </cell>
          <cell r="J6647" t="str">
            <v>PPH PS 23 BALAI BESAR LOGAM NO 138/MH/NR/VIII/05</v>
          </cell>
          <cell r="K6647" t="str">
            <v>103430180</v>
          </cell>
        </row>
        <row r="6648">
          <cell r="A6648" t="str">
            <v>F</v>
          </cell>
          <cell r="B6648" t="str">
            <v>1</v>
          </cell>
          <cell r="D6648" t="str">
            <v>003746</v>
          </cell>
          <cell r="E6648">
            <v>38595</v>
          </cell>
          <cell r="F6648" t="str">
            <v>183BA03</v>
          </cell>
          <cell r="G6648" t="str">
            <v>21030401BA03</v>
          </cell>
          <cell r="H6648">
            <v>63830</v>
          </cell>
          <cell r="I6648" t="str">
            <v>K</v>
          </cell>
          <cell r="J6648" t="str">
            <v>PPH 23 : BALAI BSR IND LGM &amp; MS NO.138/MH/VIII/05</v>
          </cell>
          <cell r="K6648" t="str">
            <v>103430190</v>
          </cell>
        </row>
        <row r="6649">
          <cell r="A6649" t="str">
            <v>F</v>
          </cell>
          <cell r="B6649" t="str">
            <v>1</v>
          </cell>
          <cell r="D6649" t="str">
            <v>003747</v>
          </cell>
          <cell r="E6649">
            <v>38595</v>
          </cell>
          <cell r="F6649" t="str">
            <v>1000000</v>
          </cell>
          <cell r="G6649" t="str">
            <v>110101010000</v>
          </cell>
          <cell r="H6649">
            <v>1170213</v>
          </cell>
          <cell r="I6649" t="str">
            <v>K</v>
          </cell>
          <cell r="J6649" t="str">
            <v>BALAI BESAR LOGAM DAN MESIN KW.K.26-3</v>
          </cell>
          <cell r="K6649" t="str">
            <v>103430200</v>
          </cell>
        </row>
        <row r="6650">
          <cell r="A6650" t="str">
            <v>F</v>
          </cell>
          <cell r="B6650" t="str">
            <v>1</v>
          </cell>
          <cell r="D6650" t="str">
            <v>003747</v>
          </cell>
          <cell r="E6650">
            <v>38595</v>
          </cell>
          <cell r="F6650" t="str">
            <v>46106J1</v>
          </cell>
          <cell r="G6650" t="str">
            <v>6604010106J1</v>
          </cell>
          <cell r="H6650">
            <v>1063830</v>
          </cell>
          <cell r="I6650" t="str">
            <v>D</v>
          </cell>
          <cell r="J6650" t="str">
            <v>KALIBRASI 5 BH ALAT UKUR            PEMASTIAN MUTU</v>
          </cell>
          <cell r="K6650" t="str">
            <v>103430210</v>
          </cell>
        </row>
        <row r="6651">
          <cell r="A6651" t="str">
            <v>F</v>
          </cell>
          <cell r="B6651" t="str">
            <v>1</v>
          </cell>
          <cell r="D6651" t="str">
            <v>003747</v>
          </cell>
          <cell r="E6651">
            <v>38595</v>
          </cell>
          <cell r="F6651" t="str">
            <v>187BA03</v>
          </cell>
          <cell r="G6651" t="str">
            <v>11100301BA03</v>
          </cell>
          <cell r="H6651">
            <v>106383</v>
          </cell>
          <cell r="I6651" t="str">
            <v>D</v>
          </cell>
          <cell r="J6651" t="str">
            <v>PPN 10% BALAI BSR IND LGM &amp; MS   ACTPW-424-0000345</v>
          </cell>
          <cell r="K6651" t="str">
            <v>103430220</v>
          </cell>
        </row>
        <row r="6652">
          <cell r="A6652" t="str">
            <v>F</v>
          </cell>
          <cell r="B6652" t="str">
            <v>1</v>
          </cell>
          <cell r="D6652" t="str">
            <v>003748</v>
          </cell>
          <cell r="E6652">
            <v>38595</v>
          </cell>
          <cell r="F6652" t="str">
            <v>135CI00</v>
          </cell>
          <cell r="G6652" t="str">
            <v>21050601CI00</v>
          </cell>
          <cell r="H6652">
            <v>1125318</v>
          </cell>
          <cell r="I6652" t="str">
            <v>D</v>
          </cell>
          <cell r="J6652" t="str">
            <v>CINCHONA KOPERASI    SETORAN PPH 23 KOP</v>
          </cell>
          <cell r="K6652" t="str">
            <v>103430230</v>
          </cell>
        </row>
        <row r="6653">
          <cell r="A6653" t="str">
            <v>F</v>
          </cell>
          <cell r="B6653" t="str">
            <v>1</v>
          </cell>
          <cell r="D6653" t="str">
            <v>003748</v>
          </cell>
          <cell r="E6653">
            <v>38595</v>
          </cell>
          <cell r="F6653" t="str">
            <v>1000000</v>
          </cell>
          <cell r="G6653" t="str">
            <v>110101010000</v>
          </cell>
          <cell r="H6653">
            <v>1125318</v>
          </cell>
          <cell r="I6653" t="str">
            <v>K</v>
          </cell>
          <cell r="J6653" t="str">
            <v>PENGEMBALIAN SETORAN PPH 23</v>
          </cell>
          <cell r="K6653" t="str">
            <v>103430240</v>
          </cell>
        </row>
        <row r="6654">
          <cell r="A6654" t="str">
            <v>F</v>
          </cell>
          <cell r="B6654" t="str">
            <v>1</v>
          </cell>
          <cell r="D6654" t="str">
            <v>003749</v>
          </cell>
          <cell r="E6654">
            <v>38595</v>
          </cell>
          <cell r="F6654" t="str">
            <v>1000000</v>
          </cell>
          <cell r="G6654" t="str">
            <v>110101010000</v>
          </cell>
          <cell r="H6654">
            <v>5100</v>
          </cell>
          <cell r="I6654" t="str">
            <v>D</v>
          </cell>
          <cell r="J6654" t="str">
            <v>PPH 23 CINCHONA KOP NO BUKTI 137/MH/NR/VIII/2005</v>
          </cell>
          <cell r="K6654" t="str">
            <v>103430250</v>
          </cell>
        </row>
        <row r="6655">
          <cell r="A6655" t="str">
            <v>F</v>
          </cell>
          <cell r="B6655" t="str">
            <v>1</v>
          </cell>
          <cell r="D6655" t="str">
            <v>003749</v>
          </cell>
          <cell r="E6655">
            <v>38595</v>
          </cell>
          <cell r="F6655" t="str">
            <v>183CI00</v>
          </cell>
          <cell r="G6655" t="str">
            <v>21030401CI00</v>
          </cell>
          <cell r="H6655">
            <v>5100</v>
          </cell>
          <cell r="I6655" t="str">
            <v>K</v>
          </cell>
          <cell r="J6655" t="str">
            <v>PPH 23 : CINCHONA KOPERASI NO.137/MH/NR/VIII/2005</v>
          </cell>
          <cell r="K6655" t="str">
            <v>103430260</v>
          </cell>
        </row>
        <row r="6656">
          <cell r="A6656" t="str">
            <v>F</v>
          </cell>
          <cell r="B6656" t="str">
            <v>1</v>
          </cell>
          <cell r="D6656" t="str">
            <v>003750</v>
          </cell>
          <cell r="E6656">
            <v>38595</v>
          </cell>
          <cell r="F6656" t="str">
            <v>1000000</v>
          </cell>
          <cell r="G6656" t="str">
            <v>110101010000</v>
          </cell>
          <cell r="H6656">
            <v>1439879</v>
          </cell>
          <cell r="I6656" t="str">
            <v>K</v>
          </cell>
          <cell r="J6656" t="str">
            <v>KEKURANGAN UPAH THL JULI'05 KW.025/THL/2005</v>
          </cell>
          <cell r="K6656" t="str">
            <v>103430270</v>
          </cell>
        </row>
        <row r="6657">
          <cell r="A6657" t="str">
            <v>F</v>
          </cell>
          <cell r="B6657" t="str">
            <v>1</v>
          </cell>
          <cell r="D6657" t="str">
            <v>003750</v>
          </cell>
          <cell r="E6657">
            <v>38595</v>
          </cell>
          <cell r="F6657" t="str">
            <v>4090000</v>
          </cell>
          <cell r="G6657" t="str">
            <v>510600010000</v>
          </cell>
          <cell r="H6657">
            <v>1439879</v>
          </cell>
          <cell r="I6657" t="str">
            <v>D</v>
          </cell>
          <cell r="J6657" t="str">
            <v>KEKURANGAN UPAH THL BLN JULI 2005</v>
          </cell>
          <cell r="K6657" t="str">
            <v>103430280</v>
          </cell>
        </row>
        <row r="6658">
          <cell r="A6658" t="str">
            <v>F</v>
          </cell>
          <cell r="B6658" t="str">
            <v>1</v>
          </cell>
          <cell r="D6658" t="str">
            <v>003751</v>
          </cell>
          <cell r="E6658">
            <v>38595</v>
          </cell>
          <cell r="F6658" t="str">
            <v>1000000</v>
          </cell>
          <cell r="G6658" t="str">
            <v>110101010000</v>
          </cell>
          <cell r="H6658">
            <v>838300</v>
          </cell>
          <cell r="I6658" t="str">
            <v>K</v>
          </cell>
          <cell r="J6658" t="str">
            <v>PENGGANTIAN BY KESEHATAN KARYAWAN &amp; KELUARGA</v>
          </cell>
          <cell r="K6658" t="str">
            <v>103430290</v>
          </cell>
        </row>
        <row r="6659">
          <cell r="A6659" t="str">
            <v>F</v>
          </cell>
          <cell r="B6659" t="str">
            <v>1</v>
          </cell>
          <cell r="D6659" t="str">
            <v>003752</v>
          </cell>
          <cell r="E6659">
            <v>38595</v>
          </cell>
          <cell r="F6659" t="str">
            <v>48200D1</v>
          </cell>
          <cell r="G6659" t="str">
            <v>6702010100D1</v>
          </cell>
          <cell r="H6659">
            <v>61000</v>
          </cell>
          <cell r="I6659" t="str">
            <v>D</v>
          </cell>
          <cell r="J6659" t="str">
            <v>SPPD IDA RACHMI,DRA KE JAKARTA TGL 23 AGUSTUS'04</v>
          </cell>
          <cell r="K6659" t="str">
            <v>103440010</v>
          </cell>
        </row>
        <row r="6660">
          <cell r="A6660" t="str">
            <v>F</v>
          </cell>
          <cell r="B6660" t="str">
            <v>1</v>
          </cell>
          <cell r="D6660" t="str">
            <v>003752</v>
          </cell>
          <cell r="E6660">
            <v>38595</v>
          </cell>
          <cell r="F6660" t="str">
            <v>1000000</v>
          </cell>
          <cell r="G6660" t="str">
            <v>110101010000</v>
          </cell>
          <cell r="H6660">
            <v>61000</v>
          </cell>
          <cell r="I6660" t="str">
            <v>K</v>
          </cell>
          <cell r="J6660" t="str">
            <v>SPPD IDA RACHMI,DRA KE JAKARTA TGL 23 AGUSTUS'04</v>
          </cell>
          <cell r="K6660" t="str">
            <v>103440020</v>
          </cell>
        </row>
        <row r="6661">
          <cell r="A6661" t="str">
            <v>F</v>
          </cell>
          <cell r="B6661" t="str">
            <v>1</v>
          </cell>
          <cell r="D6661" t="str">
            <v>003753</v>
          </cell>
          <cell r="E6661">
            <v>38595</v>
          </cell>
          <cell r="F6661" t="str">
            <v>46301A4</v>
          </cell>
          <cell r="G6661" t="str">
            <v>6201020101A4</v>
          </cell>
          <cell r="H6661">
            <v>240000</v>
          </cell>
          <cell r="I6661" t="str">
            <v>D</v>
          </cell>
          <cell r="J6661" t="str">
            <v>100 LITER BBM PREMIUM U/KEND.DINAS KTO BINTANG</v>
          </cell>
          <cell r="K6661" t="str">
            <v>103440030</v>
          </cell>
        </row>
        <row r="6662">
          <cell r="A6662" t="str">
            <v>F</v>
          </cell>
          <cell r="B6662" t="str">
            <v>1</v>
          </cell>
          <cell r="D6662" t="str">
            <v>003753</v>
          </cell>
          <cell r="E6662">
            <v>38595</v>
          </cell>
          <cell r="F6662" t="str">
            <v>1000000</v>
          </cell>
          <cell r="G6662" t="str">
            <v>110101010000</v>
          </cell>
          <cell r="H6662">
            <v>240000</v>
          </cell>
          <cell r="I6662" t="str">
            <v>K</v>
          </cell>
          <cell r="J6662" t="str">
            <v>100 LITER BBM PREMIUM U/KEND.DINAS KTO BINTANG</v>
          </cell>
          <cell r="K6662" t="str">
            <v>103440040</v>
          </cell>
        </row>
        <row r="6663">
          <cell r="A6663" t="str">
            <v>F</v>
          </cell>
          <cell r="B6663" t="str">
            <v>1</v>
          </cell>
          <cell r="D6663" t="str">
            <v>003754</v>
          </cell>
          <cell r="E6663">
            <v>38595</v>
          </cell>
          <cell r="F6663" t="str">
            <v>1000000</v>
          </cell>
          <cell r="G6663" t="str">
            <v>110101010000</v>
          </cell>
          <cell r="H6663">
            <v>675468</v>
          </cell>
          <cell r="I6663" t="str">
            <v>K</v>
          </cell>
          <cell r="J6663" t="str">
            <v>KIMIA FARMA TRADING &amp; DISTRIBUTION BANDUNG</v>
          </cell>
          <cell r="K6663" t="str">
            <v>103440050</v>
          </cell>
        </row>
        <row r="6664">
          <cell r="A6664" t="str">
            <v>F</v>
          </cell>
          <cell r="B6664" t="str">
            <v>1</v>
          </cell>
          <cell r="D6664" t="str">
            <v>003754</v>
          </cell>
          <cell r="E6664">
            <v>38595</v>
          </cell>
          <cell r="F6664" t="str">
            <v>4980200</v>
          </cell>
          <cell r="G6664" t="str">
            <v>680702010200</v>
          </cell>
          <cell r="H6664">
            <v>614062</v>
          </cell>
          <cell r="I6664" t="str">
            <v>D</v>
          </cell>
          <cell r="J6664" t="str">
            <v>200 MG CIMETIDIN &amp; 200 MG FUNGORAL (EVAL PASAR)</v>
          </cell>
          <cell r="K6664" t="str">
            <v>103440060</v>
          </cell>
        </row>
        <row r="6665">
          <cell r="A6665" t="str">
            <v>F</v>
          </cell>
          <cell r="B6665" t="str">
            <v>1</v>
          </cell>
          <cell r="D6665" t="str">
            <v>003754</v>
          </cell>
          <cell r="E6665">
            <v>38595</v>
          </cell>
          <cell r="F6665" t="str">
            <v>187KI56</v>
          </cell>
          <cell r="G6665" t="str">
            <v>11100301KI56</v>
          </cell>
          <cell r="H6665">
            <v>61406</v>
          </cell>
          <cell r="I6665" t="str">
            <v>D</v>
          </cell>
          <cell r="J6665" t="str">
            <v>PPN 10% KIMIA FARMA,PT.TR.&amp; DIST CIJWM-051-4564965</v>
          </cell>
          <cell r="K6665" t="str">
            <v>103440070</v>
          </cell>
        </row>
        <row r="6666">
          <cell r="A6666" t="str">
            <v>F</v>
          </cell>
          <cell r="B6666" t="str">
            <v>1</v>
          </cell>
          <cell r="D6666" t="str">
            <v>003755</v>
          </cell>
          <cell r="E6666">
            <v>38595</v>
          </cell>
          <cell r="F6666" t="str">
            <v>1780000</v>
          </cell>
          <cell r="G6666" t="str">
            <v>111101010000</v>
          </cell>
          <cell r="H6666">
            <v>11724000</v>
          </cell>
          <cell r="I6666" t="str">
            <v>D</v>
          </cell>
          <cell r="J6666" t="str">
            <v>PINJAMAN PINDAH YASRIZAL,DRS ASMAN PRODUKSI II</v>
          </cell>
          <cell r="K6666" t="str">
            <v>103440080</v>
          </cell>
        </row>
        <row r="6667">
          <cell r="A6667" t="str">
            <v>F</v>
          </cell>
          <cell r="B6667" t="str">
            <v>1</v>
          </cell>
          <cell r="D6667" t="str">
            <v>003755</v>
          </cell>
          <cell r="E6667">
            <v>38595</v>
          </cell>
          <cell r="F6667" t="str">
            <v>1000000</v>
          </cell>
          <cell r="G6667" t="str">
            <v>110101010000</v>
          </cell>
          <cell r="H6667">
            <v>11724000</v>
          </cell>
          <cell r="I6667" t="str">
            <v>K</v>
          </cell>
          <cell r="J6667" t="str">
            <v>PINJAMAN PINDAH YASRIZAL,DRS ASMAN PRODUKSI II</v>
          </cell>
          <cell r="K6667" t="str">
            <v>103440090</v>
          </cell>
        </row>
        <row r="6668">
          <cell r="A6668" t="str">
            <v>F</v>
          </cell>
          <cell r="B6668" t="str">
            <v>1</v>
          </cell>
          <cell r="D6668" t="str">
            <v>003756</v>
          </cell>
          <cell r="E6668">
            <v>38595</v>
          </cell>
          <cell r="F6668" t="str">
            <v>1000000</v>
          </cell>
          <cell r="G6668" t="str">
            <v>110101010000</v>
          </cell>
          <cell r="H6668">
            <v>102410</v>
          </cell>
          <cell r="I6668" t="str">
            <v>K</v>
          </cell>
          <cell r="J6668" t="str">
            <v>SAPTA SARI TAMA KW.4042</v>
          </cell>
          <cell r="K6668" t="str">
            <v>103440100</v>
          </cell>
        </row>
        <row r="6669">
          <cell r="A6669" t="str">
            <v>F</v>
          </cell>
          <cell r="B6669" t="str">
            <v>1</v>
          </cell>
          <cell r="D6669" t="str">
            <v>003756</v>
          </cell>
          <cell r="E6669">
            <v>38595</v>
          </cell>
          <cell r="F6669" t="str">
            <v>135SA49</v>
          </cell>
          <cell r="G6669" t="str">
            <v>21050601SA49</v>
          </cell>
          <cell r="H6669">
            <v>93100</v>
          </cell>
          <cell r="I6669" t="str">
            <v>D</v>
          </cell>
          <cell r="J6669" t="str">
            <v>SAPTA SARI TAMA PT.  004042               01294/07</v>
          </cell>
          <cell r="K6669" t="str">
            <v>103440110</v>
          </cell>
        </row>
        <row r="6670">
          <cell r="A6670" t="str">
            <v>F</v>
          </cell>
          <cell r="B6670" t="str">
            <v>1</v>
          </cell>
          <cell r="D6670" t="str">
            <v>003756</v>
          </cell>
          <cell r="E6670">
            <v>38595</v>
          </cell>
          <cell r="F6670" t="str">
            <v>135SA49</v>
          </cell>
          <cell r="G6670" t="str">
            <v>21050601SA49</v>
          </cell>
          <cell r="H6670">
            <v>9310</v>
          </cell>
          <cell r="I6670" t="str">
            <v>D</v>
          </cell>
          <cell r="J6670" t="str">
            <v>KR PPN SAPTA SARI TAMA  CKYOB-422-0021523 01294/07</v>
          </cell>
          <cell r="K6670" t="str">
            <v>103440120</v>
          </cell>
        </row>
        <row r="6671">
          <cell r="A6671" t="str">
            <v>F</v>
          </cell>
          <cell r="B6671" t="str">
            <v>1</v>
          </cell>
          <cell r="D6671" t="str">
            <v>003757</v>
          </cell>
          <cell r="E6671">
            <v>38595</v>
          </cell>
          <cell r="F6671" t="str">
            <v>1000000</v>
          </cell>
          <cell r="G6671" t="str">
            <v>110101010000</v>
          </cell>
          <cell r="H6671">
            <v>81081</v>
          </cell>
          <cell r="I6671" t="str">
            <v>D</v>
          </cell>
          <cell r="J6671" t="str">
            <v>PPH PS 21 ATAS HONOR DR MUCHTAN S BLN AGUSTUS 2005</v>
          </cell>
          <cell r="K6671" t="str">
            <v>103440130</v>
          </cell>
        </row>
        <row r="6672">
          <cell r="A6672" t="str">
            <v>F</v>
          </cell>
          <cell r="B6672" t="str">
            <v>1</v>
          </cell>
          <cell r="D6672" t="str">
            <v>003757</v>
          </cell>
          <cell r="E6672">
            <v>38595</v>
          </cell>
          <cell r="F6672" t="str">
            <v>1810202</v>
          </cell>
          <cell r="G6672" t="str">
            <v>210303010202</v>
          </cell>
          <cell r="H6672">
            <v>81081</v>
          </cell>
          <cell r="I6672" t="str">
            <v>K</v>
          </cell>
          <cell r="J6672" t="str">
            <v>PPH 21--DR MUCHTAN BULAN AGUSTUS 2005</v>
          </cell>
          <cell r="K6672" t="str">
            <v>103440140</v>
          </cell>
        </row>
        <row r="6673">
          <cell r="A6673" t="str">
            <v>F</v>
          </cell>
          <cell r="B6673" t="str">
            <v>1</v>
          </cell>
          <cell r="D6673" t="str">
            <v>003758</v>
          </cell>
          <cell r="E6673">
            <v>38595</v>
          </cell>
          <cell r="F6673" t="str">
            <v>41011Q6</v>
          </cell>
          <cell r="G6673" t="str">
            <v>6101000211Q6</v>
          </cell>
          <cell r="H6673">
            <v>1081081</v>
          </cell>
          <cell r="I6673" t="str">
            <v>D</v>
          </cell>
          <cell r="J6673" t="str">
            <v>HONOR DOKTER MUCHTAN S BLN AGUSTUS 2005</v>
          </cell>
          <cell r="K6673" t="str">
            <v>103440150</v>
          </cell>
        </row>
        <row r="6674">
          <cell r="A6674" t="str">
            <v>F</v>
          </cell>
          <cell r="B6674" t="str">
            <v>1</v>
          </cell>
          <cell r="D6674" t="str">
            <v>003758</v>
          </cell>
          <cell r="E6674">
            <v>38595</v>
          </cell>
          <cell r="F6674" t="str">
            <v>1000000</v>
          </cell>
          <cell r="G6674" t="str">
            <v>110101010000</v>
          </cell>
          <cell r="H6674">
            <v>1081081</v>
          </cell>
          <cell r="I6674" t="str">
            <v>K</v>
          </cell>
          <cell r="J6674" t="str">
            <v>HONOR DOKTER MUCHTAN S BLN AGUSTUS 2005</v>
          </cell>
          <cell r="K6674" t="str">
            <v>103440160</v>
          </cell>
        </row>
        <row r="6675">
          <cell r="A6675" t="str">
            <v>F</v>
          </cell>
          <cell r="B6675" t="str">
            <v>1</v>
          </cell>
          <cell r="D6675" t="str">
            <v>003759</v>
          </cell>
          <cell r="E6675">
            <v>38595</v>
          </cell>
          <cell r="F6675" t="str">
            <v>48501D1</v>
          </cell>
          <cell r="G6675" t="str">
            <v>6701010101D1</v>
          </cell>
          <cell r="H6675">
            <v>1430000</v>
          </cell>
          <cell r="I6675" t="str">
            <v>D</v>
          </cell>
          <cell r="J6675" t="str">
            <v>BIAYA PELATIHAN KANBAN TGL 23 AGUSTUS 2005</v>
          </cell>
          <cell r="K6675" t="str">
            <v>103440170</v>
          </cell>
        </row>
        <row r="6676">
          <cell r="A6676" t="str">
            <v>F</v>
          </cell>
          <cell r="B6676" t="str">
            <v>1</v>
          </cell>
          <cell r="D6676" t="str">
            <v>003759</v>
          </cell>
          <cell r="E6676">
            <v>38595</v>
          </cell>
          <cell r="F6676" t="str">
            <v>1000000</v>
          </cell>
          <cell r="G6676" t="str">
            <v>110101010000</v>
          </cell>
          <cell r="H6676">
            <v>1430000</v>
          </cell>
          <cell r="I6676" t="str">
            <v>K</v>
          </cell>
          <cell r="J6676" t="str">
            <v>BIAYA PELATIHAN KANBAN TGL 23 AGUSTUS 2005</v>
          </cell>
          <cell r="K6676" t="str">
            <v>103440180</v>
          </cell>
        </row>
        <row r="6677">
          <cell r="A6677" t="str">
            <v>F</v>
          </cell>
          <cell r="B6677" t="str">
            <v>1</v>
          </cell>
          <cell r="D6677" t="str">
            <v>003760</v>
          </cell>
          <cell r="E6677">
            <v>38595</v>
          </cell>
          <cell r="F6677" t="str">
            <v>45403Q5</v>
          </cell>
          <cell r="G6677" t="str">
            <v>6503030103Q5</v>
          </cell>
          <cell r="H6677">
            <v>220000</v>
          </cell>
          <cell r="I6677" t="str">
            <v>D</v>
          </cell>
          <cell r="J6677" t="str">
            <v>RETR.PEMBUANGAN AMPAS KINA TGL 19 JUL S/D 1AGUS'05</v>
          </cell>
          <cell r="K6677" t="str">
            <v>103440190</v>
          </cell>
        </row>
        <row r="6678">
          <cell r="A6678" t="str">
            <v>F</v>
          </cell>
          <cell r="B6678" t="str">
            <v>1</v>
          </cell>
          <cell r="D6678" t="str">
            <v>003760</v>
          </cell>
          <cell r="E6678">
            <v>38595</v>
          </cell>
          <cell r="F6678" t="str">
            <v>1000000</v>
          </cell>
          <cell r="G6678" t="str">
            <v>110101010000</v>
          </cell>
          <cell r="H6678">
            <v>220000</v>
          </cell>
          <cell r="I6678" t="str">
            <v>K</v>
          </cell>
          <cell r="J6678" t="str">
            <v>RETR.PEMBUANGAN AMPAS KINA TGL 19 JUL S/D 1AGUS'05</v>
          </cell>
          <cell r="K6678" t="str">
            <v>103440200</v>
          </cell>
        </row>
        <row r="6679">
          <cell r="A6679" t="str">
            <v>F</v>
          </cell>
          <cell r="B6679" t="str">
            <v>1</v>
          </cell>
          <cell r="D6679" t="str">
            <v>003761</v>
          </cell>
          <cell r="E6679">
            <v>38595</v>
          </cell>
          <cell r="F6679" t="str">
            <v>49802Q5</v>
          </cell>
          <cell r="G6679" t="str">
            <v>6807020102Q5</v>
          </cell>
          <cell r="H6679">
            <v>64500</v>
          </cell>
          <cell r="I6679" t="str">
            <v>D</v>
          </cell>
          <cell r="J6679" t="str">
            <v>BY TOL KEND.DINAS PENGANGKUT AMPAS KINA D 8509 BO</v>
          </cell>
          <cell r="K6679" t="str">
            <v>103440210</v>
          </cell>
        </row>
        <row r="6680">
          <cell r="A6680" t="str">
            <v>F</v>
          </cell>
          <cell r="B6680" t="str">
            <v>1</v>
          </cell>
          <cell r="D6680" t="str">
            <v>003761</v>
          </cell>
          <cell r="E6680">
            <v>38595</v>
          </cell>
          <cell r="F6680" t="str">
            <v>1000000</v>
          </cell>
          <cell r="G6680" t="str">
            <v>110101010000</v>
          </cell>
          <cell r="H6680">
            <v>64500</v>
          </cell>
          <cell r="I6680" t="str">
            <v>K</v>
          </cell>
          <cell r="J6680" t="str">
            <v>BY TOL KEND.DINAS PENGANGKUT AMPAS KINA D 8509 BO</v>
          </cell>
          <cell r="K6680" t="str">
            <v>103440220</v>
          </cell>
        </row>
        <row r="6681">
          <cell r="A6681" t="str">
            <v>F</v>
          </cell>
          <cell r="B6681" t="str">
            <v>1</v>
          </cell>
          <cell r="D6681" t="str">
            <v>003762</v>
          </cell>
          <cell r="E6681">
            <v>38595</v>
          </cell>
          <cell r="F6681" t="str">
            <v>48501K4</v>
          </cell>
          <cell r="G6681" t="str">
            <v>6701010101K4</v>
          </cell>
          <cell r="H6681">
            <v>200000</v>
          </cell>
          <cell r="I6681" t="str">
            <v>D</v>
          </cell>
          <cell r="J6681" t="str">
            <v>BY SEMINAR CHROMATOGRAPHY        PEMER PROD JADI</v>
          </cell>
          <cell r="K6681" t="str">
            <v>103440230</v>
          </cell>
        </row>
        <row r="6682">
          <cell r="A6682" t="str">
            <v>F</v>
          </cell>
          <cell r="B6682" t="str">
            <v>1</v>
          </cell>
          <cell r="D6682" t="str">
            <v>003762</v>
          </cell>
          <cell r="E6682">
            <v>38595</v>
          </cell>
          <cell r="F6682" t="str">
            <v>1000000</v>
          </cell>
          <cell r="G6682" t="str">
            <v>110101010000</v>
          </cell>
          <cell r="H6682">
            <v>200000</v>
          </cell>
          <cell r="I6682" t="str">
            <v>K</v>
          </cell>
          <cell r="J6682" t="str">
            <v>BY SEMINAR CHROMATOGRAPHY        PEMER PROD JADI</v>
          </cell>
          <cell r="K6682" t="str">
            <v>103440240</v>
          </cell>
        </row>
        <row r="6683">
          <cell r="A6683" t="str">
            <v>F</v>
          </cell>
          <cell r="B6683" t="str">
            <v>1</v>
          </cell>
          <cell r="D6683" t="str">
            <v>003763</v>
          </cell>
          <cell r="E6683">
            <v>38595</v>
          </cell>
          <cell r="F6683" t="str">
            <v>46203Q5</v>
          </cell>
          <cell r="G6683" t="str">
            <v>6603020203Q5</v>
          </cell>
          <cell r="H6683">
            <v>625000</v>
          </cell>
          <cell r="I6683" t="str">
            <v>D</v>
          </cell>
          <cell r="J6683" t="str">
            <v>PERBAIKAAN KENDARAAN DINAS TOYOTA KIJANG D 1452 ES</v>
          </cell>
          <cell r="K6683" t="str">
            <v>103440250</v>
          </cell>
        </row>
        <row r="6684">
          <cell r="A6684" t="str">
            <v>F</v>
          </cell>
          <cell r="B6684" t="str">
            <v>1</v>
          </cell>
          <cell r="D6684" t="str">
            <v>003763</v>
          </cell>
          <cell r="E6684">
            <v>38595</v>
          </cell>
          <cell r="F6684" t="str">
            <v>1000000</v>
          </cell>
          <cell r="G6684" t="str">
            <v>110101010000</v>
          </cell>
          <cell r="H6684">
            <v>625000</v>
          </cell>
          <cell r="I6684" t="str">
            <v>K</v>
          </cell>
          <cell r="J6684" t="str">
            <v>PERBAIKAAN KENDARAAN DINAS TOYOTA KIJANG D 1452 ES</v>
          </cell>
          <cell r="K6684" t="str">
            <v>103440260</v>
          </cell>
        </row>
        <row r="6685">
          <cell r="A6685" t="str">
            <v>F</v>
          </cell>
          <cell r="B6685" t="str">
            <v>1</v>
          </cell>
          <cell r="D6685" t="str">
            <v>003764</v>
          </cell>
          <cell r="E6685">
            <v>38595</v>
          </cell>
          <cell r="F6685" t="str">
            <v>45403Q5</v>
          </cell>
          <cell r="G6685" t="str">
            <v>6503030103Q5</v>
          </cell>
          <cell r="H6685">
            <v>285000</v>
          </cell>
          <cell r="I6685" t="str">
            <v>D</v>
          </cell>
          <cell r="J6685" t="str">
            <v>RETR BUANG AMPAS KINA KE LANUD SULAEMAN AGUSTUS'05</v>
          </cell>
          <cell r="K6685" t="str">
            <v>103440270</v>
          </cell>
        </row>
        <row r="6686">
          <cell r="A6686" t="str">
            <v>F</v>
          </cell>
          <cell r="B6686" t="str">
            <v>1</v>
          </cell>
          <cell r="D6686" t="str">
            <v>003764</v>
          </cell>
          <cell r="E6686">
            <v>38595</v>
          </cell>
          <cell r="F6686" t="str">
            <v>1000000</v>
          </cell>
          <cell r="G6686" t="str">
            <v>110101010000</v>
          </cell>
          <cell r="H6686">
            <v>285000</v>
          </cell>
          <cell r="I6686" t="str">
            <v>K</v>
          </cell>
          <cell r="J6686" t="str">
            <v>RETR BUANG AMPAS KINA KE LANUD SULAEMAN AGUSTUS'05</v>
          </cell>
          <cell r="K6686" t="str">
            <v>103440280</v>
          </cell>
        </row>
        <row r="6687">
          <cell r="A6687" t="str">
            <v>F</v>
          </cell>
          <cell r="B6687" t="str">
            <v>1</v>
          </cell>
          <cell r="D6687" t="str">
            <v>003765</v>
          </cell>
          <cell r="E6687">
            <v>38595</v>
          </cell>
          <cell r="F6687" t="str">
            <v>48200A4</v>
          </cell>
          <cell r="G6687" t="str">
            <v>6702010100A4</v>
          </cell>
          <cell r="H6687">
            <v>75000</v>
          </cell>
          <cell r="I6687" t="str">
            <v>D</v>
          </cell>
          <cell r="J6687" t="str">
            <v>SPPD MOMON KE BANDUNG TGL 19 AGUSTUS 2005</v>
          </cell>
          <cell r="K6687" t="str">
            <v>103440290</v>
          </cell>
        </row>
        <row r="6688">
          <cell r="A6688" t="str">
            <v>F</v>
          </cell>
          <cell r="B6688" t="str">
            <v>1</v>
          </cell>
          <cell r="D6688" t="str">
            <v>003765</v>
          </cell>
          <cell r="E6688">
            <v>38595</v>
          </cell>
          <cell r="F6688" t="str">
            <v>1000000</v>
          </cell>
          <cell r="G6688" t="str">
            <v>110101010000</v>
          </cell>
          <cell r="H6688">
            <v>75000</v>
          </cell>
          <cell r="I6688" t="str">
            <v>K</v>
          </cell>
          <cell r="J6688" t="str">
            <v>SPPD MOMON KE BANDUNG TGL 19 AGUSTUS 2005</v>
          </cell>
          <cell r="K6688" t="str">
            <v>103440300</v>
          </cell>
        </row>
        <row r="6689">
          <cell r="A6689" t="str">
            <v>F</v>
          </cell>
          <cell r="B6689" t="str">
            <v>1</v>
          </cell>
          <cell r="D6689" t="str">
            <v>003766</v>
          </cell>
          <cell r="E6689">
            <v>38595</v>
          </cell>
          <cell r="F6689" t="str">
            <v>49102A4</v>
          </cell>
          <cell r="G6689" t="str">
            <v>6801020102A4</v>
          </cell>
          <cell r="H6689">
            <v>103600</v>
          </cell>
          <cell r="I6689" t="str">
            <v>D</v>
          </cell>
          <cell r="J6689" t="str">
            <v>JAMUAN TAMU DI GUEST HOUSE KTO BINTANG TGL 28/7/05</v>
          </cell>
          <cell r="K6689" t="str">
            <v>103440310</v>
          </cell>
        </row>
        <row r="6690">
          <cell r="A6690" t="str">
            <v>F</v>
          </cell>
          <cell r="B6690" t="str">
            <v>1</v>
          </cell>
          <cell r="D6690" t="str">
            <v>003766</v>
          </cell>
          <cell r="E6690">
            <v>38595</v>
          </cell>
          <cell r="F6690" t="str">
            <v>1000000</v>
          </cell>
          <cell r="G6690" t="str">
            <v>110101010000</v>
          </cell>
          <cell r="H6690">
            <v>103600</v>
          </cell>
          <cell r="I6690" t="str">
            <v>K</v>
          </cell>
          <cell r="J6690" t="str">
            <v>JAMUAN TAMU DI GUEST HOUSE KTO BINTANG TGL 28/7/05</v>
          </cell>
          <cell r="K6690" t="str">
            <v>103440320</v>
          </cell>
        </row>
        <row r="6691">
          <cell r="A6691" t="str">
            <v>F</v>
          </cell>
          <cell r="B6691" t="str">
            <v>1</v>
          </cell>
          <cell r="D6691" t="str">
            <v>003767</v>
          </cell>
          <cell r="E6691">
            <v>38595</v>
          </cell>
          <cell r="F6691" t="str">
            <v>48524A4</v>
          </cell>
          <cell r="G6691" t="str">
            <v>6706030124A4</v>
          </cell>
          <cell r="H6691">
            <v>297000</v>
          </cell>
          <cell r="I6691" t="str">
            <v>D</v>
          </cell>
          <cell r="J6691" t="str">
            <v>EXTRA PUDING TGL 1 S/D 15 AGUSTUS'05   KTO BINTANG</v>
          </cell>
          <cell r="K6691" t="str">
            <v>103440330</v>
          </cell>
        </row>
        <row r="6692">
          <cell r="A6692" t="str">
            <v>F</v>
          </cell>
          <cell r="B6692" t="str">
            <v>1</v>
          </cell>
          <cell r="D6692" t="str">
            <v>003767</v>
          </cell>
          <cell r="E6692">
            <v>38595</v>
          </cell>
          <cell r="F6692" t="str">
            <v>1000000</v>
          </cell>
          <cell r="G6692" t="str">
            <v>110101010000</v>
          </cell>
          <cell r="H6692">
            <v>297000</v>
          </cell>
          <cell r="I6692" t="str">
            <v>K</v>
          </cell>
          <cell r="J6692" t="str">
            <v>EXTRA PUDING TGL 1 S/D 15 AGUSTUS'05   KTO BINTANG</v>
          </cell>
          <cell r="K6692" t="str">
            <v>103440340</v>
          </cell>
        </row>
        <row r="6693">
          <cell r="A6693" t="str">
            <v>F</v>
          </cell>
          <cell r="B6693" t="str">
            <v>1</v>
          </cell>
          <cell r="D6693" t="str">
            <v>003768</v>
          </cell>
          <cell r="E6693">
            <v>38595</v>
          </cell>
          <cell r="F6693" t="str">
            <v>48524A4</v>
          </cell>
          <cell r="G6693" t="str">
            <v>6706030124A4</v>
          </cell>
          <cell r="H6693">
            <v>297000</v>
          </cell>
          <cell r="I6693" t="str">
            <v>D</v>
          </cell>
          <cell r="J6693" t="str">
            <v>EXTRA PUDING TGL 16 S/D 31 AGUSTUS'05  KTO BINTANG</v>
          </cell>
          <cell r="K6693" t="str">
            <v>103440350</v>
          </cell>
        </row>
        <row r="6694">
          <cell r="A6694" t="str">
            <v>F</v>
          </cell>
          <cell r="B6694" t="str">
            <v>1</v>
          </cell>
          <cell r="D6694" t="str">
            <v>003768</v>
          </cell>
          <cell r="E6694">
            <v>38595</v>
          </cell>
          <cell r="F6694" t="str">
            <v>1000000</v>
          </cell>
          <cell r="G6694" t="str">
            <v>110101010000</v>
          </cell>
          <cell r="H6694">
            <v>297000</v>
          </cell>
          <cell r="I6694" t="str">
            <v>K</v>
          </cell>
          <cell r="J6694" t="str">
            <v>EXTRA PUDING TGL 16 S/D 31 AGUSTUS'05  KTO BINTANG</v>
          </cell>
          <cell r="K6694" t="str">
            <v>103440360</v>
          </cell>
        </row>
        <row r="6695">
          <cell r="A6695" t="str">
            <v>F</v>
          </cell>
          <cell r="B6695" t="str">
            <v>1</v>
          </cell>
          <cell r="D6695" t="str">
            <v>003769</v>
          </cell>
          <cell r="E6695">
            <v>38595</v>
          </cell>
          <cell r="F6695" t="str">
            <v>42902A4</v>
          </cell>
          <cell r="G6695" t="str">
            <v>6205000302A4</v>
          </cell>
          <cell r="H6695">
            <v>134500</v>
          </cell>
          <cell r="I6695" t="str">
            <v>D</v>
          </cell>
          <cell r="J6695" t="str">
            <v>PEMBELIAN CAT,THINER,KUAS,TALI RAPIA   KTO BINTANG</v>
          </cell>
          <cell r="K6695" t="str">
            <v>103440370</v>
          </cell>
        </row>
        <row r="6696">
          <cell r="A6696" t="str">
            <v>F</v>
          </cell>
          <cell r="B6696" t="str">
            <v>1</v>
          </cell>
          <cell r="D6696" t="str">
            <v>003769</v>
          </cell>
          <cell r="E6696">
            <v>38595</v>
          </cell>
          <cell r="F6696" t="str">
            <v>1000000</v>
          </cell>
          <cell r="G6696" t="str">
            <v>110101010000</v>
          </cell>
          <cell r="H6696">
            <v>134500</v>
          </cell>
          <cell r="I6696" t="str">
            <v>K</v>
          </cell>
          <cell r="J6696" t="str">
            <v>PEMBELIAN CAT,THINER,KUAS,TALI RAPIA   KTO BINTANG</v>
          </cell>
          <cell r="K6696" t="str">
            <v>103440380</v>
          </cell>
        </row>
        <row r="6697">
          <cell r="A6697" t="str">
            <v>F</v>
          </cell>
          <cell r="B6697" t="str">
            <v>1</v>
          </cell>
          <cell r="D6697" t="str">
            <v>003770</v>
          </cell>
          <cell r="E6697">
            <v>38595</v>
          </cell>
          <cell r="F6697" t="str">
            <v>46202Q5</v>
          </cell>
          <cell r="G6697" t="str">
            <v>6603020102Q5</v>
          </cell>
          <cell r="H6697">
            <v>242100</v>
          </cell>
          <cell r="I6697" t="str">
            <v>D</v>
          </cell>
          <cell r="J6697" t="str">
            <v>PEMBELIAN SUKU CADANG KEND.COLT DIESEL D 8373 BO</v>
          </cell>
          <cell r="K6697" t="str">
            <v>103440390</v>
          </cell>
        </row>
        <row r="6698">
          <cell r="A6698" t="str">
            <v>F</v>
          </cell>
          <cell r="B6698" t="str">
            <v>1</v>
          </cell>
          <cell r="D6698" t="str">
            <v>003770</v>
          </cell>
          <cell r="E6698">
            <v>38595</v>
          </cell>
          <cell r="F6698" t="str">
            <v>1000000</v>
          </cell>
          <cell r="G6698" t="str">
            <v>110101010000</v>
          </cell>
          <cell r="H6698">
            <v>242100</v>
          </cell>
          <cell r="I6698" t="str">
            <v>K</v>
          </cell>
          <cell r="J6698" t="str">
            <v>PEMBELIAN SUKU CADANG KEND.COLT DIESEL D 8373 BO</v>
          </cell>
          <cell r="K6698" t="str">
            <v>103440400</v>
          </cell>
        </row>
        <row r="6699">
          <cell r="A6699" t="str">
            <v>F</v>
          </cell>
          <cell r="B6699" t="str">
            <v>1</v>
          </cell>
          <cell r="D6699" t="str">
            <v>003771</v>
          </cell>
          <cell r="E6699">
            <v>38595</v>
          </cell>
          <cell r="F6699" t="str">
            <v>183PE02</v>
          </cell>
          <cell r="G6699" t="str">
            <v>11100101PE02</v>
          </cell>
          <cell r="H6699">
            <v>316800</v>
          </cell>
          <cell r="I6699" t="str">
            <v>D</v>
          </cell>
          <cell r="J6699" t="str">
            <v>PPH 23 : PERTAMINA PENEB BBM SOLAR TGL,10,18,24/08</v>
          </cell>
          <cell r="K6699" t="str">
            <v>103440410</v>
          </cell>
        </row>
        <row r="6700">
          <cell r="A6700" t="str">
            <v>F</v>
          </cell>
          <cell r="B6700" t="str">
            <v>1</v>
          </cell>
          <cell r="D6700" t="str">
            <v>003771</v>
          </cell>
          <cell r="E6700">
            <v>38595</v>
          </cell>
          <cell r="F6700" t="str">
            <v>1000000</v>
          </cell>
          <cell r="G6700" t="str">
            <v>110101010000</v>
          </cell>
          <cell r="H6700">
            <v>316800</v>
          </cell>
          <cell r="I6700" t="str">
            <v>K</v>
          </cell>
          <cell r="J6700" t="str">
            <v>PPH 23 : PERTAMINA PENEB BBM SOLAR TGL,10,18,24/08</v>
          </cell>
          <cell r="K6700" t="str">
            <v>103440420</v>
          </cell>
        </row>
        <row r="6701">
          <cell r="A6701" t="str">
            <v>F</v>
          </cell>
          <cell r="B6701" t="str">
            <v>1</v>
          </cell>
          <cell r="D6701" t="str">
            <v>003772</v>
          </cell>
          <cell r="E6701">
            <v>38595</v>
          </cell>
          <cell r="F6701" t="str">
            <v>4960200</v>
          </cell>
          <cell r="G6701" t="str">
            <v>680402010200</v>
          </cell>
          <cell r="H6701">
            <v>15000</v>
          </cell>
          <cell r="I6701" t="str">
            <v>D</v>
          </cell>
          <cell r="J6701" t="str">
            <v>BY TRANSFEE PENGURUSAN BBM SOLAR TGL10,18,24/08/05</v>
          </cell>
          <cell r="K6701" t="str">
            <v>103440430</v>
          </cell>
        </row>
        <row r="6702">
          <cell r="A6702" t="str">
            <v>F</v>
          </cell>
          <cell r="B6702" t="str">
            <v>1</v>
          </cell>
          <cell r="D6702" t="str">
            <v>003773</v>
          </cell>
          <cell r="E6702">
            <v>38595</v>
          </cell>
          <cell r="F6702" t="str">
            <v>48526Q5</v>
          </cell>
          <cell r="G6702" t="str">
            <v>6106060126Q5</v>
          </cell>
          <cell r="H6702">
            <v>300000</v>
          </cell>
          <cell r="I6702" t="str">
            <v>D</v>
          </cell>
          <cell r="J6702" t="str">
            <v>PEMBELIAN KACA MATA YAYAT SUPRIATNA           UMUM</v>
          </cell>
          <cell r="K6702" t="str">
            <v>103440440</v>
          </cell>
        </row>
        <row r="6703">
          <cell r="A6703" t="str">
            <v>F</v>
          </cell>
          <cell r="B6703" t="str">
            <v>1</v>
          </cell>
          <cell r="D6703" t="str">
            <v>003773</v>
          </cell>
          <cell r="E6703">
            <v>38595</v>
          </cell>
          <cell r="F6703" t="str">
            <v>1000000</v>
          </cell>
          <cell r="G6703" t="str">
            <v>110101010000</v>
          </cell>
          <cell r="H6703">
            <v>300000</v>
          </cell>
          <cell r="I6703" t="str">
            <v>K</v>
          </cell>
          <cell r="J6703" t="str">
            <v>PEMBELIAN KACA MATA YAYAT SUPRIATNA           UMUM</v>
          </cell>
          <cell r="K6703" t="str">
            <v>103440450</v>
          </cell>
        </row>
        <row r="6704">
          <cell r="A6704" t="str">
            <v>F</v>
          </cell>
          <cell r="B6704" t="str">
            <v>1</v>
          </cell>
          <cell r="D6704" t="str">
            <v>003774</v>
          </cell>
          <cell r="E6704">
            <v>38595</v>
          </cell>
          <cell r="F6704" t="str">
            <v>48200Q5</v>
          </cell>
          <cell r="G6704" t="str">
            <v>6702010100Q5</v>
          </cell>
          <cell r="H6704">
            <v>354500</v>
          </cell>
          <cell r="I6704" t="str">
            <v>D</v>
          </cell>
          <cell r="J6704" t="str">
            <v>SPPD ANUNG SOLEH KE JAKARTA TGL 20 AGUSTUS 2005</v>
          </cell>
          <cell r="K6704" t="str">
            <v>103440460</v>
          </cell>
        </row>
        <row r="6705">
          <cell r="A6705" t="str">
            <v>F</v>
          </cell>
          <cell r="B6705" t="str">
            <v>1</v>
          </cell>
          <cell r="D6705" t="str">
            <v>003774</v>
          </cell>
          <cell r="E6705">
            <v>38595</v>
          </cell>
          <cell r="F6705" t="str">
            <v>1000000</v>
          </cell>
          <cell r="G6705" t="str">
            <v>110101010000</v>
          </cell>
          <cell r="H6705">
            <v>354500</v>
          </cell>
          <cell r="I6705" t="str">
            <v>K</v>
          </cell>
          <cell r="J6705" t="str">
            <v>SPPD ANUNG SOLEH KE JAKARTA TGL 20 AGUSTUS 2005</v>
          </cell>
          <cell r="K6705" t="str">
            <v>103440470</v>
          </cell>
        </row>
        <row r="6706">
          <cell r="A6706" t="str">
            <v>F</v>
          </cell>
          <cell r="B6706" t="str">
            <v>1</v>
          </cell>
          <cell r="D6706" t="str">
            <v>003775</v>
          </cell>
          <cell r="E6706">
            <v>38595</v>
          </cell>
          <cell r="F6706" t="str">
            <v>1000000</v>
          </cell>
          <cell r="G6706" t="str">
            <v>110101010000</v>
          </cell>
          <cell r="H6706">
            <v>466400</v>
          </cell>
          <cell r="I6706" t="str">
            <v>K</v>
          </cell>
          <cell r="J6706" t="str">
            <v>KARYA PIJAR LESTARI KW.019/T-KPL/VIII/05</v>
          </cell>
          <cell r="K6706" t="str">
            <v>103440480</v>
          </cell>
        </row>
        <row r="6707">
          <cell r="A6707" t="str">
            <v>F</v>
          </cell>
          <cell r="B6707" t="str">
            <v>1</v>
          </cell>
          <cell r="D6707" t="str">
            <v>003775</v>
          </cell>
          <cell r="E6707">
            <v>38595</v>
          </cell>
          <cell r="F6707" t="str">
            <v>4200000</v>
          </cell>
          <cell r="G6707" t="str">
            <v>620101010000</v>
          </cell>
          <cell r="H6707">
            <v>424000</v>
          </cell>
          <cell r="I6707" t="str">
            <v>D</v>
          </cell>
          <cell r="J6707" t="str">
            <v>ONGKOS ANGKUT BBM SILAR TGL 19 AGUSTUS 2005</v>
          </cell>
          <cell r="K6707" t="str">
            <v>103440490</v>
          </cell>
        </row>
        <row r="6708">
          <cell r="A6708" t="str">
            <v>F</v>
          </cell>
          <cell r="B6708" t="str">
            <v>1</v>
          </cell>
          <cell r="D6708" t="str">
            <v>003775</v>
          </cell>
          <cell r="E6708">
            <v>38595</v>
          </cell>
          <cell r="F6708" t="str">
            <v>187KA25</v>
          </cell>
          <cell r="G6708" t="str">
            <v>11100301KA25</v>
          </cell>
          <cell r="H6708">
            <v>42400</v>
          </cell>
          <cell r="I6708" t="str">
            <v>D</v>
          </cell>
          <cell r="J6708" t="str">
            <v>PPN 10% KARYA PIJAR LESTARI      DGJRP-423-0000068</v>
          </cell>
          <cell r="K6708" t="str">
            <v>103440500</v>
          </cell>
        </row>
        <row r="6709">
          <cell r="A6709" t="str">
            <v>F</v>
          </cell>
          <cell r="B6709" t="str">
            <v>1</v>
          </cell>
          <cell r="D6709" t="str">
            <v>003776</v>
          </cell>
          <cell r="E6709">
            <v>38595</v>
          </cell>
          <cell r="F6709" t="str">
            <v>1000000</v>
          </cell>
          <cell r="G6709" t="str">
            <v>110101010000</v>
          </cell>
          <cell r="H6709">
            <v>466400</v>
          </cell>
          <cell r="I6709" t="str">
            <v>K</v>
          </cell>
          <cell r="J6709" t="str">
            <v>KARYA PIJAR LESTARI KW.020/T-KPL/VIII/05</v>
          </cell>
          <cell r="K6709" t="str">
            <v>103440510</v>
          </cell>
        </row>
        <row r="6710">
          <cell r="A6710" t="str">
            <v>F</v>
          </cell>
          <cell r="B6710" t="str">
            <v>1</v>
          </cell>
          <cell r="D6710" t="str">
            <v>003776</v>
          </cell>
          <cell r="E6710">
            <v>38595</v>
          </cell>
          <cell r="F6710" t="str">
            <v>187KA25</v>
          </cell>
          <cell r="G6710" t="str">
            <v>11100301KA25</v>
          </cell>
          <cell r="H6710">
            <v>42400</v>
          </cell>
          <cell r="I6710" t="str">
            <v>D</v>
          </cell>
          <cell r="J6710" t="str">
            <v>PPN 10% KARYA PIJAR LESTARI      DGJRP-423-0000069</v>
          </cell>
          <cell r="K6710" t="str">
            <v>103440520</v>
          </cell>
        </row>
        <row r="6711">
          <cell r="A6711" t="str">
            <v>F</v>
          </cell>
          <cell r="B6711" t="str">
            <v>1</v>
          </cell>
          <cell r="D6711" t="str">
            <v>003777</v>
          </cell>
          <cell r="E6711">
            <v>38595</v>
          </cell>
          <cell r="F6711" t="str">
            <v>1350300</v>
          </cell>
          <cell r="G6711" t="str">
            <v>210506010300</v>
          </cell>
          <cell r="H6711">
            <v>178500</v>
          </cell>
          <cell r="I6711" t="str">
            <v>D</v>
          </cell>
          <cell r="J6711" t="str">
            <v>PEMBAYARAN UANG PENSIUN MARIA MAGDALENA TIYAHAHU</v>
          </cell>
          <cell r="K6711" t="str">
            <v>103440530</v>
          </cell>
        </row>
        <row r="6712">
          <cell r="A6712" t="str">
            <v>F</v>
          </cell>
          <cell r="B6712" t="str">
            <v>1</v>
          </cell>
          <cell r="D6712" t="str">
            <v>003777</v>
          </cell>
          <cell r="E6712">
            <v>38595</v>
          </cell>
          <cell r="F6712" t="str">
            <v>1000000</v>
          </cell>
          <cell r="G6712" t="str">
            <v>110101010000</v>
          </cell>
          <cell r="H6712">
            <v>178500</v>
          </cell>
          <cell r="I6712" t="str">
            <v>K</v>
          </cell>
          <cell r="J6712" t="str">
            <v>PEMBAYARAN UANG PENSIUN MARIA MAGDALENA TIYAHAHU</v>
          </cell>
          <cell r="K6712" t="str">
            <v>103440540</v>
          </cell>
        </row>
        <row r="6713">
          <cell r="A6713" t="str">
            <v>F</v>
          </cell>
          <cell r="B6713" t="str">
            <v>1</v>
          </cell>
          <cell r="D6713" t="str">
            <v>003778</v>
          </cell>
          <cell r="E6713">
            <v>38595</v>
          </cell>
          <cell r="F6713" t="str">
            <v>1350300</v>
          </cell>
          <cell r="G6713" t="str">
            <v>210506010300</v>
          </cell>
          <cell r="H6713">
            <v>992500</v>
          </cell>
          <cell r="I6713" t="str">
            <v>D</v>
          </cell>
          <cell r="J6713" t="str">
            <v>SUMBANGAN BY PEMAKAMAN TN FH TIYAHAHU &amp; UDI KURDI</v>
          </cell>
          <cell r="K6713" t="str">
            <v>103440550</v>
          </cell>
        </row>
        <row r="6714">
          <cell r="A6714" t="str">
            <v>F</v>
          </cell>
          <cell r="B6714" t="str">
            <v>1</v>
          </cell>
          <cell r="D6714" t="str">
            <v>003778</v>
          </cell>
          <cell r="E6714">
            <v>38595</v>
          </cell>
          <cell r="F6714" t="str">
            <v>1000000</v>
          </cell>
          <cell r="G6714" t="str">
            <v>110101010000</v>
          </cell>
          <cell r="H6714">
            <v>992500</v>
          </cell>
          <cell r="I6714" t="str">
            <v>K</v>
          </cell>
          <cell r="J6714" t="str">
            <v>SUMBANGAN BY PEMAKAMAN TN FH TIYAHAHU &amp; UDI KURDI</v>
          </cell>
          <cell r="K6714" t="str">
            <v>103440560</v>
          </cell>
        </row>
        <row r="6715">
          <cell r="A6715" t="str">
            <v>F</v>
          </cell>
          <cell r="B6715" t="str">
            <v>1</v>
          </cell>
          <cell r="D6715" t="str">
            <v>003772</v>
          </cell>
          <cell r="E6715">
            <v>38595</v>
          </cell>
          <cell r="F6715" t="str">
            <v>1000000</v>
          </cell>
          <cell r="G6715" t="str">
            <v>110101010000</v>
          </cell>
          <cell r="H6715">
            <v>15000</v>
          </cell>
          <cell r="I6715" t="str">
            <v>K</v>
          </cell>
          <cell r="J6715" t="str">
            <v>BIAYA TRANSFEE ATAS PENGURUSAN BBM TGL 10,18,24/08</v>
          </cell>
          <cell r="K6715" t="str">
            <v>103440570</v>
          </cell>
        </row>
        <row r="6716">
          <cell r="A6716" t="str">
            <v>F</v>
          </cell>
          <cell r="B6716" t="str">
            <v>1</v>
          </cell>
          <cell r="D6716" t="str">
            <v>003776</v>
          </cell>
          <cell r="E6716">
            <v>38595</v>
          </cell>
          <cell r="F6716" t="str">
            <v>4200000</v>
          </cell>
          <cell r="G6716" t="str">
            <v>620101010000</v>
          </cell>
          <cell r="H6716">
            <v>424000</v>
          </cell>
          <cell r="I6716" t="str">
            <v>D</v>
          </cell>
          <cell r="J6716" t="str">
            <v>ONGKOS ANGKUT BBM SOLAR TGL 19 AGUSTUS 2005</v>
          </cell>
          <cell r="K6716" t="str">
            <v>103440580</v>
          </cell>
        </row>
        <row r="6717">
          <cell r="A6717" t="str">
            <v>F</v>
          </cell>
          <cell r="B6717" t="str">
            <v>1</v>
          </cell>
          <cell r="D6717" t="str">
            <v>003779</v>
          </cell>
          <cell r="E6717">
            <v>38595</v>
          </cell>
          <cell r="F6717" t="str">
            <v>1000000</v>
          </cell>
          <cell r="G6717" t="str">
            <v>110101010000</v>
          </cell>
          <cell r="H6717">
            <v>7236200</v>
          </cell>
          <cell r="I6717" t="str">
            <v>K</v>
          </cell>
          <cell r="J6717" t="str">
            <v>BIAYA PHOTO COPY BULAN JULI 2005</v>
          </cell>
          <cell r="K6717" t="str">
            <v>103480010</v>
          </cell>
        </row>
        <row r="6718">
          <cell r="A6718" t="str">
            <v>F</v>
          </cell>
          <cell r="B6718" t="str">
            <v>1</v>
          </cell>
          <cell r="D6718" t="str">
            <v>003779</v>
          </cell>
          <cell r="E6718">
            <v>38595</v>
          </cell>
          <cell r="F6718" t="str">
            <v>48602B0</v>
          </cell>
          <cell r="G6718" t="str">
            <v>6705020102B0</v>
          </cell>
          <cell r="H6718">
            <v>258600</v>
          </cell>
          <cell r="I6718" t="str">
            <v>D</v>
          </cell>
          <cell r="J6718" t="str">
            <v>BY PHOTO COPY JULI 2005       PERENCANAAN PRODUKSI</v>
          </cell>
          <cell r="K6718" t="str">
            <v>103480020</v>
          </cell>
        </row>
        <row r="6719">
          <cell r="A6719" t="str">
            <v>F</v>
          </cell>
          <cell r="B6719" t="str">
            <v>1</v>
          </cell>
          <cell r="D6719" t="str">
            <v>003779</v>
          </cell>
          <cell r="E6719">
            <v>38595</v>
          </cell>
          <cell r="F6719" t="str">
            <v>48602N7</v>
          </cell>
          <cell r="G6719" t="str">
            <v>6705020102N7</v>
          </cell>
          <cell r="H6719">
            <v>86800</v>
          </cell>
          <cell r="I6719" t="str">
            <v>D</v>
          </cell>
          <cell r="J6719" t="str">
            <v>BY PHOTO COPY JULI 2005        PENIMBANGAN SENTRAL</v>
          </cell>
          <cell r="K6719" t="str">
            <v>103480030</v>
          </cell>
        </row>
        <row r="6720">
          <cell r="A6720" t="str">
            <v>F</v>
          </cell>
          <cell r="B6720" t="str">
            <v>1</v>
          </cell>
          <cell r="D6720" t="str">
            <v>003779</v>
          </cell>
          <cell r="E6720">
            <v>38595</v>
          </cell>
          <cell r="F6720" t="str">
            <v>48602A0</v>
          </cell>
          <cell r="G6720" t="str">
            <v>6705020102A0</v>
          </cell>
          <cell r="H6720">
            <v>313900</v>
          </cell>
          <cell r="I6720" t="str">
            <v>D</v>
          </cell>
          <cell r="J6720" t="str">
            <v>BY PHOTO COPY JULI 2005              PLANT BANDUNG</v>
          </cell>
          <cell r="K6720" t="str">
            <v>103480040</v>
          </cell>
        </row>
        <row r="6721">
          <cell r="A6721" t="str">
            <v>F</v>
          </cell>
          <cell r="B6721" t="str">
            <v>1</v>
          </cell>
          <cell r="D6721" t="str">
            <v>003779</v>
          </cell>
          <cell r="E6721">
            <v>38595</v>
          </cell>
          <cell r="F6721" t="str">
            <v>48602E0</v>
          </cell>
          <cell r="G6721" t="str">
            <v>6705020102E0</v>
          </cell>
          <cell r="H6721">
            <v>9900</v>
          </cell>
          <cell r="I6721" t="str">
            <v>D</v>
          </cell>
          <cell r="J6721" t="str">
            <v>BY PHOTO COPY JULI 2005                   PRODUKSI</v>
          </cell>
          <cell r="K6721" t="str">
            <v>103480050</v>
          </cell>
        </row>
        <row r="6722">
          <cell r="A6722" t="str">
            <v>F</v>
          </cell>
          <cell r="B6722" t="str">
            <v>1</v>
          </cell>
          <cell r="D6722" t="str">
            <v>003779</v>
          </cell>
          <cell r="E6722">
            <v>38595</v>
          </cell>
          <cell r="F6722" t="str">
            <v>48602F3</v>
          </cell>
          <cell r="G6722" t="str">
            <v>6705020102F3</v>
          </cell>
          <cell r="H6722">
            <v>658900</v>
          </cell>
          <cell r="I6722" t="str">
            <v>D</v>
          </cell>
          <cell r="J6722" t="str">
            <v>BY PHOTO COPY JULI 2005                 PENCETAKAN</v>
          </cell>
          <cell r="K6722" t="str">
            <v>103480060</v>
          </cell>
        </row>
        <row r="6723">
          <cell r="A6723" t="str">
            <v>F</v>
          </cell>
          <cell r="B6723" t="str">
            <v>1</v>
          </cell>
          <cell r="D6723" t="str">
            <v>003779</v>
          </cell>
          <cell r="E6723">
            <v>38595</v>
          </cell>
          <cell r="F6723" t="str">
            <v>48602S3</v>
          </cell>
          <cell r="G6723" t="str">
            <v>6705020102S3</v>
          </cell>
          <cell r="H6723">
            <v>175100</v>
          </cell>
          <cell r="I6723" t="str">
            <v>D</v>
          </cell>
          <cell r="J6723" t="str">
            <v>BY PHOTO COPY JULI 2005       ADM / KAS BANK PLANT</v>
          </cell>
          <cell r="K6723" t="str">
            <v>103480070</v>
          </cell>
        </row>
        <row r="6724">
          <cell r="A6724" t="str">
            <v>F</v>
          </cell>
          <cell r="B6724" t="str">
            <v>1</v>
          </cell>
          <cell r="D6724" t="str">
            <v>003779</v>
          </cell>
          <cell r="E6724">
            <v>38595</v>
          </cell>
          <cell r="F6724" t="str">
            <v>48602J1</v>
          </cell>
          <cell r="G6724" t="str">
            <v>6705020102J1</v>
          </cell>
          <cell r="H6724">
            <v>2178700</v>
          </cell>
          <cell r="I6724" t="str">
            <v>D</v>
          </cell>
          <cell r="J6724" t="str">
            <v>BY PHOTO COPY JULI 2005             PEMASTIAN MUTU</v>
          </cell>
          <cell r="K6724" t="str">
            <v>103480080</v>
          </cell>
        </row>
        <row r="6725">
          <cell r="A6725" t="str">
            <v>F</v>
          </cell>
          <cell r="B6725" t="str">
            <v>1</v>
          </cell>
          <cell r="D6725" t="str">
            <v>003779</v>
          </cell>
          <cell r="E6725">
            <v>38595</v>
          </cell>
          <cell r="F6725" t="str">
            <v>48602H2</v>
          </cell>
          <cell r="G6725" t="str">
            <v>6705020102H2</v>
          </cell>
          <cell r="H6725">
            <v>5000</v>
          </cell>
          <cell r="I6725" t="str">
            <v>D</v>
          </cell>
          <cell r="J6725" t="str">
            <v>BY PHOTO COPY JULI 2005       PENCAMPURAN DAN PENC</v>
          </cell>
          <cell r="K6725" t="str">
            <v>103480090</v>
          </cell>
        </row>
        <row r="6726">
          <cell r="A6726" t="str">
            <v>F</v>
          </cell>
          <cell r="B6726" t="str">
            <v>1</v>
          </cell>
          <cell r="D6726" t="str">
            <v>003779</v>
          </cell>
          <cell r="E6726">
            <v>38595</v>
          </cell>
          <cell r="F6726" t="str">
            <v>48602M1</v>
          </cell>
          <cell r="G6726" t="str">
            <v>6705020102M1</v>
          </cell>
          <cell r="H6726">
            <v>56700</v>
          </cell>
          <cell r="I6726" t="str">
            <v>D</v>
          </cell>
          <cell r="J6726" t="str">
            <v>BY PHOTO COPY JULI 2005       TEKNIK &amp; PEMELIHARAA</v>
          </cell>
          <cell r="K6726" t="str">
            <v>103480100</v>
          </cell>
        </row>
        <row r="6727">
          <cell r="A6727" t="str">
            <v>F</v>
          </cell>
          <cell r="B6727" t="str">
            <v>1</v>
          </cell>
          <cell r="D6727" t="str">
            <v>003779</v>
          </cell>
          <cell r="E6727">
            <v>38595</v>
          </cell>
          <cell r="F6727" t="str">
            <v>48602N1</v>
          </cell>
          <cell r="G6727" t="str">
            <v>6705020102N1</v>
          </cell>
          <cell r="H6727">
            <v>59300</v>
          </cell>
          <cell r="I6727" t="str">
            <v>D</v>
          </cell>
          <cell r="J6727" t="str">
            <v>BY PHOTO COPY JULI 2005                PENYIMPANAN</v>
          </cell>
          <cell r="K6727" t="str">
            <v>103480110</v>
          </cell>
        </row>
        <row r="6728">
          <cell r="A6728" t="str">
            <v>F</v>
          </cell>
          <cell r="B6728" t="str">
            <v>1</v>
          </cell>
          <cell r="D6728" t="str">
            <v>003779</v>
          </cell>
          <cell r="E6728">
            <v>38595</v>
          </cell>
          <cell r="F6728" t="str">
            <v>48602Q2</v>
          </cell>
          <cell r="G6728" t="str">
            <v>6705020102Q2</v>
          </cell>
          <cell r="H6728">
            <v>480600</v>
          </cell>
          <cell r="I6728" t="str">
            <v>D</v>
          </cell>
          <cell r="J6728" t="str">
            <v>BY PHOTO COPY JULI 2005       ADM.PERSONALIA PLANT</v>
          </cell>
          <cell r="K6728" t="str">
            <v>103480120</v>
          </cell>
        </row>
        <row r="6729">
          <cell r="A6729" t="str">
            <v>F</v>
          </cell>
          <cell r="B6729" t="str">
            <v>1</v>
          </cell>
          <cell r="D6729" t="str">
            <v>003779</v>
          </cell>
          <cell r="E6729">
            <v>38595</v>
          </cell>
          <cell r="F6729" t="str">
            <v>48602G2</v>
          </cell>
          <cell r="G6729" t="str">
            <v>6705020102G2</v>
          </cell>
          <cell r="H6729">
            <v>157000</v>
          </cell>
          <cell r="I6729" t="str">
            <v>D</v>
          </cell>
          <cell r="J6729" t="str">
            <v>BY PHOTO COPY JULI 2005       PENCAMPURAN &amp; PENGIS</v>
          </cell>
          <cell r="K6729" t="str">
            <v>103480130</v>
          </cell>
        </row>
        <row r="6730">
          <cell r="A6730" t="str">
            <v>F</v>
          </cell>
          <cell r="B6730" t="str">
            <v>1</v>
          </cell>
          <cell r="D6730" t="str">
            <v>003779</v>
          </cell>
          <cell r="E6730">
            <v>38595</v>
          </cell>
          <cell r="F6730" t="str">
            <v>48602K1</v>
          </cell>
          <cell r="G6730" t="str">
            <v>6705020102K1</v>
          </cell>
          <cell r="H6730">
            <v>1166300</v>
          </cell>
          <cell r="I6730" t="str">
            <v>D</v>
          </cell>
          <cell r="J6730" t="str">
            <v>BY PHOTO COPY JULI 2005.      LABORATORIUM PENGUJI</v>
          </cell>
          <cell r="K6730" t="str">
            <v>103480140</v>
          </cell>
        </row>
        <row r="6731">
          <cell r="A6731" t="str">
            <v>F</v>
          </cell>
          <cell r="B6731" t="str">
            <v>1</v>
          </cell>
          <cell r="D6731" t="str">
            <v>003779</v>
          </cell>
          <cell r="E6731">
            <v>38595</v>
          </cell>
          <cell r="F6731" t="str">
            <v>48602F7</v>
          </cell>
          <cell r="G6731" t="str">
            <v>6705020102F7</v>
          </cell>
          <cell r="H6731">
            <v>476400</v>
          </cell>
          <cell r="I6731" t="str">
            <v>D</v>
          </cell>
          <cell r="J6731" t="str">
            <v>BY PHOTO COPY JULI 2005        PENGEMASAN SEKUNDER</v>
          </cell>
          <cell r="K6731" t="str">
            <v>103480150</v>
          </cell>
        </row>
        <row r="6732">
          <cell r="A6732" t="str">
            <v>F</v>
          </cell>
          <cell r="B6732" t="str">
            <v>1</v>
          </cell>
          <cell r="D6732" t="str">
            <v>003779</v>
          </cell>
          <cell r="E6732">
            <v>38595</v>
          </cell>
          <cell r="F6732" t="str">
            <v>48602O1</v>
          </cell>
          <cell r="G6732" t="str">
            <v>6705020102O1</v>
          </cell>
          <cell r="H6732">
            <v>63400</v>
          </cell>
          <cell r="I6732" t="str">
            <v>D</v>
          </cell>
          <cell r="J6732" t="str">
            <v>BY PHOTO COPI JULI 2005                  PEMBELIAN</v>
          </cell>
          <cell r="K6732" t="str">
            <v>103480160</v>
          </cell>
        </row>
        <row r="6733">
          <cell r="A6733" t="str">
            <v>F</v>
          </cell>
          <cell r="B6733" t="str">
            <v>1</v>
          </cell>
          <cell r="D6733" t="str">
            <v>003779</v>
          </cell>
          <cell r="E6733">
            <v>38595</v>
          </cell>
          <cell r="F6733" t="str">
            <v>48602A1</v>
          </cell>
          <cell r="G6733" t="str">
            <v>6705020102A1</v>
          </cell>
          <cell r="H6733">
            <v>490200</v>
          </cell>
          <cell r="I6733" t="str">
            <v>D</v>
          </cell>
          <cell r="J6733" t="str">
            <v>BY PHOTO COPY JULI 2005       MANAGEMENT REPRESENT</v>
          </cell>
          <cell r="K6733" t="str">
            <v>103480170</v>
          </cell>
        </row>
        <row r="6734">
          <cell r="A6734" t="str">
            <v>F</v>
          </cell>
          <cell r="B6734" t="str">
            <v>1</v>
          </cell>
          <cell r="D6734" t="str">
            <v>003779</v>
          </cell>
          <cell r="E6734">
            <v>38595</v>
          </cell>
          <cell r="F6734" t="str">
            <v>48602J5</v>
          </cell>
          <cell r="G6734" t="str">
            <v>6705020102J5</v>
          </cell>
          <cell r="H6734">
            <v>161400</v>
          </cell>
          <cell r="I6734" t="str">
            <v>D</v>
          </cell>
          <cell r="J6734" t="str">
            <v>BY PHOTO COPY JULI 2005        KALIBRASI INSTRUMEN</v>
          </cell>
          <cell r="K6734" t="str">
            <v>103480180</v>
          </cell>
        </row>
        <row r="6735">
          <cell r="A6735" t="str">
            <v>F</v>
          </cell>
          <cell r="B6735" t="str">
            <v>1</v>
          </cell>
          <cell r="D6735" t="str">
            <v>003779</v>
          </cell>
          <cell r="E6735">
            <v>38595</v>
          </cell>
          <cell r="F6735" t="str">
            <v>48602H3</v>
          </cell>
          <cell r="G6735" t="str">
            <v>6705020102H3</v>
          </cell>
          <cell r="H6735">
            <v>13800</v>
          </cell>
          <cell r="I6735" t="str">
            <v>D</v>
          </cell>
          <cell r="J6735" t="str">
            <v>BY PHOTO COPY JULI 2005       PENGEMASAN PIL KB &amp;</v>
          </cell>
          <cell r="K6735" t="str">
            <v>103480190</v>
          </cell>
        </row>
        <row r="6736">
          <cell r="A6736" t="str">
            <v>F</v>
          </cell>
          <cell r="B6736" t="str">
            <v>1</v>
          </cell>
          <cell r="D6736" t="str">
            <v>003779</v>
          </cell>
          <cell r="E6736">
            <v>38595</v>
          </cell>
          <cell r="F6736" t="str">
            <v>48602H4</v>
          </cell>
          <cell r="G6736" t="str">
            <v>6705020102H4</v>
          </cell>
          <cell r="H6736">
            <v>88700</v>
          </cell>
          <cell r="I6736" t="str">
            <v>D</v>
          </cell>
          <cell r="J6736" t="str">
            <v>BY PHOTO COPY JULI 2005             EKSTRAKSI KINA</v>
          </cell>
          <cell r="K6736" t="str">
            <v>103480200</v>
          </cell>
        </row>
        <row r="6737">
          <cell r="A6737" t="str">
            <v>F</v>
          </cell>
          <cell r="B6737" t="str">
            <v>1</v>
          </cell>
          <cell r="D6737" t="str">
            <v>003779</v>
          </cell>
          <cell r="E6737">
            <v>38595</v>
          </cell>
          <cell r="F6737" t="str">
            <v>48602G5</v>
          </cell>
          <cell r="G6737" t="str">
            <v>6705020102G5</v>
          </cell>
          <cell r="H6737">
            <v>13700</v>
          </cell>
          <cell r="I6737" t="str">
            <v>D</v>
          </cell>
          <cell r="J6737" t="str">
            <v>BY PHOTO COPY JULI 2005       PROSES &amp; PENGEMASAN</v>
          </cell>
          <cell r="K6737" t="str">
            <v>103480210</v>
          </cell>
        </row>
        <row r="6738">
          <cell r="A6738" t="str">
            <v>F</v>
          </cell>
          <cell r="B6738" t="str">
            <v>1</v>
          </cell>
          <cell r="D6738" t="str">
            <v>003779</v>
          </cell>
          <cell r="E6738">
            <v>38595</v>
          </cell>
          <cell r="F6738" t="str">
            <v>48602N6</v>
          </cell>
          <cell r="G6738" t="str">
            <v>6705020102N6</v>
          </cell>
          <cell r="H6738">
            <v>23300</v>
          </cell>
          <cell r="I6738" t="str">
            <v>D</v>
          </cell>
          <cell r="J6738" t="str">
            <v>BY PHOTO COPY JULI 2005       PENYIMPANAN KULIT KI</v>
          </cell>
          <cell r="K6738" t="str">
            <v>103480220</v>
          </cell>
        </row>
        <row r="6739">
          <cell r="A6739" t="str">
            <v>F</v>
          </cell>
          <cell r="B6739" t="str">
            <v>1</v>
          </cell>
          <cell r="D6739" t="str">
            <v>003779</v>
          </cell>
          <cell r="E6739">
            <v>38595</v>
          </cell>
          <cell r="F6739" t="str">
            <v>48602G5</v>
          </cell>
          <cell r="G6739" t="str">
            <v>6705020102G5</v>
          </cell>
          <cell r="H6739">
            <v>70800</v>
          </cell>
          <cell r="I6739" t="str">
            <v>D</v>
          </cell>
          <cell r="J6739" t="str">
            <v>BY PHOTO COPY JULI 2005       PROSES &amp; PENGEMASAN</v>
          </cell>
          <cell r="K6739" t="str">
            <v>103480230</v>
          </cell>
        </row>
        <row r="6740">
          <cell r="A6740" t="str">
            <v>F</v>
          </cell>
          <cell r="B6740" t="str">
            <v>1</v>
          </cell>
          <cell r="D6740" t="str">
            <v>003779</v>
          </cell>
          <cell r="E6740">
            <v>38595</v>
          </cell>
          <cell r="F6740" t="str">
            <v>48602H5</v>
          </cell>
          <cell r="G6740" t="str">
            <v>6705020102H5</v>
          </cell>
          <cell r="H6740">
            <v>147100</v>
          </cell>
          <cell r="I6740" t="str">
            <v>D</v>
          </cell>
          <cell r="J6740" t="str">
            <v>BY PHOTO COPY JULI 2005       ISOLASI ALKALOID KIN</v>
          </cell>
          <cell r="K6740" t="str">
            <v>103480240</v>
          </cell>
        </row>
        <row r="6741">
          <cell r="A6741" t="str">
            <v>F</v>
          </cell>
          <cell r="B6741" t="str">
            <v>1</v>
          </cell>
          <cell r="D6741" t="str">
            <v>003779</v>
          </cell>
          <cell r="E6741">
            <v>38595</v>
          </cell>
          <cell r="F6741" t="str">
            <v>48602A3</v>
          </cell>
          <cell r="G6741" t="str">
            <v>6705020102A3</v>
          </cell>
          <cell r="H6741">
            <v>21600</v>
          </cell>
          <cell r="I6741" t="str">
            <v>D</v>
          </cell>
          <cell r="J6741" t="str">
            <v>BY PHOTO COPY JULI 2005              LIMBAH / IPAL</v>
          </cell>
          <cell r="K6741" t="str">
            <v>103480250</v>
          </cell>
        </row>
        <row r="6742">
          <cell r="A6742" t="str">
            <v>F</v>
          </cell>
          <cell r="B6742" t="str">
            <v>1</v>
          </cell>
          <cell r="D6742" t="str">
            <v>003779</v>
          </cell>
          <cell r="E6742">
            <v>38595</v>
          </cell>
          <cell r="F6742" t="str">
            <v>48602H6</v>
          </cell>
          <cell r="G6742" t="str">
            <v>6705020102H6</v>
          </cell>
          <cell r="H6742">
            <v>44200</v>
          </cell>
          <cell r="I6742" t="str">
            <v>D</v>
          </cell>
          <cell r="J6742" t="str">
            <v>BY PHOTO COPY JULI 2005       PEMURNIAN &amp; PENGEMAS</v>
          </cell>
          <cell r="K6742" t="str">
            <v>103480260</v>
          </cell>
        </row>
        <row r="6743">
          <cell r="A6743" t="str">
            <v>F</v>
          </cell>
          <cell r="B6743" t="str">
            <v>1</v>
          </cell>
          <cell r="D6743" t="str">
            <v>003779</v>
          </cell>
          <cell r="E6743">
            <v>38595</v>
          </cell>
          <cell r="F6743" t="str">
            <v>48602A0</v>
          </cell>
          <cell r="G6743" t="str">
            <v>6705020102A0</v>
          </cell>
          <cell r="H6743">
            <v>14800</v>
          </cell>
          <cell r="I6743" t="str">
            <v>D</v>
          </cell>
          <cell r="J6743" t="str">
            <v>BY PHOTO COPY JULI 2005              PLANT BANDUNG</v>
          </cell>
          <cell r="K6743" t="str">
            <v>103480270</v>
          </cell>
        </row>
        <row r="6744">
          <cell r="A6744" t="str">
            <v>F</v>
          </cell>
          <cell r="B6744" t="str">
            <v>1</v>
          </cell>
          <cell r="D6744" t="str">
            <v>003780</v>
          </cell>
          <cell r="E6744">
            <v>38595</v>
          </cell>
          <cell r="F6744" t="str">
            <v>1610000</v>
          </cell>
          <cell r="G6744" t="str">
            <v>210840020000</v>
          </cell>
          <cell r="H6744">
            <v>8450320</v>
          </cell>
          <cell r="I6744" t="str">
            <v>D</v>
          </cell>
          <cell r="J6744" t="str">
            <v>PEMBAYARAN IJHT SDR SARTUM DARI JAMSOSTEK</v>
          </cell>
          <cell r="K6744" t="str">
            <v>103480280</v>
          </cell>
        </row>
        <row r="6745">
          <cell r="A6745" t="str">
            <v>F</v>
          </cell>
          <cell r="B6745" t="str">
            <v>1</v>
          </cell>
          <cell r="D6745" t="str">
            <v>003780</v>
          </cell>
          <cell r="E6745">
            <v>38595</v>
          </cell>
          <cell r="F6745" t="str">
            <v>1000000</v>
          </cell>
          <cell r="G6745" t="str">
            <v>110101010000</v>
          </cell>
          <cell r="H6745">
            <v>8450320</v>
          </cell>
          <cell r="I6745" t="str">
            <v>K</v>
          </cell>
          <cell r="J6745" t="str">
            <v>PEMBAYARAN IJHT SDR SARTUM DARI JAMSOSTEK</v>
          </cell>
          <cell r="K6745" t="str">
            <v>103480290</v>
          </cell>
        </row>
        <row r="6746">
          <cell r="A6746" t="str">
            <v>F</v>
          </cell>
          <cell r="B6746" t="str">
            <v>1</v>
          </cell>
          <cell r="D6746" t="str">
            <v>003781</v>
          </cell>
          <cell r="E6746">
            <v>38595</v>
          </cell>
          <cell r="F6746" t="str">
            <v>1000000</v>
          </cell>
          <cell r="G6746" t="str">
            <v>110101010000</v>
          </cell>
          <cell r="H6746">
            <v>12138260</v>
          </cell>
          <cell r="I6746" t="str">
            <v>K</v>
          </cell>
          <cell r="J6746" t="str">
            <v>PEMBAYARAN IJHT SDR RUSMANA A DARI JAMSOSTEK</v>
          </cell>
          <cell r="K6746" t="str">
            <v>103480300</v>
          </cell>
        </row>
        <row r="6747">
          <cell r="A6747" t="str">
            <v>F</v>
          </cell>
          <cell r="B6747" t="str">
            <v>1</v>
          </cell>
          <cell r="D6747" t="str">
            <v>003781</v>
          </cell>
          <cell r="E6747">
            <v>38595</v>
          </cell>
          <cell r="F6747" t="str">
            <v>1610000</v>
          </cell>
          <cell r="G6747" t="str">
            <v>210840020000</v>
          </cell>
          <cell r="H6747">
            <v>12138260</v>
          </cell>
          <cell r="I6747" t="str">
            <v>D</v>
          </cell>
          <cell r="J6747" t="str">
            <v>PEMBAYARAN IJHT SDR RUSMANA A DARI JAMSOSTEK</v>
          </cell>
          <cell r="K6747" t="str">
            <v>103480310</v>
          </cell>
        </row>
        <row r="6748">
          <cell r="A6748" t="str">
            <v>F</v>
          </cell>
          <cell r="B6748" t="str">
            <v>1</v>
          </cell>
          <cell r="D6748" t="str">
            <v>003782</v>
          </cell>
          <cell r="E6748">
            <v>38595</v>
          </cell>
          <cell r="F6748" t="str">
            <v>1000000</v>
          </cell>
          <cell r="G6748" t="str">
            <v>110101010000</v>
          </cell>
          <cell r="H6748">
            <v>9926600</v>
          </cell>
          <cell r="I6748" t="str">
            <v>K</v>
          </cell>
          <cell r="J6748" t="str">
            <v>BIAYA BELANJA MAKAN KARYAWAN TGL 22 S/D 26 AGUSTUS</v>
          </cell>
          <cell r="K6748" t="str">
            <v>103490010</v>
          </cell>
        </row>
        <row r="6749">
          <cell r="A6749" t="str">
            <v>F</v>
          </cell>
          <cell r="B6749" t="str">
            <v>1</v>
          </cell>
          <cell r="D6749" t="str">
            <v>003782</v>
          </cell>
          <cell r="E6749">
            <v>38595</v>
          </cell>
          <cell r="F6749" t="str">
            <v>48524A0</v>
          </cell>
          <cell r="G6749" t="str">
            <v>6706030124A0</v>
          </cell>
          <cell r="H6749">
            <v>59088</v>
          </cell>
          <cell r="I6749" t="str">
            <v>D</v>
          </cell>
          <cell r="J6749" t="str">
            <v>EXTRA PUDING BLN AGT-05 PLANT BANDUNG</v>
          </cell>
          <cell r="K6749" t="str">
            <v>103490020</v>
          </cell>
        </row>
        <row r="6750">
          <cell r="A6750" t="str">
            <v>F</v>
          </cell>
          <cell r="B6750" t="str">
            <v>1</v>
          </cell>
          <cell r="D6750" t="str">
            <v>003782</v>
          </cell>
          <cell r="E6750">
            <v>38595</v>
          </cell>
          <cell r="F6750" t="str">
            <v>48524A1</v>
          </cell>
          <cell r="G6750" t="str">
            <v>6706030124A1</v>
          </cell>
          <cell r="H6750">
            <v>44315</v>
          </cell>
          <cell r="I6750" t="str">
            <v>D</v>
          </cell>
          <cell r="J6750" t="str">
            <v>EXTRA PUDING BLN AGT-05 MANAGEMENT REPRESENT</v>
          </cell>
          <cell r="K6750" t="str">
            <v>103490030</v>
          </cell>
        </row>
        <row r="6751">
          <cell r="A6751" t="str">
            <v>F</v>
          </cell>
          <cell r="B6751" t="str">
            <v>1</v>
          </cell>
          <cell r="D6751" t="str">
            <v>003782</v>
          </cell>
          <cell r="E6751">
            <v>38595</v>
          </cell>
          <cell r="F6751" t="str">
            <v>48524A2</v>
          </cell>
          <cell r="G6751" t="str">
            <v>6706030124A2</v>
          </cell>
          <cell r="H6751">
            <v>14772</v>
          </cell>
          <cell r="I6751" t="str">
            <v>D</v>
          </cell>
          <cell r="J6751" t="str">
            <v>EXTRA PUDING BLN AGT-05 K3L</v>
          </cell>
          <cell r="K6751" t="str">
            <v>103490040</v>
          </cell>
        </row>
        <row r="6752">
          <cell r="A6752" t="str">
            <v>F</v>
          </cell>
          <cell r="B6752" t="str">
            <v>1</v>
          </cell>
          <cell r="D6752" t="str">
            <v>003782</v>
          </cell>
          <cell r="E6752">
            <v>38595</v>
          </cell>
          <cell r="F6752" t="str">
            <v>48524A3</v>
          </cell>
          <cell r="G6752" t="str">
            <v>6706030124A3</v>
          </cell>
          <cell r="H6752">
            <v>103402</v>
          </cell>
          <cell r="I6752" t="str">
            <v>D</v>
          </cell>
          <cell r="J6752" t="str">
            <v>EXTRA PUDING BLN AGT-05 LIMBAH / IPAL</v>
          </cell>
          <cell r="K6752" t="str">
            <v>103490050</v>
          </cell>
        </row>
        <row r="6753">
          <cell r="A6753" t="str">
            <v>F</v>
          </cell>
          <cell r="B6753" t="str">
            <v>1</v>
          </cell>
          <cell r="D6753" t="str">
            <v>003782</v>
          </cell>
          <cell r="E6753">
            <v>38595</v>
          </cell>
          <cell r="F6753" t="str">
            <v>48524B0</v>
          </cell>
          <cell r="G6753" t="str">
            <v>6706030124B0</v>
          </cell>
          <cell r="H6753">
            <v>14772</v>
          </cell>
          <cell r="I6753" t="str">
            <v>D</v>
          </cell>
          <cell r="J6753" t="str">
            <v>EXTRA PUDING BLN AGT-05 PERENCANAAN PRODUKSI</v>
          </cell>
          <cell r="K6753" t="str">
            <v>103490060</v>
          </cell>
        </row>
        <row r="6754">
          <cell r="A6754" t="str">
            <v>F</v>
          </cell>
          <cell r="B6754" t="str">
            <v>1</v>
          </cell>
          <cell r="D6754" t="str">
            <v>003782</v>
          </cell>
          <cell r="E6754">
            <v>38595</v>
          </cell>
          <cell r="F6754" t="str">
            <v>48524C1</v>
          </cell>
          <cell r="G6754" t="str">
            <v>6706030124C1</v>
          </cell>
          <cell r="H6754">
            <v>59087</v>
          </cell>
          <cell r="I6754" t="str">
            <v>D</v>
          </cell>
          <cell r="J6754" t="str">
            <v>EXTRA PUDING BLN AGT-05 PERENCANAAN &amp; PENGEN</v>
          </cell>
          <cell r="K6754" t="str">
            <v>103490070</v>
          </cell>
        </row>
        <row r="6755">
          <cell r="A6755" t="str">
            <v>F</v>
          </cell>
          <cell r="B6755" t="str">
            <v>1</v>
          </cell>
          <cell r="D6755" t="str">
            <v>003782</v>
          </cell>
          <cell r="E6755">
            <v>38595</v>
          </cell>
          <cell r="F6755" t="str">
            <v>48524C2</v>
          </cell>
          <cell r="G6755" t="str">
            <v>6706030124C2</v>
          </cell>
          <cell r="H6755">
            <v>14772</v>
          </cell>
          <cell r="I6755" t="str">
            <v>D</v>
          </cell>
          <cell r="J6755" t="str">
            <v>EXTRA PUDING BLN AGT-05 PERENCANAAN &amp; PENGEN</v>
          </cell>
          <cell r="K6755" t="str">
            <v>103490080</v>
          </cell>
        </row>
        <row r="6756">
          <cell r="A6756" t="str">
            <v>F</v>
          </cell>
          <cell r="B6756" t="str">
            <v>1</v>
          </cell>
          <cell r="D6756" t="str">
            <v>003782</v>
          </cell>
          <cell r="E6756">
            <v>38595</v>
          </cell>
          <cell r="F6756" t="str">
            <v>48524D1</v>
          </cell>
          <cell r="G6756" t="str">
            <v>6706030124D1</v>
          </cell>
          <cell r="H6756">
            <v>14772</v>
          </cell>
          <cell r="I6756" t="str">
            <v>D</v>
          </cell>
          <cell r="J6756" t="str">
            <v>EXTRA PUDING BLN AGT-05 PERENCANAAN PENGENDA</v>
          </cell>
          <cell r="K6756" t="str">
            <v>103490090</v>
          </cell>
        </row>
        <row r="6757">
          <cell r="A6757" t="str">
            <v>F</v>
          </cell>
          <cell r="B6757" t="str">
            <v>1</v>
          </cell>
          <cell r="D6757" t="str">
            <v>003782</v>
          </cell>
          <cell r="E6757">
            <v>38595</v>
          </cell>
          <cell r="F6757" t="str">
            <v>48524D2</v>
          </cell>
          <cell r="G6757" t="str">
            <v>6706030124D2</v>
          </cell>
          <cell r="H6757">
            <v>88630</v>
          </cell>
          <cell r="I6757" t="str">
            <v>D</v>
          </cell>
          <cell r="J6757" t="str">
            <v>EXTRA PUDING BLN AGT-05 PERENCANAAN PRODUKSI</v>
          </cell>
          <cell r="K6757" t="str">
            <v>103490100</v>
          </cell>
        </row>
        <row r="6758">
          <cell r="A6758" t="str">
            <v>F</v>
          </cell>
          <cell r="B6758" t="str">
            <v>1</v>
          </cell>
          <cell r="D6758" t="str">
            <v>003782</v>
          </cell>
          <cell r="E6758">
            <v>38595</v>
          </cell>
          <cell r="F6758" t="str">
            <v>48524D3</v>
          </cell>
          <cell r="G6758" t="str">
            <v>6706030124D3</v>
          </cell>
          <cell r="H6758">
            <v>29543</v>
          </cell>
          <cell r="I6758" t="str">
            <v>D</v>
          </cell>
          <cell r="J6758" t="str">
            <v>EXTRA PUDING BLN AGT-05 PENGENDALIAN PRODUKS</v>
          </cell>
          <cell r="K6758" t="str">
            <v>103490110</v>
          </cell>
        </row>
        <row r="6759">
          <cell r="A6759" t="str">
            <v>F</v>
          </cell>
          <cell r="B6759" t="str">
            <v>1</v>
          </cell>
          <cell r="D6759" t="str">
            <v>003782</v>
          </cell>
          <cell r="E6759">
            <v>38595</v>
          </cell>
          <cell r="F6759" t="str">
            <v>48524E0</v>
          </cell>
          <cell r="G6759" t="str">
            <v>6706030124E0</v>
          </cell>
          <cell r="H6759">
            <v>14772</v>
          </cell>
          <cell r="I6759" t="str">
            <v>D</v>
          </cell>
          <cell r="J6759" t="str">
            <v>EXTRA PUDING BLN AGT-05 PRODUKSI</v>
          </cell>
          <cell r="K6759" t="str">
            <v>103490120</v>
          </cell>
        </row>
        <row r="6760">
          <cell r="A6760" t="str">
            <v>F</v>
          </cell>
          <cell r="B6760" t="str">
            <v>1</v>
          </cell>
          <cell r="D6760" t="str">
            <v>003782</v>
          </cell>
          <cell r="E6760">
            <v>38595</v>
          </cell>
          <cell r="F6760" t="str">
            <v>48524F1</v>
          </cell>
          <cell r="G6760" t="str">
            <v>6706030124F1</v>
          </cell>
          <cell r="H6760">
            <v>14772</v>
          </cell>
          <cell r="I6760" t="str">
            <v>D</v>
          </cell>
          <cell r="J6760" t="str">
            <v>EXTRA PUDING BLN AGT-05 PRODUKSI I</v>
          </cell>
          <cell r="K6760" t="str">
            <v>103490130</v>
          </cell>
        </row>
        <row r="6761">
          <cell r="A6761" t="str">
            <v>F</v>
          </cell>
          <cell r="B6761" t="str">
            <v>1</v>
          </cell>
          <cell r="D6761" t="str">
            <v>003782</v>
          </cell>
          <cell r="E6761">
            <v>38595</v>
          </cell>
          <cell r="F6761" t="str">
            <v>48524F2</v>
          </cell>
          <cell r="G6761" t="str">
            <v>6706030124F2</v>
          </cell>
          <cell r="H6761">
            <v>398837</v>
          </cell>
          <cell r="I6761" t="str">
            <v>D</v>
          </cell>
          <cell r="J6761" t="str">
            <v>EXTRA PUDING BLN AGT-05 GRANULASI</v>
          </cell>
          <cell r="K6761" t="str">
            <v>103490140</v>
          </cell>
        </row>
        <row r="6762">
          <cell r="A6762" t="str">
            <v>F</v>
          </cell>
          <cell r="B6762" t="str">
            <v>1</v>
          </cell>
          <cell r="D6762" t="str">
            <v>003782</v>
          </cell>
          <cell r="E6762">
            <v>38595</v>
          </cell>
          <cell r="F6762" t="str">
            <v>48524F3</v>
          </cell>
          <cell r="G6762" t="str">
            <v>6706030124F3</v>
          </cell>
          <cell r="H6762">
            <v>236348</v>
          </cell>
          <cell r="I6762" t="str">
            <v>D</v>
          </cell>
          <cell r="J6762" t="str">
            <v>EXTRA PUDING BLN AGT-05 PENCETAKAN</v>
          </cell>
          <cell r="K6762" t="str">
            <v>103490150</v>
          </cell>
        </row>
        <row r="6763">
          <cell r="A6763" t="str">
            <v>F</v>
          </cell>
          <cell r="B6763" t="str">
            <v>1</v>
          </cell>
          <cell r="D6763" t="str">
            <v>003782</v>
          </cell>
          <cell r="E6763">
            <v>38595</v>
          </cell>
          <cell r="F6763" t="str">
            <v>48524F4</v>
          </cell>
          <cell r="G6763" t="str">
            <v>6706030124F4</v>
          </cell>
          <cell r="H6763">
            <v>59087</v>
          </cell>
          <cell r="I6763" t="str">
            <v>D</v>
          </cell>
          <cell r="J6763" t="str">
            <v>EXTRA PUDING BLN AGT-05 PENYALUTAN</v>
          </cell>
          <cell r="K6763" t="str">
            <v>103490160</v>
          </cell>
        </row>
        <row r="6764">
          <cell r="A6764" t="str">
            <v>F</v>
          </cell>
          <cell r="B6764" t="str">
            <v>1</v>
          </cell>
          <cell r="D6764" t="str">
            <v>003782</v>
          </cell>
          <cell r="E6764">
            <v>38595</v>
          </cell>
          <cell r="F6764" t="str">
            <v>48524F5</v>
          </cell>
          <cell r="G6764" t="str">
            <v>6706030124F5</v>
          </cell>
          <cell r="H6764">
            <v>29543</v>
          </cell>
          <cell r="I6764" t="str">
            <v>D</v>
          </cell>
          <cell r="J6764" t="str">
            <v>EXTRA PUDING BLN AGT-05 ARV</v>
          </cell>
          <cell r="K6764" t="str">
            <v>103490170</v>
          </cell>
        </row>
        <row r="6765">
          <cell r="A6765" t="str">
            <v>F</v>
          </cell>
          <cell r="B6765" t="str">
            <v>1</v>
          </cell>
          <cell r="D6765" t="str">
            <v>003782</v>
          </cell>
          <cell r="E6765">
            <v>38595</v>
          </cell>
          <cell r="F6765" t="str">
            <v>48524F5</v>
          </cell>
          <cell r="G6765" t="str">
            <v>6706030124F5</v>
          </cell>
          <cell r="H6765">
            <v>886304</v>
          </cell>
          <cell r="I6765" t="str">
            <v>D</v>
          </cell>
          <cell r="J6765" t="str">
            <v>EXTRA PUDING BLN AGT-05 ARV</v>
          </cell>
          <cell r="K6765" t="str">
            <v>103490180</v>
          </cell>
        </row>
        <row r="6766">
          <cell r="A6766" t="str">
            <v>F</v>
          </cell>
          <cell r="B6766" t="str">
            <v>1</v>
          </cell>
          <cell r="D6766" t="str">
            <v>003782</v>
          </cell>
          <cell r="E6766">
            <v>38595</v>
          </cell>
          <cell r="F6766" t="str">
            <v>48524F7</v>
          </cell>
          <cell r="G6766" t="str">
            <v>6706030124F7</v>
          </cell>
          <cell r="H6766">
            <v>886304</v>
          </cell>
          <cell r="I6766" t="str">
            <v>D</v>
          </cell>
          <cell r="J6766" t="str">
            <v>EXTRA PUDING BLN AGT-05 PENGEMASAN SEKUNDER</v>
          </cell>
          <cell r="K6766" t="str">
            <v>103490190</v>
          </cell>
        </row>
        <row r="6767">
          <cell r="A6767" t="str">
            <v>F</v>
          </cell>
          <cell r="B6767" t="str">
            <v>1</v>
          </cell>
          <cell r="D6767" t="str">
            <v>003782</v>
          </cell>
          <cell r="E6767">
            <v>38595</v>
          </cell>
          <cell r="F6767" t="str">
            <v>48524G1</v>
          </cell>
          <cell r="G6767" t="str">
            <v>6706030124G1</v>
          </cell>
          <cell r="H6767">
            <v>14772</v>
          </cell>
          <cell r="I6767" t="str">
            <v>D</v>
          </cell>
          <cell r="J6767" t="str">
            <v>EXTRA PUDING BLN AGT-05 PRODUKSI II</v>
          </cell>
          <cell r="K6767" t="str">
            <v>103490200</v>
          </cell>
        </row>
        <row r="6768">
          <cell r="A6768" t="str">
            <v>F</v>
          </cell>
          <cell r="B6768" t="str">
            <v>1</v>
          </cell>
          <cell r="D6768" t="str">
            <v>003782</v>
          </cell>
          <cell r="E6768">
            <v>38595</v>
          </cell>
          <cell r="F6768" t="str">
            <v>48524G2</v>
          </cell>
          <cell r="G6768" t="str">
            <v>6706030124G2</v>
          </cell>
          <cell r="H6768">
            <v>384065</v>
          </cell>
          <cell r="I6768" t="str">
            <v>D</v>
          </cell>
          <cell r="J6768" t="str">
            <v>EXTRA PUDING BLN AGT-05 PENCAMPURAN &amp; PENGIS</v>
          </cell>
          <cell r="K6768" t="str">
            <v>103490210</v>
          </cell>
        </row>
        <row r="6769">
          <cell r="A6769" t="str">
            <v>F</v>
          </cell>
          <cell r="B6769" t="str">
            <v>1</v>
          </cell>
          <cell r="D6769" t="str">
            <v>003782</v>
          </cell>
          <cell r="E6769">
            <v>38595</v>
          </cell>
          <cell r="F6769" t="str">
            <v>48524G3</v>
          </cell>
          <cell r="G6769" t="str">
            <v>6706030124G3</v>
          </cell>
          <cell r="H6769">
            <v>162489</v>
          </cell>
          <cell r="I6769" t="str">
            <v>D</v>
          </cell>
          <cell r="J6769" t="str">
            <v>EXTRA PUDING BLN AGT-05 PENCAMPURAN &amp; PENGIS</v>
          </cell>
          <cell r="K6769" t="str">
            <v>103490220</v>
          </cell>
        </row>
        <row r="6770">
          <cell r="A6770" t="str">
            <v>F</v>
          </cell>
          <cell r="B6770" t="str">
            <v>1</v>
          </cell>
          <cell r="D6770" t="str">
            <v>003782</v>
          </cell>
          <cell r="E6770">
            <v>38595</v>
          </cell>
          <cell r="F6770" t="str">
            <v>48524G4</v>
          </cell>
          <cell r="G6770" t="str">
            <v>6706030124G4</v>
          </cell>
          <cell r="H6770">
            <v>339750</v>
          </cell>
          <cell r="I6770" t="str">
            <v>D</v>
          </cell>
          <cell r="J6770" t="str">
            <v>EXTRA PUDING BLN AGT-05 PENGEMASAN CAIRAN &amp;</v>
          </cell>
          <cell r="K6770" t="str">
            <v>103490230</v>
          </cell>
        </row>
        <row r="6771">
          <cell r="A6771" t="str">
            <v>F</v>
          </cell>
          <cell r="B6771" t="str">
            <v>1</v>
          </cell>
          <cell r="D6771" t="str">
            <v>003782</v>
          </cell>
          <cell r="E6771">
            <v>38595</v>
          </cell>
          <cell r="F6771" t="str">
            <v>48524G5</v>
          </cell>
          <cell r="G6771" t="str">
            <v>6706030124G5</v>
          </cell>
          <cell r="H6771">
            <v>502239</v>
          </cell>
          <cell r="I6771" t="str">
            <v>D</v>
          </cell>
          <cell r="J6771" t="str">
            <v>EXTRA PUDING BLN AGT-05 PROSES &amp; PENGEMASAN</v>
          </cell>
          <cell r="K6771" t="str">
            <v>103490240</v>
          </cell>
        </row>
        <row r="6772">
          <cell r="A6772" t="str">
            <v>F</v>
          </cell>
          <cell r="B6772" t="str">
            <v>1</v>
          </cell>
          <cell r="D6772" t="str">
            <v>003782</v>
          </cell>
          <cell r="E6772">
            <v>38595</v>
          </cell>
          <cell r="F6772" t="str">
            <v>48524H1</v>
          </cell>
          <cell r="G6772" t="str">
            <v>6706030124H1</v>
          </cell>
          <cell r="H6772">
            <v>29543</v>
          </cell>
          <cell r="I6772" t="str">
            <v>D</v>
          </cell>
          <cell r="J6772" t="str">
            <v>EXTRA PUDING BLN AGT-05 PRODUKSI III</v>
          </cell>
          <cell r="K6772" t="str">
            <v>103490250</v>
          </cell>
        </row>
        <row r="6773">
          <cell r="A6773" t="str">
            <v>F</v>
          </cell>
          <cell r="B6773" t="str">
            <v>1</v>
          </cell>
          <cell r="D6773" t="str">
            <v>003782</v>
          </cell>
          <cell r="E6773">
            <v>38595</v>
          </cell>
          <cell r="F6773" t="str">
            <v>48524H2</v>
          </cell>
          <cell r="G6773" t="str">
            <v>6706030124H2</v>
          </cell>
          <cell r="H6773">
            <v>162489</v>
          </cell>
          <cell r="I6773" t="str">
            <v>D</v>
          </cell>
          <cell r="J6773" t="str">
            <v>EXTRA PUDING BLN AGT-05 PENCAMPURAN DAN PENC</v>
          </cell>
          <cell r="K6773" t="str">
            <v>103490260</v>
          </cell>
        </row>
        <row r="6774">
          <cell r="A6774" t="str">
            <v>F</v>
          </cell>
          <cell r="B6774" t="str">
            <v>1</v>
          </cell>
          <cell r="D6774" t="str">
            <v>003782</v>
          </cell>
          <cell r="E6774">
            <v>38595</v>
          </cell>
          <cell r="F6774" t="str">
            <v>48524H3</v>
          </cell>
          <cell r="G6774" t="str">
            <v>6706030124H3</v>
          </cell>
          <cell r="H6774">
            <v>192032</v>
          </cell>
          <cell r="I6774" t="str">
            <v>D</v>
          </cell>
          <cell r="J6774" t="str">
            <v>EXTRA PUDING BLN AGT-05 PENGEMASAN PIL KB &amp;</v>
          </cell>
          <cell r="K6774" t="str">
            <v>103490270</v>
          </cell>
        </row>
        <row r="6775">
          <cell r="A6775" t="str">
            <v>F</v>
          </cell>
          <cell r="B6775" t="str">
            <v>1</v>
          </cell>
          <cell r="D6775" t="str">
            <v>003782</v>
          </cell>
          <cell r="E6775">
            <v>38595</v>
          </cell>
          <cell r="F6775" t="str">
            <v>48524H4</v>
          </cell>
          <cell r="G6775" t="str">
            <v>6706030124H4</v>
          </cell>
          <cell r="H6775">
            <v>487467</v>
          </cell>
          <cell r="I6775" t="str">
            <v>D</v>
          </cell>
          <cell r="J6775" t="str">
            <v>EXTRA PUDING BLN AGT-05 EKSTRAKSI KINA</v>
          </cell>
          <cell r="K6775" t="str">
            <v>103490280</v>
          </cell>
        </row>
        <row r="6776">
          <cell r="A6776" t="str">
            <v>F</v>
          </cell>
          <cell r="B6776" t="str">
            <v>1</v>
          </cell>
          <cell r="D6776" t="str">
            <v>003782</v>
          </cell>
          <cell r="E6776">
            <v>38595</v>
          </cell>
          <cell r="F6776" t="str">
            <v>48524H5</v>
          </cell>
          <cell r="G6776" t="str">
            <v>6706030124H5</v>
          </cell>
          <cell r="H6776">
            <v>487467</v>
          </cell>
          <cell r="I6776" t="str">
            <v>D</v>
          </cell>
          <cell r="J6776" t="str">
            <v>EXTRA PUDING BLN AGT-05 ISOLASI ALKALOID KIN</v>
          </cell>
          <cell r="K6776" t="str">
            <v>103490290</v>
          </cell>
        </row>
        <row r="6777">
          <cell r="A6777" t="str">
            <v>F</v>
          </cell>
          <cell r="B6777" t="str">
            <v>1</v>
          </cell>
          <cell r="D6777" t="str">
            <v>003782</v>
          </cell>
          <cell r="E6777">
            <v>38595</v>
          </cell>
          <cell r="F6777" t="str">
            <v>48524H6</v>
          </cell>
          <cell r="G6777" t="str">
            <v>6706030124H6</v>
          </cell>
          <cell r="H6777">
            <v>354521</v>
          </cell>
          <cell r="I6777" t="str">
            <v>D</v>
          </cell>
          <cell r="J6777" t="str">
            <v>EXTRA PUDING BLN AGT-05 PEMURNIAN &amp; PENGEMAS</v>
          </cell>
          <cell r="K6777" t="str">
            <v>103490300</v>
          </cell>
        </row>
        <row r="6778">
          <cell r="A6778" t="str">
            <v>F</v>
          </cell>
          <cell r="B6778" t="str">
            <v>1</v>
          </cell>
          <cell r="D6778" t="str">
            <v>003782</v>
          </cell>
          <cell r="E6778">
            <v>38595</v>
          </cell>
          <cell r="F6778" t="str">
            <v>48524E1</v>
          </cell>
          <cell r="G6778" t="str">
            <v>6706030124E1</v>
          </cell>
          <cell r="H6778">
            <v>88630</v>
          </cell>
          <cell r="I6778" t="str">
            <v>D</v>
          </cell>
          <cell r="J6778" t="str">
            <v>EXTRA PUDING BLN AGT-05 KARANTINA DALAM PROS</v>
          </cell>
          <cell r="K6778" t="str">
            <v>103490310</v>
          </cell>
        </row>
        <row r="6779">
          <cell r="A6779" t="str">
            <v>F</v>
          </cell>
          <cell r="B6779" t="str">
            <v>1</v>
          </cell>
          <cell r="D6779" t="str">
            <v>003782</v>
          </cell>
          <cell r="E6779">
            <v>38595</v>
          </cell>
          <cell r="F6779" t="str">
            <v>48524I0</v>
          </cell>
          <cell r="G6779" t="str">
            <v>6706030124I0</v>
          </cell>
          <cell r="H6779">
            <v>14772</v>
          </cell>
          <cell r="I6779" t="str">
            <v>D</v>
          </cell>
          <cell r="J6779" t="str">
            <v>EXTRA PUDING BLN AGT-05 PENGELOLAAN MUTU</v>
          </cell>
          <cell r="K6779" t="str">
            <v>103490320</v>
          </cell>
        </row>
        <row r="6780">
          <cell r="A6780" t="str">
            <v>F</v>
          </cell>
          <cell r="B6780" t="str">
            <v>1</v>
          </cell>
          <cell r="D6780" t="str">
            <v>003782</v>
          </cell>
          <cell r="E6780">
            <v>38595</v>
          </cell>
          <cell r="F6780" t="str">
            <v>48524J1</v>
          </cell>
          <cell r="G6780" t="str">
            <v>6706030124J1</v>
          </cell>
          <cell r="H6780">
            <v>339750</v>
          </cell>
          <cell r="I6780" t="str">
            <v>D</v>
          </cell>
          <cell r="J6780" t="str">
            <v>EXTRA PUDING BLN AGT-05 PEMASTIAN MUTU</v>
          </cell>
          <cell r="K6780" t="str">
            <v>103490330</v>
          </cell>
        </row>
        <row r="6781">
          <cell r="A6781" t="str">
            <v>F</v>
          </cell>
          <cell r="B6781" t="str">
            <v>1</v>
          </cell>
          <cell r="D6781" t="str">
            <v>003782</v>
          </cell>
          <cell r="E6781">
            <v>38595</v>
          </cell>
          <cell r="F6781" t="str">
            <v>48524J2</v>
          </cell>
          <cell r="G6781" t="str">
            <v>6706030124J2</v>
          </cell>
          <cell r="H6781">
            <v>192032</v>
          </cell>
          <cell r="I6781" t="str">
            <v>D</v>
          </cell>
          <cell r="J6781" t="str">
            <v>EXTRA PUDING BLN AGT-05 PENGAWASAN DALAM PRO</v>
          </cell>
          <cell r="K6781" t="str">
            <v>103490340</v>
          </cell>
        </row>
        <row r="6782">
          <cell r="A6782" t="str">
            <v>F</v>
          </cell>
          <cell r="B6782" t="str">
            <v>1</v>
          </cell>
          <cell r="D6782" t="str">
            <v>003782</v>
          </cell>
          <cell r="E6782">
            <v>38595</v>
          </cell>
          <cell r="F6782" t="str">
            <v>48524J3</v>
          </cell>
          <cell r="G6782" t="str">
            <v>6706030124J3</v>
          </cell>
          <cell r="H6782">
            <v>103402</v>
          </cell>
          <cell r="I6782" t="str">
            <v>D</v>
          </cell>
          <cell r="J6782" t="str">
            <v>EXTRA PUDING BLN AGT-05 PENGAWASAN DALAM PRO</v>
          </cell>
          <cell r="K6782" t="str">
            <v>103490350</v>
          </cell>
        </row>
        <row r="6783">
          <cell r="A6783" t="str">
            <v>F</v>
          </cell>
          <cell r="B6783" t="str">
            <v>1</v>
          </cell>
          <cell r="D6783" t="str">
            <v>003782</v>
          </cell>
          <cell r="E6783">
            <v>38595</v>
          </cell>
          <cell r="F6783" t="str">
            <v>48524J4</v>
          </cell>
          <cell r="G6783" t="str">
            <v>6706030124J4</v>
          </cell>
          <cell r="H6783">
            <v>73859</v>
          </cell>
          <cell r="I6783" t="str">
            <v>D</v>
          </cell>
          <cell r="J6783" t="str">
            <v>EXTRA PUDING BLN AGT-05 PENGAWASAN PRODUK AK</v>
          </cell>
          <cell r="K6783" t="str">
            <v>103490360</v>
          </cell>
        </row>
        <row r="6784">
          <cell r="A6784" t="str">
            <v>F</v>
          </cell>
          <cell r="B6784" t="str">
            <v>1</v>
          </cell>
          <cell r="D6784" t="str">
            <v>003782</v>
          </cell>
          <cell r="E6784">
            <v>38595</v>
          </cell>
          <cell r="F6784" t="str">
            <v>48524J5</v>
          </cell>
          <cell r="G6784" t="str">
            <v>6706030124J5</v>
          </cell>
          <cell r="H6784">
            <v>29543</v>
          </cell>
          <cell r="I6784" t="str">
            <v>D</v>
          </cell>
          <cell r="J6784" t="str">
            <v>EXTRA PUDING BLN AGT-05 KALIBRASI INSTRUMEN</v>
          </cell>
          <cell r="K6784" t="str">
            <v>103490370</v>
          </cell>
        </row>
        <row r="6785">
          <cell r="A6785" t="str">
            <v>F</v>
          </cell>
          <cell r="B6785" t="str">
            <v>1</v>
          </cell>
          <cell r="D6785" t="str">
            <v>003782</v>
          </cell>
          <cell r="E6785">
            <v>38595</v>
          </cell>
          <cell r="F6785" t="str">
            <v>48524J6</v>
          </cell>
          <cell r="G6785" t="str">
            <v>6706030124J6</v>
          </cell>
          <cell r="H6785">
            <v>14772</v>
          </cell>
          <cell r="I6785" t="str">
            <v>D</v>
          </cell>
          <cell r="J6785" t="str">
            <v>EXTRA PUDING BLN AGT-05 DOKUMENTASI</v>
          </cell>
          <cell r="K6785" t="str">
            <v>103490380</v>
          </cell>
        </row>
        <row r="6786">
          <cell r="A6786" t="str">
            <v>F</v>
          </cell>
          <cell r="B6786" t="str">
            <v>1</v>
          </cell>
          <cell r="D6786" t="str">
            <v>003782</v>
          </cell>
          <cell r="E6786">
            <v>38595</v>
          </cell>
          <cell r="F6786" t="str">
            <v>48524J7</v>
          </cell>
          <cell r="G6786" t="str">
            <v>6706030124J7</v>
          </cell>
          <cell r="H6786">
            <v>14772</v>
          </cell>
          <cell r="I6786" t="str">
            <v>D</v>
          </cell>
          <cell r="J6786" t="str">
            <v>EXTRA PUDING BLN AGT-05 PENANGANAN REGULASI</v>
          </cell>
          <cell r="K6786" t="str">
            <v>103490390</v>
          </cell>
        </row>
        <row r="6787">
          <cell r="A6787" t="str">
            <v>F</v>
          </cell>
          <cell r="B6787" t="str">
            <v>1</v>
          </cell>
          <cell r="D6787" t="str">
            <v>003782</v>
          </cell>
          <cell r="E6787">
            <v>38595</v>
          </cell>
          <cell r="F6787" t="str">
            <v>48524K1</v>
          </cell>
          <cell r="G6787" t="str">
            <v>6706030124K1</v>
          </cell>
          <cell r="H6787">
            <v>14772</v>
          </cell>
          <cell r="I6787" t="str">
            <v>D</v>
          </cell>
          <cell r="J6787" t="str">
            <v>EXTRA PUDING BLN AGT-05 LABORATORIUM PENGUJI</v>
          </cell>
          <cell r="K6787" t="str">
            <v>103490400</v>
          </cell>
        </row>
        <row r="6788">
          <cell r="A6788" t="str">
            <v>F</v>
          </cell>
          <cell r="B6788" t="str">
            <v>1</v>
          </cell>
          <cell r="D6788" t="str">
            <v>003782</v>
          </cell>
          <cell r="E6788">
            <v>38595</v>
          </cell>
          <cell r="F6788" t="str">
            <v>48524K2</v>
          </cell>
          <cell r="G6788" t="str">
            <v>6706030124K2</v>
          </cell>
          <cell r="H6788">
            <v>44315</v>
          </cell>
          <cell r="I6788" t="str">
            <v>D</v>
          </cell>
          <cell r="J6788" t="str">
            <v>EXTRA PUDING BLN AGT-05 PEMERIKSAAN BAHAN BA</v>
          </cell>
          <cell r="K6788" t="str">
            <v>103490410</v>
          </cell>
        </row>
        <row r="6789">
          <cell r="A6789" t="str">
            <v>F</v>
          </cell>
          <cell r="B6789" t="str">
            <v>1</v>
          </cell>
          <cell r="D6789" t="str">
            <v>003782</v>
          </cell>
          <cell r="E6789">
            <v>38595</v>
          </cell>
          <cell r="F6789" t="str">
            <v>48524K3</v>
          </cell>
          <cell r="G6789" t="str">
            <v>6706030124K3</v>
          </cell>
          <cell r="H6789">
            <v>44315</v>
          </cell>
          <cell r="I6789" t="str">
            <v>D</v>
          </cell>
          <cell r="J6789" t="str">
            <v>EXTRA PUDING BLN AGT-05 PEMERIKSAAN BAHAN KE</v>
          </cell>
          <cell r="K6789" t="str">
            <v>103490420</v>
          </cell>
        </row>
        <row r="6790">
          <cell r="A6790" t="str">
            <v>F</v>
          </cell>
          <cell r="B6790" t="str">
            <v>1</v>
          </cell>
          <cell r="D6790" t="str">
            <v>003782</v>
          </cell>
          <cell r="E6790">
            <v>38595</v>
          </cell>
          <cell r="F6790" t="str">
            <v>48524K4</v>
          </cell>
          <cell r="G6790" t="str">
            <v>6706030124K4</v>
          </cell>
          <cell r="H6790">
            <v>118174</v>
          </cell>
          <cell r="I6790" t="str">
            <v>D</v>
          </cell>
          <cell r="J6790" t="str">
            <v>EXTRA PUDING BLN AGT-05 PEMERIKSAAN PRODUK J</v>
          </cell>
          <cell r="K6790" t="str">
            <v>103490430</v>
          </cell>
        </row>
        <row r="6791">
          <cell r="A6791" t="str">
            <v>F</v>
          </cell>
          <cell r="B6791" t="str">
            <v>1</v>
          </cell>
          <cell r="D6791" t="str">
            <v>003782</v>
          </cell>
          <cell r="E6791">
            <v>38595</v>
          </cell>
          <cell r="F6791" t="str">
            <v>48524K5</v>
          </cell>
          <cell r="G6791" t="str">
            <v>6706030124K5</v>
          </cell>
          <cell r="H6791">
            <v>44315</v>
          </cell>
          <cell r="I6791" t="str">
            <v>D</v>
          </cell>
          <cell r="J6791" t="str">
            <v>EXTRA PUDING BLN AGT-05 PEMERIKSAAN KINA</v>
          </cell>
          <cell r="K6791" t="str">
            <v>103490440</v>
          </cell>
        </row>
        <row r="6792">
          <cell r="A6792" t="str">
            <v>F</v>
          </cell>
          <cell r="B6792" t="str">
            <v>1</v>
          </cell>
          <cell r="D6792" t="str">
            <v>003782</v>
          </cell>
          <cell r="E6792">
            <v>38595</v>
          </cell>
          <cell r="F6792" t="str">
            <v>48524K6</v>
          </cell>
          <cell r="G6792" t="str">
            <v>6706030124K6</v>
          </cell>
          <cell r="H6792">
            <v>44315</v>
          </cell>
          <cell r="I6792" t="str">
            <v>D</v>
          </cell>
          <cell r="J6792" t="str">
            <v>EXTRA PUDING BLN AGT-05 PEMERIKSAAN MIKROBIO</v>
          </cell>
          <cell r="K6792" t="str">
            <v>103490450</v>
          </cell>
        </row>
        <row r="6793">
          <cell r="A6793" t="str">
            <v>F</v>
          </cell>
          <cell r="B6793" t="str">
            <v>1</v>
          </cell>
          <cell r="D6793" t="str">
            <v>003782</v>
          </cell>
          <cell r="E6793">
            <v>38595</v>
          </cell>
          <cell r="F6793" t="str">
            <v>48524L1</v>
          </cell>
          <cell r="G6793" t="str">
            <v>6706030124L1</v>
          </cell>
          <cell r="H6793">
            <v>73859</v>
          </cell>
          <cell r="I6793" t="str">
            <v>D</v>
          </cell>
          <cell r="J6793" t="str">
            <v>EXTRA PUDING BLN AGT-05 TEKNOLOGI FORMULASI</v>
          </cell>
          <cell r="K6793" t="str">
            <v>103490460</v>
          </cell>
        </row>
        <row r="6794">
          <cell r="A6794" t="str">
            <v>F</v>
          </cell>
          <cell r="B6794" t="str">
            <v>1</v>
          </cell>
          <cell r="D6794" t="str">
            <v>003782</v>
          </cell>
          <cell r="E6794">
            <v>38595</v>
          </cell>
          <cell r="F6794" t="str">
            <v>48524L2</v>
          </cell>
          <cell r="G6794" t="str">
            <v>6706030124L2</v>
          </cell>
          <cell r="H6794">
            <v>14772</v>
          </cell>
          <cell r="I6794" t="str">
            <v>D</v>
          </cell>
          <cell r="J6794" t="str">
            <v>EXTRA PUDING BLN AGT-05 EVALUASI FORMULASI</v>
          </cell>
          <cell r="K6794" t="str">
            <v>103490470</v>
          </cell>
        </row>
        <row r="6795">
          <cell r="A6795" t="str">
            <v>F</v>
          </cell>
          <cell r="B6795" t="str">
            <v>1</v>
          </cell>
          <cell r="D6795" t="str">
            <v>003782</v>
          </cell>
          <cell r="E6795">
            <v>38595</v>
          </cell>
          <cell r="F6795" t="str">
            <v>48524L3</v>
          </cell>
          <cell r="G6795" t="str">
            <v>6706030124L3</v>
          </cell>
          <cell r="H6795">
            <v>29543</v>
          </cell>
          <cell r="I6795" t="str">
            <v>D</v>
          </cell>
          <cell r="J6795" t="str">
            <v>EXTRA PUDING BLN AGT-05 EVALUASI METODA ANAL</v>
          </cell>
          <cell r="K6795" t="str">
            <v>103490480</v>
          </cell>
        </row>
        <row r="6796">
          <cell r="A6796" t="str">
            <v>F</v>
          </cell>
          <cell r="B6796" t="str">
            <v>1</v>
          </cell>
          <cell r="D6796" t="str">
            <v>003782</v>
          </cell>
          <cell r="E6796">
            <v>38595</v>
          </cell>
          <cell r="F6796" t="str">
            <v>48524L4</v>
          </cell>
          <cell r="G6796" t="str">
            <v>6706030124L4</v>
          </cell>
          <cell r="H6796">
            <v>29543</v>
          </cell>
          <cell r="I6796" t="str">
            <v>D</v>
          </cell>
          <cell r="J6796" t="str">
            <v>EXTRA PUDING BLN AGT-05 EVALUASI BAHAN KEMAS</v>
          </cell>
          <cell r="K6796" t="str">
            <v>103490490</v>
          </cell>
        </row>
        <row r="6797">
          <cell r="A6797" t="str">
            <v>F</v>
          </cell>
          <cell r="B6797" t="str">
            <v>1</v>
          </cell>
          <cell r="D6797" t="str">
            <v>003782</v>
          </cell>
          <cell r="E6797">
            <v>38595</v>
          </cell>
          <cell r="F6797" t="str">
            <v>48524M1</v>
          </cell>
          <cell r="G6797" t="str">
            <v>6706030124M1</v>
          </cell>
          <cell r="H6797">
            <v>29543</v>
          </cell>
          <cell r="I6797" t="str">
            <v>D</v>
          </cell>
          <cell r="J6797" t="str">
            <v>EXTRA PUDING BLN AGT-05 TEKNIK &amp; PEMELIHARAA</v>
          </cell>
          <cell r="K6797" t="str">
            <v>103490500</v>
          </cell>
        </row>
        <row r="6798">
          <cell r="A6798" t="str">
            <v>F</v>
          </cell>
          <cell r="B6798" t="str">
            <v>1</v>
          </cell>
          <cell r="D6798" t="str">
            <v>003782</v>
          </cell>
          <cell r="E6798">
            <v>38595</v>
          </cell>
          <cell r="F6798" t="str">
            <v>48524M2</v>
          </cell>
          <cell r="G6798" t="str">
            <v>6706030124M2</v>
          </cell>
          <cell r="H6798">
            <v>59087</v>
          </cell>
          <cell r="I6798" t="str">
            <v>D</v>
          </cell>
          <cell r="J6798" t="str">
            <v>EXTRA PUDING BLN AGT-05 BANGUNAN &amp; LINGKUNGA</v>
          </cell>
          <cell r="K6798" t="str">
            <v>103490510</v>
          </cell>
        </row>
        <row r="6799">
          <cell r="A6799" t="str">
            <v>F</v>
          </cell>
          <cell r="B6799" t="str">
            <v>1</v>
          </cell>
          <cell r="D6799" t="str">
            <v>003782</v>
          </cell>
          <cell r="E6799">
            <v>38595</v>
          </cell>
          <cell r="F6799" t="str">
            <v>48524M3</v>
          </cell>
          <cell r="G6799" t="str">
            <v>6706030124M3</v>
          </cell>
          <cell r="H6799">
            <v>206804</v>
          </cell>
          <cell r="I6799" t="str">
            <v>D</v>
          </cell>
          <cell r="J6799" t="str">
            <v>EXTRA PUDING BLN AGT-05 ELEKTRIK &amp; INSTALASI</v>
          </cell>
          <cell r="K6799" t="str">
            <v>103490520</v>
          </cell>
        </row>
        <row r="6800">
          <cell r="A6800" t="str">
            <v>F</v>
          </cell>
          <cell r="B6800" t="str">
            <v>1</v>
          </cell>
          <cell r="D6800" t="str">
            <v>003782</v>
          </cell>
          <cell r="E6800">
            <v>38595</v>
          </cell>
          <cell r="F6800" t="str">
            <v>48524M4</v>
          </cell>
          <cell r="G6800" t="str">
            <v>6706030124M4</v>
          </cell>
          <cell r="H6800">
            <v>162489</v>
          </cell>
          <cell r="I6800" t="str">
            <v>D</v>
          </cell>
          <cell r="J6800" t="str">
            <v>EXTRA PUDING BLN AGT-05 MEKANIK</v>
          </cell>
          <cell r="K6800" t="str">
            <v>103490530</v>
          </cell>
        </row>
        <row r="6801">
          <cell r="A6801" t="str">
            <v>F</v>
          </cell>
          <cell r="B6801" t="str">
            <v>1</v>
          </cell>
          <cell r="D6801" t="str">
            <v>003782</v>
          </cell>
          <cell r="E6801">
            <v>38595</v>
          </cell>
          <cell r="F6801" t="str">
            <v>48524N1</v>
          </cell>
          <cell r="G6801" t="str">
            <v>6706030124N1</v>
          </cell>
          <cell r="H6801">
            <v>14772</v>
          </cell>
          <cell r="I6801" t="str">
            <v>D</v>
          </cell>
          <cell r="J6801" t="str">
            <v>EXTRA PUDING BLN AGT-05 PENYIMPANAN</v>
          </cell>
          <cell r="K6801" t="str">
            <v>103490540</v>
          </cell>
        </row>
        <row r="6802">
          <cell r="A6802" t="str">
            <v>F</v>
          </cell>
          <cell r="B6802" t="str">
            <v>1</v>
          </cell>
          <cell r="D6802" t="str">
            <v>003782</v>
          </cell>
          <cell r="E6802">
            <v>38595</v>
          </cell>
          <cell r="F6802" t="str">
            <v>48524N2</v>
          </cell>
          <cell r="G6802" t="str">
            <v>6706030124N2</v>
          </cell>
          <cell r="H6802">
            <v>88630</v>
          </cell>
          <cell r="I6802" t="str">
            <v>D</v>
          </cell>
          <cell r="J6802" t="str">
            <v>EXTRA PUDING BLN AGT-05 PENYIMPANAN BAHAN BA</v>
          </cell>
          <cell r="K6802" t="str">
            <v>103490550</v>
          </cell>
        </row>
        <row r="6803">
          <cell r="A6803" t="str">
            <v>F</v>
          </cell>
          <cell r="B6803" t="str">
            <v>1</v>
          </cell>
          <cell r="D6803" t="str">
            <v>003782</v>
          </cell>
          <cell r="E6803">
            <v>38595</v>
          </cell>
          <cell r="F6803" t="str">
            <v>48524N3</v>
          </cell>
          <cell r="G6803" t="str">
            <v>6706030124N3</v>
          </cell>
          <cell r="H6803">
            <v>103402</v>
          </cell>
          <cell r="I6803" t="str">
            <v>D</v>
          </cell>
          <cell r="J6803" t="str">
            <v>EXTRA PUDING BLN AGT-05 PENYIMPANAN BAHAN KE</v>
          </cell>
          <cell r="K6803" t="str">
            <v>103490560</v>
          </cell>
        </row>
        <row r="6804">
          <cell r="A6804" t="str">
            <v>F</v>
          </cell>
          <cell r="B6804" t="str">
            <v>1</v>
          </cell>
          <cell r="D6804" t="str">
            <v>003782</v>
          </cell>
          <cell r="E6804">
            <v>38595</v>
          </cell>
          <cell r="F6804" t="str">
            <v>48524N4</v>
          </cell>
          <cell r="G6804" t="str">
            <v>6706030124N4</v>
          </cell>
          <cell r="H6804">
            <v>88630</v>
          </cell>
          <cell r="I6804" t="str">
            <v>D</v>
          </cell>
          <cell r="J6804" t="str">
            <v>EXTRA PUDING BLN AGT-05 PENYIMPANAN PRODUK J</v>
          </cell>
          <cell r="K6804" t="str">
            <v>103490570</v>
          </cell>
        </row>
        <row r="6805">
          <cell r="A6805" t="str">
            <v>F</v>
          </cell>
          <cell r="B6805" t="str">
            <v>1</v>
          </cell>
          <cell r="D6805" t="str">
            <v>003782</v>
          </cell>
          <cell r="E6805">
            <v>38595</v>
          </cell>
          <cell r="F6805" t="str">
            <v>48524N5</v>
          </cell>
          <cell r="G6805" t="str">
            <v>6706030124N5</v>
          </cell>
          <cell r="H6805">
            <v>14772</v>
          </cell>
          <cell r="I6805" t="str">
            <v>D</v>
          </cell>
          <cell r="J6805" t="str">
            <v>EXTRA PUDING BLN AGT-05 PENYIMPANAN BARANG T</v>
          </cell>
          <cell r="K6805" t="str">
            <v>103490580</v>
          </cell>
        </row>
        <row r="6806">
          <cell r="A6806" t="str">
            <v>F</v>
          </cell>
          <cell r="B6806" t="str">
            <v>1</v>
          </cell>
          <cell r="D6806" t="str">
            <v>003782</v>
          </cell>
          <cell r="E6806">
            <v>38595</v>
          </cell>
          <cell r="F6806" t="str">
            <v>48524N6</v>
          </cell>
          <cell r="G6806" t="str">
            <v>6706030124N6</v>
          </cell>
          <cell r="H6806">
            <v>221576</v>
          </cell>
          <cell r="I6806" t="str">
            <v>D</v>
          </cell>
          <cell r="J6806" t="str">
            <v>EXTRA PUDING BLN AGT-05 PENYIMPANAN KULIT KI</v>
          </cell>
          <cell r="K6806" t="str">
            <v>103490590</v>
          </cell>
        </row>
        <row r="6807">
          <cell r="A6807" t="str">
            <v>F</v>
          </cell>
          <cell r="B6807" t="str">
            <v>1</v>
          </cell>
          <cell r="D6807" t="str">
            <v>003782</v>
          </cell>
          <cell r="E6807">
            <v>38595</v>
          </cell>
          <cell r="F6807" t="str">
            <v>48524N7</v>
          </cell>
          <cell r="G6807" t="str">
            <v>6706030124N7</v>
          </cell>
          <cell r="H6807">
            <v>192032</v>
          </cell>
          <cell r="I6807" t="str">
            <v>D</v>
          </cell>
          <cell r="J6807" t="str">
            <v>EXTRA PUDING BLN AGT-05 PENIMBANGAN SENTRAL</v>
          </cell>
          <cell r="K6807" t="str">
            <v>103490600</v>
          </cell>
        </row>
        <row r="6808">
          <cell r="A6808" t="str">
            <v>F</v>
          </cell>
          <cell r="B6808" t="str">
            <v>1</v>
          </cell>
          <cell r="D6808" t="str">
            <v>003782</v>
          </cell>
          <cell r="E6808">
            <v>38595</v>
          </cell>
          <cell r="F6808" t="str">
            <v>48524N8</v>
          </cell>
          <cell r="G6808" t="str">
            <v>6706030124N8</v>
          </cell>
          <cell r="H6808">
            <v>14772</v>
          </cell>
          <cell r="I6808" t="str">
            <v>D</v>
          </cell>
          <cell r="J6808" t="str">
            <v>EXTRA PUDING BLN AGT-05 PENANDAAN BAHAN KEMA</v>
          </cell>
          <cell r="K6808" t="str">
            <v>103490610</v>
          </cell>
        </row>
        <row r="6809">
          <cell r="A6809" t="str">
            <v>F</v>
          </cell>
          <cell r="B6809" t="str">
            <v>1</v>
          </cell>
          <cell r="D6809" t="str">
            <v>003782</v>
          </cell>
          <cell r="E6809">
            <v>38595</v>
          </cell>
          <cell r="F6809" t="str">
            <v>48524O1</v>
          </cell>
          <cell r="G6809" t="str">
            <v>6706030124O1</v>
          </cell>
          <cell r="H6809">
            <v>14772</v>
          </cell>
          <cell r="I6809" t="str">
            <v>D</v>
          </cell>
          <cell r="J6809" t="str">
            <v>EXTRA PUDING BLN AGT-05 PEMBELIAN</v>
          </cell>
          <cell r="K6809" t="str">
            <v>103490620</v>
          </cell>
        </row>
        <row r="6810">
          <cell r="A6810" t="str">
            <v>F</v>
          </cell>
          <cell r="B6810" t="str">
            <v>1</v>
          </cell>
          <cell r="D6810" t="str">
            <v>003782</v>
          </cell>
          <cell r="E6810">
            <v>38595</v>
          </cell>
          <cell r="F6810" t="str">
            <v>48524O2</v>
          </cell>
          <cell r="G6810" t="str">
            <v>6706030124O2</v>
          </cell>
          <cell r="H6810">
            <v>29543</v>
          </cell>
          <cell r="I6810" t="str">
            <v>D</v>
          </cell>
          <cell r="J6810" t="str">
            <v>EXTRA PUDING BLN AGT-05 PEMBELIAN BAHAN PROD</v>
          </cell>
          <cell r="K6810" t="str">
            <v>103490630</v>
          </cell>
        </row>
        <row r="6811">
          <cell r="A6811" t="str">
            <v>F</v>
          </cell>
          <cell r="B6811" t="str">
            <v>1</v>
          </cell>
          <cell r="D6811" t="str">
            <v>003782</v>
          </cell>
          <cell r="E6811">
            <v>38595</v>
          </cell>
          <cell r="F6811" t="str">
            <v>48524O3</v>
          </cell>
          <cell r="G6811" t="str">
            <v>6706030124O3</v>
          </cell>
          <cell r="H6811">
            <v>29543</v>
          </cell>
          <cell r="I6811" t="str">
            <v>D</v>
          </cell>
          <cell r="J6811" t="str">
            <v>EXTRA PUDING BLN AGT-05 PEMBELIAN BAHAN NON</v>
          </cell>
          <cell r="K6811" t="str">
            <v>103490640</v>
          </cell>
        </row>
        <row r="6812">
          <cell r="A6812" t="str">
            <v>F</v>
          </cell>
          <cell r="B6812" t="str">
            <v>1</v>
          </cell>
          <cell r="D6812" t="str">
            <v>003782</v>
          </cell>
          <cell r="E6812">
            <v>38595</v>
          </cell>
          <cell r="F6812" t="str">
            <v>48524P1</v>
          </cell>
          <cell r="G6812" t="str">
            <v>6706030124P1</v>
          </cell>
          <cell r="H6812">
            <v>14772</v>
          </cell>
          <cell r="I6812" t="str">
            <v>D</v>
          </cell>
          <cell r="J6812" t="str">
            <v>EXTRA PUDING BLN AGT-05 PENGOLAHAN DATA INFO</v>
          </cell>
          <cell r="K6812" t="str">
            <v>103490650</v>
          </cell>
        </row>
        <row r="6813">
          <cell r="A6813" t="str">
            <v>F</v>
          </cell>
          <cell r="B6813" t="str">
            <v>1</v>
          </cell>
          <cell r="D6813" t="str">
            <v>003782</v>
          </cell>
          <cell r="E6813">
            <v>38595</v>
          </cell>
          <cell r="F6813" t="str">
            <v>48524Q5</v>
          </cell>
          <cell r="G6813" t="str">
            <v>6706030124Q5</v>
          </cell>
          <cell r="H6813">
            <v>531782</v>
          </cell>
          <cell r="I6813" t="str">
            <v>D</v>
          </cell>
          <cell r="J6813" t="str">
            <v>EXTRA PUDING BLN AGT-05 UMUM</v>
          </cell>
          <cell r="K6813" t="str">
            <v>103490660</v>
          </cell>
        </row>
        <row r="6814">
          <cell r="A6814" t="str">
            <v>F</v>
          </cell>
          <cell r="B6814" t="str">
            <v>1</v>
          </cell>
          <cell r="D6814" t="str">
            <v>003782</v>
          </cell>
          <cell r="E6814">
            <v>38595</v>
          </cell>
          <cell r="F6814" t="str">
            <v>48524Q6</v>
          </cell>
          <cell r="G6814" t="str">
            <v>6706030124Q6</v>
          </cell>
          <cell r="H6814">
            <v>251119</v>
          </cell>
          <cell r="I6814" t="str">
            <v>D</v>
          </cell>
          <cell r="J6814" t="str">
            <v>EXTRA PUDING BLN AGT-05 RUMAH TANGGA</v>
          </cell>
          <cell r="K6814" t="str">
            <v>103490670</v>
          </cell>
        </row>
        <row r="6815">
          <cell r="A6815" t="str">
            <v>F</v>
          </cell>
          <cell r="B6815" t="str">
            <v>1</v>
          </cell>
          <cell r="D6815" t="str">
            <v>003782</v>
          </cell>
          <cell r="E6815">
            <v>38595</v>
          </cell>
          <cell r="F6815" t="str">
            <v>48524Q1</v>
          </cell>
          <cell r="G6815" t="str">
            <v>6706030124Q1</v>
          </cell>
          <cell r="H6815">
            <v>14772</v>
          </cell>
          <cell r="I6815" t="str">
            <v>D</v>
          </cell>
          <cell r="J6815" t="str">
            <v>EXTRA PUDING BLN AGT-05 ADM.PERSONALIA &amp; UMU</v>
          </cell>
          <cell r="K6815" t="str">
            <v>103490680</v>
          </cell>
        </row>
        <row r="6816">
          <cell r="A6816" t="str">
            <v>F</v>
          </cell>
          <cell r="B6816" t="str">
            <v>1</v>
          </cell>
          <cell r="D6816" t="str">
            <v>003782</v>
          </cell>
          <cell r="E6816">
            <v>38595</v>
          </cell>
          <cell r="F6816" t="str">
            <v>48524Q2</v>
          </cell>
          <cell r="G6816" t="str">
            <v>6706030124Q2</v>
          </cell>
          <cell r="H6816">
            <v>88630</v>
          </cell>
          <cell r="I6816" t="str">
            <v>D</v>
          </cell>
          <cell r="J6816" t="str">
            <v>EXTRA PUDING BLN AGT-05 ADM.PERSONALIA PLANT</v>
          </cell>
          <cell r="K6816" t="str">
            <v>103490690</v>
          </cell>
        </row>
        <row r="6817">
          <cell r="A6817" t="str">
            <v>F</v>
          </cell>
          <cell r="B6817" t="str">
            <v>1</v>
          </cell>
          <cell r="D6817" t="str">
            <v>003782</v>
          </cell>
          <cell r="E6817">
            <v>38595</v>
          </cell>
          <cell r="F6817" t="str">
            <v>48524Q4</v>
          </cell>
          <cell r="G6817" t="str">
            <v>6706030124Q4</v>
          </cell>
          <cell r="H6817">
            <v>29543</v>
          </cell>
          <cell r="I6817" t="str">
            <v>D</v>
          </cell>
          <cell r="J6817" t="str">
            <v>EXTRA PUDING BLN AGT-05 PELATIHAN</v>
          </cell>
          <cell r="K6817" t="str">
            <v>103490700</v>
          </cell>
        </row>
        <row r="6818">
          <cell r="A6818" t="str">
            <v>F</v>
          </cell>
          <cell r="B6818" t="str">
            <v>1</v>
          </cell>
          <cell r="D6818" t="str">
            <v>003782</v>
          </cell>
          <cell r="E6818">
            <v>38595</v>
          </cell>
          <cell r="F6818" t="str">
            <v>48524R1</v>
          </cell>
          <cell r="G6818" t="str">
            <v>6706030124R1</v>
          </cell>
          <cell r="H6818">
            <v>14772</v>
          </cell>
          <cell r="I6818" t="str">
            <v>D</v>
          </cell>
          <cell r="J6818" t="str">
            <v>EXTRA PUDING BLN AGT-05 AKUNTANSI</v>
          </cell>
          <cell r="K6818" t="str">
            <v>103490710</v>
          </cell>
        </row>
        <row r="6819">
          <cell r="A6819" t="str">
            <v>F</v>
          </cell>
          <cell r="B6819" t="str">
            <v>1</v>
          </cell>
          <cell r="D6819" t="str">
            <v>003782</v>
          </cell>
          <cell r="E6819">
            <v>38595</v>
          </cell>
          <cell r="F6819" t="str">
            <v>48524R2</v>
          </cell>
          <cell r="G6819" t="str">
            <v>6706030124R2</v>
          </cell>
          <cell r="H6819">
            <v>103402</v>
          </cell>
          <cell r="I6819" t="str">
            <v>D</v>
          </cell>
          <cell r="J6819" t="str">
            <v>EXTRA PUDING BLN AGT-05 BID.VERIFIKASI / LAP</v>
          </cell>
          <cell r="K6819" t="str">
            <v>103490720</v>
          </cell>
        </row>
        <row r="6820">
          <cell r="A6820" t="str">
            <v>F</v>
          </cell>
          <cell r="B6820" t="str">
            <v>1</v>
          </cell>
          <cell r="D6820" t="str">
            <v>003782</v>
          </cell>
          <cell r="E6820">
            <v>38595</v>
          </cell>
          <cell r="F6820" t="str">
            <v>48524R3</v>
          </cell>
          <cell r="G6820" t="str">
            <v>6706030124R3</v>
          </cell>
          <cell r="H6820">
            <v>14772</v>
          </cell>
          <cell r="I6820" t="str">
            <v>D</v>
          </cell>
          <cell r="J6820" t="str">
            <v>EXTRA PUDING BLN AGT-05 BIDANG PROSES DATA A</v>
          </cell>
          <cell r="K6820" t="str">
            <v>103490730</v>
          </cell>
        </row>
        <row r="6821">
          <cell r="A6821" t="str">
            <v>F</v>
          </cell>
          <cell r="B6821" t="str">
            <v>1</v>
          </cell>
          <cell r="D6821" t="str">
            <v>003782</v>
          </cell>
          <cell r="E6821">
            <v>38595</v>
          </cell>
          <cell r="F6821" t="str">
            <v>48524R4</v>
          </cell>
          <cell r="G6821" t="str">
            <v>6706030124R4</v>
          </cell>
          <cell r="H6821">
            <v>14772</v>
          </cell>
          <cell r="I6821" t="str">
            <v>D</v>
          </cell>
          <cell r="J6821" t="str">
            <v>EXTRA PUDING BLN AGT-05 BID STANDARISASI PEN</v>
          </cell>
          <cell r="K6821" t="str">
            <v>103490740</v>
          </cell>
        </row>
        <row r="6822">
          <cell r="A6822" t="str">
            <v>F</v>
          </cell>
          <cell r="B6822" t="str">
            <v>1</v>
          </cell>
          <cell r="D6822" t="str">
            <v>003782</v>
          </cell>
          <cell r="E6822">
            <v>38595</v>
          </cell>
          <cell r="F6822" t="str">
            <v>48524S1</v>
          </cell>
          <cell r="G6822" t="str">
            <v>6706030124S1</v>
          </cell>
          <cell r="H6822">
            <v>29543</v>
          </cell>
          <cell r="I6822" t="str">
            <v>D</v>
          </cell>
          <cell r="J6822" t="str">
            <v>EXTRA PUDING BLN AGT-05 KEUANGAN</v>
          </cell>
          <cell r="K6822" t="str">
            <v>103490750</v>
          </cell>
        </row>
        <row r="6823">
          <cell r="A6823" t="str">
            <v>F</v>
          </cell>
          <cell r="B6823" t="str">
            <v>1</v>
          </cell>
          <cell r="D6823" t="str">
            <v>003782</v>
          </cell>
          <cell r="E6823">
            <v>38595</v>
          </cell>
          <cell r="F6823" t="str">
            <v>48524S2</v>
          </cell>
          <cell r="G6823" t="str">
            <v>6706030124S2</v>
          </cell>
          <cell r="H6823">
            <v>29543</v>
          </cell>
          <cell r="I6823" t="str">
            <v>D</v>
          </cell>
          <cell r="J6823" t="str">
            <v>EXTRA PUDING BLN AGT-05 ANGGARAN</v>
          </cell>
          <cell r="K6823" t="str">
            <v>103490760</v>
          </cell>
        </row>
        <row r="6824">
          <cell r="A6824" t="str">
            <v>F</v>
          </cell>
          <cell r="B6824" t="str">
            <v>1</v>
          </cell>
          <cell r="D6824" t="str">
            <v>003782</v>
          </cell>
          <cell r="E6824">
            <v>38595</v>
          </cell>
          <cell r="F6824" t="str">
            <v>48524S3</v>
          </cell>
          <cell r="G6824" t="str">
            <v>6706030124S3</v>
          </cell>
          <cell r="H6824">
            <v>59087</v>
          </cell>
          <cell r="I6824" t="str">
            <v>D</v>
          </cell>
          <cell r="J6824" t="str">
            <v>EXTRA PUDING BLN AGT-05 ADM / KAS BANK PLANT</v>
          </cell>
          <cell r="K6824" t="str">
            <v>103490770</v>
          </cell>
        </row>
        <row r="6825">
          <cell r="A6825" t="str">
            <v>F</v>
          </cell>
          <cell r="B6825" t="str">
            <v>1</v>
          </cell>
          <cell r="D6825" t="str">
            <v>003782</v>
          </cell>
          <cell r="E6825">
            <v>38595</v>
          </cell>
          <cell r="F6825" t="str">
            <v>48524S4</v>
          </cell>
          <cell r="G6825" t="str">
            <v>6706030124S4</v>
          </cell>
          <cell r="H6825">
            <v>44315</v>
          </cell>
          <cell r="I6825" t="str">
            <v>D</v>
          </cell>
          <cell r="J6825" t="str">
            <v>EXTRA PUDING BLN AGT-05 PAJAK</v>
          </cell>
          <cell r="K6825" t="str">
            <v>103490780</v>
          </cell>
        </row>
        <row r="6826">
          <cell r="A6826" t="str">
            <v>F</v>
          </cell>
          <cell r="B6826" t="str">
            <v>1</v>
          </cell>
          <cell r="D6826" t="str">
            <v>003783</v>
          </cell>
          <cell r="E6826">
            <v>38595</v>
          </cell>
          <cell r="F6826" t="str">
            <v>1000000</v>
          </cell>
          <cell r="G6826" t="str">
            <v>110101010000</v>
          </cell>
          <cell r="H6826">
            <v>7498000</v>
          </cell>
          <cell r="I6826" t="str">
            <v>K</v>
          </cell>
          <cell r="J6826" t="str">
            <v>BY BELANJA MAKAN TGL 29 S/D 31 AGUSTUS 2005</v>
          </cell>
          <cell r="K6826" t="str">
            <v>103470010</v>
          </cell>
        </row>
        <row r="6827">
          <cell r="A6827" t="str">
            <v>F</v>
          </cell>
          <cell r="B6827" t="str">
            <v>1</v>
          </cell>
          <cell r="D6827" t="str">
            <v>003783</v>
          </cell>
          <cell r="E6827">
            <v>38595</v>
          </cell>
          <cell r="F6827" t="str">
            <v>48524A0</v>
          </cell>
          <cell r="G6827" t="str">
            <v>6706030124A0</v>
          </cell>
          <cell r="H6827">
            <v>44634</v>
          </cell>
          <cell r="I6827" t="str">
            <v>D</v>
          </cell>
          <cell r="J6827" t="str">
            <v>EXTRA PUDING BLN AGT-05 PLANT BANDUNG</v>
          </cell>
          <cell r="K6827" t="str">
            <v>103470020</v>
          </cell>
        </row>
        <row r="6828">
          <cell r="A6828" t="str">
            <v>F</v>
          </cell>
          <cell r="B6828" t="str">
            <v>1</v>
          </cell>
          <cell r="D6828" t="str">
            <v>003783</v>
          </cell>
          <cell r="E6828">
            <v>38595</v>
          </cell>
          <cell r="F6828" t="str">
            <v>48524A1</v>
          </cell>
          <cell r="G6828" t="str">
            <v>6706030124A1</v>
          </cell>
          <cell r="H6828">
            <v>33473</v>
          </cell>
          <cell r="I6828" t="str">
            <v>D</v>
          </cell>
          <cell r="J6828" t="str">
            <v>EXTRA PUDING BLN AGT-05 MANAGEMENT REPRESENT</v>
          </cell>
          <cell r="K6828" t="str">
            <v>103470030</v>
          </cell>
        </row>
        <row r="6829">
          <cell r="A6829" t="str">
            <v>F</v>
          </cell>
          <cell r="B6829" t="str">
            <v>1</v>
          </cell>
          <cell r="D6829" t="str">
            <v>003783</v>
          </cell>
          <cell r="E6829">
            <v>38595</v>
          </cell>
          <cell r="F6829" t="str">
            <v>48524A2</v>
          </cell>
          <cell r="G6829" t="str">
            <v>6706030124A2</v>
          </cell>
          <cell r="H6829">
            <v>11158</v>
          </cell>
          <cell r="I6829" t="str">
            <v>D</v>
          </cell>
          <cell r="J6829" t="str">
            <v>EXTRA PUDING BLN AGT-05 K3L</v>
          </cell>
          <cell r="K6829" t="str">
            <v>103470040</v>
          </cell>
        </row>
        <row r="6830">
          <cell r="A6830" t="str">
            <v>F</v>
          </cell>
          <cell r="B6830" t="str">
            <v>1</v>
          </cell>
          <cell r="D6830" t="str">
            <v>003783</v>
          </cell>
          <cell r="E6830">
            <v>38595</v>
          </cell>
          <cell r="F6830" t="str">
            <v>48524A3</v>
          </cell>
          <cell r="G6830" t="str">
            <v>6706030124A3</v>
          </cell>
          <cell r="H6830">
            <v>78104</v>
          </cell>
          <cell r="I6830" t="str">
            <v>D</v>
          </cell>
          <cell r="J6830" t="str">
            <v>EXTRA PUDING BLN AGT-05 LIMBAH / IPAL</v>
          </cell>
          <cell r="K6830" t="str">
            <v>103470050</v>
          </cell>
        </row>
        <row r="6831">
          <cell r="A6831" t="str">
            <v>F</v>
          </cell>
          <cell r="B6831" t="str">
            <v>1</v>
          </cell>
          <cell r="D6831" t="str">
            <v>003783</v>
          </cell>
          <cell r="E6831">
            <v>38595</v>
          </cell>
          <cell r="F6831" t="str">
            <v>48524B0</v>
          </cell>
          <cell r="G6831" t="str">
            <v>6706030124B0</v>
          </cell>
          <cell r="H6831">
            <v>11158</v>
          </cell>
          <cell r="I6831" t="str">
            <v>D</v>
          </cell>
          <cell r="J6831" t="str">
            <v>EXTRA PUDING BLN AGT-05 PERENCANAAN PRODUKSI</v>
          </cell>
          <cell r="K6831" t="str">
            <v>103470060</v>
          </cell>
        </row>
        <row r="6832">
          <cell r="A6832" t="str">
            <v>F</v>
          </cell>
          <cell r="B6832" t="str">
            <v>1</v>
          </cell>
          <cell r="D6832" t="str">
            <v>003783</v>
          </cell>
          <cell r="E6832">
            <v>38595</v>
          </cell>
          <cell r="F6832" t="str">
            <v>48524C1</v>
          </cell>
          <cell r="G6832" t="str">
            <v>6706030124C1</v>
          </cell>
          <cell r="H6832">
            <v>44631</v>
          </cell>
          <cell r="I6832" t="str">
            <v>D</v>
          </cell>
          <cell r="J6832" t="str">
            <v>EXTRA PUDING BLN AGT-05 PERENCANAAN &amp; PENGEN</v>
          </cell>
          <cell r="K6832" t="str">
            <v>103470070</v>
          </cell>
        </row>
        <row r="6833">
          <cell r="A6833" t="str">
            <v>F</v>
          </cell>
          <cell r="B6833" t="str">
            <v>1</v>
          </cell>
          <cell r="D6833" t="str">
            <v>003783</v>
          </cell>
          <cell r="E6833">
            <v>38595</v>
          </cell>
          <cell r="F6833" t="str">
            <v>48524C2</v>
          </cell>
          <cell r="G6833" t="str">
            <v>6706030124C2</v>
          </cell>
          <cell r="H6833">
            <v>11158</v>
          </cell>
          <cell r="I6833" t="str">
            <v>D</v>
          </cell>
          <cell r="J6833" t="str">
            <v>EXTRA PUDING BLN AGT-05 PERENCANAAN &amp; PENGEN</v>
          </cell>
          <cell r="K6833" t="str">
            <v>103470080</v>
          </cell>
        </row>
        <row r="6834">
          <cell r="A6834" t="str">
            <v>F</v>
          </cell>
          <cell r="B6834" t="str">
            <v>1</v>
          </cell>
          <cell r="D6834" t="str">
            <v>003783</v>
          </cell>
          <cell r="E6834">
            <v>38595</v>
          </cell>
          <cell r="F6834" t="str">
            <v>48524D1</v>
          </cell>
          <cell r="G6834" t="str">
            <v>6706030124D1</v>
          </cell>
          <cell r="H6834">
            <v>11158</v>
          </cell>
          <cell r="I6834" t="str">
            <v>D</v>
          </cell>
          <cell r="J6834" t="str">
            <v>EXTRA PUDING BLN AGT-05 PERENCANAAN PENGENDA</v>
          </cell>
          <cell r="K6834" t="str">
            <v>103470090</v>
          </cell>
        </row>
        <row r="6835">
          <cell r="A6835" t="str">
            <v>F</v>
          </cell>
          <cell r="B6835" t="str">
            <v>1</v>
          </cell>
          <cell r="D6835" t="str">
            <v>003783</v>
          </cell>
          <cell r="E6835">
            <v>38595</v>
          </cell>
          <cell r="F6835" t="str">
            <v>48524D2</v>
          </cell>
          <cell r="G6835" t="str">
            <v>6706030124D2</v>
          </cell>
          <cell r="H6835">
            <v>66946</v>
          </cell>
          <cell r="I6835" t="str">
            <v>D</v>
          </cell>
          <cell r="J6835" t="str">
            <v>EXTRA PUDING BLN AGT-05 PERENCANAAN PRODUKSI</v>
          </cell>
          <cell r="K6835" t="str">
            <v>103470100</v>
          </cell>
        </row>
        <row r="6836">
          <cell r="A6836" t="str">
            <v>F</v>
          </cell>
          <cell r="B6836" t="str">
            <v>1</v>
          </cell>
          <cell r="D6836" t="str">
            <v>003783</v>
          </cell>
          <cell r="E6836">
            <v>38595</v>
          </cell>
          <cell r="F6836" t="str">
            <v>48524D3</v>
          </cell>
          <cell r="G6836" t="str">
            <v>6706030124D3</v>
          </cell>
          <cell r="H6836">
            <v>22315</v>
          </cell>
          <cell r="I6836" t="str">
            <v>D</v>
          </cell>
          <cell r="J6836" t="str">
            <v>EXTRA PUDING BLN AGT-05 PENGENDALIAN PRODUKS</v>
          </cell>
          <cell r="K6836" t="str">
            <v>103470110</v>
          </cell>
        </row>
        <row r="6837">
          <cell r="A6837" t="str">
            <v>F</v>
          </cell>
          <cell r="B6837" t="str">
            <v>1</v>
          </cell>
          <cell r="D6837" t="str">
            <v>003783</v>
          </cell>
          <cell r="E6837">
            <v>38595</v>
          </cell>
          <cell r="F6837" t="str">
            <v>48524E0</v>
          </cell>
          <cell r="G6837" t="str">
            <v>6706030124E0</v>
          </cell>
          <cell r="H6837">
            <v>11158</v>
          </cell>
          <cell r="I6837" t="str">
            <v>D</v>
          </cell>
          <cell r="J6837" t="str">
            <v>EXTRA PUDING BLN AGT-05 PRODUKSI</v>
          </cell>
          <cell r="K6837" t="str">
            <v>103470120</v>
          </cell>
        </row>
        <row r="6838">
          <cell r="A6838" t="str">
            <v>F</v>
          </cell>
          <cell r="B6838" t="str">
            <v>1</v>
          </cell>
          <cell r="D6838" t="str">
            <v>003783</v>
          </cell>
          <cell r="E6838">
            <v>38595</v>
          </cell>
          <cell r="F6838" t="str">
            <v>48524F1</v>
          </cell>
          <cell r="G6838" t="str">
            <v>6706030124F1</v>
          </cell>
          <cell r="H6838">
            <v>11158</v>
          </cell>
          <cell r="I6838" t="str">
            <v>D</v>
          </cell>
          <cell r="J6838" t="str">
            <v>EXTRA PUDING BLN AGT-05 PRODUKSI I</v>
          </cell>
          <cell r="K6838" t="str">
            <v>103470130</v>
          </cell>
        </row>
        <row r="6839">
          <cell r="A6839" t="str">
            <v>F</v>
          </cell>
          <cell r="B6839" t="str">
            <v>1</v>
          </cell>
          <cell r="D6839" t="str">
            <v>003783</v>
          </cell>
          <cell r="E6839">
            <v>38595</v>
          </cell>
          <cell r="F6839" t="str">
            <v>48524F2</v>
          </cell>
          <cell r="G6839" t="str">
            <v>6706030124F2</v>
          </cell>
          <cell r="H6839">
            <v>301259</v>
          </cell>
          <cell r="I6839" t="str">
            <v>D</v>
          </cell>
          <cell r="J6839" t="str">
            <v>EXTRA PUDING BLN AGT-05 GRANULASI</v>
          </cell>
          <cell r="K6839" t="str">
            <v>103470140</v>
          </cell>
        </row>
        <row r="6840">
          <cell r="A6840" t="str">
            <v>F</v>
          </cell>
          <cell r="B6840" t="str">
            <v>1</v>
          </cell>
          <cell r="D6840" t="str">
            <v>003783</v>
          </cell>
          <cell r="E6840">
            <v>38595</v>
          </cell>
          <cell r="F6840" t="str">
            <v>48524F3</v>
          </cell>
          <cell r="G6840" t="str">
            <v>6706030124F3</v>
          </cell>
          <cell r="H6840">
            <v>178524</v>
          </cell>
          <cell r="I6840" t="str">
            <v>D</v>
          </cell>
          <cell r="J6840" t="str">
            <v>EXTRA PUDING BLN AGT-05 PENCETAKAN</v>
          </cell>
          <cell r="K6840" t="str">
            <v>103470150</v>
          </cell>
        </row>
        <row r="6841">
          <cell r="A6841" t="str">
            <v>F</v>
          </cell>
          <cell r="B6841" t="str">
            <v>1</v>
          </cell>
          <cell r="D6841" t="str">
            <v>003783</v>
          </cell>
          <cell r="E6841">
            <v>38595</v>
          </cell>
          <cell r="F6841" t="str">
            <v>48524F4</v>
          </cell>
          <cell r="G6841" t="str">
            <v>6706030124F4</v>
          </cell>
          <cell r="H6841">
            <v>44631</v>
          </cell>
          <cell r="I6841" t="str">
            <v>D</v>
          </cell>
          <cell r="J6841" t="str">
            <v>EXTRA PUDING BLN AGT-05 PENYALUTAN</v>
          </cell>
          <cell r="K6841" t="str">
            <v>103470160</v>
          </cell>
        </row>
        <row r="6842">
          <cell r="A6842" t="str">
            <v>F</v>
          </cell>
          <cell r="B6842" t="str">
            <v>1</v>
          </cell>
          <cell r="D6842" t="str">
            <v>003783</v>
          </cell>
          <cell r="E6842">
            <v>38595</v>
          </cell>
          <cell r="F6842" t="str">
            <v>48524F5</v>
          </cell>
          <cell r="G6842" t="str">
            <v>6706030124F5</v>
          </cell>
          <cell r="H6842">
            <v>22315</v>
          </cell>
          <cell r="I6842" t="str">
            <v>D</v>
          </cell>
          <cell r="J6842" t="str">
            <v>EXTRA PUDING BLN AGT-05 ARV</v>
          </cell>
          <cell r="K6842" t="str">
            <v>103470170</v>
          </cell>
        </row>
        <row r="6843">
          <cell r="A6843" t="str">
            <v>F</v>
          </cell>
          <cell r="B6843" t="str">
            <v>1</v>
          </cell>
          <cell r="D6843" t="str">
            <v>003783</v>
          </cell>
          <cell r="E6843">
            <v>38595</v>
          </cell>
          <cell r="F6843" t="str">
            <v>48524F6</v>
          </cell>
          <cell r="G6843" t="str">
            <v>6706030124F6</v>
          </cell>
          <cell r="H6843">
            <v>669464</v>
          </cell>
          <cell r="I6843" t="str">
            <v>D</v>
          </cell>
          <cell r="J6843" t="str">
            <v>EXTRA PUDING BLN AGT-05 PENGEMASAN PRIMER</v>
          </cell>
          <cell r="K6843" t="str">
            <v>103470180</v>
          </cell>
        </row>
        <row r="6844">
          <cell r="A6844" t="str">
            <v>F</v>
          </cell>
          <cell r="B6844" t="str">
            <v>1</v>
          </cell>
          <cell r="D6844" t="str">
            <v>003783</v>
          </cell>
          <cell r="E6844">
            <v>38595</v>
          </cell>
          <cell r="F6844" t="str">
            <v>48524F7</v>
          </cell>
          <cell r="G6844" t="str">
            <v>6706030124F7</v>
          </cell>
          <cell r="H6844">
            <v>669464</v>
          </cell>
          <cell r="I6844" t="str">
            <v>D</v>
          </cell>
          <cell r="J6844" t="str">
            <v>EXTRA PUDING BLN AGT-05 PENGEMASAN SEKUNDER</v>
          </cell>
          <cell r="K6844" t="str">
            <v>103470190</v>
          </cell>
        </row>
        <row r="6845">
          <cell r="A6845" t="str">
            <v>F</v>
          </cell>
          <cell r="B6845" t="str">
            <v>1</v>
          </cell>
          <cell r="D6845" t="str">
            <v>003783</v>
          </cell>
          <cell r="E6845">
            <v>38595</v>
          </cell>
          <cell r="F6845" t="str">
            <v>48524G1</v>
          </cell>
          <cell r="G6845" t="str">
            <v>6706030124G1</v>
          </cell>
          <cell r="H6845">
            <v>11158</v>
          </cell>
          <cell r="I6845" t="str">
            <v>D</v>
          </cell>
          <cell r="J6845" t="str">
            <v>EXTRA PUDING BLN AGT-05 PRODUKSI II</v>
          </cell>
          <cell r="K6845" t="str">
            <v>103470200</v>
          </cell>
        </row>
        <row r="6846">
          <cell r="A6846" t="str">
            <v>F</v>
          </cell>
          <cell r="B6846" t="str">
            <v>1</v>
          </cell>
          <cell r="D6846" t="str">
            <v>003783</v>
          </cell>
          <cell r="E6846">
            <v>38595</v>
          </cell>
          <cell r="F6846" t="str">
            <v>48524G2</v>
          </cell>
          <cell r="G6846" t="str">
            <v>6706030124G2</v>
          </cell>
          <cell r="H6846">
            <v>290101</v>
          </cell>
          <cell r="I6846" t="str">
            <v>D</v>
          </cell>
          <cell r="J6846" t="str">
            <v>EXTRA PUDING BLN AGT-05 PENCAMPURAN &amp; PENGIS</v>
          </cell>
          <cell r="K6846" t="str">
            <v>103470210</v>
          </cell>
        </row>
        <row r="6847">
          <cell r="A6847" t="str">
            <v>F</v>
          </cell>
          <cell r="B6847" t="str">
            <v>1</v>
          </cell>
          <cell r="D6847" t="str">
            <v>003783</v>
          </cell>
          <cell r="E6847">
            <v>38595</v>
          </cell>
          <cell r="F6847" t="str">
            <v>48524G3</v>
          </cell>
          <cell r="G6847" t="str">
            <v>6706030124G3</v>
          </cell>
          <cell r="H6847">
            <v>122735</v>
          </cell>
          <cell r="I6847" t="str">
            <v>D</v>
          </cell>
          <cell r="J6847" t="str">
            <v>EXTRA PUDING BLN AGT-05 PENCAMPURAN &amp; PENGIS</v>
          </cell>
          <cell r="K6847" t="str">
            <v>103470220</v>
          </cell>
        </row>
        <row r="6848">
          <cell r="A6848" t="str">
            <v>F</v>
          </cell>
          <cell r="B6848" t="str">
            <v>1</v>
          </cell>
          <cell r="D6848" t="str">
            <v>003783</v>
          </cell>
          <cell r="E6848">
            <v>38595</v>
          </cell>
          <cell r="F6848" t="str">
            <v>48524G4</v>
          </cell>
          <cell r="G6848" t="str">
            <v>6706030124G4</v>
          </cell>
          <cell r="H6848">
            <v>256628</v>
          </cell>
          <cell r="I6848" t="str">
            <v>D</v>
          </cell>
          <cell r="J6848" t="str">
            <v>EXTRA PUDING BLN AGT-05 PENGEMASAN CAIRAN &amp;</v>
          </cell>
          <cell r="K6848" t="str">
            <v>103470230</v>
          </cell>
        </row>
        <row r="6849">
          <cell r="A6849" t="str">
            <v>F</v>
          </cell>
          <cell r="B6849" t="str">
            <v>1</v>
          </cell>
          <cell r="D6849" t="str">
            <v>003783</v>
          </cell>
          <cell r="E6849">
            <v>38595</v>
          </cell>
          <cell r="F6849" t="str">
            <v>48524G5</v>
          </cell>
          <cell r="G6849" t="str">
            <v>6706030124G5</v>
          </cell>
          <cell r="H6849">
            <v>379363</v>
          </cell>
          <cell r="I6849" t="str">
            <v>D</v>
          </cell>
          <cell r="J6849" t="str">
            <v>EXTRA PUDING BLN AGT-05 PROSES &amp; PENGEMASAN</v>
          </cell>
          <cell r="K6849" t="str">
            <v>103470240</v>
          </cell>
        </row>
        <row r="6850">
          <cell r="A6850" t="str">
            <v>F</v>
          </cell>
          <cell r="B6850" t="str">
            <v>1</v>
          </cell>
          <cell r="D6850" t="str">
            <v>003783</v>
          </cell>
          <cell r="E6850">
            <v>38595</v>
          </cell>
          <cell r="F6850" t="str">
            <v>48524H1</v>
          </cell>
          <cell r="G6850" t="str">
            <v>6706030124H1</v>
          </cell>
          <cell r="H6850">
            <v>22315</v>
          </cell>
          <cell r="I6850" t="str">
            <v>D</v>
          </cell>
          <cell r="J6850" t="str">
            <v>EXTRA PUDING BLN AGT-05 PRODUKSI III</v>
          </cell>
          <cell r="K6850" t="str">
            <v>103470250</v>
          </cell>
        </row>
        <row r="6851">
          <cell r="A6851" t="str">
            <v>F</v>
          </cell>
          <cell r="B6851" t="str">
            <v>1</v>
          </cell>
          <cell r="D6851" t="str">
            <v>003783</v>
          </cell>
          <cell r="E6851">
            <v>38595</v>
          </cell>
          <cell r="F6851" t="str">
            <v>48524H2</v>
          </cell>
          <cell r="G6851" t="str">
            <v>6706030124H2</v>
          </cell>
          <cell r="H6851">
            <v>122735</v>
          </cell>
          <cell r="I6851" t="str">
            <v>D</v>
          </cell>
          <cell r="J6851" t="str">
            <v>EXTRA PUDING BLN AGT-05 PENCAMPURAN DAN PENC</v>
          </cell>
          <cell r="K6851" t="str">
            <v>103470260</v>
          </cell>
        </row>
        <row r="6852">
          <cell r="A6852" t="str">
            <v>F</v>
          </cell>
          <cell r="B6852" t="str">
            <v>1</v>
          </cell>
          <cell r="D6852" t="str">
            <v>003783</v>
          </cell>
          <cell r="E6852">
            <v>38595</v>
          </cell>
          <cell r="F6852" t="str">
            <v>48524H3</v>
          </cell>
          <cell r="G6852" t="str">
            <v>6706030124H3</v>
          </cell>
          <cell r="H6852">
            <v>145051</v>
          </cell>
          <cell r="I6852" t="str">
            <v>D</v>
          </cell>
          <cell r="J6852" t="str">
            <v>EXTRA PUDING BLN AGT-05 PENGEMASAN PIL KB &amp;</v>
          </cell>
          <cell r="K6852" t="str">
            <v>103470270</v>
          </cell>
        </row>
        <row r="6853">
          <cell r="A6853" t="str">
            <v>F</v>
          </cell>
          <cell r="B6853" t="str">
            <v>1</v>
          </cell>
          <cell r="D6853" t="str">
            <v>003783</v>
          </cell>
          <cell r="E6853">
            <v>38595</v>
          </cell>
          <cell r="F6853" t="str">
            <v>48524H4</v>
          </cell>
          <cell r="G6853" t="str">
            <v>6706030124H4</v>
          </cell>
          <cell r="H6853">
            <v>368205</v>
          </cell>
          <cell r="I6853" t="str">
            <v>D</v>
          </cell>
          <cell r="J6853" t="str">
            <v>EXTRA PUDING BLN AGT-05 EKSTRAKSI KINA</v>
          </cell>
          <cell r="K6853" t="str">
            <v>103470280</v>
          </cell>
        </row>
        <row r="6854">
          <cell r="A6854" t="str">
            <v>F</v>
          </cell>
          <cell r="B6854" t="str">
            <v>1</v>
          </cell>
          <cell r="D6854" t="str">
            <v>003783</v>
          </cell>
          <cell r="E6854">
            <v>38595</v>
          </cell>
          <cell r="F6854" t="str">
            <v>48524H5</v>
          </cell>
          <cell r="G6854" t="str">
            <v>6706030124H5</v>
          </cell>
          <cell r="H6854">
            <v>368205</v>
          </cell>
          <cell r="I6854" t="str">
            <v>D</v>
          </cell>
          <cell r="J6854" t="str">
            <v>EXTRA PUDING BLN AGT-05 ISOLASI ALKALOID KIN</v>
          </cell>
          <cell r="K6854" t="str">
            <v>103470290</v>
          </cell>
        </row>
        <row r="6855">
          <cell r="A6855" t="str">
            <v>F</v>
          </cell>
          <cell r="B6855" t="str">
            <v>1</v>
          </cell>
          <cell r="D6855" t="str">
            <v>003783</v>
          </cell>
          <cell r="E6855">
            <v>38595</v>
          </cell>
          <cell r="F6855" t="str">
            <v>48524H6</v>
          </cell>
          <cell r="G6855" t="str">
            <v>6706030124H6</v>
          </cell>
          <cell r="H6855">
            <v>267786</v>
          </cell>
          <cell r="I6855" t="str">
            <v>D</v>
          </cell>
          <cell r="J6855" t="str">
            <v>EXTRA PUDING BLN AGT-05 PEMURNIAN &amp; PENGEMAS</v>
          </cell>
          <cell r="K6855" t="str">
            <v>103470300</v>
          </cell>
        </row>
        <row r="6856">
          <cell r="A6856" t="str">
            <v>F</v>
          </cell>
          <cell r="B6856" t="str">
            <v>1</v>
          </cell>
          <cell r="D6856" t="str">
            <v>003783</v>
          </cell>
          <cell r="E6856">
            <v>38595</v>
          </cell>
          <cell r="F6856" t="str">
            <v>48524E1</v>
          </cell>
          <cell r="G6856" t="str">
            <v>6706030124E1</v>
          </cell>
          <cell r="H6856">
            <v>66946</v>
          </cell>
          <cell r="I6856" t="str">
            <v>D</v>
          </cell>
          <cell r="J6856" t="str">
            <v>EXTRA PUDING BLN AGT-05 KARANTINA DALAM PROS</v>
          </cell>
          <cell r="K6856" t="str">
            <v>103470310</v>
          </cell>
        </row>
        <row r="6857">
          <cell r="A6857" t="str">
            <v>F</v>
          </cell>
          <cell r="B6857" t="str">
            <v>1</v>
          </cell>
          <cell r="D6857" t="str">
            <v>003783</v>
          </cell>
          <cell r="E6857">
            <v>38595</v>
          </cell>
          <cell r="F6857" t="str">
            <v>48524I0</v>
          </cell>
          <cell r="G6857" t="str">
            <v>6706030124I0</v>
          </cell>
          <cell r="H6857">
            <v>11158</v>
          </cell>
          <cell r="I6857" t="str">
            <v>D</v>
          </cell>
          <cell r="J6857" t="str">
            <v>EXTRA PUDING BLN AGT-05 PENGELOLAAN MUTU</v>
          </cell>
          <cell r="K6857" t="str">
            <v>103470320</v>
          </cell>
        </row>
        <row r="6858">
          <cell r="A6858" t="str">
            <v>F</v>
          </cell>
          <cell r="B6858" t="str">
            <v>1</v>
          </cell>
          <cell r="D6858" t="str">
            <v>003783</v>
          </cell>
          <cell r="E6858">
            <v>38595</v>
          </cell>
          <cell r="F6858" t="str">
            <v>48524J1</v>
          </cell>
          <cell r="G6858" t="str">
            <v>6706030124J1</v>
          </cell>
          <cell r="H6858">
            <v>256628</v>
          </cell>
          <cell r="I6858" t="str">
            <v>D</v>
          </cell>
          <cell r="J6858" t="str">
            <v>EXTRA PUDING BLN AGT-05 PEMASTIAN MUTU</v>
          </cell>
          <cell r="K6858" t="str">
            <v>103470330</v>
          </cell>
        </row>
        <row r="6859">
          <cell r="A6859" t="str">
            <v>F</v>
          </cell>
          <cell r="B6859" t="str">
            <v>1</v>
          </cell>
          <cell r="D6859" t="str">
            <v>003783</v>
          </cell>
          <cell r="E6859">
            <v>38595</v>
          </cell>
          <cell r="F6859" t="str">
            <v>48524J2</v>
          </cell>
          <cell r="G6859" t="str">
            <v>6706030124J2</v>
          </cell>
          <cell r="H6859">
            <v>145051</v>
          </cell>
          <cell r="I6859" t="str">
            <v>D</v>
          </cell>
          <cell r="J6859" t="str">
            <v>EXTRA PUDING BLN AGT-05 PENGAWASAN DALAM PRO</v>
          </cell>
          <cell r="K6859" t="str">
            <v>103470340</v>
          </cell>
        </row>
        <row r="6860">
          <cell r="A6860" t="str">
            <v>F</v>
          </cell>
          <cell r="B6860" t="str">
            <v>1</v>
          </cell>
          <cell r="D6860" t="str">
            <v>003783</v>
          </cell>
          <cell r="E6860">
            <v>38595</v>
          </cell>
          <cell r="F6860" t="str">
            <v>48524J3</v>
          </cell>
          <cell r="G6860" t="str">
            <v>6706030124J3</v>
          </cell>
          <cell r="H6860">
            <v>78104</v>
          </cell>
          <cell r="I6860" t="str">
            <v>D</v>
          </cell>
          <cell r="J6860" t="str">
            <v>EXTRA PUDING BLN AGT-05 PENGAWASAN DALAM PRO</v>
          </cell>
          <cell r="K6860" t="str">
            <v>103470350</v>
          </cell>
        </row>
        <row r="6861">
          <cell r="A6861" t="str">
            <v>F</v>
          </cell>
          <cell r="B6861" t="str">
            <v>1</v>
          </cell>
          <cell r="D6861" t="str">
            <v>003783</v>
          </cell>
          <cell r="E6861">
            <v>38595</v>
          </cell>
          <cell r="F6861" t="str">
            <v>48524J4</v>
          </cell>
          <cell r="G6861" t="str">
            <v>6706030124J4</v>
          </cell>
          <cell r="H6861">
            <v>55789</v>
          </cell>
          <cell r="I6861" t="str">
            <v>D</v>
          </cell>
          <cell r="J6861" t="str">
            <v>EXTRA PUDING BLN AGT-05 PENGAWASAN PRODUK AK</v>
          </cell>
          <cell r="K6861" t="str">
            <v>103470360</v>
          </cell>
        </row>
        <row r="6862">
          <cell r="A6862" t="str">
            <v>F</v>
          </cell>
          <cell r="B6862" t="str">
            <v>1</v>
          </cell>
          <cell r="D6862" t="str">
            <v>003783</v>
          </cell>
          <cell r="E6862">
            <v>38595</v>
          </cell>
          <cell r="F6862" t="str">
            <v>48524J5</v>
          </cell>
          <cell r="G6862" t="str">
            <v>6706030124J5</v>
          </cell>
          <cell r="H6862">
            <v>22315</v>
          </cell>
          <cell r="I6862" t="str">
            <v>D</v>
          </cell>
          <cell r="J6862" t="str">
            <v>EXTRA PUDING BLN AGT-05 KALIBRASI INSTRUMEN</v>
          </cell>
          <cell r="K6862" t="str">
            <v>103470370</v>
          </cell>
        </row>
        <row r="6863">
          <cell r="A6863" t="str">
            <v>F</v>
          </cell>
          <cell r="B6863" t="str">
            <v>1</v>
          </cell>
          <cell r="D6863" t="str">
            <v>003783</v>
          </cell>
          <cell r="E6863">
            <v>38595</v>
          </cell>
          <cell r="F6863" t="str">
            <v>48524J6</v>
          </cell>
          <cell r="G6863" t="str">
            <v>6706030124J6</v>
          </cell>
          <cell r="H6863">
            <v>11158</v>
          </cell>
          <cell r="I6863" t="str">
            <v>D</v>
          </cell>
          <cell r="J6863" t="str">
            <v>EXTRA PUDING BLN AGT-05 DOKUMENTASI</v>
          </cell>
          <cell r="K6863" t="str">
            <v>103470380</v>
          </cell>
        </row>
        <row r="6864">
          <cell r="A6864" t="str">
            <v>F</v>
          </cell>
          <cell r="B6864" t="str">
            <v>1</v>
          </cell>
          <cell r="D6864" t="str">
            <v>003783</v>
          </cell>
          <cell r="E6864">
            <v>38595</v>
          </cell>
          <cell r="F6864" t="str">
            <v>48524J7</v>
          </cell>
          <cell r="G6864" t="str">
            <v>6706030124J7</v>
          </cell>
          <cell r="H6864">
            <v>11158</v>
          </cell>
          <cell r="I6864" t="str">
            <v>D</v>
          </cell>
          <cell r="J6864" t="str">
            <v>EXTRA PUDING BLN AGT-05 PENANGANAN REGULASI</v>
          </cell>
          <cell r="K6864" t="str">
            <v>103470390</v>
          </cell>
        </row>
        <row r="6865">
          <cell r="A6865" t="str">
            <v>F</v>
          </cell>
          <cell r="B6865" t="str">
            <v>1</v>
          </cell>
          <cell r="D6865" t="str">
            <v>003783</v>
          </cell>
          <cell r="E6865">
            <v>38595</v>
          </cell>
          <cell r="F6865" t="str">
            <v>48524K1</v>
          </cell>
          <cell r="G6865" t="str">
            <v>6706030124K1</v>
          </cell>
          <cell r="H6865">
            <v>11158</v>
          </cell>
          <cell r="I6865" t="str">
            <v>D</v>
          </cell>
          <cell r="J6865" t="str">
            <v>EXTRA PUDING BLN AGT-05 LABORATORIUM PENGUJI</v>
          </cell>
          <cell r="K6865" t="str">
            <v>103470400</v>
          </cell>
        </row>
        <row r="6866">
          <cell r="A6866" t="str">
            <v>F</v>
          </cell>
          <cell r="B6866" t="str">
            <v>1</v>
          </cell>
          <cell r="D6866" t="str">
            <v>003783</v>
          </cell>
          <cell r="E6866">
            <v>38595</v>
          </cell>
          <cell r="F6866" t="str">
            <v>48524K2</v>
          </cell>
          <cell r="G6866" t="str">
            <v>6706030124K2</v>
          </cell>
          <cell r="H6866">
            <v>33473</v>
          </cell>
          <cell r="I6866" t="str">
            <v>D</v>
          </cell>
          <cell r="J6866" t="str">
            <v>EXTRA PUDING BLN AGT-05 PEMERIKSAAN BAHAN BA</v>
          </cell>
          <cell r="K6866" t="str">
            <v>103470410</v>
          </cell>
        </row>
        <row r="6867">
          <cell r="A6867" t="str">
            <v>F</v>
          </cell>
          <cell r="B6867" t="str">
            <v>1</v>
          </cell>
          <cell r="D6867" t="str">
            <v>003783</v>
          </cell>
          <cell r="E6867">
            <v>38595</v>
          </cell>
          <cell r="F6867" t="str">
            <v>48524K3</v>
          </cell>
          <cell r="G6867" t="str">
            <v>6706030124K3</v>
          </cell>
          <cell r="H6867">
            <v>33473</v>
          </cell>
          <cell r="I6867" t="str">
            <v>D</v>
          </cell>
          <cell r="J6867" t="str">
            <v>EXTRA PUDING BLN AGT-05 PEMERIKSAAN BAHAN KE</v>
          </cell>
          <cell r="K6867" t="str">
            <v>103470420</v>
          </cell>
        </row>
        <row r="6868">
          <cell r="A6868" t="str">
            <v>F</v>
          </cell>
          <cell r="B6868" t="str">
            <v>1</v>
          </cell>
          <cell r="D6868" t="str">
            <v>003783</v>
          </cell>
          <cell r="E6868">
            <v>38595</v>
          </cell>
          <cell r="F6868" t="str">
            <v>48524K4</v>
          </cell>
          <cell r="G6868" t="str">
            <v>6706030124K4</v>
          </cell>
          <cell r="H6868">
            <v>89262</v>
          </cell>
          <cell r="I6868" t="str">
            <v>D</v>
          </cell>
          <cell r="J6868" t="str">
            <v>EXTRA PUDING BLN AGT-05 PEMERIKSAAN PRODUK J</v>
          </cell>
          <cell r="K6868" t="str">
            <v>103470430</v>
          </cell>
        </row>
        <row r="6869">
          <cell r="A6869" t="str">
            <v>F</v>
          </cell>
          <cell r="B6869" t="str">
            <v>1</v>
          </cell>
          <cell r="D6869" t="str">
            <v>003783</v>
          </cell>
          <cell r="E6869">
            <v>38595</v>
          </cell>
          <cell r="F6869" t="str">
            <v>48524K5</v>
          </cell>
          <cell r="G6869" t="str">
            <v>6706030124K5</v>
          </cell>
          <cell r="H6869">
            <v>33473</v>
          </cell>
          <cell r="I6869" t="str">
            <v>D</v>
          </cell>
          <cell r="J6869" t="str">
            <v>EXTRA PUDING BLN AGT-05 PEMERIKSAAN KINA</v>
          </cell>
          <cell r="K6869" t="str">
            <v>103470440</v>
          </cell>
        </row>
        <row r="6870">
          <cell r="A6870" t="str">
            <v>F</v>
          </cell>
          <cell r="B6870" t="str">
            <v>1</v>
          </cell>
          <cell r="D6870" t="str">
            <v>003783</v>
          </cell>
          <cell r="E6870">
            <v>38595</v>
          </cell>
          <cell r="F6870" t="str">
            <v>48524K6</v>
          </cell>
          <cell r="G6870" t="str">
            <v>6706030124K6</v>
          </cell>
          <cell r="H6870">
            <v>33473</v>
          </cell>
          <cell r="I6870" t="str">
            <v>D</v>
          </cell>
          <cell r="J6870" t="str">
            <v>EXTRA PUDING BLN AGT-05 PEMERIKSAAN MIKROBIO</v>
          </cell>
          <cell r="K6870" t="str">
            <v>103470450</v>
          </cell>
        </row>
        <row r="6871">
          <cell r="A6871" t="str">
            <v>F</v>
          </cell>
          <cell r="B6871" t="str">
            <v>1</v>
          </cell>
          <cell r="D6871" t="str">
            <v>003783</v>
          </cell>
          <cell r="E6871">
            <v>38595</v>
          </cell>
          <cell r="F6871" t="str">
            <v>48524L1</v>
          </cell>
          <cell r="G6871" t="str">
            <v>6706030124L1</v>
          </cell>
          <cell r="H6871">
            <v>55789</v>
          </cell>
          <cell r="I6871" t="str">
            <v>D</v>
          </cell>
          <cell r="J6871" t="str">
            <v>EXTRA PUDING BLN AGT-05 TEKNOLOGI FORMULASI</v>
          </cell>
          <cell r="K6871" t="str">
            <v>103470460</v>
          </cell>
        </row>
        <row r="6872">
          <cell r="A6872" t="str">
            <v>F</v>
          </cell>
          <cell r="B6872" t="str">
            <v>1</v>
          </cell>
          <cell r="D6872" t="str">
            <v>003783</v>
          </cell>
          <cell r="E6872">
            <v>38595</v>
          </cell>
          <cell r="F6872" t="str">
            <v>48524L2</v>
          </cell>
          <cell r="G6872" t="str">
            <v>6706030124L2</v>
          </cell>
          <cell r="H6872">
            <v>11158</v>
          </cell>
          <cell r="I6872" t="str">
            <v>D</v>
          </cell>
          <cell r="J6872" t="str">
            <v>EXTRA PUDING BLN AGT-05 EVALUASI FORMULASI</v>
          </cell>
          <cell r="K6872" t="str">
            <v>103470470</v>
          </cell>
        </row>
        <row r="6873">
          <cell r="A6873" t="str">
            <v>F</v>
          </cell>
          <cell r="B6873" t="str">
            <v>1</v>
          </cell>
          <cell r="D6873" t="str">
            <v>003783</v>
          </cell>
          <cell r="E6873">
            <v>38595</v>
          </cell>
          <cell r="F6873" t="str">
            <v>48524L3</v>
          </cell>
          <cell r="G6873" t="str">
            <v>6706030124L3</v>
          </cell>
          <cell r="H6873">
            <v>22315</v>
          </cell>
          <cell r="I6873" t="str">
            <v>D</v>
          </cell>
          <cell r="J6873" t="str">
            <v>EXTRA PUDING BLN AGT-05 EVALUASI METODA ANAL</v>
          </cell>
          <cell r="K6873" t="str">
            <v>103470480</v>
          </cell>
        </row>
        <row r="6874">
          <cell r="A6874" t="str">
            <v>F</v>
          </cell>
          <cell r="B6874" t="str">
            <v>1</v>
          </cell>
          <cell r="D6874" t="str">
            <v>003783</v>
          </cell>
          <cell r="E6874">
            <v>38595</v>
          </cell>
          <cell r="F6874" t="str">
            <v>48524L4</v>
          </cell>
          <cell r="G6874" t="str">
            <v>6706030124L4</v>
          </cell>
          <cell r="H6874">
            <v>22315</v>
          </cell>
          <cell r="I6874" t="str">
            <v>D</v>
          </cell>
          <cell r="J6874" t="str">
            <v>EXTRA PUDING BLN AGT-05 EVALUASI BAHAN KEMAS</v>
          </cell>
          <cell r="K6874" t="str">
            <v>103470490</v>
          </cell>
        </row>
        <row r="6875">
          <cell r="A6875" t="str">
            <v>F</v>
          </cell>
          <cell r="B6875" t="str">
            <v>1</v>
          </cell>
          <cell r="D6875" t="str">
            <v>003783</v>
          </cell>
          <cell r="E6875">
            <v>38595</v>
          </cell>
          <cell r="F6875" t="str">
            <v>48524M1</v>
          </cell>
          <cell r="G6875" t="str">
            <v>6706030124M1</v>
          </cell>
          <cell r="H6875">
            <v>22315</v>
          </cell>
          <cell r="I6875" t="str">
            <v>D</v>
          </cell>
          <cell r="J6875" t="str">
            <v>EXTRA PUDING BLN AGT-05 TEKNIK &amp; PEMELIHARAA</v>
          </cell>
          <cell r="K6875" t="str">
            <v>103470500</v>
          </cell>
        </row>
        <row r="6876">
          <cell r="A6876" t="str">
            <v>F</v>
          </cell>
          <cell r="B6876" t="str">
            <v>1</v>
          </cell>
          <cell r="D6876" t="str">
            <v>003783</v>
          </cell>
          <cell r="E6876">
            <v>38595</v>
          </cell>
          <cell r="F6876" t="str">
            <v>48524M2</v>
          </cell>
          <cell r="G6876" t="str">
            <v>6706030124M2</v>
          </cell>
          <cell r="H6876">
            <v>44631</v>
          </cell>
          <cell r="I6876" t="str">
            <v>D</v>
          </cell>
          <cell r="J6876" t="str">
            <v>EXTRA PUDING BLN AGT-05 BANGUNAN &amp; LINGKUNGA</v>
          </cell>
          <cell r="K6876" t="str">
            <v>103470510</v>
          </cell>
        </row>
        <row r="6877">
          <cell r="A6877" t="str">
            <v>F</v>
          </cell>
          <cell r="B6877" t="str">
            <v>1</v>
          </cell>
          <cell r="D6877" t="str">
            <v>003783</v>
          </cell>
          <cell r="E6877">
            <v>38595</v>
          </cell>
          <cell r="F6877" t="str">
            <v>48524M3</v>
          </cell>
          <cell r="G6877" t="str">
            <v>6706030124M3</v>
          </cell>
          <cell r="H6877">
            <v>156208</v>
          </cell>
          <cell r="I6877" t="str">
            <v>D</v>
          </cell>
          <cell r="J6877" t="str">
            <v>EXTRA PUDING BLN AGT-05 ELEKTRIK &amp; INSTALASI</v>
          </cell>
          <cell r="K6877" t="str">
            <v>103470520</v>
          </cell>
        </row>
        <row r="6878">
          <cell r="A6878" t="str">
            <v>F</v>
          </cell>
          <cell r="B6878" t="str">
            <v>1</v>
          </cell>
          <cell r="D6878" t="str">
            <v>003783</v>
          </cell>
          <cell r="E6878">
            <v>38595</v>
          </cell>
          <cell r="F6878" t="str">
            <v>48524M4</v>
          </cell>
          <cell r="G6878" t="str">
            <v>6706030124M4</v>
          </cell>
          <cell r="H6878">
            <v>122735</v>
          </cell>
          <cell r="I6878" t="str">
            <v>D</v>
          </cell>
          <cell r="J6878" t="str">
            <v>EXTRA PUDING BLN AGT-05 MEKANIK</v>
          </cell>
          <cell r="K6878" t="str">
            <v>103470530</v>
          </cell>
        </row>
        <row r="6879">
          <cell r="A6879" t="str">
            <v>F</v>
          </cell>
          <cell r="B6879" t="str">
            <v>1</v>
          </cell>
          <cell r="D6879" t="str">
            <v>003783</v>
          </cell>
          <cell r="E6879">
            <v>38595</v>
          </cell>
          <cell r="F6879" t="str">
            <v>48524N1</v>
          </cell>
          <cell r="G6879" t="str">
            <v>6706030124N1</v>
          </cell>
          <cell r="H6879">
            <v>11158</v>
          </cell>
          <cell r="I6879" t="str">
            <v>D</v>
          </cell>
          <cell r="J6879" t="str">
            <v>EXTRA PUDING BLN AGT-05 PENYIMPANAN</v>
          </cell>
          <cell r="K6879" t="str">
            <v>103470540</v>
          </cell>
        </row>
        <row r="6880">
          <cell r="A6880" t="str">
            <v>F</v>
          </cell>
          <cell r="B6880" t="str">
            <v>1</v>
          </cell>
          <cell r="D6880" t="str">
            <v>003783</v>
          </cell>
          <cell r="E6880">
            <v>38595</v>
          </cell>
          <cell r="F6880" t="str">
            <v>48524N2</v>
          </cell>
          <cell r="G6880" t="str">
            <v>6706030124N2</v>
          </cell>
          <cell r="H6880">
            <v>66946</v>
          </cell>
          <cell r="I6880" t="str">
            <v>D</v>
          </cell>
          <cell r="J6880" t="str">
            <v>EXTRA PUDING BLN AGT-05 PENYIMPANAN BAHAN BA</v>
          </cell>
          <cell r="K6880" t="str">
            <v>103470550</v>
          </cell>
        </row>
        <row r="6881">
          <cell r="A6881" t="str">
            <v>F</v>
          </cell>
          <cell r="B6881" t="str">
            <v>1</v>
          </cell>
          <cell r="D6881" t="str">
            <v>003783</v>
          </cell>
          <cell r="E6881">
            <v>38595</v>
          </cell>
          <cell r="F6881" t="str">
            <v>48524N3</v>
          </cell>
          <cell r="G6881" t="str">
            <v>6706030124N3</v>
          </cell>
          <cell r="H6881">
            <v>78104</v>
          </cell>
          <cell r="I6881" t="str">
            <v>D</v>
          </cell>
          <cell r="J6881" t="str">
            <v>EXTRA PUDING BLN AGT-05 PENYIMPANAN BAHAN KE</v>
          </cell>
          <cell r="K6881" t="str">
            <v>103470560</v>
          </cell>
        </row>
        <row r="6882">
          <cell r="A6882" t="str">
            <v>F</v>
          </cell>
          <cell r="B6882" t="str">
            <v>1</v>
          </cell>
          <cell r="D6882" t="str">
            <v>003783</v>
          </cell>
          <cell r="E6882">
            <v>38595</v>
          </cell>
          <cell r="F6882" t="str">
            <v>48524N4</v>
          </cell>
          <cell r="G6882" t="str">
            <v>6706030124N4</v>
          </cell>
          <cell r="H6882">
            <v>66946</v>
          </cell>
          <cell r="I6882" t="str">
            <v>D</v>
          </cell>
          <cell r="J6882" t="str">
            <v>EXTRA PUDING BLN AGT-05 PENYIMPANAN PRODUK J</v>
          </cell>
          <cell r="K6882" t="str">
            <v>103470570</v>
          </cell>
        </row>
        <row r="6883">
          <cell r="A6883" t="str">
            <v>F</v>
          </cell>
          <cell r="B6883" t="str">
            <v>1</v>
          </cell>
          <cell r="D6883" t="str">
            <v>003783</v>
          </cell>
          <cell r="E6883">
            <v>38595</v>
          </cell>
          <cell r="F6883" t="str">
            <v>48524N5</v>
          </cell>
          <cell r="G6883" t="str">
            <v>6706030124N5</v>
          </cell>
          <cell r="H6883">
            <v>11158</v>
          </cell>
          <cell r="I6883" t="str">
            <v>D</v>
          </cell>
          <cell r="J6883" t="str">
            <v>EXTRA PUDING BLN AGT-05 PENYIMPANAN BARANG T</v>
          </cell>
          <cell r="K6883" t="str">
            <v>103470580</v>
          </cell>
        </row>
        <row r="6884">
          <cell r="A6884" t="str">
            <v>F</v>
          </cell>
          <cell r="B6884" t="str">
            <v>1</v>
          </cell>
          <cell r="D6884" t="str">
            <v>003783</v>
          </cell>
          <cell r="E6884">
            <v>38595</v>
          </cell>
          <cell r="F6884" t="str">
            <v>48524N6</v>
          </cell>
          <cell r="G6884" t="str">
            <v>6706030124N6</v>
          </cell>
          <cell r="H6884">
            <v>167366</v>
          </cell>
          <cell r="I6884" t="str">
            <v>D</v>
          </cell>
          <cell r="J6884" t="str">
            <v>EXTRA PUDING BLN AGT-05 PENYIMPANAN KULIT KI</v>
          </cell>
          <cell r="K6884" t="str">
            <v>103470590</v>
          </cell>
        </row>
        <row r="6885">
          <cell r="A6885" t="str">
            <v>F</v>
          </cell>
          <cell r="B6885" t="str">
            <v>1</v>
          </cell>
          <cell r="D6885" t="str">
            <v>003783</v>
          </cell>
          <cell r="E6885">
            <v>38595</v>
          </cell>
          <cell r="F6885" t="str">
            <v>48524N7</v>
          </cell>
          <cell r="G6885" t="str">
            <v>6706030124N7</v>
          </cell>
          <cell r="H6885">
            <v>145051</v>
          </cell>
          <cell r="I6885" t="str">
            <v>D</v>
          </cell>
          <cell r="J6885" t="str">
            <v>EXTRA PUDING BLN AGT-05 PENIMBANGAN SENTRAL</v>
          </cell>
          <cell r="K6885" t="str">
            <v>103470600</v>
          </cell>
        </row>
        <row r="6886">
          <cell r="A6886" t="str">
            <v>F</v>
          </cell>
          <cell r="B6886" t="str">
            <v>1</v>
          </cell>
          <cell r="D6886" t="str">
            <v>003783</v>
          </cell>
          <cell r="E6886">
            <v>38595</v>
          </cell>
          <cell r="F6886" t="str">
            <v>48524N8</v>
          </cell>
          <cell r="G6886" t="str">
            <v>6706030124N8</v>
          </cell>
          <cell r="H6886">
            <v>11158</v>
          </cell>
          <cell r="I6886" t="str">
            <v>D</v>
          </cell>
          <cell r="J6886" t="str">
            <v>EXTRA PUDING BLN AGT-05 PENANDAAN BAHAN KEMA</v>
          </cell>
          <cell r="K6886" t="str">
            <v>103470610</v>
          </cell>
        </row>
        <row r="6887">
          <cell r="A6887" t="str">
            <v>F</v>
          </cell>
          <cell r="B6887" t="str">
            <v>1</v>
          </cell>
          <cell r="D6887" t="str">
            <v>003783</v>
          </cell>
          <cell r="E6887">
            <v>38595</v>
          </cell>
          <cell r="F6887" t="str">
            <v>48524O1</v>
          </cell>
          <cell r="G6887" t="str">
            <v>6706030124O1</v>
          </cell>
          <cell r="H6887">
            <v>11158</v>
          </cell>
          <cell r="I6887" t="str">
            <v>D</v>
          </cell>
          <cell r="J6887" t="str">
            <v>EXTRA PUDING BLN AGT-05 PEMBELIAN</v>
          </cell>
          <cell r="K6887" t="str">
            <v>103470620</v>
          </cell>
        </row>
        <row r="6888">
          <cell r="A6888" t="str">
            <v>F</v>
          </cell>
          <cell r="B6888" t="str">
            <v>1</v>
          </cell>
          <cell r="D6888" t="str">
            <v>003783</v>
          </cell>
          <cell r="E6888">
            <v>38595</v>
          </cell>
          <cell r="F6888" t="str">
            <v>48524O2</v>
          </cell>
          <cell r="G6888" t="str">
            <v>6706030124O2</v>
          </cell>
          <cell r="H6888">
            <v>22315</v>
          </cell>
          <cell r="I6888" t="str">
            <v>D</v>
          </cell>
          <cell r="J6888" t="str">
            <v>EXTRA PUDING BLN AGT-05 PEMBELIAN BAHAN PROD</v>
          </cell>
          <cell r="K6888" t="str">
            <v>103470630</v>
          </cell>
        </row>
        <row r="6889">
          <cell r="A6889" t="str">
            <v>F</v>
          </cell>
          <cell r="B6889" t="str">
            <v>1</v>
          </cell>
          <cell r="D6889" t="str">
            <v>003783</v>
          </cell>
          <cell r="E6889">
            <v>38595</v>
          </cell>
          <cell r="F6889" t="str">
            <v>48524O3</v>
          </cell>
          <cell r="G6889" t="str">
            <v>6706030124O3</v>
          </cell>
          <cell r="H6889">
            <v>22315</v>
          </cell>
          <cell r="I6889" t="str">
            <v>D</v>
          </cell>
          <cell r="J6889" t="str">
            <v>EXTRA PUDING BLN AGT-05 PEMBELIAN BAHAN NON</v>
          </cell>
          <cell r="K6889" t="str">
            <v>103470640</v>
          </cell>
        </row>
        <row r="6890">
          <cell r="A6890" t="str">
            <v>F</v>
          </cell>
          <cell r="B6890" t="str">
            <v>1</v>
          </cell>
          <cell r="D6890" t="str">
            <v>003783</v>
          </cell>
          <cell r="E6890">
            <v>38595</v>
          </cell>
          <cell r="F6890" t="str">
            <v>48524P1</v>
          </cell>
          <cell r="G6890" t="str">
            <v>6706030124P1</v>
          </cell>
          <cell r="H6890">
            <v>11158</v>
          </cell>
          <cell r="I6890" t="str">
            <v>D</v>
          </cell>
          <cell r="J6890" t="str">
            <v>EXTRA PUDING BLN AGT-05 PENGOLAHAN DATA INFO</v>
          </cell>
          <cell r="K6890" t="str">
            <v>103470650</v>
          </cell>
        </row>
        <row r="6891">
          <cell r="A6891" t="str">
            <v>F</v>
          </cell>
          <cell r="B6891" t="str">
            <v>1</v>
          </cell>
          <cell r="D6891" t="str">
            <v>003783</v>
          </cell>
          <cell r="E6891">
            <v>38595</v>
          </cell>
          <cell r="F6891" t="str">
            <v>48524Q5</v>
          </cell>
          <cell r="G6891" t="str">
            <v>6706030124Q5</v>
          </cell>
          <cell r="H6891">
            <v>401679</v>
          </cell>
          <cell r="I6891" t="str">
            <v>D</v>
          </cell>
          <cell r="J6891" t="str">
            <v>EXTRA PUDING BLN AGT-05 UMUM</v>
          </cell>
          <cell r="K6891" t="str">
            <v>103470660</v>
          </cell>
        </row>
        <row r="6892">
          <cell r="A6892" t="str">
            <v>F</v>
          </cell>
          <cell r="B6892" t="str">
            <v>1</v>
          </cell>
          <cell r="D6892" t="str">
            <v>003783</v>
          </cell>
          <cell r="E6892">
            <v>38595</v>
          </cell>
          <cell r="F6892" t="str">
            <v>48524Q6</v>
          </cell>
          <cell r="G6892" t="str">
            <v>6706030124Q6</v>
          </cell>
          <cell r="H6892">
            <v>189682</v>
          </cell>
          <cell r="I6892" t="str">
            <v>D</v>
          </cell>
          <cell r="J6892" t="str">
            <v>EXTRA PUDING BLN AGT-05 RUMAH TANGGA</v>
          </cell>
          <cell r="K6892" t="str">
            <v>103470670</v>
          </cell>
        </row>
        <row r="6893">
          <cell r="A6893" t="str">
            <v>F</v>
          </cell>
          <cell r="B6893" t="str">
            <v>1</v>
          </cell>
          <cell r="D6893" t="str">
            <v>003783</v>
          </cell>
          <cell r="E6893">
            <v>38595</v>
          </cell>
          <cell r="F6893" t="str">
            <v>48524Q1</v>
          </cell>
          <cell r="G6893" t="str">
            <v>6706030124Q1</v>
          </cell>
          <cell r="H6893">
            <v>11158</v>
          </cell>
          <cell r="I6893" t="str">
            <v>D</v>
          </cell>
          <cell r="J6893" t="str">
            <v>EXTRA PUDING BLN AGT-05 ADM.PERSONALIA &amp; UMU</v>
          </cell>
          <cell r="K6893" t="str">
            <v>103470680</v>
          </cell>
        </row>
        <row r="6894">
          <cell r="A6894" t="str">
            <v>F</v>
          </cell>
          <cell r="B6894" t="str">
            <v>1</v>
          </cell>
          <cell r="D6894" t="str">
            <v>003783</v>
          </cell>
          <cell r="E6894">
            <v>38595</v>
          </cell>
          <cell r="F6894" t="str">
            <v>48524Q2</v>
          </cell>
          <cell r="G6894" t="str">
            <v>6706030124Q2</v>
          </cell>
          <cell r="H6894">
            <v>66946</v>
          </cell>
          <cell r="I6894" t="str">
            <v>D</v>
          </cell>
          <cell r="J6894" t="str">
            <v>EXTRA PUDING BLN AGT-05 ADM.PERSONALIA PLANT</v>
          </cell>
          <cell r="K6894" t="str">
            <v>103470690</v>
          </cell>
        </row>
        <row r="6895">
          <cell r="A6895" t="str">
            <v>F</v>
          </cell>
          <cell r="B6895" t="str">
            <v>1</v>
          </cell>
          <cell r="D6895" t="str">
            <v>003783</v>
          </cell>
          <cell r="E6895">
            <v>38595</v>
          </cell>
          <cell r="F6895" t="str">
            <v>48524Q4</v>
          </cell>
          <cell r="G6895" t="str">
            <v>6706030124Q4</v>
          </cell>
          <cell r="H6895">
            <v>22315</v>
          </cell>
          <cell r="I6895" t="str">
            <v>D</v>
          </cell>
          <cell r="J6895" t="str">
            <v>EXTRA PUDING BLN AGT-05 PELATIHAN</v>
          </cell>
          <cell r="K6895" t="str">
            <v>103470700</v>
          </cell>
        </row>
        <row r="6896">
          <cell r="A6896" t="str">
            <v>F</v>
          </cell>
          <cell r="B6896" t="str">
            <v>1</v>
          </cell>
          <cell r="D6896" t="str">
            <v>003783</v>
          </cell>
          <cell r="E6896">
            <v>38595</v>
          </cell>
          <cell r="F6896" t="str">
            <v>48524R1</v>
          </cell>
          <cell r="G6896" t="str">
            <v>6706030124R1</v>
          </cell>
          <cell r="H6896">
            <v>11158</v>
          </cell>
          <cell r="I6896" t="str">
            <v>D</v>
          </cell>
          <cell r="J6896" t="str">
            <v>EXTRA PUDING BLN AGT-05 AKUNTANSI</v>
          </cell>
          <cell r="K6896" t="str">
            <v>103470710</v>
          </cell>
        </row>
        <row r="6897">
          <cell r="A6897" t="str">
            <v>F</v>
          </cell>
          <cell r="B6897" t="str">
            <v>1</v>
          </cell>
          <cell r="D6897" t="str">
            <v>003783</v>
          </cell>
          <cell r="E6897">
            <v>38595</v>
          </cell>
          <cell r="F6897" t="str">
            <v>48524R2</v>
          </cell>
          <cell r="G6897" t="str">
            <v>6706030124R2</v>
          </cell>
          <cell r="H6897">
            <v>78104</v>
          </cell>
          <cell r="I6897" t="str">
            <v>D</v>
          </cell>
          <cell r="J6897" t="str">
            <v>EXTRA PUDING BLN AGT-05 BID.VERIFIKASI / LAP</v>
          </cell>
          <cell r="K6897" t="str">
            <v>103470720</v>
          </cell>
        </row>
        <row r="6898">
          <cell r="A6898" t="str">
            <v>F</v>
          </cell>
          <cell r="B6898" t="str">
            <v>1</v>
          </cell>
          <cell r="D6898" t="str">
            <v>003783</v>
          </cell>
          <cell r="E6898">
            <v>38595</v>
          </cell>
          <cell r="F6898" t="str">
            <v>48524R3</v>
          </cell>
          <cell r="G6898" t="str">
            <v>6706030124R3</v>
          </cell>
          <cell r="H6898">
            <v>11158</v>
          </cell>
          <cell r="I6898" t="str">
            <v>D</v>
          </cell>
          <cell r="J6898" t="str">
            <v>EXTRA PUDING BLN AGT-05 BIDANG PROSES DATA A</v>
          </cell>
          <cell r="K6898" t="str">
            <v>103470730</v>
          </cell>
        </row>
        <row r="6899">
          <cell r="A6899" t="str">
            <v>F</v>
          </cell>
          <cell r="B6899" t="str">
            <v>1</v>
          </cell>
          <cell r="D6899" t="str">
            <v>003783</v>
          </cell>
          <cell r="E6899">
            <v>38595</v>
          </cell>
          <cell r="F6899" t="str">
            <v>48524R4</v>
          </cell>
          <cell r="G6899" t="str">
            <v>6706030124R4</v>
          </cell>
          <cell r="H6899">
            <v>11158</v>
          </cell>
          <cell r="I6899" t="str">
            <v>D</v>
          </cell>
          <cell r="J6899" t="str">
            <v>EXTRA PUDING BLN AGT-05 BID STANDARISASI PEN</v>
          </cell>
          <cell r="K6899" t="str">
            <v>103470740</v>
          </cell>
        </row>
        <row r="6900">
          <cell r="A6900" t="str">
            <v>F</v>
          </cell>
          <cell r="B6900" t="str">
            <v>1</v>
          </cell>
          <cell r="D6900" t="str">
            <v>003783</v>
          </cell>
          <cell r="E6900">
            <v>38595</v>
          </cell>
          <cell r="F6900" t="str">
            <v>48524S1</v>
          </cell>
          <cell r="G6900" t="str">
            <v>6706030124S1</v>
          </cell>
          <cell r="H6900">
            <v>22315</v>
          </cell>
          <cell r="I6900" t="str">
            <v>D</v>
          </cell>
          <cell r="J6900" t="str">
            <v>EXTRA PUDING BLN AGT-05 KEUANGAN</v>
          </cell>
          <cell r="K6900" t="str">
            <v>103470750</v>
          </cell>
        </row>
        <row r="6901">
          <cell r="A6901" t="str">
            <v>F</v>
          </cell>
          <cell r="B6901" t="str">
            <v>1</v>
          </cell>
          <cell r="D6901" t="str">
            <v>003783</v>
          </cell>
          <cell r="E6901">
            <v>38595</v>
          </cell>
          <cell r="F6901" t="str">
            <v>48524S2</v>
          </cell>
          <cell r="G6901" t="str">
            <v>6706030124S2</v>
          </cell>
          <cell r="H6901">
            <v>22315</v>
          </cell>
          <cell r="I6901" t="str">
            <v>D</v>
          </cell>
          <cell r="J6901" t="str">
            <v>EXTRA PUDING BLN AGT-05 ANGGARAN</v>
          </cell>
          <cell r="K6901" t="str">
            <v>103470760</v>
          </cell>
        </row>
        <row r="6902">
          <cell r="A6902" t="str">
            <v>F</v>
          </cell>
          <cell r="B6902" t="str">
            <v>1</v>
          </cell>
          <cell r="D6902" t="str">
            <v>003783</v>
          </cell>
          <cell r="E6902">
            <v>38595</v>
          </cell>
          <cell r="F6902" t="str">
            <v>48524S3</v>
          </cell>
          <cell r="G6902" t="str">
            <v>6706030124S3</v>
          </cell>
          <cell r="H6902">
            <v>44631</v>
          </cell>
          <cell r="I6902" t="str">
            <v>D</v>
          </cell>
          <cell r="J6902" t="str">
            <v>EXTRA PUDING BLN AGT-05 ADM / KAS BANK PLANT</v>
          </cell>
          <cell r="K6902" t="str">
            <v>103470770</v>
          </cell>
        </row>
        <row r="6903">
          <cell r="A6903" t="str">
            <v>F</v>
          </cell>
          <cell r="B6903" t="str">
            <v>1</v>
          </cell>
          <cell r="D6903" t="str">
            <v>003783</v>
          </cell>
          <cell r="E6903">
            <v>38595</v>
          </cell>
          <cell r="F6903" t="str">
            <v>48524S4</v>
          </cell>
          <cell r="G6903" t="str">
            <v>6706030124S4</v>
          </cell>
          <cell r="H6903">
            <v>33473</v>
          </cell>
          <cell r="I6903" t="str">
            <v>D</v>
          </cell>
          <cell r="J6903" t="str">
            <v>EXTRA PUDING BLN AGT-05 PAJAK</v>
          </cell>
          <cell r="K6903" t="str">
            <v>103470780</v>
          </cell>
        </row>
        <row r="6904">
          <cell r="A6904" t="str">
            <v>F</v>
          </cell>
          <cell r="B6904" t="str">
            <v>1</v>
          </cell>
          <cell r="D6904" t="str">
            <v>003784</v>
          </cell>
          <cell r="E6904">
            <v>38595</v>
          </cell>
          <cell r="F6904" t="str">
            <v>1000000</v>
          </cell>
          <cell r="G6904" t="str">
            <v>110101010000</v>
          </cell>
          <cell r="H6904">
            <v>68</v>
          </cell>
          <cell r="I6904" t="str">
            <v>D</v>
          </cell>
          <cell r="J6904" t="str">
            <v>SELISIH PEMBULATAN STOCK OPNAME 1 SEPTEMBER 2005</v>
          </cell>
          <cell r="K6904" t="str">
            <v>103470790</v>
          </cell>
        </row>
        <row r="6905">
          <cell r="A6905" t="str">
            <v>F</v>
          </cell>
          <cell r="B6905" t="str">
            <v>1</v>
          </cell>
          <cell r="D6905" t="str">
            <v>003784</v>
          </cell>
          <cell r="E6905">
            <v>38595</v>
          </cell>
          <cell r="F6905" t="str">
            <v>9300100</v>
          </cell>
          <cell r="G6905" t="str">
            <v>710502010100</v>
          </cell>
          <cell r="H6905">
            <v>68</v>
          </cell>
          <cell r="I6905" t="str">
            <v>K</v>
          </cell>
          <cell r="J6905" t="str">
            <v>SELISIH PEMBULATAN STOCK OPNAME 1 SEPTEMBER 2005</v>
          </cell>
          <cell r="K6905" t="str">
            <v>103470800</v>
          </cell>
        </row>
        <row r="6906">
          <cell r="A6906" t="str">
            <v>F</v>
          </cell>
          <cell r="B6906" t="str">
            <v>2</v>
          </cell>
          <cell r="D6906" t="str">
            <v>001594</v>
          </cell>
          <cell r="E6906">
            <v>38565</v>
          </cell>
          <cell r="F6906" t="str">
            <v>1010200</v>
          </cell>
          <cell r="G6906" t="str">
            <v>110302010200</v>
          </cell>
          <cell r="H6906">
            <v>292513000</v>
          </cell>
          <cell r="I6906" t="str">
            <v>D</v>
          </cell>
          <cell r="J6906" t="str">
            <v>DROPING KP U/ HUTANG DAGANG MG 4 JUNI'05</v>
          </cell>
          <cell r="K6906" t="str">
            <v>301670010</v>
          </cell>
        </row>
        <row r="6907">
          <cell r="A6907" t="str">
            <v>F</v>
          </cell>
          <cell r="B6907" t="str">
            <v>2</v>
          </cell>
          <cell r="D6907" t="str">
            <v>001594</v>
          </cell>
          <cell r="E6907">
            <v>38565</v>
          </cell>
          <cell r="F6907" t="str">
            <v>1510200</v>
          </cell>
          <cell r="G6907" t="str">
            <v>210820020200</v>
          </cell>
          <cell r="H6907">
            <v>292513000</v>
          </cell>
          <cell r="I6907" t="str">
            <v>K</v>
          </cell>
          <cell r="J6907" t="str">
            <v>DROPING KP U/ HUTANG DAGANG MG 4 JUNI'05</v>
          </cell>
          <cell r="K6907" t="str">
            <v>301670020</v>
          </cell>
        </row>
        <row r="6908">
          <cell r="A6908" t="str">
            <v>F</v>
          </cell>
          <cell r="B6908" t="str">
            <v>2</v>
          </cell>
          <cell r="D6908" t="str">
            <v>001595</v>
          </cell>
          <cell r="E6908">
            <v>38565</v>
          </cell>
          <cell r="F6908" t="str">
            <v>1010200</v>
          </cell>
          <cell r="G6908" t="str">
            <v>110302010200</v>
          </cell>
          <cell r="H6908">
            <v>133665000</v>
          </cell>
          <cell r="I6908" t="str">
            <v>D</v>
          </cell>
          <cell r="J6908" t="str">
            <v>DROPING KP U/ KULIT KINA  MG 3 JUNI'05</v>
          </cell>
          <cell r="K6908" t="str">
            <v>301670030</v>
          </cell>
        </row>
        <row r="6909">
          <cell r="A6909" t="str">
            <v>F</v>
          </cell>
          <cell r="B6909" t="str">
            <v>2</v>
          </cell>
          <cell r="D6909" t="str">
            <v>001595</v>
          </cell>
          <cell r="E6909">
            <v>38565</v>
          </cell>
          <cell r="F6909" t="str">
            <v>1510200</v>
          </cell>
          <cell r="G6909" t="str">
            <v>210820020200</v>
          </cell>
          <cell r="H6909">
            <v>133665000</v>
          </cell>
          <cell r="I6909" t="str">
            <v>K</v>
          </cell>
          <cell r="J6909" t="str">
            <v>DROPING KP U/ KULIT KINA  MG 3 JUNI'05</v>
          </cell>
          <cell r="K6909" t="str">
            <v>301670040</v>
          </cell>
        </row>
        <row r="6910">
          <cell r="A6910" t="str">
            <v>F</v>
          </cell>
          <cell r="B6910" t="str">
            <v>2</v>
          </cell>
          <cell r="D6910" t="str">
            <v>001596</v>
          </cell>
          <cell r="E6910">
            <v>38565</v>
          </cell>
          <cell r="F6910" t="str">
            <v>1010200</v>
          </cell>
          <cell r="G6910" t="str">
            <v>110302010200</v>
          </cell>
          <cell r="H6910">
            <v>228271000</v>
          </cell>
          <cell r="I6910" t="str">
            <v>D</v>
          </cell>
          <cell r="J6910" t="str">
            <v>DROPING KP U/ HUTANG DAGANG  MG 3 JUNI'05</v>
          </cell>
          <cell r="K6910" t="str">
            <v>301670050</v>
          </cell>
        </row>
        <row r="6911">
          <cell r="A6911" t="str">
            <v>F</v>
          </cell>
          <cell r="B6911" t="str">
            <v>2</v>
          </cell>
          <cell r="D6911" t="str">
            <v>001596</v>
          </cell>
          <cell r="E6911">
            <v>38565</v>
          </cell>
          <cell r="F6911" t="str">
            <v>1510200</v>
          </cell>
          <cell r="G6911" t="str">
            <v>210820020200</v>
          </cell>
          <cell r="H6911">
            <v>228271000</v>
          </cell>
          <cell r="I6911" t="str">
            <v>K</v>
          </cell>
          <cell r="J6911" t="str">
            <v>DROPING KP U/ HUTANG DAGANG  MG 3 JUNI'05</v>
          </cell>
          <cell r="K6911" t="str">
            <v>301670060</v>
          </cell>
        </row>
        <row r="6912">
          <cell r="A6912" t="str">
            <v>F</v>
          </cell>
          <cell r="B6912" t="str">
            <v>2</v>
          </cell>
          <cell r="D6912" t="str">
            <v>001597</v>
          </cell>
          <cell r="E6912">
            <v>38565</v>
          </cell>
          <cell r="F6912" t="str">
            <v>1010200</v>
          </cell>
          <cell r="G6912" t="str">
            <v>110302010200</v>
          </cell>
          <cell r="H6912">
            <v>15338000</v>
          </cell>
          <cell r="I6912" t="str">
            <v>D</v>
          </cell>
          <cell r="J6912" t="str">
            <v>DROPING KP U/ MAKLOON AFIAT FARMASI</v>
          </cell>
          <cell r="K6912" t="str">
            <v>301670070</v>
          </cell>
        </row>
        <row r="6913">
          <cell r="A6913" t="str">
            <v>F</v>
          </cell>
          <cell r="B6913" t="str">
            <v>2</v>
          </cell>
          <cell r="D6913" t="str">
            <v>001597</v>
          </cell>
          <cell r="E6913">
            <v>38565</v>
          </cell>
          <cell r="F6913" t="str">
            <v>1510200</v>
          </cell>
          <cell r="G6913" t="str">
            <v>210820020200</v>
          </cell>
          <cell r="H6913">
            <v>15338000</v>
          </cell>
          <cell r="I6913" t="str">
            <v>K</v>
          </cell>
          <cell r="J6913" t="str">
            <v>DROPING KP U/ MAKLOON AFIAT FARMASI</v>
          </cell>
          <cell r="K6913" t="str">
            <v>301670080</v>
          </cell>
        </row>
        <row r="6914">
          <cell r="A6914" t="str">
            <v>F</v>
          </cell>
          <cell r="B6914" t="str">
            <v>2</v>
          </cell>
          <cell r="D6914" t="str">
            <v>001598</v>
          </cell>
          <cell r="E6914">
            <v>38565</v>
          </cell>
          <cell r="F6914" t="str">
            <v>1010200</v>
          </cell>
          <cell r="G6914" t="str">
            <v>110302010200</v>
          </cell>
          <cell r="H6914">
            <v>27709000</v>
          </cell>
          <cell r="I6914" t="str">
            <v>D</v>
          </cell>
          <cell r="J6914" t="str">
            <v>DROPING KP U/ MAKLOON TRIFA RAYA LAB</v>
          </cell>
          <cell r="K6914" t="str">
            <v>301670090</v>
          </cell>
        </row>
        <row r="6915">
          <cell r="A6915" t="str">
            <v>F</v>
          </cell>
          <cell r="B6915" t="str">
            <v>2</v>
          </cell>
          <cell r="D6915" t="str">
            <v>001598</v>
          </cell>
          <cell r="E6915">
            <v>38565</v>
          </cell>
          <cell r="F6915" t="str">
            <v>1510200</v>
          </cell>
          <cell r="G6915" t="str">
            <v>210820020200</v>
          </cell>
          <cell r="H6915">
            <v>27709000</v>
          </cell>
          <cell r="I6915" t="str">
            <v>K</v>
          </cell>
          <cell r="J6915" t="str">
            <v>DROPING KP U/ MAKLOON TRIFA RAYA LAB</v>
          </cell>
          <cell r="K6915" t="str">
            <v>301670100</v>
          </cell>
        </row>
        <row r="6916">
          <cell r="A6916" t="str">
            <v>F</v>
          </cell>
          <cell r="B6916" t="str">
            <v>2</v>
          </cell>
          <cell r="D6916" t="str">
            <v>001599</v>
          </cell>
          <cell r="E6916">
            <v>38566</v>
          </cell>
          <cell r="F6916" t="str">
            <v>1010200</v>
          </cell>
          <cell r="G6916" t="str">
            <v>110302010200</v>
          </cell>
          <cell r="H6916">
            <v>48068200</v>
          </cell>
          <cell r="I6916" t="str">
            <v>D</v>
          </cell>
          <cell r="J6916" t="str">
            <v>DROPING YDP U/ BIAYA KESEHATAN PENSIUNAN</v>
          </cell>
          <cell r="K6916" t="str">
            <v>301670110</v>
          </cell>
        </row>
        <row r="6917">
          <cell r="A6917" t="str">
            <v>F</v>
          </cell>
          <cell r="B6917" t="str">
            <v>2</v>
          </cell>
          <cell r="D6917" t="str">
            <v>001599</v>
          </cell>
          <cell r="E6917">
            <v>38566</v>
          </cell>
          <cell r="F6917" t="str">
            <v>1350300</v>
          </cell>
          <cell r="G6917" t="str">
            <v>210506010300</v>
          </cell>
          <cell r="H6917">
            <v>48068200</v>
          </cell>
          <cell r="I6917" t="str">
            <v>K</v>
          </cell>
          <cell r="J6917" t="str">
            <v>DROPING YDP U/ BIAYA KESEHATAN</v>
          </cell>
          <cell r="K6917" t="str">
            <v>301670120</v>
          </cell>
        </row>
        <row r="6918">
          <cell r="A6918" t="str">
            <v>F</v>
          </cell>
          <cell r="B6918" t="str">
            <v>2</v>
          </cell>
          <cell r="D6918" t="str">
            <v>001600</v>
          </cell>
          <cell r="E6918">
            <v>38567</v>
          </cell>
          <cell r="F6918" t="str">
            <v>1010200</v>
          </cell>
          <cell r="G6918" t="str">
            <v>110302010200</v>
          </cell>
          <cell r="H6918">
            <v>1096500</v>
          </cell>
          <cell r="I6918" t="str">
            <v>D</v>
          </cell>
          <cell r="J6918" t="str">
            <v>DROPING YDP U/ SUMB BY PEMAKAMAN HAFSAH &amp; RATNASIH</v>
          </cell>
          <cell r="K6918" t="str">
            <v>301670130</v>
          </cell>
        </row>
        <row r="6919">
          <cell r="A6919" t="str">
            <v>F</v>
          </cell>
          <cell r="B6919" t="str">
            <v>2</v>
          </cell>
          <cell r="D6919" t="str">
            <v>001600</v>
          </cell>
          <cell r="E6919">
            <v>38567</v>
          </cell>
          <cell r="F6919" t="str">
            <v>1350300</v>
          </cell>
          <cell r="G6919" t="str">
            <v>210506010300</v>
          </cell>
          <cell r="H6919">
            <v>1096500</v>
          </cell>
          <cell r="I6919" t="str">
            <v>K</v>
          </cell>
          <cell r="J6919" t="str">
            <v>DROPING YDP U/SBP HAFSAH &amp; RATNASIH</v>
          </cell>
          <cell r="K6919" t="str">
            <v>301670140</v>
          </cell>
        </row>
        <row r="6920">
          <cell r="A6920" t="str">
            <v>F</v>
          </cell>
          <cell r="B6920" t="str">
            <v>2</v>
          </cell>
          <cell r="D6920" t="str">
            <v>001601</v>
          </cell>
          <cell r="E6920">
            <v>38567</v>
          </cell>
          <cell r="F6920" t="str">
            <v>1010200</v>
          </cell>
          <cell r="G6920" t="str">
            <v>110302010200</v>
          </cell>
          <cell r="H6920">
            <v>3565000</v>
          </cell>
          <cell r="I6920" t="str">
            <v>D</v>
          </cell>
          <cell r="J6920" t="str">
            <v>DROPING YDP / ISP YANI</v>
          </cell>
          <cell r="K6920" t="str">
            <v>301670150</v>
          </cell>
        </row>
        <row r="6921">
          <cell r="A6921" t="str">
            <v>F</v>
          </cell>
          <cell r="B6921" t="str">
            <v>2</v>
          </cell>
          <cell r="D6921" t="str">
            <v>001601</v>
          </cell>
          <cell r="E6921">
            <v>38567</v>
          </cell>
          <cell r="F6921" t="str">
            <v>1350300</v>
          </cell>
          <cell r="G6921" t="str">
            <v>210506010300</v>
          </cell>
          <cell r="H6921">
            <v>3565000</v>
          </cell>
          <cell r="I6921" t="str">
            <v>K</v>
          </cell>
          <cell r="J6921" t="str">
            <v>DROPING YDP U/ ISP YANI</v>
          </cell>
          <cell r="K6921" t="str">
            <v>301670160</v>
          </cell>
        </row>
        <row r="6922">
          <cell r="A6922" t="str">
            <v>F</v>
          </cell>
          <cell r="B6922" t="str">
            <v>2</v>
          </cell>
          <cell r="D6922" t="str">
            <v>001602</v>
          </cell>
          <cell r="E6922">
            <v>38569</v>
          </cell>
          <cell r="F6922" t="str">
            <v>1010200</v>
          </cell>
          <cell r="G6922" t="str">
            <v>110302010200</v>
          </cell>
          <cell r="H6922">
            <v>1679100</v>
          </cell>
          <cell r="I6922" t="str">
            <v>D</v>
          </cell>
          <cell r="J6922" t="str">
            <v>SETORAN TUNAI CICI (PEMBELIAN BHN BAKU)</v>
          </cell>
          <cell r="K6922" t="str">
            <v>301670170</v>
          </cell>
        </row>
        <row r="6923">
          <cell r="A6923" t="str">
            <v>F</v>
          </cell>
          <cell r="B6923" t="str">
            <v>2</v>
          </cell>
          <cell r="D6923" t="str">
            <v>001602</v>
          </cell>
          <cell r="E6923">
            <v>38569</v>
          </cell>
          <cell r="F6923" t="str">
            <v>9010100</v>
          </cell>
          <cell r="G6923" t="str">
            <v>710506020100</v>
          </cell>
          <cell r="H6923">
            <v>1679100</v>
          </cell>
          <cell r="I6923" t="str">
            <v>K</v>
          </cell>
          <cell r="J6923" t="str">
            <v>PENJUALAN BAHAN BAKU</v>
          </cell>
          <cell r="K6923" t="str">
            <v>301670180</v>
          </cell>
        </row>
        <row r="6924">
          <cell r="A6924" t="str">
            <v>F</v>
          </cell>
          <cell r="B6924" t="str">
            <v>2</v>
          </cell>
          <cell r="D6924" t="str">
            <v>001603</v>
          </cell>
          <cell r="E6924">
            <v>38572</v>
          </cell>
          <cell r="F6924" t="str">
            <v>1010200</v>
          </cell>
          <cell r="G6924" t="str">
            <v>110302010200</v>
          </cell>
          <cell r="H6924">
            <v>73339000</v>
          </cell>
          <cell r="I6924" t="str">
            <v>D</v>
          </cell>
          <cell r="J6924" t="str">
            <v>DROPING KP U/ GAJI DASAR I</v>
          </cell>
          <cell r="K6924" t="str">
            <v>301670190</v>
          </cell>
        </row>
        <row r="6925">
          <cell r="A6925" t="str">
            <v>F</v>
          </cell>
          <cell r="B6925" t="str">
            <v>2</v>
          </cell>
          <cell r="D6925" t="str">
            <v>001603</v>
          </cell>
          <cell r="E6925">
            <v>38572</v>
          </cell>
          <cell r="F6925" t="str">
            <v>1510200</v>
          </cell>
          <cell r="G6925" t="str">
            <v>210820020200</v>
          </cell>
          <cell r="H6925">
            <v>73339000</v>
          </cell>
          <cell r="I6925" t="str">
            <v>K</v>
          </cell>
          <cell r="J6925" t="str">
            <v>DROPING KP U/ GAJI DASAR I</v>
          </cell>
          <cell r="K6925" t="str">
            <v>301670200</v>
          </cell>
        </row>
        <row r="6926">
          <cell r="A6926" t="str">
            <v>F</v>
          </cell>
          <cell r="B6926" t="str">
            <v>2</v>
          </cell>
          <cell r="D6926" t="str">
            <v>001604</v>
          </cell>
          <cell r="E6926">
            <v>38572</v>
          </cell>
          <cell r="F6926" t="str">
            <v>1010200</v>
          </cell>
          <cell r="G6926" t="str">
            <v>110302010200</v>
          </cell>
          <cell r="H6926">
            <v>69414000</v>
          </cell>
          <cell r="I6926" t="str">
            <v>D</v>
          </cell>
          <cell r="J6926" t="str">
            <v>DROPING KP U/ KULIT KINA MG 4 JUNI 2005</v>
          </cell>
          <cell r="K6926" t="str">
            <v>301670210</v>
          </cell>
        </row>
        <row r="6927">
          <cell r="A6927" t="str">
            <v>F</v>
          </cell>
          <cell r="B6927" t="str">
            <v>2</v>
          </cell>
          <cell r="D6927" t="str">
            <v>001604</v>
          </cell>
          <cell r="E6927">
            <v>38572</v>
          </cell>
          <cell r="F6927" t="str">
            <v>1510200</v>
          </cell>
          <cell r="G6927" t="str">
            <v>210820020200</v>
          </cell>
          <cell r="H6927">
            <v>69414000</v>
          </cell>
          <cell r="I6927" t="str">
            <v>K</v>
          </cell>
          <cell r="J6927" t="str">
            <v>DROPING KP U/ KULIT KINA MG 4 JUNI 2005</v>
          </cell>
          <cell r="K6927" t="str">
            <v>301670220</v>
          </cell>
        </row>
        <row r="6928">
          <cell r="A6928" t="str">
            <v>F</v>
          </cell>
          <cell r="B6928" t="str">
            <v>2</v>
          </cell>
          <cell r="D6928" t="str">
            <v>001605</v>
          </cell>
          <cell r="E6928">
            <v>38576</v>
          </cell>
          <cell r="F6928" t="str">
            <v>1010200</v>
          </cell>
          <cell r="G6928" t="str">
            <v>110302010200</v>
          </cell>
          <cell r="H6928">
            <v>992500</v>
          </cell>
          <cell r="I6928" t="str">
            <v>D</v>
          </cell>
          <cell r="J6928" t="str">
            <v>DROPING YDP U/ SBP FREDERIK TYA HAHU &amp; URDI</v>
          </cell>
          <cell r="K6928" t="str">
            <v>301670230</v>
          </cell>
        </row>
        <row r="6929">
          <cell r="A6929" t="str">
            <v>F</v>
          </cell>
          <cell r="B6929" t="str">
            <v>2</v>
          </cell>
          <cell r="D6929" t="str">
            <v>001605</v>
          </cell>
          <cell r="E6929">
            <v>38576</v>
          </cell>
          <cell r="F6929" t="str">
            <v>1350300</v>
          </cell>
          <cell r="G6929" t="str">
            <v>210506010300</v>
          </cell>
          <cell r="H6929">
            <v>992500</v>
          </cell>
          <cell r="I6929" t="str">
            <v>K</v>
          </cell>
          <cell r="J6929" t="str">
            <v>DROPING YDP U/SBP FREDERIK TYA HAHU &amp; URDI</v>
          </cell>
          <cell r="K6929" t="str">
            <v>301670240</v>
          </cell>
        </row>
        <row r="6930">
          <cell r="A6930" t="str">
            <v>F</v>
          </cell>
          <cell r="B6930" t="str">
            <v>2</v>
          </cell>
          <cell r="D6930" t="str">
            <v>001606</v>
          </cell>
          <cell r="E6930">
            <v>38582</v>
          </cell>
          <cell r="F6930" t="str">
            <v>1010200</v>
          </cell>
          <cell r="G6930" t="str">
            <v>110302010200</v>
          </cell>
          <cell r="H6930">
            <v>145000000</v>
          </cell>
          <cell r="I6930" t="str">
            <v>D</v>
          </cell>
          <cell r="J6930" t="str">
            <v>PEMINDAH BUKUAN TGL 18 AGUSTUS 2005</v>
          </cell>
          <cell r="K6930" t="str">
            <v>301670250</v>
          </cell>
        </row>
        <row r="6931">
          <cell r="A6931" t="str">
            <v>F</v>
          </cell>
          <cell r="B6931" t="str">
            <v>2</v>
          </cell>
          <cell r="D6931" t="str">
            <v>001606</v>
          </cell>
          <cell r="E6931">
            <v>38582</v>
          </cell>
          <cell r="F6931" t="str">
            <v>1090000</v>
          </cell>
          <cell r="G6931" t="str">
            <v>110201010000</v>
          </cell>
          <cell r="H6931">
            <v>145000000</v>
          </cell>
          <cell r="I6931" t="str">
            <v>K</v>
          </cell>
          <cell r="J6931" t="str">
            <v>PEMINDAH BUKUAN TGL 18 AGUSTUS 2005</v>
          </cell>
          <cell r="K6931" t="str">
            <v>301670260</v>
          </cell>
        </row>
        <row r="6932">
          <cell r="A6932" t="str">
            <v>F</v>
          </cell>
          <cell r="B6932" t="str">
            <v>2</v>
          </cell>
          <cell r="D6932" t="str">
            <v>001607</v>
          </cell>
          <cell r="E6932">
            <v>38588</v>
          </cell>
          <cell r="F6932" t="str">
            <v>1010200</v>
          </cell>
          <cell r="G6932" t="str">
            <v>110302010200</v>
          </cell>
          <cell r="H6932">
            <v>590674000</v>
          </cell>
          <cell r="I6932" t="str">
            <v>D</v>
          </cell>
          <cell r="J6932" t="str">
            <v>DROPING KP U/ BOP MINGGU 2 JULI 2005</v>
          </cell>
          <cell r="K6932" t="str">
            <v>301670270</v>
          </cell>
        </row>
        <row r="6933">
          <cell r="A6933" t="str">
            <v>F</v>
          </cell>
          <cell r="B6933" t="str">
            <v>2</v>
          </cell>
          <cell r="D6933" t="str">
            <v>001607</v>
          </cell>
          <cell r="E6933">
            <v>38588</v>
          </cell>
          <cell r="F6933" t="str">
            <v>1510200</v>
          </cell>
          <cell r="G6933" t="str">
            <v>210820020200</v>
          </cell>
          <cell r="H6933">
            <v>590674000</v>
          </cell>
          <cell r="I6933" t="str">
            <v>K</v>
          </cell>
          <cell r="J6933" t="str">
            <v>DROPING KP U/ BOP MINGGU 2 JULI 2005</v>
          </cell>
          <cell r="K6933" t="str">
            <v>301670280</v>
          </cell>
        </row>
        <row r="6934">
          <cell r="A6934" t="str">
            <v>F</v>
          </cell>
          <cell r="B6934" t="str">
            <v>2</v>
          </cell>
          <cell r="D6934" t="str">
            <v>001608</v>
          </cell>
          <cell r="E6934">
            <v>38589</v>
          </cell>
          <cell r="F6934" t="str">
            <v>1010200</v>
          </cell>
          <cell r="G6934" t="str">
            <v>110302010200</v>
          </cell>
          <cell r="H6934">
            <v>408000</v>
          </cell>
          <cell r="I6934" t="str">
            <v>D</v>
          </cell>
          <cell r="J6934" t="str">
            <v>SETORAN TUNAI ELLY S ATAS PEMBELIAN BHN BAKU</v>
          </cell>
          <cell r="K6934" t="str">
            <v>301670290</v>
          </cell>
        </row>
        <row r="6935">
          <cell r="A6935" t="str">
            <v>F</v>
          </cell>
          <cell r="B6935" t="str">
            <v>2</v>
          </cell>
          <cell r="D6935" t="str">
            <v>001608</v>
          </cell>
          <cell r="E6935">
            <v>38589</v>
          </cell>
          <cell r="F6935" t="str">
            <v>9010100</v>
          </cell>
          <cell r="G6935" t="str">
            <v>710506020100</v>
          </cell>
          <cell r="H6935">
            <v>408000</v>
          </cell>
          <cell r="I6935" t="str">
            <v>K</v>
          </cell>
          <cell r="J6935" t="str">
            <v>SETORAN TUNAI ELLY S ATAS PEMBELIAN BHN BAKU</v>
          </cell>
          <cell r="K6935" t="str">
            <v>301670300</v>
          </cell>
        </row>
        <row r="6936">
          <cell r="A6936" t="str">
            <v>F</v>
          </cell>
          <cell r="B6936" t="str">
            <v>2</v>
          </cell>
          <cell r="D6936" t="str">
            <v>001609</v>
          </cell>
          <cell r="E6936">
            <v>38593</v>
          </cell>
          <cell r="F6936" t="str">
            <v>1010200</v>
          </cell>
          <cell r="G6936" t="str">
            <v>110302010200</v>
          </cell>
          <cell r="H6936">
            <v>111430000</v>
          </cell>
          <cell r="I6936" t="str">
            <v>D</v>
          </cell>
          <cell r="J6936" t="str">
            <v>DROPING KP U/ SETORAN PPH 21 JULI 2005</v>
          </cell>
          <cell r="K6936" t="str">
            <v>301670310</v>
          </cell>
        </row>
        <row r="6937">
          <cell r="A6937" t="str">
            <v>F</v>
          </cell>
          <cell r="B6937" t="str">
            <v>2</v>
          </cell>
          <cell r="D6937" t="str">
            <v>001609</v>
          </cell>
          <cell r="E6937">
            <v>38593</v>
          </cell>
          <cell r="F6937" t="str">
            <v>1510200</v>
          </cell>
          <cell r="G6937" t="str">
            <v>210820020200</v>
          </cell>
          <cell r="H6937">
            <v>111430000</v>
          </cell>
          <cell r="I6937" t="str">
            <v>K</v>
          </cell>
          <cell r="J6937" t="str">
            <v>DROPING KP U/ SETORAN PPH 21 JULI 2005</v>
          </cell>
          <cell r="K6937" t="str">
            <v>301670320</v>
          </cell>
        </row>
        <row r="6938">
          <cell r="A6938" t="str">
            <v>F</v>
          </cell>
          <cell r="B6938" t="str">
            <v>2</v>
          </cell>
          <cell r="D6938" t="str">
            <v>001610</v>
          </cell>
          <cell r="E6938">
            <v>38593</v>
          </cell>
          <cell r="F6938" t="str">
            <v>1010200</v>
          </cell>
          <cell r="G6938" t="str">
            <v>110302010200</v>
          </cell>
          <cell r="H6938">
            <v>284693000</v>
          </cell>
          <cell r="I6938" t="str">
            <v>D</v>
          </cell>
          <cell r="J6938" t="str">
            <v>DROPING KP U/ PEMBAYARAN PBB THN 2005</v>
          </cell>
          <cell r="K6938" t="str">
            <v>301670330</v>
          </cell>
        </row>
        <row r="6939">
          <cell r="A6939" t="str">
            <v>F</v>
          </cell>
          <cell r="B6939" t="str">
            <v>2</v>
          </cell>
          <cell r="D6939" t="str">
            <v>001610</v>
          </cell>
          <cell r="E6939">
            <v>38593</v>
          </cell>
          <cell r="F6939" t="str">
            <v>1510200</v>
          </cell>
          <cell r="G6939" t="str">
            <v>210820020200</v>
          </cell>
          <cell r="H6939">
            <v>284693000</v>
          </cell>
          <cell r="I6939" t="str">
            <v>K</v>
          </cell>
          <cell r="J6939" t="str">
            <v>DROPING KP U/ PEMBAYARAN PBB THN 2005</v>
          </cell>
          <cell r="K6939" t="str">
            <v>301670340</v>
          </cell>
        </row>
        <row r="6940">
          <cell r="A6940" t="str">
            <v>F</v>
          </cell>
          <cell r="B6940" t="str">
            <v>2</v>
          </cell>
          <cell r="D6940" t="str">
            <v>001611</v>
          </cell>
          <cell r="E6940">
            <v>38594</v>
          </cell>
          <cell r="F6940" t="str">
            <v>1010200</v>
          </cell>
          <cell r="G6940" t="str">
            <v>110302010200</v>
          </cell>
          <cell r="H6940">
            <v>423500</v>
          </cell>
          <cell r="I6940" t="str">
            <v>D</v>
          </cell>
          <cell r="J6940" t="str">
            <v>DROPING YDP U/ SBP RATNA</v>
          </cell>
          <cell r="K6940" t="str">
            <v>301670350</v>
          </cell>
        </row>
        <row r="6941">
          <cell r="A6941" t="str">
            <v>F</v>
          </cell>
          <cell r="B6941" t="str">
            <v>2</v>
          </cell>
          <cell r="D6941" t="str">
            <v>001611</v>
          </cell>
          <cell r="E6941">
            <v>38594</v>
          </cell>
          <cell r="F6941" t="str">
            <v>1350300</v>
          </cell>
          <cell r="G6941" t="str">
            <v>210506010300</v>
          </cell>
          <cell r="H6941">
            <v>423500</v>
          </cell>
          <cell r="I6941" t="str">
            <v>K</v>
          </cell>
          <cell r="J6941" t="str">
            <v>DROPING YDP U/ SBP RATNA</v>
          </cell>
          <cell r="K6941" t="str">
            <v>301670360</v>
          </cell>
        </row>
        <row r="6942">
          <cell r="A6942" t="str">
            <v>F</v>
          </cell>
          <cell r="B6942" t="str">
            <v>2</v>
          </cell>
          <cell r="D6942" t="str">
            <v>001612</v>
          </cell>
          <cell r="E6942">
            <v>38594</v>
          </cell>
          <cell r="F6942" t="str">
            <v>1010200</v>
          </cell>
          <cell r="G6942" t="str">
            <v>110302010200</v>
          </cell>
          <cell r="H6942">
            <v>48154400</v>
          </cell>
          <cell r="I6942" t="str">
            <v>D</v>
          </cell>
          <cell r="J6942" t="str">
            <v>DROPING YDP U/ BY KESEHATAN AGUSTUS'05</v>
          </cell>
          <cell r="K6942" t="str">
            <v>301670370</v>
          </cell>
        </row>
        <row r="6943">
          <cell r="A6943" t="str">
            <v>F</v>
          </cell>
          <cell r="B6943" t="str">
            <v>2</v>
          </cell>
          <cell r="D6943" t="str">
            <v>001612</v>
          </cell>
          <cell r="E6943">
            <v>38594</v>
          </cell>
          <cell r="F6943" t="str">
            <v>1350300</v>
          </cell>
          <cell r="G6943" t="str">
            <v>210506010300</v>
          </cell>
          <cell r="H6943">
            <v>48154400</v>
          </cell>
          <cell r="I6943" t="str">
            <v>K</v>
          </cell>
          <cell r="J6943" t="str">
            <v>DROPING YDP U/BY KESEHATAN PENSIUN</v>
          </cell>
          <cell r="K6943" t="str">
            <v>301670380</v>
          </cell>
        </row>
        <row r="6944">
          <cell r="A6944" t="str">
            <v>F</v>
          </cell>
          <cell r="B6944" t="str">
            <v>2</v>
          </cell>
          <cell r="D6944" t="str">
            <v>001613</v>
          </cell>
          <cell r="E6944">
            <v>38594</v>
          </cell>
          <cell r="F6944" t="str">
            <v>1010200</v>
          </cell>
          <cell r="G6944" t="str">
            <v>110302010200</v>
          </cell>
          <cell r="H6944">
            <v>568395</v>
          </cell>
          <cell r="I6944" t="str">
            <v>D</v>
          </cell>
          <cell r="J6944" t="str">
            <v>SETORAN TUNAI KF TD</v>
          </cell>
          <cell r="K6944" t="str">
            <v>301670390</v>
          </cell>
        </row>
        <row r="6945">
          <cell r="A6945" t="str">
            <v>F</v>
          </cell>
          <cell r="B6945" t="str">
            <v>2</v>
          </cell>
          <cell r="D6945" t="str">
            <v>001613</v>
          </cell>
          <cell r="E6945">
            <v>38594</v>
          </cell>
          <cell r="F6945" t="str">
            <v>121KI56</v>
          </cell>
          <cell r="G6945" t="str">
            <v>11110501KI56</v>
          </cell>
          <cell r="H6945">
            <v>568395</v>
          </cell>
          <cell r="I6945" t="str">
            <v>K</v>
          </cell>
          <cell r="J6945" t="str">
            <v>SETORAN TUNAI KF TD</v>
          </cell>
          <cell r="K6945" t="str">
            <v>301670400</v>
          </cell>
        </row>
        <row r="6946">
          <cell r="A6946" t="str">
            <v>F</v>
          </cell>
          <cell r="B6946" t="str">
            <v>2</v>
          </cell>
          <cell r="D6946" t="str">
            <v>001614</v>
          </cell>
          <cell r="E6946">
            <v>38595</v>
          </cell>
          <cell r="F6946" t="str">
            <v>4960200</v>
          </cell>
          <cell r="G6946" t="str">
            <v>680402010200</v>
          </cell>
          <cell r="H6946">
            <v>10000</v>
          </cell>
          <cell r="I6946" t="str">
            <v>D</v>
          </cell>
          <cell r="J6946" t="str">
            <v>BIAYA ADMINISTRASI BANK AGUSTUS'05</v>
          </cell>
          <cell r="K6946" t="str">
            <v>301670410</v>
          </cell>
        </row>
        <row r="6947">
          <cell r="A6947" t="str">
            <v>F</v>
          </cell>
          <cell r="B6947" t="str">
            <v>2</v>
          </cell>
          <cell r="D6947" t="str">
            <v>001614</v>
          </cell>
          <cell r="E6947">
            <v>38595</v>
          </cell>
          <cell r="F6947" t="str">
            <v>1010200</v>
          </cell>
          <cell r="G6947" t="str">
            <v>110302010200</v>
          </cell>
          <cell r="H6947">
            <v>10000</v>
          </cell>
          <cell r="I6947" t="str">
            <v>K</v>
          </cell>
          <cell r="J6947" t="str">
            <v>BIAYA ADMINISTRASI BANK AGUSTUS'05</v>
          </cell>
          <cell r="K6947" t="str">
            <v>301670420</v>
          </cell>
        </row>
        <row r="6948">
          <cell r="A6948" t="str">
            <v>F</v>
          </cell>
          <cell r="B6948" t="str">
            <v>2</v>
          </cell>
          <cell r="D6948" t="str">
            <v>001615</v>
          </cell>
          <cell r="E6948">
            <v>38595</v>
          </cell>
          <cell r="F6948" t="str">
            <v>9000100</v>
          </cell>
          <cell r="G6948" t="str">
            <v>710101010100</v>
          </cell>
          <cell r="H6948">
            <v>119634.64</v>
          </cell>
          <cell r="I6948" t="str">
            <v>D</v>
          </cell>
          <cell r="J6948" t="str">
            <v>PAJAK JAGIR BL AGUSTUS'05</v>
          </cell>
          <cell r="K6948" t="str">
            <v>301670430</v>
          </cell>
        </row>
        <row r="6949">
          <cell r="A6949" t="str">
            <v>F</v>
          </cell>
          <cell r="B6949" t="str">
            <v>2</v>
          </cell>
          <cell r="D6949" t="str">
            <v>001615</v>
          </cell>
          <cell r="E6949">
            <v>38595</v>
          </cell>
          <cell r="F6949" t="str">
            <v>1010200</v>
          </cell>
          <cell r="G6949" t="str">
            <v>110302010200</v>
          </cell>
          <cell r="H6949">
            <v>119634.64</v>
          </cell>
          <cell r="I6949" t="str">
            <v>K</v>
          </cell>
          <cell r="J6949" t="str">
            <v>PAJAK JAGIR BL AGUSTUS'05</v>
          </cell>
          <cell r="K6949" t="str">
            <v>301670440</v>
          </cell>
        </row>
        <row r="6950">
          <cell r="A6950" t="str">
            <v>F</v>
          </cell>
          <cell r="B6950" t="str">
            <v>2</v>
          </cell>
          <cell r="D6950" t="str">
            <v>001616</v>
          </cell>
          <cell r="E6950">
            <v>38595</v>
          </cell>
          <cell r="F6950" t="str">
            <v>4840000</v>
          </cell>
          <cell r="G6950" t="str">
            <v>670301010000</v>
          </cell>
          <cell r="H6950">
            <v>6000</v>
          </cell>
          <cell r="I6950" t="str">
            <v>D</v>
          </cell>
          <cell r="J6950" t="str">
            <v>BIAYA METERAI BANK BLN AGUSTUS'05</v>
          </cell>
          <cell r="K6950" t="str">
            <v>301670450</v>
          </cell>
        </row>
        <row r="6951">
          <cell r="A6951" t="str">
            <v>F</v>
          </cell>
          <cell r="B6951" t="str">
            <v>2</v>
          </cell>
          <cell r="D6951" t="str">
            <v>001616</v>
          </cell>
          <cell r="E6951">
            <v>38595</v>
          </cell>
          <cell r="F6951" t="str">
            <v>1010200</v>
          </cell>
          <cell r="G6951" t="str">
            <v>110302010200</v>
          </cell>
          <cell r="H6951">
            <v>6000</v>
          </cell>
          <cell r="I6951" t="str">
            <v>K</v>
          </cell>
          <cell r="J6951" t="str">
            <v>BIAYA METERAI BANK BLN AGUSTUS'05</v>
          </cell>
          <cell r="K6951" t="str">
            <v>301670460</v>
          </cell>
        </row>
        <row r="6952">
          <cell r="A6952" t="str">
            <v>F</v>
          </cell>
          <cell r="B6952" t="str">
            <v>2</v>
          </cell>
          <cell r="D6952" t="str">
            <v>001617</v>
          </cell>
          <cell r="E6952">
            <v>38595</v>
          </cell>
          <cell r="F6952" t="str">
            <v>1010200</v>
          </cell>
          <cell r="G6952" t="str">
            <v>110302010200</v>
          </cell>
          <cell r="H6952">
            <v>598173.21</v>
          </cell>
          <cell r="I6952" t="str">
            <v>D</v>
          </cell>
          <cell r="J6952" t="str">
            <v>JASA GIRO BLN AGUSTUS'05</v>
          </cell>
          <cell r="K6952" t="str">
            <v>301670470</v>
          </cell>
        </row>
        <row r="6953">
          <cell r="A6953" t="str">
            <v>F</v>
          </cell>
          <cell r="B6953" t="str">
            <v>2</v>
          </cell>
          <cell r="D6953" t="str">
            <v>001617</v>
          </cell>
          <cell r="E6953">
            <v>38595</v>
          </cell>
          <cell r="F6953" t="str">
            <v>9000100</v>
          </cell>
          <cell r="G6953" t="str">
            <v>710101010100</v>
          </cell>
          <cell r="H6953">
            <v>598173.21</v>
          </cell>
          <cell r="I6953" t="str">
            <v>K</v>
          </cell>
          <cell r="J6953" t="str">
            <v>JASA GIRO BLN AGUSTUS'05</v>
          </cell>
          <cell r="K6953" t="str">
            <v>301670480</v>
          </cell>
        </row>
        <row r="6954">
          <cell r="A6954" t="str">
            <v>F</v>
          </cell>
          <cell r="B6954" t="str">
            <v>2</v>
          </cell>
          <cell r="D6954" t="str">
            <v>001618</v>
          </cell>
          <cell r="E6954">
            <v>38573</v>
          </cell>
          <cell r="F6954" t="str">
            <v>4960200</v>
          </cell>
          <cell r="G6954" t="str">
            <v>680402010200</v>
          </cell>
          <cell r="H6954">
            <v>1000</v>
          </cell>
          <cell r="I6954" t="str">
            <v>D</v>
          </cell>
          <cell r="J6954" t="str">
            <v>BIAYA PRINT RC TGL 9 AGUSTUS'05</v>
          </cell>
          <cell r="K6954" t="str">
            <v>301670490</v>
          </cell>
        </row>
        <row r="6955">
          <cell r="A6955" t="str">
            <v>F</v>
          </cell>
          <cell r="B6955" t="str">
            <v>2</v>
          </cell>
          <cell r="D6955" t="str">
            <v>001618</v>
          </cell>
          <cell r="E6955">
            <v>38573</v>
          </cell>
          <cell r="F6955" t="str">
            <v>1010200</v>
          </cell>
          <cell r="G6955" t="str">
            <v>110302010200</v>
          </cell>
          <cell r="H6955">
            <v>1000</v>
          </cell>
          <cell r="I6955" t="str">
            <v>K</v>
          </cell>
          <cell r="J6955" t="str">
            <v>BIAYA PRINT RC TGL 9 AGUSTUS'05</v>
          </cell>
          <cell r="K6955" t="str">
            <v>301670500</v>
          </cell>
        </row>
        <row r="6956">
          <cell r="A6956" t="str">
            <v>F</v>
          </cell>
          <cell r="B6956" t="str">
            <v>2</v>
          </cell>
          <cell r="D6956" t="str">
            <v>001619</v>
          </cell>
          <cell r="E6956">
            <v>38582</v>
          </cell>
          <cell r="F6956" t="str">
            <v>4960200</v>
          </cell>
          <cell r="G6956" t="str">
            <v>680402010200</v>
          </cell>
          <cell r="H6956">
            <v>1000</v>
          </cell>
          <cell r="I6956" t="str">
            <v>D</v>
          </cell>
          <cell r="J6956" t="str">
            <v>BIAYA PRINT RC TGL 18 AGUSTUS'05</v>
          </cell>
          <cell r="K6956" t="str">
            <v>301670510</v>
          </cell>
        </row>
        <row r="6957">
          <cell r="A6957" t="str">
            <v>F</v>
          </cell>
          <cell r="B6957" t="str">
            <v>2</v>
          </cell>
          <cell r="D6957" t="str">
            <v>001619</v>
          </cell>
          <cell r="E6957">
            <v>38582</v>
          </cell>
          <cell r="F6957" t="str">
            <v>1010200</v>
          </cell>
          <cell r="G6957" t="str">
            <v>110302010200</v>
          </cell>
          <cell r="H6957">
            <v>1000</v>
          </cell>
          <cell r="I6957" t="str">
            <v>K</v>
          </cell>
          <cell r="J6957" t="str">
            <v>BIAYA PRINT RC TGL 18 AGUSTUS'05</v>
          </cell>
          <cell r="K6957" t="str">
            <v>301670520</v>
          </cell>
        </row>
        <row r="6958">
          <cell r="A6958" t="str">
            <v>F</v>
          </cell>
          <cell r="B6958" t="str">
            <v>2</v>
          </cell>
          <cell r="D6958" t="str">
            <v>001620</v>
          </cell>
          <cell r="E6958">
            <v>38589</v>
          </cell>
          <cell r="F6958" t="str">
            <v>4960200</v>
          </cell>
          <cell r="G6958" t="str">
            <v>680402010200</v>
          </cell>
          <cell r="H6958">
            <v>1000</v>
          </cell>
          <cell r="I6958" t="str">
            <v>D</v>
          </cell>
          <cell r="J6958" t="str">
            <v>BIAYA PRINT RC TGL 25 AGUSTUS'05</v>
          </cell>
          <cell r="K6958" t="str">
            <v>301670530</v>
          </cell>
        </row>
        <row r="6959">
          <cell r="A6959" t="str">
            <v>F</v>
          </cell>
          <cell r="B6959" t="str">
            <v>2</v>
          </cell>
          <cell r="D6959" t="str">
            <v>001620</v>
          </cell>
          <cell r="E6959">
            <v>38589</v>
          </cell>
          <cell r="F6959" t="str">
            <v>1010200</v>
          </cell>
          <cell r="G6959" t="str">
            <v>110302010200</v>
          </cell>
          <cell r="H6959">
            <v>1000</v>
          </cell>
          <cell r="I6959" t="str">
            <v>K</v>
          </cell>
          <cell r="J6959" t="str">
            <v>BIAYA PRINT RC TGL 25 AGUSTUS'05</v>
          </cell>
          <cell r="K6959" t="str">
            <v>301670540</v>
          </cell>
        </row>
        <row r="6960">
          <cell r="A6960" t="str">
            <v>F</v>
          </cell>
          <cell r="B6960" t="str">
            <v>2</v>
          </cell>
          <cell r="D6960" t="str">
            <v>001621</v>
          </cell>
          <cell r="E6960">
            <v>38594</v>
          </cell>
          <cell r="F6960" t="str">
            <v>4960200</v>
          </cell>
          <cell r="G6960" t="str">
            <v>680402010200</v>
          </cell>
          <cell r="H6960">
            <v>1000</v>
          </cell>
          <cell r="I6960" t="str">
            <v>D</v>
          </cell>
          <cell r="J6960" t="str">
            <v>BIAYA PRINT RC TGL 30 AGUSTUS'05</v>
          </cell>
          <cell r="K6960" t="str">
            <v>301670550</v>
          </cell>
        </row>
        <row r="6961">
          <cell r="A6961" t="str">
            <v>F</v>
          </cell>
          <cell r="B6961" t="str">
            <v>2</v>
          </cell>
          <cell r="D6961" t="str">
            <v>001621</v>
          </cell>
          <cell r="E6961">
            <v>38594</v>
          </cell>
          <cell r="F6961" t="str">
            <v>1010200</v>
          </cell>
          <cell r="G6961" t="str">
            <v>110302010200</v>
          </cell>
          <cell r="H6961">
            <v>1000</v>
          </cell>
          <cell r="I6961" t="str">
            <v>K</v>
          </cell>
          <cell r="J6961" t="str">
            <v>BIAYA PRINT RC TGL 30 AGUSTUS'05</v>
          </cell>
          <cell r="K6961" t="str">
            <v>301670560</v>
          </cell>
        </row>
        <row r="6962">
          <cell r="A6962" t="str">
            <v>F</v>
          </cell>
          <cell r="B6962" t="str">
            <v>2</v>
          </cell>
          <cell r="D6962" t="str">
            <v>001622</v>
          </cell>
          <cell r="E6962">
            <v>38566</v>
          </cell>
          <cell r="F6962" t="str">
            <v>1010300</v>
          </cell>
          <cell r="G6962" t="str">
            <v>110302020300</v>
          </cell>
          <cell r="H6962">
            <v>216048500</v>
          </cell>
          <cell r="I6962" t="str">
            <v>D</v>
          </cell>
          <cell r="J6962" t="str">
            <v>DROPING YDP U/ PENSIUAN BL AGUSTUS 2005</v>
          </cell>
          <cell r="K6962" t="str">
            <v>301670570</v>
          </cell>
        </row>
        <row r="6963">
          <cell r="A6963" t="str">
            <v>F</v>
          </cell>
          <cell r="B6963" t="str">
            <v>2</v>
          </cell>
          <cell r="D6963" t="str">
            <v>001622</v>
          </cell>
          <cell r="E6963">
            <v>38566</v>
          </cell>
          <cell r="F6963" t="str">
            <v>1350300</v>
          </cell>
          <cell r="G6963" t="str">
            <v>210506010300</v>
          </cell>
          <cell r="H6963">
            <v>216048500</v>
          </cell>
          <cell r="I6963" t="str">
            <v>K</v>
          </cell>
          <cell r="J6963" t="str">
            <v>DROPING YDP U/UANG PENSIUN AGUSTUS'05</v>
          </cell>
          <cell r="K6963" t="str">
            <v>301670580</v>
          </cell>
        </row>
        <row r="6964">
          <cell r="A6964" t="str">
            <v>F</v>
          </cell>
          <cell r="B6964" t="str">
            <v>2</v>
          </cell>
          <cell r="D6964" t="str">
            <v>001623</v>
          </cell>
          <cell r="E6964">
            <v>38567</v>
          </cell>
          <cell r="F6964" t="str">
            <v>1010300</v>
          </cell>
          <cell r="G6964" t="str">
            <v>110302020300</v>
          </cell>
          <cell r="H6964">
            <v>524000000</v>
          </cell>
          <cell r="I6964" t="str">
            <v>D</v>
          </cell>
          <cell r="J6964" t="str">
            <v>DROPING KP U/ KONJUNGTUR BL AGUSTUS'05</v>
          </cell>
          <cell r="K6964" t="str">
            <v>301670590</v>
          </cell>
        </row>
        <row r="6965">
          <cell r="A6965" t="str">
            <v>F</v>
          </cell>
          <cell r="B6965" t="str">
            <v>2</v>
          </cell>
          <cell r="D6965" t="str">
            <v>001623</v>
          </cell>
          <cell r="E6965">
            <v>38567</v>
          </cell>
          <cell r="F6965" t="str">
            <v>1510200</v>
          </cell>
          <cell r="G6965" t="str">
            <v>210820020200</v>
          </cell>
          <cell r="H6965">
            <v>524000000</v>
          </cell>
          <cell r="I6965" t="str">
            <v>K</v>
          </cell>
          <cell r="J6965" t="str">
            <v>DROPING KP U/ KONJUNGTUR BL AGUSTUS'05</v>
          </cell>
          <cell r="K6965" t="str">
            <v>301670600</v>
          </cell>
        </row>
        <row r="6966">
          <cell r="A6966" t="str">
            <v>F</v>
          </cell>
          <cell r="B6966" t="str">
            <v>2</v>
          </cell>
          <cell r="D6966" t="str">
            <v>001624</v>
          </cell>
          <cell r="E6966">
            <v>38568</v>
          </cell>
          <cell r="F6966" t="str">
            <v>1010300</v>
          </cell>
          <cell r="G6966" t="str">
            <v>110302020300</v>
          </cell>
          <cell r="H6966">
            <v>42846700</v>
          </cell>
          <cell r="I6966" t="str">
            <v>D</v>
          </cell>
          <cell r="J6966" t="str">
            <v>DROPING YDP U/ PENSIUN SEKALIGUS YANU BAHAGIANI</v>
          </cell>
          <cell r="K6966" t="str">
            <v>301670610</v>
          </cell>
        </row>
        <row r="6967">
          <cell r="A6967" t="str">
            <v>F</v>
          </cell>
          <cell r="B6967" t="str">
            <v>2</v>
          </cell>
          <cell r="D6967" t="str">
            <v>001624</v>
          </cell>
          <cell r="E6967">
            <v>38568</v>
          </cell>
          <cell r="F6967" t="str">
            <v>1350300</v>
          </cell>
          <cell r="G6967" t="str">
            <v>210506010300</v>
          </cell>
          <cell r="H6967">
            <v>42846700</v>
          </cell>
          <cell r="I6967" t="str">
            <v>K</v>
          </cell>
          <cell r="J6967" t="str">
            <v>DROPING YDP U/ PENSIUN SEKALIGUS YANI BAHAGIANI</v>
          </cell>
          <cell r="K6967" t="str">
            <v>301670620</v>
          </cell>
        </row>
        <row r="6968">
          <cell r="A6968" t="str">
            <v>F</v>
          </cell>
          <cell r="B6968" t="str">
            <v>2</v>
          </cell>
          <cell r="D6968" t="str">
            <v>001625</v>
          </cell>
          <cell r="E6968">
            <v>38568</v>
          </cell>
          <cell r="F6968" t="str">
            <v>1010300</v>
          </cell>
          <cell r="G6968" t="str">
            <v>110302020300</v>
          </cell>
          <cell r="H6968">
            <v>129500</v>
          </cell>
          <cell r="I6968" t="str">
            <v>D</v>
          </cell>
          <cell r="J6968" t="str">
            <v>DROPING YDP U/ PENSIUN ADI /RATNASARI</v>
          </cell>
          <cell r="K6968" t="str">
            <v>301670630</v>
          </cell>
        </row>
        <row r="6969">
          <cell r="A6969" t="str">
            <v>F</v>
          </cell>
          <cell r="B6969" t="str">
            <v>2</v>
          </cell>
          <cell r="D6969" t="str">
            <v>001625</v>
          </cell>
          <cell r="E6969">
            <v>38568</v>
          </cell>
          <cell r="F6969" t="str">
            <v>1350300</v>
          </cell>
          <cell r="G6969" t="str">
            <v>210506010300</v>
          </cell>
          <cell r="H6969">
            <v>129500</v>
          </cell>
          <cell r="I6969" t="str">
            <v>K</v>
          </cell>
          <cell r="J6969" t="str">
            <v>DROPING YDP UANG PENSIUN ADI / RATANSIH</v>
          </cell>
          <cell r="K6969" t="str">
            <v>301670640</v>
          </cell>
        </row>
        <row r="6970">
          <cell r="A6970" t="str">
            <v>F</v>
          </cell>
          <cell r="B6970" t="str">
            <v>2</v>
          </cell>
          <cell r="D6970" t="str">
            <v>001626</v>
          </cell>
          <cell r="E6970">
            <v>38568</v>
          </cell>
          <cell r="F6970" t="str">
            <v>1010300</v>
          </cell>
          <cell r="G6970" t="str">
            <v>110302020300</v>
          </cell>
          <cell r="H6970">
            <v>200000000</v>
          </cell>
          <cell r="I6970" t="str">
            <v>D</v>
          </cell>
          <cell r="J6970" t="str">
            <v>PEMINDAH BUKUAN TGL 4 AGUSTUS 2005</v>
          </cell>
          <cell r="K6970" t="str">
            <v>301670650</v>
          </cell>
        </row>
        <row r="6971">
          <cell r="A6971" t="str">
            <v>F</v>
          </cell>
          <cell r="B6971" t="str">
            <v>2</v>
          </cell>
          <cell r="D6971" t="str">
            <v>001626</v>
          </cell>
          <cell r="E6971">
            <v>38568</v>
          </cell>
          <cell r="F6971" t="str">
            <v>1090000</v>
          </cell>
          <cell r="G6971" t="str">
            <v>110201010000</v>
          </cell>
          <cell r="H6971">
            <v>200000000</v>
          </cell>
          <cell r="I6971" t="str">
            <v>K</v>
          </cell>
          <cell r="J6971" t="str">
            <v>PEMINDAH BUKUAN TGL 4 AGUSTUS 2005</v>
          </cell>
          <cell r="K6971" t="str">
            <v>301670660</v>
          </cell>
        </row>
        <row r="6972">
          <cell r="A6972" t="str">
            <v>F</v>
          </cell>
          <cell r="B6972" t="str">
            <v>2</v>
          </cell>
          <cell r="D6972" t="str">
            <v>001627</v>
          </cell>
          <cell r="E6972">
            <v>38572</v>
          </cell>
          <cell r="F6972" t="str">
            <v>1010300</v>
          </cell>
          <cell r="G6972" t="str">
            <v>110302020300</v>
          </cell>
          <cell r="H6972">
            <v>34769288</v>
          </cell>
          <cell r="I6972" t="str">
            <v>D</v>
          </cell>
          <cell r="J6972" t="str">
            <v>DROPING KP U/ HUT KF KE 34</v>
          </cell>
          <cell r="K6972" t="str">
            <v>301670670</v>
          </cell>
        </row>
        <row r="6973">
          <cell r="A6973" t="str">
            <v>F</v>
          </cell>
          <cell r="B6973" t="str">
            <v>2</v>
          </cell>
          <cell r="D6973" t="str">
            <v>001627</v>
          </cell>
          <cell r="E6973">
            <v>38572</v>
          </cell>
          <cell r="F6973" t="str">
            <v>1510200</v>
          </cell>
          <cell r="G6973" t="str">
            <v>210820020200</v>
          </cell>
          <cell r="H6973">
            <v>34769288</v>
          </cell>
          <cell r="I6973" t="str">
            <v>K</v>
          </cell>
          <cell r="J6973" t="str">
            <v>DROPING KP U/ HUT KF KE 34</v>
          </cell>
          <cell r="K6973" t="str">
            <v>301670680</v>
          </cell>
        </row>
        <row r="6974">
          <cell r="A6974" t="str">
            <v>F</v>
          </cell>
          <cell r="B6974" t="str">
            <v>2</v>
          </cell>
          <cell r="D6974" t="str">
            <v>001628</v>
          </cell>
          <cell r="E6974">
            <v>38572</v>
          </cell>
          <cell r="F6974" t="str">
            <v>1010300</v>
          </cell>
          <cell r="G6974" t="str">
            <v>110302020300</v>
          </cell>
          <cell r="H6974">
            <v>84924000</v>
          </cell>
          <cell r="I6974" t="str">
            <v>D</v>
          </cell>
          <cell r="J6974" t="str">
            <v>DROPING KP U/ KOMPROD BLN JUNI 2005</v>
          </cell>
          <cell r="K6974" t="str">
            <v>301670690</v>
          </cell>
        </row>
        <row r="6975">
          <cell r="A6975" t="str">
            <v>F</v>
          </cell>
          <cell r="B6975" t="str">
            <v>2</v>
          </cell>
          <cell r="D6975" t="str">
            <v>001628</v>
          </cell>
          <cell r="E6975">
            <v>38572</v>
          </cell>
          <cell r="F6975" t="str">
            <v>1510200</v>
          </cell>
          <cell r="G6975" t="str">
            <v>210820020200</v>
          </cell>
          <cell r="H6975">
            <v>84924000</v>
          </cell>
          <cell r="I6975" t="str">
            <v>K</v>
          </cell>
          <cell r="J6975" t="str">
            <v>DROPING KP U/ KOMPROD BLN JUNI 2005</v>
          </cell>
          <cell r="K6975" t="str">
            <v>301670700</v>
          </cell>
        </row>
        <row r="6976">
          <cell r="A6976" t="str">
            <v>F</v>
          </cell>
          <cell r="B6976" t="str">
            <v>2</v>
          </cell>
          <cell r="D6976" t="str">
            <v>001629</v>
          </cell>
          <cell r="E6976">
            <v>38575</v>
          </cell>
          <cell r="F6976" t="str">
            <v>1010300</v>
          </cell>
          <cell r="G6976" t="str">
            <v>110302020300</v>
          </cell>
          <cell r="H6976">
            <v>525000000</v>
          </cell>
          <cell r="I6976" t="str">
            <v>D</v>
          </cell>
          <cell r="J6976" t="str">
            <v>DROPING KP U/ TUNJANGAN PERUSAHAAN AGUSTUS'05</v>
          </cell>
          <cell r="K6976" t="str">
            <v>301670710</v>
          </cell>
        </row>
        <row r="6977">
          <cell r="A6977" t="str">
            <v>F</v>
          </cell>
          <cell r="B6977" t="str">
            <v>2</v>
          </cell>
          <cell r="D6977" t="str">
            <v>001629</v>
          </cell>
          <cell r="E6977">
            <v>38575</v>
          </cell>
          <cell r="F6977" t="str">
            <v>1510200</v>
          </cell>
          <cell r="G6977" t="str">
            <v>210820020200</v>
          </cell>
          <cell r="H6977">
            <v>525000000</v>
          </cell>
          <cell r="I6977" t="str">
            <v>K</v>
          </cell>
          <cell r="J6977" t="str">
            <v>DROPING KP U/ TUNJANGAN PERUSAHAAN AGUSTUS'05</v>
          </cell>
          <cell r="K6977" t="str">
            <v>301670720</v>
          </cell>
        </row>
        <row r="6978">
          <cell r="A6978" t="str">
            <v>F</v>
          </cell>
          <cell r="B6978" t="str">
            <v>2</v>
          </cell>
          <cell r="D6978" t="str">
            <v>001630</v>
          </cell>
          <cell r="E6978">
            <v>38576</v>
          </cell>
          <cell r="F6978" t="str">
            <v>1010300</v>
          </cell>
          <cell r="G6978" t="str">
            <v>110302020300</v>
          </cell>
          <cell r="H6978">
            <v>178500</v>
          </cell>
          <cell r="I6978" t="str">
            <v>D</v>
          </cell>
          <cell r="J6978" t="str">
            <v>DROPIN YDP U/ PENSIUN MARIA</v>
          </cell>
          <cell r="K6978" t="str">
            <v>301670730</v>
          </cell>
        </row>
        <row r="6979">
          <cell r="A6979" t="str">
            <v>F</v>
          </cell>
          <cell r="B6979" t="str">
            <v>2</v>
          </cell>
          <cell r="D6979" t="str">
            <v>001630</v>
          </cell>
          <cell r="E6979">
            <v>38576</v>
          </cell>
          <cell r="F6979" t="str">
            <v>1350300</v>
          </cell>
          <cell r="G6979" t="str">
            <v>210506010300</v>
          </cell>
          <cell r="H6979">
            <v>178500</v>
          </cell>
          <cell r="I6979" t="str">
            <v>K</v>
          </cell>
          <cell r="J6979" t="str">
            <v>DROPING YDP U/PENSIUN MARIA</v>
          </cell>
          <cell r="K6979" t="str">
            <v>301670740</v>
          </cell>
        </row>
        <row r="6980">
          <cell r="A6980" t="str">
            <v>F</v>
          </cell>
          <cell r="B6980" t="str">
            <v>2</v>
          </cell>
          <cell r="D6980" t="str">
            <v>001631</v>
          </cell>
          <cell r="E6980">
            <v>38580</v>
          </cell>
          <cell r="F6980" t="str">
            <v>1010300</v>
          </cell>
          <cell r="G6980" t="str">
            <v>110302020300</v>
          </cell>
          <cell r="H6980">
            <v>146306000</v>
          </cell>
          <cell r="I6980" t="str">
            <v>D</v>
          </cell>
          <cell r="J6980" t="str">
            <v>DROPING KP U/ SATYA BAKTU TH 2005</v>
          </cell>
          <cell r="K6980" t="str">
            <v>301670750</v>
          </cell>
        </row>
        <row r="6981">
          <cell r="A6981" t="str">
            <v>F</v>
          </cell>
          <cell r="B6981" t="str">
            <v>2</v>
          </cell>
          <cell r="D6981" t="str">
            <v>001631</v>
          </cell>
          <cell r="E6981">
            <v>38580</v>
          </cell>
          <cell r="F6981" t="str">
            <v>1510200</v>
          </cell>
          <cell r="G6981" t="str">
            <v>210820020200</v>
          </cell>
          <cell r="H6981">
            <v>146306000</v>
          </cell>
          <cell r="I6981" t="str">
            <v>K</v>
          </cell>
          <cell r="J6981" t="str">
            <v>DROPING KP U/ SATYA BAKTU TH 2005</v>
          </cell>
          <cell r="K6981" t="str">
            <v>301670760</v>
          </cell>
        </row>
        <row r="6982">
          <cell r="A6982" t="str">
            <v>F</v>
          </cell>
          <cell r="B6982" t="str">
            <v>2</v>
          </cell>
          <cell r="D6982" t="str">
            <v>001632</v>
          </cell>
          <cell r="E6982">
            <v>38587</v>
          </cell>
          <cell r="F6982" t="str">
            <v>1010300</v>
          </cell>
          <cell r="G6982" t="str">
            <v>110302020300</v>
          </cell>
          <cell r="H6982">
            <v>360000000</v>
          </cell>
          <cell r="I6982" t="str">
            <v>D</v>
          </cell>
          <cell r="J6982" t="str">
            <v>DROPING KP U/ GAJI DASAR I AGUSTUS'05</v>
          </cell>
          <cell r="K6982" t="str">
            <v>301670770</v>
          </cell>
        </row>
        <row r="6983">
          <cell r="A6983" t="str">
            <v>F</v>
          </cell>
          <cell r="B6983" t="str">
            <v>2</v>
          </cell>
          <cell r="D6983" t="str">
            <v>001632</v>
          </cell>
          <cell r="E6983">
            <v>38587</v>
          </cell>
          <cell r="F6983" t="str">
            <v>1510200</v>
          </cell>
          <cell r="G6983" t="str">
            <v>210820020200</v>
          </cell>
          <cell r="H6983">
            <v>360000000</v>
          </cell>
          <cell r="I6983" t="str">
            <v>K</v>
          </cell>
          <cell r="J6983" t="str">
            <v>DROPING KP U/ GAJI DASAR I AGUSTUS'05</v>
          </cell>
          <cell r="K6983" t="str">
            <v>301670780</v>
          </cell>
        </row>
        <row r="6984">
          <cell r="A6984" t="str">
            <v>F</v>
          </cell>
          <cell r="B6984" t="str">
            <v>2</v>
          </cell>
          <cell r="D6984" t="str">
            <v>001633</v>
          </cell>
          <cell r="E6984">
            <v>38588</v>
          </cell>
          <cell r="F6984" t="str">
            <v>1010300</v>
          </cell>
          <cell r="G6984" t="str">
            <v>110302020300</v>
          </cell>
          <cell r="H6984">
            <v>70000000</v>
          </cell>
          <cell r="I6984" t="str">
            <v>D</v>
          </cell>
          <cell r="J6984" t="str">
            <v>PEMINDAH BUKUAN TGL 24 AGUSTUS 2005</v>
          </cell>
          <cell r="K6984" t="str">
            <v>301670790</v>
          </cell>
        </row>
        <row r="6985">
          <cell r="A6985" t="str">
            <v>F</v>
          </cell>
          <cell r="B6985" t="str">
            <v>2</v>
          </cell>
          <cell r="D6985" t="str">
            <v>001633</v>
          </cell>
          <cell r="E6985">
            <v>38588</v>
          </cell>
          <cell r="F6985" t="str">
            <v>1090000</v>
          </cell>
          <cell r="G6985" t="str">
            <v>110201010000</v>
          </cell>
          <cell r="H6985">
            <v>70000000</v>
          </cell>
          <cell r="I6985" t="str">
            <v>K</v>
          </cell>
          <cell r="J6985" t="str">
            <v>PEMINDAH BUKUAN TGL 24 AGUSTUS 2005</v>
          </cell>
          <cell r="K6985" t="str">
            <v>301670800</v>
          </cell>
        </row>
        <row r="6986">
          <cell r="A6986" t="str">
            <v>F</v>
          </cell>
          <cell r="B6986" t="str">
            <v>2</v>
          </cell>
          <cell r="D6986" t="str">
            <v>001634</v>
          </cell>
          <cell r="E6986">
            <v>38595</v>
          </cell>
          <cell r="F6986" t="str">
            <v>4960200</v>
          </cell>
          <cell r="G6986" t="str">
            <v>680402010200</v>
          </cell>
          <cell r="H6986">
            <v>10000</v>
          </cell>
          <cell r="I6986" t="str">
            <v>D</v>
          </cell>
          <cell r="J6986" t="str">
            <v>BIAYA ADM BANK BULAN AGUSTUS 2005</v>
          </cell>
          <cell r="K6986" t="str">
            <v>301670810</v>
          </cell>
        </row>
        <row r="6987">
          <cell r="A6987" t="str">
            <v>F</v>
          </cell>
          <cell r="B6987" t="str">
            <v>2</v>
          </cell>
          <cell r="D6987" t="str">
            <v>001634</v>
          </cell>
          <cell r="E6987">
            <v>38595</v>
          </cell>
          <cell r="F6987" t="str">
            <v>1010300</v>
          </cell>
          <cell r="G6987" t="str">
            <v>110302020300</v>
          </cell>
          <cell r="H6987">
            <v>10000</v>
          </cell>
          <cell r="I6987" t="str">
            <v>K</v>
          </cell>
          <cell r="J6987" t="str">
            <v>BIAYA ADM BANK BULAN AGUSTUS 2005</v>
          </cell>
          <cell r="K6987" t="str">
            <v>301670820</v>
          </cell>
        </row>
        <row r="6988">
          <cell r="A6988" t="str">
            <v>F</v>
          </cell>
          <cell r="B6988" t="str">
            <v>2</v>
          </cell>
          <cell r="D6988" t="str">
            <v>001635</v>
          </cell>
          <cell r="E6988">
            <v>38595</v>
          </cell>
          <cell r="F6988" t="str">
            <v>9000100</v>
          </cell>
          <cell r="G6988" t="str">
            <v>710101010100</v>
          </cell>
          <cell r="H6988">
            <v>51885.99</v>
          </cell>
          <cell r="I6988" t="str">
            <v>D</v>
          </cell>
          <cell r="J6988" t="str">
            <v>PAJAK ATAS JAGIR BLN AGUSTUS'05</v>
          </cell>
          <cell r="K6988" t="str">
            <v>301670830</v>
          </cell>
        </row>
        <row r="6989">
          <cell r="A6989" t="str">
            <v>F</v>
          </cell>
          <cell r="B6989" t="str">
            <v>2</v>
          </cell>
          <cell r="D6989" t="str">
            <v>001635</v>
          </cell>
          <cell r="E6989">
            <v>38595</v>
          </cell>
          <cell r="F6989" t="str">
            <v>1010300</v>
          </cell>
          <cell r="G6989" t="str">
            <v>110302020300</v>
          </cell>
          <cell r="H6989">
            <v>51885.99</v>
          </cell>
          <cell r="I6989" t="str">
            <v>K</v>
          </cell>
          <cell r="J6989" t="str">
            <v>PAJAK ATAS JAGIR BLN AGUSTUS'05</v>
          </cell>
          <cell r="K6989" t="str">
            <v>301670840</v>
          </cell>
        </row>
        <row r="6990">
          <cell r="A6990" t="str">
            <v>F</v>
          </cell>
          <cell r="B6990" t="str">
            <v>2</v>
          </cell>
          <cell r="D6990" t="str">
            <v>001636</v>
          </cell>
          <cell r="E6990">
            <v>38595</v>
          </cell>
          <cell r="F6990" t="str">
            <v>4840000</v>
          </cell>
          <cell r="G6990" t="str">
            <v>670301010000</v>
          </cell>
          <cell r="H6990">
            <v>6000</v>
          </cell>
          <cell r="I6990" t="str">
            <v>D</v>
          </cell>
          <cell r="J6990" t="str">
            <v>BIAYA METERAI BANK BLN AGUSTSU 2005</v>
          </cell>
          <cell r="K6990" t="str">
            <v>301670850</v>
          </cell>
        </row>
        <row r="6991">
          <cell r="A6991" t="str">
            <v>F</v>
          </cell>
          <cell r="B6991" t="str">
            <v>2</v>
          </cell>
          <cell r="D6991" t="str">
            <v>001636</v>
          </cell>
          <cell r="E6991">
            <v>38595</v>
          </cell>
          <cell r="F6991" t="str">
            <v>1010300</v>
          </cell>
          <cell r="G6991" t="str">
            <v>110302020300</v>
          </cell>
          <cell r="H6991">
            <v>6000</v>
          </cell>
          <cell r="I6991" t="str">
            <v>K</v>
          </cell>
          <cell r="J6991" t="str">
            <v>BIAYA METERAI BANK BLN AGUSTSU 2005</v>
          </cell>
          <cell r="K6991" t="str">
            <v>301670860</v>
          </cell>
        </row>
        <row r="6992">
          <cell r="A6992" t="str">
            <v>F</v>
          </cell>
          <cell r="B6992" t="str">
            <v>2</v>
          </cell>
          <cell r="D6992" t="str">
            <v>001637</v>
          </cell>
          <cell r="E6992">
            <v>38595</v>
          </cell>
          <cell r="F6992" t="str">
            <v>1010300</v>
          </cell>
          <cell r="G6992" t="str">
            <v>110302020300</v>
          </cell>
          <cell r="H6992">
            <v>216626000</v>
          </cell>
          <cell r="I6992" t="str">
            <v>D</v>
          </cell>
          <cell r="J6992" t="str">
            <v>DROPING YDP U/ PENSIUANAN AGUSTUS'05</v>
          </cell>
          <cell r="K6992" t="str">
            <v>301670870</v>
          </cell>
        </row>
        <row r="6993">
          <cell r="A6993" t="str">
            <v>F</v>
          </cell>
          <cell r="B6993" t="str">
            <v>2</v>
          </cell>
          <cell r="D6993" t="str">
            <v>001637</v>
          </cell>
          <cell r="E6993">
            <v>38595</v>
          </cell>
          <cell r="F6993" t="str">
            <v>1350300</v>
          </cell>
          <cell r="G6993" t="str">
            <v>210506010300</v>
          </cell>
          <cell r="H6993">
            <v>216626000</v>
          </cell>
          <cell r="I6993" t="str">
            <v>K</v>
          </cell>
          <cell r="J6993" t="str">
            <v>DROPING YDP U/PENSIUNAN AGUSTUS'05</v>
          </cell>
          <cell r="K6993" t="str">
            <v>301670880</v>
          </cell>
        </row>
        <row r="6994">
          <cell r="A6994" t="str">
            <v>F</v>
          </cell>
          <cell r="B6994" t="str">
            <v>2</v>
          </cell>
          <cell r="D6994" t="str">
            <v>001638</v>
          </cell>
          <cell r="E6994">
            <v>38595</v>
          </cell>
          <cell r="F6994" t="str">
            <v>1010300</v>
          </cell>
          <cell r="G6994" t="str">
            <v>110302020300</v>
          </cell>
          <cell r="H6994">
            <v>259429.97</v>
          </cell>
          <cell r="I6994" t="str">
            <v>D</v>
          </cell>
          <cell r="J6994" t="str">
            <v>JASA GIRO BL AGUSTUS 2005</v>
          </cell>
          <cell r="K6994" t="str">
            <v>301670890</v>
          </cell>
        </row>
        <row r="6995">
          <cell r="A6995" t="str">
            <v>F</v>
          </cell>
          <cell r="B6995" t="str">
            <v>2</v>
          </cell>
          <cell r="D6995" t="str">
            <v>001638</v>
          </cell>
          <cell r="E6995">
            <v>38595</v>
          </cell>
          <cell r="F6995" t="str">
            <v>9000100</v>
          </cell>
          <cell r="G6995" t="str">
            <v>710101010100</v>
          </cell>
          <cell r="H6995">
            <v>259429.97</v>
          </cell>
          <cell r="I6995" t="str">
            <v>K</v>
          </cell>
          <cell r="J6995" t="str">
            <v>JASA GIRO BL AGUSTUS 2005</v>
          </cell>
          <cell r="K6995" t="str">
            <v>301670900</v>
          </cell>
        </row>
        <row r="6996">
          <cell r="A6996" t="str">
            <v>F</v>
          </cell>
          <cell r="B6996" t="str">
            <v>2</v>
          </cell>
          <cell r="D6996" t="str">
            <v>001639</v>
          </cell>
          <cell r="E6996">
            <v>38573</v>
          </cell>
          <cell r="F6996" t="str">
            <v>4960200</v>
          </cell>
          <cell r="G6996" t="str">
            <v>680402010200</v>
          </cell>
          <cell r="H6996">
            <v>1000</v>
          </cell>
          <cell r="I6996" t="str">
            <v>D</v>
          </cell>
          <cell r="J6996" t="str">
            <v>BIAYA PRINT RC TGL 9 AGUSTUS'05</v>
          </cell>
          <cell r="K6996" t="str">
            <v>301670910</v>
          </cell>
        </row>
        <row r="6997">
          <cell r="A6997" t="str">
            <v>F</v>
          </cell>
          <cell r="B6997" t="str">
            <v>2</v>
          </cell>
          <cell r="D6997" t="str">
            <v>001639</v>
          </cell>
          <cell r="E6997">
            <v>38573</v>
          </cell>
          <cell r="F6997" t="str">
            <v>1010300</v>
          </cell>
          <cell r="G6997" t="str">
            <v>110302020300</v>
          </cell>
          <cell r="H6997">
            <v>1000</v>
          </cell>
          <cell r="I6997" t="str">
            <v>K</v>
          </cell>
          <cell r="J6997" t="str">
            <v>BIAYA PRINT RC TGL 9 AGUSTUS'05</v>
          </cell>
          <cell r="K6997" t="str">
            <v>301670920</v>
          </cell>
        </row>
        <row r="6998">
          <cell r="A6998" t="str">
            <v>F</v>
          </cell>
          <cell r="B6998" t="str">
            <v>2</v>
          </cell>
          <cell r="D6998" t="str">
            <v>001640</v>
          </cell>
          <cell r="E6998">
            <v>38582</v>
          </cell>
          <cell r="F6998" t="str">
            <v>4960200</v>
          </cell>
          <cell r="G6998" t="str">
            <v>680402010200</v>
          </cell>
          <cell r="H6998">
            <v>1000</v>
          </cell>
          <cell r="I6998" t="str">
            <v>D</v>
          </cell>
          <cell r="J6998" t="str">
            <v>BIAYA PRINT RC TGL 18 AGUSTUS'05</v>
          </cell>
          <cell r="K6998" t="str">
            <v>301670930</v>
          </cell>
        </row>
        <row r="6999">
          <cell r="A6999" t="str">
            <v>F</v>
          </cell>
          <cell r="B6999" t="str">
            <v>2</v>
          </cell>
          <cell r="D6999" t="str">
            <v>001640</v>
          </cell>
          <cell r="E6999">
            <v>38582</v>
          </cell>
          <cell r="F6999" t="str">
            <v>1010300</v>
          </cell>
          <cell r="G6999" t="str">
            <v>110302020300</v>
          </cell>
          <cell r="H6999">
            <v>1000</v>
          </cell>
          <cell r="I6999" t="str">
            <v>K</v>
          </cell>
          <cell r="J6999" t="str">
            <v>BIAYA PRINT RC TGL 18 AGUSTUS'05</v>
          </cell>
          <cell r="K6999" t="str">
            <v>301670940</v>
          </cell>
        </row>
        <row r="7000">
          <cell r="A7000" t="str">
            <v>F</v>
          </cell>
          <cell r="B7000" t="str">
            <v>2</v>
          </cell>
          <cell r="D7000" t="str">
            <v>001641</v>
          </cell>
          <cell r="E7000">
            <v>38594</v>
          </cell>
          <cell r="F7000" t="str">
            <v>4960200</v>
          </cell>
          <cell r="G7000" t="str">
            <v>680402010200</v>
          </cell>
          <cell r="H7000">
            <v>1000</v>
          </cell>
          <cell r="I7000" t="str">
            <v>D</v>
          </cell>
          <cell r="J7000" t="str">
            <v>BIAYA PRINT RC TGL 30 AGUSTUS'05</v>
          </cell>
          <cell r="K7000" t="str">
            <v>301670950</v>
          </cell>
        </row>
        <row r="7001">
          <cell r="A7001" t="str">
            <v>F</v>
          </cell>
          <cell r="B7001" t="str">
            <v>2</v>
          </cell>
          <cell r="D7001" t="str">
            <v>001641</v>
          </cell>
          <cell r="E7001">
            <v>38594</v>
          </cell>
          <cell r="F7001" t="str">
            <v>1010300</v>
          </cell>
          <cell r="G7001" t="str">
            <v>110302020300</v>
          </cell>
          <cell r="H7001">
            <v>1000</v>
          </cell>
          <cell r="I7001" t="str">
            <v>K</v>
          </cell>
          <cell r="J7001" t="str">
            <v>BIAYA PRINT RC TGL 30 AGUSTUS'05</v>
          </cell>
          <cell r="K7001" t="str">
            <v>301670960</v>
          </cell>
        </row>
        <row r="7002">
          <cell r="A7002" t="str">
            <v>F</v>
          </cell>
          <cell r="B7002" t="str">
            <v>7</v>
          </cell>
          <cell r="D7002" t="str">
            <v>001508</v>
          </cell>
          <cell r="E7002">
            <v>38595</v>
          </cell>
          <cell r="F7002" t="str">
            <v>130MU16</v>
          </cell>
          <cell r="G7002" t="str">
            <v>21010101MU16</v>
          </cell>
          <cell r="H7002">
            <v>10500000</v>
          </cell>
          <cell r="I7002" t="str">
            <v>K</v>
          </cell>
          <cell r="J7002" t="str">
            <v>MUTIARA, CV.         010/08/KF/2005</v>
          </cell>
          <cell r="K7002" t="str">
            <v>402380010</v>
          </cell>
        </row>
        <row r="7003">
          <cell r="A7003" t="str">
            <v>F</v>
          </cell>
          <cell r="B7003" t="str">
            <v>7</v>
          </cell>
          <cell r="D7003" t="str">
            <v>001508</v>
          </cell>
          <cell r="E7003">
            <v>38595</v>
          </cell>
          <cell r="F7003" t="str">
            <v>130MU16</v>
          </cell>
          <cell r="G7003" t="str">
            <v>21010101MU16</v>
          </cell>
          <cell r="H7003">
            <v>1050000</v>
          </cell>
          <cell r="I7003" t="str">
            <v>K</v>
          </cell>
          <cell r="J7003" t="str">
            <v>KR PPN MUTIARA, CV.     DXEKR-428-0001882      /</v>
          </cell>
          <cell r="K7003" t="str">
            <v>402380020</v>
          </cell>
        </row>
        <row r="7004">
          <cell r="A7004" t="str">
            <v>F</v>
          </cell>
          <cell r="B7004" t="str">
            <v>7</v>
          </cell>
          <cell r="D7004" t="str">
            <v>001508</v>
          </cell>
          <cell r="E7004">
            <v>38595</v>
          </cell>
          <cell r="F7004" t="str">
            <v>187MU16</v>
          </cell>
          <cell r="G7004" t="str">
            <v>11100301MU16</v>
          </cell>
          <cell r="H7004">
            <v>1050000</v>
          </cell>
          <cell r="I7004" t="str">
            <v>D</v>
          </cell>
          <cell r="J7004" t="str">
            <v>PPN 10% MUTIARA, CV.             DXEKR-428-0001882</v>
          </cell>
          <cell r="K7004" t="str">
            <v>402380030</v>
          </cell>
        </row>
        <row r="7005">
          <cell r="A7005" t="str">
            <v>F</v>
          </cell>
          <cell r="B7005" t="str">
            <v>7</v>
          </cell>
          <cell r="D7005" t="str">
            <v>001508</v>
          </cell>
          <cell r="E7005">
            <v>38595</v>
          </cell>
          <cell r="F7005" t="str">
            <v>1390300</v>
          </cell>
          <cell r="G7005" t="str">
            <v>210101020300</v>
          </cell>
          <cell r="H7005">
            <v>10500000</v>
          </cell>
          <cell r="I7005" t="str">
            <v>D</v>
          </cell>
          <cell r="J7005" t="str">
            <v>2101124K51129/07     17500.000-UN DUS ORALIT 200</v>
          </cell>
          <cell r="K7005" t="str">
            <v>402380040</v>
          </cell>
        </row>
        <row r="7006">
          <cell r="A7006" t="str">
            <v>F</v>
          </cell>
          <cell r="B7006" t="str">
            <v>7</v>
          </cell>
          <cell r="D7006" t="str">
            <v>001509</v>
          </cell>
          <cell r="E7006">
            <v>38595</v>
          </cell>
          <cell r="F7006" t="str">
            <v>130MU16</v>
          </cell>
          <cell r="G7006" t="str">
            <v>21010101MU16</v>
          </cell>
          <cell r="H7006">
            <v>6954600</v>
          </cell>
          <cell r="I7006" t="str">
            <v>K</v>
          </cell>
          <cell r="J7006" t="str">
            <v>MUTIARA, CV.         013/09/KF/2005</v>
          </cell>
          <cell r="K7006" t="str">
            <v>402380050</v>
          </cell>
        </row>
        <row r="7007">
          <cell r="A7007" t="str">
            <v>F</v>
          </cell>
          <cell r="B7007" t="str">
            <v>7</v>
          </cell>
          <cell r="D7007" t="str">
            <v>001509</v>
          </cell>
          <cell r="E7007">
            <v>38595</v>
          </cell>
          <cell r="F7007" t="str">
            <v>130MU16</v>
          </cell>
          <cell r="G7007" t="str">
            <v>21010101MU16</v>
          </cell>
          <cell r="H7007">
            <v>695460</v>
          </cell>
          <cell r="I7007" t="str">
            <v>K</v>
          </cell>
          <cell r="J7007" t="str">
            <v>KR PPN MUTIARA, CV.     DXEKR-428-0001883      /</v>
          </cell>
          <cell r="K7007" t="str">
            <v>402380060</v>
          </cell>
        </row>
        <row r="7008">
          <cell r="A7008" t="str">
            <v>F</v>
          </cell>
          <cell r="B7008" t="str">
            <v>7</v>
          </cell>
          <cell r="D7008" t="str">
            <v>001509</v>
          </cell>
          <cell r="E7008">
            <v>38595</v>
          </cell>
          <cell r="F7008" t="str">
            <v>187MU16</v>
          </cell>
          <cell r="G7008" t="str">
            <v>11100301MU16</v>
          </cell>
          <cell r="H7008">
            <v>695460</v>
          </cell>
          <cell r="I7008" t="str">
            <v>D</v>
          </cell>
          <cell r="J7008" t="str">
            <v>PPN 10% MUTIARA, CV.             DXEKR-428-0001883</v>
          </cell>
          <cell r="K7008" t="str">
            <v>402380070</v>
          </cell>
        </row>
        <row r="7009">
          <cell r="A7009" t="str">
            <v>F</v>
          </cell>
          <cell r="B7009" t="str">
            <v>7</v>
          </cell>
          <cell r="D7009" t="str">
            <v>001509</v>
          </cell>
          <cell r="E7009">
            <v>38595</v>
          </cell>
          <cell r="F7009" t="str">
            <v>1390300</v>
          </cell>
          <cell r="G7009" t="str">
            <v>210101020300</v>
          </cell>
          <cell r="H7009">
            <v>2265000</v>
          </cell>
          <cell r="I7009" t="str">
            <v>D</v>
          </cell>
          <cell r="J7009" t="str">
            <v>2101017K51149/07      7550.000-BH DUS TAB METRONID</v>
          </cell>
          <cell r="K7009" t="str">
            <v>402380080</v>
          </cell>
        </row>
        <row r="7010">
          <cell r="A7010" t="str">
            <v>F</v>
          </cell>
          <cell r="B7010" t="str">
            <v>7</v>
          </cell>
          <cell r="D7010" t="str">
            <v>001509</v>
          </cell>
          <cell r="E7010">
            <v>38595</v>
          </cell>
          <cell r="F7010" t="str">
            <v>1390300</v>
          </cell>
          <cell r="G7010" t="str">
            <v>210101020300</v>
          </cell>
          <cell r="H7010">
            <v>511000</v>
          </cell>
          <cell r="I7010" t="str">
            <v>D</v>
          </cell>
          <cell r="J7010" t="str">
            <v>2303134K51146/07      7300.000-LB ET. TAB HCT 25</v>
          </cell>
          <cell r="K7010" t="str">
            <v>402380090</v>
          </cell>
        </row>
        <row r="7011">
          <cell r="A7011" t="str">
            <v>F</v>
          </cell>
          <cell r="B7011" t="str">
            <v>7</v>
          </cell>
          <cell r="D7011" t="str">
            <v>001509</v>
          </cell>
          <cell r="E7011">
            <v>38595</v>
          </cell>
          <cell r="F7011" t="str">
            <v>1390300</v>
          </cell>
          <cell r="G7011" t="str">
            <v>210101020300</v>
          </cell>
          <cell r="H7011">
            <v>93600</v>
          </cell>
          <cell r="I7011" t="str">
            <v>D</v>
          </cell>
          <cell r="J7011" t="str">
            <v>2411014K51145/07      5200.000-LB LEAF METRONIDAZO</v>
          </cell>
          <cell r="K7011" t="str">
            <v>402380100</v>
          </cell>
        </row>
        <row r="7012">
          <cell r="A7012" t="str">
            <v>F</v>
          </cell>
          <cell r="B7012" t="str">
            <v>7</v>
          </cell>
          <cell r="D7012" t="str">
            <v>001509</v>
          </cell>
          <cell r="E7012">
            <v>38595</v>
          </cell>
          <cell r="F7012" t="str">
            <v>1390300</v>
          </cell>
          <cell r="G7012" t="str">
            <v>210101020300</v>
          </cell>
          <cell r="H7012">
            <v>1820000</v>
          </cell>
          <cell r="I7012" t="str">
            <v>D</v>
          </cell>
          <cell r="J7012" t="str">
            <v>2101011K51144/07      5200.000-BH DUS TAB ETHAMBUT</v>
          </cell>
          <cell r="K7012" t="str">
            <v>402380110</v>
          </cell>
        </row>
        <row r="7013">
          <cell r="A7013" t="str">
            <v>F</v>
          </cell>
          <cell r="B7013" t="str">
            <v>7</v>
          </cell>
          <cell r="D7013" t="str">
            <v>001509</v>
          </cell>
          <cell r="E7013">
            <v>38595</v>
          </cell>
          <cell r="F7013" t="str">
            <v>1390300</v>
          </cell>
          <cell r="G7013" t="str">
            <v>210101020300</v>
          </cell>
          <cell r="H7013">
            <v>225000</v>
          </cell>
          <cell r="I7013" t="str">
            <v>D</v>
          </cell>
          <cell r="J7013" t="str">
            <v>2411002K51161/08     12500.000-LB LEAF CHLORAMPHEN</v>
          </cell>
          <cell r="K7013" t="str">
            <v>402380120</v>
          </cell>
        </row>
        <row r="7014">
          <cell r="A7014" t="str">
            <v>F</v>
          </cell>
          <cell r="B7014" t="str">
            <v>7</v>
          </cell>
          <cell r="D7014" t="str">
            <v>001509</v>
          </cell>
          <cell r="E7014">
            <v>38595</v>
          </cell>
          <cell r="F7014" t="str">
            <v>1390300</v>
          </cell>
          <cell r="G7014" t="str">
            <v>210101020300</v>
          </cell>
          <cell r="H7014">
            <v>2040000</v>
          </cell>
          <cell r="I7014" t="str">
            <v>D</v>
          </cell>
          <cell r="J7014" t="str">
            <v>2303108K51162/08     68000.000-LB ET. SUSP CHLORAM</v>
          </cell>
          <cell r="K7014" t="str">
            <v>402380130</v>
          </cell>
        </row>
        <row r="7015">
          <cell r="A7015" t="str">
            <v>F</v>
          </cell>
          <cell r="B7015" t="str">
            <v>7</v>
          </cell>
          <cell r="D7015" t="str">
            <v>001510</v>
          </cell>
          <cell r="E7015">
            <v>38595</v>
          </cell>
          <cell r="F7015" t="str">
            <v>130MU16</v>
          </cell>
          <cell r="G7015" t="str">
            <v>21010101MU16</v>
          </cell>
          <cell r="H7015">
            <v>11536250</v>
          </cell>
          <cell r="I7015" t="str">
            <v>K</v>
          </cell>
          <cell r="J7015" t="str">
            <v>MUTIARA, CV.         012/08/KF/2005</v>
          </cell>
          <cell r="K7015" t="str">
            <v>402380140</v>
          </cell>
        </row>
        <row r="7016">
          <cell r="A7016" t="str">
            <v>F</v>
          </cell>
          <cell r="B7016" t="str">
            <v>7</v>
          </cell>
          <cell r="D7016" t="str">
            <v>001510</v>
          </cell>
          <cell r="E7016">
            <v>38595</v>
          </cell>
          <cell r="F7016" t="str">
            <v>130MU16</v>
          </cell>
          <cell r="G7016" t="str">
            <v>21010101MU16</v>
          </cell>
          <cell r="H7016">
            <v>1153625</v>
          </cell>
          <cell r="I7016" t="str">
            <v>K</v>
          </cell>
          <cell r="J7016" t="str">
            <v>KR PPN MUTIARA, CV.     DXEKR-428-0001884      /</v>
          </cell>
          <cell r="K7016" t="str">
            <v>402380150</v>
          </cell>
        </row>
        <row r="7017">
          <cell r="A7017" t="str">
            <v>F</v>
          </cell>
          <cell r="B7017" t="str">
            <v>7</v>
          </cell>
          <cell r="D7017" t="str">
            <v>001510</v>
          </cell>
          <cell r="E7017">
            <v>38595</v>
          </cell>
          <cell r="F7017" t="str">
            <v>187MU16</v>
          </cell>
          <cell r="G7017" t="str">
            <v>11100301MU16</v>
          </cell>
          <cell r="H7017">
            <v>1153625</v>
          </cell>
          <cell r="I7017" t="str">
            <v>D</v>
          </cell>
          <cell r="J7017" t="str">
            <v>PPN 10% MUTIARA, CV.             DXEKR-428-0001884</v>
          </cell>
          <cell r="K7017" t="str">
            <v>402380160</v>
          </cell>
        </row>
        <row r="7018">
          <cell r="A7018" t="str">
            <v>F</v>
          </cell>
          <cell r="B7018" t="str">
            <v>7</v>
          </cell>
          <cell r="D7018" t="str">
            <v>001510</v>
          </cell>
          <cell r="E7018">
            <v>38595</v>
          </cell>
          <cell r="F7018" t="str">
            <v>1390300</v>
          </cell>
          <cell r="G7018" t="str">
            <v>210101020300</v>
          </cell>
          <cell r="H7018">
            <v>11536250</v>
          </cell>
          <cell r="I7018" t="str">
            <v>D</v>
          </cell>
          <cell r="J7018" t="str">
            <v>2101024K51148/07     41950.000-BH DUS TAB PIROXICA</v>
          </cell>
          <cell r="K7018" t="str">
            <v>402380170</v>
          </cell>
        </row>
        <row r="7019">
          <cell r="A7019" t="str">
            <v>F</v>
          </cell>
          <cell r="B7019" t="str">
            <v>7</v>
          </cell>
          <cell r="D7019" t="str">
            <v>001511</v>
          </cell>
          <cell r="E7019">
            <v>38595</v>
          </cell>
          <cell r="F7019" t="str">
            <v>130MU16</v>
          </cell>
          <cell r="G7019" t="str">
            <v>21010101MU16</v>
          </cell>
          <cell r="H7019">
            <v>6931400</v>
          </cell>
          <cell r="I7019" t="str">
            <v>K</v>
          </cell>
          <cell r="J7019" t="str">
            <v>MUTIARA, CV.         013/08/KF/2005</v>
          </cell>
          <cell r="K7019" t="str">
            <v>402380180</v>
          </cell>
        </row>
        <row r="7020">
          <cell r="A7020" t="str">
            <v>F</v>
          </cell>
          <cell r="B7020" t="str">
            <v>7</v>
          </cell>
          <cell r="D7020" t="str">
            <v>001511</v>
          </cell>
          <cell r="E7020">
            <v>38595</v>
          </cell>
          <cell r="F7020" t="str">
            <v>130MU16</v>
          </cell>
          <cell r="G7020" t="str">
            <v>21010101MU16</v>
          </cell>
          <cell r="H7020">
            <v>693140</v>
          </cell>
          <cell r="I7020" t="str">
            <v>K</v>
          </cell>
          <cell r="J7020" t="str">
            <v>KR PPN MUTIARA, CV.     DXEKR-428-0001885      /</v>
          </cell>
          <cell r="K7020" t="str">
            <v>402380190</v>
          </cell>
        </row>
        <row r="7021">
          <cell r="A7021" t="str">
            <v>F</v>
          </cell>
          <cell r="B7021" t="str">
            <v>7</v>
          </cell>
          <cell r="D7021" t="str">
            <v>001511</v>
          </cell>
          <cell r="E7021">
            <v>38595</v>
          </cell>
          <cell r="F7021" t="str">
            <v>187MU16</v>
          </cell>
          <cell r="G7021" t="str">
            <v>11100301MU16</v>
          </cell>
          <cell r="H7021">
            <v>693140</v>
          </cell>
          <cell r="I7021" t="str">
            <v>D</v>
          </cell>
          <cell r="J7021" t="str">
            <v>PPN 10% MUTIARA, CV.             DXEKR-428-0001885</v>
          </cell>
          <cell r="K7021" t="str">
            <v>402380200</v>
          </cell>
        </row>
        <row r="7022">
          <cell r="A7022" t="str">
            <v>F</v>
          </cell>
          <cell r="B7022" t="str">
            <v>7</v>
          </cell>
          <cell r="D7022" t="str">
            <v>001511</v>
          </cell>
          <cell r="E7022">
            <v>38595</v>
          </cell>
          <cell r="F7022" t="str">
            <v>1390300</v>
          </cell>
          <cell r="G7022" t="str">
            <v>210101020300</v>
          </cell>
          <cell r="H7022">
            <v>517000</v>
          </cell>
          <cell r="I7022" t="str">
            <v>D</v>
          </cell>
          <cell r="J7022" t="str">
            <v>2303178K51164/08      9400.000-LB ET.TAB VIT C 50</v>
          </cell>
          <cell r="K7022" t="str">
            <v>402380210</v>
          </cell>
        </row>
        <row r="7023">
          <cell r="A7023" t="str">
            <v>F</v>
          </cell>
          <cell r="B7023" t="str">
            <v>7</v>
          </cell>
          <cell r="D7023" t="str">
            <v>001511</v>
          </cell>
          <cell r="E7023">
            <v>38595</v>
          </cell>
          <cell r="F7023" t="str">
            <v>1390300</v>
          </cell>
          <cell r="G7023" t="str">
            <v>210101020300</v>
          </cell>
          <cell r="H7023">
            <v>517000</v>
          </cell>
          <cell r="I7023" t="str">
            <v>D</v>
          </cell>
          <cell r="J7023" t="str">
            <v>2303172K51163/08      9400.000-LB ET. TAB DEXAMETH</v>
          </cell>
          <cell r="K7023" t="str">
            <v>402380220</v>
          </cell>
        </row>
        <row r="7024">
          <cell r="A7024" t="str">
            <v>F</v>
          </cell>
          <cell r="B7024" t="str">
            <v>7</v>
          </cell>
          <cell r="D7024" t="str">
            <v>001511</v>
          </cell>
          <cell r="E7024">
            <v>38595</v>
          </cell>
          <cell r="F7024" t="str">
            <v>1390300</v>
          </cell>
          <cell r="G7024" t="str">
            <v>210101020300</v>
          </cell>
          <cell r="H7024">
            <v>4380000</v>
          </cell>
          <cell r="I7024" t="str">
            <v>D</v>
          </cell>
          <cell r="J7024" t="str">
            <v>2101164K51175/08      7300.000-BH DUS TAB HIVIRAL</v>
          </cell>
          <cell r="K7024" t="str">
            <v>402380230</v>
          </cell>
        </row>
        <row r="7025">
          <cell r="A7025" t="str">
            <v>F</v>
          </cell>
          <cell r="B7025" t="str">
            <v>7</v>
          </cell>
          <cell r="D7025" t="str">
            <v>001511</v>
          </cell>
          <cell r="E7025">
            <v>38595</v>
          </cell>
          <cell r="F7025" t="str">
            <v>1390300</v>
          </cell>
          <cell r="G7025" t="str">
            <v>210101020300</v>
          </cell>
          <cell r="H7025">
            <v>365000</v>
          </cell>
          <cell r="I7025" t="str">
            <v>D</v>
          </cell>
          <cell r="J7025" t="str">
            <v>2300167K51179/08      7300.000-LB ET. TAB HIVIRAL</v>
          </cell>
          <cell r="K7025" t="str">
            <v>402380240</v>
          </cell>
        </row>
        <row r="7026">
          <cell r="A7026" t="str">
            <v>F</v>
          </cell>
          <cell r="B7026" t="str">
            <v>7</v>
          </cell>
          <cell r="D7026" t="str">
            <v>001511</v>
          </cell>
          <cell r="E7026">
            <v>38595</v>
          </cell>
          <cell r="F7026" t="str">
            <v>1390300</v>
          </cell>
          <cell r="G7026" t="str">
            <v>210101020300</v>
          </cell>
          <cell r="H7026">
            <v>277400</v>
          </cell>
          <cell r="I7026" t="str">
            <v>D</v>
          </cell>
          <cell r="J7026" t="str">
            <v>2401068K51174/08      7300.000-LB LEAF HIVIRAL</v>
          </cell>
          <cell r="K7026" t="str">
            <v>402380250</v>
          </cell>
        </row>
        <row r="7027">
          <cell r="A7027" t="str">
            <v>F</v>
          </cell>
          <cell r="B7027" t="str">
            <v>7</v>
          </cell>
          <cell r="D7027" t="str">
            <v>001511</v>
          </cell>
          <cell r="E7027">
            <v>38595</v>
          </cell>
          <cell r="F7027" t="str">
            <v>1390300</v>
          </cell>
          <cell r="G7027" t="str">
            <v>210101020300</v>
          </cell>
          <cell r="H7027">
            <v>875000</v>
          </cell>
          <cell r="I7027" t="str">
            <v>D</v>
          </cell>
          <cell r="J7027" t="str">
            <v>2054021K51196/08     12500.000-BH PVC SEAL UK.75 M</v>
          </cell>
          <cell r="K7027" t="str">
            <v>402380260</v>
          </cell>
        </row>
        <row r="7028">
          <cell r="A7028" t="str">
            <v>F</v>
          </cell>
          <cell r="B7028" t="str">
            <v>7</v>
          </cell>
          <cell r="D7028" t="str">
            <v>001512</v>
          </cell>
          <cell r="E7028">
            <v>38595</v>
          </cell>
          <cell r="F7028" t="str">
            <v>130MU16</v>
          </cell>
          <cell r="G7028" t="str">
            <v>21010101MU16</v>
          </cell>
          <cell r="H7028">
            <v>7473400</v>
          </cell>
          <cell r="I7028" t="str">
            <v>K</v>
          </cell>
          <cell r="J7028" t="str">
            <v>MUTIARA, CV.         014/08/KF/2005</v>
          </cell>
          <cell r="K7028" t="str">
            <v>402380270</v>
          </cell>
        </row>
        <row r="7029">
          <cell r="A7029" t="str">
            <v>F</v>
          </cell>
          <cell r="B7029" t="str">
            <v>7</v>
          </cell>
          <cell r="D7029" t="str">
            <v>001512</v>
          </cell>
          <cell r="E7029">
            <v>38595</v>
          </cell>
          <cell r="F7029" t="str">
            <v>130MU16</v>
          </cell>
          <cell r="G7029" t="str">
            <v>21010101MU16</v>
          </cell>
          <cell r="H7029">
            <v>747340</v>
          </cell>
          <cell r="I7029" t="str">
            <v>K</v>
          </cell>
          <cell r="J7029" t="str">
            <v>KR PPN MUTIARA, CV.     DXEKR-428-0001886      /</v>
          </cell>
          <cell r="K7029" t="str">
            <v>402380280</v>
          </cell>
        </row>
        <row r="7030">
          <cell r="A7030" t="str">
            <v>F</v>
          </cell>
          <cell r="B7030" t="str">
            <v>7</v>
          </cell>
          <cell r="D7030" t="str">
            <v>001512</v>
          </cell>
          <cell r="E7030">
            <v>38595</v>
          </cell>
          <cell r="F7030" t="str">
            <v>187MU16</v>
          </cell>
          <cell r="G7030" t="str">
            <v>11100301MU16</v>
          </cell>
          <cell r="H7030">
            <v>747340</v>
          </cell>
          <cell r="I7030" t="str">
            <v>D</v>
          </cell>
          <cell r="J7030" t="str">
            <v>PPN 10% MUTIARA, CV.             DXEKR-428-0001886</v>
          </cell>
          <cell r="K7030" t="str">
            <v>402380290</v>
          </cell>
        </row>
        <row r="7031">
          <cell r="A7031" t="str">
            <v>F</v>
          </cell>
          <cell r="B7031" t="str">
            <v>7</v>
          </cell>
          <cell r="D7031" t="str">
            <v>001512</v>
          </cell>
          <cell r="E7031">
            <v>38595</v>
          </cell>
          <cell r="F7031" t="str">
            <v>1390300</v>
          </cell>
          <cell r="G7031" t="str">
            <v>210101020300</v>
          </cell>
          <cell r="H7031">
            <v>7152500</v>
          </cell>
          <cell r="I7031" t="str">
            <v>D</v>
          </cell>
          <cell r="J7031" t="str">
            <v>2904008K51160/08       286.100-LB LEAF MIKRODIOL A</v>
          </cell>
          <cell r="K7031" t="str">
            <v>402380300</v>
          </cell>
        </row>
        <row r="7032">
          <cell r="A7032" t="str">
            <v>F</v>
          </cell>
          <cell r="B7032" t="str">
            <v>7</v>
          </cell>
          <cell r="D7032" t="str">
            <v>001512</v>
          </cell>
          <cell r="E7032">
            <v>38595</v>
          </cell>
          <cell r="F7032" t="str">
            <v>1390300</v>
          </cell>
          <cell r="G7032" t="str">
            <v>210101020300</v>
          </cell>
          <cell r="H7032">
            <v>78000</v>
          </cell>
          <cell r="I7032" t="str">
            <v>D</v>
          </cell>
          <cell r="J7032" t="str">
            <v>2401018K51171/08      5200.000-LB LEAF GLYCERYL GU</v>
          </cell>
          <cell r="K7032" t="str">
            <v>402380310</v>
          </cell>
        </row>
        <row r="7033">
          <cell r="A7033" t="str">
            <v>F</v>
          </cell>
          <cell r="B7033" t="str">
            <v>7</v>
          </cell>
          <cell r="D7033" t="str">
            <v>001512</v>
          </cell>
          <cell r="E7033">
            <v>38595</v>
          </cell>
          <cell r="F7033" t="str">
            <v>1390300</v>
          </cell>
          <cell r="G7033" t="str">
            <v>210101020300</v>
          </cell>
          <cell r="H7033">
            <v>88400</v>
          </cell>
          <cell r="I7033" t="str">
            <v>D</v>
          </cell>
          <cell r="J7033" t="str">
            <v>2411018K51173/08      5200.000-LB LEAF PREDNISON</v>
          </cell>
          <cell r="K7033" t="str">
            <v>402380320</v>
          </cell>
        </row>
        <row r="7034">
          <cell r="A7034" t="str">
            <v>F</v>
          </cell>
          <cell r="B7034" t="str">
            <v>7</v>
          </cell>
          <cell r="D7034" t="str">
            <v>001512</v>
          </cell>
          <cell r="E7034">
            <v>38595</v>
          </cell>
          <cell r="F7034" t="str">
            <v>1390300</v>
          </cell>
          <cell r="G7034" t="str">
            <v>210101020300</v>
          </cell>
          <cell r="H7034">
            <v>78000</v>
          </cell>
          <cell r="I7034" t="str">
            <v>D</v>
          </cell>
          <cell r="J7034" t="str">
            <v>2401007K51208/08      5200.000-LB LEAF BEK B COMP</v>
          </cell>
          <cell r="K7034" t="str">
            <v>402380330</v>
          </cell>
        </row>
        <row r="7035">
          <cell r="A7035" t="str">
            <v>F</v>
          </cell>
          <cell r="B7035" t="str">
            <v>7</v>
          </cell>
          <cell r="D7035" t="str">
            <v>001512</v>
          </cell>
          <cell r="E7035">
            <v>38595</v>
          </cell>
          <cell r="F7035" t="str">
            <v>1390300</v>
          </cell>
          <cell r="G7035" t="str">
            <v>210101020300</v>
          </cell>
          <cell r="H7035">
            <v>76500</v>
          </cell>
          <cell r="I7035" t="str">
            <v>D</v>
          </cell>
          <cell r="J7035" t="str">
            <v>2401041K51193/08      5100.000-LB LEAF VIT B COMPL</v>
          </cell>
          <cell r="K7035" t="str">
            <v>402380340</v>
          </cell>
        </row>
        <row r="7036">
          <cell r="A7036" t="str">
            <v>F</v>
          </cell>
          <cell r="B7036" t="str">
            <v>7</v>
          </cell>
          <cell r="D7036" t="str">
            <v>001513</v>
          </cell>
          <cell r="E7036">
            <v>38595</v>
          </cell>
          <cell r="F7036" t="str">
            <v>130MU16</v>
          </cell>
          <cell r="G7036" t="str">
            <v>21010101MU16</v>
          </cell>
          <cell r="H7036">
            <v>8352000</v>
          </cell>
          <cell r="I7036" t="str">
            <v>K</v>
          </cell>
          <cell r="J7036" t="str">
            <v>MUTIARA, CV.         015/08/KF/2005</v>
          </cell>
          <cell r="K7036" t="str">
            <v>402380350</v>
          </cell>
        </row>
        <row r="7037">
          <cell r="A7037" t="str">
            <v>F</v>
          </cell>
          <cell r="B7037" t="str">
            <v>7</v>
          </cell>
          <cell r="D7037" t="str">
            <v>001513</v>
          </cell>
          <cell r="E7037">
            <v>38595</v>
          </cell>
          <cell r="F7037" t="str">
            <v>130MU16</v>
          </cell>
          <cell r="G7037" t="str">
            <v>21010101MU16</v>
          </cell>
          <cell r="H7037">
            <v>835200</v>
          </cell>
          <cell r="I7037" t="str">
            <v>K</v>
          </cell>
          <cell r="J7037" t="str">
            <v>KR PPN MUTIARA, CV.     DXEKR-428-0001887      /</v>
          </cell>
          <cell r="K7037" t="str">
            <v>402380360</v>
          </cell>
        </row>
        <row r="7038">
          <cell r="A7038" t="str">
            <v>F</v>
          </cell>
          <cell r="B7038" t="str">
            <v>7</v>
          </cell>
          <cell r="D7038" t="str">
            <v>001513</v>
          </cell>
          <cell r="E7038">
            <v>38595</v>
          </cell>
          <cell r="F7038" t="str">
            <v>187MU16</v>
          </cell>
          <cell r="G7038" t="str">
            <v>11100301MU16</v>
          </cell>
          <cell r="H7038">
            <v>835200</v>
          </cell>
          <cell r="I7038" t="str">
            <v>D</v>
          </cell>
          <cell r="J7038" t="str">
            <v>PPN 10% MUTIARA, CV.             DXEKR-428-0001887</v>
          </cell>
          <cell r="K7038" t="str">
            <v>402380370</v>
          </cell>
        </row>
        <row r="7039">
          <cell r="A7039" t="str">
            <v>F</v>
          </cell>
          <cell r="B7039" t="str">
            <v>7</v>
          </cell>
          <cell r="D7039" t="str">
            <v>001513</v>
          </cell>
          <cell r="E7039">
            <v>38595</v>
          </cell>
          <cell r="F7039" t="str">
            <v>1390300</v>
          </cell>
          <cell r="G7039" t="str">
            <v>210101020300</v>
          </cell>
          <cell r="H7039">
            <v>450000</v>
          </cell>
          <cell r="I7039" t="str">
            <v>D</v>
          </cell>
          <cell r="J7039" t="str">
            <v>2303169K51151/08      9000.000-LB ET. TRISULFA 500</v>
          </cell>
          <cell r="K7039" t="str">
            <v>402380380</v>
          </cell>
        </row>
        <row r="7040">
          <cell r="A7040" t="str">
            <v>F</v>
          </cell>
          <cell r="B7040" t="str">
            <v>7</v>
          </cell>
          <cell r="D7040" t="str">
            <v>001513</v>
          </cell>
          <cell r="E7040">
            <v>38595</v>
          </cell>
          <cell r="F7040" t="str">
            <v>1390300</v>
          </cell>
          <cell r="G7040" t="str">
            <v>210101020300</v>
          </cell>
          <cell r="H7040">
            <v>729000</v>
          </cell>
          <cell r="I7040" t="str">
            <v>D</v>
          </cell>
          <cell r="J7040" t="str">
            <v>2303105K51178/08      8100.000-LB ET. TAB CALCIUM</v>
          </cell>
          <cell r="K7040" t="str">
            <v>402380390</v>
          </cell>
        </row>
        <row r="7041">
          <cell r="A7041" t="str">
            <v>F</v>
          </cell>
          <cell r="B7041" t="str">
            <v>7</v>
          </cell>
          <cell r="D7041" t="str">
            <v>001513</v>
          </cell>
          <cell r="E7041">
            <v>38595</v>
          </cell>
          <cell r="F7041" t="str">
            <v>1390300</v>
          </cell>
          <cell r="G7041" t="str">
            <v>210101020300</v>
          </cell>
          <cell r="H7041">
            <v>468000</v>
          </cell>
          <cell r="I7041" t="str">
            <v>D</v>
          </cell>
          <cell r="J7041" t="str">
            <v>2303110K51187/08      5200.000-LB ET. TAB CHLOROQU</v>
          </cell>
          <cell r="K7041" t="str">
            <v>402380400</v>
          </cell>
        </row>
        <row r="7042">
          <cell r="A7042" t="str">
            <v>F</v>
          </cell>
          <cell r="B7042" t="str">
            <v>7</v>
          </cell>
          <cell r="D7042" t="str">
            <v>001513</v>
          </cell>
          <cell r="E7042">
            <v>38595</v>
          </cell>
          <cell r="F7042" t="str">
            <v>1390300</v>
          </cell>
          <cell r="G7042" t="str">
            <v>210101020300</v>
          </cell>
          <cell r="H7042">
            <v>6705000</v>
          </cell>
          <cell r="I7042" t="str">
            <v>D</v>
          </cell>
          <cell r="J7042" t="str">
            <v>2101023K51205/08     22350.000-BH DUS TAB PARACETA</v>
          </cell>
          <cell r="K7042" t="str">
            <v>402380410</v>
          </cell>
        </row>
        <row r="7043">
          <cell r="A7043" t="str">
            <v>F</v>
          </cell>
          <cell r="B7043" t="str">
            <v>7</v>
          </cell>
          <cell r="D7043" t="str">
            <v>001514</v>
          </cell>
          <cell r="E7043">
            <v>38595</v>
          </cell>
          <cell r="F7043" t="str">
            <v>130MU16</v>
          </cell>
          <cell r="G7043" t="str">
            <v>21010101MU16</v>
          </cell>
          <cell r="H7043">
            <v>7268000</v>
          </cell>
          <cell r="I7043" t="str">
            <v>K</v>
          </cell>
          <cell r="J7043" t="str">
            <v>MUTIARA, CV.         016/08/KF/2005</v>
          </cell>
          <cell r="K7043" t="str">
            <v>402390010</v>
          </cell>
        </row>
        <row r="7044">
          <cell r="A7044" t="str">
            <v>F</v>
          </cell>
          <cell r="B7044" t="str">
            <v>7</v>
          </cell>
          <cell r="D7044" t="str">
            <v>001514</v>
          </cell>
          <cell r="E7044">
            <v>38595</v>
          </cell>
          <cell r="F7044" t="str">
            <v>130MU16</v>
          </cell>
          <cell r="G7044" t="str">
            <v>21010101MU16</v>
          </cell>
          <cell r="H7044">
            <v>726800</v>
          </cell>
          <cell r="I7044" t="str">
            <v>K</v>
          </cell>
          <cell r="J7044" t="str">
            <v>KR PPN MUTIARA, CV.     DXEKR-428-0001888      /</v>
          </cell>
          <cell r="K7044" t="str">
            <v>402390020</v>
          </cell>
        </row>
        <row r="7045">
          <cell r="A7045" t="str">
            <v>F</v>
          </cell>
          <cell r="B7045" t="str">
            <v>7</v>
          </cell>
          <cell r="D7045" t="str">
            <v>001514</v>
          </cell>
          <cell r="E7045">
            <v>38595</v>
          </cell>
          <cell r="F7045" t="str">
            <v>187MU16</v>
          </cell>
          <cell r="G7045" t="str">
            <v>11100301MU16</v>
          </cell>
          <cell r="H7045">
            <v>726800</v>
          </cell>
          <cell r="I7045" t="str">
            <v>D</v>
          </cell>
          <cell r="J7045" t="str">
            <v>PPN 10% MUTIARA, CV.             DXEKR-428-0001888</v>
          </cell>
          <cell r="K7045" t="str">
            <v>402390030</v>
          </cell>
        </row>
        <row r="7046">
          <cell r="A7046" t="str">
            <v>F</v>
          </cell>
          <cell r="B7046" t="str">
            <v>7</v>
          </cell>
          <cell r="D7046" t="str">
            <v>001514</v>
          </cell>
          <cell r="E7046">
            <v>38595</v>
          </cell>
          <cell r="F7046" t="str">
            <v>1390300</v>
          </cell>
          <cell r="G7046" t="str">
            <v>210101020300</v>
          </cell>
          <cell r="H7046">
            <v>4930000</v>
          </cell>
          <cell r="I7046" t="str">
            <v>D</v>
          </cell>
          <cell r="J7046" t="str">
            <v>2101030K51186/08     24650.000-BH DUS TAB SALBUTAM</v>
          </cell>
          <cell r="K7046" t="str">
            <v>402390040</v>
          </cell>
        </row>
        <row r="7047">
          <cell r="A7047" t="str">
            <v>F</v>
          </cell>
          <cell r="B7047" t="str">
            <v>7</v>
          </cell>
          <cell r="D7047" t="str">
            <v>001514</v>
          </cell>
          <cell r="E7047">
            <v>38595</v>
          </cell>
          <cell r="F7047" t="str">
            <v>1390300</v>
          </cell>
          <cell r="G7047" t="str">
            <v>210101020300</v>
          </cell>
          <cell r="H7047">
            <v>392000</v>
          </cell>
          <cell r="I7047" t="str">
            <v>D</v>
          </cell>
          <cell r="J7047" t="str">
            <v>2300113K51210/08      4900.000-LB ET. TAB BEK B CO</v>
          </cell>
          <cell r="K7047" t="str">
            <v>402390050</v>
          </cell>
        </row>
        <row r="7048">
          <cell r="A7048" t="str">
            <v>F</v>
          </cell>
          <cell r="B7048" t="str">
            <v>7</v>
          </cell>
          <cell r="D7048" t="str">
            <v>001514</v>
          </cell>
          <cell r="E7048">
            <v>38595</v>
          </cell>
          <cell r="F7048" t="str">
            <v>1390300</v>
          </cell>
          <cell r="G7048" t="str">
            <v>210101020300</v>
          </cell>
          <cell r="H7048">
            <v>156000</v>
          </cell>
          <cell r="I7048" t="str">
            <v>D</v>
          </cell>
          <cell r="J7048" t="str">
            <v>2303128K51207/08      5200.000-LB ET. TAB ERG CAFF</v>
          </cell>
          <cell r="K7048" t="str">
            <v>402390060</v>
          </cell>
        </row>
        <row r="7049">
          <cell r="A7049" t="str">
            <v>F</v>
          </cell>
          <cell r="B7049" t="str">
            <v>7</v>
          </cell>
          <cell r="D7049" t="str">
            <v>001514</v>
          </cell>
          <cell r="E7049">
            <v>38595</v>
          </cell>
          <cell r="F7049" t="str">
            <v>1390300</v>
          </cell>
          <cell r="G7049" t="str">
            <v>210101020300</v>
          </cell>
          <cell r="H7049">
            <v>310000</v>
          </cell>
          <cell r="I7049" t="str">
            <v>D</v>
          </cell>
          <cell r="J7049" t="str">
            <v>2303159K51152/08      6200.000-LB ET. TAB PYRIDOXI</v>
          </cell>
          <cell r="K7049" t="str">
            <v>402390070</v>
          </cell>
        </row>
        <row r="7050">
          <cell r="A7050" t="str">
            <v>F</v>
          </cell>
          <cell r="B7050" t="str">
            <v>7</v>
          </cell>
          <cell r="D7050" t="str">
            <v>001514</v>
          </cell>
          <cell r="E7050">
            <v>38595</v>
          </cell>
          <cell r="F7050" t="str">
            <v>1390300</v>
          </cell>
          <cell r="G7050" t="str">
            <v>210101020300</v>
          </cell>
          <cell r="H7050">
            <v>1480000</v>
          </cell>
          <cell r="I7050" t="str">
            <v>D</v>
          </cell>
          <cell r="J7050" t="str">
            <v>2401025K51177/08     74000.000-LB LEAF SUSP COTRI</v>
          </cell>
          <cell r="K7050" t="str">
            <v>402390080</v>
          </cell>
        </row>
        <row r="7051">
          <cell r="A7051" t="str">
            <v>F</v>
          </cell>
          <cell r="B7051" t="str">
            <v>7</v>
          </cell>
          <cell r="D7051" t="str">
            <v>001515</v>
          </cell>
          <cell r="E7051">
            <v>38595</v>
          </cell>
          <cell r="F7051" t="str">
            <v>130MU16</v>
          </cell>
          <cell r="G7051" t="str">
            <v>21010101MU16</v>
          </cell>
          <cell r="H7051">
            <v>6147600</v>
          </cell>
          <cell r="I7051" t="str">
            <v>K</v>
          </cell>
          <cell r="J7051" t="str">
            <v>MUTIARA, CV.         017/08/KF/2005</v>
          </cell>
          <cell r="K7051" t="str">
            <v>402390090</v>
          </cell>
        </row>
        <row r="7052">
          <cell r="A7052" t="str">
            <v>F</v>
          </cell>
          <cell r="B7052" t="str">
            <v>7</v>
          </cell>
          <cell r="D7052" t="str">
            <v>001515</v>
          </cell>
          <cell r="E7052">
            <v>38595</v>
          </cell>
          <cell r="F7052" t="str">
            <v>130MU16</v>
          </cell>
          <cell r="G7052" t="str">
            <v>21010101MU16</v>
          </cell>
          <cell r="H7052">
            <v>614760</v>
          </cell>
          <cell r="I7052" t="str">
            <v>K</v>
          </cell>
          <cell r="J7052" t="str">
            <v>KR PPN MUTIARA, CV.     DXEKR-428-0001889      /</v>
          </cell>
          <cell r="K7052" t="str">
            <v>402390100</v>
          </cell>
        </row>
        <row r="7053">
          <cell r="A7053" t="str">
            <v>F</v>
          </cell>
          <cell r="B7053" t="str">
            <v>7</v>
          </cell>
          <cell r="D7053" t="str">
            <v>001515</v>
          </cell>
          <cell r="E7053">
            <v>38595</v>
          </cell>
          <cell r="F7053" t="str">
            <v>187MU16</v>
          </cell>
          <cell r="G7053" t="str">
            <v>11100301MU16</v>
          </cell>
          <cell r="H7053">
            <v>614760</v>
          </cell>
          <cell r="I7053" t="str">
            <v>D</v>
          </cell>
          <cell r="J7053" t="str">
            <v>PPN 10% MUTIARA, CV.             DXEKR-428-0001889</v>
          </cell>
          <cell r="K7053" t="str">
            <v>402390110</v>
          </cell>
        </row>
        <row r="7054">
          <cell r="A7054" t="str">
            <v>F</v>
          </cell>
          <cell r="B7054" t="str">
            <v>7</v>
          </cell>
          <cell r="D7054" t="str">
            <v>001515</v>
          </cell>
          <cell r="E7054">
            <v>38595</v>
          </cell>
          <cell r="F7054" t="str">
            <v>1390300</v>
          </cell>
          <cell r="G7054" t="str">
            <v>210101020300</v>
          </cell>
          <cell r="H7054">
            <v>1200000</v>
          </cell>
          <cell r="I7054" t="str">
            <v>D</v>
          </cell>
          <cell r="J7054" t="str">
            <v>2303171K51194/08     24000.000-LB ET. TAB  VIT B C</v>
          </cell>
          <cell r="K7054" t="str">
            <v>402390120</v>
          </cell>
        </row>
        <row r="7055">
          <cell r="A7055" t="str">
            <v>F</v>
          </cell>
          <cell r="B7055" t="str">
            <v>7</v>
          </cell>
          <cell r="D7055" t="str">
            <v>001515</v>
          </cell>
          <cell r="E7055">
            <v>38595</v>
          </cell>
          <cell r="F7055" t="str">
            <v>1390300</v>
          </cell>
          <cell r="G7055" t="str">
            <v>210101020300</v>
          </cell>
          <cell r="H7055">
            <v>93600</v>
          </cell>
          <cell r="I7055" t="str">
            <v>D</v>
          </cell>
          <cell r="J7055" t="str">
            <v>2411009K51206/08      5200.000-LB LEAF EPHEDRIN</v>
          </cell>
          <cell r="K7055" t="str">
            <v>402390130</v>
          </cell>
        </row>
        <row r="7056">
          <cell r="A7056" t="str">
            <v>F</v>
          </cell>
          <cell r="B7056" t="str">
            <v>7</v>
          </cell>
          <cell r="D7056" t="str">
            <v>001515</v>
          </cell>
          <cell r="E7056">
            <v>38595</v>
          </cell>
          <cell r="F7056" t="str">
            <v>1390300</v>
          </cell>
          <cell r="G7056" t="str">
            <v>210101020300</v>
          </cell>
          <cell r="H7056">
            <v>78000</v>
          </cell>
          <cell r="I7056" t="str">
            <v>D</v>
          </cell>
          <cell r="J7056" t="str">
            <v>2411004K51185/08      5200.000-LB LEAF CHLORPROMAZ</v>
          </cell>
          <cell r="K7056" t="str">
            <v>402390140</v>
          </cell>
        </row>
        <row r="7057">
          <cell r="A7057" t="str">
            <v>F</v>
          </cell>
          <cell r="B7057" t="str">
            <v>7</v>
          </cell>
          <cell r="D7057" t="str">
            <v>001515</v>
          </cell>
          <cell r="E7057">
            <v>38595</v>
          </cell>
          <cell r="F7057" t="str">
            <v>1390300</v>
          </cell>
          <cell r="G7057" t="str">
            <v>210101020300</v>
          </cell>
          <cell r="H7057">
            <v>576000</v>
          </cell>
          <cell r="I7057" t="str">
            <v>D</v>
          </cell>
          <cell r="J7057" t="str">
            <v>2320004K51176/08     48000.000-LB TANDA PENGEPAKAN</v>
          </cell>
          <cell r="K7057" t="str">
            <v>402390150</v>
          </cell>
        </row>
        <row r="7058">
          <cell r="A7058" t="str">
            <v>F</v>
          </cell>
          <cell r="B7058" t="str">
            <v>7</v>
          </cell>
          <cell r="D7058" t="str">
            <v>001515</v>
          </cell>
          <cell r="E7058">
            <v>38595</v>
          </cell>
          <cell r="F7058" t="str">
            <v>1390300</v>
          </cell>
          <cell r="G7058" t="str">
            <v>210101020300</v>
          </cell>
          <cell r="H7058">
            <v>4200000</v>
          </cell>
          <cell r="I7058" t="str">
            <v>D</v>
          </cell>
          <cell r="J7058" t="str">
            <v>2100656K51172/08      1500.000-BH BOX KARTON CU.T</v>
          </cell>
          <cell r="K7058" t="str">
            <v>402390160</v>
          </cell>
        </row>
        <row r="7059">
          <cell r="A7059" t="str">
            <v>F</v>
          </cell>
          <cell r="B7059" t="str">
            <v>7</v>
          </cell>
          <cell r="D7059" t="str">
            <v>001516</v>
          </cell>
          <cell r="E7059">
            <v>38595</v>
          </cell>
          <cell r="F7059" t="str">
            <v>130RI02</v>
          </cell>
          <cell r="G7059" t="str">
            <v>21010101RI02</v>
          </cell>
          <cell r="H7059">
            <v>19377150</v>
          </cell>
          <cell r="I7059" t="str">
            <v>K</v>
          </cell>
          <cell r="J7059" t="str">
            <v>RIANSI SEJATI PT     RS-050</v>
          </cell>
          <cell r="K7059" t="str">
            <v>402390170</v>
          </cell>
        </row>
        <row r="7060">
          <cell r="A7060" t="str">
            <v>F</v>
          </cell>
          <cell r="B7060" t="str">
            <v>7</v>
          </cell>
          <cell r="D7060" t="str">
            <v>001516</v>
          </cell>
          <cell r="E7060">
            <v>38595</v>
          </cell>
          <cell r="F7060" t="str">
            <v>130RI02</v>
          </cell>
          <cell r="G7060" t="str">
            <v>21010101RI02</v>
          </cell>
          <cell r="H7060">
            <v>1937715</v>
          </cell>
          <cell r="I7060" t="str">
            <v>K</v>
          </cell>
          <cell r="J7060" t="str">
            <v>KR PPN RIANSI SEJATI PT CRFQE-423-0000834      /</v>
          </cell>
          <cell r="K7060" t="str">
            <v>402390180</v>
          </cell>
        </row>
        <row r="7061">
          <cell r="A7061" t="str">
            <v>F</v>
          </cell>
          <cell r="B7061" t="str">
            <v>7</v>
          </cell>
          <cell r="D7061" t="str">
            <v>001516</v>
          </cell>
          <cell r="E7061">
            <v>38595</v>
          </cell>
          <cell r="F7061" t="str">
            <v>187RI02</v>
          </cell>
          <cell r="G7061" t="str">
            <v>11100301RI02</v>
          </cell>
          <cell r="H7061">
            <v>1937715</v>
          </cell>
          <cell r="I7061" t="str">
            <v>D</v>
          </cell>
          <cell r="J7061" t="str">
            <v>PPN 10% RIANSI SEJATI PT         CRFQE-423-0000834</v>
          </cell>
          <cell r="K7061" t="str">
            <v>402390190</v>
          </cell>
        </row>
        <row r="7062">
          <cell r="A7062" t="str">
            <v>F</v>
          </cell>
          <cell r="B7062" t="str">
            <v>7</v>
          </cell>
          <cell r="D7062" t="str">
            <v>001516</v>
          </cell>
          <cell r="E7062">
            <v>38595</v>
          </cell>
          <cell r="F7062" t="str">
            <v>1390300</v>
          </cell>
          <cell r="G7062" t="str">
            <v>210101020300</v>
          </cell>
          <cell r="H7062">
            <v>19377150</v>
          </cell>
          <cell r="I7062" t="str">
            <v>D</v>
          </cell>
          <cell r="J7062" t="str">
            <v>3004008B50282/08      3705.000-KG KULIT KINA SUCCI</v>
          </cell>
          <cell r="K7062" t="str">
            <v>402390200</v>
          </cell>
        </row>
        <row r="7063">
          <cell r="A7063" t="str">
            <v>F</v>
          </cell>
          <cell r="B7063" t="str">
            <v>7</v>
          </cell>
          <cell r="D7063" t="str">
            <v>001517</v>
          </cell>
          <cell r="E7063">
            <v>38595</v>
          </cell>
          <cell r="F7063" t="str">
            <v>130RI02</v>
          </cell>
          <cell r="G7063" t="str">
            <v>21010101RI02</v>
          </cell>
          <cell r="H7063">
            <v>28179140</v>
          </cell>
          <cell r="I7063" t="str">
            <v>K</v>
          </cell>
          <cell r="J7063" t="str">
            <v>RIANSI SEJATI PT     RS-051</v>
          </cell>
          <cell r="K7063" t="str">
            <v>402390210</v>
          </cell>
        </row>
        <row r="7064">
          <cell r="A7064" t="str">
            <v>F</v>
          </cell>
          <cell r="B7064" t="str">
            <v>7</v>
          </cell>
          <cell r="D7064" t="str">
            <v>001517</v>
          </cell>
          <cell r="E7064">
            <v>38595</v>
          </cell>
          <cell r="F7064" t="str">
            <v>130RI02</v>
          </cell>
          <cell r="G7064" t="str">
            <v>21010101RI02</v>
          </cell>
          <cell r="H7064">
            <v>2817914</v>
          </cell>
          <cell r="I7064" t="str">
            <v>K</v>
          </cell>
          <cell r="J7064" t="str">
            <v>KR PPN RIANSI SEJATI PT CRFQE-423-0000835      /</v>
          </cell>
          <cell r="K7064" t="str">
            <v>402390220</v>
          </cell>
        </row>
        <row r="7065">
          <cell r="A7065" t="str">
            <v>F</v>
          </cell>
          <cell r="B7065" t="str">
            <v>7</v>
          </cell>
          <cell r="D7065" t="str">
            <v>001517</v>
          </cell>
          <cell r="E7065">
            <v>38595</v>
          </cell>
          <cell r="F7065" t="str">
            <v>187RI02</v>
          </cell>
          <cell r="G7065" t="str">
            <v>11100301RI02</v>
          </cell>
          <cell r="H7065">
            <v>2817914</v>
          </cell>
          <cell r="I7065" t="str">
            <v>D</v>
          </cell>
          <cell r="J7065" t="str">
            <v>PPN 10% RIANSI SEJATI PT         CRFQE-423-0000835</v>
          </cell>
          <cell r="K7065" t="str">
            <v>402390230</v>
          </cell>
        </row>
        <row r="7066">
          <cell r="A7066" t="str">
            <v>F</v>
          </cell>
          <cell r="B7066" t="str">
            <v>7</v>
          </cell>
          <cell r="D7066" t="str">
            <v>001517</v>
          </cell>
          <cell r="E7066">
            <v>38595</v>
          </cell>
          <cell r="F7066" t="str">
            <v>1390300</v>
          </cell>
          <cell r="G7066" t="str">
            <v>210101020300</v>
          </cell>
          <cell r="H7066">
            <v>28179140</v>
          </cell>
          <cell r="I7066" t="str">
            <v>D</v>
          </cell>
          <cell r="J7066" t="str">
            <v>3004008B50283/08      5569.000-KG KULIT KINA SUCCI</v>
          </cell>
          <cell r="K7066" t="str">
            <v>402390240</v>
          </cell>
        </row>
        <row r="7067">
          <cell r="A7067" t="str">
            <v>F</v>
          </cell>
          <cell r="B7067" t="str">
            <v>7</v>
          </cell>
          <cell r="D7067" t="str">
            <v>001518</v>
          </cell>
          <cell r="E7067">
            <v>38595</v>
          </cell>
          <cell r="F7067" t="str">
            <v>130RI02</v>
          </cell>
          <cell r="G7067" t="str">
            <v>21010101RI02</v>
          </cell>
          <cell r="H7067">
            <v>23819495</v>
          </cell>
          <cell r="I7067" t="str">
            <v>K</v>
          </cell>
          <cell r="J7067" t="str">
            <v>RIANSI SEJATI PT     RS-052</v>
          </cell>
          <cell r="K7067" t="str">
            <v>402390250</v>
          </cell>
        </row>
        <row r="7068">
          <cell r="A7068" t="str">
            <v>F</v>
          </cell>
          <cell r="B7068" t="str">
            <v>7</v>
          </cell>
          <cell r="D7068" t="str">
            <v>001518</v>
          </cell>
          <cell r="E7068">
            <v>38595</v>
          </cell>
          <cell r="F7068" t="str">
            <v>130RI02</v>
          </cell>
          <cell r="G7068" t="str">
            <v>21010101RI02</v>
          </cell>
          <cell r="H7068">
            <v>2381949</v>
          </cell>
          <cell r="I7068" t="str">
            <v>K</v>
          </cell>
          <cell r="J7068" t="str">
            <v>KR PPN RIANSI SEJATI PT CRFQE-423-0000836      /</v>
          </cell>
          <cell r="K7068" t="str">
            <v>402390260</v>
          </cell>
        </row>
        <row r="7069">
          <cell r="A7069" t="str">
            <v>F</v>
          </cell>
          <cell r="B7069" t="str">
            <v>7</v>
          </cell>
          <cell r="D7069" t="str">
            <v>001518</v>
          </cell>
          <cell r="E7069">
            <v>38595</v>
          </cell>
          <cell r="F7069" t="str">
            <v>187RI02</v>
          </cell>
          <cell r="G7069" t="str">
            <v>11100301RI02</v>
          </cell>
          <cell r="H7069">
            <v>2381949</v>
          </cell>
          <cell r="I7069" t="str">
            <v>D</v>
          </cell>
          <cell r="J7069" t="str">
            <v>PPN 10% RIANSI SEJATI PT         CRFQE-423-0000836</v>
          </cell>
          <cell r="K7069" t="str">
            <v>402390270</v>
          </cell>
        </row>
        <row r="7070">
          <cell r="A7070" t="str">
            <v>F</v>
          </cell>
          <cell r="B7070" t="str">
            <v>7</v>
          </cell>
          <cell r="D7070" t="str">
            <v>001518</v>
          </cell>
          <cell r="E7070">
            <v>38595</v>
          </cell>
          <cell r="F7070" t="str">
            <v>1390300</v>
          </cell>
          <cell r="G7070" t="str">
            <v>210101020300</v>
          </cell>
          <cell r="H7070">
            <v>23819495</v>
          </cell>
          <cell r="I7070" t="str">
            <v>D</v>
          </cell>
          <cell r="J7070" t="str">
            <v>3004008B50284/08      4507.000-KG KULIT KINA SUCCI</v>
          </cell>
          <cell r="K7070" t="str">
            <v>402390280</v>
          </cell>
        </row>
        <row r="7071">
          <cell r="A7071" t="str">
            <v>F</v>
          </cell>
          <cell r="B7071" t="str">
            <v>7</v>
          </cell>
          <cell r="D7071" t="str">
            <v>001519</v>
          </cell>
          <cell r="E7071">
            <v>38595</v>
          </cell>
          <cell r="F7071" t="str">
            <v>130CI00</v>
          </cell>
          <cell r="G7071" t="str">
            <v>21010101CI00</v>
          </cell>
          <cell r="H7071">
            <v>5408240</v>
          </cell>
          <cell r="I7071" t="str">
            <v>K</v>
          </cell>
          <cell r="J7071" t="str">
            <v>CINCHONA KOPERASI    248/KINA/VIII/2005</v>
          </cell>
          <cell r="K7071" t="str">
            <v>402390290</v>
          </cell>
        </row>
        <row r="7072">
          <cell r="A7072" t="str">
            <v>F</v>
          </cell>
          <cell r="B7072" t="str">
            <v>7</v>
          </cell>
          <cell r="D7072" t="str">
            <v>001519</v>
          </cell>
          <cell r="E7072">
            <v>38595</v>
          </cell>
          <cell r="F7072" t="str">
            <v>130CI00</v>
          </cell>
          <cell r="G7072" t="str">
            <v>21010101CI00</v>
          </cell>
          <cell r="H7072">
            <v>540824</v>
          </cell>
          <cell r="I7072" t="str">
            <v>K</v>
          </cell>
          <cell r="J7072" t="str">
            <v>KR PPN CINCHONA KOPERAS CUWJX-428-0003000      /</v>
          </cell>
          <cell r="K7072" t="str">
            <v>402390300</v>
          </cell>
        </row>
        <row r="7073">
          <cell r="A7073" t="str">
            <v>F</v>
          </cell>
          <cell r="B7073" t="str">
            <v>7</v>
          </cell>
          <cell r="D7073" t="str">
            <v>001519</v>
          </cell>
          <cell r="E7073">
            <v>38595</v>
          </cell>
          <cell r="F7073" t="str">
            <v>187CI00</v>
          </cell>
          <cell r="G7073" t="str">
            <v>11100301CI00</v>
          </cell>
          <cell r="H7073">
            <v>540824</v>
          </cell>
          <cell r="I7073" t="str">
            <v>D</v>
          </cell>
          <cell r="J7073" t="str">
            <v>PPN 10% CINCHONA KOPERASI        CUWJX-428-0003000</v>
          </cell>
          <cell r="K7073" t="str">
            <v>402390310</v>
          </cell>
        </row>
        <row r="7074">
          <cell r="A7074" t="str">
            <v>F</v>
          </cell>
          <cell r="B7074" t="str">
            <v>7</v>
          </cell>
          <cell r="D7074" t="str">
            <v>001519</v>
          </cell>
          <cell r="E7074">
            <v>38595</v>
          </cell>
          <cell r="F7074" t="str">
            <v>1390300</v>
          </cell>
          <cell r="G7074" t="str">
            <v>210101020300</v>
          </cell>
          <cell r="H7074">
            <v>5408240</v>
          </cell>
          <cell r="I7074" t="str">
            <v>D</v>
          </cell>
          <cell r="J7074" t="str">
            <v>3004008B50270/08      1009.000-KG KULIT KINA SUCCI</v>
          </cell>
          <cell r="K7074" t="str">
            <v>402390320</v>
          </cell>
        </row>
        <row r="7075">
          <cell r="A7075" t="str">
            <v>F</v>
          </cell>
          <cell r="B7075" t="str">
            <v>7</v>
          </cell>
          <cell r="D7075" t="str">
            <v>001520</v>
          </cell>
          <cell r="E7075">
            <v>38595</v>
          </cell>
          <cell r="F7075" t="str">
            <v>130CI00</v>
          </cell>
          <cell r="G7075" t="str">
            <v>21010101CI00</v>
          </cell>
          <cell r="H7075">
            <v>250000</v>
          </cell>
          <cell r="I7075" t="str">
            <v>K</v>
          </cell>
          <cell r="J7075" t="str">
            <v>CINCHONA KOPERASI    250/REK/VIII/2005</v>
          </cell>
          <cell r="K7075" t="str">
            <v>402390330</v>
          </cell>
        </row>
        <row r="7076">
          <cell r="A7076" t="str">
            <v>F</v>
          </cell>
          <cell r="B7076" t="str">
            <v>7</v>
          </cell>
          <cell r="D7076" t="str">
            <v>001520</v>
          </cell>
          <cell r="E7076">
            <v>38595</v>
          </cell>
          <cell r="F7076" t="str">
            <v>130CI00</v>
          </cell>
          <cell r="G7076" t="str">
            <v>21010101CI00</v>
          </cell>
          <cell r="H7076">
            <v>25000</v>
          </cell>
          <cell r="I7076" t="str">
            <v>K</v>
          </cell>
          <cell r="J7076" t="str">
            <v>KR PPN CINCHONA KOPERAS CUWJX-428-0003002      /</v>
          </cell>
          <cell r="K7076" t="str">
            <v>402390340</v>
          </cell>
        </row>
        <row r="7077">
          <cell r="A7077" t="str">
            <v>F</v>
          </cell>
          <cell r="B7077" t="str">
            <v>7</v>
          </cell>
          <cell r="D7077" t="str">
            <v>001520</v>
          </cell>
          <cell r="E7077">
            <v>38595</v>
          </cell>
          <cell r="F7077" t="str">
            <v>187CI00</v>
          </cell>
          <cell r="G7077" t="str">
            <v>11100301CI00</v>
          </cell>
          <cell r="H7077">
            <v>25000</v>
          </cell>
          <cell r="I7077" t="str">
            <v>D</v>
          </cell>
          <cell r="J7077" t="str">
            <v>PPN 10% CINCHONA KOPERASI        CUWJX-428-0003002</v>
          </cell>
          <cell r="K7077" t="str">
            <v>402390350</v>
          </cell>
        </row>
        <row r="7078">
          <cell r="A7078" t="str">
            <v>F</v>
          </cell>
          <cell r="B7078" t="str">
            <v>7</v>
          </cell>
          <cell r="D7078" t="str">
            <v>001520</v>
          </cell>
          <cell r="E7078">
            <v>38595</v>
          </cell>
          <cell r="F7078" t="str">
            <v>1390300</v>
          </cell>
          <cell r="G7078" t="str">
            <v>210101020300</v>
          </cell>
          <cell r="H7078">
            <v>250000</v>
          </cell>
          <cell r="I7078" t="str">
            <v>D</v>
          </cell>
          <cell r="J7078" t="str">
            <v>2210265K51190/08       500.000-BH SEGEL PLASTIK</v>
          </cell>
          <cell r="K7078" t="str">
            <v>402390360</v>
          </cell>
        </row>
        <row r="7079">
          <cell r="A7079" t="str">
            <v>F</v>
          </cell>
          <cell r="B7079" t="str">
            <v>7</v>
          </cell>
          <cell r="D7079" t="str">
            <v>001521</v>
          </cell>
          <cell r="E7079">
            <v>38595</v>
          </cell>
          <cell r="F7079" t="str">
            <v>130KI26</v>
          </cell>
          <cell r="G7079" t="str">
            <v>21010101KI26</v>
          </cell>
          <cell r="H7079">
            <v>22295502</v>
          </cell>
          <cell r="I7079" t="str">
            <v>K</v>
          </cell>
          <cell r="J7079" t="str">
            <v>KININDA AGRIJAYA, CV 007/KA/VIII/2005</v>
          </cell>
          <cell r="K7079" t="str">
            <v>402390370</v>
          </cell>
        </row>
        <row r="7080">
          <cell r="A7080" t="str">
            <v>F</v>
          </cell>
          <cell r="B7080" t="str">
            <v>7</v>
          </cell>
          <cell r="D7080" t="str">
            <v>001521</v>
          </cell>
          <cell r="E7080">
            <v>38595</v>
          </cell>
          <cell r="F7080" t="str">
            <v>130KI26</v>
          </cell>
          <cell r="G7080" t="str">
            <v>21010101KI26</v>
          </cell>
          <cell r="H7080">
            <v>2229550</v>
          </cell>
          <cell r="I7080" t="str">
            <v>K</v>
          </cell>
          <cell r="J7080" t="str">
            <v>KR PPN KININDA AGRIJAYA EGDKV-424-0000007      /</v>
          </cell>
          <cell r="K7080" t="str">
            <v>402390380</v>
          </cell>
        </row>
        <row r="7081">
          <cell r="A7081" t="str">
            <v>F</v>
          </cell>
          <cell r="B7081" t="str">
            <v>7</v>
          </cell>
          <cell r="D7081" t="str">
            <v>001521</v>
          </cell>
          <cell r="E7081">
            <v>38595</v>
          </cell>
          <cell r="F7081" t="str">
            <v>187KI26</v>
          </cell>
          <cell r="G7081" t="str">
            <v>11100301KI26</v>
          </cell>
          <cell r="H7081">
            <v>2229550</v>
          </cell>
          <cell r="I7081" t="str">
            <v>D</v>
          </cell>
          <cell r="J7081" t="str">
            <v>PPN 10% KININDA AGRIJAYA, CV     EGDKV-424-0000007</v>
          </cell>
          <cell r="K7081" t="str">
            <v>402390390</v>
          </cell>
        </row>
        <row r="7082">
          <cell r="A7082" t="str">
            <v>F</v>
          </cell>
          <cell r="B7082" t="str">
            <v>7</v>
          </cell>
          <cell r="D7082" t="str">
            <v>001521</v>
          </cell>
          <cell r="E7082">
            <v>38595</v>
          </cell>
          <cell r="F7082" t="str">
            <v>1390300</v>
          </cell>
          <cell r="G7082" t="str">
            <v>210101020300</v>
          </cell>
          <cell r="H7082">
            <v>22295502</v>
          </cell>
          <cell r="I7082" t="str">
            <v>D</v>
          </cell>
          <cell r="J7082" t="str">
            <v>3004007B50285/08      1503.000-KG KULIT KINA LEGER</v>
          </cell>
          <cell r="K7082" t="str">
            <v>402390400</v>
          </cell>
        </row>
        <row r="7083">
          <cell r="A7083" t="str">
            <v>F</v>
          </cell>
          <cell r="B7083" t="str">
            <v>7</v>
          </cell>
          <cell r="D7083" t="str">
            <v>001522</v>
          </cell>
          <cell r="E7083">
            <v>38595</v>
          </cell>
          <cell r="F7083" t="str">
            <v>130KI26</v>
          </cell>
          <cell r="G7083" t="str">
            <v>21010101KI26</v>
          </cell>
          <cell r="H7083">
            <v>5839040</v>
          </cell>
          <cell r="I7083" t="str">
            <v>K</v>
          </cell>
          <cell r="J7083" t="str">
            <v>KININDA AGRIJAYA, CV 008/KA/VIII/2005</v>
          </cell>
          <cell r="K7083" t="str">
            <v>402390410</v>
          </cell>
        </row>
        <row r="7084">
          <cell r="A7084" t="str">
            <v>F</v>
          </cell>
          <cell r="B7084" t="str">
            <v>7</v>
          </cell>
          <cell r="D7084" t="str">
            <v>001522</v>
          </cell>
          <cell r="E7084">
            <v>38595</v>
          </cell>
          <cell r="F7084" t="str">
            <v>130KI26</v>
          </cell>
          <cell r="G7084" t="str">
            <v>21010101KI26</v>
          </cell>
          <cell r="H7084">
            <v>583904</v>
          </cell>
          <cell r="I7084" t="str">
            <v>K</v>
          </cell>
          <cell r="J7084" t="str">
            <v>KR PPN KININDA AGRIJAYA EGDKV-424-0000008      /</v>
          </cell>
          <cell r="K7084" t="str">
            <v>402390420</v>
          </cell>
        </row>
        <row r="7085">
          <cell r="A7085" t="str">
            <v>F</v>
          </cell>
          <cell r="B7085" t="str">
            <v>7</v>
          </cell>
          <cell r="D7085" t="str">
            <v>001522</v>
          </cell>
          <cell r="E7085">
            <v>38595</v>
          </cell>
          <cell r="F7085" t="str">
            <v>187KI26</v>
          </cell>
          <cell r="G7085" t="str">
            <v>11100301KI26</v>
          </cell>
          <cell r="H7085">
            <v>583904</v>
          </cell>
          <cell r="I7085" t="str">
            <v>D</v>
          </cell>
          <cell r="J7085" t="str">
            <v>PPN 10% KININDA AGRIJAYA, CV     EGDKV-424-0000008</v>
          </cell>
          <cell r="K7085" t="str">
            <v>402390430</v>
          </cell>
        </row>
        <row r="7086">
          <cell r="A7086" t="str">
            <v>F</v>
          </cell>
          <cell r="B7086" t="str">
            <v>7</v>
          </cell>
          <cell r="D7086" t="str">
            <v>001522</v>
          </cell>
          <cell r="E7086">
            <v>38595</v>
          </cell>
          <cell r="F7086" t="str">
            <v>1390300</v>
          </cell>
          <cell r="G7086" t="str">
            <v>210101020300</v>
          </cell>
          <cell r="H7086">
            <v>5839040</v>
          </cell>
          <cell r="I7086" t="str">
            <v>D</v>
          </cell>
          <cell r="J7086" t="str">
            <v>3004008B50286/08      1028.000-KG KULIT KINA SUCCI</v>
          </cell>
          <cell r="K7086" t="str">
            <v>402390440</v>
          </cell>
        </row>
        <row r="7087">
          <cell r="A7087" t="str">
            <v>F</v>
          </cell>
          <cell r="B7087" t="str">
            <v>7</v>
          </cell>
          <cell r="D7087" t="str">
            <v>001523</v>
          </cell>
          <cell r="E7087">
            <v>38595</v>
          </cell>
          <cell r="F7087" t="str">
            <v>135LU04</v>
          </cell>
          <cell r="G7087" t="str">
            <v>21050601LU04</v>
          </cell>
          <cell r="H7087">
            <v>3150000</v>
          </cell>
          <cell r="I7087" t="str">
            <v>K</v>
          </cell>
          <cell r="J7087" t="str">
            <v>LUNTO PRIMA MEGAH,PT SH 0300-72KF</v>
          </cell>
          <cell r="K7087" t="str">
            <v>402400010</v>
          </cell>
        </row>
        <row r="7088">
          <cell r="A7088" t="str">
            <v>F</v>
          </cell>
          <cell r="B7088" t="str">
            <v>7</v>
          </cell>
          <cell r="D7088" t="str">
            <v>001523</v>
          </cell>
          <cell r="E7088">
            <v>38595</v>
          </cell>
          <cell r="F7088" t="str">
            <v>135LU04</v>
          </cell>
          <cell r="G7088" t="str">
            <v>21050601LU04</v>
          </cell>
          <cell r="H7088">
            <v>315000</v>
          </cell>
          <cell r="I7088" t="str">
            <v>K</v>
          </cell>
          <cell r="J7088" t="str">
            <v>KR PPN LUNTO PRIMA MEGA DMNEH-023-0005543      /</v>
          </cell>
          <cell r="K7088" t="str">
            <v>402400020</v>
          </cell>
        </row>
        <row r="7089">
          <cell r="A7089" t="str">
            <v>F</v>
          </cell>
          <cell r="B7089" t="str">
            <v>7</v>
          </cell>
          <cell r="D7089" t="str">
            <v>001523</v>
          </cell>
          <cell r="E7089">
            <v>38595</v>
          </cell>
          <cell r="F7089" t="str">
            <v>187LU04</v>
          </cell>
          <cell r="G7089" t="str">
            <v>11100301LU04</v>
          </cell>
          <cell r="H7089">
            <v>315000</v>
          </cell>
          <cell r="I7089" t="str">
            <v>D</v>
          </cell>
          <cell r="J7089" t="str">
            <v>PPN 10% LUNTO PRIMA MEGAH,PT     DMNEH-023-0005543</v>
          </cell>
          <cell r="K7089" t="str">
            <v>402400030</v>
          </cell>
        </row>
        <row r="7090">
          <cell r="A7090" t="str">
            <v>F</v>
          </cell>
          <cell r="B7090" t="str">
            <v>7</v>
          </cell>
          <cell r="D7090" t="str">
            <v>001523</v>
          </cell>
          <cell r="E7090">
            <v>38595</v>
          </cell>
          <cell r="F7090" t="str">
            <v>46106H1</v>
          </cell>
          <cell r="G7090" t="str">
            <v>6604010106H1</v>
          </cell>
          <cell r="H7090">
            <v>3150000</v>
          </cell>
          <cell r="I7090" t="str">
            <v>D</v>
          </cell>
          <cell r="J7090" t="str">
            <v>9 BH FILTER PRE U/AC                  PRODUKSI III</v>
          </cell>
          <cell r="K7090" t="str">
            <v>402400040</v>
          </cell>
        </row>
        <row r="7091">
          <cell r="A7091" t="str">
            <v>F</v>
          </cell>
          <cell r="B7091" t="str">
            <v>7</v>
          </cell>
          <cell r="D7091" t="str">
            <v>001524</v>
          </cell>
          <cell r="E7091">
            <v>38595</v>
          </cell>
          <cell r="F7091" t="str">
            <v>135LU04</v>
          </cell>
          <cell r="G7091" t="str">
            <v>21050601LU04</v>
          </cell>
          <cell r="H7091">
            <v>12000000</v>
          </cell>
          <cell r="I7091" t="str">
            <v>K</v>
          </cell>
          <cell r="J7091" t="str">
            <v>LUNTO PRIMA MEGAH,PT 5H 0301-72KF</v>
          </cell>
          <cell r="K7091" t="str">
            <v>402400050</v>
          </cell>
        </row>
        <row r="7092">
          <cell r="A7092" t="str">
            <v>F</v>
          </cell>
          <cell r="B7092" t="str">
            <v>7</v>
          </cell>
          <cell r="D7092" t="str">
            <v>001524</v>
          </cell>
          <cell r="E7092">
            <v>38595</v>
          </cell>
          <cell r="F7092" t="str">
            <v>135LU04</v>
          </cell>
          <cell r="G7092" t="str">
            <v>21050601LU04</v>
          </cell>
          <cell r="H7092">
            <v>1200000</v>
          </cell>
          <cell r="I7092" t="str">
            <v>K</v>
          </cell>
          <cell r="J7092" t="str">
            <v>KR PPN LUNTO PRIMA MEGA DMNEH-023-0005544      /</v>
          </cell>
          <cell r="K7092" t="str">
            <v>402400060</v>
          </cell>
        </row>
        <row r="7093">
          <cell r="A7093" t="str">
            <v>F</v>
          </cell>
          <cell r="B7093" t="str">
            <v>7</v>
          </cell>
          <cell r="D7093" t="str">
            <v>001524</v>
          </cell>
          <cell r="E7093">
            <v>38595</v>
          </cell>
          <cell r="F7093" t="str">
            <v>187LU04</v>
          </cell>
          <cell r="G7093" t="str">
            <v>11100301LU04</v>
          </cell>
          <cell r="H7093">
            <v>1200000</v>
          </cell>
          <cell r="I7093" t="str">
            <v>D</v>
          </cell>
          <cell r="J7093" t="str">
            <v>PPN 10% LUNTO PRIMA MEGAH,PT     DMNEH-023-0005544</v>
          </cell>
          <cell r="K7093" t="str">
            <v>402400070</v>
          </cell>
        </row>
        <row r="7094">
          <cell r="A7094" t="str">
            <v>F</v>
          </cell>
          <cell r="B7094" t="str">
            <v>7</v>
          </cell>
          <cell r="D7094" t="str">
            <v>001524</v>
          </cell>
          <cell r="E7094">
            <v>38595</v>
          </cell>
          <cell r="F7094" t="str">
            <v>46105F2</v>
          </cell>
          <cell r="G7094" t="str">
            <v>6602010105F2</v>
          </cell>
          <cell r="H7094">
            <v>12000000</v>
          </cell>
          <cell r="I7094" t="str">
            <v>D</v>
          </cell>
          <cell r="J7094" t="str">
            <v>/ BH DILTER DC CARTRIDGE TEENKAY PST     GRANULASI</v>
          </cell>
          <cell r="K7094" t="str">
            <v>402400080</v>
          </cell>
        </row>
        <row r="7095">
          <cell r="A7095" t="str">
            <v>F</v>
          </cell>
          <cell r="B7095" t="str">
            <v>7</v>
          </cell>
          <cell r="D7095" t="str">
            <v>001525</v>
          </cell>
          <cell r="E7095">
            <v>38595</v>
          </cell>
          <cell r="F7095" t="str">
            <v>130BR01</v>
          </cell>
          <cell r="G7095" t="str">
            <v>21010101BR01</v>
          </cell>
          <cell r="H7095">
            <v>450000</v>
          </cell>
          <cell r="I7095" t="str">
            <v>K</v>
          </cell>
          <cell r="J7095" t="str">
            <v>BRATACO, PT (ANTAPAN DBN 08830</v>
          </cell>
          <cell r="K7095" t="str">
            <v>402400090</v>
          </cell>
        </row>
        <row r="7096">
          <cell r="A7096" t="str">
            <v>F</v>
          </cell>
          <cell r="B7096" t="str">
            <v>7</v>
          </cell>
          <cell r="D7096" t="str">
            <v>001525</v>
          </cell>
          <cell r="E7096">
            <v>38595</v>
          </cell>
          <cell r="F7096" t="str">
            <v>130BR01</v>
          </cell>
          <cell r="G7096" t="str">
            <v>21010101BR01</v>
          </cell>
          <cell r="H7096">
            <v>45000</v>
          </cell>
          <cell r="I7096" t="str">
            <v>K</v>
          </cell>
          <cell r="J7096" t="str">
            <v>KR PPN BRATACO, PT (ANT CMIQB-424-0022634      /</v>
          </cell>
          <cell r="K7096" t="str">
            <v>402400100</v>
          </cell>
        </row>
        <row r="7097">
          <cell r="A7097" t="str">
            <v>F</v>
          </cell>
          <cell r="B7097" t="str">
            <v>7</v>
          </cell>
          <cell r="D7097" t="str">
            <v>001525</v>
          </cell>
          <cell r="E7097">
            <v>38595</v>
          </cell>
          <cell r="F7097" t="str">
            <v>187BR01</v>
          </cell>
          <cell r="G7097" t="str">
            <v>11100301BR01</v>
          </cell>
          <cell r="H7097">
            <v>45000</v>
          </cell>
          <cell r="I7097" t="str">
            <v>D</v>
          </cell>
          <cell r="J7097" t="str">
            <v>PPN 10% BRATACO, PT (ANTAPANI)   CMIQB-424-0022634</v>
          </cell>
          <cell r="K7097" t="str">
            <v>402400110</v>
          </cell>
        </row>
        <row r="7098">
          <cell r="A7098" t="str">
            <v>F</v>
          </cell>
          <cell r="B7098" t="str">
            <v>7</v>
          </cell>
          <cell r="D7098" t="str">
            <v>001525</v>
          </cell>
          <cell r="E7098">
            <v>38595</v>
          </cell>
          <cell r="F7098" t="str">
            <v>1390300</v>
          </cell>
          <cell r="G7098" t="str">
            <v>210101020300</v>
          </cell>
          <cell r="H7098">
            <v>450000</v>
          </cell>
          <cell r="I7098" t="str">
            <v>D</v>
          </cell>
          <cell r="J7098" t="str">
            <v>3012157B50422/08         3.000-KG VEEGUM</v>
          </cell>
          <cell r="K7098" t="str">
            <v>402400120</v>
          </cell>
        </row>
        <row r="7099">
          <cell r="A7099" t="str">
            <v>F</v>
          </cell>
          <cell r="B7099" t="str">
            <v>7</v>
          </cell>
          <cell r="D7099" t="str">
            <v>001526</v>
          </cell>
          <cell r="E7099">
            <v>38595</v>
          </cell>
          <cell r="F7099" t="str">
            <v>130BR00</v>
          </cell>
          <cell r="G7099" t="str">
            <v>21010101BR00</v>
          </cell>
          <cell r="H7099">
            <v>3400000</v>
          </cell>
          <cell r="I7099" t="str">
            <v>K</v>
          </cell>
          <cell r="J7099" t="str">
            <v>BRATACO CV.          DB 04814</v>
          </cell>
          <cell r="K7099" t="str">
            <v>402400130</v>
          </cell>
        </row>
        <row r="7100">
          <cell r="A7100" t="str">
            <v>F</v>
          </cell>
          <cell r="B7100" t="str">
            <v>7</v>
          </cell>
          <cell r="D7100" t="str">
            <v>001526</v>
          </cell>
          <cell r="E7100">
            <v>38595</v>
          </cell>
          <cell r="F7100" t="str">
            <v>130BR00</v>
          </cell>
          <cell r="G7100" t="str">
            <v>21010101BR00</v>
          </cell>
          <cell r="H7100">
            <v>340000</v>
          </cell>
          <cell r="I7100" t="str">
            <v>K</v>
          </cell>
          <cell r="J7100" t="str">
            <v>KR PPN BRATACO CV.      CMIQB-428-0034539      /</v>
          </cell>
          <cell r="K7100" t="str">
            <v>402400140</v>
          </cell>
        </row>
        <row r="7101">
          <cell r="A7101" t="str">
            <v>F</v>
          </cell>
          <cell r="B7101" t="str">
            <v>7</v>
          </cell>
          <cell r="D7101" t="str">
            <v>001526</v>
          </cell>
          <cell r="E7101">
            <v>38595</v>
          </cell>
          <cell r="F7101" t="str">
            <v>187BR00</v>
          </cell>
          <cell r="G7101" t="str">
            <v>11100301BR00</v>
          </cell>
          <cell r="H7101">
            <v>340000</v>
          </cell>
          <cell r="I7101" t="str">
            <v>D</v>
          </cell>
          <cell r="J7101" t="str">
            <v>PPN 10% BRATACO CV.              CMIQB-428-0034539</v>
          </cell>
          <cell r="K7101" t="str">
            <v>402400150</v>
          </cell>
        </row>
        <row r="7102">
          <cell r="A7102" t="str">
            <v>F</v>
          </cell>
          <cell r="B7102" t="str">
            <v>7</v>
          </cell>
          <cell r="D7102" t="str">
            <v>001526</v>
          </cell>
          <cell r="E7102">
            <v>38595</v>
          </cell>
          <cell r="F7102" t="str">
            <v>1390300</v>
          </cell>
          <cell r="G7102" t="str">
            <v>210101020300</v>
          </cell>
          <cell r="H7102">
            <v>3400000</v>
          </cell>
          <cell r="I7102" t="str">
            <v>D</v>
          </cell>
          <cell r="J7102" t="str">
            <v>3015002B50290/08      1000.000-KG SODIUM CARBONATE</v>
          </cell>
          <cell r="K7102" t="str">
            <v>402400160</v>
          </cell>
        </row>
        <row r="7103">
          <cell r="A7103" t="str">
            <v>F</v>
          </cell>
          <cell r="B7103" t="str">
            <v>7</v>
          </cell>
          <cell r="D7103" t="str">
            <v>001527</v>
          </cell>
          <cell r="E7103">
            <v>38595</v>
          </cell>
          <cell r="F7103" t="str">
            <v>130BR00</v>
          </cell>
          <cell r="G7103" t="str">
            <v>21010101BR00</v>
          </cell>
          <cell r="H7103">
            <v>21500000</v>
          </cell>
          <cell r="I7103" t="str">
            <v>K</v>
          </cell>
          <cell r="J7103" t="str">
            <v>BRATACO CV.          DB04815</v>
          </cell>
          <cell r="K7103" t="str">
            <v>402400170</v>
          </cell>
        </row>
        <row r="7104">
          <cell r="A7104" t="str">
            <v>F</v>
          </cell>
          <cell r="B7104" t="str">
            <v>7</v>
          </cell>
          <cell r="D7104" t="str">
            <v>001527</v>
          </cell>
          <cell r="E7104">
            <v>38595</v>
          </cell>
          <cell r="F7104" t="str">
            <v>130BR00</v>
          </cell>
          <cell r="G7104" t="str">
            <v>21010101BR00</v>
          </cell>
          <cell r="H7104">
            <v>2150000</v>
          </cell>
          <cell r="I7104" t="str">
            <v>K</v>
          </cell>
          <cell r="J7104" t="str">
            <v>KR PPN BRATACO CV.      CMIQB-428-0034540      /</v>
          </cell>
          <cell r="K7104" t="str">
            <v>402400180</v>
          </cell>
        </row>
        <row r="7105">
          <cell r="A7105" t="str">
            <v>F</v>
          </cell>
          <cell r="B7105" t="str">
            <v>7</v>
          </cell>
          <cell r="D7105" t="str">
            <v>001527</v>
          </cell>
          <cell r="E7105">
            <v>38595</v>
          </cell>
          <cell r="F7105" t="str">
            <v>187BR00</v>
          </cell>
          <cell r="G7105" t="str">
            <v>11100301BR00</v>
          </cell>
          <cell r="H7105">
            <v>2150000</v>
          </cell>
          <cell r="I7105" t="str">
            <v>D</v>
          </cell>
          <cell r="J7105" t="str">
            <v>PPN 10% BRATACO CV.              CMIQB-428-0034540</v>
          </cell>
          <cell r="K7105" t="str">
            <v>402400190</v>
          </cell>
        </row>
        <row r="7106">
          <cell r="A7106" t="str">
            <v>F</v>
          </cell>
          <cell r="B7106" t="str">
            <v>7</v>
          </cell>
          <cell r="D7106" t="str">
            <v>001527</v>
          </cell>
          <cell r="E7106">
            <v>38595</v>
          </cell>
          <cell r="F7106" t="str">
            <v>1390300</v>
          </cell>
          <cell r="G7106" t="str">
            <v>210101020300</v>
          </cell>
          <cell r="H7106">
            <v>21500000</v>
          </cell>
          <cell r="I7106" t="str">
            <v>D</v>
          </cell>
          <cell r="J7106" t="str">
            <v>3015004B50289/08      5000.000-BH NATRIUM HIDROXID</v>
          </cell>
          <cell r="K7106" t="str">
            <v>402400200</v>
          </cell>
        </row>
        <row r="7107">
          <cell r="A7107" t="str">
            <v>F</v>
          </cell>
          <cell r="B7107" t="str">
            <v>7</v>
          </cell>
          <cell r="D7107" t="str">
            <v>001528</v>
          </cell>
          <cell r="E7107">
            <v>38595</v>
          </cell>
          <cell r="F7107" t="str">
            <v>130BR00</v>
          </cell>
          <cell r="G7107" t="str">
            <v>21010101BR00</v>
          </cell>
          <cell r="H7107">
            <v>3000000</v>
          </cell>
          <cell r="I7107" t="str">
            <v>K</v>
          </cell>
          <cell r="J7107" t="str">
            <v>BRATACO CV.          DB 04816</v>
          </cell>
          <cell r="K7107" t="str">
            <v>402400210</v>
          </cell>
        </row>
        <row r="7108">
          <cell r="A7108" t="str">
            <v>F</v>
          </cell>
          <cell r="B7108" t="str">
            <v>7</v>
          </cell>
          <cell r="D7108" t="str">
            <v>001528</v>
          </cell>
          <cell r="E7108">
            <v>38595</v>
          </cell>
          <cell r="F7108" t="str">
            <v>130BR00</v>
          </cell>
          <cell r="G7108" t="str">
            <v>21010101BR00</v>
          </cell>
          <cell r="H7108">
            <v>300000</v>
          </cell>
          <cell r="I7108" t="str">
            <v>K</v>
          </cell>
          <cell r="J7108" t="str">
            <v>KR PPN BRATACO CV.      CMIQB-428-0034541      /</v>
          </cell>
          <cell r="K7108" t="str">
            <v>402400220</v>
          </cell>
        </row>
        <row r="7109">
          <cell r="A7109" t="str">
            <v>F</v>
          </cell>
          <cell r="B7109" t="str">
            <v>7</v>
          </cell>
          <cell r="D7109" t="str">
            <v>001528</v>
          </cell>
          <cell r="E7109">
            <v>38595</v>
          </cell>
          <cell r="F7109" t="str">
            <v>187BR00</v>
          </cell>
          <cell r="G7109" t="str">
            <v>11100301BR00</v>
          </cell>
          <cell r="H7109">
            <v>300000</v>
          </cell>
          <cell r="I7109" t="str">
            <v>D</v>
          </cell>
          <cell r="J7109" t="str">
            <v>PPN 10% BRATACO CV.              CMIQB-428-0034541</v>
          </cell>
          <cell r="K7109" t="str">
            <v>402400230</v>
          </cell>
        </row>
        <row r="7110">
          <cell r="A7110" t="str">
            <v>F</v>
          </cell>
          <cell r="B7110" t="str">
            <v>7</v>
          </cell>
          <cell r="D7110" t="str">
            <v>001528</v>
          </cell>
          <cell r="E7110">
            <v>38595</v>
          </cell>
          <cell r="F7110" t="str">
            <v>1390300</v>
          </cell>
          <cell r="G7110" t="str">
            <v>210101020300</v>
          </cell>
          <cell r="H7110">
            <v>3000000</v>
          </cell>
          <cell r="I7110" t="str">
            <v>D</v>
          </cell>
          <cell r="J7110" t="str">
            <v>3912173B50420/08      1000.000-L  METHYLENI AETHAN</v>
          </cell>
          <cell r="K7110" t="str">
            <v>402400240</v>
          </cell>
        </row>
        <row r="7111">
          <cell r="A7111" t="str">
            <v>F</v>
          </cell>
          <cell r="B7111" t="str">
            <v>7</v>
          </cell>
          <cell r="D7111" t="str">
            <v>001529</v>
          </cell>
          <cell r="E7111">
            <v>38595</v>
          </cell>
          <cell r="F7111" t="str">
            <v>135KA32</v>
          </cell>
          <cell r="G7111" t="str">
            <v>21050601KA32</v>
          </cell>
          <cell r="H7111">
            <v>3330000</v>
          </cell>
          <cell r="I7111" t="str">
            <v>K</v>
          </cell>
          <cell r="J7111" t="str">
            <v>KARYA YUSUP CV       0145/INV/05</v>
          </cell>
          <cell r="K7111" t="str">
            <v>402400250</v>
          </cell>
        </row>
        <row r="7112">
          <cell r="A7112" t="str">
            <v>F</v>
          </cell>
          <cell r="B7112" t="str">
            <v>7</v>
          </cell>
          <cell r="D7112" t="str">
            <v>001529</v>
          </cell>
          <cell r="E7112">
            <v>38595</v>
          </cell>
          <cell r="F7112" t="str">
            <v>135KA32</v>
          </cell>
          <cell r="G7112" t="str">
            <v>21050601KA32</v>
          </cell>
          <cell r="H7112">
            <v>333000</v>
          </cell>
          <cell r="I7112" t="str">
            <v>K</v>
          </cell>
          <cell r="J7112" t="str">
            <v>KR PPN KARYA YUSUP CV   EERWI-424-0000145      /</v>
          </cell>
          <cell r="K7112" t="str">
            <v>402400260</v>
          </cell>
        </row>
        <row r="7113">
          <cell r="A7113" t="str">
            <v>F</v>
          </cell>
          <cell r="B7113" t="str">
            <v>7</v>
          </cell>
          <cell r="D7113" t="str">
            <v>001529</v>
          </cell>
          <cell r="E7113">
            <v>38595</v>
          </cell>
          <cell r="F7113" t="str">
            <v>187KA32</v>
          </cell>
          <cell r="G7113" t="str">
            <v>11100301KA32</v>
          </cell>
          <cell r="H7113">
            <v>333000</v>
          </cell>
          <cell r="I7113" t="str">
            <v>D</v>
          </cell>
          <cell r="J7113" t="str">
            <v>PPN 10% KARYA YUSUP CV           EERWI-424-0000145</v>
          </cell>
          <cell r="K7113" t="str">
            <v>402400270</v>
          </cell>
        </row>
        <row r="7114">
          <cell r="A7114" t="str">
            <v>F</v>
          </cell>
          <cell r="B7114" t="str">
            <v>7</v>
          </cell>
          <cell r="D7114" t="str">
            <v>001529</v>
          </cell>
          <cell r="E7114">
            <v>38595</v>
          </cell>
          <cell r="F7114" t="str">
            <v>46105F3</v>
          </cell>
          <cell r="G7114" t="str">
            <v>6602010105F3</v>
          </cell>
          <cell r="H7114">
            <v>3330000</v>
          </cell>
          <cell r="I7114" t="str">
            <v>D</v>
          </cell>
          <cell r="J7114" t="str">
            <v>37 BH DIES 7.9MM MSN.CADMACH            PENCETAKAN</v>
          </cell>
          <cell r="K7114" t="str">
            <v>402400280</v>
          </cell>
        </row>
        <row r="7115">
          <cell r="A7115" t="str">
            <v>F</v>
          </cell>
          <cell r="B7115" t="str">
            <v>7</v>
          </cell>
          <cell r="D7115" t="str">
            <v>001530</v>
          </cell>
          <cell r="E7115">
            <v>38595</v>
          </cell>
          <cell r="F7115" t="str">
            <v>135GR08</v>
          </cell>
          <cell r="G7115" t="str">
            <v>21050601GR08</v>
          </cell>
          <cell r="H7115">
            <v>425000</v>
          </cell>
          <cell r="I7115" t="str">
            <v>K</v>
          </cell>
          <cell r="J7115" t="str">
            <v>GRAHA KARYA DINASTI, 2412</v>
          </cell>
          <cell r="K7115" t="str">
            <v>402400290</v>
          </cell>
        </row>
        <row r="7116">
          <cell r="A7116" t="str">
            <v>F</v>
          </cell>
          <cell r="B7116" t="str">
            <v>7</v>
          </cell>
          <cell r="D7116" t="str">
            <v>001530</v>
          </cell>
          <cell r="E7116">
            <v>38595</v>
          </cell>
          <cell r="F7116" t="str">
            <v>135GR08</v>
          </cell>
          <cell r="G7116" t="str">
            <v>21050601GR08</v>
          </cell>
          <cell r="H7116">
            <v>42500</v>
          </cell>
          <cell r="I7116" t="str">
            <v>K</v>
          </cell>
          <cell r="J7116" t="str">
            <v>TK PPN GRAHA KARYA DINA EANJW-428-0000077      /</v>
          </cell>
          <cell r="K7116" t="str">
            <v>402400300</v>
          </cell>
        </row>
        <row r="7117">
          <cell r="A7117" t="str">
            <v>F</v>
          </cell>
          <cell r="B7117" t="str">
            <v>7</v>
          </cell>
          <cell r="D7117" t="str">
            <v>001530</v>
          </cell>
          <cell r="E7117">
            <v>38595</v>
          </cell>
          <cell r="F7117" t="str">
            <v>46103Q6</v>
          </cell>
          <cell r="G7117" t="str">
            <v>6602030403Q6</v>
          </cell>
          <cell r="H7117">
            <v>467500</v>
          </cell>
          <cell r="I7117" t="str">
            <v>D</v>
          </cell>
          <cell r="J7117" t="str">
            <v>1 UNIT WQC U/FILTER YAMAHA            RUMAH TANGGA</v>
          </cell>
          <cell r="K7117" t="str">
            <v>402400310</v>
          </cell>
        </row>
        <row r="7118">
          <cell r="A7118" t="str">
            <v>F</v>
          </cell>
          <cell r="B7118" t="str">
            <v>7</v>
          </cell>
          <cell r="D7118" t="str">
            <v>001531</v>
          </cell>
          <cell r="E7118">
            <v>38595</v>
          </cell>
          <cell r="F7118" t="str">
            <v>130KA13</v>
          </cell>
          <cell r="G7118" t="str">
            <v>21010101KA13</v>
          </cell>
          <cell r="H7118">
            <v>7150000</v>
          </cell>
          <cell r="I7118" t="str">
            <v>K</v>
          </cell>
          <cell r="J7118" t="str">
            <v>KARYANA KEMASINDO PL 7425/KP/2005</v>
          </cell>
          <cell r="K7118" t="str">
            <v>402400320</v>
          </cell>
        </row>
        <row r="7119">
          <cell r="A7119" t="str">
            <v>F</v>
          </cell>
          <cell r="B7119" t="str">
            <v>7</v>
          </cell>
          <cell r="D7119" t="str">
            <v>001531</v>
          </cell>
          <cell r="E7119">
            <v>38595</v>
          </cell>
          <cell r="F7119" t="str">
            <v>130KA13</v>
          </cell>
          <cell r="G7119" t="str">
            <v>21010101KA13</v>
          </cell>
          <cell r="H7119">
            <v>715000</v>
          </cell>
          <cell r="I7119" t="str">
            <v>K</v>
          </cell>
          <cell r="J7119" t="str">
            <v>KR PPN KARYANA KEMASIND CSQQP-403-0007425      /</v>
          </cell>
          <cell r="K7119" t="str">
            <v>402400330</v>
          </cell>
        </row>
        <row r="7120">
          <cell r="A7120" t="str">
            <v>F</v>
          </cell>
          <cell r="B7120" t="str">
            <v>7</v>
          </cell>
          <cell r="D7120" t="str">
            <v>001531</v>
          </cell>
          <cell r="E7120">
            <v>38595</v>
          </cell>
          <cell r="F7120" t="str">
            <v>187KA13</v>
          </cell>
          <cell r="G7120" t="str">
            <v>11100301KA13</v>
          </cell>
          <cell r="H7120">
            <v>715000</v>
          </cell>
          <cell r="I7120" t="str">
            <v>D</v>
          </cell>
          <cell r="J7120" t="str">
            <v>PPN 10% KARYANA KEMASINDO PLT, PTCSQQP-403-0007425</v>
          </cell>
          <cell r="K7120" t="str">
            <v>402400340</v>
          </cell>
        </row>
        <row r="7121">
          <cell r="A7121" t="str">
            <v>F</v>
          </cell>
          <cell r="B7121" t="str">
            <v>7</v>
          </cell>
          <cell r="D7121" t="str">
            <v>001531</v>
          </cell>
          <cell r="E7121">
            <v>38595</v>
          </cell>
          <cell r="F7121" t="str">
            <v>1390300</v>
          </cell>
          <cell r="G7121" t="str">
            <v>210101020300</v>
          </cell>
          <cell r="H7121">
            <v>7150000</v>
          </cell>
          <cell r="I7121" t="str">
            <v>D</v>
          </cell>
          <cell r="J7121" t="str">
            <v>2010113K51188/08     11000.000-UN BOTOL PLASTIK AR</v>
          </cell>
          <cell r="K7121" t="str">
            <v>402400350</v>
          </cell>
        </row>
        <row r="7122">
          <cell r="A7122" t="str">
            <v>F</v>
          </cell>
          <cell r="B7122" t="str">
            <v>7</v>
          </cell>
          <cell r="D7122" t="str">
            <v>001532</v>
          </cell>
          <cell r="E7122">
            <v>38595</v>
          </cell>
          <cell r="F7122" t="str">
            <v>135SA39</v>
          </cell>
          <cell r="G7122" t="str">
            <v>21050601SA39</v>
          </cell>
          <cell r="H7122">
            <v>1100000</v>
          </cell>
          <cell r="I7122" t="str">
            <v>K</v>
          </cell>
          <cell r="J7122" t="str">
            <v>SARIFIL INDONESIA    0738</v>
          </cell>
          <cell r="K7122" t="str">
            <v>402400360</v>
          </cell>
        </row>
        <row r="7123">
          <cell r="A7123" t="str">
            <v>F</v>
          </cell>
          <cell r="B7123" t="str">
            <v>7</v>
          </cell>
          <cell r="D7123" t="str">
            <v>001532</v>
          </cell>
          <cell r="E7123">
            <v>38595</v>
          </cell>
          <cell r="F7123" t="str">
            <v>135SA39</v>
          </cell>
          <cell r="G7123" t="str">
            <v>21050601SA39</v>
          </cell>
          <cell r="H7123">
            <v>110000</v>
          </cell>
          <cell r="I7123" t="str">
            <v>K</v>
          </cell>
          <cell r="J7123" t="str">
            <v>KR PPN SARIFIL INDONESI EWULK-041-0003111      /</v>
          </cell>
          <cell r="K7123" t="str">
            <v>402400370</v>
          </cell>
        </row>
        <row r="7124">
          <cell r="A7124" t="str">
            <v>F</v>
          </cell>
          <cell r="B7124" t="str">
            <v>7</v>
          </cell>
          <cell r="D7124" t="str">
            <v>001532</v>
          </cell>
          <cell r="E7124">
            <v>38595</v>
          </cell>
          <cell r="F7124" t="str">
            <v>46106F3</v>
          </cell>
          <cell r="G7124" t="str">
            <v>6604010106F3</v>
          </cell>
          <cell r="H7124">
            <v>1100000</v>
          </cell>
          <cell r="I7124" t="str">
            <v>D</v>
          </cell>
          <cell r="J7124" t="str">
            <v>2 LB MESH 16 1MX1M U/AYAKAN STAINLES    PENCETAKAN</v>
          </cell>
          <cell r="K7124" t="str">
            <v>402400380</v>
          </cell>
        </row>
        <row r="7125">
          <cell r="A7125" t="str">
            <v>F</v>
          </cell>
          <cell r="B7125" t="str">
            <v>7</v>
          </cell>
          <cell r="D7125" t="str">
            <v>001532</v>
          </cell>
          <cell r="E7125">
            <v>38595</v>
          </cell>
          <cell r="F7125" t="str">
            <v>187SA39</v>
          </cell>
          <cell r="G7125" t="str">
            <v>11100301SA39</v>
          </cell>
          <cell r="H7125">
            <v>110000</v>
          </cell>
          <cell r="I7125" t="str">
            <v>D</v>
          </cell>
          <cell r="J7125" t="str">
            <v>PPN 10% SARIFIL INDONESIA        EWULK-041-0003111</v>
          </cell>
          <cell r="K7125" t="str">
            <v>402400390</v>
          </cell>
        </row>
        <row r="7126">
          <cell r="A7126" t="str">
            <v>F</v>
          </cell>
          <cell r="B7126" t="str">
            <v>7</v>
          </cell>
          <cell r="D7126" t="str">
            <v>001533</v>
          </cell>
          <cell r="E7126">
            <v>38595</v>
          </cell>
          <cell r="F7126" t="str">
            <v>135TR31</v>
          </cell>
          <cell r="G7126" t="str">
            <v>21050601TR31</v>
          </cell>
          <cell r="H7126">
            <v>5000500</v>
          </cell>
          <cell r="I7126" t="str">
            <v>K</v>
          </cell>
          <cell r="J7126" t="str">
            <v>TRUNOJOYO, CV        95/TR/K/VII/2005</v>
          </cell>
          <cell r="K7126" t="str">
            <v>402410010</v>
          </cell>
        </row>
        <row r="7127">
          <cell r="A7127" t="str">
            <v>F</v>
          </cell>
          <cell r="B7127" t="str">
            <v>7</v>
          </cell>
          <cell r="D7127" t="str">
            <v>001533</v>
          </cell>
          <cell r="E7127">
            <v>38595</v>
          </cell>
          <cell r="F7127" t="str">
            <v>135TR31</v>
          </cell>
          <cell r="G7127" t="str">
            <v>21050601TR31</v>
          </cell>
          <cell r="H7127">
            <v>500050</v>
          </cell>
          <cell r="I7127" t="str">
            <v>K</v>
          </cell>
          <cell r="J7127" t="str">
            <v>KR PPN TRUNOJOYO, CV    CRGEP-428-0000095      /</v>
          </cell>
          <cell r="K7127" t="str">
            <v>402410020</v>
          </cell>
        </row>
        <row r="7128">
          <cell r="A7128" t="str">
            <v>F</v>
          </cell>
          <cell r="B7128" t="str">
            <v>7</v>
          </cell>
          <cell r="D7128" t="str">
            <v>001533</v>
          </cell>
          <cell r="E7128">
            <v>38595</v>
          </cell>
          <cell r="F7128" t="str">
            <v>187TR31</v>
          </cell>
          <cell r="G7128" t="str">
            <v>11100301TR31</v>
          </cell>
          <cell r="H7128">
            <v>500050</v>
          </cell>
          <cell r="I7128" t="str">
            <v>D</v>
          </cell>
          <cell r="J7128" t="str">
            <v>PPN 10% TRUNOJOYO, CV            CRGEP-428-0000095</v>
          </cell>
          <cell r="K7128" t="str">
            <v>402410030</v>
          </cell>
        </row>
        <row r="7129">
          <cell r="A7129" t="str">
            <v>F</v>
          </cell>
          <cell r="B7129" t="str">
            <v>7</v>
          </cell>
          <cell r="D7129" t="str">
            <v>001533</v>
          </cell>
          <cell r="E7129">
            <v>38595</v>
          </cell>
          <cell r="F7129" t="str">
            <v>46105H6</v>
          </cell>
          <cell r="G7129" t="str">
            <v>6602010105H6</v>
          </cell>
          <cell r="H7129">
            <v>450000</v>
          </cell>
          <cell r="I7129" t="str">
            <v>D</v>
          </cell>
          <cell r="J7129" t="str">
            <v>3 BH CINCINSTRIPING U/CENTRIF PEMURNIAN &amp; PENGEMAS</v>
          </cell>
          <cell r="K7129" t="str">
            <v>402410040</v>
          </cell>
        </row>
        <row r="7130">
          <cell r="A7130" t="str">
            <v>F</v>
          </cell>
          <cell r="B7130" t="str">
            <v>7</v>
          </cell>
          <cell r="D7130" t="str">
            <v>001533</v>
          </cell>
          <cell r="E7130">
            <v>38595</v>
          </cell>
          <cell r="F7130" t="str">
            <v>46105H6</v>
          </cell>
          <cell r="G7130" t="str">
            <v>6602010105H6</v>
          </cell>
          <cell r="H7130">
            <v>100000</v>
          </cell>
          <cell r="I7130" t="str">
            <v>D</v>
          </cell>
          <cell r="J7130" t="str">
            <v>20 BH PER TARIK U/CENTRIFUGE  PEMURNIAN &amp; PENGEMAS</v>
          </cell>
          <cell r="K7130" t="str">
            <v>402410050</v>
          </cell>
        </row>
        <row r="7131">
          <cell r="A7131" t="str">
            <v>F</v>
          </cell>
          <cell r="B7131" t="str">
            <v>7</v>
          </cell>
          <cell r="D7131" t="str">
            <v>001533</v>
          </cell>
          <cell r="E7131">
            <v>38595</v>
          </cell>
          <cell r="F7131" t="str">
            <v>46105H6</v>
          </cell>
          <cell r="G7131" t="str">
            <v>6602010105H6</v>
          </cell>
          <cell r="H7131">
            <v>450000</v>
          </cell>
          <cell r="I7131" t="str">
            <v>D</v>
          </cell>
          <cell r="J7131" t="str">
            <v>3 BH CINCINTRIPING U/CENTRIF  PEMURNIAN &amp; PENGEMAS</v>
          </cell>
          <cell r="K7131" t="str">
            <v>402410060</v>
          </cell>
        </row>
        <row r="7132">
          <cell r="A7132" t="str">
            <v>F</v>
          </cell>
          <cell r="B7132" t="str">
            <v>7</v>
          </cell>
          <cell r="D7132" t="str">
            <v>001533</v>
          </cell>
          <cell r="E7132">
            <v>38595</v>
          </cell>
          <cell r="F7132" t="str">
            <v>42902H1</v>
          </cell>
          <cell r="G7132" t="str">
            <v>6205000302H1</v>
          </cell>
          <cell r="H7132">
            <v>165000</v>
          </cell>
          <cell r="I7132" t="str">
            <v>D</v>
          </cell>
          <cell r="J7132" t="str">
            <v>2 LB BUSA U/TINTA                     PRODUKSI III</v>
          </cell>
          <cell r="K7132" t="str">
            <v>402410070</v>
          </cell>
        </row>
        <row r="7133">
          <cell r="A7133" t="str">
            <v>F</v>
          </cell>
          <cell r="B7133" t="str">
            <v>7</v>
          </cell>
          <cell r="D7133" t="str">
            <v>001533</v>
          </cell>
          <cell r="E7133">
            <v>38595</v>
          </cell>
          <cell r="F7133" t="str">
            <v>46105G2</v>
          </cell>
          <cell r="G7133" t="str">
            <v>6602010105G2</v>
          </cell>
          <cell r="H7133">
            <v>75000</v>
          </cell>
          <cell r="I7133" t="str">
            <v>D</v>
          </cell>
          <cell r="J7133" t="str">
            <v>10 BH PER TEKAN U/CAP SEALING PENCAMPURAN &amp; PENGIS</v>
          </cell>
          <cell r="K7133" t="str">
            <v>402410080</v>
          </cell>
        </row>
        <row r="7134">
          <cell r="A7134" t="str">
            <v>F</v>
          </cell>
          <cell r="B7134" t="str">
            <v>7</v>
          </cell>
          <cell r="D7134" t="str">
            <v>001533</v>
          </cell>
          <cell r="E7134">
            <v>38595</v>
          </cell>
          <cell r="F7134" t="str">
            <v>46105G2</v>
          </cell>
          <cell r="G7134" t="str">
            <v>6602010105G2</v>
          </cell>
          <cell r="H7134">
            <v>40000</v>
          </cell>
          <cell r="I7134" t="str">
            <v>D</v>
          </cell>
          <cell r="J7134" t="str">
            <v>4 BH PER TEKAN OD 25          PENCAMPURAN &amp; PENGIS</v>
          </cell>
          <cell r="K7134" t="str">
            <v>402410090</v>
          </cell>
        </row>
        <row r="7135">
          <cell r="A7135" t="str">
            <v>F</v>
          </cell>
          <cell r="B7135" t="str">
            <v>7</v>
          </cell>
          <cell r="D7135" t="str">
            <v>001533</v>
          </cell>
          <cell r="E7135">
            <v>38595</v>
          </cell>
          <cell r="F7135" t="str">
            <v>46105G3</v>
          </cell>
          <cell r="G7135" t="str">
            <v>6602010105G3</v>
          </cell>
          <cell r="H7135">
            <v>2200000</v>
          </cell>
          <cell r="I7135" t="str">
            <v>D</v>
          </cell>
          <cell r="J7135" t="str">
            <v>1 BH ELECTROMOTOR ALL.U/ROTAR PENCAMPURAN &amp; PENGIS</v>
          </cell>
          <cell r="K7135" t="str">
            <v>402410100</v>
          </cell>
        </row>
        <row r="7136">
          <cell r="A7136" t="str">
            <v>F</v>
          </cell>
          <cell r="B7136" t="str">
            <v>7</v>
          </cell>
          <cell r="D7136" t="str">
            <v>001533</v>
          </cell>
          <cell r="E7136">
            <v>38595</v>
          </cell>
          <cell r="F7136" t="str">
            <v>46000J1</v>
          </cell>
          <cell r="G7136" t="str">
            <v>6601020100J1</v>
          </cell>
          <cell r="H7136">
            <v>95000</v>
          </cell>
          <cell r="I7136" t="str">
            <v>D</v>
          </cell>
          <cell r="J7136" t="str">
            <v>1 BH DOOR CLOSER U/PINTU            PEMASTIAN MUTU</v>
          </cell>
          <cell r="K7136" t="str">
            <v>402410110</v>
          </cell>
        </row>
        <row r="7137">
          <cell r="A7137" t="str">
            <v>F</v>
          </cell>
          <cell r="B7137" t="str">
            <v>7</v>
          </cell>
          <cell r="D7137" t="str">
            <v>001533</v>
          </cell>
          <cell r="E7137">
            <v>38595</v>
          </cell>
          <cell r="F7137" t="str">
            <v>46000H6</v>
          </cell>
          <cell r="G7137" t="str">
            <v>6601020100H6</v>
          </cell>
          <cell r="H7137">
            <v>41500</v>
          </cell>
          <cell r="I7137" t="str">
            <v>D</v>
          </cell>
          <cell r="J7137" t="str">
            <v>1 BH KUNCI GEMBOK U/PINTU     PEMURNIAN &amp; PENGEMAS</v>
          </cell>
          <cell r="K7137" t="str">
            <v>402410120</v>
          </cell>
        </row>
        <row r="7138">
          <cell r="A7138" t="str">
            <v>F</v>
          </cell>
          <cell r="B7138" t="str">
            <v>7</v>
          </cell>
          <cell r="D7138" t="str">
            <v>001533</v>
          </cell>
          <cell r="E7138">
            <v>38595</v>
          </cell>
          <cell r="F7138" t="str">
            <v>46000H6</v>
          </cell>
          <cell r="G7138" t="str">
            <v>6601020100H6</v>
          </cell>
          <cell r="H7138">
            <v>12500</v>
          </cell>
          <cell r="I7138" t="str">
            <v>D</v>
          </cell>
          <cell r="J7138" t="str">
            <v>1 SET OVERPALL 3" U/PINTU     PEMURNIAN &amp; PENGEMAS</v>
          </cell>
          <cell r="K7138" t="str">
            <v>402410130</v>
          </cell>
        </row>
        <row r="7139">
          <cell r="A7139" t="str">
            <v>F</v>
          </cell>
          <cell r="B7139" t="str">
            <v>7</v>
          </cell>
          <cell r="D7139" t="str">
            <v>001533</v>
          </cell>
          <cell r="E7139">
            <v>38595</v>
          </cell>
          <cell r="F7139" t="str">
            <v>46000E1</v>
          </cell>
          <cell r="G7139" t="str">
            <v>6601020100E1</v>
          </cell>
          <cell r="H7139">
            <v>7500</v>
          </cell>
          <cell r="I7139" t="str">
            <v>D</v>
          </cell>
          <cell r="J7139" t="str">
            <v>1 DS SKRUP KAYU U/PINTU       KARANTINA DALAM PROS</v>
          </cell>
          <cell r="K7139" t="str">
            <v>402410140</v>
          </cell>
        </row>
        <row r="7140">
          <cell r="A7140" t="str">
            <v>F</v>
          </cell>
          <cell r="B7140" t="str">
            <v>7</v>
          </cell>
          <cell r="D7140" t="str">
            <v>001533</v>
          </cell>
          <cell r="E7140">
            <v>38595</v>
          </cell>
          <cell r="F7140" t="str">
            <v>46000E1</v>
          </cell>
          <cell r="G7140" t="str">
            <v>6601020100E1</v>
          </cell>
          <cell r="H7140">
            <v>166000</v>
          </cell>
          <cell r="I7140" t="str">
            <v>D</v>
          </cell>
          <cell r="J7140" t="str">
            <v>4 BH KUNCI GEMBOK U/PINTU     KARANTINA DALAM PROS</v>
          </cell>
          <cell r="K7140" t="str">
            <v>402410150</v>
          </cell>
        </row>
        <row r="7141">
          <cell r="A7141" t="str">
            <v>F</v>
          </cell>
          <cell r="B7141" t="str">
            <v>7</v>
          </cell>
          <cell r="D7141" t="str">
            <v>001533</v>
          </cell>
          <cell r="E7141">
            <v>38595</v>
          </cell>
          <cell r="F7141" t="str">
            <v>46000E1</v>
          </cell>
          <cell r="G7141" t="str">
            <v>6601020100E1</v>
          </cell>
          <cell r="H7141">
            <v>90000</v>
          </cell>
          <cell r="I7141" t="str">
            <v>D</v>
          </cell>
          <cell r="J7141" t="str">
            <v>5 BH KUNCI SLOT 3" U/PINTU    KARANTINA DALAM PROS</v>
          </cell>
          <cell r="K7141" t="str">
            <v>402410160</v>
          </cell>
        </row>
        <row r="7142">
          <cell r="A7142" t="str">
            <v>F</v>
          </cell>
          <cell r="B7142" t="str">
            <v>7</v>
          </cell>
          <cell r="D7142" t="str">
            <v>001533</v>
          </cell>
          <cell r="E7142">
            <v>38595</v>
          </cell>
          <cell r="F7142" t="str">
            <v>46000E1</v>
          </cell>
          <cell r="G7142" t="str">
            <v>6601020100E1</v>
          </cell>
          <cell r="H7142">
            <v>50000</v>
          </cell>
          <cell r="I7142" t="str">
            <v>D</v>
          </cell>
          <cell r="J7142" t="str">
            <v>4 SET OVERPALL 3" U/PINTU     KARANTINA DALAM PROS</v>
          </cell>
          <cell r="K7142" t="str">
            <v>402410170</v>
          </cell>
        </row>
        <row r="7143">
          <cell r="A7143" t="str">
            <v>F</v>
          </cell>
          <cell r="B7143" t="str">
            <v>7</v>
          </cell>
          <cell r="D7143" t="str">
            <v>001533</v>
          </cell>
          <cell r="E7143">
            <v>38595</v>
          </cell>
          <cell r="F7143" t="str">
            <v>46000F1</v>
          </cell>
          <cell r="G7143" t="str">
            <v>6601020100F1</v>
          </cell>
          <cell r="H7143">
            <v>83000</v>
          </cell>
          <cell r="I7143" t="str">
            <v>D</v>
          </cell>
          <cell r="J7143" t="str">
            <v>2 BH KUNCI GEMBOK U/RUANG ANTARA        PRODUKSI I</v>
          </cell>
          <cell r="K7143" t="str">
            <v>402410180</v>
          </cell>
        </row>
        <row r="7144">
          <cell r="A7144" t="str">
            <v>F</v>
          </cell>
          <cell r="B7144" t="str">
            <v>7</v>
          </cell>
          <cell r="D7144" t="str">
            <v>001533</v>
          </cell>
          <cell r="E7144">
            <v>38595</v>
          </cell>
          <cell r="F7144" t="str">
            <v>46000F1</v>
          </cell>
          <cell r="G7144" t="str">
            <v>6601020100F1</v>
          </cell>
          <cell r="H7144">
            <v>25000</v>
          </cell>
          <cell r="I7144" t="str">
            <v>D</v>
          </cell>
          <cell r="J7144" t="str">
            <v>2 SET OVERPALL 3" U/RUANG ANTARA        PRODUKSI I</v>
          </cell>
          <cell r="K7144" t="str">
            <v>402410190</v>
          </cell>
        </row>
        <row r="7145">
          <cell r="A7145" t="str">
            <v>F</v>
          </cell>
          <cell r="B7145" t="str">
            <v>7</v>
          </cell>
          <cell r="D7145" t="str">
            <v>001533</v>
          </cell>
          <cell r="E7145">
            <v>38595</v>
          </cell>
          <cell r="F7145" t="str">
            <v>46106F6</v>
          </cell>
          <cell r="G7145" t="str">
            <v>6604010106F6</v>
          </cell>
          <cell r="H7145">
            <v>850000</v>
          </cell>
          <cell r="I7145" t="str">
            <v>D</v>
          </cell>
          <cell r="J7145" t="str">
            <v>1 BH MOTOR VACUM CLEANER         PENGEMASAN PRIMER</v>
          </cell>
          <cell r="K7145" t="str">
            <v>402410200</v>
          </cell>
        </row>
        <row r="7146">
          <cell r="A7146" t="str">
            <v>F</v>
          </cell>
          <cell r="B7146" t="str">
            <v>7</v>
          </cell>
          <cell r="D7146" t="str">
            <v>001533</v>
          </cell>
          <cell r="E7146">
            <v>38595</v>
          </cell>
          <cell r="F7146" t="str">
            <v>46106H1</v>
          </cell>
          <cell r="G7146" t="str">
            <v>6604010106H1</v>
          </cell>
          <cell r="H7146">
            <v>100000</v>
          </cell>
          <cell r="I7146" t="str">
            <v>D</v>
          </cell>
          <cell r="J7146" t="str">
            <v>4 MT KAWAT REM BURUNG U/FILTER AC     PRODUKSI III</v>
          </cell>
          <cell r="K7146" t="str">
            <v>402410210</v>
          </cell>
        </row>
        <row r="7147">
          <cell r="A7147" t="str">
            <v>F</v>
          </cell>
          <cell r="B7147" t="str">
            <v>7</v>
          </cell>
          <cell r="D7147" t="str">
            <v>001534</v>
          </cell>
          <cell r="E7147">
            <v>38595</v>
          </cell>
          <cell r="F7147" t="str">
            <v>135LU05</v>
          </cell>
          <cell r="G7147" t="str">
            <v>21050601LU05</v>
          </cell>
          <cell r="H7147">
            <v>900000</v>
          </cell>
          <cell r="I7147" t="str">
            <v>K</v>
          </cell>
          <cell r="J7147" t="str">
            <v>LUMASINDO MG, CV     224.MGL.VIII/05</v>
          </cell>
          <cell r="K7147" t="str">
            <v>402410220</v>
          </cell>
        </row>
        <row r="7148">
          <cell r="A7148" t="str">
            <v>F</v>
          </cell>
          <cell r="B7148" t="str">
            <v>7</v>
          </cell>
          <cell r="D7148" t="str">
            <v>001534</v>
          </cell>
          <cell r="E7148">
            <v>38595</v>
          </cell>
          <cell r="F7148" t="str">
            <v>187LU05</v>
          </cell>
          <cell r="G7148" t="str">
            <v>11100301LU05</v>
          </cell>
          <cell r="H7148">
            <v>90000</v>
          </cell>
          <cell r="I7148" t="str">
            <v>D</v>
          </cell>
          <cell r="J7148" t="str">
            <v>PPN 10% LUMASINDO MG, CV         DQUEC-422-0000168</v>
          </cell>
          <cell r="K7148" t="str">
            <v>402410230</v>
          </cell>
        </row>
        <row r="7149">
          <cell r="A7149" t="str">
            <v>F</v>
          </cell>
          <cell r="B7149" t="str">
            <v>7</v>
          </cell>
          <cell r="D7149" t="str">
            <v>001534</v>
          </cell>
          <cell r="E7149">
            <v>38595</v>
          </cell>
          <cell r="F7149" t="str">
            <v>135LU05</v>
          </cell>
          <cell r="G7149" t="str">
            <v>21050601LU05</v>
          </cell>
          <cell r="H7149">
            <v>90000</v>
          </cell>
          <cell r="I7149" t="str">
            <v>K</v>
          </cell>
          <cell r="J7149" t="str">
            <v>KR PPN LUMASINDO MG, CV DQUEC-422-0000168      /</v>
          </cell>
          <cell r="K7149" t="str">
            <v>402410240</v>
          </cell>
        </row>
        <row r="7150">
          <cell r="A7150" t="str">
            <v>F</v>
          </cell>
          <cell r="B7150" t="str">
            <v>7</v>
          </cell>
          <cell r="D7150" t="str">
            <v>001534</v>
          </cell>
          <cell r="E7150">
            <v>38595</v>
          </cell>
          <cell r="F7150" t="str">
            <v>46105H6</v>
          </cell>
          <cell r="G7150" t="str">
            <v>6602010105H6</v>
          </cell>
          <cell r="H7150">
            <v>900000</v>
          </cell>
          <cell r="I7150" t="str">
            <v>D</v>
          </cell>
          <cell r="J7150" t="str">
            <v>6 CAN PENETRATING OIL         PEMURNIAN &amp; PENGEMAS</v>
          </cell>
          <cell r="K7150" t="str">
            <v>402410250</v>
          </cell>
        </row>
        <row r="7151">
          <cell r="A7151" t="str">
            <v>F</v>
          </cell>
          <cell r="B7151" t="str">
            <v>7</v>
          </cell>
          <cell r="D7151" t="str">
            <v>001535</v>
          </cell>
          <cell r="E7151">
            <v>38595</v>
          </cell>
          <cell r="F7151" t="str">
            <v>130GA05</v>
          </cell>
          <cell r="G7151" t="str">
            <v>21010101GA05</v>
          </cell>
          <cell r="H7151">
            <v>118200</v>
          </cell>
          <cell r="I7151" t="str">
            <v>K</v>
          </cell>
          <cell r="J7151" t="str">
            <v>GALIC BINA MADA      NBAK/AGUST/2005</v>
          </cell>
          <cell r="K7151" t="str">
            <v>402410260</v>
          </cell>
        </row>
        <row r="7152">
          <cell r="A7152" t="str">
            <v>F</v>
          </cell>
          <cell r="B7152" t="str">
            <v>7</v>
          </cell>
          <cell r="D7152" t="str">
            <v>001535</v>
          </cell>
          <cell r="E7152">
            <v>38595</v>
          </cell>
          <cell r="F7152" t="str">
            <v>130GA05</v>
          </cell>
          <cell r="G7152" t="str">
            <v>21010101GA05</v>
          </cell>
          <cell r="H7152">
            <v>11820</v>
          </cell>
          <cell r="I7152" t="str">
            <v>K</v>
          </cell>
          <cell r="J7152" t="str">
            <v>KR PPN GALIC BINA MADA  CWMTY-037-0000675      /</v>
          </cell>
          <cell r="K7152" t="str">
            <v>402410270</v>
          </cell>
        </row>
        <row r="7153">
          <cell r="A7153" t="str">
            <v>F</v>
          </cell>
          <cell r="B7153" t="str">
            <v>7</v>
          </cell>
          <cell r="D7153" t="str">
            <v>001535</v>
          </cell>
          <cell r="E7153">
            <v>38595</v>
          </cell>
          <cell r="F7153" t="str">
            <v>187GA05</v>
          </cell>
          <cell r="G7153" t="str">
            <v>11100301GA05</v>
          </cell>
          <cell r="H7153">
            <v>11820</v>
          </cell>
          <cell r="I7153" t="str">
            <v>D</v>
          </cell>
          <cell r="J7153" t="str">
            <v>PPN 10% GALIC BINA MADA          CWMTY-037-0000675</v>
          </cell>
          <cell r="K7153" t="str">
            <v>402410280</v>
          </cell>
        </row>
        <row r="7154">
          <cell r="A7154" t="str">
            <v>F</v>
          </cell>
          <cell r="B7154" t="str">
            <v>7</v>
          </cell>
          <cell r="D7154" t="str">
            <v>001535</v>
          </cell>
          <cell r="E7154">
            <v>38595</v>
          </cell>
          <cell r="F7154" t="str">
            <v>1390300</v>
          </cell>
          <cell r="G7154" t="str">
            <v>210101020300</v>
          </cell>
          <cell r="H7154">
            <v>118200</v>
          </cell>
          <cell r="I7154" t="str">
            <v>D</v>
          </cell>
          <cell r="J7154" t="str">
            <v>3112005B50416/08      1000.000-G  EDICOL RASBERRY</v>
          </cell>
          <cell r="K7154" t="str">
            <v>402410290</v>
          </cell>
        </row>
        <row r="7155">
          <cell r="A7155" t="str">
            <v>F</v>
          </cell>
          <cell r="B7155" t="str">
            <v>8</v>
          </cell>
          <cell r="D7155" t="str">
            <v>KP1048</v>
          </cell>
          <cell r="E7155">
            <v>38595</v>
          </cell>
          <cell r="F7155" t="str">
            <v>1420000</v>
          </cell>
          <cell r="G7155" t="str">
            <v>210810020000</v>
          </cell>
          <cell r="H7155">
            <v>18734000</v>
          </cell>
          <cell r="I7155" t="str">
            <v>K</v>
          </cell>
          <cell r="J7155" t="str">
            <v>ND239/DG/VIII/05 1220501033 PT PURA BARUTAMA</v>
          </cell>
          <cell r="K7155" t="str">
            <v>550880010</v>
          </cell>
        </row>
        <row r="7156">
          <cell r="A7156" t="str">
            <v>F</v>
          </cell>
          <cell r="B7156" t="str">
            <v>8</v>
          </cell>
          <cell r="D7156" t="str">
            <v>KP1048</v>
          </cell>
          <cell r="E7156">
            <v>38595</v>
          </cell>
          <cell r="F7156" t="str">
            <v>1390000</v>
          </cell>
          <cell r="G7156" t="str">
            <v>210101020000</v>
          </cell>
          <cell r="H7156">
            <v>18734000</v>
          </cell>
          <cell r="I7156" t="str">
            <v>D</v>
          </cell>
          <cell r="J7156" t="str">
            <v>2053105K50704/06        29.000-RL VISCOTHEN PLS  T</v>
          </cell>
          <cell r="K7156" t="str">
            <v>550880020</v>
          </cell>
        </row>
        <row r="7157">
          <cell r="A7157" t="str">
            <v>F</v>
          </cell>
          <cell r="B7157" t="str">
            <v>8</v>
          </cell>
          <cell r="D7157" t="str">
            <v>KP1049</v>
          </cell>
          <cell r="E7157">
            <v>38595</v>
          </cell>
          <cell r="F7157" t="str">
            <v>1420000</v>
          </cell>
          <cell r="G7157" t="str">
            <v>210810020000</v>
          </cell>
          <cell r="H7157">
            <v>4769000</v>
          </cell>
          <cell r="I7157" t="str">
            <v>K</v>
          </cell>
          <cell r="J7157" t="str">
            <v>ND241/DG/VIII/05 1210501183 PT PURA BARUTAMA</v>
          </cell>
          <cell r="K7157" t="str">
            <v>550880030</v>
          </cell>
        </row>
        <row r="7158">
          <cell r="A7158" t="str">
            <v>F</v>
          </cell>
          <cell r="B7158" t="str">
            <v>8</v>
          </cell>
          <cell r="D7158" t="str">
            <v>KP1049</v>
          </cell>
          <cell r="E7158">
            <v>38595</v>
          </cell>
          <cell r="F7158" t="str">
            <v>1390000</v>
          </cell>
          <cell r="G7158" t="str">
            <v>210101020000</v>
          </cell>
          <cell r="H7158">
            <v>4769000</v>
          </cell>
          <cell r="I7158" t="str">
            <v>D</v>
          </cell>
          <cell r="J7158" t="str">
            <v>2050222K50879/06        19.000-RL POLY CTK KAP RET</v>
          </cell>
          <cell r="K7158" t="str">
            <v>550880040</v>
          </cell>
        </row>
        <row r="7159">
          <cell r="A7159" t="str">
            <v>F</v>
          </cell>
          <cell r="B7159" t="str">
            <v>8</v>
          </cell>
          <cell r="D7159" t="str">
            <v>KP1050</v>
          </cell>
          <cell r="E7159">
            <v>38595</v>
          </cell>
          <cell r="F7159" t="str">
            <v>1420000</v>
          </cell>
          <cell r="G7159" t="str">
            <v>210810020000</v>
          </cell>
          <cell r="H7159">
            <v>24880000</v>
          </cell>
          <cell r="I7159" t="str">
            <v>K</v>
          </cell>
          <cell r="J7159" t="str">
            <v>ND249/DG/VIII/05 1210502873 CV SANTO PLASTICS</v>
          </cell>
          <cell r="K7159" t="str">
            <v>550880050</v>
          </cell>
        </row>
        <row r="7160">
          <cell r="A7160" t="str">
            <v>F</v>
          </cell>
          <cell r="B7160" t="str">
            <v>8</v>
          </cell>
          <cell r="D7160" t="str">
            <v>KP1050</v>
          </cell>
          <cell r="E7160">
            <v>38595</v>
          </cell>
          <cell r="F7160" t="str">
            <v>1390000</v>
          </cell>
          <cell r="G7160" t="str">
            <v>210101020000</v>
          </cell>
          <cell r="H7160">
            <v>12000000</v>
          </cell>
          <cell r="I7160" t="str">
            <v>D</v>
          </cell>
          <cell r="J7160" t="str">
            <v>2010000K51043/07      7500.000-UN BOTOL PLASTIK  1</v>
          </cell>
          <cell r="K7160" t="str">
            <v>550880060</v>
          </cell>
        </row>
        <row r="7161">
          <cell r="A7161" t="str">
            <v>F</v>
          </cell>
          <cell r="B7161" t="str">
            <v>8</v>
          </cell>
          <cell r="D7161" t="str">
            <v>KP1050</v>
          </cell>
          <cell r="E7161">
            <v>38595</v>
          </cell>
          <cell r="F7161" t="str">
            <v>1390000</v>
          </cell>
          <cell r="G7161" t="str">
            <v>210101020000</v>
          </cell>
          <cell r="H7161">
            <v>12880000</v>
          </cell>
          <cell r="I7161" t="str">
            <v>D</v>
          </cell>
          <cell r="J7161" t="str">
            <v>2010000K50984/06      8050.000-UN BOTOL PLASTIK  1</v>
          </cell>
          <cell r="K7161" t="str">
            <v>550880070</v>
          </cell>
        </row>
        <row r="7162">
          <cell r="A7162" t="str">
            <v>F</v>
          </cell>
          <cell r="B7162" t="str">
            <v>8</v>
          </cell>
          <cell r="D7162" t="str">
            <v>KP1051</v>
          </cell>
          <cell r="E7162">
            <v>38595</v>
          </cell>
          <cell r="F7162" t="str">
            <v>1420000</v>
          </cell>
          <cell r="G7162" t="str">
            <v>210810020000</v>
          </cell>
          <cell r="H7162">
            <v>1160000</v>
          </cell>
          <cell r="I7162" t="str">
            <v>K</v>
          </cell>
          <cell r="J7162" t="str">
            <v>ND251/DG/VIII/05 1210500933 PT AVESTA CONTINENTAL</v>
          </cell>
          <cell r="K7162" t="str">
            <v>550880080</v>
          </cell>
        </row>
        <row r="7163">
          <cell r="A7163" t="str">
            <v>F</v>
          </cell>
          <cell r="B7163" t="str">
            <v>8</v>
          </cell>
          <cell r="D7163" t="str">
            <v>KP1051</v>
          </cell>
          <cell r="E7163">
            <v>38595</v>
          </cell>
          <cell r="F7163" t="str">
            <v>1390000</v>
          </cell>
          <cell r="G7163" t="str">
            <v>210101020000</v>
          </cell>
          <cell r="H7163">
            <v>1160000</v>
          </cell>
          <cell r="I7163" t="str">
            <v>D</v>
          </cell>
          <cell r="J7163" t="str">
            <v>2050182K50790/05         4.000-RL POLY CTK ORALIT</v>
          </cell>
          <cell r="K7163" t="str">
            <v>550880090</v>
          </cell>
        </row>
        <row r="7164">
          <cell r="A7164" t="str">
            <v>F</v>
          </cell>
          <cell r="B7164" t="str">
            <v>8</v>
          </cell>
          <cell r="D7164" t="str">
            <v>KP1052</v>
          </cell>
          <cell r="E7164">
            <v>38595</v>
          </cell>
          <cell r="F7164" t="str">
            <v>1420000</v>
          </cell>
          <cell r="G7164" t="str">
            <v>210810020000</v>
          </cell>
          <cell r="H7164">
            <v>5060000</v>
          </cell>
          <cell r="I7164" t="str">
            <v>K</v>
          </cell>
          <cell r="J7164" t="str">
            <v>ND253/DG/VIII/05 1220501373 PT AVESTA CONTINENTAL</v>
          </cell>
          <cell r="K7164" t="str">
            <v>550880100</v>
          </cell>
        </row>
        <row r="7165">
          <cell r="A7165" t="str">
            <v>F</v>
          </cell>
          <cell r="B7165" t="str">
            <v>8</v>
          </cell>
          <cell r="D7165" t="str">
            <v>KP1052</v>
          </cell>
          <cell r="E7165">
            <v>38595</v>
          </cell>
          <cell r="F7165" t="str">
            <v>1390000</v>
          </cell>
          <cell r="G7165" t="str">
            <v>210101020000</v>
          </cell>
          <cell r="H7165">
            <v>5060000</v>
          </cell>
          <cell r="I7165" t="str">
            <v>D</v>
          </cell>
          <cell r="J7165" t="str">
            <v>2051305K50785/05        20.000-RL POLY PLS UK 86 M</v>
          </cell>
          <cell r="K7165" t="str">
            <v>550880110</v>
          </cell>
        </row>
        <row r="7166">
          <cell r="A7166" t="str">
            <v>F</v>
          </cell>
          <cell r="B7166" t="str">
            <v>8</v>
          </cell>
          <cell r="D7166" t="str">
            <v>KP1053</v>
          </cell>
          <cell r="E7166">
            <v>38595</v>
          </cell>
          <cell r="F7166" t="str">
            <v>1420000</v>
          </cell>
          <cell r="G7166" t="str">
            <v>210810020000</v>
          </cell>
          <cell r="H7166">
            <v>9768000</v>
          </cell>
          <cell r="I7166" t="str">
            <v>K</v>
          </cell>
          <cell r="J7166" t="str">
            <v>ND255/DG/VIII/05 1210501053 PT AVESTA CONTINENTAL</v>
          </cell>
          <cell r="K7166" t="str">
            <v>550880120</v>
          </cell>
        </row>
        <row r="7167">
          <cell r="A7167" t="str">
            <v>F</v>
          </cell>
          <cell r="B7167" t="str">
            <v>8</v>
          </cell>
          <cell r="D7167" t="str">
            <v>KP1053</v>
          </cell>
          <cell r="E7167">
            <v>38595</v>
          </cell>
          <cell r="F7167" t="str">
            <v>1390000</v>
          </cell>
          <cell r="G7167" t="str">
            <v>210101020000</v>
          </cell>
          <cell r="H7167">
            <v>9768000</v>
          </cell>
          <cell r="I7167" t="str">
            <v>D</v>
          </cell>
          <cell r="J7167" t="str">
            <v>2050322K50783/05        24.000-RL POLY CTK RANITID</v>
          </cell>
          <cell r="K7167" t="str">
            <v>550880130</v>
          </cell>
        </row>
        <row r="7168">
          <cell r="A7168" t="str">
            <v>F</v>
          </cell>
          <cell r="B7168" t="str">
            <v>8</v>
          </cell>
          <cell r="D7168" t="str">
            <v>KP1054</v>
          </cell>
          <cell r="E7168">
            <v>38595</v>
          </cell>
          <cell r="F7168" t="str">
            <v>1420000</v>
          </cell>
          <cell r="G7168" t="str">
            <v>210810020000</v>
          </cell>
          <cell r="H7168">
            <v>82800000</v>
          </cell>
          <cell r="I7168" t="str">
            <v>K</v>
          </cell>
          <cell r="J7168" t="str">
            <v>ND257/DG/VIII/05 1210501503 PT AVESTA CONTINENTAL</v>
          </cell>
          <cell r="K7168" t="str">
            <v>550880140</v>
          </cell>
        </row>
        <row r="7169">
          <cell r="A7169" t="str">
            <v>F</v>
          </cell>
          <cell r="B7169" t="str">
            <v>8</v>
          </cell>
          <cell r="D7169" t="str">
            <v>KP1054</v>
          </cell>
          <cell r="E7169">
            <v>38595</v>
          </cell>
          <cell r="F7169" t="str">
            <v>1390000</v>
          </cell>
          <cell r="G7169" t="str">
            <v>210101020000</v>
          </cell>
          <cell r="H7169">
            <v>82800000</v>
          </cell>
          <cell r="I7169" t="str">
            <v>D</v>
          </cell>
          <cell r="J7169" t="str">
            <v>2050182K50791/05       240.000-RL POLY CTK ORALIT</v>
          </cell>
          <cell r="K7169" t="str">
            <v>550880150</v>
          </cell>
        </row>
        <row r="7170">
          <cell r="A7170" t="str">
            <v>F</v>
          </cell>
          <cell r="B7170" t="str">
            <v>8</v>
          </cell>
          <cell r="D7170" t="str">
            <v>KP1055</v>
          </cell>
          <cell r="E7170">
            <v>38595</v>
          </cell>
          <cell r="F7170" t="str">
            <v>1420000</v>
          </cell>
          <cell r="G7170" t="str">
            <v>210810020000</v>
          </cell>
          <cell r="H7170">
            <v>33099000</v>
          </cell>
          <cell r="I7170" t="str">
            <v>K</v>
          </cell>
          <cell r="J7170" t="str">
            <v>ND259/DG/VIII/05 1210500993 PT AVESTA CONTINENTAL</v>
          </cell>
          <cell r="K7170" t="str">
            <v>550880160</v>
          </cell>
        </row>
        <row r="7171">
          <cell r="A7171" t="str">
            <v>F</v>
          </cell>
          <cell r="B7171" t="str">
            <v>8</v>
          </cell>
          <cell r="D7171" t="str">
            <v>KP1055</v>
          </cell>
          <cell r="E7171">
            <v>38595</v>
          </cell>
          <cell r="F7171" t="str">
            <v>1390000</v>
          </cell>
          <cell r="G7171" t="str">
            <v>210101020000</v>
          </cell>
          <cell r="H7171">
            <v>33099000</v>
          </cell>
          <cell r="I7171" t="str">
            <v>D</v>
          </cell>
          <cell r="J7171" t="str">
            <v>2050210K50786/05        51.000-RL POLY CTK TAB NIF</v>
          </cell>
          <cell r="K7171" t="str">
            <v>550880170</v>
          </cell>
        </row>
        <row r="7172">
          <cell r="A7172" t="str">
            <v>F</v>
          </cell>
          <cell r="B7172" t="str">
            <v>8</v>
          </cell>
          <cell r="D7172" t="str">
            <v>KP1056</v>
          </cell>
          <cell r="E7172">
            <v>38595</v>
          </cell>
          <cell r="F7172" t="str">
            <v>1420000</v>
          </cell>
          <cell r="G7172" t="str">
            <v>210810020000</v>
          </cell>
          <cell r="H7172">
            <v>13230000</v>
          </cell>
          <cell r="I7172" t="str">
            <v>K</v>
          </cell>
          <cell r="J7172" t="str">
            <v>ND265/DG/VIII/05 1210500813 PT AVESTA CONTINENTAL</v>
          </cell>
          <cell r="K7172" t="str">
            <v>550880180</v>
          </cell>
        </row>
        <row r="7173">
          <cell r="A7173" t="str">
            <v>F</v>
          </cell>
          <cell r="B7173" t="str">
            <v>8</v>
          </cell>
          <cell r="D7173" t="str">
            <v>KP1056</v>
          </cell>
          <cell r="E7173">
            <v>38595</v>
          </cell>
          <cell r="F7173" t="str">
            <v>1390000</v>
          </cell>
          <cell r="G7173" t="str">
            <v>210101020000</v>
          </cell>
          <cell r="H7173">
            <v>13230000</v>
          </cell>
          <cell r="I7173" t="str">
            <v>D</v>
          </cell>
          <cell r="J7173" t="str">
            <v>2550000K50737/05    180000.000-BH MOUTH SEAL 53 MM</v>
          </cell>
          <cell r="K7173" t="str">
            <v>550880190</v>
          </cell>
        </row>
        <row r="7174">
          <cell r="A7174" t="str">
            <v>F</v>
          </cell>
          <cell r="B7174" t="str">
            <v>8</v>
          </cell>
          <cell r="D7174" t="str">
            <v>KP1057</v>
          </cell>
          <cell r="E7174">
            <v>38595</v>
          </cell>
          <cell r="F7174" t="str">
            <v>1420000</v>
          </cell>
          <cell r="G7174" t="str">
            <v>210810020000</v>
          </cell>
          <cell r="H7174">
            <v>42336000</v>
          </cell>
          <cell r="I7174" t="str">
            <v>K</v>
          </cell>
          <cell r="J7174" t="str">
            <v>ND277/DG/VIII/05 1210503263 PT ANCOL TERANG METAL</v>
          </cell>
          <cell r="K7174" t="str">
            <v>550880200</v>
          </cell>
        </row>
        <row r="7175">
          <cell r="A7175" t="str">
            <v>F</v>
          </cell>
          <cell r="B7175" t="str">
            <v>8</v>
          </cell>
          <cell r="D7175" t="str">
            <v>KP1057</v>
          </cell>
          <cell r="E7175">
            <v>38595</v>
          </cell>
          <cell r="F7175" t="str">
            <v>1390000</v>
          </cell>
          <cell r="G7175" t="str">
            <v>210101020000</v>
          </cell>
          <cell r="H7175">
            <v>42336000</v>
          </cell>
          <cell r="I7175" t="str">
            <v>D</v>
          </cell>
          <cell r="J7175" t="str">
            <v>2500002K51100/07    529200.000-BH DOP PILFER PROOF</v>
          </cell>
          <cell r="K7175" t="str">
            <v>550880210</v>
          </cell>
        </row>
        <row r="7176">
          <cell r="A7176" t="str">
            <v>F</v>
          </cell>
          <cell r="B7176" t="str">
            <v>8</v>
          </cell>
          <cell r="D7176" t="str">
            <v>KP1058</v>
          </cell>
          <cell r="E7176">
            <v>38595</v>
          </cell>
          <cell r="F7176" t="str">
            <v>1420000</v>
          </cell>
          <cell r="G7176" t="str">
            <v>210810020000</v>
          </cell>
          <cell r="H7176">
            <v>6062000</v>
          </cell>
          <cell r="I7176" t="str">
            <v>K</v>
          </cell>
          <cell r="J7176" t="str">
            <v>ND267/DG/VIII/05 1210501493 PT AVESTA CONTINENTAL</v>
          </cell>
          <cell r="K7176" t="str">
            <v>550880220</v>
          </cell>
        </row>
        <row r="7177">
          <cell r="A7177" t="str">
            <v>F</v>
          </cell>
          <cell r="B7177" t="str">
            <v>8</v>
          </cell>
          <cell r="D7177" t="str">
            <v>KP1058</v>
          </cell>
          <cell r="E7177">
            <v>38595</v>
          </cell>
          <cell r="F7177" t="str">
            <v>1390000</v>
          </cell>
          <cell r="G7177" t="str">
            <v>210101020000</v>
          </cell>
          <cell r="H7177">
            <v>6062000</v>
          </cell>
          <cell r="I7177" t="str">
            <v>D</v>
          </cell>
          <cell r="J7177" t="str">
            <v>2050309K50784/05        14.000-RL POLY CTK TAB SUL</v>
          </cell>
          <cell r="K7177" t="str">
            <v>550880230</v>
          </cell>
        </row>
        <row r="7178">
          <cell r="A7178" t="str">
            <v>F</v>
          </cell>
          <cell r="B7178" t="str">
            <v>8</v>
          </cell>
          <cell r="D7178" t="str">
            <v>KP1059</v>
          </cell>
          <cell r="E7178">
            <v>38595</v>
          </cell>
          <cell r="F7178" t="str">
            <v>1420000</v>
          </cell>
          <cell r="G7178" t="str">
            <v>210810020000</v>
          </cell>
          <cell r="H7178">
            <v>5664000</v>
          </cell>
          <cell r="I7178" t="str">
            <v>K</v>
          </cell>
          <cell r="J7178" t="str">
            <v>ND281/DG/VIII/05 1210503263 PT ANCOL TERANG METAL</v>
          </cell>
          <cell r="K7178" t="str">
            <v>550880240</v>
          </cell>
        </row>
        <row r="7179">
          <cell r="A7179" t="str">
            <v>F</v>
          </cell>
          <cell r="B7179" t="str">
            <v>8</v>
          </cell>
          <cell r="D7179" t="str">
            <v>KP1059</v>
          </cell>
          <cell r="E7179">
            <v>38595</v>
          </cell>
          <cell r="F7179" t="str">
            <v>1390000</v>
          </cell>
          <cell r="G7179" t="str">
            <v>210101020000</v>
          </cell>
          <cell r="H7179">
            <v>5664000</v>
          </cell>
          <cell r="I7179" t="str">
            <v>D</v>
          </cell>
          <cell r="J7179" t="str">
            <v>2500002K51116/07     70800.000-BH DOP PILFER PROOF</v>
          </cell>
          <cell r="K7179" t="str">
            <v>550880250</v>
          </cell>
        </row>
        <row r="7180">
          <cell r="A7180" t="str">
            <v>F</v>
          </cell>
          <cell r="B7180" t="str">
            <v>8</v>
          </cell>
          <cell r="D7180" t="str">
            <v>KP1060</v>
          </cell>
          <cell r="E7180">
            <v>38595</v>
          </cell>
          <cell r="F7180" t="str">
            <v>1420000</v>
          </cell>
          <cell r="G7180" t="str">
            <v>210810020000</v>
          </cell>
          <cell r="H7180">
            <v>51893430</v>
          </cell>
          <cell r="I7180" t="str">
            <v>K</v>
          </cell>
          <cell r="J7180" t="str">
            <v>ND283/DG/VIII/05 1240502773 PT SINAR GOLDSINDO</v>
          </cell>
          <cell r="K7180" t="str">
            <v>550880260</v>
          </cell>
        </row>
        <row r="7181">
          <cell r="A7181" t="str">
            <v>F</v>
          </cell>
          <cell r="B7181" t="str">
            <v>8</v>
          </cell>
          <cell r="D7181" t="str">
            <v>KP1060</v>
          </cell>
          <cell r="E7181">
            <v>38595</v>
          </cell>
          <cell r="F7181" t="str">
            <v>1390000</v>
          </cell>
          <cell r="G7181" t="str">
            <v>210101020000</v>
          </cell>
          <cell r="H7181">
            <v>51893430</v>
          </cell>
          <cell r="I7181" t="str">
            <v>D</v>
          </cell>
          <cell r="J7181" t="str">
            <v>2054018K51075/07     43755.000-M  PVC RF KOMBIPAK</v>
          </cell>
          <cell r="K7181" t="str">
            <v>550880270</v>
          </cell>
        </row>
        <row r="7182">
          <cell r="A7182" t="str">
            <v>F</v>
          </cell>
          <cell r="B7182" t="str">
            <v>8</v>
          </cell>
          <cell r="D7182" t="str">
            <v>KP1061</v>
          </cell>
          <cell r="E7182">
            <v>38595</v>
          </cell>
          <cell r="F7182" t="str">
            <v>1610000</v>
          </cell>
          <cell r="G7182" t="str">
            <v>210840020000</v>
          </cell>
          <cell r="H7182">
            <v>36006270</v>
          </cell>
          <cell r="I7182" t="str">
            <v>K</v>
          </cell>
          <cell r="J7182" t="str">
            <v>ND313/DG/VIII/05 IURAN JAMSOSTEK JULI 2005</v>
          </cell>
          <cell r="K7182" t="str">
            <v>550880280</v>
          </cell>
        </row>
        <row r="7183">
          <cell r="A7183" t="str">
            <v>F</v>
          </cell>
          <cell r="B7183" t="str">
            <v>8</v>
          </cell>
          <cell r="D7183" t="str">
            <v>KP1061</v>
          </cell>
          <cell r="E7183">
            <v>38595</v>
          </cell>
          <cell r="F7183" t="str">
            <v>1720000</v>
          </cell>
          <cell r="G7183" t="str">
            <v>210503010000</v>
          </cell>
          <cell r="H7183">
            <v>37003680</v>
          </cell>
          <cell r="I7183" t="str">
            <v>D</v>
          </cell>
          <cell r="J7183" t="str">
            <v>ND313/DG/VIII/05 IURAN JAMSOSTEK JULI 2005</v>
          </cell>
          <cell r="K7183" t="str">
            <v>550880290</v>
          </cell>
        </row>
        <row r="7184">
          <cell r="A7184" t="str">
            <v>F</v>
          </cell>
          <cell r="B7184" t="str">
            <v>8</v>
          </cell>
          <cell r="D7184" t="str">
            <v>KP1061</v>
          </cell>
          <cell r="E7184">
            <v>38595</v>
          </cell>
          <cell r="F7184" t="str">
            <v>41411Q5</v>
          </cell>
          <cell r="G7184" t="str">
            <v>6107070111Q5</v>
          </cell>
          <cell r="H7184">
            <v>997410</v>
          </cell>
          <cell r="I7184" t="str">
            <v>K</v>
          </cell>
          <cell r="J7184" t="str">
            <v>SELISIH JAMSOSTEK JULI 2005</v>
          </cell>
          <cell r="K7184" t="str">
            <v>550880300</v>
          </cell>
        </row>
        <row r="7185">
          <cell r="A7185" t="str">
            <v>F</v>
          </cell>
          <cell r="B7185" t="str">
            <v>8</v>
          </cell>
          <cell r="D7185" t="str">
            <v>KP1062</v>
          </cell>
          <cell r="E7185">
            <v>38595</v>
          </cell>
          <cell r="F7185" t="str">
            <v>1420000</v>
          </cell>
          <cell r="G7185" t="str">
            <v>210810020000</v>
          </cell>
          <cell r="H7185">
            <v>915489332</v>
          </cell>
          <cell r="I7185" t="str">
            <v>D</v>
          </cell>
          <cell r="J7185" t="str">
            <v>NK65/DV/VIII/05 ARNOLD QIMPEX INV 22A/Q22</v>
          </cell>
          <cell r="K7185" t="str">
            <v>550880310</v>
          </cell>
        </row>
        <row r="7186">
          <cell r="A7186" t="str">
            <v>F</v>
          </cell>
          <cell r="B7186" t="str">
            <v>8</v>
          </cell>
          <cell r="D7186" t="str">
            <v>KP1062</v>
          </cell>
          <cell r="E7186">
            <v>38595</v>
          </cell>
          <cell r="F7186" t="str">
            <v>124AR12</v>
          </cell>
          <cell r="G7186" t="str">
            <v>11060501AR12</v>
          </cell>
          <cell r="H7186">
            <v>916149586</v>
          </cell>
          <cell r="I7186" t="str">
            <v>K</v>
          </cell>
          <cell r="J7186" t="str">
            <v>ND65/DV/VIII/05 ARNOLD S INV 22A/Q22 US$ 94.322</v>
          </cell>
          <cell r="K7186" t="str">
            <v>550880320</v>
          </cell>
        </row>
        <row r="7187">
          <cell r="A7187" t="str">
            <v>F</v>
          </cell>
          <cell r="B7187" t="str">
            <v>8</v>
          </cell>
          <cell r="D7187" t="str">
            <v>KP1062</v>
          </cell>
          <cell r="E7187">
            <v>38595</v>
          </cell>
          <cell r="F7187" t="str">
            <v>9320100</v>
          </cell>
          <cell r="G7187" t="str">
            <v>720101010100</v>
          </cell>
          <cell r="H7187">
            <v>660254</v>
          </cell>
          <cell r="I7187" t="str">
            <v>D</v>
          </cell>
          <cell r="J7187" t="str">
            <v>SEL KURS INV 22A/Q.22 ARNOL SUHR</v>
          </cell>
          <cell r="K7187" t="str">
            <v>550880330</v>
          </cell>
        </row>
        <row r="7188">
          <cell r="A7188" t="str">
            <v>F</v>
          </cell>
          <cell r="B7188" t="str">
            <v>8</v>
          </cell>
          <cell r="D7188" t="str">
            <v>KP1063</v>
          </cell>
          <cell r="E7188">
            <v>38595</v>
          </cell>
          <cell r="F7188" t="str">
            <v>3300100</v>
          </cell>
          <cell r="G7188" t="str">
            <v>110805010100</v>
          </cell>
          <cell r="H7188">
            <v>202159960.69999999</v>
          </cell>
          <cell r="I7188" t="str">
            <v>D</v>
          </cell>
          <cell r="J7188" t="str">
            <v>ND67/DV/VIII/05 2210500821 700KG CHLORPROMAZINE HC</v>
          </cell>
          <cell r="K7188" t="str">
            <v>550890010</v>
          </cell>
        </row>
        <row r="7189">
          <cell r="A7189" t="str">
            <v>F</v>
          </cell>
          <cell r="B7189" t="str">
            <v>8</v>
          </cell>
          <cell r="D7189" t="str">
            <v>KP1063</v>
          </cell>
          <cell r="E7189">
            <v>38595</v>
          </cell>
          <cell r="F7189" t="str">
            <v>1420000</v>
          </cell>
          <cell r="G7189" t="str">
            <v>210810020000</v>
          </cell>
          <cell r="H7189">
            <v>202159960.69999999</v>
          </cell>
          <cell r="I7189" t="str">
            <v>K</v>
          </cell>
          <cell r="J7189" t="str">
            <v>ND67/DV/VIII/05 2210500821 700KG CHLORPROMAZINE HC</v>
          </cell>
          <cell r="K7189" t="str">
            <v>550890020</v>
          </cell>
        </row>
        <row r="7190">
          <cell r="A7190" t="str">
            <v>F</v>
          </cell>
          <cell r="B7190" t="str">
            <v>8</v>
          </cell>
          <cell r="D7190" t="str">
            <v>KP1064</v>
          </cell>
          <cell r="E7190">
            <v>38595</v>
          </cell>
          <cell r="F7190" t="str">
            <v>3300100</v>
          </cell>
          <cell r="G7190" t="str">
            <v>110805010100</v>
          </cell>
          <cell r="H7190">
            <v>10102180</v>
          </cell>
          <cell r="I7190" t="str">
            <v>D</v>
          </cell>
          <cell r="J7190" t="str">
            <v>ND68/DV/VIII/05 2220500204 2000SET COPPER T 380 A</v>
          </cell>
          <cell r="K7190" t="str">
            <v>550890030</v>
          </cell>
        </row>
        <row r="7191">
          <cell r="A7191" t="str">
            <v>F</v>
          </cell>
          <cell r="B7191" t="str">
            <v>8</v>
          </cell>
          <cell r="D7191" t="str">
            <v>KP1064</v>
          </cell>
          <cell r="E7191">
            <v>38595</v>
          </cell>
          <cell r="F7191" t="str">
            <v>1420000</v>
          </cell>
          <cell r="G7191" t="str">
            <v>210810020000</v>
          </cell>
          <cell r="H7191">
            <v>10102180</v>
          </cell>
          <cell r="I7191" t="str">
            <v>K</v>
          </cell>
          <cell r="J7191" t="str">
            <v>ND68/DV/VIII/05 2220500204 2000SET COPPER T 380 A</v>
          </cell>
          <cell r="K7191" t="str">
            <v>550890040</v>
          </cell>
        </row>
        <row r="7192">
          <cell r="A7192" t="str">
            <v>F</v>
          </cell>
          <cell r="B7192" t="str">
            <v>8</v>
          </cell>
          <cell r="D7192" t="str">
            <v>KP1065</v>
          </cell>
          <cell r="E7192">
            <v>38595</v>
          </cell>
          <cell r="F7192" t="str">
            <v>1420000</v>
          </cell>
          <cell r="G7192" t="str">
            <v>210810020000</v>
          </cell>
          <cell r="H7192">
            <v>9985800</v>
          </cell>
          <cell r="I7192" t="str">
            <v>K</v>
          </cell>
          <cell r="J7192" t="str">
            <v>ND69/DV/VIII/05 1210504312 PT EAC INDONESIA</v>
          </cell>
          <cell r="K7192" t="str">
            <v>550890050</v>
          </cell>
        </row>
        <row r="7193">
          <cell r="A7193" t="str">
            <v>F</v>
          </cell>
          <cell r="B7193" t="str">
            <v>8</v>
          </cell>
          <cell r="D7193" t="str">
            <v>KP1065</v>
          </cell>
          <cell r="E7193">
            <v>38595</v>
          </cell>
          <cell r="F7193" t="str">
            <v>1390000</v>
          </cell>
          <cell r="G7193" t="str">
            <v>210101020000</v>
          </cell>
          <cell r="H7193">
            <v>10057200</v>
          </cell>
          <cell r="I7193" t="str">
            <v>D</v>
          </cell>
          <cell r="J7193" t="str">
            <v>3012008B50373/07       200.000-KG ACIDUM SILICICUM</v>
          </cell>
          <cell r="K7193" t="str">
            <v>550890060</v>
          </cell>
        </row>
        <row r="7194">
          <cell r="A7194" t="str">
            <v>F</v>
          </cell>
          <cell r="B7194" t="str">
            <v>8</v>
          </cell>
          <cell r="D7194" t="str">
            <v>KP1065</v>
          </cell>
          <cell r="E7194">
            <v>38595</v>
          </cell>
          <cell r="F7194" t="str">
            <v>9320000</v>
          </cell>
          <cell r="G7194" t="str">
            <v>710201010000</v>
          </cell>
          <cell r="H7194">
            <v>71400</v>
          </cell>
          <cell r="I7194" t="str">
            <v>K</v>
          </cell>
          <cell r="J7194" t="str">
            <v>SEL KURS 3012008B50373/07       200.000-KG ACIDUM</v>
          </cell>
          <cell r="K7194" t="str">
            <v>550890070</v>
          </cell>
        </row>
        <row r="7195">
          <cell r="A7195" t="str">
            <v>F</v>
          </cell>
          <cell r="B7195" t="str">
            <v>8</v>
          </cell>
          <cell r="D7195" t="str">
            <v>KP1066</v>
          </cell>
          <cell r="E7195">
            <v>38595</v>
          </cell>
          <cell r="F7195" t="str">
            <v>1420000</v>
          </cell>
          <cell r="G7195" t="str">
            <v>210810020000</v>
          </cell>
          <cell r="H7195">
            <v>14787795</v>
          </cell>
          <cell r="I7195" t="str">
            <v>K</v>
          </cell>
          <cell r="J7195" t="str">
            <v>ND71/DV/VIII/05 1210504392 PT EAC INDONESIA</v>
          </cell>
          <cell r="K7195" t="str">
            <v>550890080</v>
          </cell>
        </row>
        <row r="7196">
          <cell r="A7196" t="str">
            <v>F</v>
          </cell>
          <cell r="B7196" t="str">
            <v>8</v>
          </cell>
          <cell r="D7196" t="str">
            <v>KP1066</v>
          </cell>
          <cell r="E7196">
            <v>38595</v>
          </cell>
          <cell r="F7196" t="str">
            <v>1390000</v>
          </cell>
          <cell r="G7196" t="str">
            <v>210101020000</v>
          </cell>
          <cell r="H7196">
            <v>14734927.5</v>
          </cell>
          <cell r="I7196" t="str">
            <v>D</v>
          </cell>
          <cell r="J7196" t="str">
            <v>3032012B50374/07      1590.000-KG METHYLENI CHLORI</v>
          </cell>
          <cell r="K7196" t="str">
            <v>550890090</v>
          </cell>
        </row>
        <row r="7197">
          <cell r="A7197" t="str">
            <v>F</v>
          </cell>
          <cell r="B7197" t="str">
            <v>8</v>
          </cell>
          <cell r="D7197" t="str">
            <v>KP1066</v>
          </cell>
          <cell r="E7197">
            <v>38595</v>
          </cell>
          <cell r="F7197" t="str">
            <v>9320100</v>
          </cell>
          <cell r="G7197" t="str">
            <v>720101010100</v>
          </cell>
          <cell r="H7197">
            <v>52867.5</v>
          </cell>
          <cell r="I7197" t="str">
            <v>D</v>
          </cell>
          <cell r="J7197" t="str">
            <v>SEL KURS 3032012B50374/07      1590.000-KG METHYLE</v>
          </cell>
          <cell r="K7197" t="str">
            <v>550890100</v>
          </cell>
        </row>
        <row r="7198">
          <cell r="A7198" t="str">
            <v>F</v>
          </cell>
          <cell r="B7198" t="str">
            <v>8</v>
          </cell>
          <cell r="D7198" t="str">
            <v>KP1067</v>
          </cell>
          <cell r="E7198">
            <v>38595</v>
          </cell>
          <cell r="F7198" t="str">
            <v>1420000</v>
          </cell>
          <cell r="G7198" t="str">
            <v>210810020000</v>
          </cell>
          <cell r="H7198">
            <v>7342500</v>
          </cell>
          <cell r="I7198" t="str">
            <v>K</v>
          </cell>
          <cell r="J7198" t="str">
            <v>ND75/DV/VIII/05 1210504411 PT TATARASA PRIMATAMA</v>
          </cell>
          <cell r="K7198" t="str">
            <v>550890110</v>
          </cell>
        </row>
        <row r="7199">
          <cell r="A7199" t="str">
            <v>F</v>
          </cell>
          <cell r="B7199" t="str">
            <v>8</v>
          </cell>
          <cell r="D7199" t="str">
            <v>KP1067</v>
          </cell>
          <cell r="E7199">
            <v>38595</v>
          </cell>
          <cell r="F7199" t="str">
            <v>1390000</v>
          </cell>
          <cell r="G7199" t="str">
            <v>210101020000</v>
          </cell>
          <cell r="H7199">
            <v>7316250</v>
          </cell>
          <cell r="I7199" t="str">
            <v>D</v>
          </cell>
          <cell r="J7199" t="str">
            <v>3312026B50380/07        50.000-KG THIAMINI MONONIT</v>
          </cell>
          <cell r="K7199" t="str">
            <v>550890120</v>
          </cell>
        </row>
        <row r="7200">
          <cell r="A7200" t="str">
            <v>F</v>
          </cell>
          <cell r="B7200" t="str">
            <v>8</v>
          </cell>
          <cell r="D7200" t="str">
            <v>KP1067</v>
          </cell>
          <cell r="E7200">
            <v>38595</v>
          </cell>
          <cell r="F7200" t="str">
            <v>9320100</v>
          </cell>
          <cell r="G7200" t="str">
            <v>720101010100</v>
          </cell>
          <cell r="H7200">
            <v>26250</v>
          </cell>
          <cell r="I7200" t="str">
            <v>D</v>
          </cell>
          <cell r="J7200" t="str">
            <v>SEL KURS 3312026B50380/07        50.000-KG THIAMIN</v>
          </cell>
          <cell r="K7200" t="str">
            <v>550890130</v>
          </cell>
        </row>
        <row r="7201">
          <cell r="A7201" t="str">
            <v>F</v>
          </cell>
          <cell r="B7201" t="str">
            <v>8</v>
          </cell>
          <cell r="D7201" t="str">
            <v>KP1068</v>
          </cell>
          <cell r="E7201">
            <v>38595</v>
          </cell>
          <cell r="F7201" t="str">
            <v>1420000</v>
          </cell>
          <cell r="G7201" t="str">
            <v>210810020000</v>
          </cell>
          <cell r="H7201">
            <v>120186990</v>
          </cell>
          <cell r="I7201" t="str">
            <v>K</v>
          </cell>
          <cell r="J7201" t="str">
            <v>ND99/DV/VIII/05 1240502491 PT TIGAKA DISTRINDO PER</v>
          </cell>
          <cell r="K7201" t="str">
            <v>550890140</v>
          </cell>
        </row>
        <row r="7202">
          <cell r="A7202" t="str">
            <v>F</v>
          </cell>
          <cell r="B7202" t="str">
            <v>8</v>
          </cell>
          <cell r="D7202" t="str">
            <v>KP1068</v>
          </cell>
          <cell r="E7202">
            <v>38595</v>
          </cell>
          <cell r="F7202" t="str">
            <v>1390000</v>
          </cell>
          <cell r="G7202" t="str">
            <v>210101020000</v>
          </cell>
          <cell r="H7202">
            <v>123257970</v>
          </cell>
          <cell r="I7202" t="str">
            <v>D</v>
          </cell>
          <cell r="J7202" t="str">
            <v>3012094B50279/05      1350.000-KG METRONIDAZOLUM</v>
          </cell>
          <cell r="K7202" t="str">
            <v>550890150</v>
          </cell>
        </row>
        <row r="7203">
          <cell r="A7203" t="str">
            <v>F</v>
          </cell>
          <cell r="B7203" t="str">
            <v>8</v>
          </cell>
          <cell r="D7203" t="str">
            <v>KP1068</v>
          </cell>
          <cell r="E7203">
            <v>38595</v>
          </cell>
          <cell r="F7203" t="str">
            <v>9320000</v>
          </cell>
          <cell r="G7203" t="str">
            <v>710201010000</v>
          </cell>
          <cell r="H7203">
            <v>3070980</v>
          </cell>
          <cell r="I7203" t="str">
            <v>K</v>
          </cell>
          <cell r="J7203" t="str">
            <v>SEL KURS 3012094B50279/05      1350.000-KG METRONI</v>
          </cell>
          <cell r="K7203" t="str">
            <v>550890160</v>
          </cell>
        </row>
        <row r="7204">
          <cell r="A7204" t="str">
            <v>F</v>
          </cell>
          <cell r="B7204" t="str">
            <v>8</v>
          </cell>
          <cell r="D7204" t="str">
            <v>KP1069</v>
          </cell>
          <cell r="E7204">
            <v>38595</v>
          </cell>
          <cell r="F7204" t="str">
            <v>3300100</v>
          </cell>
          <cell r="G7204" t="str">
            <v>110805010100</v>
          </cell>
          <cell r="H7204">
            <v>28176680</v>
          </cell>
          <cell r="I7204" t="str">
            <v>D</v>
          </cell>
          <cell r="J7204" t="str">
            <v>ND110/DV/VIII/05 2210500831 300KG HYDROCHLORTHIAZI</v>
          </cell>
          <cell r="K7204" t="str">
            <v>550890170</v>
          </cell>
        </row>
        <row r="7205">
          <cell r="A7205" t="str">
            <v>F</v>
          </cell>
          <cell r="B7205" t="str">
            <v>8</v>
          </cell>
          <cell r="D7205" t="str">
            <v>KP1069</v>
          </cell>
          <cell r="E7205">
            <v>38595</v>
          </cell>
          <cell r="F7205" t="str">
            <v>1420000</v>
          </cell>
          <cell r="G7205" t="str">
            <v>210810020000</v>
          </cell>
          <cell r="H7205">
            <v>28176680</v>
          </cell>
          <cell r="I7205" t="str">
            <v>K</v>
          </cell>
          <cell r="J7205" t="str">
            <v>ND110/DV/VIII/05 2210500831 300KG HYDROCHLORTHIAZI</v>
          </cell>
          <cell r="K7205" t="str">
            <v>550890180</v>
          </cell>
        </row>
        <row r="7206">
          <cell r="A7206" t="str">
            <v>F</v>
          </cell>
          <cell r="B7206" t="str">
            <v>8</v>
          </cell>
          <cell r="D7206" t="str">
            <v>KP1070</v>
          </cell>
          <cell r="E7206">
            <v>38595</v>
          </cell>
          <cell r="F7206" t="str">
            <v>3300100</v>
          </cell>
          <cell r="G7206" t="str">
            <v>110805010100</v>
          </cell>
          <cell r="H7206">
            <v>87950517</v>
          </cell>
          <cell r="I7206" t="str">
            <v>D</v>
          </cell>
          <cell r="J7206" t="str">
            <v>ND111/DV/VIII/05 2210500941 425KG SULFADOXINE</v>
          </cell>
          <cell r="K7206" t="str">
            <v>550890190</v>
          </cell>
        </row>
        <row r="7207">
          <cell r="A7207" t="str">
            <v>F</v>
          </cell>
          <cell r="B7207" t="str">
            <v>8</v>
          </cell>
          <cell r="D7207" t="str">
            <v>KP1070</v>
          </cell>
          <cell r="E7207">
            <v>38595</v>
          </cell>
          <cell r="F7207" t="str">
            <v>1420000</v>
          </cell>
          <cell r="G7207" t="str">
            <v>210810020000</v>
          </cell>
          <cell r="H7207">
            <v>87950517</v>
          </cell>
          <cell r="I7207" t="str">
            <v>K</v>
          </cell>
          <cell r="J7207" t="str">
            <v>ND111/DV/VIII/05 2210500941 425KG SULFADOXINE</v>
          </cell>
          <cell r="K7207" t="str">
            <v>550890200</v>
          </cell>
        </row>
        <row r="7208">
          <cell r="A7208" t="str">
            <v>F</v>
          </cell>
          <cell r="B7208" t="str">
            <v>8</v>
          </cell>
          <cell r="D7208" t="str">
            <v>KP1071</v>
          </cell>
          <cell r="E7208">
            <v>38595</v>
          </cell>
          <cell r="F7208" t="str">
            <v>42902N2</v>
          </cell>
          <cell r="G7208" t="str">
            <v>6205000302N2</v>
          </cell>
          <cell r="H7208">
            <v>9118386</v>
          </cell>
          <cell r="I7208" t="str">
            <v>D</v>
          </cell>
          <cell r="J7208" t="str">
            <v>ND8987/K/VIII/05 2220500204 JASA PENGELUARAN PT RI</v>
          </cell>
          <cell r="K7208" t="str">
            <v>550890210</v>
          </cell>
        </row>
        <row r="7209">
          <cell r="A7209" t="str">
            <v>F</v>
          </cell>
          <cell r="B7209" t="str">
            <v>8</v>
          </cell>
          <cell r="D7209" t="str">
            <v>KP1071</v>
          </cell>
          <cell r="E7209">
            <v>38595</v>
          </cell>
          <cell r="F7209" t="str">
            <v>1420000</v>
          </cell>
          <cell r="G7209" t="str">
            <v>210810020000</v>
          </cell>
          <cell r="H7209">
            <v>9118386</v>
          </cell>
          <cell r="I7209" t="str">
            <v>K</v>
          </cell>
          <cell r="J7209" t="str">
            <v>ND8987/K/VIII/05 2220500204 JASA PENGELUARAN PT RI</v>
          </cell>
          <cell r="K7209" t="str">
            <v>550890220</v>
          </cell>
        </row>
        <row r="7210">
          <cell r="A7210" t="str">
            <v>F</v>
          </cell>
          <cell r="B7210" t="str">
            <v>8</v>
          </cell>
          <cell r="D7210" t="str">
            <v>KP1072</v>
          </cell>
          <cell r="E7210">
            <v>38595</v>
          </cell>
          <cell r="F7210" t="str">
            <v>1420000</v>
          </cell>
          <cell r="G7210" t="str">
            <v>210810020000</v>
          </cell>
          <cell r="H7210">
            <v>57385</v>
          </cell>
          <cell r="I7210" t="str">
            <v>D</v>
          </cell>
          <cell r="J7210" t="str">
            <v>NK9078/K/VIII/05 2210500831,941 KOMISI ASURANSI IM</v>
          </cell>
          <cell r="K7210" t="str">
            <v>550890230</v>
          </cell>
        </row>
        <row r="7211">
          <cell r="A7211" t="str">
            <v>F</v>
          </cell>
          <cell r="B7211" t="str">
            <v>8</v>
          </cell>
          <cell r="D7211" t="str">
            <v>KP1072</v>
          </cell>
          <cell r="E7211">
            <v>38595</v>
          </cell>
          <cell r="F7211" t="str">
            <v>42902N2</v>
          </cell>
          <cell r="G7211" t="str">
            <v>6205000302N2</v>
          </cell>
          <cell r="H7211">
            <v>57385</v>
          </cell>
          <cell r="I7211" t="str">
            <v>K</v>
          </cell>
          <cell r="J7211" t="str">
            <v>NK9078/K/VIII/05 2210500831,941 PREMI ASURANSI IMP</v>
          </cell>
          <cell r="K7211" t="str">
            <v>550890240</v>
          </cell>
        </row>
        <row r="7212">
          <cell r="A7212" t="str">
            <v>F</v>
          </cell>
          <cell r="B7212" t="str">
            <v>8</v>
          </cell>
          <cell r="D7212" t="str">
            <v>KP1073</v>
          </cell>
          <cell r="E7212">
            <v>38595</v>
          </cell>
          <cell r="F7212" t="str">
            <v>42902N2</v>
          </cell>
          <cell r="G7212" t="str">
            <v>6205000302N2</v>
          </cell>
          <cell r="H7212">
            <v>288926</v>
          </cell>
          <cell r="I7212" t="str">
            <v>D</v>
          </cell>
          <cell r="J7212" t="str">
            <v>ND9077/K/VIII/05 2201050500831,941 PREMI ASS IMPOR</v>
          </cell>
          <cell r="K7212" t="str">
            <v>550890250</v>
          </cell>
        </row>
        <row r="7213">
          <cell r="A7213" t="str">
            <v>F</v>
          </cell>
          <cell r="B7213" t="str">
            <v>8</v>
          </cell>
          <cell r="D7213" t="str">
            <v>KP1073</v>
          </cell>
          <cell r="E7213">
            <v>38595</v>
          </cell>
          <cell r="F7213" t="str">
            <v>1420000</v>
          </cell>
          <cell r="G7213" t="str">
            <v>210810020000</v>
          </cell>
          <cell r="H7213">
            <v>288926</v>
          </cell>
          <cell r="I7213" t="str">
            <v>K</v>
          </cell>
          <cell r="J7213" t="str">
            <v>NK9077/K/VIII/05 2201050500831,941 PREMI ASS IMPOR</v>
          </cell>
          <cell r="K7213" t="str">
            <v>550890260</v>
          </cell>
        </row>
        <row r="7214">
          <cell r="A7214" t="str">
            <v>F</v>
          </cell>
          <cell r="B7214" t="str">
            <v>8</v>
          </cell>
          <cell r="D7214" t="str">
            <v>KP1074</v>
          </cell>
          <cell r="E7214">
            <v>38595</v>
          </cell>
          <cell r="F7214" t="str">
            <v>42902N2</v>
          </cell>
          <cell r="G7214" t="str">
            <v>6205000302N2</v>
          </cell>
          <cell r="H7214">
            <v>100326</v>
          </cell>
          <cell r="I7214" t="str">
            <v>K</v>
          </cell>
          <cell r="J7214" t="str">
            <v>NK9080/K/VIII/05 2210500821 1 KOMISI ASR IMPOR</v>
          </cell>
          <cell r="K7214" t="str">
            <v>550890270</v>
          </cell>
        </row>
        <row r="7215">
          <cell r="A7215" t="str">
            <v>F</v>
          </cell>
          <cell r="B7215" t="str">
            <v>8</v>
          </cell>
          <cell r="D7215" t="str">
            <v>KP1074</v>
          </cell>
          <cell r="E7215">
            <v>38595</v>
          </cell>
          <cell r="F7215" t="str">
            <v>1420000</v>
          </cell>
          <cell r="G7215" t="str">
            <v>210810020000</v>
          </cell>
          <cell r="H7215">
            <v>100326</v>
          </cell>
          <cell r="I7215" t="str">
            <v>D</v>
          </cell>
          <cell r="J7215" t="str">
            <v>NK9080/K/VIII/05 2210500821 1 KOMISI ASR IMPOR</v>
          </cell>
          <cell r="K7215" t="str">
            <v>550890280</v>
          </cell>
        </row>
        <row r="7216">
          <cell r="A7216" t="str">
            <v>F</v>
          </cell>
          <cell r="B7216" t="str">
            <v>8</v>
          </cell>
          <cell r="D7216" t="str">
            <v>KP1075</v>
          </cell>
          <cell r="E7216">
            <v>38595</v>
          </cell>
          <cell r="F7216" t="str">
            <v>42902N2</v>
          </cell>
          <cell r="G7216" t="str">
            <v>6205000302N2</v>
          </cell>
          <cell r="H7216">
            <v>503632</v>
          </cell>
          <cell r="I7216" t="str">
            <v>D</v>
          </cell>
          <cell r="J7216" t="str">
            <v>ND9079/K/VIII/05 2210500821 1 PREMI ASR IMPOR</v>
          </cell>
          <cell r="K7216" t="str">
            <v>550890290</v>
          </cell>
        </row>
        <row r="7217">
          <cell r="A7217" t="str">
            <v>F</v>
          </cell>
          <cell r="B7217" t="str">
            <v>8</v>
          </cell>
          <cell r="D7217" t="str">
            <v>KP1075</v>
          </cell>
          <cell r="E7217">
            <v>38595</v>
          </cell>
          <cell r="F7217" t="str">
            <v>1420000</v>
          </cell>
          <cell r="G7217" t="str">
            <v>210810020000</v>
          </cell>
          <cell r="H7217">
            <v>503632</v>
          </cell>
          <cell r="I7217" t="str">
            <v>K</v>
          </cell>
          <cell r="J7217" t="str">
            <v>ND9079/K/VIII/05 2210500821 1 PREMI ASR IMPOR</v>
          </cell>
          <cell r="K7217" t="str">
            <v>550890300</v>
          </cell>
        </row>
        <row r="7218">
          <cell r="A7218" t="str">
            <v>F</v>
          </cell>
          <cell r="B7218" t="str">
            <v>8</v>
          </cell>
          <cell r="D7218" t="str">
            <v>KP1076</v>
          </cell>
          <cell r="E7218">
            <v>38595</v>
          </cell>
          <cell r="F7218" t="str">
            <v>42902N2</v>
          </cell>
          <cell r="G7218" t="str">
            <v>6205000302N2</v>
          </cell>
          <cell r="H7218">
            <v>60187</v>
          </cell>
          <cell r="I7218" t="str">
            <v>K</v>
          </cell>
          <cell r="J7218" t="str">
            <v>NK9084/K/VIII/05 2210500521 1 KOMISI ASR IMPOR</v>
          </cell>
          <cell r="K7218" t="str">
            <v>550900010</v>
          </cell>
        </row>
        <row r="7219">
          <cell r="A7219" t="str">
            <v>F</v>
          </cell>
          <cell r="B7219" t="str">
            <v>8</v>
          </cell>
          <cell r="D7219" t="str">
            <v>KP1076</v>
          </cell>
          <cell r="E7219">
            <v>38595</v>
          </cell>
          <cell r="F7219" t="str">
            <v>1420000</v>
          </cell>
          <cell r="G7219" t="str">
            <v>210810020000</v>
          </cell>
          <cell r="H7219">
            <v>60187</v>
          </cell>
          <cell r="I7219" t="str">
            <v>D</v>
          </cell>
          <cell r="J7219" t="str">
            <v>NK9084/K/VIII/05 2210500521 1 KOMISI ASR IMPOR</v>
          </cell>
          <cell r="K7219" t="str">
            <v>550900020</v>
          </cell>
        </row>
        <row r="7220">
          <cell r="A7220" t="str">
            <v>F</v>
          </cell>
          <cell r="B7220" t="str">
            <v>8</v>
          </cell>
          <cell r="D7220" t="str">
            <v>KP1077</v>
          </cell>
          <cell r="E7220">
            <v>38595</v>
          </cell>
          <cell r="F7220" t="str">
            <v>42902N2</v>
          </cell>
          <cell r="G7220" t="str">
            <v>6205000302N2</v>
          </cell>
          <cell r="H7220">
            <v>302935</v>
          </cell>
          <cell r="I7220" t="str">
            <v>D</v>
          </cell>
          <cell r="J7220" t="str">
            <v>ND9083/K/VIII/05 2210500521 1 PREMI ASR IMPOR</v>
          </cell>
          <cell r="K7220" t="str">
            <v>550900030</v>
          </cell>
        </row>
        <row r="7221">
          <cell r="A7221" t="str">
            <v>F</v>
          </cell>
          <cell r="B7221" t="str">
            <v>8</v>
          </cell>
          <cell r="D7221" t="str">
            <v>KP1077</v>
          </cell>
          <cell r="E7221">
            <v>38595</v>
          </cell>
          <cell r="F7221" t="str">
            <v>1420000</v>
          </cell>
          <cell r="G7221" t="str">
            <v>210810020000</v>
          </cell>
          <cell r="H7221">
            <v>302935</v>
          </cell>
          <cell r="I7221" t="str">
            <v>K</v>
          </cell>
          <cell r="J7221" t="str">
            <v>ND9083/K/VIII/05 2210500521 1 PREMI ASR IMPOR</v>
          </cell>
          <cell r="K7221" t="str">
            <v>550900040</v>
          </cell>
        </row>
        <row r="7222">
          <cell r="A7222" t="str">
            <v>F</v>
          </cell>
          <cell r="B7222" t="str">
            <v>8</v>
          </cell>
          <cell r="D7222" t="str">
            <v>KP1078</v>
          </cell>
          <cell r="E7222">
            <v>38595</v>
          </cell>
          <cell r="F7222" t="str">
            <v>42902N2</v>
          </cell>
          <cell r="G7222" t="str">
            <v>6205000302N2</v>
          </cell>
          <cell r="H7222">
            <v>2159718</v>
          </cell>
          <cell r="I7222" t="str">
            <v>D</v>
          </cell>
          <cell r="J7222" t="str">
            <v>ND9100/K/VIII/05 2220500281 JASA PENGELUARAN BRG</v>
          </cell>
          <cell r="K7222" t="str">
            <v>550900050</v>
          </cell>
        </row>
        <row r="7223">
          <cell r="A7223" t="str">
            <v>F</v>
          </cell>
          <cell r="B7223" t="str">
            <v>8</v>
          </cell>
          <cell r="D7223" t="str">
            <v>KP1078</v>
          </cell>
          <cell r="E7223">
            <v>38595</v>
          </cell>
          <cell r="F7223" t="str">
            <v>1420000</v>
          </cell>
          <cell r="G7223" t="str">
            <v>210810020000</v>
          </cell>
          <cell r="H7223">
            <v>2159718</v>
          </cell>
          <cell r="I7223" t="str">
            <v>K</v>
          </cell>
          <cell r="J7223" t="str">
            <v>ND9100/K/VIII/05 2220500281 JASA PENGELUARAN BRG</v>
          </cell>
          <cell r="K7223" t="str">
            <v>550900060</v>
          </cell>
        </row>
        <row r="7224">
          <cell r="A7224" t="str">
            <v>F</v>
          </cell>
          <cell r="B7224" t="str">
            <v>8</v>
          </cell>
          <cell r="D7224" t="str">
            <v>KP1079</v>
          </cell>
          <cell r="E7224">
            <v>38595</v>
          </cell>
          <cell r="F7224" t="str">
            <v>42902N2</v>
          </cell>
          <cell r="G7224" t="str">
            <v>6205000302N2</v>
          </cell>
          <cell r="H7224">
            <v>150000</v>
          </cell>
          <cell r="I7224" t="str">
            <v>D</v>
          </cell>
          <cell r="J7224" t="str">
            <v>ND9149/K/VIII/05 2220301711 BIAYA LAOPRAN IMPOR</v>
          </cell>
          <cell r="K7224" t="str">
            <v>550900070</v>
          </cell>
        </row>
        <row r="7225">
          <cell r="A7225" t="str">
            <v>F</v>
          </cell>
          <cell r="B7225" t="str">
            <v>8</v>
          </cell>
          <cell r="D7225" t="str">
            <v>KP1079</v>
          </cell>
          <cell r="E7225">
            <v>38595</v>
          </cell>
          <cell r="F7225" t="str">
            <v>1420000</v>
          </cell>
          <cell r="G7225" t="str">
            <v>210810020000</v>
          </cell>
          <cell r="H7225">
            <v>150000</v>
          </cell>
          <cell r="I7225" t="str">
            <v>K</v>
          </cell>
          <cell r="J7225" t="str">
            <v>ND9149/K/VIII/05 2220301711 BIAYA LAOPRAN IMPOR</v>
          </cell>
          <cell r="K7225" t="str">
            <v>550900080</v>
          </cell>
        </row>
        <row r="7226">
          <cell r="A7226" t="str">
            <v>F</v>
          </cell>
          <cell r="B7226" t="str">
            <v>8</v>
          </cell>
          <cell r="D7226" t="str">
            <v>KP1080</v>
          </cell>
          <cell r="E7226">
            <v>38595</v>
          </cell>
          <cell r="F7226" t="str">
            <v>42902N2</v>
          </cell>
          <cell r="G7226" t="str">
            <v>6205000302N2</v>
          </cell>
          <cell r="H7226">
            <v>150000</v>
          </cell>
          <cell r="I7226" t="str">
            <v>D</v>
          </cell>
          <cell r="J7226" t="str">
            <v>ND9152/K/VIII/05 211/JICS/0507/2/BK PEMBY PNBP</v>
          </cell>
          <cell r="K7226" t="str">
            <v>550900090</v>
          </cell>
        </row>
        <row r="7227">
          <cell r="A7227" t="str">
            <v>F</v>
          </cell>
          <cell r="B7227" t="str">
            <v>8</v>
          </cell>
          <cell r="D7227" t="str">
            <v>KP1080</v>
          </cell>
          <cell r="E7227">
            <v>38595</v>
          </cell>
          <cell r="F7227" t="str">
            <v>1420000</v>
          </cell>
          <cell r="G7227" t="str">
            <v>210810020000</v>
          </cell>
          <cell r="H7227">
            <v>150000</v>
          </cell>
          <cell r="I7227" t="str">
            <v>K</v>
          </cell>
          <cell r="J7227" t="str">
            <v>ND9152/K/VIII/05 211/JICS/0507/2/BK PEMBY PNBP</v>
          </cell>
          <cell r="K7227" t="str">
            <v>550900100</v>
          </cell>
        </row>
        <row r="7228">
          <cell r="A7228" t="str">
            <v>F</v>
          </cell>
          <cell r="B7228" t="str">
            <v>8</v>
          </cell>
          <cell r="D7228" t="str">
            <v>KP1081</v>
          </cell>
          <cell r="E7228">
            <v>38595</v>
          </cell>
          <cell r="F7228" t="str">
            <v>42902N2</v>
          </cell>
          <cell r="G7228" t="str">
            <v>6205000302N2</v>
          </cell>
          <cell r="H7228">
            <v>1486130</v>
          </cell>
          <cell r="I7228" t="str">
            <v>D</v>
          </cell>
          <cell r="J7228" t="str">
            <v>ND9282/K/VIII/05 2210500771 JASA PENGELUARAN BRG</v>
          </cell>
          <cell r="K7228" t="str">
            <v>550900110</v>
          </cell>
        </row>
        <row r="7229">
          <cell r="A7229" t="str">
            <v>F</v>
          </cell>
          <cell r="B7229" t="str">
            <v>8</v>
          </cell>
          <cell r="D7229" t="str">
            <v>KP1081</v>
          </cell>
          <cell r="E7229">
            <v>38595</v>
          </cell>
          <cell r="F7229" t="str">
            <v>1420000</v>
          </cell>
          <cell r="G7229" t="str">
            <v>210810020000</v>
          </cell>
          <cell r="H7229">
            <v>1486130</v>
          </cell>
          <cell r="I7229" t="str">
            <v>K</v>
          </cell>
          <cell r="J7229" t="str">
            <v>ND9282/K/VIII/05 2210500771 JASA PENGELUARAN BRG</v>
          </cell>
          <cell r="K7229" t="str">
            <v>550900120</v>
          </cell>
        </row>
        <row r="7230">
          <cell r="A7230" t="str">
            <v>F</v>
          </cell>
          <cell r="B7230" t="str">
            <v>8</v>
          </cell>
          <cell r="D7230" t="str">
            <v>KP1082</v>
          </cell>
          <cell r="E7230">
            <v>38595</v>
          </cell>
          <cell r="F7230" t="str">
            <v>14202N2</v>
          </cell>
          <cell r="G7230" t="str">
            <v>2108100202N2</v>
          </cell>
          <cell r="H7230">
            <v>8901968</v>
          </cell>
          <cell r="I7230" t="str">
            <v>D</v>
          </cell>
          <cell r="J7230" t="str">
            <v>ND 9328/K/VIII/05 2220500281 JASA PENGELUARAN BRG</v>
          </cell>
          <cell r="K7230" t="str">
            <v>550900130</v>
          </cell>
        </row>
        <row r="7231">
          <cell r="A7231" t="str">
            <v>F</v>
          </cell>
          <cell r="B7231" t="str">
            <v>8</v>
          </cell>
          <cell r="D7231" t="str">
            <v>KP1082</v>
          </cell>
          <cell r="E7231">
            <v>38595</v>
          </cell>
          <cell r="F7231" t="str">
            <v>1420000</v>
          </cell>
          <cell r="G7231" t="str">
            <v>210810020000</v>
          </cell>
          <cell r="H7231">
            <v>8901968</v>
          </cell>
          <cell r="I7231" t="str">
            <v>K</v>
          </cell>
          <cell r="J7231" t="str">
            <v>ND 9328/K/VIII/05 2220500281 JASA PENGELUARAN BRG</v>
          </cell>
          <cell r="K7231" t="str">
            <v>550900140</v>
          </cell>
        </row>
        <row r="7232">
          <cell r="A7232" t="str">
            <v>F</v>
          </cell>
          <cell r="B7232" t="str">
            <v>8</v>
          </cell>
          <cell r="D7232" t="str">
            <v>KP1083</v>
          </cell>
          <cell r="E7232">
            <v>38595</v>
          </cell>
          <cell r="F7232" t="str">
            <v>42902N2</v>
          </cell>
          <cell r="G7232" t="str">
            <v>6205000302N2</v>
          </cell>
          <cell r="H7232">
            <v>35000</v>
          </cell>
          <cell r="I7232" t="str">
            <v>D</v>
          </cell>
          <cell r="J7232" t="str">
            <v>ND26/DI/VIII/05 2210500941,831 BIAYA ADM BANK</v>
          </cell>
          <cell r="K7232" t="str">
            <v>550900150</v>
          </cell>
        </row>
        <row r="7233">
          <cell r="A7233" t="str">
            <v>F</v>
          </cell>
          <cell r="B7233" t="str">
            <v>8</v>
          </cell>
          <cell r="D7233" t="str">
            <v>KP1083</v>
          </cell>
          <cell r="E7233">
            <v>38595</v>
          </cell>
          <cell r="F7233" t="str">
            <v>1420000</v>
          </cell>
          <cell r="G7233" t="str">
            <v>210810020000</v>
          </cell>
          <cell r="H7233">
            <v>35000</v>
          </cell>
          <cell r="I7233" t="str">
            <v>K</v>
          </cell>
          <cell r="J7233" t="str">
            <v>ND26/DI/VIII/05 2210500941,831 BIAYA ADM BANK</v>
          </cell>
          <cell r="K7233" t="str">
            <v>550900160</v>
          </cell>
        </row>
        <row r="7234">
          <cell r="A7234" t="str">
            <v>F</v>
          </cell>
          <cell r="B7234" t="str">
            <v>8</v>
          </cell>
          <cell r="D7234" t="str">
            <v>KP1084</v>
          </cell>
          <cell r="E7234">
            <v>38595</v>
          </cell>
          <cell r="F7234" t="str">
            <v>42902N2</v>
          </cell>
          <cell r="G7234" t="str">
            <v>6205000302N2</v>
          </cell>
          <cell r="H7234">
            <v>100000</v>
          </cell>
          <cell r="I7234" t="str">
            <v>D</v>
          </cell>
          <cell r="J7234" t="str">
            <v>ND29/DI/VIII/05 2220401831 PEMBAYARAN PNBP</v>
          </cell>
          <cell r="K7234" t="str">
            <v>550900170</v>
          </cell>
        </row>
        <row r="7235">
          <cell r="A7235" t="str">
            <v>F</v>
          </cell>
          <cell r="B7235" t="str">
            <v>8</v>
          </cell>
          <cell r="D7235" t="str">
            <v>KP1084</v>
          </cell>
          <cell r="E7235">
            <v>38595</v>
          </cell>
          <cell r="F7235" t="str">
            <v>1420000</v>
          </cell>
          <cell r="G7235" t="str">
            <v>210810020000</v>
          </cell>
          <cell r="H7235">
            <v>100000</v>
          </cell>
          <cell r="I7235" t="str">
            <v>K</v>
          </cell>
          <cell r="J7235" t="str">
            <v>ND29/DI/VIII/05 2220401831 PEMBAYARAN PNBP</v>
          </cell>
          <cell r="K7235" t="str">
            <v>550900180</v>
          </cell>
        </row>
        <row r="7236">
          <cell r="A7236" t="str">
            <v>F</v>
          </cell>
          <cell r="B7236" t="str">
            <v>8</v>
          </cell>
          <cell r="D7236" t="str">
            <v>KP1085</v>
          </cell>
          <cell r="E7236">
            <v>38595</v>
          </cell>
          <cell r="F7236" t="str">
            <v>1610000</v>
          </cell>
          <cell r="G7236" t="str">
            <v>210840020000</v>
          </cell>
          <cell r="H7236">
            <v>46200000</v>
          </cell>
          <cell r="I7236" t="str">
            <v>K</v>
          </cell>
          <cell r="J7236" t="str">
            <v>ND33/NH/VIII/05 BSPP JULI 2005 PLANT BDG</v>
          </cell>
          <cell r="K7236" t="str">
            <v>550910010</v>
          </cell>
        </row>
        <row r="7237">
          <cell r="A7237" t="str">
            <v>F</v>
          </cell>
          <cell r="B7237" t="str">
            <v>8</v>
          </cell>
          <cell r="D7237" t="str">
            <v>KP1085</v>
          </cell>
          <cell r="E7237">
            <v>38595</v>
          </cell>
          <cell r="F7237" t="str">
            <v>41428A0</v>
          </cell>
          <cell r="G7237" t="str">
            <v>6107080028A0</v>
          </cell>
          <cell r="H7237">
            <v>600000</v>
          </cell>
          <cell r="I7237" t="str">
            <v>D</v>
          </cell>
          <cell r="J7237" t="str">
            <v>TJ.BSPP BLN JUL-05 PLANT BANDUNG</v>
          </cell>
          <cell r="K7237" t="str">
            <v>550910020</v>
          </cell>
        </row>
        <row r="7238">
          <cell r="A7238" t="str">
            <v>F</v>
          </cell>
          <cell r="B7238" t="str">
            <v>8</v>
          </cell>
          <cell r="D7238" t="str">
            <v>KP1085</v>
          </cell>
          <cell r="E7238">
            <v>38595</v>
          </cell>
          <cell r="F7238" t="str">
            <v>41428A1</v>
          </cell>
          <cell r="G7238" t="str">
            <v>6107080028A1</v>
          </cell>
          <cell r="H7238">
            <v>100000</v>
          </cell>
          <cell r="I7238" t="str">
            <v>D</v>
          </cell>
          <cell r="J7238" t="str">
            <v>TJ.BSPP BLN JUL-05 MANAGEMENT REPRESENT</v>
          </cell>
          <cell r="K7238" t="str">
            <v>550910030</v>
          </cell>
        </row>
        <row r="7239">
          <cell r="A7239" t="str">
            <v>F</v>
          </cell>
          <cell r="B7239" t="str">
            <v>8</v>
          </cell>
          <cell r="D7239" t="str">
            <v>KP1085</v>
          </cell>
          <cell r="E7239">
            <v>38595</v>
          </cell>
          <cell r="F7239" t="str">
            <v>41428B0</v>
          </cell>
          <cell r="G7239" t="str">
            <v>6107080028B0</v>
          </cell>
          <cell r="H7239">
            <v>400000</v>
          </cell>
          <cell r="I7239" t="str">
            <v>D</v>
          </cell>
          <cell r="J7239" t="str">
            <v>TJ.BSPP BLN JUL-05 PERENCANAAN PRODUKSI</v>
          </cell>
          <cell r="K7239" t="str">
            <v>550910040</v>
          </cell>
        </row>
        <row r="7240">
          <cell r="A7240" t="str">
            <v>F</v>
          </cell>
          <cell r="B7240" t="str">
            <v>8</v>
          </cell>
          <cell r="D7240" t="str">
            <v>KP1085</v>
          </cell>
          <cell r="E7240">
            <v>38595</v>
          </cell>
          <cell r="F7240" t="str">
            <v>41428C1</v>
          </cell>
          <cell r="G7240" t="str">
            <v>6107080028C1</v>
          </cell>
          <cell r="H7240">
            <v>500000</v>
          </cell>
          <cell r="I7240" t="str">
            <v>D</v>
          </cell>
          <cell r="J7240" t="str">
            <v>TJ.BSPP BLN JUL-05 PERENCANAAN &amp; PENGEN</v>
          </cell>
          <cell r="K7240" t="str">
            <v>550910050</v>
          </cell>
        </row>
        <row r="7241">
          <cell r="A7241" t="str">
            <v>F</v>
          </cell>
          <cell r="B7241" t="str">
            <v>8</v>
          </cell>
          <cell r="D7241" t="str">
            <v>KP1085</v>
          </cell>
          <cell r="E7241">
            <v>38595</v>
          </cell>
          <cell r="F7241" t="str">
            <v>41428D1</v>
          </cell>
          <cell r="G7241" t="str">
            <v>6107080028D1</v>
          </cell>
          <cell r="H7241">
            <v>500000</v>
          </cell>
          <cell r="I7241" t="str">
            <v>D</v>
          </cell>
          <cell r="J7241" t="str">
            <v>TJ.BSPP BLN JUL-05 PERENCANAAN PENGENDA</v>
          </cell>
          <cell r="K7241" t="str">
            <v>550910060</v>
          </cell>
        </row>
        <row r="7242">
          <cell r="A7242" t="str">
            <v>F</v>
          </cell>
          <cell r="B7242" t="str">
            <v>8</v>
          </cell>
          <cell r="D7242" t="str">
            <v>KP1085</v>
          </cell>
          <cell r="E7242">
            <v>38595</v>
          </cell>
          <cell r="F7242" t="str">
            <v>41428E0</v>
          </cell>
          <cell r="G7242" t="str">
            <v>6107080028E0</v>
          </cell>
          <cell r="H7242">
            <v>500000</v>
          </cell>
          <cell r="I7242" t="str">
            <v>D</v>
          </cell>
          <cell r="J7242" t="str">
            <v>TJ.BSPP BLN JUL-05 PRODUKSI</v>
          </cell>
          <cell r="K7242" t="str">
            <v>550910070</v>
          </cell>
        </row>
        <row r="7243">
          <cell r="A7243" t="str">
            <v>F</v>
          </cell>
          <cell r="B7243" t="str">
            <v>8</v>
          </cell>
          <cell r="D7243" t="str">
            <v>KP1085</v>
          </cell>
          <cell r="E7243">
            <v>38595</v>
          </cell>
          <cell r="F7243" t="str">
            <v>41428F1</v>
          </cell>
          <cell r="G7243" t="str">
            <v>6107080028F1</v>
          </cell>
          <cell r="H7243">
            <v>9300000</v>
          </cell>
          <cell r="I7243" t="str">
            <v>D</v>
          </cell>
          <cell r="J7243" t="str">
            <v>TJ.BSPP BLN JUL-05 PRODUKSI I</v>
          </cell>
          <cell r="K7243" t="str">
            <v>550910080</v>
          </cell>
        </row>
        <row r="7244">
          <cell r="A7244" t="str">
            <v>F</v>
          </cell>
          <cell r="B7244" t="str">
            <v>8</v>
          </cell>
          <cell r="D7244" t="str">
            <v>KP1085</v>
          </cell>
          <cell r="E7244">
            <v>38595</v>
          </cell>
          <cell r="F7244" t="str">
            <v>41428G1</v>
          </cell>
          <cell r="G7244" t="str">
            <v>6107080028G1</v>
          </cell>
          <cell r="H7244">
            <v>7700000</v>
          </cell>
          <cell r="I7244" t="str">
            <v>D</v>
          </cell>
          <cell r="J7244" t="str">
            <v>TJ.BSPP BLN JUL-05 PRODUKSI II</v>
          </cell>
          <cell r="K7244" t="str">
            <v>550910090</v>
          </cell>
        </row>
        <row r="7245">
          <cell r="A7245" t="str">
            <v>F</v>
          </cell>
          <cell r="B7245" t="str">
            <v>8</v>
          </cell>
          <cell r="D7245" t="str">
            <v>KP1085</v>
          </cell>
          <cell r="E7245">
            <v>38595</v>
          </cell>
          <cell r="F7245" t="str">
            <v>41428H1</v>
          </cell>
          <cell r="G7245" t="str">
            <v>6107080028H1</v>
          </cell>
          <cell r="H7245">
            <v>5700000</v>
          </cell>
          <cell r="I7245" t="str">
            <v>D</v>
          </cell>
          <cell r="J7245" t="str">
            <v>TJ.BSPP BLN JUL-05 PRODUKSI III</v>
          </cell>
          <cell r="K7245" t="str">
            <v>550910100</v>
          </cell>
        </row>
        <row r="7246">
          <cell r="A7246" t="str">
            <v>F</v>
          </cell>
          <cell r="B7246" t="str">
            <v>8</v>
          </cell>
          <cell r="D7246" t="str">
            <v>KP1085</v>
          </cell>
          <cell r="E7246">
            <v>38595</v>
          </cell>
          <cell r="F7246" t="str">
            <v>41428I0</v>
          </cell>
          <cell r="G7246" t="str">
            <v>6107080028I0</v>
          </cell>
          <cell r="H7246">
            <v>400000</v>
          </cell>
          <cell r="I7246" t="str">
            <v>D</v>
          </cell>
          <cell r="J7246" t="str">
            <v>TJ.BSPP BLN JUL-05 PENGELOLAAN MUTU</v>
          </cell>
          <cell r="K7246" t="str">
            <v>550910110</v>
          </cell>
        </row>
        <row r="7247">
          <cell r="A7247" t="str">
            <v>F</v>
          </cell>
          <cell r="B7247" t="str">
            <v>8</v>
          </cell>
          <cell r="D7247" t="str">
            <v>KP1085</v>
          </cell>
          <cell r="E7247">
            <v>38595</v>
          </cell>
          <cell r="F7247" t="str">
            <v>41428J1</v>
          </cell>
          <cell r="G7247" t="str">
            <v>6107080028J1</v>
          </cell>
          <cell r="H7247">
            <v>2700000</v>
          </cell>
          <cell r="I7247" t="str">
            <v>D</v>
          </cell>
          <cell r="J7247" t="str">
            <v>TJ.BSPP BLN JUL-05 PEMASTIAN MUTU</v>
          </cell>
          <cell r="K7247" t="str">
            <v>550910120</v>
          </cell>
        </row>
        <row r="7248">
          <cell r="A7248" t="str">
            <v>F</v>
          </cell>
          <cell r="B7248" t="str">
            <v>8</v>
          </cell>
          <cell r="D7248" t="str">
            <v>KP1085</v>
          </cell>
          <cell r="E7248">
            <v>38595</v>
          </cell>
          <cell r="F7248" t="str">
            <v>41428K1</v>
          </cell>
          <cell r="G7248" t="str">
            <v>6107080028K1</v>
          </cell>
          <cell r="H7248">
            <v>2300000</v>
          </cell>
          <cell r="I7248" t="str">
            <v>D</v>
          </cell>
          <cell r="J7248" t="str">
            <v>TJ.BSPP BLN JUL-05 LABORATORIUM PENGUJI</v>
          </cell>
          <cell r="K7248" t="str">
            <v>550910130</v>
          </cell>
        </row>
        <row r="7249">
          <cell r="A7249" t="str">
            <v>F</v>
          </cell>
          <cell r="B7249" t="str">
            <v>8</v>
          </cell>
          <cell r="D7249" t="str">
            <v>KP1085</v>
          </cell>
          <cell r="E7249">
            <v>38595</v>
          </cell>
          <cell r="F7249" t="str">
            <v>41428L1</v>
          </cell>
          <cell r="G7249" t="str">
            <v>6107080028L1</v>
          </cell>
          <cell r="H7249">
            <v>400000</v>
          </cell>
          <cell r="I7249" t="str">
            <v>D</v>
          </cell>
          <cell r="J7249" t="str">
            <v>TJ.BSPP BLN JUL-05 TEKNOLOGI FORMULASI</v>
          </cell>
          <cell r="K7249" t="str">
            <v>550910140</v>
          </cell>
        </row>
        <row r="7250">
          <cell r="A7250" t="str">
            <v>F</v>
          </cell>
          <cell r="B7250" t="str">
            <v>8</v>
          </cell>
          <cell r="D7250" t="str">
            <v>KP1085</v>
          </cell>
          <cell r="E7250">
            <v>38595</v>
          </cell>
          <cell r="F7250" t="str">
            <v>41428N1</v>
          </cell>
          <cell r="G7250" t="str">
            <v>6107080028N1</v>
          </cell>
          <cell r="H7250">
            <v>2900000</v>
          </cell>
          <cell r="I7250" t="str">
            <v>D</v>
          </cell>
          <cell r="J7250" t="str">
            <v>TJ.BSPP BLN JUL-05 PENYIMPANAN</v>
          </cell>
          <cell r="K7250" t="str">
            <v>550910150</v>
          </cell>
        </row>
        <row r="7251">
          <cell r="A7251" t="str">
            <v>F</v>
          </cell>
          <cell r="B7251" t="str">
            <v>8</v>
          </cell>
          <cell r="D7251" t="str">
            <v>KP1085</v>
          </cell>
          <cell r="E7251">
            <v>38595</v>
          </cell>
          <cell r="F7251" t="str">
            <v>41428N1</v>
          </cell>
          <cell r="G7251" t="str">
            <v>6107080028N1</v>
          </cell>
          <cell r="H7251">
            <v>3800000</v>
          </cell>
          <cell r="I7251" t="str">
            <v>D</v>
          </cell>
          <cell r="J7251" t="str">
            <v>TJ.BSPP BLN JUL-05 PENYIMPANAN</v>
          </cell>
          <cell r="K7251" t="str">
            <v>550910160</v>
          </cell>
        </row>
        <row r="7252">
          <cell r="A7252" t="str">
            <v>F</v>
          </cell>
          <cell r="B7252" t="str">
            <v>8</v>
          </cell>
          <cell r="D7252" t="str">
            <v>KP1085</v>
          </cell>
          <cell r="E7252">
            <v>38595</v>
          </cell>
          <cell r="F7252" t="str">
            <v>41428O1</v>
          </cell>
          <cell r="G7252" t="str">
            <v>6107080028O1</v>
          </cell>
          <cell r="H7252">
            <v>500000</v>
          </cell>
          <cell r="I7252" t="str">
            <v>D</v>
          </cell>
          <cell r="J7252" t="str">
            <v>TJ.BSPP BLN JUL-05 PEMBELIAN</v>
          </cell>
          <cell r="K7252" t="str">
            <v>550910170</v>
          </cell>
        </row>
        <row r="7253">
          <cell r="A7253" t="str">
            <v>F</v>
          </cell>
          <cell r="B7253" t="str">
            <v>8</v>
          </cell>
          <cell r="D7253" t="str">
            <v>KP1085</v>
          </cell>
          <cell r="E7253">
            <v>38595</v>
          </cell>
          <cell r="F7253" t="str">
            <v>41428P1</v>
          </cell>
          <cell r="G7253" t="str">
            <v>6107080028P1</v>
          </cell>
          <cell r="H7253">
            <v>200000</v>
          </cell>
          <cell r="I7253" t="str">
            <v>D</v>
          </cell>
          <cell r="J7253" t="str">
            <v>TJ.BSPP BLN JUL-05 PENGOLAHAN DATA INFO</v>
          </cell>
          <cell r="K7253" t="str">
            <v>550910180</v>
          </cell>
        </row>
        <row r="7254">
          <cell r="A7254" t="str">
            <v>F</v>
          </cell>
          <cell r="B7254" t="str">
            <v>8</v>
          </cell>
          <cell r="D7254" t="str">
            <v>KP1085</v>
          </cell>
          <cell r="E7254">
            <v>38595</v>
          </cell>
          <cell r="F7254" t="str">
            <v>41428A4</v>
          </cell>
          <cell r="G7254" t="str">
            <v>6107080028A4</v>
          </cell>
          <cell r="H7254">
            <v>1200000</v>
          </cell>
          <cell r="I7254" t="str">
            <v>D</v>
          </cell>
          <cell r="J7254" t="str">
            <v>TJ.BSPP BLN JUL-05 KTO BINTANG</v>
          </cell>
          <cell r="K7254" t="str">
            <v>550910190</v>
          </cell>
        </row>
        <row r="7255">
          <cell r="A7255" t="str">
            <v>F</v>
          </cell>
          <cell r="B7255" t="str">
            <v>8</v>
          </cell>
          <cell r="D7255" t="str">
            <v>KP1085</v>
          </cell>
          <cell r="E7255">
            <v>38595</v>
          </cell>
          <cell r="F7255" t="str">
            <v>41428Q5</v>
          </cell>
          <cell r="G7255" t="str">
            <v>6107080028Q5</v>
          </cell>
          <cell r="H7255">
            <v>2000000</v>
          </cell>
          <cell r="I7255" t="str">
            <v>D</v>
          </cell>
          <cell r="J7255" t="str">
            <v>TJ.BSPP BLN JUL-05 UMUM</v>
          </cell>
          <cell r="K7255" t="str">
            <v>550910200</v>
          </cell>
        </row>
        <row r="7256">
          <cell r="A7256" t="str">
            <v>F</v>
          </cell>
          <cell r="B7256" t="str">
            <v>8</v>
          </cell>
          <cell r="D7256" t="str">
            <v>KP1085</v>
          </cell>
          <cell r="E7256">
            <v>38595</v>
          </cell>
          <cell r="F7256" t="str">
            <v>41428Q6</v>
          </cell>
          <cell r="G7256" t="str">
            <v>6107080028Q6</v>
          </cell>
          <cell r="H7256">
            <v>1700000</v>
          </cell>
          <cell r="I7256" t="str">
            <v>D</v>
          </cell>
          <cell r="J7256" t="str">
            <v>TJ.BSPP BLN JUL-05 RUMAH TANGGA</v>
          </cell>
          <cell r="K7256" t="str">
            <v>550910210</v>
          </cell>
        </row>
        <row r="7257">
          <cell r="A7257" t="str">
            <v>F</v>
          </cell>
          <cell r="B7257" t="str">
            <v>8</v>
          </cell>
          <cell r="D7257" t="str">
            <v>KP1085</v>
          </cell>
          <cell r="E7257">
            <v>38595</v>
          </cell>
          <cell r="F7257" t="str">
            <v>41428Q1</v>
          </cell>
          <cell r="G7257" t="str">
            <v>6107080028Q1</v>
          </cell>
          <cell r="H7257">
            <v>800000</v>
          </cell>
          <cell r="I7257" t="str">
            <v>D</v>
          </cell>
          <cell r="J7257" t="str">
            <v>TJ.BSPP BLN JUL-05 ADM.PERSONALIA &amp; UMU</v>
          </cell>
          <cell r="K7257" t="str">
            <v>550910220</v>
          </cell>
        </row>
        <row r="7258">
          <cell r="A7258" t="str">
            <v>F</v>
          </cell>
          <cell r="B7258" t="str">
            <v>8</v>
          </cell>
          <cell r="D7258" t="str">
            <v>KP1085</v>
          </cell>
          <cell r="E7258">
            <v>38595</v>
          </cell>
          <cell r="F7258" t="str">
            <v>41428R1</v>
          </cell>
          <cell r="G7258" t="str">
            <v>6107080028R1</v>
          </cell>
          <cell r="H7258">
            <v>700000</v>
          </cell>
          <cell r="I7258" t="str">
            <v>D</v>
          </cell>
          <cell r="J7258" t="str">
            <v>TJ.BSPP BLN JUL-05 AKUNTANSI</v>
          </cell>
          <cell r="K7258" t="str">
            <v>550910230</v>
          </cell>
        </row>
        <row r="7259">
          <cell r="A7259" t="str">
            <v>F</v>
          </cell>
          <cell r="B7259" t="str">
            <v>8</v>
          </cell>
          <cell r="D7259" t="str">
            <v>KP1085</v>
          </cell>
          <cell r="E7259">
            <v>38595</v>
          </cell>
          <cell r="F7259" t="str">
            <v>41428R2</v>
          </cell>
          <cell r="G7259" t="str">
            <v>6107080028R2</v>
          </cell>
          <cell r="H7259">
            <v>200000</v>
          </cell>
          <cell r="I7259" t="str">
            <v>D</v>
          </cell>
          <cell r="J7259" t="str">
            <v>TJ.BSPP BLN JUL-05 BID.VERIFIKASI / LAP</v>
          </cell>
          <cell r="K7259" t="str">
            <v>550910240</v>
          </cell>
        </row>
        <row r="7260">
          <cell r="A7260" t="str">
            <v>F</v>
          </cell>
          <cell r="B7260" t="str">
            <v>8</v>
          </cell>
          <cell r="D7260" t="str">
            <v>KP1085</v>
          </cell>
          <cell r="E7260">
            <v>38595</v>
          </cell>
          <cell r="F7260" t="str">
            <v>41428S1</v>
          </cell>
          <cell r="G7260" t="str">
            <v>6107080028S1</v>
          </cell>
          <cell r="H7260">
            <v>1000000</v>
          </cell>
          <cell r="I7260" t="str">
            <v>D</v>
          </cell>
          <cell r="J7260" t="str">
            <v>TJ.BSPP BLN JUL-05 KEUANGAN</v>
          </cell>
          <cell r="K7260" t="str">
            <v>550910250</v>
          </cell>
        </row>
        <row r="7261">
          <cell r="A7261" t="str">
            <v>F</v>
          </cell>
          <cell r="B7261" t="str">
            <v>8</v>
          </cell>
          <cell r="D7261" t="str">
            <v>KP1085</v>
          </cell>
          <cell r="E7261">
            <v>38595</v>
          </cell>
          <cell r="F7261" t="str">
            <v>41428Q4</v>
          </cell>
          <cell r="G7261" t="str">
            <v>6107080028Q4</v>
          </cell>
          <cell r="H7261">
            <v>100000</v>
          </cell>
          <cell r="I7261" t="str">
            <v>D</v>
          </cell>
          <cell r="J7261" t="str">
            <v>TJ.BSPP BLN JUL-05 PELATIHAN</v>
          </cell>
          <cell r="K7261" t="str">
            <v>550910260</v>
          </cell>
        </row>
        <row r="7262">
          <cell r="A7262" t="str">
            <v>F</v>
          </cell>
          <cell r="B7262" t="str">
            <v>8</v>
          </cell>
          <cell r="D7262" t="str">
            <v>KP1086</v>
          </cell>
          <cell r="E7262">
            <v>38595</v>
          </cell>
          <cell r="F7262" t="str">
            <v>1610000</v>
          </cell>
          <cell r="G7262" t="str">
            <v>210840020000</v>
          </cell>
          <cell r="H7262">
            <v>316800</v>
          </cell>
          <cell r="I7262" t="str">
            <v>D</v>
          </cell>
          <cell r="J7262" t="str">
            <v>NK01/M/VII/05 PPH PASAL 22 JUNI 2005</v>
          </cell>
          <cell r="K7262" t="str">
            <v>550910270</v>
          </cell>
        </row>
        <row r="7263">
          <cell r="A7263" t="str">
            <v>F</v>
          </cell>
          <cell r="B7263" t="str">
            <v>8</v>
          </cell>
          <cell r="D7263" t="str">
            <v>KP1086</v>
          </cell>
          <cell r="E7263">
            <v>38595</v>
          </cell>
          <cell r="F7263" t="str">
            <v>183KA25</v>
          </cell>
          <cell r="G7263" t="str">
            <v>11100101KA25</v>
          </cell>
          <cell r="H7263">
            <v>316800</v>
          </cell>
          <cell r="I7263" t="str">
            <v>K</v>
          </cell>
          <cell r="J7263" t="str">
            <v>PPH 23 : KARYA PIJAR LESTARI JUNI 2005</v>
          </cell>
          <cell r="K7263" t="str">
            <v>550910280</v>
          </cell>
        </row>
        <row r="7264">
          <cell r="A7264" t="str">
            <v>F</v>
          </cell>
          <cell r="B7264" t="str">
            <v>8</v>
          </cell>
          <cell r="D7264" t="str">
            <v>KP1087</v>
          </cell>
          <cell r="E7264">
            <v>38595</v>
          </cell>
          <cell r="F7264" t="str">
            <v>1610000</v>
          </cell>
          <cell r="G7264" t="str">
            <v>210840020000</v>
          </cell>
          <cell r="H7264">
            <v>7767800</v>
          </cell>
          <cell r="I7264" t="str">
            <v>K</v>
          </cell>
          <cell r="J7264" t="str">
            <v>ND56/NH/VIII/05 IURAN YKKKF JULI 2005</v>
          </cell>
          <cell r="K7264" t="str">
            <v>550910290</v>
          </cell>
        </row>
        <row r="7265">
          <cell r="A7265" t="str">
            <v>F</v>
          </cell>
          <cell r="B7265" t="str">
            <v>8</v>
          </cell>
          <cell r="D7265" t="str">
            <v>KP1088</v>
          </cell>
          <cell r="E7265">
            <v>38595</v>
          </cell>
          <cell r="F7265" t="str">
            <v>1610000</v>
          </cell>
          <cell r="G7265" t="str">
            <v>210840020000</v>
          </cell>
          <cell r="H7265">
            <v>55522500</v>
          </cell>
          <cell r="I7265" t="str">
            <v>K</v>
          </cell>
          <cell r="J7265" t="str">
            <v>SETORAN IP JULI 2005</v>
          </cell>
          <cell r="K7265" t="str">
            <v>550910300</v>
          </cell>
        </row>
        <row r="7266">
          <cell r="A7266" t="str">
            <v>F</v>
          </cell>
          <cell r="B7266" t="str">
            <v>8</v>
          </cell>
          <cell r="D7266" t="str">
            <v>KP1088</v>
          </cell>
          <cell r="E7266">
            <v>38595</v>
          </cell>
          <cell r="F7266" t="str">
            <v>1710100</v>
          </cell>
          <cell r="G7266" t="str">
            <v>210502010100</v>
          </cell>
          <cell r="H7266">
            <v>68626000</v>
          </cell>
          <cell r="I7266" t="str">
            <v>D</v>
          </cell>
          <cell r="J7266" t="str">
            <v>IP ISP JULI 2005</v>
          </cell>
          <cell r="K7266" t="str">
            <v>550910310</v>
          </cell>
        </row>
        <row r="7267">
          <cell r="A7267" t="str">
            <v>F</v>
          </cell>
          <cell r="B7267" t="str">
            <v>8</v>
          </cell>
          <cell r="D7267" t="str">
            <v>KP1088</v>
          </cell>
          <cell r="E7267">
            <v>38595</v>
          </cell>
          <cell r="F7267" t="str">
            <v>48505Q5</v>
          </cell>
          <cell r="G7267" t="str">
            <v>6107060105Q5</v>
          </cell>
          <cell r="H7267">
            <v>5335700</v>
          </cell>
          <cell r="I7267" t="str">
            <v>K</v>
          </cell>
          <cell r="J7267" t="str">
            <v>IP BLN JUL-05 UMUM</v>
          </cell>
          <cell r="K7267" t="str">
            <v>550910320</v>
          </cell>
        </row>
        <row r="7268">
          <cell r="A7268" t="str">
            <v>F</v>
          </cell>
          <cell r="B7268" t="str">
            <v>8</v>
          </cell>
          <cell r="D7268" t="str">
            <v>000255</v>
          </cell>
          <cell r="E7268">
            <v>38593</v>
          </cell>
          <cell r="F7268" t="str">
            <v>48520R2</v>
          </cell>
          <cell r="G7268" t="str">
            <v>6106010120R2</v>
          </cell>
          <cell r="H7268">
            <v>49900</v>
          </cell>
          <cell r="I7268" t="str">
            <v>D</v>
          </cell>
          <cell r="J7268" t="str">
            <v>KOR B 1155/06 KELEBIHAN BAYAR</v>
          </cell>
          <cell r="K7268" t="str">
            <v>500920250</v>
          </cell>
        </row>
        <row r="7269">
          <cell r="A7269" t="str">
            <v>F</v>
          </cell>
          <cell r="B7269" t="str">
            <v>8</v>
          </cell>
          <cell r="D7269" t="str">
            <v>000255</v>
          </cell>
          <cell r="E7269">
            <v>38593</v>
          </cell>
          <cell r="F7269" t="str">
            <v>121KI11</v>
          </cell>
          <cell r="G7269" t="str">
            <v>11110501KI11</v>
          </cell>
          <cell r="H7269">
            <v>49900</v>
          </cell>
          <cell r="I7269" t="str">
            <v>K</v>
          </cell>
          <cell r="J7269" t="str">
            <v>KOR B 1155/06 KELEBIHAN BAYAR</v>
          </cell>
          <cell r="K7269" t="str">
            <v>500920260</v>
          </cell>
        </row>
        <row r="7270">
          <cell r="A7270" t="str">
            <v>F</v>
          </cell>
          <cell r="B7270" t="str">
            <v>2</v>
          </cell>
          <cell r="D7270" t="str">
            <v>001642</v>
          </cell>
          <cell r="E7270">
            <v>38576</v>
          </cell>
          <cell r="F7270" t="str">
            <v>121KI23</v>
          </cell>
          <cell r="G7270" t="str">
            <v>11110501KI23</v>
          </cell>
          <cell r="H7270">
            <v>9900</v>
          </cell>
          <cell r="I7270" t="str">
            <v>D</v>
          </cell>
          <cell r="J7270" t="str">
            <v>BIAYA PAM NO 0601100230 BEBAN RISKTEK</v>
          </cell>
          <cell r="K7270" t="str">
            <v>301680010</v>
          </cell>
        </row>
        <row r="7271">
          <cell r="A7271" t="str">
            <v>F</v>
          </cell>
          <cell r="B7271" t="str">
            <v>2</v>
          </cell>
          <cell r="D7271" t="str">
            <v>001642</v>
          </cell>
          <cell r="E7271">
            <v>38576</v>
          </cell>
          <cell r="F7271" t="str">
            <v>1010200</v>
          </cell>
          <cell r="G7271" t="str">
            <v>110302010200</v>
          </cell>
          <cell r="H7271">
            <v>9900</v>
          </cell>
          <cell r="I7271" t="str">
            <v>K</v>
          </cell>
          <cell r="J7271" t="str">
            <v>BIAYA PAM NO 0601100230 BEBAN RISKTEK</v>
          </cell>
          <cell r="K7271" t="str">
            <v>301680020</v>
          </cell>
        </row>
        <row r="7272">
          <cell r="A7272" t="str">
            <v>F</v>
          </cell>
          <cell r="B7272" t="str">
            <v>2</v>
          </cell>
          <cell r="D7272" t="str">
            <v>001643</v>
          </cell>
          <cell r="E7272">
            <v>38579</v>
          </cell>
          <cell r="F7272" t="str">
            <v>4210200</v>
          </cell>
          <cell r="G7272" t="str">
            <v>620202010200</v>
          </cell>
          <cell r="H7272">
            <v>301200</v>
          </cell>
          <cell r="I7272" t="str">
            <v>D</v>
          </cell>
          <cell r="J7272" t="str">
            <v>BY LISTRIK NO 535550013941 BL AGUSTUS 2005</v>
          </cell>
          <cell r="K7272" t="str">
            <v>301680030</v>
          </cell>
        </row>
        <row r="7273">
          <cell r="A7273" t="str">
            <v>F</v>
          </cell>
          <cell r="B7273" t="str">
            <v>2</v>
          </cell>
          <cell r="D7273" t="str">
            <v>001643</v>
          </cell>
          <cell r="E7273">
            <v>38579</v>
          </cell>
          <cell r="F7273" t="str">
            <v>1010200</v>
          </cell>
          <cell r="G7273" t="str">
            <v>110302010200</v>
          </cell>
          <cell r="H7273">
            <v>301200</v>
          </cell>
          <cell r="I7273" t="str">
            <v>K</v>
          </cell>
          <cell r="J7273" t="str">
            <v>BY LISTRIK NO 535550013941 BL AGUSTUS 2005</v>
          </cell>
          <cell r="K7273" t="str">
            <v>301680040</v>
          </cell>
        </row>
        <row r="7274">
          <cell r="A7274" t="str">
            <v>F</v>
          </cell>
          <cell r="B7274" t="str">
            <v>2</v>
          </cell>
          <cell r="D7274" t="str">
            <v>001643</v>
          </cell>
          <cell r="E7274">
            <v>38579</v>
          </cell>
          <cell r="F7274" t="str">
            <v>4210200</v>
          </cell>
          <cell r="G7274" t="str">
            <v>620202010200</v>
          </cell>
          <cell r="H7274">
            <v>329240</v>
          </cell>
          <cell r="I7274" t="str">
            <v>D</v>
          </cell>
          <cell r="J7274" t="str">
            <v>BY LISTRIK NO 535550023924 BL AGUSTUS 2005</v>
          </cell>
          <cell r="K7274" t="str">
            <v>301680050</v>
          </cell>
        </row>
        <row r="7275">
          <cell r="A7275" t="str">
            <v>F</v>
          </cell>
          <cell r="B7275" t="str">
            <v>2</v>
          </cell>
          <cell r="D7275" t="str">
            <v>001643</v>
          </cell>
          <cell r="E7275">
            <v>38579</v>
          </cell>
          <cell r="F7275" t="str">
            <v>1010200</v>
          </cell>
          <cell r="G7275" t="str">
            <v>110302010200</v>
          </cell>
          <cell r="H7275">
            <v>329240</v>
          </cell>
          <cell r="I7275" t="str">
            <v>K</v>
          </cell>
          <cell r="J7275" t="str">
            <v>BY LISTRIK NO 535550023924 BL AGUSTUS 2005</v>
          </cell>
          <cell r="K7275" t="str">
            <v>301680060</v>
          </cell>
        </row>
        <row r="7276">
          <cell r="A7276" t="str">
            <v>F</v>
          </cell>
          <cell r="B7276" t="str">
            <v>2</v>
          </cell>
          <cell r="D7276" t="str">
            <v>001643</v>
          </cell>
          <cell r="E7276">
            <v>38579</v>
          </cell>
          <cell r="F7276" t="str">
            <v>4210200</v>
          </cell>
          <cell r="G7276" t="str">
            <v>620202010200</v>
          </cell>
          <cell r="H7276">
            <v>52195</v>
          </cell>
          <cell r="I7276" t="str">
            <v>D</v>
          </cell>
          <cell r="J7276" t="str">
            <v>BY LISTRIK NO 535550062977 BL AGUSTUS 2005</v>
          </cell>
          <cell r="K7276" t="str">
            <v>301680070</v>
          </cell>
        </row>
        <row r="7277">
          <cell r="A7277" t="str">
            <v>F</v>
          </cell>
          <cell r="B7277" t="str">
            <v>2</v>
          </cell>
          <cell r="D7277" t="str">
            <v>001643</v>
          </cell>
          <cell r="E7277">
            <v>38579</v>
          </cell>
          <cell r="F7277" t="str">
            <v>1010200</v>
          </cell>
          <cell r="G7277" t="str">
            <v>110302010200</v>
          </cell>
          <cell r="H7277">
            <v>52195</v>
          </cell>
          <cell r="I7277" t="str">
            <v>K</v>
          </cell>
          <cell r="J7277" t="str">
            <v>BY LISTRIK NO 535550062977 BL AGUSTUS 2005</v>
          </cell>
          <cell r="K7277" t="str">
            <v>301680080</v>
          </cell>
        </row>
        <row r="7278">
          <cell r="A7278" t="str">
            <v>F</v>
          </cell>
          <cell r="B7278" t="str">
            <v>2</v>
          </cell>
          <cell r="D7278" t="str">
            <v>001643</v>
          </cell>
          <cell r="E7278">
            <v>38579</v>
          </cell>
          <cell r="F7278" t="str">
            <v>4210000</v>
          </cell>
          <cell r="G7278" t="str">
            <v>620201010000</v>
          </cell>
          <cell r="H7278">
            <v>69551320</v>
          </cell>
          <cell r="I7278" t="str">
            <v>D</v>
          </cell>
          <cell r="J7278" t="str">
            <v>BY LISTRIK NO 535550021236 BL AGUSTUS 2005</v>
          </cell>
          <cell r="K7278" t="str">
            <v>301680090</v>
          </cell>
        </row>
        <row r="7279">
          <cell r="A7279" t="str">
            <v>F</v>
          </cell>
          <cell r="B7279" t="str">
            <v>2</v>
          </cell>
          <cell r="D7279" t="str">
            <v>001643</v>
          </cell>
          <cell r="E7279">
            <v>38579</v>
          </cell>
          <cell r="F7279" t="str">
            <v>1010200</v>
          </cell>
          <cell r="G7279" t="str">
            <v>110302010200</v>
          </cell>
          <cell r="H7279">
            <v>69551320</v>
          </cell>
          <cell r="I7279" t="str">
            <v>K</v>
          </cell>
          <cell r="J7279" t="str">
            <v>BY LISTRIK NO 535550021236 BL AGUSTUS 2005</v>
          </cell>
          <cell r="K7279" t="str">
            <v>301680100</v>
          </cell>
        </row>
        <row r="7280">
          <cell r="A7280" t="str">
            <v>F</v>
          </cell>
          <cell r="B7280" t="str">
            <v>2</v>
          </cell>
          <cell r="D7280" t="str">
            <v>001644</v>
          </cell>
          <cell r="E7280">
            <v>38576</v>
          </cell>
          <cell r="F7280" t="str">
            <v>4220200</v>
          </cell>
          <cell r="G7280" t="str">
            <v>620302010200</v>
          </cell>
          <cell r="H7280">
            <v>467220</v>
          </cell>
          <cell r="I7280" t="str">
            <v>D</v>
          </cell>
          <cell r="J7280" t="str">
            <v>BY PAM NO 600300655 BL AGUSTUS 2005</v>
          </cell>
          <cell r="K7280" t="str">
            <v>301680110</v>
          </cell>
        </row>
        <row r="7281">
          <cell r="A7281" t="str">
            <v>F</v>
          </cell>
          <cell r="B7281" t="str">
            <v>2</v>
          </cell>
          <cell r="D7281" t="str">
            <v>001644</v>
          </cell>
          <cell r="E7281">
            <v>38576</v>
          </cell>
          <cell r="F7281" t="str">
            <v>1010200</v>
          </cell>
          <cell r="G7281" t="str">
            <v>110302010200</v>
          </cell>
          <cell r="H7281">
            <v>467220</v>
          </cell>
          <cell r="I7281" t="str">
            <v>K</v>
          </cell>
          <cell r="J7281" t="str">
            <v>BY PAM NO 600300655 BL AGUSTUS 2005</v>
          </cell>
          <cell r="K7281" t="str">
            <v>301680120</v>
          </cell>
        </row>
        <row r="7282">
          <cell r="A7282" t="str">
            <v>F</v>
          </cell>
          <cell r="B7282" t="str">
            <v>2</v>
          </cell>
          <cell r="D7282" t="str">
            <v>001644</v>
          </cell>
          <cell r="E7282">
            <v>38576</v>
          </cell>
          <cell r="F7282" t="str">
            <v>4220200</v>
          </cell>
          <cell r="G7282" t="str">
            <v>620302010200</v>
          </cell>
          <cell r="H7282">
            <v>9900</v>
          </cell>
          <cell r="I7282" t="str">
            <v>D</v>
          </cell>
          <cell r="J7282" t="str">
            <v>BY PAM NO 601100205 BL AGUSTUS 2005</v>
          </cell>
          <cell r="K7282" t="str">
            <v>301680130</v>
          </cell>
        </row>
        <row r="7283">
          <cell r="A7283" t="str">
            <v>F</v>
          </cell>
          <cell r="B7283" t="str">
            <v>2</v>
          </cell>
          <cell r="D7283" t="str">
            <v>001644</v>
          </cell>
          <cell r="E7283">
            <v>38576</v>
          </cell>
          <cell r="F7283" t="str">
            <v>1010200</v>
          </cell>
          <cell r="G7283" t="str">
            <v>110302010200</v>
          </cell>
          <cell r="H7283">
            <v>9900</v>
          </cell>
          <cell r="I7283" t="str">
            <v>K</v>
          </cell>
          <cell r="J7283" t="str">
            <v>BY PAM NO 601100205 BL AGUSTUS 2005</v>
          </cell>
          <cell r="K7283" t="str">
            <v>301680140</v>
          </cell>
        </row>
        <row r="7284">
          <cell r="A7284" t="str">
            <v>F</v>
          </cell>
          <cell r="B7284" t="str">
            <v>2</v>
          </cell>
          <cell r="D7284" t="str">
            <v>001644</v>
          </cell>
          <cell r="E7284">
            <v>38576</v>
          </cell>
          <cell r="F7284" t="str">
            <v>4220200</v>
          </cell>
          <cell r="G7284" t="str">
            <v>620302010200</v>
          </cell>
          <cell r="H7284">
            <v>56535</v>
          </cell>
          <cell r="I7284" t="str">
            <v>D</v>
          </cell>
          <cell r="J7284" t="str">
            <v>BY PAM NO 605300250 BL AGUSTUS 2005</v>
          </cell>
          <cell r="K7284" t="str">
            <v>301680150</v>
          </cell>
        </row>
        <row r="7285">
          <cell r="A7285" t="str">
            <v>F</v>
          </cell>
          <cell r="B7285" t="str">
            <v>2</v>
          </cell>
          <cell r="D7285" t="str">
            <v>001644</v>
          </cell>
          <cell r="E7285">
            <v>38576</v>
          </cell>
          <cell r="F7285" t="str">
            <v>1010200</v>
          </cell>
          <cell r="G7285" t="str">
            <v>110302010200</v>
          </cell>
          <cell r="H7285">
            <v>56535</v>
          </cell>
          <cell r="I7285" t="str">
            <v>K</v>
          </cell>
          <cell r="J7285" t="str">
            <v>BY PAM NO 605300250 BL AGUSTUS 2005</v>
          </cell>
          <cell r="K7285" t="str">
            <v>301680160</v>
          </cell>
        </row>
        <row r="7286">
          <cell r="A7286" t="str">
            <v>F</v>
          </cell>
          <cell r="B7286" t="str">
            <v>2</v>
          </cell>
          <cell r="D7286" t="str">
            <v>001644</v>
          </cell>
          <cell r="E7286">
            <v>38576</v>
          </cell>
          <cell r="F7286" t="str">
            <v>4220200</v>
          </cell>
          <cell r="G7286" t="str">
            <v>620302010200</v>
          </cell>
          <cell r="H7286">
            <v>9900</v>
          </cell>
          <cell r="I7286" t="str">
            <v>D</v>
          </cell>
          <cell r="J7286" t="str">
            <v>BY PAM NO 605300315 BL AGUSTUS 2005</v>
          </cell>
          <cell r="K7286" t="str">
            <v>301680170</v>
          </cell>
        </row>
        <row r="7287">
          <cell r="A7287" t="str">
            <v>F</v>
          </cell>
          <cell r="B7287" t="str">
            <v>2</v>
          </cell>
          <cell r="D7287" t="str">
            <v>001644</v>
          </cell>
          <cell r="E7287">
            <v>38576</v>
          </cell>
          <cell r="F7287" t="str">
            <v>1010200</v>
          </cell>
          <cell r="G7287" t="str">
            <v>110302010200</v>
          </cell>
          <cell r="H7287">
            <v>9900</v>
          </cell>
          <cell r="I7287" t="str">
            <v>K</v>
          </cell>
          <cell r="J7287" t="str">
            <v>BY PAM NO 605300315 BL AGUSTUS 2005</v>
          </cell>
          <cell r="K7287" t="str">
            <v>301680180</v>
          </cell>
        </row>
        <row r="7288">
          <cell r="A7288" t="str">
            <v>F</v>
          </cell>
          <cell r="B7288" t="str">
            <v>2</v>
          </cell>
          <cell r="D7288" t="str">
            <v>001645</v>
          </cell>
          <cell r="E7288">
            <v>38579</v>
          </cell>
          <cell r="F7288" t="str">
            <v>4840300</v>
          </cell>
          <cell r="G7288" t="str">
            <v>670304010300</v>
          </cell>
          <cell r="H7288">
            <v>249940</v>
          </cell>
          <cell r="I7288" t="str">
            <v>D</v>
          </cell>
          <cell r="J7288" t="str">
            <v>BY TELEPON NO 4204040 BL AGUSTUS 2005</v>
          </cell>
          <cell r="K7288" t="str">
            <v>301680190</v>
          </cell>
        </row>
        <row r="7289">
          <cell r="A7289" t="str">
            <v>F</v>
          </cell>
          <cell r="B7289" t="str">
            <v>2</v>
          </cell>
          <cell r="D7289" t="str">
            <v>001645</v>
          </cell>
          <cell r="E7289">
            <v>38579</v>
          </cell>
          <cell r="F7289" t="str">
            <v>1010300</v>
          </cell>
          <cell r="G7289" t="str">
            <v>110302020300</v>
          </cell>
          <cell r="H7289">
            <v>249940</v>
          </cell>
          <cell r="I7289" t="str">
            <v>K</v>
          </cell>
          <cell r="J7289" t="str">
            <v>BY TELEPON NO 4204040 BL AGUSTUS 2005</v>
          </cell>
          <cell r="K7289" t="str">
            <v>301680200</v>
          </cell>
        </row>
        <row r="7290">
          <cell r="A7290" t="str">
            <v>F</v>
          </cell>
          <cell r="B7290" t="str">
            <v>2</v>
          </cell>
          <cell r="D7290" t="str">
            <v>001645</v>
          </cell>
          <cell r="E7290">
            <v>38579</v>
          </cell>
          <cell r="F7290" t="str">
            <v>4840300</v>
          </cell>
          <cell r="G7290" t="str">
            <v>670304010300</v>
          </cell>
          <cell r="H7290">
            <v>289450</v>
          </cell>
          <cell r="I7290" t="str">
            <v>D</v>
          </cell>
          <cell r="J7290" t="str">
            <v>BY TELEPON NO 4204042 BL AGUSTUS 2005</v>
          </cell>
          <cell r="K7290" t="str">
            <v>301680210</v>
          </cell>
        </row>
        <row r="7291">
          <cell r="A7291" t="str">
            <v>F</v>
          </cell>
          <cell r="B7291" t="str">
            <v>2</v>
          </cell>
          <cell r="D7291" t="str">
            <v>001645</v>
          </cell>
          <cell r="E7291">
            <v>38579</v>
          </cell>
          <cell r="F7291" t="str">
            <v>1010300</v>
          </cell>
          <cell r="G7291" t="str">
            <v>110302020300</v>
          </cell>
          <cell r="H7291">
            <v>289450</v>
          </cell>
          <cell r="I7291" t="str">
            <v>K</v>
          </cell>
          <cell r="J7291" t="str">
            <v>BY TELEPON NO 4204042 BL AGUSTUS 2005</v>
          </cell>
          <cell r="K7291" t="str">
            <v>301680220</v>
          </cell>
        </row>
        <row r="7292">
          <cell r="A7292" t="str">
            <v>F</v>
          </cell>
          <cell r="B7292" t="str">
            <v>2</v>
          </cell>
          <cell r="D7292" t="str">
            <v>001645</v>
          </cell>
          <cell r="E7292">
            <v>38579</v>
          </cell>
          <cell r="F7292" t="str">
            <v>4840300</v>
          </cell>
          <cell r="G7292" t="str">
            <v>670304010300</v>
          </cell>
          <cell r="H7292">
            <v>120221</v>
          </cell>
          <cell r="I7292" t="str">
            <v>D</v>
          </cell>
          <cell r="J7292" t="str">
            <v>BY TELEPON NO 4204043 BL AGUSTUS 2005</v>
          </cell>
          <cell r="K7292" t="str">
            <v>301680230</v>
          </cell>
        </row>
        <row r="7293">
          <cell r="A7293" t="str">
            <v>F</v>
          </cell>
          <cell r="B7293" t="str">
            <v>2</v>
          </cell>
          <cell r="D7293" t="str">
            <v>001645</v>
          </cell>
          <cell r="E7293">
            <v>38579</v>
          </cell>
          <cell r="F7293" t="str">
            <v>1010300</v>
          </cell>
          <cell r="G7293" t="str">
            <v>110302020300</v>
          </cell>
          <cell r="H7293">
            <v>120221</v>
          </cell>
          <cell r="I7293" t="str">
            <v>K</v>
          </cell>
          <cell r="J7293" t="str">
            <v>BY TELEPON NO 4204043 BL AGUSTUS 2005</v>
          </cell>
          <cell r="K7293" t="str">
            <v>301680240</v>
          </cell>
        </row>
        <row r="7294">
          <cell r="A7294" t="str">
            <v>F</v>
          </cell>
          <cell r="B7294" t="str">
            <v>2</v>
          </cell>
          <cell r="D7294" t="str">
            <v>001645</v>
          </cell>
          <cell r="E7294">
            <v>38579</v>
          </cell>
          <cell r="F7294" t="str">
            <v>4840300</v>
          </cell>
          <cell r="G7294" t="str">
            <v>670304010300</v>
          </cell>
          <cell r="H7294">
            <v>276810</v>
          </cell>
          <cell r="I7294" t="str">
            <v>D</v>
          </cell>
          <cell r="J7294" t="str">
            <v>BY TELEPON NO 4204323 BL AGUSTUS 2005</v>
          </cell>
          <cell r="K7294" t="str">
            <v>301680250</v>
          </cell>
        </row>
        <row r="7295">
          <cell r="A7295" t="str">
            <v>F</v>
          </cell>
          <cell r="B7295" t="str">
            <v>2</v>
          </cell>
          <cell r="D7295" t="str">
            <v>001645</v>
          </cell>
          <cell r="E7295">
            <v>38579</v>
          </cell>
          <cell r="F7295" t="str">
            <v>1010300</v>
          </cell>
          <cell r="G7295" t="str">
            <v>110302020300</v>
          </cell>
          <cell r="H7295">
            <v>276810</v>
          </cell>
          <cell r="I7295" t="str">
            <v>K</v>
          </cell>
          <cell r="J7295" t="str">
            <v>BY TELEPON NO 4204323 BL AGUSTUS 2005</v>
          </cell>
          <cell r="K7295" t="str">
            <v>301680260</v>
          </cell>
        </row>
        <row r="7296">
          <cell r="A7296" t="str">
            <v>F</v>
          </cell>
          <cell r="B7296" t="str">
            <v>2</v>
          </cell>
          <cell r="D7296" t="str">
            <v>001645</v>
          </cell>
          <cell r="E7296">
            <v>38579</v>
          </cell>
          <cell r="F7296" t="str">
            <v>4840300</v>
          </cell>
          <cell r="G7296" t="str">
            <v>670304010300</v>
          </cell>
          <cell r="H7296">
            <v>207120</v>
          </cell>
          <cell r="I7296" t="str">
            <v>D</v>
          </cell>
          <cell r="J7296" t="str">
            <v>BY TELEPON NO 4238736 BL AGUSTUS 2005</v>
          </cell>
          <cell r="K7296" t="str">
            <v>301680270</v>
          </cell>
        </row>
        <row r="7297">
          <cell r="A7297" t="str">
            <v>F</v>
          </cell>
          <cell r="B7297" t="str">
            <v>2</v>
          </cell>
          <cell r="D7297" t="str">
            <v>001645</v>
          </cell>
          <cell r="E7297">
            <v>38579</v>
          </cell>
          <cell r="F7297" t="str">
            <v>1010300</v>
          </cell>
          <cell r="G7297" t="str">
            <v>110302020300</v>
          </cell>
          <cell r="H7297">
            <v>207120</v>
          </cell>
          <cell r="I7297" t="str">
            <v>K</v>
          </cell>
          <cell r="J7297" t="str">
            <v>BY TELEPON NO 4238736 BL AGUSTUS 2005</v>
          </cell>
          <cell r="K7297" t="str">
            <v>301680280</v>
          </cell>
        </row>
        <row r="7298">
          <cell r="A7298" t="str">
            <v>F</v>
          </cell>
          <cell r="B7298" t="str">
            <v>2</v>
          </cell>
          <cell r="D7298" t="str">
            <v>001645</v>
          </cell>
          <cell r="E7298">
            <v>38579</v>
          </cell>
          <cell r="F7298" t="str">
            <v>4840300</v>
          </cell>
          <cell r="G7298" t="str">
            <v>670304010300</v>
          </cell>
          <cell r="H7298">
            <v>261363</v>
          </cell>
          <cell r="I7298" t="str">
            <v>D</v>
          </cell>
          <cell r="J7298" t="str">
            <v>BY TELEPON NO 4266334 BL AGUSTUS 2005</v>
          </cell>
          <cell r="K7298" t="str">
            <v>301680290</v>
          </cell>
        </row>
        <row r="7299">
          <cell r="A7299" t="str">
            <v>F</v>
          </cell>
          <cell r="B7299" t="str">
            <v>2</v>
          </cell>
          <cell r="D7299" t="str">
            <v>001645</v>
          </cell>
          <cell r="E7299">
            <v>38579</v>
          </cell>
          <cell r="F7299" t="str">
            <v>1010300</v>
          </cell>
          <cell r="G7299" t="str">
            <v>110302020300</v>
          </cell>
          <cell r="H7299">
            <v>261363</v>
          </cell>
          <cell r="I7299" t="str">
            <v>K</v>
          </cell>
          <cell r="J7299" t="str">
            <v>BY TELEPON NO 4266334 BL AGUSTUS 2005</v>
          </cell>
          <cell r="K7299" t="str">
            <v>301680300</v>
          </cell>
        </row>
        <row r="7300">
          <cell r="A7300" t="str">
            <v>F</v>
          </cell>
          <cell r="B7300" t="str">
            <v>2</v>
          </cell>
          <cell r="D7300" t="str">
            <v>001645</v>
          </cell>
          <cell r="E7300">
            <v>38579</v>
          </cell>
          <cell r="F7300" t="str">
            <v>4840300</v>
          </cell>
          <cell r="G7300" t="str">
            <v>670304010300</v>
          </cell>
          <cell r="H7300">
            <v>569369</v>
          </cell>
          <cell r="I7300" t="str">
            <v>D</v>
          </cell>
          <cell r="J7300" t="str">
            <v>BY TELEPON NO 4237079 BL AGUSTUS 2005</v>
          </cell>
          <cell r="K7300" t="str">
            <v>301680310</v>
          </cell>
        </row>
        <row r="7301">
          <cell r="A7301" t="str">
            <v>F</v>
          </cell>
          <cell r="B7301" t="str">
            <v>2</v>
          </cell>
          <cell r="D7301" t="str">
            <v>001645</v>
          </cell>
          <cell r="E7301">
            <v>38579</v>
          </cell>
          <cell r="F7301" t="str">
            <v>1010300</v>
          </cell>
          <cell r="G7301" t="str">
            <v>110302020300</v>
          </cell>
          <cell r="H7301">
            <v>569369</v>
          </cell>
          <cell r="I7301" t="str">
            <v>K</v>
          </cell>
          <cell r="J7301" t="str">
            <v>BY TELEPON NO 4237079 BL AGUSTUS 2005</v>
          </cell>
          <cell r="K7301" t="str">
            <v>301680320</v>
          </cell>
        </row>
        <row r="7302">
          <cell r="A7302" t="str">
            <v>F</v>
          </cell>
          <cell r="B7302" t="str">
            <v>2</v>
          </cell>
          <cell r="D7302" t="str">
            <v>001646</v>
          </cell>
          <cell r="E7302">
            <v>38579</v>
          </cell>
          <cell r="F7302" t="str">
            <v>4210200</v>
          </cell>
          <cell r="G7302" t="str">
            <v>620202010200</v>
          </cell>
          <cell r="H7302">
            <v>3352145</v>
          </cell>
          <cell r="I7302" t="str">
            <v>D</v>
          </cell>
          <cell r="J7302" t="str">
            <v>BY LISTRIK NO 535550041441 BL AGUSTUS 2005</v>
          </cell>
          <cell r="K7302" t="str">
            <v>301680330</v>
          </cell>
        </row>
        <row r="7303">
          <cell r="A7303" t="str">
            <v>F</v>
          </cell>
          <cell r="B7303" t="str">
            <v>2</v>
          </cell>
          <cell r="D7303" t="str">
            <v>001646</v>
          </cell>
          <cell r="E7303">
            <v>38579</v>
          </cell>
          <cell r="F7303" t="str">
            <v>1010300</v>
          </cell>
          <cell r="G7303" t="str">
            <v>110302020300</v>
          </cell>
          <cell r="H7303">
            <v>3352145</v>
          </cell>
          <cell r="I7303" t="str">
            <v>K</v>
          </cell>
          <cell r="J7303" t="str">
            <v>BY LISTRIK NO 535550041441 BL AGUSTUS 2005</v>
          </cell>
          <cell r="K7303" t="str">
            <v>301680340</v>
          </cell>
        </row>
        <row r="7304">
          <cell r="A7304" t="str">
            <v>F</v>
          </cell>
          <cell r="B7304" t="str">
            <v>2</v>
          </cell>
          <cell r="D7304" t="str">
            <v>001646</v>
          </cell>
          <cell r="E7304">
            <v>38579</v>
          </cell>
          <cell r="F7304" t="str">
            <v>4210200</v>
          </cell>
          <cell r="G7304" t="str">
            <v>620202010200</v>
          </cell>
          <cell r="H7304">
            <v>515520</v>
          </cell>
          <cell r="I7304" t="str">
            <v>D</v>
          </cell>
          <cell r="J7304" t="str">
            <v>BY LISTRIK NO 535550166767 BL AGUSTUS 2005</v>
          </cell>
          <cell r="K7304" t="str">
            <v>301680350</v>
          </cell>
        </row>
        <row r="7305">
          <cell r="A7305" t="str">
            <v>F</v>
          </cell>
          <cell r="B7305" t="str">
            <v>2</v>
          </cell>
          <cell r="D7305" t="str">
            <v>001646</v>
          </cell>
          <cell r="E7305">
            <v>38579</v>
          </cell>
          <cell r="F7305" t="str">
            <v>1010300</v>
          </cell>
          <cell r="G7305" t="str">
            <v>110302020300</v>
          </cell>
          <cell r="H7305">
            <v>515520</v>
          </cell>
          <cell r="I7305" t="str">
            <v>K</v>
          </cell>
          <cell r="J7305" t="str">
            <v>BY LISTRIK NO 535550166767 BL AGUSTUS 2005</v>
          </cell>
          <cell r="K7305" t="str">
            <v>301680360</v>
          </cell>
        </row>
        <row r="7306">
          <cell r="A7306" t="str">
            <v>F</v>
          </cell>
          <cell r="B7306" t="str">
            <v>2</v>
          </cell>
          <cell r="D7306" t="str">
            <v>001646</v>
          </cell>
          <cell r="E7306">
            <v>38579</v>
          </cell>
          <cell r="F7306" t="str">
            <v>4210200</v>
          </cell>
          <cell r="G7306" t="str">
            <v>620202010200</v>
          </cell>
          <cell r="H7306">
            <v>7010120</v>
          </cell>
          <cell r="I7306" t="str">
            <v>D</v>
          </cell>
          <cell r="J7306" t="str">
            <v>BY LISTRIK NO 535550166775 BL AGUSTUS 2005</v>
          </cell>
          <cell r="K7306" t="str">
            <v>301680370</v>
          </cell>
        </row>
        <row r="7307">
          <cell r="A7307" t="str">
            <v>F</v>
          </cell>
          <cell r="B7307" t="str">
            <v>2</v>
          </cell>
          <cell r="D7307" t="str">
            <v>001646</v>
          </cell>
          <cell r="E7307">
            <v>38579</v>
          </cell>
          <cell r="F7307" t="str">
            <v>1010200</v>
          </cell>
          <cell r="G7307" t="str">
            <v>110302020200</v>
          </cell>
          <cell r="H7307">
            <v>7010120</v>
          </cell>
          <cell r="I7307" t="str">
            <v>K</v>
          </cell>
          <cell r="J7307" t="str">
            <v>BY LISTRIK NO 535550166775 BL AGUSTUS 2005</v>
          </cell>
          <cell r="K7307" t="str">
            <v>301680380</v>
          </cell>
        </row>
        <row r="7308">
          <cell r="A7308" t="str">
            <v>F</v>
          </cell>
          <cell r="B7308" t="str">
            <v>2</v>
          </cell>
          <cell r="D7308" t="str">
            <v>001646</v>
          </cell>
          <cell r="E7308">
            <v>38579</v>
          </cell>
          <cell r="F7308" t="str">
            <v>4210200</v>
          </cell>
          <cell r="G7308" t="str">
            <v>620202010200</v>
          </cell>
          <cell r="H7308">
            <v>71130</v>
          </cell>
          <cell r="I7308" t="str">
            <v>D</v>
          </cell>
          <cell r="J7308" t="str">
            <v>BY LISTRIK NO 535550486503 BL AGUSTUS 2005</v>
          </cell>
          <cell r="K7308" t="str">
            <v>301680390</v>
          </cell>
        </row>
        <row r="7309">
          <cell r="A7309" t="str">
            <v>F</v>
          </cell>
          <cell r="B7309" t="str">
            <v>2</v>
          </cell>
          <cell r="D7309" t="str">
            <v>001646</v>
          </cell>
          <cell r="E7309">
            <v>38579</v>
          </cell>
          <cell r="F7309" t="str">
            <v>1010300</v>
          </cell>
          <cell r="G7309" t="str">
            <v>110302020300</v>
          </cell>
          <cell r="H7309">
            <v>71130</v>
          </cell>
          <cell r="I7309" t="str">
            <v>K</v>
          </cell>
          <cell r="J7309" t="str">
            <v>BY LISTRIK NO 535550486503 BL AGUSTUS 2005</v>
          </cell>
          <cell r="K7309" t="str">
            <v>301680400</v>
          </cell>
        </row>
        <row r="7310">
          <cell r="A7310" t="str">
            <v>F</v>
          </cell>
          <cell r="B7310" t="str">
            <v>2</v>
          </cell>
          <cell r="D7310" t="str">
            <v>001646</v>
          </cell>
          <cell r="E7310">
            <v>38579</v>
          </cell>
          <cell r="F7310" t="str">
            <v>4210200</v>
          </cell>
          <cell r="G7310" t="str">
            <v>620202010200</v>
          </cell>
          <cell r="H7310">
            <v>6602485</v>
          </cell>
          <cell r="I7310" t="str">
            <v>D</v>
          </cell>
          <cell r="J7310" t="str">
            <v>BY LISTRIK NO 535551589959 BL AGUSTUS 2005</v>
          </cell>
          <cell r="K7310" t="str">
            <v>301680410</v>
          </cell>
        </row>
        <row r="7311">
          <cell r="A7311" t="str">
            <v>F</v>
          </cell>
          <cell r="B7311" t="str">
            <v>2</v>
          </cell>
          <cell r="D7311" t="str">
            <v>001646</v>
          </cell>
          <cell r="E7311">
            <v>38579</v>
          </cell>
          <cell r="F7311" t="str">
            <v>1010300</v>
          </cell>
          <cell r="G7311" t="str">
            <v>110302020300</v>
          </cell>
          <cell r="H7311">
            <v>6602485</v>
          </cell>
          <cell r="I7311" t="str">
            <v>K</v>
          </cell>
          <cell r="J7311" t="str">
            <v>BY LISTRIK NO 535551589959 BL AGUSTUS 2005</v>
          </cell>
          <cell r="K7311" t="str">
            <v>301680420</v>
          </cell>
        </row>
        <row r="7312">
          <cell r="A7312" t="str">
            <v>F</v>
          </cell>
          <cell r="B7312" t="str">
            <v>2</v>
          </cell>
          <cell r="D7312" t="str">
            <v>001646</v>
          </cell>
          <cell r="E7312">
            <v>38579</v>
          </cell>
          <cell r="F7312" t="str">
            <v>4210000</v>
          </cell>
          <cell r="G7312" t="str">
            <v>620201010000</v>
          </cell>
          <cell r="H7312">
            <v>18026515</v>
          </cell>
          <cell r="I7312" t="str">
            <v>D</v>
          </cell>
          <cell r="J7312" t="str">
            <v>BY LISTRIK NO 535550021202 BL AGUSTUS 2005</v>
          </cell>
          <cell r="K7312" t="str">
            <v>301680430</v>
          </cell>
        </row>
        <row r="7313">
          <cell r="A7313" t="str">
            <v>F</v>
          </cell>
          <cell r="B7313" t="str">
            <v>2</v>
          </cell>
          <cell r="D7313" t="str">
            <v>001646</v>
          </cell>
          <cell r="E7313">
            <v>38579</v>
          </cell>
          <cell r="F7313" t="str">
            <v>1010300</v>
          </cell>
          <cell r="G7313" t="str">
            <v>110302020300</v>
          </cell>
          <cell r="H7313">
            <v>18026515</v>
          </cell>
          <cell r="I7313" t="str">
            <v>K</v>
          </cell>
          <cell r="J7313" t="str">
            <v>BY LISTRIK NO 535550021202 BL AGUSTUS 2005</v>
          </cell>
          <cell r="K7313" t="str">
            <v>301680440</v>
          </cell>
        </row>
        <row r="7314">
          <cell r="A7314" t="str">
            <v>F</v>
          </cell>
          <cell r="B7314" t="str">
            <v>2</v>
          </cell>
          <cell r="D7314" t="str">
            <v>001647</v>
          </cell>
          <cell r="E7314">
            <v>38579</v>
          </cell>
          <cell r="F7314" t="str">
            <v>4840300</v>
          </cell>
          <cell r="G7314" t="str">
            <v>670304010300</v>
          </cell>
          <cell r="H7314">
            <v>1152368</v>
          </cell>
          <cell r="I7314" t="str">
            <v>D</v>
          </cell>
          <cell r="J7314" t="str">
            <v>BY TELEPON NO 4201913 BL AGUSTUS 2005</v>
          </cell>
          <cell r="K7314" t="str">
            <v>301680450</v>
          </cell>
        </row>
        <row r="7315">
          <cell r="A7315" t="str">
            <v>F</v>
          </cell>
          <cell r="B7315" t="str">
            <v>2</v>
          </cell>
          <cell r="D7315" t="str">
            <v>001647</v>
          </cell>
          <cell r="E7315">
            <v>38576</v>
          </cell>
          <cell r="F7315" t="str">
            <v>187TE00</v>
          </cell>
          <cell r="G7315" t="str">
            <v>11100301TE00</v>
          </cell>
          <cell r="H7315">
            <v>114637</v>
          </cell>
          <cell r="I7315" t="str">
            <v>D</v>
          </cell>
          <cell r="J7315" t="str">
            <v>PPN 10% TELKOM ( PERUM)          TE000-000-4201913</v>
          </cell>
          <cell r="K7315" t="str">
            <v>301680460</v>
          </cell>
        </row>
        <row r="7316">
          <cell r="A7316" t="str">
            <v>F</v>
          </cell>
          <cell r="B7316" t="str">
            <v>2</v>
          </cell>
          <cell r="D7316" t="str">
            <v>001647</v>
          </cell>
          <cell r="E7316">
            <v>38576</v>
          </cell>
          <cell r="F7316" t="str">
            <v>1010200</v>
          </cell>
          <cell r="G7316" t="str">
            <v>110302010200</v>
          </cell>
          <cell r="H7316">
            <v>1267005</v>
          </cell>
          <cell r="I7316" t="str">
            <v>K</v>
          </cell>
          <cell r="J7316" t="str">
            <v>BIAYA TELEPON NO 4201913 BL AGUSTUS 2005</v>
          </cell>
          <cell r="K7316" t="str">
            <v>301680470</v>
          </cell>
        </row>
        <row r="7317">
          <cell r="A7317" t="str">
            <v>F</v>
          </cell>
          <cell r="B7317" t="str">
            <v>2</v>
          </cell>
          <cell r="D7317" t="str">
            <v>001647</v>
          </cell>
          <cell r="E7317">
            <v>38576</v>
          </cell>
          <cell r="F7317" t="str">
            <v>4840300</v>
          </cell>
          <cell r="G7317" t="str">
            <v>670304010300</v>
          </cell>
          <cell r="H7317">
            <v>126158</v>
          </cell>
          <cell r="I7317" t="str">
            <v>D</v>
          </cell>
          <cell r="J7317" t="str">
            <v>BIAYA TELEPON NO 4201913 BL AGUSTUS 2005</v>
          </cell>
          <cell r="K7317" t="str">
            <v>301680480</v>
          </cell>
        </row>
        <row r="7318">
          <cell r="A7318" t="str">
            <v>F</v>
          </cell>
          <cell r="B7318" t="str">
            <v>2</v>
          </cell>
          <cell r="D7318" t="str">
            <v>001647</v>
          </cell>
          <cell r="E7318">
            <v>38576</v>
          </cell>
          <cell r="F7318" t="str">
            <v>187TE00</v>
          </cell>
          <cell r="G7318" t="str">
            <v>11100301TE00</v>
          </cell>
          <cell r="H7318">
            <v>12616</v>
          </cell>
          <cell r="I7318" t="str">
            <v>D</v>
          </cell>
          <cell r="J7318" t="str">
            <v>PPN 10% TELKOM ( PERUM)          TE000-000-4203306</v>
          </cell>
          <cell r="K7318" t="str">
            <v>301680490</v>
          </cell>
        </row>
        <row r="7319">
          <cell r="A7319" t="str">
            <v>F</v>
          </cell>
          <cell r="B7319" t="str">
            <v>2</v>
          </cell>
          <cell r="D7319" t="str">
            <v>001647</v>
          </cell>
          <cell r="E7319">
            <v>38576</v>
          </cell>
          <cell r="F7319" t="str">
            <v>1010200</v>
          </cell>
          <cell r="G7319" t="str">
            <v>110302010200</v>
          </cell>
          <cell r="H7319">
            <v>138774</v>
          </cell>
          <cell r="I7319" t="str">
            <v>K</v>
          </cell>
          <cell r="J7319" t="str">
            <v>BY TELEPON NO 4203306 BL AGUSTUS 2005</v>
          </cell>
          <cell r="K7319" t="str">
            <v>301680500</v>
          </cell>
        </row>
        <row r="7320">
          <cell r="A7320" t="str">
            <v>F</v>
          </cell>
          <cell r="B7320" t="str">
            <v>2</v>
          </cell>
          <cell r="D7320" t="str">
            <v>001647</v>
          </cell>
          <cell r="E7320">
            <v>38576</v>
          </cell>
          <cell r="F7320" t="str">
            <v>4840300</v>
          </cell>
          <cell r="G7320" t="str">
            <v>670304010300</v>
          </cell>
          <cell r="H7320">
            <v>181930</v>
          </cell>
          <cell r="I7320" t="str">
            <v>D</v>
          </cell>
          <cell r="J7320" t="str">
            <v>BY TELEPON NO 4204044 BL AGUSTUS 2005</v>
          </cell>
          <cell r="K7320" t="str">
            <v>301680510</v>
          </cell>
        </row>
        <row r="7321">
          <cell r="A7321" t="str">
            <v>F</v>
          </cell>
          <cell r="B7321" t="str">
            <v>2</v>
          </cell>
          <cell r="D7321" t="str">
            <v>001647</v>
          </cell>
          <cell r="E7321">
            <v>38576</v>
          </cell>
          <cell r="F7321" t="str">
            <v>187TE00</v>
          </cell>
          <cell r="G7321" t="str">
            <v>11100301TE00</v>
          </cell>
          <cell r="H7321">
            <v>18193</v>
          </cell>
          <cell r="I7321" t="str">
            <v>D</v>
          </cell>
          <cell r="J7321" t="str">
            <v>PPN 10% TELKOM ( PERUM)          TE000-000-4204044</v>
          </cell>
          <cell r="K7321" t="str">
            <v>301680520</v>
          </cell>
        </row>
        <row r="7322">
          <cell r="A7322" t="str">
            <v>F</v>
          </cell>
          <cell r="B7322" t="str">
            <v>2</v>
          </cell>
          <cell r="D7322" t="str">
            <v>001647</v>
          </cell>
          <cell r="E7322">
            <v>38576</v>
          </cell>
          <cell r="F7322" t="str">
            <v>1010200</v>
          </cell>
          <cell r="G7322" t="str">
            <v>110302010200</v>
          </cell>
          <cell r="H7322">
            <v>200123</v>
          </cell>
          <cell r="I7322" t="str">
            <v>K</v>
          </cell>
          <cell r="J7322" t="str">
            <v>BY TELEPON NO 4204044 BL AGUSTUS 2005</v>
          </cell>
          <cell r="K7322" t="str">
            <v>301680530</v>
          </cell>
        </row>
        <row r="7323">
          <cell r="A7323" t="str">
            <v>F</v>
          </cell>
          <cell r="B7323" t="str">
            <v>2</v>
          </cell>
          <cell r="D7323" t="str">
            <v>001647</v>
          </cell>
          <cell r="E7323">
            <v>38576</v>
          </cell>
          <cell r="F7323" t="str">
            <v>4840300</v>
          </cell>
          <cell r="G7323" t="str">
            <v>670304010300</v>
          </cell>
          <cell r="H7323">
            <v>114033</v>
          </cell>
          <cell r="I7323" t="str">
            <v>D</v>
          </cell>
          <cell r="J7323" t="str">
            <v>BY TELEPON NO 4204131 BL AGUSTUS 2005</v>
          </cell>
          <cell r="K7323" t="str">
            <v>301680540</v>
          </cell>
        </row>
        <row r="7324">
          <cell r="A7324" t="str">
            <v>F</v>
          </cell>
          <cell r="B7324" t="str">
            <v>2</v>
          </cell>
          <cell r="D7324" t="str">
            <v>001647</v>
          </cell>
          <cell r="E7324">
            <v>38576</v>
          </cell>
          <cell r="F7324" t="str">
            <v>187TE00</v>
          </cell>
          <cell r="G7324" t="str">
            <v>11100301TE00</v>
          </cell>
          <cell r="H7324">
            <v>11403</v>
          </cell>
          <cell r="I7324" t="str">
            <v>D</v>
          </cell>
          <cell r="J7324" t="str">
            <v>PPN 10% TELKOM ( PERUM)          TE000-000-4204131</v>
          </cell>
          <cell r="K7324" t="str">
            <v>301680550</v>
          </cell>
        </row>
        <row r="7325">
          <cell r="A7325" t="str">
            <v>F</v>
          </cell>
          <cell r="B7325" t="str">
            <v>2</v>
          </cell>
          <cell r="D7325" t="str">
            <v>001647</v>
          </cell>
          <cell r="E7325">
            <v>38576</v>
          </cell>
          <cell r="F7325" t="str">
            <v>1010200</v>
          </cell>
          <cell r="G7325" t="str">
            <v>110302010200</v>
          </cell>
          <cell r="H7325">
            <v>125436</v>
          </cell>
          <cell r="I7325" t="str">
            <v>K</v>
          </cell>
          <cell r="J7325" t="str">
            <v>BY TELEPON NO 4204131 BL AGUSTUS 2005</v>
          </cell>
          <cell r="K7325" t="str">
            <v>301680560</v>
          </cell>
        </row>
        <row r="7326">
          <cell r="A7326" t="str">
            <v>F</v>
          </cell>
          <cell r="B7326" t="str">
            <v>2</v>
          </cell>
          <cell r="D7326" t="str">
            <v>001647</v>
          </cell>
          <cell r="E7326">
            <v>38576</v>
          </cell>
          <cell r="F7326" t="str">
            <v>4840300</v>
          </cell>
          <cell r="G7326" t="str">
            <v>670304010300</v>
          </cell>
          <cell r="H7326">
            <v>151440</v>
          </cell>
          <cell r="I7326" t="str">
            <v>D</v>
          </cell>
          <cell r="J7326" t="str">
            <v>BY TELEPON NO 4204325 BL AGUSTUS 2005</v>
          </cell>
          <cell r="K7326" t="str">
            <v>301680570</v>
          </cell>
        </row>
        <row r="7327">
          <cell r="A7327" t="str">
            <v>F</v>
          </cell>
          <cell r="B7327" t="str">
            <v>2</v>
          </cell>
          <cell r="D7327" t="str">
            <v>001647</v>
          </cell>
          <cell r="E7327">
            <v>38576</v>
          </cell>
          <cell r="F7327" t="str">
            <v>187TE00</v>
          </cell>
          <cell r="G7327" t="str">
            <v>11100301TE00</v>
          </cell>
          <cell r="H7327">
            <v>15144</v>
          </cell>
          <cell r="I7327" t="str">
            <v>D</v>
          </cell>
          <cell r="J7327" t="str">
            <v>PPN 10% TELKOM ( PERUM)          TE000-000-4204325</v>
          </cell>
          <cell r="K7327" t="str">
            <v>301680580</v>
          </cell>
        </row>
        <row r="7328">
          <cell r="A7328" t="str">
            <v>F</v>
          </cell>
          <cell r="B7328" t="str">
            <v>2</v>
          </cell>
          <cell r="D7328" t="str">
            <v>001647</v>
          </cell>
          <cell r="E7328">
            <v>38576</v>
          </cell>
          <cell r="F7328" t="str">
            <v>1010200</v>
          </cell>
          <cell r="G7328" t="str">
            <v>110302010200</v>
          </cell>
          <cell r="H7328">
            <v>166584</v>
          </cell>
          <cell r="I7328" t="str">
            <v>K</v>
          </cell>
          <cell r="J7328" t="str">
            <v>BY TELEPON NO 4204325 BL AGUSTUS 2005</v>
          </cell>
          <cell r="K7328" t="str">
            <v>301680590</v>
          </cell>
        </row>
        <row r="7329">
          <cell r="A7329" t="str">
            <v>F</v>
          </cell>
          <cell r="B7329" t="str">
            <v>2</v>
          </cell>
          <cell r="D7329" t="str">
            <v>001647</v>
          </cell>
          <cell r="E7329">
            <v>38576</v>
          </cell>
          <cell r="F7329" t="str">
            <v>4840300</v>
          </cell>
          <cell r="G7329" t="str">
            <v>670304010300</v>
          </cell>
          <cell r="H7329">
            <v>807349</v>
          </cell>
          <cell r="I7329" t="str">
            <v>D</v>
          </cell>
          <cell r="J7329" t="str">
            <v>BY TELEPON NO 4204662 BL AGUSTUS 2005</v>
          </cell>
          <cell r="K7329" t="str">
            <v>301680600</v>
          </cell>
        </row>
        <row r="7330">
          <cell r="A7330" t="str">
            <v>F</v>
          </cell>
          <cell r="B7330" t="str">
            <v>2</v>
          </cell>
          <cell r="D7330" t="str">
            <v>001647</v>
          </cell>
          <cell r="E7330">
            <v>38576</v>
          </cell>
          <cell r="F7330" t="str">
            <v>187TE00</v>
          </cell>
          <cell r="G7330" t="str">
            <v>11100301TE00</v>
          </cell>
          <cell r="H7330">
            <v>80435</v>
          </cell>
          <cell r="I7330" t="str">
            <v>D</v>
          </cell>
          <cell r="J7330" t="str">
            <v>PPN 10% TELKOM ( PERUM)          TE000-000-4204662</v>
          </cell>
          <cell r="K7330" t="str">
            <v>301680610</v>
          </cell>
        </row>
        <row r="7331">
          <cell r="A7331" t="str">
            <v>F</v>
          </cell>
          <cell r="B7331" t="str">
            <v>2</v>
          </cell>
          <cell r="D7331" t="str">
            <v>001647</v>
          </cell>
          <cell r="E7331">
            <v>38576</v>
          </cell>
          <cell r="F7331" t="str">
            <v>1010200</v>
          </cell>
          <cell r="G7331" t="str">
            <v>110302010200</v>
          </cell>
          <cell r="H7331">
            <v>887784</v>
          </cell>
          <cell r="I7331" t="str">
            <v>K</v>
          </cell>
          <cell r="J7331" t="str">
            <v>BY TELEPON NO 4204662 BL AGUSTUS 2005</v>
          </cell>
          <cell r="K7331" t="str">
            <v>301680620</v>
          </cell>
        </row>
        <row r="7332">
          <cell r="A7332" t="str">
            <v>F</v>
          </cell>
          <cell r="B7332" t="str">
            <v>2</v>
          </cell>
          <cell r="D7332" t="str">
            <v>001647</v>
          </cell>
          <cell r="E7332">
            <v>38576</v>
          </cell>
          <cell r="F7332" t="str">
            <v>4840300</v>
          </cell>
          <cell r="G7332" t="str">
            <v>670304010300</v>
          </cell>
          <cell r="H7332">
            <v>224582</v>
          </cell>
          <cell r="I7332" t="str">
            <v>D</v>
          </cell>
          <cell r="J7332" t="str">
            <v>BY TELEPON NO 4218262 BL AGUSTUS 2005</v>
          </cell>
          <cell r="K7332" t="str">
            <v>301680630</v>
          </cell>
        </row>
        <row r="7333">
          <cell r="A7333" t="str">
            <v>F</v>
          </cell>
          <cell r="B7333" t="str">
            <v>2</v>
          </cell>
          <cell r="D7333" t="str">
            <v>001647</v>
          </cell>
          <cell r="E7333">
            <v>38576</v>
          </cell>
          <cell r="F7333" t="str">
            <v>187TE00</v>
          </cell>
          <cell r="G7333" t="str">
            <v>11100301TE00</v>
          </cell>
          <cell r="H7333">
            <v>22458</v>
          </cell>
          <cell r="I7333" t="str">
            <v>D</v>
          </cell>
          <cell r="J7333" t="str">
            <v>PPN 10% TELKOM ( PERUM)          TE000-000-4218262</v>
          </cell>
          <cell r="K7333" t="str">
            <v>301680640</v>
          </cell>
        </row>
        <row r="7334">
          <cell r="A7334" t="str">
            <v>F</v>
          </cell>
          <cell r="B7334" t="str">
            <v>2</v>
          </cell>
          <cell r="D7334" t="str">
            <v>001647</v>
          </cell>
          <cell r="E7334">
            <v>38576</v>
          </cell>
          <cell r="F7334" t="str">
            <v>1010200</v>
          </cell>
          <cell r="G7334" t="str">
            <v>110302010200</v>
          </cell>
          <cell r="H7334">
            <v>247040</v>
          </cell>
          <cell r="I7334" t="str">
            <v>K</v>
          </cell>
          <cell r="J7334" t="str">
            <v>BY TELEPON NO 4218262 BL AGUSTUS 2005</v>
          </cell>
          <cell r="K7334" t="str">
            <v>301680650</v>
          </cell>
        </row>
        <row r="7335">
          <cell r="A7335" t="str">
            <v>F</v>
          </cell>
          <cell r="B7335" t="str">
            <v>2</v>
          </cell>
          <cell r="D7335" t="str">
            <v>001647</v>
          </cell>
          <cell r="E7335">
            <v>38576</v>
          </cell>
          <cell r="F7335" t="str">
            <v>4840300</v>
          </cell>
          <cell r="G7335" t="str">
            <v>670304010300</v>
          </cell>
          <cell r="H7335">
            <v>613408</v>
          </cell>
          <cell r="I7335" t="str">
            <v>D</v>
          </cell>
          <cell r="J7335" t="str">
            <v>BY TELEPON NO 4218263 BL AGUSTUS 2005</v>
          </cell>
          <cell r="K7335" t="str">
            <v>301680660</v>
          </cell>
        </row>
        <row r="7336">
          <cell r="A7336" t="str">
            <v>F</v>
          </cell>
          <cell r="B7336" t="str">
            <v>2</v>
          </cell>
          <cell r="D7336" t="str">
            <v>001647</v>
          </cell>
          <cell r="E7336">
            <v>38576</v>
          </cell>
          <cell r="F7336" t="str">
            <v>1010200</v>
          </cell>
          <cell r="G7336" t="str">
            <v>110302010200</v>
          </cell>
          <cell r="H7336">
            <v>613408</v>
          </cell>
          <cell r="I7336" t="str">
            <v>K</v>
          </cell>
          <cell r="J7336" t="str">
            <v>BY TELEPON NO 4218263 BL AGUSTUS 2005</v>
          </cell>
          <cell r="K7336" t="str">
            <v>301680670</v>
          </cell>
        </row>
        <row r="7337">
          <cell r="A7337" t="str">
            <v>F</v>
          </cell>
          <cell r="B7337" t="str">
            <v>2</v>
          </cell>
          <cell r="D7337" t="str">
            <v>001647</v>
          </cell>
          <cell r="E7337">
            <v>38576</v>
          </cell>
          <cell r="F7337" t="str">
            <v>4840300</v>
          </cell>
          <cell r="G7337" t="str">
            <v>670304010300</v>
          </cell>
          <cell r="H7337">
            <v>211559</v>
          </cell>
          <cell r="I7337" t="str">
            <v>D</v>
          </cell>
          <cell r="J7337" t="str">
            <v>BY TELEPON NO 4260285 BL AGUSTUS 2005</v>
          </cell>
          <cell r="K7337" t="str">
            <v>301680680</v>
          </cell>
        </row>
        <row r="7338">
          <cell r="A7338" t="str">
            <v>F</v>
          </cell>
          <cell r="B7338" t="str">
            <v>2</v>
          </cell>
          <cell r="D7338" t="str">
            <v>001647</v>
          </cell>
          <cell r="E7338">
            <v>38576</v>
          </cell>
          <cell r="F7338" t="str">
            <v>1010200</v>
          </cell>
          <cell r="G7338" t="str">
            <v>110302010200</v>
          </cell>
          <cell r="H7338">
            <v>211559</v>
          </cell>
          <cell r="I7338" t="str">
            <v>K</v>
          </cell>
          <cell r="J7338" t="str">
            <v>BY TELEPON NO 4260285 BL AGUSTUS 2005</v>
          </cell>
          <cell r="K7338" t="str">
            <v>301680690</v>
          </cell>
        </row>
        <row r="7339">
          <cell r="A7339" t="str">
            <v>F</v>
          </cell>
          <cell r="B7339" t="str">
            <v>2</v>
          </cell>
          <cell r="D7339" t="str">
            <v>001647</v>
          </cell>
          <cell r="E7339">
            <v>38576</v>
          </cell>
          <cell r="F7339" t="str">
            <v>4840300</v>
          </cell>
          <cell r="G7339" t="str">
            <v>670304010300</v>
          </cell>
          <cell r="H7339">
            <v>1172253</v>
          </cell>
          <cell r="I7339" t="str">
            <v>D</v>
          </cell>
          <cell r="J7339" t="str">
            <v>BY TELEPON NO 4266374 BL AGUSTUS 2005</v>
          </cell>
          <cell r="K7339" t="str">
            <v>301680700</v>
          </cell>
        </row>
        <row r="7340">
          <cell r="A7340" t="str">
            <v>F</v>
          </cell>
          <cell r="B7340" t="str">
            <v>2</v>
          </cell>
          <cell r="D7340" t="str">
            <v>001647</v>
          </cell>
          <cell r="E7340">
            <v>38576</v>
          </cell>
          <cell r="F7340" t="str">
            <v>1010200</v>
          </cell>
          <cell r="G7340" t="str">
            <v>110302010200</v>
          </cell>
          <cell r="H7340">
            <v>1172253</v>
          </cell>
          <cell r="I7340" t="str">
            <v>K</v>
          </cell>
          <cell r="J7340" t="str">
            <v>BY TELEPON NO 4266374 BL AGUSTUS 2005</v>
          </cell>
          <cell r="K7340" t="str">
            <v>301680710</v>
          </cell>
        </row>
        <row r="7341">
          <cell r="A7341" t="str">
            <v>F</v>
          </cell>
          <cell r="B7341" t="str">
            <v>2</v>
          </cell>
          <cell r="D7341" t="str">
            <v>001648</v>
          </cell>
          <cell r="E7341">
            <v>38565</v>
          </cell>
          <cell r="F7341" t="str">
            <v>4960200</v>
          </cell>
          <cell r="G7341" t="str">
            <v>680402010200</v>
          </cell>
          <cell r="H7341">
            <v>2500</v>
          </cell>
          <cell r="I7341" t="str">
            <v>D</v>
          </cell>
          <cell r="J7341" t="str">
            <v>BY ADM BANK MANDIRI BL AGUSTUS 2005</v>
          </cell>
          <cell r="K7341" t="str">
            <v>301690010</v>
          </cell>
        </row>
        <row r="7342">
          <cell r="A7342" t="str">
            <v>F</v>
          </cell>
          <cell r="B7342" t="str">
            <v>2</v>
          </cell>
          <cell r="D7342" t="str">
            <v>001648</v>
          </cell>
          <cell r="E7342">
            <v>38565</v>
          </cell>
          <cell r="F7342" t="str">
            <v>1010100</v>
          </cell>
          <cell r="G7342" t="str">
            <v>110301010100</v>
          </cell>
          <cell r="H7342">
            <v>2500</v>
          </cell>
          <cell r="I7342" t="str">
            <v>K</v>
          </cell>
          <cell r="J7342" t="str">
            <v>BY ADM BANK MANDIRI BL AGUSTUS 2005</v>
          </cell>
          <cell r="K7342" t="str">
            <v>301690020</v>
          </cell>
        </row>
        <row r="7343">
          <cell r="A7343" t="str">
            <v>F</v>
          </cell>
          <cell r="B7343" t="str">
            <v>2</v>
          </cell>
          <cell r="D7343" t="str">
            <v>001649</v>
          </cell>
          <cell r="E7343">
            <v>38595</v>
          </cell>
          <cell r="F7343" t="str">
            <v>4960200</v>
          </cell>
          <cell r="G7343" t="str">
            <v>680402010200</v>
          </cell>
          <cell r="H7343">
            <v>20000</v>
          </cell>
          <cell r="I7343" t="str">
            <v>D</v>
          </cell>
          <cell r="J7343" t="str">
            <v>BY ADM BANK MANDIRI BL AGUSTUS 2005</v>
          </cell>
          <cell r="K7343" t="str">
            <v>301690030</v>
          </cell>
        </row>
        <row r="7344">
          <cell r="A7344" t="str">
            <v>F</v>
          </cell>
          <cell r="B7344" t="str">
            <v>2</v>
          </cell>
          <cell r="D7344" t="str">
            <v>001649</v>
          </cell>
          <cell r="E7344">
            <v>38595</v>
          </cell>
          <cell r="F7344" t="str">
            <v>1010100</v>
          </cell>
          <cell r="G7344" t="str">
            <v>110301010100</v>
          </cell>
          <cell r="H7344">
            <v>20000</v>
          </cell>
          <cell r="I7344" t="str">
            <v>K</v>
          </cell>
          <cell r="J7344" t="str">
            <v>BY ADM BANK MANDIRI BL AGUSTUS 2005</v>
          </cell>
          <cell r="K7344" t="str">
            <v>301690040</v>
          </cell>
        </row>
        <row r="7345">
          <cell r="A7345" t="str">
            <v>F</v>
          </cell>
          <cell r="B7345" t="str">
            <v>2</v>
          </cell>
          <cell r="D7345" t="str">
            <v>001650</v>
          </cell>
          <cell r="E7345">
            <v>38595</v>
          </cell>
          <cell r="F7345" t="str">
            <v>1010100</v>
          </cell>
          <cell r="G7345" t="str">
            <v>110301010100</v>
          </cell>
          <cell r="H7345">
            <v>11615.63</v>
          </cell>
          <cell r="I7345" t="str">
            <v>D</v>
          </cell>
          <cell r="J7345" t="str">
            <v>JASA GIRO BANK MANDIRI BLN AGUSTUS 2005</v>
          </cell>
          <cell r="K7345" t="str">
            <v>301690050</v>
          </cell>
        </row>
        <row r="7346">
          <cell r="A7346" t="str">
            <v>F</v>
          </cell>
          <cell r="B7346" t="str">
            <v>2</v>
          </cell>
          <cell r="D7346" t="str">
            <v>001650</v>
          </cell>
          <cell r="E7346">
            <v>38595</v>
          </cell>
          <cell r="F7346" t="str">
            <v>9000100</v>
          </cell>
          <cell r="G7346" t="str">
            <v>710101010100</v>
          </cell>
          <cell r="H7346">
            <v>11615.63</v>
          </cell>
          <cell r="I7346" t="str">
            <v>K</v>
          </cell>
          <cell r="J7346" t="str">
            <v>JASA GIRO BANK MANDIRI BLN AGUSTUS 2005</v>
          </cell>
          <cell r="K7346" t="str">
            <v>301690060</v>
          </cell>
        </row>
        <row r="7347">
          <cell r="A7347" t="str">
            <v>F</v>
          </cell>
          <cell r="B7347" t="str">
            <v>2</v>
          </cell>
          <cell r="D7347" t="str">
            <v>B01651</v>
          </cell>
          <cell r="E7347">
            <v>38595</v>
          </cell>
          <cell r="F7347" t="str">
            <v>9000100</v>
          </cell>
          <cell r="G7347" t="str">
            <v>710101010100</v>
          </cell>
          <cell r="H7347">
            <v>2323.13</v>
          </cell>
          <cell r="I7347" t="str">
            <v>D</v>
          </cell>
          <cell r="J7347" t="str">
            <v>PAJAK JASA GIRO BANK MANDIRI BLN AGUSTUS 2005</v>
          </cell>
          <cell r="K7347" t="str">
            <v>301690070</v>
          </cell>
        </row>
        <row r="7348">
          <cell r="A7348" t="str">
            <v>F</v>
          </cell>
          <cell r="B7348" t="str">
            <v>2</v>
          </cell>
          <cell r="D7348" t="str">
            <v>B01651</v>
          </cell>
          <cell r="E7348">
            <v>38595</v>
          </cell>
          <cell r="F7348" t="str">
            <v>1010100</v>
          </cell>
          <cell r="G7348" t="str">
            <v>110301010100</v>
          </cell>
          <cell r="H7348">
            <v>2323.13</v>
          </cell>
          <cell r="I7348" t="str">
            <v>K</v>
          </cell>
          <cell r="J7348" t="str">
            <v>PAJAK JASA GIRO BANK MANDIRI BLN AGUSTUS 2005</v>
          </cell>
          <cell r="K7348" t="str">
            <v>301690080</v>
          </cell>
        </row>
        <row r="7349">
          <cell r="A7349" t="str">
            <v>F</v>
          </cell>
          <cell r="B7349" t="str">
            <v>2</v>
          </cell>
          <cell r="D7349" t="str">
            <v>001652</v>
          </cell>
          <cell r="E7349">
            <v>38595</v>
          </cell>
          <cell r="F7349" t="str">
            <v>4840000</v>
          </cell>
          <cell r="G7349" t="str">
            <v>670301010000</v>
          </cell>
          <cell r="H7349">
            <v>6000</v>
          </cell>
          <cell r="I7349" t="str">
            <v>D</v>
          </cell>
          <cell r="J7349" t="str">
            <v>BY MATERAI BANK MANDIRI BLN AGUSTUS 2005</v>
          </cell>
          <cell r="K7349" t="str">
            <v>301690090</v>
          </cell>
        </row>
        <row r="7350">
          <cell r="A7350" t="str">
            <v>F</v>
          </cell>
          <cell r="B7350" t="str">
            <v>2</v>
          </cell>
          <cell r="D7350" t="str">
            <v>001652</v>
          </cell>
          <cell r="E7350">
            <v>38595</v>
          </cell>
          <cell r="F7350" t="str">
            <v>1010100</v>
          </cell>
          <cell r="G7350" t="str">
            <v>110301010100</v>
          </cell>
          <cell r="H7350">
            <v>6000</v>
          </cell>
          <cell r="I7350" t="str">
            <v>K</v>
          </cell>
          <cell r="J7350" t="str">
            <v>BY MATERAI BANK MANDIRI BLN AGUSTUS 2005</v>
          </cell>
          <cell r="K7350" t="str">
            <v>301690100</v>
          </cell>
        </row>
        <row r="7351">
          <cell r="A7351" t="str">
            <v>F</v>
          </cell>
          <cell r="B7351" t="str">
            <v>2</v>
          </cell>
          <cell r="D7351" t="str">
            <v>001653</v>
          </cell>
          <cell r="E7351">
            <v>38582</v>
          </cell>
          <cell r="F7351" t="str">
            <v>1090000</v>
          </cell>
          <cell r="G7351" t="str">
            <v>110201010000</v>
          </cell>
          <cell r="H7351">
            <v>145000000</v>
          </cell>
          <cell r="I7351" t="str">
            <v>D</v>
          </cell>
          <cell r="J7351" t="str">
            <v>PEMINDAHBUKUAN TGL 18 AGUSTUS 2005</v>
          </cell>
          <cell r="K7351" t="str">
            <v>301690110</v>
          </cell>
        </row>
        <row r="7352">
          <cell r="A7352" t="str">
            <v>F</v>
          </cell>
          <cell r="B7352" t="str">
            <v>2</v>
          </cell>
          <cell r="D7352" t="str">
            <v>001653</v>
          </cell>
          <cell r="E7352">
            <v>38582</v>
          </cell>
          <cell r="F7352" t="str">
            <v>1010300</v>
          </cell>
          <cell r="G7352" t="str">
            <v>110302020300</v>
          </cell>
          <cell r="H7352">
            <v>145000000</v>
          </cell>
          <cell r="I7352" t="str">
            <v>K</v>
          </cell>
          <cell r="J7352" t="str">
            <v>PEMINDAHBUKUAN TGL 18 AGUSTUS 2005</v>
          </cell>
          <cell r="K7352" t="str">
            <v>301690120</v>
          </cell>
        </row>
        <row r="7353">
          <cell r="A7353" t="str">
            <v>F</v>
          </cell>
          <cell r="B7353" t="str">
            <v>2</v>
          </cell>
          <cell r="D7353" t="str">
            <v>001655</v>
          </cell>
          <cell r="E7353">
            <v>38568</v>
          </cell>
          <cell r="F7353" t="str">
            <v>1090000</v>
          </cell>
          <cell r="G7353" t="str">
            <v>110201010000</v>
          </cell>
          <cell r="H7353">
            <v>930000000</v>
          </cell>
          <cell r="I7353" t="str">
            <v>D</v>
          </cell>
          <cell r="J7353" t="str">
            <v>ISI KAS DGN CEK BUKOPIN BA 231013</v>
          </cell>
          <cell r="K7353" t="str">
            <v>301690130</v>
          </cell>
        </row>
        <row r="7354">
          <cell r="A7354" t="str">
            <v>F</v>
          </cell>
          <cell r="B7354" t="str">
            <v>2</v>
          </cell>
          <cell r="D7354" t="str">
            <v>001655</v>
          </cell>
          <cell r="E7354">
            <v>38568</v>
          </cell>
          <cell r="F7354" t="str">
            <v>1010300</v>
          </cell>
          <cell r="G7354" t="str">
            <v>110302020300</v>
          </cell>
          <cell r="H7354">
            <v>930000000</v>
          </cell>
          <cell r="I7354" t="str">
            <v>K</v>
          </cell>
          <cell r="J7354" t="str">
            <v>ISI KAS DGN CEK BUKOPIN BA 231013</v>
          </cell>
          <cell r="K7354" t="str">
            <v>301690140</v>
          </cell>
        </row>
        <row r="7355">
          <cell r="A7355" t="str">
            <v>F</v>
          </cell>
          <cell r="B7355" t="str">
            <v>2</v>
          </cell>
          <cell r="D7355" t="str">
            <v>001656</v>
          </cell>
          <cell r="E7355">
            <v>38588</v>
          </cell>
          <cell r="F7355" t="str">
            <v>1090000</v>
          </cell>
          <cell r="G7355" t="str">
            <v>110201010000</v>
          </cell>
          <cell r="H7355">
            <v>440000000</v>
          </cell>
          <cell r="I7355" t="str">
            <v>D</v>
          </cell>
          <cell r="J7355" t="str">
            <v>ISI KAS DGN CEK BUKOPIN BA 213015</v>
          </cell>
          <cell r="K7355" t="str">
            <v>301690150</v>
          </cell>
        </row>
        <row r="7356">
          <cell r="A7356" t="str">
            <v>F</v>
          </cell>
          <cell r="B7356" t="str">
            <v>2</v>
          </cell>
          <cell r="D7356" t="str">
            <v>001656</v>
          </cell>
          <cell r="E7356">
            <v>38588</v>
          </cell>
          <cell r="F7356" t="str">
            <v>1010300</v>
          </cell>
          <cell r="G7356" t="str">
            <v>110302020300</v>
          </cell>
          <cell r="H7356">
            <v>440000000</v>
          </cell>
          <cell r="I7356" t="str">
            <v>K</v>
          </cell>
          <cell r="J7356" t="str">
            <v>ISI KAS DGN CEK BUKOPIN BA 213015</v>
          </cell>
          <cell r="K7356" t="str">
            <v>301690160</v>
          </cell>
        </row>
        <row r="7357">
          <cell r="A7357" t="str">
            <v>F</v>
          </cell>
          <cell r="B7357" t="str">
            <v>2</v>
          </cell>
          <cell r="D7357" t="str">
            <v>001657</v>
          </cell>
          <cell r="E7357">
            <v>38576</v>
          </cell>
          <cell r="F7357" t="str">
            <v>1090000</v>
          </cell>
          <cell r="G7357" t="str">
            <v>110201010000</v>
          </cell>
          <cell r="H7357">
            <v>675000000</v>
          </cell>
          <cell r="I7357" t="str">
            <v>D</v>
          </cell>
          <cell r="J7357" t="str">
            <v>ISI KAS DGN CEK BUKOPIN BA 213014</v>
          </cell>
          <cell r="K7357" t="str">
            <v>301690170</v>
          </cell>
        </row>
        <row r="7358">
          <cell r="A7358" t="str">
            <v>F</v>
          </cell>
          <cell r="B7358" t="str">
            <v>2</v>
          </cell>
          <cell r="D7358" t="str">
            <v>001657</v>
          </cell>
          <cell r="E7358">
            <v>38576</v>
          </cell>
          <cell r="F7358" t="str">
            <v>1010300</v>
          </cell>
          <cell r="G7358" t="str">
            <v>110302020300</v>
          </cell>
          <cell r="H7358">
            <v>675000000</v>
          </cell>
          <cell r="I7358" t="str">
            <v>K</v>
          </cell>
          <cell r="J7358" t="str">
            <v>ISI KAS DGN CEK BUKOPIN BA 213014</v>
          </cell>
          <cell r="K7358" t="str">
            <v>301690180</v>
          </cell>
        </row>
        <row r="7359">
          <cell r="A7359" t="str">
            <v>F</v>
          </cell>
          <cell r="B7359" t="str">
            <v>2</v>
          </cell>
          <cell r="D7359" t="str">
            <v>001658</v>
          </cell>
          <cell r="E7359">
            <v>38588</v>
          </cell>
          <cell r="F7359" t="str">
            <v>1090000</v>
          </cell>
          <cell r="G7359" t="str">
            <v>110201010000</v>
          </cell>
          <cell r="H7359">
            <v>70000000</v>
          </cell>
          <cell r="I7359" t="str">
            <v>D</v>
          </cell>
          <cell r="J7359" t="str">
            <v>PEMINDAHBUKUAN TGL 24 AGUSTUS 2005</v>
          </cell>
          <cell r="K7359" t="str">
            <v>301690190</v>
          </cell>
        </row>
        <row r="7360">
          <cell r="A7360" t="str">
            <v>F</v>
          </cell>
          <cell r="B7360" t="str">
            <v>2</v>
          </cell>
          <cell r="D7360" t="str">
            <v>001658</v>
          </cell>
          <cell r="E7360">
            <v>38588</v>
          </cell>
          <cell r="F7360" t="str">
            <v>1010200</v>
          </cell>
          <cell r="G7360" t="str">
            <v>110302010200</v>
          </cell>
          <cell r="H7360">
            <v>70000000</v>
          </cell>
          <cell r="I7360" t="str">
            <v>K</v>
          </cell>
          <cell r="J7360" t="str">
            <v>PEMINDAHBUKUAN TGL 24 AGUSTUS 2005</v>
          </cell>
          <cell r="K7360" t="str">
            <v>301690200</v>
          </cell>
        </row>
        <row r="7361">
          <cell r="A7361" t="str">
            <v>F</v>
          </cell>
          <cell r="B7361" t="str">
            <v>2</v>
          </cell>
          <cell r="D7361" t="str">
            <v>001660</v>
          </cell>
          <cell r="E7361">
            <v>38568</v>
          </cell>
          <cell r="F7361" t="str">
            <v>1090000</v>
          </cell>
          <cell r="G7361" t="str">
            <v>110201010000</v>
          </cell>
          <cell r="H7361">
            <v>200000000</v>
          </cell>
          <cell r="I7361" t="str">
            <v>D</v>
          </cell>
          <cell r="J7361" t="str">
            <v>PEMINDAHBUKUAN TGL 04 AGUSTUS 2005</v>
          </cell>
          <cell r="K7361" t="str">
            <v>301690210</v>
          </cell>
        </row>
        <row r="7362">
          <cell r="A7362" t="str">
            <v>F</v>
          </cell>
          <cell r="B7362" t="str">
            <v>2</v>
          </cell>
          <cell r="D7362" t="str">
            <v>001660</v>
          </cell>
          <cell r="E7362">
            <v>38568</v>
          </cell>
          <cell r="F7362" t="str">
            <v>1010200</v>
          </cell>
          <cell r="G7362" t="str">
            <v>110302010200</v>
          </cell>
          <cell r="H7362">
            <v>200000000</v>
          </cell>
          <cell r="I7362" t="str">
            <v>K</v>
          </cell>
          <cell r="J7362" t="str">
            <v>PEMINDAHBUKUAN TGL 04 AGUSTUS 2005</v>
          </cell>
          <cell r="K7362" t="str">
            <v>301690220</v>
          </cell>
        </row>
        <row r="7363">
          <cell r="A7363" t="str">
            <v>F</v>
          </cell>
          <cell r="B7363" t="str">
            <v>2</v>
          </cell>
          <cell r="D7363" t="str">
            <v>001662</v>
          </cell>
          <cell r="E7363">
            <v>38594</v>
          </cell>
          <cell r="F7363" t="str">
            <v>4960200</v>
          </cell>
          <cell r="G7363" t="str">
            <v>680402010200</v>
          </cell>
          <cell r="H7363">
            <v>7500</v>
          </cell>
          <cell r="I7363" t="str">
            <v>D</v>
          </cell>
          <cell r="J7363" t="str">
            <v>BY BANK</v>
          </cell>
          <cell r="K7363" t="str">
            <v>301690230</v>
          </cell>
        </row>
        <row r="7364">
          <cell r="A7364" t="str">
            <v>F</v>
          </cell>
          <cell r="B7364" t="str">
            <v>2</v>
          </cell>
          <cell r="D7364" t="str">
            <v>001662</v>
          </cell>
          <cell r="E7364">
            <v>38594</v>
          </cell>
          <cell r="F7364" t="str">
            <v>45101A4</v>
          </cell>
          <cell r="G7364" t="str">
            <v>6502020101A4</v>
          </cell>
          <cell r="H7364">
            <v>39820474</v>
          </cell>
          <cell r="I7364" t="str">
            <v>D</v>
          </cell>
          <cell r="J7364" t="str">
            <v>PAJAK BUMI BANGUNAN                    KTO BINTANG</v>
          </cell>
          <cell r="K7364" t="str">
            <v>301690240</v>
          </cell>
        </row>
        <row r="7365">
          <cell r="A7365" t="str">
            <v>F</v>
          </cell>
          <cell r="B7365" t="str">
            <v>2</v>
          </cell>
          <cell r="D7365" t="str">
            <v>001662</v>
          </cell>
          <cell r="E7365">
            <v>38594</v>
          </cell>
          <cell r="F7365" t="str">
            <v>1010200</v>
          </cell>
          <cell r="G7365" t="str">
            <v>110302010200</v>
          </cell>
          <cell r="H7365">
            <v>39827974</v>
          </cell>
          <cell r="I7365" t="str">
            <v>K</v>
          </cell>
          <cell r="J7365" t="str">
            <v>PAJAK BUMI BANGUNAN                    KTO BINTANG</v>
          </cell>
          <cell r="K7365" t="str">
            <v>301690250</v>
          </cell>
        </row>
        <row r="7366">
          <cell r="A7366" t="str">
            <v>F</v>
          </cell>
          <cell r="B7366" t="str">
            <v>2</v>
          </cell>
          <cell r="D7366" t="str">
            <v>001666</v>
          </cell>
          <cell r="E7366">
            <v>38567</v>
          </cell>
          <cell r="F7366" t="str">
            <v>1090000</v>
          </cell>
          <cell r="G7366" t="str">
            <v>110201010000</v>
          </cell>
          <cell r="H7366">
            <v>35200000</v>
          </cell>
          <cell r="I7366" t="str">
            <v>D</v>
          </cell>
          <cell r="J7366" t="str">
            <v>PEMINDAHBUKUAN KE BANK MANDIRI</v>
          </cell>
          <cell r="K7366" t="str">
            <v>301700010</v>
          </cell>
        </row>
        <row r="7367">
          <cell r="A7367" t="str">
            <v>F</v>
          </cell>
          <cell r="B7367" t="str">
            <v>2</v>
          </cell>
          <cell r="D7367" t="str">
            <v>001666</v>
          </cell>
          <cell r="E7367">
            <v>38567</v>
          </cell>
          <cell r="F7367" t="str">
            <v>4960200</v>
          </cell>
          <cell r="G7367" t="str">
            <v>680402010200</v>
          </cell>
          <cell r="H7367">
            <v>5000</v>
          </cell>
          <cell r="I7367" t="str">
            <v>D</v>
          </cell>
          <cell r="J7367" t="str">
            <v>BY BANK ATAS PEMINDAHBUKUAN KE BANK MANDIRI</v>
          </cell>
          <cell r="K7367" t="str">
            <v>301700020</v>
          </cell>
        </row>
        <row r="7368">
          <cell r="A7368" t="str">
            <v>F</v>
          </cell>
          <cell r="B7368" t="str">
            <v>2</v>
          </cell>
          <cell r="D7368" t="str">
            <v>001666</v>
          </cell>
          <cell r="E7368">
            <v>38567</v>
          </cell>
          <cell r="F7368" t="str">
            <v>1010200</v>
          </cell>
          <cell r="G7368" t="str">
            <v>110302010200</v>
          </cell>
          <cell r="H7368">
            <v>35205000</v>
          </cell>
          <cell r="I7368" t="str">
            <v>K</v>
          </cell>
          <cell r="J7368" t="str">
            <v>PEMINDAHBUKUAN KE BANK MANDIRI</v>
          </cell>
          <cell r="K7368" t="str">
            <v>301700030</v>
          </cell>
        </row>
        <row r="7369">
          <cell r="A7369" t="str">
            <v>F</v>
          </cell>
          <cell r="B7369" t="str">
            <v>2</v>
          </cell>
          <cell r="D7369" t="str">
            <v>001667</v>
          </cell>
          <cell r="E7369">
            <v>38567</v>
          </cell>
          <cell r="F7369" t="str">
            <v>1010100</v>
          </cell>
          <cell r="G7369" t="str">
            <v>110301010100</v>
          </cell>
          <cell r="H7369">
            <v>35200000</v>
          </cell>
          <cell r="I7369" t="str">
            <v>D</v>
          </cell>
          <cell r="J7369" t="str">
            <v>PEMINDAHBUKUAN DARI BANK BUKOPIN</v>
          </cell>
          <cell r="K7369" t="str">
            <v>301700040</v>
          </cell>
        </row>
        <row r="7370">
          <cell r="A7370" t="str">
            <v>F</v>
          </cell>
          <cell r="B7370" t="str">
            <v>2</v>
          </cell>
          <cell r="D7370" t="str">
            <v>001667</v>
          </cell>
          <cell r="E7370">
            <v>38567</v>
          </cell>
          <cell r="F7370" t="str">
            <v>1090000</v>
          </cell>
          <cell r="G7370" t="str">
            <v>110201010000</v>
          </cell>
          <cell r="H7370">
            <v>35200000</v>
          </cell>
          <cell r="I7370" t="str">
            <v>K</v>
          </cell>
          <cell r="J7370" t="str">
            <v>PEMINDAHBUKUAN DARI BANK BUKOPIN</v>
          </cell>
          <cell r="K7370" t="str">
            <v>301700050</v>
          </cell>
        </row>
        <row r="7371">
          <cell r="A7371" t="str">
            <v>F</v>
          </cell>
          <cell r="B7371" t="str">
            <v>2</v>
          </cell>
          <cell r="D7371" t="str">
            <v>001668</v>
          </cell>
          <cell r="E7371">
            <v>38567</v>
          </cell>
          <cell r="F7371" t="str">
            <v>1010100</v>
          </cell>
          <cell r="G7371" t="str">
            <v>110301010100</v>
          </cell>
          <cell r="H7371">
            <v>35200000</v>
          </cell>
          <cell r="I7371" t="str">
            <v>K</v>
          </cell>
          <cell r="J7371" t="str">
            <v>PERTAMINA UPDN III CAB. BANDUNG</v>
          </cell>
          <cell r="K7371" t="str">
            <v>301700060</v>
          </cell>
        </row>
        <row r="7372">
          <cell r="A7372" t="str">
            <v>F</v>
          </cell>
          <cell r="B7372" t="str">
            <v>2</v>
          </cell>
          <cell r="D7372" t="str">
            <v>001668</v>
          </cell>
          <cell r="E7372">
            <v>38567</v>
          </cell>
          <cell r="F7372" t="str">
            <v>4200000</v>
          </cell>
          <cell r="G7372" t="str">
            <v>620101010000</v>
          </cell>
          <cell r="H7372">
            <v>32000000</v>
          </cell>
          <cell r="I7372" t="str">
            <v>D</v>
          </cell>
          <cell r="J7372" t="str">
            <v>16.000 LITER BBM SOLAR</v>
          </cell>
          <cell r="K7372" t="str">
            <v>301700070</v>
          </cell>
        </row>
        <row r="7373">
          <cell r="A7373" t="str">
            <v>F</v>
          </cell>
          <cell r="B7373" t="str">
            <v>2</v>
          </cell>
          <cell r="D7373" t="str">
            <v>001668</v>
          </cell>
          <cell r="E7373">
            <v>38567</v>
          </cell>
          <cell r="F7373" t="str">
            <v>187PE02</v>
          </cell>
          <cell r="G7373" t="str">
            <v>11100301PE02</v>
          </cell>
          <cell r="H7373">
            <v>1600000</v>
          </cell>
          <cell r="I7373" t="str">
            <v>D</v>
          </cell>
          <cell r="J7373" t="str">
            <v>PPN 10% PERTAMINA                PE000-000-7700373</v>
          </cell>
          <cell r="K7373" t="str">
            <v>301700080</v>
          </cell>
        </row>
        <row r="7374">
          <cell r="A7374" t="str">
            <v>F</v>
          </cell>
          <cell r="B7374" t="str">
            <v>2</v>
          </cell>
          <cell r="D7374" t="str">
            <v>001668</v>
          </cell>
          <cell r="E7374">
            <v>38567</v>
          </cell>
          <cell r="F7374" t="str">
            <v>187PE02</v>
          </cell>
          <cell r="G7374" t="str">
            <v>11100301PE02</v>
          </cell>
          <cell r="H7374">
            <v>1600000</v>
          </cell>
          <cell r="I7374" t="str">
            <v>D</v>
          </cell>
          <cell r="J7374" t="str">
            <v>PPN 10% PERTAMINA                PE000-000-7700374</v>
          </cell>
          <cell r="K7374" t="str">
            <v>301700090</v>
          </cell>
        </row>
        <row r="7375">
          <cell r="A7375" t="str">
            <v>F</v>
          </cell>
          <cell r="B7375" t="str">
            <v>2</v>
          </cell>
          <cell r="D7375" t="str">
            <v>001669</v>
          </cell>
          <cell r="E7375">
            <v>38580</v>
          </cell>
          <cell r="F7375" t="str">
            <v>1090000</v>
          </cell>
          <cell r="G7375" t="str">
            <v>110201010000</v>
          </cell>
          <cell r="H7375">
            <v>35200000</v>
          </cell>
          <cell r="I7375" t="str">
            <v>D</v>
          </cell>
          <cell r="J7375" t="str">
            <v>PEMINDAHBUKUAN KE BANK MANDIRI</v>
          </cell>
          <cell r="K7375" t="str">
            <v>301700100</v>
          </cell>
        </row>
        <row r="7376">
          <cell r="A7376" t="str">
            <v>F</v>
          </cell>
          <cell r="B7376" t="str">
            <v>2</v>
          </cell>
          <cell r="D7376" t="str">
            <v>001669</v>
          </cell>
          <cell r="E7376">
            <v>38580</v>
          </cell>
          <cell r="F7376" t="str">
            <v>4960200</v>
          </cell>
          <cell r="G7376" t="str">
            <v>680402010200</v>
          </cell>
          <cell r="H7376">
            <v>5000</v>
          </cell>
          <cell r="I7376" t="str">
            <v>D</v>
          </cell>
          <cell r="J7376" t="str">
            <v>BY BANK ATAS PEMINDAHBUKUAN KE BANK MANDIRI</v>
          </cell>
          <cell r="K7376" t="str">
            <v>301700110</v>
          </cell>
        </row>
        <row r="7377">
          <cell r="A7377" t="str">
            <v>F</v>
          </cell>
          <cell r="B7377" t="str">
            <v>2</v>
          </cell>
          <cell r="D7377" t="str">
            <v>001669</v>
          </cell>
          <cell r="E7377">
            <v>38580</v>
          </cell>
          <cell r="F7377" t="str">
            <v>1010200</v>
          </cell>
          <cell r="G7377" t="str">
            <v>110302010200</v>
          </cell>
          <cell r="H7377">
            <v>35205000</v>
          </cell>
          <cell r="I7377" t="str">
            <v>K</v>
          </cell>
          <cell r="J7377" t="str">
            <v>PEMINDAHBUKUAN KE BANK MANDIRI</v>
          </cell>
          <cell r="K7377" t="str">
            <v>301700120</v>
          </cell>
        </row>
        <row r="7378">
          <cell r="A7378" t="str">
            <v>F</v>
          </cell>
          <cell r="B7378" t="str">
            <v>2</v>
          </cell>
          <cell r="D7378" t="str">
            <v>001670</v>
          </cell>
          <cell r="E7378">
            <v>38580</v>
          </cell>
          <cell r="F7378" t="str">
            <v>1010100</v>
          </cell>
          <cell r="G7378" t="str">
            <v>110301010100</v>
          </cell>
          <cell r="H7378">
            <v>35200000</v>
          </cell>
          <cell r="I7378" t="str">
            <v>D</v>
          </cell>
          <cell r="J7378" t="str">
            <v>PEMINDAHBUKUAN DARI BANK BUKOPIN</v>
          </cell>
          <cell r="K7378" t="str">
            <v>301700130</v>
          </cell>
        </row>
        <row r="7379">
          <cell r="A7379" t="str">
            <v>F</v>
          </cell>
          <cell r="B7379" t="str">
            <v>2</v>
          </cell>
          <cell r="D7379" t="str">
            <v>001670</v>
          </cell>
          <cell r="E7379">
            <v>38580</v>
          </cell>
          <cell r="F7379" t="str">
            <v>1090000</v>
          </cell>
          <cell r="G7379" t="str">
            <v>110201010000</v>
          </cell>
          <cell r="H7379">
            <v>35200000</v>
          </cell>
          <cell r="I7379" t="str">
            <v>K</v>
          </cell>
          <cell r="J7379" t="str">
            <v>PEMINDAHBUKUAN DARI BANK BUKOPIN</v>
          </cell>
          <cell r="K7379" t="str">
            <v>301700140</v>
          </cell>
        </row>
        <row r="7380">
          <cell r="A7380" t="str">
            <v>F</v>
          </cell>
          <cell r="B7380" t="str">
            <v>2</v>
          </cell>
          <cell r="D7380" t="str">
            <v>001671</v>
          </cell>
          <cell r="E7380">
            <v>38580</v>
          </cell>
          <cell r="F7380" t="str">
            <v>1010100</v>
          </cell>
          <cell r="G7380" t="str">
            <v>110301010100</v>
          </cell>
          <cell r="H7380">
            <v>35200000</v>
          </cell>
          <cell r="I7380" t="str">
            <v>K</v>
          </cell>
          <cell r="J7380" t="str">
            <v>PERTAMINA UPDN III CAB BANDUNG</v>
          </cell>
          <cell r="K7380" t="str">
            <v>301700150</v>
          </cell>
        </row>
        <row r="7381">
          <cell r="A7381" t="str">
            <v>F</v>
          </cell>
          <cell r="B7381" t="str">
            <v>2</v>
          </cell>
          <cell r="D7381" t="str">
            <v>001671</v>
          </cell>
          <cell r="E7381">
            <v>38580</v>
          </cell>
          <cell r="F7381" t="str">
            <v>4200000</v>
          </cell>
          <cell r="G7381" t="str">
            <v>620101010000</v>
          </cell>
          <cell r="H7381">
            <v>32000000</v>
          </cell>
          <cell r="I7381" t="str">
            <v>D</v>
          </cell>
          <cell r="J7381" t="str">
            <v>16.000 LITER BBM SOLAR</v>
          </cell>
          <cell r="K7381" t="str">
            <v>301700160</v>
          </cell>
        </row>
        <row r="7382">
          <cell r="A7382" t="str">
            <v>F</v>
          </cell>
          <cell r="B7382" t="str">
            <v>2</v>
          </cell>
          <cell r="D7382" t="str">
            <v>001671</v>
          </cell>
          <cell r="E7382">
            <v>38580</v>
          </cell>
          <cell r="F7382" t="str">
            <v>187PE02</v>
          </cell>
          <cell r="G7382" t="str">
            <v>11100301PE02</v>
          </cell>
          <cell r="H7382">
            <v>1600000</v>
          </cell>
          <cell r="I7382" t="str">
            <v>D</v>
          </cell>
          <cell r="J7382" t="str">
            <v>PPN 10% PERTAMINA                PE000-000-7812914</v>
          </cell>
          <cell r="K7382" t="str">
            <v>301700170</v>
          </cell>
        </row>
        <row r="7383">
          <cell r="A7383" t="str">
            <v>F</v>
          </cell>
          <cell r="B7383" t="str">
            <v>2</v>
          </cell>
          <cell r="D7383" t="str">
            <v>001671</v>
          </cell>
          <cell r="E7383">
            <v>38580</v>
          </cell>
          <cell r="F7383" t="str">
            <v>187PE02</v>
          </cell>
          <cell r="G7383" t="str">
            <v>11100301PE02</v>
          </cell>
          <cell r="H7383">
            <v>1600000</v>
          </cell>
          <cell r="I7383" t="str">
            <v>D</v>
          </cell>
          <cell r="J7383" t="str">
            <v>PPN 10% PERTAMINA                PE000-000-7812915</v>
          </cell>
          <cell r="K7383" t="str">
            <v>301700180</v>
          </cell>
        </row>
        <row r="7384">
          <cell r="A7384" t="str">
            <v>F</v>
          </cell>
          <cell r="B7384" t="str">
            <v>2</v>
          </cell>
          <cell r="D7384" t="str">
            <v>001672</v>
          </cell>
          <cell r="E7384">
            <v>38587</v>
          </cell>
          <cell r="F7384" t="str">
            <v>1090000</v>
          </cell>
          <cell r="G7384" t="str">
            <v>110201010000</v>
          </cell>
          <cell r="H7384">
            <v>35200000</v>
          </cell>
          <cell r="I7384" t="str">
            <v>D</v>
          </cell>
          <cell r="J7384" t="str">
            <v>PEMINDAHBUKUAN KE BANK MANDIRI</v>
          </cell>
          <cell r="K7384" t="str">
            <v>301700190</v>
          </cell>
        </row>
        <row r="7385">
          <cell r="A7385" t="str">
            <v>F</v>
          </cell>
          <cell r="B7385" t="str">
            <v>2</v>
          </cell>
          <cell r="D7385" t="str">
            <v>001672</v>
          </cell>
          <cell r="E7385">
            <v>38587</v>
          </cell>
          <cell r="F7385" t="str">
            <v>4960200</v>
          </cell>
          <cell r="G7385" t="str">
            <v>680402010200</v>
          </cell>
          <cell r="H7385">
            <v>5000</v>
          </cell>
          <cell r="I7385" t="str">
            <v>D</v>
          </cell>
          <cell r="J7385" t="str">
            <v>PEMINDAHBUKUAN KE BANK MANDIRI</v>
          </cell>
          <cell r="K7385" t="str">
            <v>301700200</v>
          </cell>
        </row>
        <row r="7386">
          <cell r="A7386" t="str">
            <v>F</v>
          </cell>
          <cell r="B7386" t="str">
            <v>2</v>
          </cell>
          <cell r="D7386" t="str">
            <v>001672</v>
          </cell>
          <cell r="E7386">
            <v>38587</v>
          </cell>
          <cell r="F7386" t="str">
            <v>1010200</v>
          </cell>
          <cell r="G7386" t="str">
            <v>110302010200</v>
          </cell>
          <cell r="H7386">
            <v>35205000</v>
          </cell>
          <cell r="I7386" t="str">
            <v>K</v>
          </cell>
          <cell r="J7386" t="str">
            <v>PEMINDAHBUKUAN KE BANK MANDIRI</v>
          </cell>
          <cell r="K7386" t="str">
            <v>301700210</v>
          </cell>
        </row>
        <row r="7387">
          <cell r="A7387" t="str">
            <v>F</v>
          </cell>
          <cell r="B7387" t="str">
            <v>2</v>
          </cell>
          <cell r="D7387" t="str">
            <v>001673</v>
          </cell>
          <cell r="E7387">
            <v>38587</v>
          </cell>
          <cell r="F7387" t="str">
            <v>1010100</v>
          </cell>
          <cell r="G7387" t="str">
            <v>110301010100</v>
          </cell>
          <cell r="H7387">
            <v>35200000</v>
          </cell>
          <cell r="I7387" t="str">
            <v>D</v>
          </cell>
          <cell r="J7387" t="str">
            <v>PEMINDAHBUKUAN DARI BANK BUKOPIN</v>
          </cell>
          <cell r="K7387" t="str">
            <v>301700220</v>
          </cell>
        </row>
        <row r="7388">
          <cell r="A7388" t="str">
            <v>F</v>
          </cell>
          <cell r="B7388" t="str">
            <v>2</v>
          </cell>
          <cell r="D7388" t="str">
            <v>001673</v>
          </cell>
          <cell r="E7388">
            <v>38587</v>
          </cell>
          <cell r="F7388" t="str">
            <v>1090000</v>
          </cell>
          <cell r="G7388" t="str">
            <v>110201010000</v>
          </cell>
          <cell r="H7388">
            <v>35200000</v>
          </cell>
          <cell r="I7388" t="str">
            <v>K</v>
          </cell>
          <cell r="J7388" t="str">
            <v>PEMINDAHBUKUAN DARI BANK BUKOPIN</v>
          </cell>
          <cell r="K7388" t="str">
            <v>301700230</v>
          </cell>
        </row>
        <row r="7389">
          <cell r="A7389" t="str">
            <v>F</v>
          </cell>
          <cell r="B7389" t="str">
            <v>2</v>
          </cell>
          <cell r="D7389" t="str">
            <v>001674</v>
          </cell>
          <cell r="E7389">
            <v>38587</v>
          </cell>
          <cell r="F7389" t="str">
            <v>1010100</v>
          </cell>
          <cell r="G7389" t="str">
            <v>110301010100</v>
          </cell>
          <cell r="H7389">
            <v>35200000</v>
          </cell>
          <cell r="I7389" t="str">
            <v>K</v>
          </cell>
          <cell r="J7389" t="str">
            <v>PERTAMINA UPDN III CAB BANDUNG</v>
          </cell>
          <cell r="K7389" t="str">
            <v>301700240</v>
          </cell>
        </row>
        <row r="7390">
          <cell r="A7390" t="str">
            <v>F</v>
          </cell>
          <cell r="B7390" t="str">
            <v>2</v>
          </cell>
          <cell r="D7390" t="str">
            <v>001674</v>
          </cell>
          <cell r="E7390">
            <v>38587</v>
          </cell>
          <cell r="F7390" t="str">
            <v>4200000</v>
          </cell>
          <cell r="G7390" t="str">
            <v>620101010000</v>
          </cell>
          <cell r="H7390">
            <v>32000000</v>
          </cell>
          <cell r="I7390" t="str">
            <v>D</v>
          </cell>
          <cell r="J7390" t="str">
            <v>16.000 LITER BBM SOLAR</v>
          </cell>
          <cell r="K7390" t="str">
            <v>301700250</v>
          </cell>
        </row>
        <row r="7391">
          <cell r="A7391" t="str">
            <v>F</v>
          </cell>
          <cell r="B7391" t="str">
            <v>2</v>
          </cell>
          <cell r="D7391" t="str">
            <v>001674</v>
          </cell>
          <cell r="E7391">
            <v>38587</v>
          </cell>
          <cell r="F7391" t="str">
            <v>187PE02</v>
          </cell>
          <cell r="G7391" t="str">
            <v>11100301PE02</v>
          </cell>
          <cell r="H7391">
            <v>1600000</v>
          </cell>
          <cell r="I7391" t="str">
            <v>D</v>
          </cell>
          <cell r="J7391" t="str">
            <v>PPN 10% PERTAMINA                PE000-000-7911040</v>
          </cell>
          <cell r="K7391" t="str">
            <v>301700260</v>
          </cell>
        </row>
        <row r="7392">
          <cell r="A7392" t="str">
            <v>F</v>
          </cell>
          <cell r="B7392" t="str">
            <v>2</v>
          </cell>
          <cell r="D7392" t="str">
            <v>001674</v>
          </cell>
          <cell r="E7392">
            <v>38587</v>
          </cell>
          <cell r="F7392" t="str">
            <v>187PE02</v>
          </cell>
          <cell r="G7392" t="str">
            <v>11100301PE02</v>
          </cell>
          <cell r="H7392">
            <v>1600000</v>
          </cell>
          <cell r="I7392" t="str">
            <v>D</v>
          </cell>
          <cell r="J7392" t="str">
            <v>PPN 10% PERTAMINA                PE000-000-7911041</v>
          </cell>
          <cell r="K7392" t="str">
            <v>301700270</v>
          </cell>
        </row>
        <row r="7393">
          <cell r="A7393" t="str">
            <v>F</v>
          </cell>
          <cell r="B7393" t="str">
            <v>2</v>
          </cell>
          <cell r="D7393" t="str">
            <v>001675</v>
          </cell>
          <cell r="E7393">
            <v>38588</v>
          </cell>
          <cell r="F7393" t="str">
            <v>4510100</v>
          </cell>
          <cell r="G7393" t="str">
            <v>650202010100</v>
          </cell>
          <cell r="H7393">
            <v>93307982</v>
          </cell>
          <cell r="I7393" t="str">
            <v>D</v>
          </cell>
          <cell r="J7393" t="str">
            <v>PAJAK BUMI BANGUNAN PABRIK THN 2005</v>
          </cell>
          <cell r="K7393" t="str">
            <v>301700280</v>
          </cell>
        </row>
        <row r="7394">
          <cell r="A7394" t="str">
            <v>F</v>
          </cell>
          <cell r="B7394" t="str">
            <v>2</v>
          </cell>
          <cell r="D7394" t="str">
            <v>001675</v>
          </cell>
          <cell r="E7394">
            <v>38588</v>
          </cell>
          <cell r="F7394" t="str">
            <v>4510000</v>
          </cell>
          <cell r="G7394" t="str">
            <v>650201010000</v>
          </cell>
          <cell r="H7394">
            <v>22637329</v>
          </cell>
          <cell r="I7394" t="str">
            <v>D</v>
          </cell>
          <cell r="J7394" t="str">
            <v>PAJAK BUMI BANGUNAN KANTOR THN 2005</v>
          </cell>
          <cell r="K7394" t="str">
            <v>301700290</v>
          </cell>
        </row>
        <row r="7395">
          <cell r="A7395" t="str">
            <v>F</v>
          </cell>
          <cell r="B7395" t="str">
            <v>2</v>
          </cell>
          <cell r="D7395" t="str">
            <v>001675</v>
          </cell>
          <cell r="E7395">
            <v>38588</v>
          </cell>
          <cell r="F7395" t="str">
            <v>4960200</v>
          </cell>
          <cell r="G7395" t="str">
            <v>680402010200</v>
          </cell>
          <cell r="H7395">
            <v>25000</v>
          </cell>
          <cell r="I7395" t="str">
            <v>D</v>
          </cell>
          <cell r="J7395" t="str">
            <v>BY BANK ATAS TRANFER PEMBAYARAN PBB THN 2005</v>
          </cell>
          <cell r="K7395" t="str">
            <v>301700300</v>
          </cell>
        </row>
        <row r="7396">
          <cell r="A7396" t="str">
            <v>F</v>
          </cell>
          <cell r="B7396" t="str">
            <v>2</v>
          </cell>
          <cell r="D7396" t="str">
            <v>001675</v>
          </cell>
          <cell r="E7396">
            <v>38588</v>
          </cell>
          <cell r="F7396" t="str">
            <v>1010200</v>
          </cell>
          <cell r="G7396" t="str">
            <v>110302010200</v>
          </cell>
          <cell r="H7396">
            <v>115970311</v>
          </cell>
          <cell r="I7396" t="str">
            <v>K</v>
          </cell>
          <cell r="J7396" t="str">
            <v>PEMBAYARAN PBB PABRIK DAN KANTOR THN 2005</v>
          </cell>
          <cell r="K7396" t="str">
            <v>301700310</v>
          </cell>
        </row>
        <row r="7397">
          <cell r="A7397" t="str">
            <v>F</v>
          </cell>
          <cell r="B7397" t="str">
            <v>2</v>
          </cell>
          <cell r="D7397" t="str">
            <v>001676</v>
          </cell>
          <cell r="E7397">
            <v>38588</v>
          </cell>
          <cell r="F7397" t="str">
            <v>4960200</v>
          </cell>
          <cell r="G7397" t="str">
            <v>680402010200</v>
          </cell>
          <cell r="H7397">
            <v>25000</v>
          </cell>
          <cell r="I7397" t="str">
            <v>D</v>
          </cell>
          <cell r="J7397" t="str">
            <v>BY BANK ATAS TRANSFER PEMBAYARAN PBB THN 2005</v>
          </cell>
          <cell r="K7397" t="str">
            <v>301700320</v>
          </cell>
        </row>
        <row r="7398">
          <cell r="A7398" t="str">
            <v>F</v>
          </cell>
          <cell r="B7398" t="str">
            <v>2</v>
          </cell>
          <cell r="D7398" t="str">
            <v>001676</v>
          </cell>
          <cell r="E7398">
            <v>38588</v>
          </cell>
          <cell r="F7398" t="str">
            <v>4510200</v>
          </cell>
          <cell r="G7398" t="str">
            <v>650203010200</v>
          </cell>
          <cell r="H7398">
            <v>124817819</v>
          </cell>
          <cell r="I7398" t="str">
            <v>D</v>
          </cell>
          <cell r="J7398" t="str">
            <v>PEMBAYARAN PBB  RMH DINAS THN 2005</v>
          </cell>
          <cell r="K7398" t="str">
            <v>301700330</v>
          </cell>
        </row>
        <row r="7399">
          <cell r="A7399" t="str">
            <v>F</v>
          </cell>
          <cell r="B7399" t="str">
            <v>2</v>
          </cell>
          <cell r="D7399" t="str">
            <v>001676</v>
          </cell>
          <cell r="E7399">
            <v>38588</v>
          </cell>
          <cell r="F7399" t="str">
            <v>1010200</v>
          </cell>
          <cell r="G7399" t="str">
            <v>110302010200</v>
          </cell>
          <cell r="H7399">
            <v>124842819</v>
          </cell>
          <cell r="I7399" t="str">
            <v>K</v>
          </cell>
          <cell r="J7399" t="str">
            <v>PEMBAYARAN PBB  RMH DINAS THN 2005</v>
          </cell>
          <cell r="K7399" t="str">
            <v>301700340</v>
          </cell>
        </row>
        <row r="7400">
          <cell r="A7400" t="str">
            <v>F</v>
          </cell>
          <cell r="B7400" t="str">
            <v>2</v>
          </cell>
          <cell r="D7400" t="str">
            <v>001518</v>
          </cell>
          <cell r="E7400">
            <v>38567</v>
          </cell>
          <cell r="F7400" t="str">
            <v>4960200</v>
          </cell>
          <cell r="G7400" t="str">
            <v>680402010200</v>
          </cell>
          <cell r="H7400">
            <v>196200</v>
          </cell>
          <cell r="I7400" t="str">
            <v>D</v>
          </cell>
          <cell r="J7400" t="str">
            <v>BIAYA TRANFER DOLAR MENJANGAN SAKTI</v>
          </cell>
          <cell r="K7400" t="str">
            <v>301580700</v>
          </cell>
        </row>
        <row r="7401">
          <cell r="A7401" t="str">
            <v>F</v>
          </cell>
          <cell r="B7401" t="str">
            <v>2</v>
          </cell>
          <cell r="D7401" t="str">
            <v>001518</v>
          </cell>
          <cell r="E7401">
            <v>38567</v>
          </cell>
          <cell r="F7401" t="str">
            <v>4960200</v>
          </cell>
          <cell r="G7401" t="str">
            <v>680402010200</v>
          </cell>
          <cell r="H7401">
            <v>35000</v>
          </cell>
          <cell r="I7401" t="str">
            <v>D</v>
          </cell>
          <cell r="J7401" t="str">
            <v>BIAYA TRANFER DOLAR MENJANGAN SAKTI</v>
          </cell>
          <cell r="K7401" t="str">
            <v>301580710</v>
          </cell>
        </row>
        <row r="7402">
          <cell r="A7402" t="str">
            <v>F</v>
          </cell>
          <cell r="B7402" t="str">
            <v>2</v>
          </cell>
          <cell r="D7402" t="str">
            <v>001518</v>
          </cell>
          <cell r="E7402">
            <v>38567</v>
          </cell>
          <cell r="F7402" t="str">
            <v>1010200</v>
          </cell>
          <cell r="G7402" t="str">
            <v>110302010200</v>
          </cell>
          <cell r="H7402">
            <v>35000</v>
          </cell>
          <cell r="I7402" t="str">
            <v>K</v>
          </cell>
          <cell r="J7402" t="str">
            <v>BIAYA TRANFER DOLAR MENJANGAN SAKTI</v>
          </cell>
          <cell r="K7402" t="str">
            <v>301580720</v>
          </cell>
        </row>
        <row r="7403">
          <cell r="A7403" t="str">
            <v>F</v>
          </cell>
          <cell r="B7403" t="str">
            <v>2</v>
          </cell>
          <cell r="D7403" t="str">
            <v>001518</v>
          </cell>
          <cell r="E7403">
            <v>38567</v>
          </cell>
          <cell r="F7403" t="str">
            <v>1010200</v>
          </cell>
          <cell r="G7403" t="str">
            <v>110302010200</v>
          </cell>
          <cell r="H7403">
            <v>196200</v>
          </cell>
          <cell r="I7403" t="str">
            <v>K</v>
          </cell>
          <cell r="J7403" t="str">
            <v>BIAYA TRANFER DOLAR MENJANGAN SAKTI</v>
          </cell>
          <cell r="K7403" t="str">
            <v>301580730</v>
          </cell>
        </row>
        <row r="7404">
          <cell r="A7404" t="str">
            <v>F</v>
          </cell>
          <cell r="B7404" t="str">
            <v>2</v>
          </cell>
          <cell r="D7404" t="str">
            <v>001576</v>
          </cell>
          <cell r="E7404">
            <v>38574</v>
          </cell>
          <cell r="F7404" t="str">
            <v>9300200</v>
          </cell>
          <cell r="G7404" t="str">
            <v>720402010200</v>
          </cell>
          <cell r="H7404">
            <v>1</v>
          </cell>
          <cell r="I7404" t="str">
            <v>D</v>
          </cell>
          <cell r="J7404" t="str">
            <v>SELISIH PEMBULATAN</v>
          </cell>
          <cell r="K7404" t="str">
            <v>301640350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0805"/>
      <sheetName val="PJ0805"/>
      <sheetName val="GDG-08"/>
      <sheetName val="_TP"/>
      <sheetName val="REKAP-INSTITUSI"/>
      <sheetName val="REKAP-PRODUK BARU"/>
      <sheetName val="REKAP-REGULER"/>
      <sheetName val="REKAP-TOTAL"/>
      <sheetName val="rekap-jadi-lampiran"/>
      <sheetName val="ASLI"/>
      <sheetName val="Sheet2"/>
      <sheetName val="Reka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
      <sheetName val="Realisasi 2020"/>
      <sheetName val="Pesanan 2021"/>
      <sheetName val="Rencana Trial"/>
      <sheetName val="Sheet1"/>
      <sheetName val="Pesanan  (2)"/>
      <sheetName val="AC0805"/>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
      <sheetName val="Realisasi 2020"/>
      <sheetName val="Pesanan 2021"/>
      <sheetName val="Rencana Trial"/>
      <sheetName val="Sheet1"/>
      <sheetName val="Pesanan  (2)"/>
      <sheetName val="AC0805"/>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51"/>
      <sheetName val="Piv"/>
      <sheetName val="Rekap"/>
    </sheetNames>
    <sheetDataSet>
      <sheetData sheetId="0"/>
      <sheetData sheetId="1"/>
      <sheetData sheetId="2">
        <row r="1">
          <cell r="A1" t="str">
            <v>Material</v>
          </cell>
          <cell r="B1" t="str">
            <v>Material description</v>
          </cell>
          <cell r="C1" t="str">
            <v>UoM</v>
          </cell>
          <cell r="D1" t="str">
            <v>Qty</v>
          </cell>
          <cell r="E1" t="str">
            <v>Value</v>
          </cell>
        </row>
        <row r="2">
          <cell r="A2" t="str">
            <v>11000145</v>
          </cell>
          <cell r="B2" t="str">
            <v>ALBENDAZOL 400 MG (DUS 100 TAB KUNYAH)</v>
          </cell>
          <cell r="C2" t="str">
            <v>DUS</v>
          </cell>
          <cell r="D2">
            <v>-69254</v>
          </cell>
          <cell r="E2">
            <v>-2337114738</v>
          </cell>
        </row>
        <row r="3">
          <cell r="A3" t="str">
            <v>11000146</v>
          </cell>
          <cell r="B3" t="str">
            <v>ALLOPURINOL 100 MG (DUS 100 TAB)</v>
          </cell>
          <cell r="C3" t="str">
            <v>DUS</v>
          </cell>
          <cell r="D3">
            <v>-213116</v>
          </cell>
          <cell r="E3">
            <v>-4153417724</v>
          </cell>
        </row>
        <row r="4">
          <cell r="A4" t="str">
            <v>11000147</v>
          </cell>
          <cell r="B4" t="str">
            <v>AMBROXOL 30 MG (DUS 100 TAB)</v>
          </cell>
          <cell r="C4" t="str">
            <v>DUS</v>
          </cell>
          <cell r="D4">
            <v>-134951</v>
          </cell>
          <cell r="E4">
            <v>-2034926129</v>
          </cell>
        </row>
        <row r="5">
          <cell r="A5" t="str">
            <v>11000149</v>
          </cell>
          <cell r="B5" t="str">
            <v>AMBROXOL SIRUP (BTL 60 ML)</v>
          </cell>
          <cell r="C5" t="str">
            <v>BT</v>
          </cell>
          <cell r="D5">
            <v>-29597</v>
          </cell>
          <cell r="E5">
            <v>-107703483</v>
          </cell>
        </row>
        <row r="6">
          <cell r="A6" t="str">
            <v>11000150</v>
          </cell>
          <cell r="B6" t="str">
            <v>AMLODIPINE  5 MG (DUS 50 TAB)</v>
          </cell>
          <cell r="C6" t="str">
            <v>DUS</v>
          </cell>
          <cell r="D6">
            <v>-1059902</v>
          </cell>
          <cell r="E6">
            <v>-6611668676</v>
          </cell>
        </row>
        <row r="7">
          <cell r="A7" t="str">
            <v>11000151</v>
          </cell>
          <cell r="B7" t="str">
            <v>AMLODIPINE 10 MG (DUS 50 TAB)</v>
          </cell>
          <cell r="C7" t="str">
            <v>DUS</v>
          </cell>
          <cell r="D7">
            <v>-873687</v>
          </cell>
          <cell r="E7">
            <v>-6232883058</v>
          </cell>
        </row>
        <row r="8">
          <cell r="A8" t="str">
            <v>11000152</v>
          </cell>
          <cell r="B8" t="str">
            <v>ANTASIDA DOEN (DUS 100 TAB)</v>
          </cell>
          <cell r="C8" t="str">
            <v>DUS</v>
          </cell>
          <cell r="D8">
            <v>-78930</v>
          </cell>
          <cell r="E8">
            <v>-1522005773</v>
          </cell>
        </row>
        <row r="9">
          <cell r="A9" t="str">
            <v>11000155</v>
          </cell>
          <cell r="B9" t="str">
            <v>ASIFIT  KAPLET-BLISTER 3X10 KAPL</v>
          </cell>
          <cell r="C9" t="str">
            <v>DUS</v>
          </cell>
          <cell r="D9">
            <v>-303824</v>
          </cell>
          <cell r="E9">
            <v>-4014730336</v>
          </cell>
        </row>
        <row r="10">
          <cell r="A10" t="str">
            <v>11000157</v>
          </cell>
          <cell r="B10" t="str">
            <v>BATUGIN ELIXIR -BT 120 ML</v>
          </cell>
          <cell r="C10" t="str">
            <v>BT</v>
          </cell>
          <cell r="D10">
            <v>-298914</v>
          </cell>
          <cell r="E10">
            <v>-1299080244</v>
          </cell>
        </row>
        <row r="11">
          <cell r="A11" t="str">
            <v>11000158</v>
          </cell>
          <cell r="B11" t="str">
            <v>BATUGIN ELIXIR -BT 300 ML</v>
          </cell>
          <cell r="C11" t="str">
            <v>BT</v>
          </cell>
          <cell r="D11">
            <v>-89876</v>
          </cell>
          <cell r="E11">
            <v>-737881960</v>
          </cell>
        </row>
        <row r="12">
          <cell r="A12" t="str">
            <v>11000159</v>
          </cell>
          <cell r="B12" t="str">
            <v>BATUGIN SIRUP-SACHET 15 ML</v>
          </cell>
          <cell r="C12" t="str">
            <v>DUS</v>
          </cell>
          <cell r="D12">
            <v>-15623</v>
          </cell>
          <cell r="E12">
            <v>-149433995</v>
          </cell>
        </row>
        <row r="13">
          <cell r="A13" t="str">
            <v>11000161</v>
          </cell>
          <cell r="B13" t="str">
            <v>CAPTOPRIL 12.5 MG TAB (DUS 100 TAB)</v>
          </cell>
          <cell r="C13" t="str">
            <v>DUS</v>
          </cell>
          <cell r="D13">
            <v>-358621</v>
          </cell>
          <cell r="E13">
            <v>-4089355263</v>
          </cell>
        </row>
        <row r="14">
          <cell r="A14" t="str">
            <v>11000163</v>
          </cell>
          <cell r="B14" t="str">
            <v>CARTYLO 80 MG-STRIP 10X10 TABLET</v>
          </cell>
          <cell r="C14" t="str">
            <v>DUS</v>
          </cell>
          <cell r="D14">
            <v>-43091</v>
          </cell>
          <cell r="E14">
            <v>-877849852</v>
          </cell>
        </row>
        <row r="15">
          <cell r="A15" t="str">
            <v>11000165</v>
          </cell>
          <cell r="B15" t="str">
            <v>CHLOROQUIN 150 MG TAB (DUS 100)</v>
          </cell>
          <cell r="C15" t="str">
            <v>DUS</v>
          </cell>
          <cell r="D15">
            <v>-108387</v>
          </cell>
          <cell r="E15">
            <v>-2549479014</v>
          </cell>
        </row>
        <row r="16">
          <cell r="A16" t="str">
            <v>11000167</v>
          </cell>
          <cell r="B16" t="str">
            <v>CHLORPROMAZIN 100 MG (DUS 100 TAB)</v>
          </cell>
          <cell r="C16" t="str">
            <v>DUS</v>
          </cell>
          <cell r="D16">
            <v>-21542</v>
          </cell>
          <cell r="E16">
            <v>-696689822</v>
          </cell>
        </row>
        <row r="17">
          <cell r="A17" t="str">
            <v>11000169</v>
          </cell>
          <cell r="B17" t="str">
            <v>CIMETIDINE 200 MG (DUS 100 TAB)</v>
          </cell>
          <cell r="C17" t="str">
            <v>DUS</v>
          </cell>
          <cell r="D17">
            <v>-46766</v>
          </cell>
          <cell r="E17">
            <v>-1118595954</v>
          </cell>
        </row>
        <row r="18">
          <cell r="A18" t="str">
            <v>11000170</v>
          </cell>
          <cell r="B18" t="str">
            <v>CLONIDINE 0.15 MG (DUS 100 TAB)</v>
          </cell>
          <cell r="C18" t="str">
            <v>DUS</v>
          </cell>
          <cell r="D18">
            <v>-78633</v>
          </cell>
          <cell r="E18">
            <v>-1024745256</v>
          </cell>
        </row>
        <row r="19">
          <cell r="A19" t="str">
            <v>11000171</v>
          </cell>
          <cell r="B19" t="str">
            <v>CLOPIDOGREL 75 MG (DUS 30 TAB)</v>
          </cell>
          <cell r="C19" t="str">
            <v>DUS</v>
          </cell>
          <cell r="D19">
            <v>-146790</v>
          </cell>
          <cell r="E19">
            <v>-4385014621</v>
          </cell>
        </row>
        <row r="20">
          <cell r="A20" t="str">
            <v>11000182</v>
          </cell>
          <cell r="B20" t="str">
            <v>DEXAMETHASONE 0.5 MG (DUS 100 TAB)</v>
          </cell>
          <cell r="C20" t="str">
            <v>DUS</v>
          </cell>
          <cell r="D20">
            <v>-205869</v>
          </cell>
          <cell r="E20">
            <v>-2187769863</v>
          </cell>
        </row>
        <row r="21">
          <cell r="A21" t="str">
            <v>11000185</v>
          </cell>
          <cell r="B21" t="str">
            <v>DIETHYLCARBAMAZINE 100 MG (DUS 100 TAB)</v>
          </cell>
          <cell r="C21" t="str">
            <v>DUS</v>
          </cell>
          <cell r="D21">
            <v>-58459</v>
          </cell>
          <cell r="E21">
            <v>-587011682</v>
          </cell>
        </row>
        <row r="22">
          <cell r="A22" t="str">
            <v>11000187</v>
          </cell>
          <cell r="B22" t="str">
            <v>DILTIAZEM 30 MG (DUS 100 TAB)</v>
          </cell>
          <cell r="C22" t="str">
            <v>BTR</v>
          </cell>
          <cell r="D22">
            <v>-4700</v>
          </cell>
          <cell r="E22">
            <v>-780482</v>
          </cell>
        </row>
        <row r="23">
          <cell r="A23" t="str">
            <v>11000188</v>
          </cell>
          <cell r="B23" t="str">
            <v>DIMENHYDRINATE 50 MG (BTL 100 TAB)</v>
          </cell>
          <cell r="C23" t="str">
            <v>BT</v>
          </cell>
          <cell r="D23">
            <v>-19966</v>
          </cell>
          <cell r="E23">
            <v>-253089016</v>
          </cell>
        </row>
        <row r="24">
          <cell r="A24" t="str">
            <v>11000192</v>
          </cell>
          <cell r="B24" t="str">
            <v>ERGOTAMINE COFFEINE (BTL 100 TAB)</v>
          </cell>
          <cell r="C24" t="str">
            <v>BT</v>
          </cell>
          <cell r="D24">
            <v>-39403</v>
          </cell>
          <cell r="E24">
            <v>-723202662</v>
          </cell>
        </row>
        <row r="25">
          <cell r="A25" t="str">
            <v>11000194</v>
          </cell>
          <cell r="B25" t="str">
            <v>ETHAMBUTOL 500 MG (DUS 100 TAB)</v>
          </cell>
          <cell r="C25" t="str">
            <v>DUS</v>
          </cell>
          <cell r="D25">
            <v>-14390</v>
          </cell>
          <cell r="E25">
            <v>-859198120</v>
          </cell>
        </row>
        <row r="26">
          <cell r="A26" t="str">
            <v>11000197</v>
          </cell>
          <cell r="B26" t="str">
            <v>FITUNO KAPLET-BLISTER 3X10 KAPLET</v>
          </cell>
          <cell r="C26" t="str">
            <v>DUS</v>
          </cell>
          <cell r="D26">
            <v>-745960</v>
          </cell>
          <cell r="E26">
            <v>-10110930760</v>
          </cell>
        </row>
        <row r="27">
          <cell r="A27" t="str">
            <v>11000200</v>
          </cell>
          <cell r="B27" t="str">
            <v>FUROSEMIDE 40 MG (DUS 200 TAB)</v>
          </cell>
          <cell r="C27" t="str">
            <v>DUS</v>
          </cell>
          <cell r="D27">
            <v>-283760</v>
          </cell>
          <cell r="E27">
            <v>-6196970852</v>
          </cell>
        </row>
        <row r="28">
          <cell r="A28" t="str">
            <v>11000204</v>
          </cell>
          <cell r="B28" t="str">
            <v>HYDROCLOROTIAZID 25 MG (DUS 100 TAB)</v>
          </cell>
          <cell r="C28" t="str">
            <v>DUS</v>
          </cell>
          <cell r="D28">
            <v>-202583</v>
          </cell>
          <cell r="E28">
            <v>-2111927775</v>
          </cell>
        </row>
        <row r="29">
          <cell r="A29" t="str">
            <v>11000208</v>
          </cell>
          <cell r="B29" t="str">
            <v>ISONIAZID 100 MG (DUS 100 TAB)</v>
          </cell>
          <cell r="C29" t="str">
            <v>DUS</v>
          </cell>
          <cell r="D29">
            <v>-47105</v>
          </cell>
          <cell r="E29">
            <v>-661307095</v>
          </cell>
        </row>
        <row r="30">
          <cell r="A30" t="str">
            <v>11000210</v>
          </cell>
          <cell r="B30" t="str">
            <v>ISONIAZID 300 MG (DUS 100 TAB)</v>
          </cell>
          <cell r="C30" t="str">
            <v>DUS</v>
          </cell>
          <cell r="D30">
            <v>-151776</v>
          </cell>
          <cell r="E30">
            <v>-3109434912</v>
          </cell>
        </row>
        <row r="31">
          <cell r="A31" t="str">
            <v>11000213</v>
          </cell>
          <cell r="B31" t="str">
            <v>KETOCONAZOLE 200 MG (DUS 50 TAB)</v>
          </cell>
          <cell r="C31" t="str">
            <v>DUS</v>
          </cell>
          <cell r="D31">
            <v>-7817</v>
          </cell>
          <cell r="E31">
            <v>-161952606</v>
          </cell>
        </row>
        <row r="32">
          <cell r="A32" t="str">
            <v>11000216</v>
          </cell>
          <cell r="B32" t="str">
            <v>KINA (DUS 24 STRIP)</v>
          </cell>
          <cell r="C32" t="str">
            <v>DUS</v>
          </cell>
          <cell r="D32">
            <v>-50156</v>
          </cell>
          <cell r="E32">
            <v>-5350642080</v>
          </cell>
        </row>
        <row r="33">
          <cell r="A33" t="str">
            <v>11000219</v>
          </cell>
          <cell r="B33" t="str">
            <v>MELOXICAM 7,5 MG (DUS 20 TAB)</v>
          </cell>
          <cell r="C33" t="str">
            <v>DUS</v>
          </cell>
          <cell r="D33">
            <v>-139072</v>
          </cell>
          <cell r="E33">
            <v>-550029760</v>
          </cell>
        </row>
        <row r="34">
          <cell r="A34" t="str">
            <v>11000220</v>
          </cell>
          <cell r="B34" t="str">
            <v>MELOXICAM 15 MG (DUS 20 TAB)</v>
          </cell>
          <cell r="C34" t="str">
            <v>DUS</v>
          </cell>
          <cell r="D34">
            <v>-100415</v>
          </cell>
          <cell r="E34">
            <v>-460503190</v>
          </cell>
        </row>
        <row r="35">
          <cell r="A35" t="str">
            <v>11000222</v>
          </cell>
          <cell r="B35" t="str">
            <v>METOCLOPRAMID 10 MG (DUS 100 TAB)</v>
          </cell>
          <cell r="C35" t="str">
            <v>DUS</v>
          </cell>
          <cell r="D35">
            <v>-10906</v>
          </cell>
          <cell r="E35">
            <v>-88338600</v>
          </cell>
        </row>
        <row r="36">
          <cell r="A36" t="str">
            <v>11000225</v>
          </cell>
          <cell r="B36" t="str">
            <v>METRONIDAZOLE 500 MG (DUS 100 TAB)</v>
          </cell>
          <cell r="C36" t="str">
            <v>DUS</v>
          </cell>
          <cell r="D36">
            <v>-53289</v>
          </cell>
          <cell r="E36">
            <v>-1150882533</v>
          </cell>
        </row>
        <row r="37">
          <cell r="A37" t="str">
            <v>11000227</v>
          </cell>
          <cell r="B37" t="str">
            <v>NIFEDIPIN 10 MG (DUS 100 TAB)</v>
          </cell>
          <cell r="C37" t="str">
            <v>DUS</v>
          </cell>
          <cell r="D37">
            <v>-59010</v>
          </cell>
          <cell r="E37">
            <v>-1014794970</v>
          </cell>
        </row>
        <row r="38">
          <cell r="A38" t="str">
            <v>11000229</v>
          </cell>
          <cell r="B38" t="str">
            <v>ORALIT (DUS 100 SASE)</v>
          </cell>
          <cell r="C38" t="str">
            <v>DUS</v>
          </cell>
          <cell r="D38">
            <v>-114811</v>
          </cell>
          <cell r="E38">
            <v>-7297706289</v>
          </cell>
        </row>
        <row r="39">
          <cell r="A39" t="str">
            <v>11000232</v>
          </cell>
          <cell r="B39" t="str">
            <v>PARACETAMOL SIRUP (BTL 60 ML)</v>
          </cell>
          <cell r="C39" t="str">
            <v>BT</v>
          </cell>
          <cell r="D39">
            <v>-592600</v>
          </cell>
          <cell r="E39">
            <v>-2324203880</v>
          </cell>
        </row>
        <row r="40">
          <cell r="A40" t="str">
            <v>11000233</v>
          </cell>
          <cell r="B40" t="str">
            <v>PHENOBARBITAL 30 MG TAB (DUS 100 TAB)</v>
          </cell>
          <cell r="C40" t="str">
            <v>DUS</v>
          </cell>
          <cell r="D40">
            <v>-95314</v>
          </cell>
          <cell r="E40">
            <v>-1140622638</v>
          </cell>
        </row>
        <row r="41">
          <cell r="A41" t="str">
            <v>11000241</v>
          </cell>
          <cell r="B41" t="str">
            <v>PIROXICAM 10 MG (DUS 100 TAB)</v>
          </cell>
          <cell r="C41" t="str">
            <v>DUS</v>
          </cell>
          <cell r="D41">
            <v>-139791</v>
          </cell>
          <cell r="E41">
            <v>-1598370294</v>
          </cell>
        </row>
        <row r="42">
          <cell r="A42" t="str">
            <v>11000243</v>
          </cell>
          <cell r="B42" t="str">
            <v>PIROXICAM 20 MG (DUS 100 TAB)</v>
          </cell>
          <cell r="C42" t="str">
            <v>DUS</v>
          </cell>
          <cell r="D42">
            <v>-219784</v>
          </cell>
          <cell r="E42">
            <v>-3115657984</v>
          </cell>
        </row>
        <row r="43">
          <cell r="A43" t="str">
            <v>11000246</v>
          </cell>
          <cell r="B43" t="str">
            <v>PRIMET 25 MG-STRIP 10X10 TABLET</v>
          </cell>
          <cell r="C43" t="str">
            <v>DUS</v>
          </cell>
          <cell r="D43">
            <v>-10066</v>
          </cell>
          <cell r="E43">
            <v>-181097406</v>
          </cell>
        </row>
        <row r="44">
          <cell r="A44" t="str">
            <v>11000247</v>
          </cell>
          <cell r="B44" t="str">
            <v>PROTOFEN 100 MG-STRIP 5X10 TAB</v>
          </cell>
          <cell r="C44" t="str">
            <v>DUS</v>
          </cell>
          <cell r="D44">
            <v>-3730</v>
          </cell>
          <cell r="E44">
            <v>-112507990</v>
          </cell>
        </row>
        <row r="45">
          <cell r="A45" t="str">
            <v>11000251</v>
          </cell>
          <cell r="B45" t="str">
            <v>PYRAZINAMIDE 500 MG (DUS 100 TAB)</v>
          </cell>
          <cell r="C45" t="str">
            <v>DUS</v>
          </cell>
          <cell r="D45">
            <v>-15086</v>
          </cell>
          <cell r="E45">
            <v>-443317196</v>
          </cell>
        </row>
        <row r="46">
          <cell r="A46" t="str">
            <v>11000255</v>
          </cell>
          <cell r="B46" t="str">
            <v>RAHISTIN TABLET-STRIP 10X10 TABLET</v>
          </cell>
          <cell r="C46" t="str">
            <v>DUS</v>
          </cell>
          <cell r="D46">
            <v>-3877</v>
          </cell>
          <cell r="E46">
            <v>-70615678</v>
          </cell>
        </row>
        <row r="47">
          <cell r="A47" t="str">
            <v>11000257</v>
          </cell>
          <cell r="B47" t="str">
            <v>RETAPHYL SR-STRIP 10X10 TABLET</v>
          </cell>
          <cell r="C47" t="str">
            <v>DUS</v>
          </cell>
          <cell r="D47">
            <v>-117074</v>
          </cell>
          <cell r="E47">
            <v>-3054716172</v>
          </cell>
        </row>
        <row r="48">
          <cell r="A48" t="str">
            <v>11000259</v>
          </cell>
          <cell r="B48" t="str">
            <v>SALBUTAMOL 2 MG (DUS 100 TAB)</v>
          </cell>
          <cell r="C48" t="str">
            <v>DUS</v>
          </cell>
          <cell r="D48">
            <v>-218803</v>
          </cell>
          <cell r="E48">
            <v>-1936187747</v>
          </cell>
        </row>
        <row r="49">
          <cell r="A49" t="str">
            <v>11000262</v>
          </cell>
          <cell r="B49" t="str">
            <v>SALBUTAMOL 4 MG (DUS 100 TAB)</v>
          </cell>
          <cell r="C49" t="str">
            <v>DUS</v>
          </cell>
          <cell r="D49">
            <v>-189751</v>
          </cell>
          <cell r="E49">
            <v>-1759750774</v>
          </cell>
        </row>
        <row r="50">
          <cell r="A50" t="str">
            <v>11000264</v>
          </cell>
          <cell r="B50" t="str">
            <v>SIMVASTATIN 10 MG (DUS 50 TAB)</v>
          </cell>
          <cell r="C50" t="str">
            <v>DUS</v>
          </cell>
          <cell r="D50">
            <v>-500945</v>
          </cell>
          <cell r="E50">
            <v>-3717512845</v>
          </cell>
        </row>
        <row r="51">
          <cell r="A51" t="str">
            <v>11000266</v>
          </cell>
          <cell r="B51" t="str">
            <v>SIMVASTATIN 20 MG (DUS 50 TAB)</v>
          </cell>
          <cell r="C51" t="str">
            <v>DUS</v>
          </cell>
          <cell r="D51">
            <v>-1359240</v>
          </cell>
          <cell r="E51">
            <v>-8798360520</v>
          </cell>
        </row>
        <row r="52">
          <cell r="A52" t="str">
            <v>11000274</v>
          </cell>
          <cell r="B52" t="str">
            <v>VERAPAMIL  80 MG (DUS 100 TAB)</v>
          </cell>
          <cell r="C52" t="str">
            <v>DUS</v>
          </cell>
          <cell r="D52">
            <v>-3775</v>
          </cell>
          <cell r="E52">
            <v>-127685600</v>
          </cell>
        </row>
        <row r="53">
          <cell r="A53" t="str">
            <v>11000283</v>
          </cell>
          <cell r="B53" t="str">
            <v>VITAMIN C 100 MG TAB(SUPL)(DUS 100TAB)</v>
          </cell>
          <cell r="C53" t="str">
            <v>DUS</v>
          </cell>
          <cell r="D53">
            <v>-58837</v>
          </cell>
          <cell r="E53">
            <v>-608139232</v>
          </cell>
        </row>
        <row r="54">
          <cell r="A54" t="str">
            <v>11000288</v>
          </cell>
          <cell r="B54" t="str">
            <v>VITAMIN C 50 MG TAB (SUPL)(DUS 100 TAB)</v>
          </cell>
          <cell r="C54" t="str">
            <v>DUS</v>
          </cell>
          <cell r="D54">
            <v>-1859517</v>
          </cell>
          <cell r="E54">
            <v>-15023037843</v>
          </cell>
        </row>
        <row r="55">
          <cell r="A55" t="str">
            <v>11000424</v>
          </cell>
          <cell r="B55" t="str">
            <v>CAPTOPRIL 25 MG (DUS 100 TAB)</v>
          </cell>
          <cell r="C55" t="str">
            <v>DUS</v>
          </cell>
          <cell r="D55">
            <v>-282283</v>
          </cell>
          <cell r="E55">
            <v>-3993457601</v>
          </cell>
        </row>
        <row r="56">
          <cell r="A56" t="str">
            <v>11000485</v>
          </cell>
          <cell r="B56" t="str">
            <v>VITAMIN B12 50 MCG (SUPLEMEN)(DUS100TAB)</v>
          </cell>
          <cell r="C56" t="str">
            <v>DUS</v>
          </cell>
          <cell r="D56">
            <v>-60710</v>
          </cell>
          <cell r="E56">
            <v>-308771060</v>
          </cell>
        </row>
        <row r="57">
          <cell r="A57" t="str">
            <v>11000486</v>
          </cell>
          <cell r="B57" t="str">
            <v>VITAMIN B6 10 MG (SUPLEMEN)(DUS100TAB)</v>
          </cell>
          <cell r="C57" t="str">
            <v>DUS</v>
          </cell>
          <cell r="D57">
            <v>-817016</v>
          </cell>
          <cell r="E57">
            <v>-6462211038</v>
          </cell>
        </row>
        <row r="58">
          <cell r="A58" t="str">
            <v>11000488</v>
          </cell>
          <cell r="B58" t="str">
            <v>VITAMIN B1 50 MG (SUPLEMEN)(DUS100TAB)</v>
          </cell>
          <cell r="C58" t="str">
            <v>DUS</v>
          </cell>
          <cell r="D58">
            <v>-330358</v>
          </cell>
          <cell r="E58">
            <v>-4014840774</v>
          </cell>
        </row>
        <row r="59">
          <cell r="A59" t="str">
            <v>11000489</v>
          </cell>
          <cell r="B59" t="str">
            <v>VITAMIN C 250 MG (SUPLEMEN)(DUS100TAB)</v>
          </cell>
          <cell r="C59" t="str">
            <v>DUS</v>
          </cell>
          <cell r="D59">
            <v>-707068</v>
          </cell>
          <cell r="E59">
            <v>-9916435622</v>
          </cell>
        </row>
        <row r="60">
          <cell r="A60" t="str">
            <v>11000697</v>
          </cell>
          <cell r="B60" t="str">
            <v>LACBON GRANUL-SACHET 1 GRAM</v>
          </cell>
          <cell r="C60" t="str">
            <v>SC</v>
          </cell>
          <cell r="D60">
            <v>-467800</v>
          </cell>
          <cell r="E60">
            <v>-339622800</v>
          </cell>
        </row>
        <row r="61">
          <cell r="A61" t="str">
            <v>11000793</v>
          </cell>
          <cell r="B61" t="str">
            <v>TABLET TAMBAH DARAH NEO (TSG)(DUS100TAB)</v>
          </cell>
          <cell r="C61" t="str">
            <v>DUS</v>
          </cell>
          <cell r="D61">
            <v>-1417058</v>
          </cell>
          <cell r="E61">
            <v>-32734039800</v>
          </cell>
        </row>
        <row r="62">
          <cell r="A62" t="str">
            <v>11001644</v>
          </cell>
          <cell r="B62" t="str">
            <v>LEVOFLOXACIN HEMI 250 MG (DUS 30 TAB)</v>
          </cell>
          <cell r="C62" t="str">
            <v>DUS</v>
          </cell>
          <cell r="D62">
            <v>-10808</v>
          </cell>
          <cell r="E62">
            <v>-103540640</v>
          </cell>
        </row>
        <row r="63">
          <cell r="A63" t="str">
            <v>11001784</v>
          </cell>
          <cell r="B63" t="str">
            <v>FITUNO IMMUNE KIDS 60ML</v>
          </cell>
          <cell r="C63" t="str">
            <v>BT</v>
          </cell>
          <cell r="D63">
            <v>-63668</v>
          </cell>
          <cell r="E63">
            <v>-828893692</v>
          </cell>
        </row>
        <row r="64">
          <cell r="A64" t="str">
            <v>11001823</v>
          </cell>
          <cell r="B64" t="str">
            <v>FITUNO IMMUNE KIDS 100 ML</v>
          </cell>
          <cell r="C64" t="str">
            <v>BT</v>
          </cell>
          <cell r="D64">
            <v>-58278</v>
          </cell>
          <cell r="E64">
            <v>-1046672880</v>
          </cell>
        </row>
        <row r="65">
          <cell r="A65" t="str">
            <v>11002004</v>
          </cell>
          <cell r="B65" t="str">
            <v>HYDROXYCHLOROQUINE 200 MG (DUS 100 TAB)</v>
          </cell>
          <cell r="C65" t="str">
            <v>DUS</v>
          </cell>
          <cell r="D65">
            <v>-16613</v>
          </cell>
          <cell r="E65">
            <v>-6571839792</v>
          </cell>
        </row>
        <row r="66">
          <cell r="A66" t="str">
            <v>11002046</v>
          </cell>
          <cell r="B66" t="str">
            <v>ENKASARI HERBAL (BTL@120 ML)</v>
          </cell>
          <cell r="C66" t="str">
            <v>BT</v>
          </cell>
          <cell r="D66">
            <v>-1006137</v>
          </cell>
          <cell r="E66">
            <v>-3626117748</v>
          </cell>
        </row>
        <row r="67">
          <cell r="A67" t="str">
            <v>11002048</v>
          </cell>
          <cell r="B67" t="str">
            <v>LEVOFLOXACIN HEMIHYDRATE 500 MG TSS</v>
          </cell>
          <cell r="C67" t="str">
            <v>DUS</v>
          </cell>
          <cell r="D67">
            <v>-11569</v>
          </cell>
          <cell r="E67">
            <v>-272183863</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zrmm074"/>
      <sheetName val="Olahan"/>
      <sheetName val="Piv"/>
      <sheetName val="Pesanan "/>
      <sheetName val="KTPR"/>
    </sheetNames>
    <sheetDataSet>
      <sheetData sheetId="0" refreshError="1"/>
      <sheetData sheetId="1" refreshError="1"/>
      <sheetData sheetId="2" refreshError="1"/>
      <sheetData sheetId="3" refreshError="1">
        <row r="2">
          <cell r="A2" t="str">
            <v>KODE MATERIAL</v>
          </cell>
          <cell r="B2" t="str">
            <v>Material description</v>
          </cell>
          <cell r="C2" t="str">
            <v>UoM</v>
          </cell>
          <cell r="D2" t="str">
            <v>Months</v>
          </cell>
          <cell r="E2" t="str">
            <v>Values</v>
          </cell>
        </row>
        <row r="3">
          <cell r="A3"/>
          <cell r="B3"/>
          <cell r="C3"/>
          <cell r="D3" t="str">
            <v>Jan</v>
          </cell>
          <cell r="F3" t="str">
            <v>Feb</v>
          </cell>
          <cell r="H3" t="str">
            <v>Mar</v>
          </cell>
          <cell r="J3" t="str">
            <v>Apr</v>
          </cell>
          <cell r="L3" t="str">
            <v>May</v>
          </cell>
          <cell r="N3" t="str">
            <v>Jun</v>
          </cell>
          <cell r="P3" t="str">
            <v>Jul</v>
          </cell>
          <cell r="R3" t="str">
            <v>Aug</v>
          </cell>
          <cell r="T3" t="str">
            <v>Sep</v>
          </cell>
          <cell r="V3" t="str">
            <v>Oct</v>
          </cell>
          <cell r="X3" t="str">
            <v>Nov</v>
          </cell>
          <cell r="Z3" t="str">
            <v>Dec</v>
          </cell>
          <cell r="AB3" t="str">
            <v>Total</v>
          </cell>
          <cell r="AC3"/>
          <cell r="AD3" t="str">
            <v>Jan- Oct</v>
          </cell>
        </row>
        <row r="4">
          <cell r="A4"/>
          <cell r="B4"/>
          <cell r="C4"/>
          <cell r="D4" t="str">
            <v>Qty</v>
          </cell>
          <cell r="E4" t="str">
            <v>Values</v>
          </cell>
          <cell r="F4" t="str">
            <v>Qty</v>
          </cell>
          <cell r="G4" t="str">
            <v>Values</v>
          </cell>
          <cell r="H4" t="str">
            <v>Qty</v>
          </cell>
          <cell r="I4" t="str">
            <v>Values</v>
          </cell>
          <cell r="J4" t="str">
            <v>Qty</v>
          </cell>
          <cell r="K4" t="str">
            <v>Values</v>
          </cell>
          <cell r="L4" t="str">
            <v>Qty</v>
          </cell>
          <cell r="M4" t="str">
            <v>Values</v>
          </cell>
          <cell r="N4" t="str">
            <v>Qty</v>
          </cell>
          <cell r="O4" t="str">
            <v>Values</v>
          </cell>
          <cell r="P4" t="str">
            <v>Qty</v>
          </cell>
          <cell r="Q4" t="str">
            <v>Values</v>
          </cell>
          <cell r="R4" t="str">
            <v>Qty</v>
          </cell>
          <cell r="S4" t="str">
            <v>Values</v>
          </cell>
          <cell r="T4" t="str">
            <v>Qty</v>
          </cell>
          <cell r="U4" t="str">
            <v>Values</v>
          </cell>
          <cell r="V4" t="str">
            <v>Qty</v>
          </cell>
          <cell r="W4" t="str">
            <v>Values</v>
          </cell>
          <cell r="X4" t="str">
            <v>Qty</v>
          </cell>
          <cell r="Y4" t="str">
            <v>Values</v>
          </cell>
          <cell r="Z4" t="str">
            <v>Qty</v>
          </cell>
          <cell r="AA4" t="str">
            <v>Values</v>
          </cell>
          <cell r="AB4" t="str">
            <v>Qty</v>
          </cell>
          <cell r="AC4" t="str">
            <v>Values</v>
          </cell>
          <cell r="AD4" t="str">
            <v>Qty</v>
          </cell>
          <cell r="AE4" t="str">
            <v>Values</v>
          </cell>
        </row>
        <row r="5">
          <cell r="A5">
            <v>11000112</v>
          </cell>
          <cell r="B5" t="str">
            <v>NITROKAF RETARD F. KAPS.(100)</v>
          </cell>
          <cell r="C5" t="str">
            <v>DUS</v>
          </cell>
          <cell r="D5"/>
          <cell r="E5"/>
          <cell r="F5"/>
          <cell r="G5"/>
          <cell r="H5"/>
          <cell r="I5"/>
          <cell r="J5"/>
          <cell r="K5"/>
          <cell r="L5"/>
          <cell r="M5"/>
          <cell r="N5"/>
          <cell r="O5"/>
          <cell r="P5"/>
          <cell r="Q5"/>
          <cell r="R5"/>
          <cell r="S5"/>
          <cell r="T5">
            <v>14700</v>
          </cell>
          <cell r="U5">
            <v>719829600</v>
          </cell>
          <cell r="V5">
            <v>4900</v>
          </cell>
          <cell r="W5">
            <v>239943200</v>
          </cell>
          <cell r="X5">
            <v>9800</v>
          </cell>
          <cell r="Y5">
            <v>479886400</v>
          </cell>
          <cell r="Z5">
            <v>9800</v>
          </cell>
          <cell r="AA5">
            <v>479886400</v>
          </cell>
          <cell r="AB5">
            <v>39200</v>
          </cell>
          <cell r="AC5">
            <v>1919545600</v>
          </cell>
          <cell r="AD5">
            <v>19600</v>
          </cell>
          <cell r="AE5">
            <v>959772800</v>
          </cell>
        </row>
        <row r="6">
          <cell r="A6">
            <v>11000113</v>
          </cell>
          <cell r="B6" t="str">
            <v>NITROKAF RETARD KAPSUL (100)</v>
          </cell>
          <cell r="C6" t="str">
            <v>DUS</v>
          </cell>
          <cell r="D6"/>
          <cell r="E6"/>
          <cell r="F6"/>
          <cell r="G6"/>
          <cell r="H6"/>
          <cell r="I6"/>
          <cell r="J6"/>
          <cell r="K6"/>
          <cell r="L6"/>
          <cell r="M6"/>
          <cell r="N6"/>
          <cell r="O6"/>
          <cell r="P6"/>
          <cell r="Q6"/>
          <cell r="R6"/>
          <cell r="S6"/>
          <cell r="T6"/>
          <cell r="U6"/>
          <cell r="V6">
            <v>190120</v>
          </cell>
          <cell r="W6">
            <v>9329948880</v>
          </cell>
          <cell r="X6">
            <v>98000</v>
          </cell>
          <cell r="Y6">
            <v>4809252000</v>
          </cell>
          <cell r="Z6">
            <v>102900</v>
          </cell>
          <cell r="AA6">
            <v>5049714600</v>
          </cell>
          <cell r="AB6">
            <v>391020</v>
          </cell>
          <cell r="AC6">
            <v>19188915480</v>
          </cell>
          <cell r="AD6">
            <v>190120</v>
          </cell>
          <cell r="AE6">
            <v>9329948880</v>
          </cell>
        </row>
        <row r="7">
          <cell r="A7">
            <v>11000145</v>
          </cell>
          <cell r="B7" t="str">
            <v>ALBENDAZOL 400 MG (DUS 100 TAB KUNYAH)</v>
          </cell>
          <cell r="C7" t="str">
            <v>DUS</v>
          </cell>
          <cell r="D7">
            <v>6999</v>
          </cell>
          <cell r="E7">
            <v>327959142</v>
          </cell>
          <cell r="F7"/>
          <cell r="G7"/>
          <cell r="H7">
            <v>3471</v>
          </cell>
          <cell r="I7">
            <v>162644118</v>
          </cell>
          <cell r="J7">
            <v>132987</v>
          </cell>
          <cell r="K7">
            <v>6231504846</v>
          </cell>
          <cell r="L7"/>
          <cell r="M7"/>
          <cell r="N7">
            <v>312519</v>
          </cell>
          <cell r="O7">
            <v>14644015302</v>
          </cell>
          <cell r="P7">
            <v>6999</v>
          </cell>
          <cell r="Q7">
            <v>327959142</v>
          </cell>
          <cell r="R7">
            <v>13023</v>
          </cell>
          <cell r="S7">
            <v>610231734</v>
          </cell>
          <cell r="T7"/>
          <cell r="U7"/>
          <cell r="V7"/>
          <cell r="W7"/>
          <cell r="X7"/>
          <cell r="Y7"/>
          <cell r="Z7"/>
          <cell r="AA7"/>
          <cell r="AB7">
            <v>475998</v>
          </cell>
          <cell r="AC7">
            <v>22304314284</v>
          </cell>
          <cell r="AD7">
            <v>475998</v>
          </cell>
          <cell r="AE7">
            <v>22304314284</v>
          </cell>
        </row>
        <row r="8">
          <cell r="A8">
            <v>11000147</v>
          </cell>
          <cell r="B8" t="str">
            <v>AMBROXOL 30 MG (DUS 100 TAB)</v>
          </cell>
          <cell r="C8" t="str">
            <v>DUS</v>
          </cell>
          <cell r="D8">
            <v>31446</v>
          </cell>
          <cell r="E8">
            <v>566531136</v>
          </cell>
          <cell r="F8">
            <v>12272</v>
          </cell>
          <cell r="G8">
            <v>221092352</v>
          </cell>
          <cell r="H8">
            <v>11760</v>
          </cell>
          <cell r="I8">
            <v>211868160</v>
          </cell>
          <cell r="J8"/>
          <cell r="K8"/>
          <cell r="L8"/>
          <cell r="M8"/>
          <cell r="N8"/>
          <cell r="O8"/>
          <cell r="P8"/>
          <cell r="Q8"/>
          <cell r="R8"/>
          <cell r="S8"/>
          <cell r="T8">
            <v>73773</v>
          </cell>
          <cell r="U8">
            <v>1329094368</v>
          </cell>
          <cell r="V8"/>
          <cell r="W8"/>
          <cell r="X8"/>
          <cell r="Y8"/>
          <cell r="Z8"/>
          <cell r="AA8"/>
          <cell r="AB8">
            <v>129251</v>
          </cell>
          <cell r="AC8">
            <v>2328586016</v>
          </cell>
          <cell r="AD8">
            <v>129251</v>
          </cell>
          <cell r="AE8">
            <v>2328586016</v>
          </cell>
        </row>
        <row r="9">
          <cell r="A9">
            <v>11000148</v>
          </cell>
          <cell r="B9" t="str">
            <v>AMBROXOL 30 MG (HK)-STRIP 10X10 TABLET</v>
          </cell>
          <cell r="C9" t="str">
            <v>DUS</v>
          </cell>
          <cell r="D9">
            <v>1000</v>
          </cell>
          <cell r="E9">
            <v>18430000</v>
          </cell>
          <cell r="F9"/>
          <cell r="G9"/>
          <cell r="H9"/>
          <cell r="I9"/>
          <cell r="J9"/>
          <cell r="K9"/>
          <cell r="L9"/>
          <cell r="M9"/>
          <cell r="N9"/>
          <cell r="O9"/>
          <cell r="P9"/>
          <cell r="Q9"/>
          <cell r="R9"/>
          <cell r="S9"/>
          <cell r="T9"/>
          <cell r="U9"/>
          <cell r="V9"/>
          <cell r="W9"/>
          <cell r="X9"/>
          <cell r="Y9"/>
          <cell r="Z9"/>
          <cell r="AA9"/>
          <cell r="AB9">
            <v>1000</v>
          </cell>
          <cell r="AC9">
            <v>18430000</v>
          </cell>
          <cell r="AD9">
            <v>1000</v>
          </cell>
          <cell r="AE9">
            <v>18430000</v>
          </cell>
        </row>
        <row r="10">
          <cell r="A10">
            <v>11000150</v>
          </cell>
          <cell r="B10" t="str">
            <v>AMLODIPINE  5 MG (DUS 50 TAB)</v>
          </cell>
          <cell r="C10" t="str">
            <v>DUS</v>
          </cell>
          <cell r="D10"/>
          <cell r="E10"/>
          <cell r="F10"/>
          <cell r="G10"/>
          <cell r="H10">
            <v>404250</v>
          </cell>
          <cell r="I10">
            <v>2189418000</v>
          </cell>
          <cell r="J10">
            <v>330750</v>
          </cell>
          <cell r="K10">
            <v>1791342000</v>
          </cell>
          <cell r="L10">
            <v>220500</v>
          </cell>
          <cell r="M10">
            <v>1194228000</v>
          </cell>
          <cell r="N10">
            <v>220500</v>
          </cell>
          <cell r="O10">
            <v>1194228000</v>
          </cell>
          <cell r="P10"/>
          <cell r="Q10"/>
          <cell r="R10">
            <v>36750</v>
          </cell>
          <cell r="S10">
            <v>199038000</v>
          </cell>
          <cell r="T10">
            <v>220500</v>
          </cell>
          <cell r="U10">
            <v>1194228000</v>
          </cell>
          <cell r="V10">
            <v>551250</v>
          </cell>
          <cell r="W10">
            <v>2985570000</v>
          </cell>
          <cell r="X10">
            <v>220500</v>
          </cell>
          <cell r="Y10">
            <v>1194228000</v>
          </cell>
          <cell r="Z10">
            <v>257250</v>
          </cell>
          <cell r="AA10">
            <v>1393266000</v>
          </cell>
          <cell r="AB10">
            <v>2462250</v>
          </cell>
          <cell r="AC10">
            <v>13335546000</v>
          </cell>
          <cell r="AD10">
            <v>1984500</v>
          </cell>
          <cell r="AE10">
            <v>10748052000</v>
          </cell>
        </row>
        <row r="11">
          <cell r="A11">
            <v>11000151</v>
          </cell>
          <cell r="B11" t="str">
            <v>AMLODIPINE 10 MG (DUS 50 TAB)</v>
          </cell>
          <cell r="C11" t="str">
            <v>DUS</v>
          </cell>
          <cell r="D11"/>
          <cell r="E11"/>
          <cell r="F11"/>
          <cell r="G11"/>
          <cell r="H11">
            <v>194040</v>
          </cell>
          <cell r="I11">
            <v>877836960</v>
          </cell>
          <cell r="J11">
            <v>226380</v>
          </cell>
          <cell r="K11">
            <v>1024143120</v>
          </cell>
          <cell r="L11">
            <v>97020</v>
          </cell>
          <cell r="M11">
            <v>438918480</v>
          </cell>
          <cell r="N11">
            <v>97020</v>
          </cell>
          <cell r="O11">
            <v>438918480</v>
          </cell>
          <cell r="P11"/>
          <cell r="Q11"/>
          <cell r="R11">
            <v>97020</v>
          </cell>
          <cell r="S11">
            <v>438918480</v>
          </cell>
          <cell r="T11">
            <v>129360</v>
          </cell>
          <cell r="U11">
            <v>585224640</v>
          </cell>
          <cell r="V11"/>
          <cell r="W11"/>
          <cell r="X11">
            <v>64680</v>
          </cell>
          <cell r="Y11">
            <v>292612320</v>
          </cell>
          <cell r="Z11">
            <v>129360</v>
          </cell>
          <cell r="AA11">
            <v>585224640</v>
          </cell>
          <cell r="AB11">
            <v>1034880</v>
          </cell>
          <cell r="AC11">
            <v>4681797120</v>
          </cell>
          <cell r="AD11">
            <v>840840</v>
          </cell>
          <cell r="AE11">
            <v>3803960160</v>
          </cell>
        </row>
        <row r="12">
          <cell r="A12">
            <v>11000152</v>
          </cell>
          <cell r="B12" t="str">
            <v>ANTASIDA DOEN (DUS 100 TAB)</v>
          </cell>
          <cell r="C12" t="str">
            <v>DUS</v>
          </cell>
          <cell r="D12">
            <v>3476</v>
          </cell>
          <cell r="E12">
            <v>97046444</v>
          </cell>
          <cell r="F12">
            <v>11760</v>
          </cell>
          <cell r="G12">
            <v>328327440</v>
          </cell>
          <cell r="H12"/>
          <cell r="I12"/>
          <cell r="J12">
            <v>11760</v>
          </cell>
          <cell r="K12">
            <v>328327440</v>
          </cell>
          <cell r="L12">
            <v>11760</v>
          </cell>
          <cell r="M12">
            <v>328327440</v>
          </cell>
          <cell r="N12">
            <v>11760</v>
          </cell>
          <cell r="O12">
            <v>328327440</v>
          </cell>
          <cell r="P12">
            <v>10499</v>
          </cell>
          <cell r="Q12">
            <v>293121581</v>
          </cell>
          <cell r="R12">
            <v>10499</v>
          </cell>
          <cell r="S12">
            <v>293121581</v>
          </cell>
          <cell r="T12">
            <v>13998</v>
          </cell>
          <cell r="U12">
            <v>390810162</v>
          </cell>
          <cell r="V12"/>
          <cell r="W12"/>
          <cell r="X12">
            <v>10499</v>
          </cell>
          <cell r="Y12">
            <v>293121581</v>
          </cell>
          <cell r="Z12">
            <v>1511</v>
          </cell>
          <cell r="AA12">
            <v>42185609</v>
          </cell>
          <cell r="AB12">
            <v>97522</v>
          </cell>
          <cell r="AC12">
            <v>2722716718</v>
          </cell>
          <cell r="AD12">
            <v>85512</v>
          </cell>
          <cell r="AE12">
            <v>2387409528</v>
          </cell>
        </row>
        <row r="13">
          <cell r="A13">
            <v>11000155</v>
          </cell>
          <cell r="B13" t="str">
            <v>ASIFIT  KAPLET-BLISTER 3X10 KAPL</v>
          </cell>
          <cell r="C13" t="str">
            <v>DUS</v>
          </cell>
          <cell r="D13">
            <v>52265</v>
          </cell>
          <cell r="E13">
            <v>668417085</v>
          </cell>
          <cell r="F13">
            <v>26133</v>
          </cell>
          <cell r="G13">
            <v>334214937</v>
          </cell>
          <cell r="H13">
            <v>39199</v>
          </cell>
          <cell r="I13">
            <v>501316011</v>
          </cell>
          <cell r="J13">
            <v>51613</v>
          </cell>
          <cell r="K13">
            <v>660078657</v>
          </cell>
          <cell r="L13">
            <v>44590</v>
          </cell>
          <cell r="M13">
            <v>570261510</v>
          </cell>
          <cell r="N13"/>
          <cell r="O13"/>
          <cell r="P13">
            <v>82810</v>
          </cell>
          <cell r="Q13">
            <v>1059057090</v>
          </cell>
          <cell r="R13">
            <v>31850</v>
          </cell>
          <cell r="S13">
            <v>407329650</v>
          </cell>
          <cell r="T13">
            <v>31850</v>
          </cell>
          <cell r="U13">
            <v>407329650</v>
          </cell>
          <cell r="V13">
            <v>53802</v>
          </cell>
          <cell r="W13">
            <v>688073778</v>
          </cell>
          <cell r="X13">
            <v>19763</v>
          </cell>
          <cell r="Y13">
            <v>252749007</v>
          </cell>
          <cell r="Z13"/>
          <cell r="AA13"/>
          <cell r="AB13">
            <v>433875</v>
          </cell>
          <cell r="AC13">
            <v>5548827375</v>
          </cell>
          <cell r="AD13">
            <v>414112</v>
          </cell>
          <cell r="AE13">
            <v>5296078368</v>
          </cell>
        </row>
        <row r="14">
          <cell r="A14">
            <v>11000157</v>
          </cell>
          <cell r="B14" t="str">
            <v>BATUGIN ELIXIR -BT 120 ML</v>
          </cell>
          <cell r="C14" t="str">
            <v>BOT</v>
          </cell>
          <cell r="D14">
            <v>122500</v>
          </cell>
          <cell r="E14">
            <v>647412500</v>
          </cell>
          <cell r="F14"/>
          <cell r="G14"/>
          <cell r="H14"/>
          <cell r="I14"/>
          <cell r="J14"/>
          <cell r="K14"/>
          <cell r="L14">
            <v>24500</v>
          </cell>
          <cell r="M14">
            <v>129482500</v>
          </cell>
          <cell r="N14"/>
          <cell r="O14"/>
          <cell r="P14"/>
          <cell r="Q14"/>
          <cell r="R14"/>
          <cell r="S14"/>
          <cell r="T14"/>
          <cell r="U14"/>
          <cell r="V14">
            <v>121167</v>
          </cell>
          <cell r="W14">
            <v>640367595</v>
          </cell>
          <cell r="X14">
            <v>10716</v>
          </cell>
          <cell r="Y14">
            <v>56634060</v>
          </cell>
          <cell r="Z14"/>
          <cell r="AA14"/>
          <cell r="AB14">
            <v>278883</v>
          </cell>
          <cell r="AC14">
            <v>1473896655</v>
          </cell>
          <cell r="AD14">
            <v>268167</v>
          </cell>
          <cell r="AE14">
            <v>1417262595</v>
          </cell>
        </row>
        <row r="15">
          <cell r="A15">
            <v>11000158</v>
          </cell>
          <cell r="B15" t="str">
            <v>BATUGIN ELIXIR -BT 300 ML</v>
          </cell>
          <cell r="C15" t="str">
            <v>BOT</v>
          </cell>
          <cell r="D15">
            <v>127400</v>
          </cell>
          <cell r="E15">
            <v>1275274000</v>
          </cell>
          <cell r="F15">
            <v>39200</v>
          </cell>
          <cell r="G15">
            <v>392392000</v>
          </cell>
          <cell r="H15">
            <v>29400</v>
          </cell>
          <cell r="I15">
            <v>294294000</v>
          </cell>
          <cell r="J15"/>
          <cell r="K15"/>
          <cell r="L15">
            <v>39200</v>
          </cell>
          <cell r="M15">
            <v>392392000</v>
          </cell>
          <cell r="N15">
            <v>39200</v>
          </cell>
          <cell r="O15">
            <v>392392000</v>
          </cell>
          <cell r="P15">
            <v>46018</v>
          </cell>
          <cell r="Q15">
            <v>460640180</v>
          </cell>
          <cell r="R15">
            <v>30022</v>
          </cell>
          <cell r="S15">
            <v>300520220</v>
          </cell>
          <cell r="T15"/>
          <cell r="U15"/>
          <cell r="V15">
            <v>31517</v>
          </cell>
          <cell r="W15">
            <v>315485170</v>
          </cell>
          <cell r="X15"/>
          <cell r="Y15"/>
          <cell r="Z15"/>
          <cell r="AA15"/>
          <cell r="AB15">
            <v>381957</v>
          </cell>
          <cell r="AC15">
            <v>3823389570</v>
          </cell>
          <cell r="AD15">
            <v>381957</v>
          </cell>
          <cell r="AE15">
            <v>3823389570</v>
          </cell>
        </row>
        <row r="16">
          <cell r="A16">
            <v>11000161</v>
          </cell>
          <cell r="B16" t="str">
            <v>CAPTOPRIL 12.5 MG TAB (DUS 100 TAB)</v>
          </cell>
          <cell r="C16" t="str">
            <v>DUS</v>
          </cell>
          <cell r="D16">
            <v>55534</v>
          </cell>
          <cell r="E16">
            <v>754707060</v>
          </cell>
          <cell r="F16"/>
          <cell r="G16"/>
          <cell r="H16"/>
          <cell r="I16"/>
          <cell r="J16"/>
          <cell r="K16"/>
          <cell r="L16"/>
          <cell r="M16"/>
          <cell r="N16"/>
          <cell r="O16"/>
          <cell r="P16">
            <v>32665</v>
          </cell>
          <cell r="Q16">
            <v>443917350</v>
          </cell>
          <cell r="R16"/>
          <cell r="S16"/>
          <cell r="T16">
            <v>16333</v>
          </cell>
          <cell r="U16">
            <v>221965470</v>
          </cell>
          <cell r="V16"/>
          <cell r="W16"/>
          <cell r="X16"/>
          <cell r="Y16"/>
          <cell r="Z16">
            <v>16333</v>
          </cell>
          <cell r="AA16">
            <v>221965470</v>
          </cell>
          <cell r="AB16">
            <v>120865</v>
          </cell>
          <cell r="AC16">
            <v>1642555350</v>
          </cell>
          <cell r="AD16">
            <v>104532</v>
          </cell>
          <cell r="AE16">
            <v>1420589880</v>
          </cell>
        </row>
        <row r="17">
          <cell r="A17">
            <v>11000163</v>
          </cell>
          <cell r="B17" t="str">
            <v>CARTYLO 80 MG-STRIP 10X10 TABLET</v>
          </cell>
          <cell r="C17" t="str">
            <v>DUS</v>
          </cell>
          <cell r="D17">
            <v>7840</v>
          </cell>
          <cell r="E17">
            <v>157976000</v>
          </cell>
          <cell r="F17">
            <v>11760</v>
          </cell>
          <cell r="G17">
            <v>236964000</v>
          </cell>
          <cell r="H17">
            <v>11760</v>
          </cell>
          <cell r="I17">
            <v>236964000</v>
          </cell>
          <cell r="J17"/>
          <cell r="K17"/>
          <cell r="L17">
            <v>7840</v>
          </cell>
          <cell r="M17">
            <v>157976000</v>
          </cell>
          <cell r="N17">
            <v>7840</v>
          </cell>
          <cell r="O17">
            <v>157976000</v>
          </cell>
          <cell r="P17"/>
          <cell r="Q17"/>
          <cell r="R17"/>
          <cell r="S17"/>
          <cell r="T17"/>
          <cell r="U17"/>
          <cell r="V17">
            <v>7840</v>
          </cell>
          <cell r="W17">
            <v>157976000</v>
          </cell>
          <cell r="X17">
            <v>7636</v>
          </cell>
          <cell r="Y17">
            <v>153865400</v>
          </cell>
          <cell r="Z17"/>
          <cell r="AA17"/>
          <cell r="AB17">
            <v>62516</v>
          </cell>
          <cell r="AC17">
            <v>1259697400</v>
          </cell>
          <cell r="AD17">
            <v>54880</v>
          </cell>
          <cell r="AE17">
            <v>1105832000</v>
          </cell>
        </row>
        <row r="18">
          <cell r="A18">
            <v>11000167</v>
          </cell>
          <cell r="B18" t="str">
            <v>CHLORPROMAZIN 100 MG (DUS 100 TAB)</v>
          </cell>
          <cell r="C18" t="str">
            <v>DUS</v>
          </cell>
          <cell r="D18">
            <v>15328</v>
          </cell>
          <cell r="E18">
            <v>581927520</v>
          </cell>
          <cell r="F18"/>
          <cell r="G18"/>
          <cell r="H18"/>
          <cell r="I18"/>
          <cell r="J18"/>
          <cell r="K18"/>
          <cell r="L18"/>
          <cell r="M18"/>
          <cell r="N18"/>
          <cell r="O18"/>
          <cell r="P18"/>
          <cell r="Q18"/>
          <cell r="R18"/>
          <cell r="S18"/>
          <cell r="T18"/>
          <cell r="U18"/>
          <cell r="V18"/>
          <cell r="W18"/>
          <cell r="X18"/>
          <cell r="Y18"/>
          <cell r="Z18"/>
          <cell r="AA18"/>
          <cell r="AB18">
            <v>15328</v>
          </cell>
          <cell r="AC18">
            <v>581927520</v>
          </cell>
          <cell r="AD18">
            <v>15328</v>
          </cell>
          <cell r="AE18">
            <v>581927520</v>
          </cell>
        </row>
        <row r="19">
          <cell r="A19">
            <v>11000169</v>
          </cell>
          <cell r="B19" t="str">
            <v>CIMETIDINE 200 MG (DUS 100 TAB)</v>
          </cell>
          <cell r="C19" t="str">
            <v>DUS</v>
          </cell>
          <cell r="D19">
            <v>11760</v>
          </cell>
          <cell r="E19">
            <v>349942320</v>
          </cell>
          <cell r="F19">
            <v>11760</v>
          </cell>
          <cell r="G19">
            <v>349942320</v>
          </cell>
          <cell r="H19">
            <v>11760</v>
          </cell>
          <cell r="I19">
            <v>349942320</v>
          </cell>
          <cell r="J19">
            <v>11760</v>
          </cell>
          <cell r="K19">
            <v>349942320</v>
          </cell>
          <cell r="L19">
            <v>11760</v>
          </cell>
          <cell r="M19">
            <v>349942320</v>
          </cell>
          <cell r="N19">
            <v>11760</v>
          </cell>
          <cell r="O19">
            <v>349942320</v>
          </cell>
          <cell r="P19"/>
          <cell r="Q19"/>
          <cell r="R19"/>
          <cell r="S19"/>
          <cell r="T19">
            <v>11760</v>
          </cell>
          <cell r="U19">
            <v>349942320</v>
          </cell>
          <cell r="V19"/>
          <cell r="W19"/>
          <cell r="X19"/>
          <cell r="Y19"/>
          <cell r="Z19"/>
          <cell r="AA19"/>
          <cell r="AB19">
            <v>82320</v>
          </cell>
          <cell r="AC19">
            <v>2449596240</v>
          </cell>
          <cell r="AD19">
            <v>82320</v>
          </cell>
          <cell r="AE19">
            <v>2449596240</v>
          </cell>
        </row>
        <row r="20">
          <cell r="A20">
            <v>11000170</v>
          </cell>
          <cell r="B20" t="str">
            <v>CLONIDINE 0.15 MG (DUS 100 TAB)</v>
          </cell>
          <cell r="C20" t="str">
            <v>DUS</v>
          </cell>
          <cell r="D20">
            <v>27440</v>
          </cell>
          <cell r="E20">
            <v>436707600</v>
          </cell>
          <cell r="F20"/>
          <cell r="G20"/>
          <cell r="H20"/>
          <cell r="I20"/>
          <cell r="J20">
            <v>31360</v>
          </cell>
          <cell r="K20">
            <v>499094400</v>
          </cell>
          <cell r="L20">
            <v>23520</v>
          </cell>
          <cell r="M20">
            <v>374320800</v>
          </cell>
          <cell r="N20">
            <v>15680</v>
          </cell>
          <cell r="O20">
            <v>249547200</v>
          </cell>
          <cell r="P20"/>
          <cell r="Q20"/>
          <cell r="R20">
            <v>15680</v>
          </cell>
          <cell r="S20">
            <v>249547200</v>
          </cell>
          <cell r="T20">
            <v>31360</v>
          </cell>
          <cell r="U20">
            <v>499094400</v>
          </cell>
          <cell r="V20">
            <v>15680</v>
          </cell>
          <cell r="W20">
            <v>249547200</v>
          </cell>
          <cell r="X20">
            <v>7840</v>
          </cell>
          <cell r="Y20">
            <v>124773600</v>
          </cell>
          <cell r="Z20">
            <v>15680</v>
          </cell>
          <cell r="AA20">
            <v>249547200</v>
          </cell>
          <cell r="AB20">
            <v>184240</v>
          </cell>
          <cell r="AC20">
            <v>2932179600</v>
          </cell>
          <cell r="AD20">
            <v>160720</v>
          </cell>
          <cell r="AE20">
            <v>2557858800</v>
          </cell>
        </row>
        <row r="21">
          <cell r="A21">
            <v>11000171</v>
          </cell>
          <cell r="B21" t="str">
            <v>CLOPIDOGREL 75 MG (DUS 30 TAB)</v>
          </cell>
          <cell r="C21" t="str">
            <v>DUS</v>
          </cell>
          <cell r="D21">
            <v>14374</v>
          </cell>
          <cell r="E21">
            <v>388989188</v>
          </cell>
          <cell r="F21">
            <v>28747</v>
          </cell>
          <cell r="G21">
            <v>777951314</v>
          </cell>
          <cell r="H21">
            <v>129363</v>
          </cell>
          <cell r="I21">
            <v>3500821506</v>
          </cell>
          <cell r="J21">
            <v>28746</v>
          </cell>
          <cell r="K21">
            <v>777924252</v>
          </cell>
          <cell r="L21"/>
          <cell r="M21"/>
          <cell r="N21"/>
          <cell r="O21"/>
          <cell r="P21"/>
          <cell r="Q21"/>
          <cell r="R21">
            <v>201219</v>
          </cell>
          <cell r="S21">
            <v>5445388578</v>
          </cell>
          <cell r="T21"/>
          <cell r="U21"/>
          <cell r="V21">
            <v>402438</v>
          </cell>
          <cell r="W21">
            <v>10890777156</v>
          </cell>
          <cell r="X21">
            <v>271386</v>
          </cell>
          <cell r="Y21">
            <v>7344247932</v>
          </cell>
          <cell r="Z21"/>
          <cell r="AA21"/>
          <cell r="AB21">
            <v>1076273</v>
          </cell>
          <cell r="AC21">
            <v>29126099926</v>
          </cell>
          <cell r="AD21">
            <v>804887</v>
          </cell>
          <cell r="AE21">
            <v>21781851994</v>
          </cell>
        </row>
        <row r="22">
          <cell r="A22">
            <v>11000173</v>
          </cell>
          <cell r="B22" t="str">
            <v>COTRIMOXAZOLE ADULT (DUS 100 TAB)</v>
          </cell>
          <cell r="C22" t="str">
            <v>DUS</v>
          </cell>
          <cell r="D22"/>
          <cell r="E22"/>
          <cell r="F22"/>
          <cell r="G22"/>
          <cell r="H22">
            <v>9800</v>
          </cell>
          <cell r="I22">
            <v>286003200</v>
          </cell>
          <cell r="J22"/>
          <cell r="K22"/>
          <cell r="L22"/>
          <cell r="M22"/>
          <cell r="N22"/>
          <cell r="O22"/>
          <cell r="P22"/>
          <cell r="Q22"/>
          <cell r="R22">
            <v>4900</v>
          </cell>
          <cell r="S22">
            <v>143001600</v>
          </cell>
          <cell r="T22"/>
          <cell r="U22"/>
          <cell r="V22"/>
          <cell r="W22"/>
          <cell r="X22"/>
          <cell r="Y22"/>
          <cell r="Z22">
            <v>4900</v>
          </cell>
          <cell r="AA22">
            <v>143001600</v>
          </cell>
          <cell r="AB22">
            <v>19600</v>
          </cell>
          <cell r="AC22">
            <v>572006400</v>
          </cell>
          <cell r="AD22">
            <v>14700</v>
          </cell>
          <cell r="AE22">
            <v>429004800</v>
          </cell>
        </row>
        <row r="23">
          <cell r="A23">
            <v>11000182</v>
          </cell>
          <cell r="B23" t="str">
            <v>DEXAMETHASONE 0.5 MG (DUS 100 TAB)</v>
          </cell>
          <cell r="C23" t="str">
            <v>DUS</v>
          </cell>
          <cell r="D23">
            <v>47040</v>
          </cell>
          <cell r="E23">
            <v>508878720</v>
          </cell>
          <cell r="F23">
            <v>15680</v>
          </cell>
          <cell r="G23">
            <v>169626240</v>
          </cell>
          <cell r="H23"/>
          <cell r="I23"/>
          <cell r="J23"/>
          <cell r="K23"/>
          <cell r="L23"/>
          <cell r="M23"/>
          <cell r="N23">
            <v>15680</v>
          </cell>
          <cell r="O23">
            <v>169626240</v>
          </cell>
          <cell r="P23"/>
          <cell r="Q23"/>
          <cell r="R23"/>
          <cell r="S23"/>
          <cell r="T23"/>
          <cell r="U23"/>
          <cell r="V23">
            <v>15680</v>
          </cell>
          <cell r="W23">
            <v>169626240</v>
          </cell>
          <cell r="X23">
            <v>15680</v>
          </cell>
          <cell r="Y23">
            <v>169626240</v>
          </cell>
          <cell r="Z23"/>
          <cell r="AA23"/>
          <cell r="AB23">
            <v>109760</v>
          </cell>
          <cell r="AC23">
            <v>1187383680</v>
          </cell>
          <cell r="AD23">
            <v>94080</v>
          </cell>
          <cell r="AE23">
            <v>1017757440</v>
          </cell>
        </row>
        <row r="24">
          <cell r="A24">
            <v>11000187</v>
          </cell>
          <cell r="B24" t="str">
            <v>DILTIAZEM 30 MG (DUS 100 TAB)</v>
          </cell>
          <cell r="C24" t="str">
            <v>DUS</v>
          </cell>
          <cell r="D24"/>
          <cell r="E24"/>
          <cell r="F24">
            <v>11760</v>
          </cell>
          <cell r="G24">
            <v>190159200</v>
          </cell>
          <cell r="H24">
            <v>11760</v>
          </cell>
          <cell r="I24">
            <v>190159200</v>
          </cell>
          <cell r="J24"/>
          <cell r="K24"/>
          <cell r="L24">
            <v>11760</v>
          </cell>
          <cell r="M24">
            <v>190159200</v>
          </cell>
          <cell r="N24"/>
          <cell r="O24"/>
          <cell r="P24"/>
          <cell r="Q24"/>
          <cell r="R24"/>
          <cell r="S24"/>
          <cell r="T24"/>
          <cell r="U24"/>
          <cell r="V24">
            <v>23520</v>
          </cell>
          <cell r="W24">
            <v>380318400</v>
          </cell>
          <cell r="X24"/>
          <cell r="Y24"/>
          <cell r="Z24"/>
          <cell r="AA24"/>
          <cell r="AB24">
            <v>58800</v>
          </cell>
          <cell r="AC24">
            <v>950796000</v>
          </cell>
          <cell r="AD24">
            <v>58800</v>
          </cell>
          <cell r="AE24">
            <v>950796000</v>
          </cell>
        </row>
        <row r="25">
          <cell r="A25">
            <v>11000192</v>
          </cell>
          <cell r="B25" t="str">
            <v>ERGOTAMINE COFFEINE (BTL 100 TAB)</v>
          </cell>
          <cell r="C25" t="str">
            <v>BOT</v>
          </cell>
          <cell r="D25">
            <v>19600</v>
          </cell>
          <cell r="E25">
            <v>365579200</v>
          </cell>
          <cell r="F25"/>
          <cell r="G25"/>
          <cell r="H25"/>
          <cell r="I25"/>
          <cell r="J25"/>
          <cell r="K25"/>
          <cell r="L25"/>
          <cell r="M25"/>
          <cell r="N25"/>
          <cell r="O25"/>
          <cell r="P25"/>
          <cell r="Q25"/>
          <cell r="R25"/>
          <cell r="S25"/>
          <cell r="T25"/>
          <cell r="U25"/>
          <cell r="V25"/>
          <cell r="W25"/>
          <cell r="X25"/>
          <cell r="Y25"/>
          <cell r="Z25"/>
          <cell r="AA25"/>
          <cell r="AB25">
            <v>19600</v>
          </cell>
          <cell r="AC25">
            <v>365579200</v>
          </cell>
          <cell r="AD25">
            <v>19600</v>
          </cell>
          <cell r="AE25">
            <v>365579200</v>
          </cell>
        </row>
        <row r="26">
          <cell r="A26">
            <v>11000194</v>
          </cell>
          <cell r="B26" t="str">
            <v>ETHAMBUTOL 500 MG (DUS 100 TAB)</v>
          </cell>
          <cell r="C26" t="str">
            <v>DUS</v>
          </cell>
          <cell r="D26">
            <v>4222</v>
          </cell>
          <cell r="E26">
            <v>244951996</v>
          </cell>
          <cell r="F26">
            <v>12126</v>
          </cell>
          <cell r="G26">
            <v>703526268</v>
          </cell>
          <cell r="H26">
            <v>3731</v>
          </cell>
          <cell r="I26">
            <v>216465158</v>
          </cell>
          <cell r="J26"/>
          <cell r="K26"/>
          <cell r="L26">
            <v>3712</v>
          </cell>
          <cell r="M26">
            <v>215362816</v>
          </cell>
          <cell r="N26">
            <v>9800</v>
          </cell>
          <cell r="O26">
            <v>568576400</v>
          </cell>
          <cell r="P26"/>
          <cell r="Q26"/>
          <cell r="R26"/>
          <cell r="S26"/>
          <cell r="T26">
            <v>3769</v>
          </cell>
          <cell r="U26">
            <v>218669842</v>
          </cell>
          <cell r="V26"/>
          <cell r="W26"/>
          <cell r="X26">
            <v>7538</v>
          </cell>
          <cell r="Y26">
            <v>437339684</v>
          </cell>
          <cell r="Z26">
            <v>1509</v>
          </cell>
          <cell r="AA26">
            <v>87549162</v>
          </cell>
          <cell r="AB26">
            <v>46407</v>
          </cell>
          <cell r="AC26">
            <v>2692441326</v>
          </cell>
          <cell r="AD26">
            <v>37360</v>
          </cell>
          <cell r="AE26">
            <v>2167552480</v>
          </cell>
        </row>
        <row r="27">
          <cell r="A27">
            <v>11000197</v>
          </cell>
          <cell r="B27" t="str">
            <v>FITUNO KAPLET-BLISTER 3X10 KAPLET</v>
          </cell>
          <cell r="C27" t="str">
            <v>DUS</v>
          </cell>
          <cell r="D27">
            <v>36040</v>
          </cell>
          <cell r="E27">
            <v>415433080</v>
          </cell>
          <cell r="F27">
            <v>24500</v>
          </cell>
          <cell r="G27">
            <v>282411500</v>
          </cell>
          <cell r="H27">
            <v>24500</v>
          </cell>
          <cell r="I27">
            <v>282411500</v>
          </cell>
          <cell r="J27">
            <v>122500</v>
          </cell>
          <cell r="K27">
            <v>1412057500</v>
          </cell>
          <cell r="L27">
            <v>61250</v>
          </cell>
          <cell r="M27">
            <v>706028750</v>
          </cell>
          <cell r="N27">
            <v>61250</v>
          </cell>
          <cell r="O27">
            <v>706028750</v>
          </cell>
          <cell r="P27">
            <v>60662</v>
          </cell>
          <cell r="Q27">
            <v>699250874</v>
          </cell>
          <cell r="R27">
            <v>139523</v>
          </cell>
          <cell r="S27">
            <v>1608281621</v>
          </cell>
          <cell r="T27">
            <v>103125</v>
          </cell>
          <cell r="U27">
            <v>1188721875</v>
          </cell>
          <cell r="V27">
            <v>33040</v>
          </cell>
          <cell r="W27">
            <v>380852080</v>
          </cell>
          <cell r="X27">
            <v>181986</v>
          </cell>
          <cell r="Y27">
            <v>2097752622</v>
          </cell>
          <cell r="Z27">
            <v>16362</v>
          </cell>
          <cell r="AA27">
            <v>188604774</v>
          </cell>
          <cell r="AB27">
            <v>864738</v>
          </cell>
          <cell r="AC27">
            <v>9967834926</v>
          </cell>
          <cell r="AD27">
            <v>666390</v>
          </cell>
          <cell r="AE27">
            <v>7681477530</v>
          </cell>
        </row>
        <row r="28">
          <cell r="A28">
            <v>11000200</v>
          </cell>
          <cell r="B28" t="str">
            <v>FUROSEMIDE 40 MG (DUS 200 TAB)</v>
          </cell>
          <cell r="C28" t="str">
            <v>DUS</v>
          </cell>
          <cell r="D28">
            <v>70560</v>
          </cell>
          <cell r="E28">
            <v>1132064640</v>
          </cell>
          <cell r="F28">
            <v>79380</v>
          </cell>
          <cell r="G28">
            <v>1273572720</v>
          </cell>
          <cell r="H28">
            <v>70560</v>
          </cell>
          <cell r="I28">
            <v>1132064640</v>
          </cell>
          <cell r="J28"/>
          <cell r="K28"/>
          <cell r="L28">
            <v>17640</v>
          </cell>
          <cell r="M28">
            <v>283016160</v>
          </cell>
          <cell r="N28">
            <v>44100</v>
          </cell>
          <cell r="O28">
            <v>707540400</v>
          </cell>
          <cell r="P28"/>
          <cell r="Q28"/>
          <cell r="R28">
            <v>17580</v>
          </cell>
          <cell r="S28">
            <v>282053520</v>
          </cell>
          <cell r="T28">
            <v>35280</v>
          </cell>
          <cell r="U28">
            <v>566032320</v>
          </cell>
          <cell r="V28">
            <v>105840</v>
          </cell>
          <cell r="W28">
            <v>1698096960</v>
          </cell>
          <cell r="X28">
            <v>52920</v>
          </cell>
          <cell r="Y28">
            <v>849048480</v>
          </cell>
          <cell r="Z28">
            <v>18515</v>
          </cell>
          <cell r="AA28">
            <v>297054660</v>
          </cell>
          <cell r="AB28">
            <v>512375</v>
          </cell>
          <cell r="AC28">
            <v>8220544500</v>
          </cell>
          <cell r="AD28">
            <v>440940</v>
          </cell>
          <cell r="AE28">
            <v>7074441360</v>
          </cell>
        </row>
        <row r="29">
          <cell r="A29">
            <v>11000202</v>
          </cell>
          <cell r="B29" t="str">
            <v>GRISEOFULVIN 125 MG(DUS 100 TAB)</v>
          </cell>
          <cell r="C29" t="str">
            <v>DUS</v>
          </cell>
          <cell r="D29"/>
          <cell r="E29"/>
          <cell r="F29"/>
          <cell r="G29"/>
          <cell r="H29"/>
          <cell r="I29"/>
          <cell r="J29"/>
          <cell r="K29"/>
          <cell r="L29"/>
          <cell r="M29"/>
          <cell r="N29"/>
          <cell r="O29"/>
          <cell r="P29"/>
          <cell r="Q29"/>
          <cell r="R29"/>
          <cell r="S29"/>
          <cell r="T29"/>
          <cell r="U29"/>
          <cell r="V29">
            <v>28214</v>
          </cell>
          <cell r="W29">
            <v>690368366</v>
          </cell>
          <cell r="X29">
            <v>29400</v>
          </cell>
          <cell r="Y29">
            <v>719388600</v>
          </cell>
          <cell r="Z29">
            <v>14700</v>
          </cell>
          <cell r="AA29">
            <v>359694300</v>
          </cell>
          <cell r="AB29">
            <v>72314</v>
          </cell>
          <cell r="AC29">
            <v>1769451266</v>
          </cell>
          <cell r="AD29">
            <v>28214</v>
          </cell>
          <cell r="AE29">
            <v>690368366</v>
          </cell>
        </row>
        <row r="30">
          <cell r="A30">
            <v>11000204</v>
          </cell>
          <cell r="B30" t="str">
            <v>HYDROCLOROTIAZID 25 MG (DUS 100 TAB)</v>
          </cell>
          <cell r="C30" t="str">
            <v>DUS</v>
          </cell>
          <cell r="D30">
            <v>49001</v>
          </cell>
          <cell r="E30">
            <v>322916590</v>
          </cell>
          <cell r="F30">
            <v>57494</v>
          </cell>
          <cell r="G30">
            <v>378885460</v>
          </cell>
          <cell r="H30"/>
          <cell r="I30"/>
          <cell r="J30">
            <v>18294</v>
          </cell>
          <cell r="K30">
            <v>120557460</v>
          </cell>
          <cell r="L30">
            <v>36587</v>
          </cell>
          <cell r="M30">
            <v>241108330</v>
          </cell>
          <cell r="N30"/>
          <cell r="O30"/>
          <cell r="P30">
            <v>42813</v>
          </cell>
          <cell r="Q30">
            <v>282137670</v>
          </cell>
          <cell r="R30">
            <v>54881</v>
          </cell>
          <cell r="S30">
            <v>361665790</v>
          </cell>
          <cell r="T30">
            <v>54881</v>
          </cell>
          <cell r="U30">
            <v>361665790</v>
          </cell>
          <cell r="V30"/>
          <cell r="W30"/>
          <cell r="X30"/>
          <cell r="Y30"/>
          <cell r="Z30">
            <v>18294</v>
          </cell>
          <cell r="AA30">
            <v>120557460</v>
          </cell>
          <cell r="AB30">
            <v>332245</v>
          </cell>
          <cell r="AC30">
            <v>2189494550</v>
          </cell>
          <cell r="AD30">
            <v>313951</v>
          </cell>
          <cell r="AE30">
            <v>2068937090</v>
          </cell>
        </row>
        <row r="31">
          <cell r="A31">
            <v>11000206</v>
          </cell>
          <cell r="B31" t="str">
            <v>ISONAT 5 MG-STRIP 5X10 TABLET</v>
          </cell>
          <cell r="C31" t="str">
            <v>DUS</v>
          </cell>
          <cell r="D31">
            <v>12250</v>
          </cell>
          <cell r="E31">
            <v>89167750</v>
          </cell>
          <cell r="F31"/>
          <cell r="G31"/>
          <cell r="H31"/>
          <cell r="I31"/>
          <cell r="J31"/>
          <cell r="K31"/>
          <cell r="L31"/>
          <cell r="M31"/>
          <cell r="N31"/>
          <cell r="O31"/>
          <cell r="P31"/>
          <cell r="Q31"/>
          <cell r="R31"/>
          <cell r="S31"/>
          <cell r="T31"/>
          <cell r="U31"/>
          <cell r="V31"/>
          <cell r="W31"/>
          <cell r="X31"/>
          <cell r="Y31"/>
          <cell r="Z31"/>
          <cell r="AA31"/>
          <cell r="AB31">
            <v>12250</v>
          </cell>
          <cell r="AC31">
            <v>89167750</v>
          </cell>
          <cell r="AD31">
            <v>12250</v>
          </cell>
          <cell r="AE31">
            <v>89167750</v>
          </cell>
        </row>
        <row r="32">
          <cell r="A32">
            <v>11000207</v>
          </cell>
          <cell r="B32" t="str">
            <v>ISONAT 10 MG-STRIP 5X10 TABLET</v>
          </cell>
          <cell r="C32" t="str">
            <v>DUS</v>
          </cell>
          <cell r="D32"/>
          <cell r="E32"/>
          <cell r="F32"/>
          <cell r="G32"/>
          <cell r="H32">
            <v>12250</v>
          </cell>
          <cell r="I32">
            <v>112381500</v>
          </cell>
          <cell r="J32"/>
          <cell r="K32"/>
          <cell r="L32"/>
          <cell r="M32"/>
          <cell r="N32"/>
          <cell r="O32"/>
          <cell r="P32"/>
          <cell r="Q32"/>
          <cell r="R32"/>
          <cell r="S32"/>
          <cell r="T32"/>
          <cell r="U32"/>
          <cell r="V32"/>
          <cell r="W32"/>
          <cell r="X32"/>
          <cell r="Y32"/>
          <cell r="Z32"/>
          <cell r="AA32"/>
          <cell r="AB32">
            <v>12250</v>
          </cell>
          <cell r="AC32">
            <v>112381500</v>
          </cell>
          <cell r="AD32">
            <v>12250</v>
          </cell>
          <cell r="AE32">
            <v>112381500</v>
          </cell>
        </row>
        <row r="33">
          <cell r="A33">
            <v>11000208</v>
          </cell>
          <cell r="B33" t="str">
            <v>ISONIAZID 100 MG (DUS 100 TAB)</v>
          </cell>
          <cell r="C33" t="str">
            <v>DUS</v>
          </cell>
          <cell r="D33"/>
          <cell r="E33"/>
          <cell r="F33"/>
          <cell r="G33"/>
          <cell r="H33">
            <v>11760</v>
          </cell>
          <cell r="I33">
            <v>224745360</v>
          </cell>
          <cell r="J33">
            <v>23520</v>
          </cell>
          <cell r="K33">
            <v>449490720</v>
          </cell>
          <cell r="L33">
            <v>23520</v>
          </cell>
          <cell r="M33">
            <v>449490720</v>
          </cell>
          <cell r="N33">
            <v>11760</v>
          </cell>
          <cell r="O33">
            <v>224745360</v>
          </cell>
          <cell r="P33">
            <v>11760</v>
          </cell>
          <cell r="Q33">
            <v>224745360</v>
          </cell>
          <cell r="R33">
            <v>23520</v>
          </cell>
          <cell r="S33">
            <v>449490720</v>
          </cell>
          <cell r="T33">
            <v>23520</v>
          </cell>
          <cell r="U33">
            <v>449490720</v>
          </cell>
          <cell r="V33"/>
          <cell r="W33"/>
          <cell r="X33"/>
          <cell r="Y33"/>
          <cell r="Z33"/>
          <cell r="AA33"/>
          <cell r="AB33">
            <v>129360</v>
          </cell>
          <cell r="AC33">
            <v>2472198960</v>
          </cell>
          <cell r="AD33">
            <v>129360</v>
          </cell>
          <cell r="AE33">
            <v>2472198960</v>
          </cell>
        </row>
        <row r="34">
          <cell r="A34">
            <v>11000210</v>
          </cell>
          <cell r="B34" t="str">
            <v>ISONIAZID 300 MG (DUS 100 TAB)</v>
          </cell>
          <cell r="C34" t="str">
            <v>DUS</v>
          </cell>
          <cell r="D34">
            <v>28175</v>
          </cell>
          <cell r="E34">
            <v>728887250</v>
          </cell>
          <cell r="F34">
            <v>22050</v>
          </cell>
          <cell r="G34">
            <v>570433500</v>
          </cell>
          <cell r="H34">
            <v>22050</v>
          </cell>
          <cell r="I34">
            <v>570433500</v>
          </cell>
          <cell r="J34">
            <v>34300</v>
          </cell>
          <cell r="K34">
            <v>887341000</v>
          </cell>
          <cell r="L34">
            <v>34300</v>
          </cell>
          <cell r="M34">
            <v>887341000</v>
          </cell>
          <cell r="N34">
            <v>27440</v>
          </cell>
          <cell r="O34">
            <v>709872800</v>
          </cell>
          <cell r="P34">
            <v>41015</v>
          </cell>
          <cell r="Q34">
            <v>1061058050</v>
          </cell>
          <cell r="R34"/>
          <cell r="S34"/>
          <cell r="T34">
            <v>27333</v>
          </cell>
          <cell r="U34">
            <v>707104710</v>
          </cell>
          <cell r="V34"/>
          <cell r="W34"/>
          <cell r="X34">
            <v>38000</v>
          </cell>
          <cell r="Y34">
            <v>983060000</v>
          </cell>
          <cell r="Z34"/>
          <cell r="AA34"/>
          <cell r="AB34">
            <v>274663</v>
          </cell>
          <cell r="AC34">
            <v>7105531810</v>
          </cell>
          <cell r="AD34">
            <v>236663</v>
          </cell>
          <cell r="AE34">
            <v>6122471810</v>
          </cell>
        </row>
        <row r="35">
          <cell r="A35">
            <v>11000213</v>
          </cell>
          <cell r="B35" t="str">
            <v>KETOCONAZOLE 200 MG (DUS 50 TAB)</v>
          </cell>
          <cell r="C35" t="str">
            <v>DUS</v>
          </cell>
          <cell r="D35">
            <v>9195</v>
          </cell>
          <cell r="E35">
            <v>243621525</v>
          </cell>
          <cell r="F35"/>
          <cell r="G35"/>
          <cell r="H35"/>
          <cell r="I35"/>
          <cell r="J35"/>
          <cell r="K35"/>
          <cell r="L35"/>
          <cell r="M35"/>
          <cell r="N35"/>
          <cell r="O35"/>
          <cell r="P35"/>
          <cell r="Q35"/>
          <cell r="R35"/>
          <cell r="S35"/>
          <cell r="T35"/>
          <cell r="U35"/>
          <cell r="V35"/>
          <cell r="W35"/>
          <cell r="X35"/>
          <cell r="Y35"/>
          <cell r="Z35"/>
          <cell r="AA35"/>
          <cell r="AB35">
            <v>9195</v>
          </cell>
          <cell r="AC35">
            <v>243621525</v>
          </cell>
          <cell r="AD35">
            <v>9195</v>
          </cell>
          <cell r="AE35">
            <v>243621525</v>
          </cell>
        </row>
        <row r="36">
          <cell r="A36">
            <v>11000216</v>
          </cell>
          <cell r="B36" t="str">
            <v>KINA (DUS 24 STRIP)</v>
          </cell>
          <cell r="C36" t="str">
            <v>DUS</v>
          </cell>
          <cell r="D36">
            <v>35451</v>
          </cell>
          <cell r="E36">
            <v>5082822576</v>
          </cell>
          <cell r="F36"/>
          <cell r="G36"/>
          <cell r="H36"/>
          <cell r="I36"/>
          <cell r="J36"/>
          <cell r="K36"/>
          <cell r="L36"/>
          <cell r="M36"/>
          <cell r="N36"/>
          <cell r="O36"/>
          <cell r="P36"/>
          <cell r="Q36"/>
          <cell r="R36"/>
          <cell r="S36"/>
          <cell r="T36"/>
          <cell r="U36"/>
          <cell r="V36">
            <v>12000</v>
          </cell>
          <cell r="W36">
            <v>1720512000</v>
          </cell>
          <cell r="X36">
            <v>10784</v>
          </cell>
          <cell r="Y36">
            <v>1546166784</v>
          </cell>
          <cell r="Z36"/>
          <cell r="AA36"/>
          <cell r="AB36">
            <v>58235</v>
          </cell>
          <cell r="AC36">
            <v>8349501360</v>
          </cell>
          <cell r="AD36">
            <v>47451</v>
          </cell>
          <cell r="AE36">
            <v>6803334576</v>
          </cell>
        </row>
        <row r="37">
          <cell r="A37">
            <v>11000220</v>
          </cell>
          <cell r="B37" t="str">
            <v>MELOXICAM 15 MG (DUS 20 TAB)</v>
          </cell>
          <cell r="C37" t="str">
            <v>DUS</v>
          </cell>
          <cell r="D37"/>
          <cell r="E37"/>
          <cell r="F37"/>
          <cell r="G37"/>
          <cell r="H37"/>
          <cell r="I37"/>
          <cell r="J37"/>
          <cell r="K37"/>
          <cell r="L37"/>
          <cell r="M37"/>
          <cell r="N37">
            <v>17150</v>
          </cell>
          <cell r="O37">
            <v>87104850</v>
          </cell>
          <cell r="P37"/>
          <cell r="Q37"/>
          <cell r="R37"/>
          <cell r="S37"/>
          <cell r="T37"/>
          <cell r="U37"/>
          <cell r="V37">
            <v>17150</v>
          </cell>
          <cell r="W37">
            <v>87104850</v>
          </cell>
          <cell r="X37"/>
          <cell r="Y37"/>
          <cell r="Z37">
            <v>17150</v>
          </cell>
          <cell r="AA37">
            <v>87104850</v>
          </cell>
          <cell r="AB37">
            <v>51450</v>
          </cell>
          <cell r="AC37">
            <v>261314550</v>
          </cell>
          <cell r="AD37">
            <v>34300</v>
          </cell>
          <cell r="AE37">
            <v>174209700</v>
          </cell>
        </row>
        <row r="38">
          <cell r="A38">
            <v>11000221</v>
          </cell>
          <cell r="B38" t="str">
            <v>METOCLOPRAMID 5 MG (DUS 100 TAB)</v>
          </cell>
          <cell r="C38" t="str">
            <v>DUS</v>
          </cell>
          <cell r="D38">
            <v>29400</v>
          </cell>
          <cell r="E38">
            <v>131182800</v>
          </cell>
          <cell r="F38"/>
          <cell r="G38"/>
          <cell r="H38"/>
          <cell r="I38"/>
          <cell r="J38"/>
          <cell r="K38"/>
          <cell r="L38"/>
          <cell r="M38"/>
          <cell r="N38"/>
          <cell r="O38"/>
          <cell r="P38"/>
          <cell r="Q38"/>
          <cell r="R38"/>
          <cell r="S38"/>
          <cell r="T38"/>
          <cell r="U38"/>
          <cell r="V38">
            <v>27440</v>
          </cell>
          <cell r="W38">
            <v>122437280</v>
          </cell>
          <cell r="X38"/>
          <cell r="Y38"/>
          <cell r="Z38"/>
          <cell r="AA38"/>
          <cell r="AB38">
            <v>56840</v>
          </cell>
          <cell r="AC38">
            <v>253620080</v>
          </cell>
          <cell r="AD38">
            <v>56840</v>
          </cell>
          <cell r="AE38">
            <v>253620080</v>
          </cell>
        </row>
        <row r="39">
          <cell r="A39">
            <v>11000222</v>
          </cell>
          <cell r="B39" t="str">
            <v>METOCLOPRAMID 10 MG (DUS 100 TAB)</v>
          </cell>
          <cell r="C39" t="str">
            <v>DUS</v>
          </cell>
          <cell r="D39"/>
          <cell r="E39"/>
          <cell r="F39"/>
          <cell r="G39"/>
          <cell r="H39"/>
          <cell r="I39"/>
          <cell r="J39"/>
          <cell r="K39"/>
          <cell r="L39"/>
          <cell r="M39"/>
          <cell r="N39"/>
          <cell r="O39"/>
          <cell r="P39">
            <v>19600</v>
          </cell>
          <cell r="Q39">
            <v>310170000</v>
          </cell>
          <cell r="R39">
            <v>19600</v>
          </cell>
          <cell r="S39">
            <v>310170000</v>
          </cell>
          <cell r="T39"/>
          <cell r="U39"/>
          <cell r="V39"/>
          <cell r="W39"/>
          <cell r="X39">
            <v>10976</v>
          </cell>
          <cell r="Y39">
            <v>173695200</v>
          </cell>
          <cell r="Z39"/>
          <cell r="AA39"/>
          <cell r="AB39">
            <v>50176</v>
          </cell>
          <cell r="AC39">
            <v>794035200</v>
          </cell>
          <cell r="AD39">
            <v>39200</v>
          </cell>
          <cell r="AE39">
            <v>620340000</v>
          </cell>
        </row>
        <row r="40">
          <cell r="A40">
            <v>11000225</v>
          </cell>
          <cell r="B40" t="str">
            <v>METRONIDAZOLE 500 MG (DUS 100 TAB)</v>
          </cell>
          <cell r="C40" t="str">
            <v>DUS</v>
          </cell>
          <cell r="D40">
            <v>9800</v>
          </cell>
          <cell r="E40">
            <v>274037400</v>
          </cell>
          <cell r="F40">
            <v>9800</v>
          </cell>
          <cell r="G40">
            <v>274037400</v>
          </cell>
          <cell r="H40">
            <v>4900</v>
          </cell>
          <cell r="I40">
            <v>137018700</v>
          </cell>
          <cell r="J40">
            <v>9800</v>
          </cell>
          <cell r="K40">
            <v>274037400</v>
          </cell>
          <cell r="L40">
            <v>4900</v>
          </cell>
          <cell r="M40">
            <v>137018700</v>
          </cell>
          <cell r="N40">
            <v>8139</v>
          </cell>
          <cell r="O40">
            <v>227590857</v>
          </cell>
          <cell r="P40"/>
          <cell r="Q40"/>
          <cell r="R40"/>
          <cell r="S40"/>
          <cell r="T40">
            <v>5730</v>
          </cell>
          <cell r="U40">
            <v>160227990</v>
          </cell>
          <cell r="V40">
            <v>4221</v>
          </cell>
          <cell r="W40">
            <v>118031823</v>
          </cell>
          <cell r="X40">
            <v>8442</v>
          </cell>
          <cell r="Y40">
            <v>236063646</v>
          </cell>
          <cell r="Z40">
            <v>4221</v>
          </cell>
          <cell r="AA40">
            <v>118031823</v>
          </cell>
          <cell r="AB40">
            <v>69953</v>
          </cell>
          <cell r="AC40">
            <v>1956095739</v>
          </cell>
          <cell r="AD40">
            <v>57290</v>
          </cell>
          <cell r="AE40">
            <v>1602000270</v>
          </cell>
        </row>
        <row r="41">
          <cell r="A41">
            <v>11000226</v>
          </cell>
          <cell r="B41" t="str">
            <v>NEURODIAL KAPLET-STRIP 10X10 TABLET</v>
          </cell>
          <cell r="C41" t="str">
            <v>DUS</v>
          </cell>
          <cell r="D41">
            <v>11850</v>
          </cell>
          <cell r="E41">
            <v>509905500</v>
          </cell>
          <cell r="F41"/>
          <cell r="G41"/>
          <cell r="H41"/>
          <cell r="I41"/>
          <cell r="J41"/>
          <cell r="K41"/>
          <cell r="L41"/>
          <cell r="M41"/>
          <cell r="N41"/>
          <cell r="O41"/>
          <cell r="P41"/>
          <cell r="Q41"/>
          <cell r="R41"/>
          <cell r="S41"/>
          <cell r="T41"/>
          <cell r="U41"/>
          <cell r="V41"/>
          <cell r="W41"/>
          <cell r="X41"/>
          <cell r="Y41"/>
          <cell r="Z41"/>
          <cell r="AA41"/>
          <cell r="AB41">
            <v>11850</v>
          </cell>
          <cell r="AC41">
            <v>509905500</v>
          </cell>
          <cell r="AD41">
            <v>11850</v>
          </cell>
          <cell r="AE41">
            <v>509905500</v>
          </cell>
        </row>
        <row r="42">
          <cell r="A42">
            <v>11000227</v>
          </cell>
          <cell r="B42" t="str">
            <v>NIFEDIPIN 10 MG (DUS 100 TAB)</v>
          </cell>
          <cell r="C42" t="str">
            <v>DUS</v>
          </cell>
          <cell r="D42">
            <v>19600</v>
          </cell>
          <cell r="E42">
            <v>355191200</v>
          </cell>
          <cell r="F42">
            <v>9800</v>
          </cell>
          <cell r="G42">
            <v>177595600</v>
          </cell>
          <cell r="H42"/>
          <cell r="I42"/>
          <cell r="J42"/>
          <cell r="K42"/>
          <cell r="L42">
            <v>9800</v>
          </cell>
          <cell r="M42">
            <v>177595600</v>
          </cell>
          <cell r="N42">
            <v>9800</v>
          </cell>
          <cell r="O42">
            <v>177595600</v>
          </cell>
          <cell r="P42"/>
          <cell r="Q42"/>
          <cell r="R42"/>
          <cell r="S42"/>
          <cell r="T42">
            <v>9800</v>
          </cell>
          <cell r="U42">
            <v>177595600</v>
          </cell>
          <cell r="V42"/>
          <cell r="W42"/>
          <cell r="X42"/>
          <cell r="Y42"/>
          <cell r="Z42"/>
          <cell r="AA42"/>
          <cell r="AB42">
            <v>58800</v>
          </cell>
          <cell r="AC42">
            <v>1065573600</v>
          </cell>
          <cell r="AD42">
            <v>58800</v>
          </cell>
          <cell r="AE42">
            <v>1065573600</v>
          </cell>
        </row>
        <row r="43">
          <cell r="A43">
            <v>11000229</v>
          </cell>
          <cell r="B43" t="str">
            <v>ORALIT (DUS 100 SASE)</v>
          </cell>
          <cell r="C43" t="str">
            <v>DUS</v>
          </cell>
          <cell r="D43">
            <v>8663</v>
          </cell>
          <cell r="E43">
            <v>575864262</v>
          </cell>
          <cell r="F43"/>
          <cell r="G43"/>
          <cell r="H43"/>
          <cell r="I43"/>
          <cell r="J43">
            <v>8663</v>
          </cell>
          <cell r="K43">
            <v>575864262</v>
          </cell>
          <cell r="L43">
            <v>1666</v>
          </cell>
          <cell r="M43">
            <v>110745684</v>
          </cell>
          <cell r="N43">
            <v>1999</v>
          </cell>
          <cell r="O43">
            <v>132881526</v>
          </cell>
          <cell r="P43"/>
          <cell r="Q43"/>
          <cell r="R43"/>
          <cell r="S43"/>
          <cell r="T43">
            <v>1999</v>
          </cell>
          <cell r="U43">
            <v>132881526</v>
          </cell>
          <cell r="V43"/>
          <cell r="W43"/>
          <cell r="X43"/>
          <cell r="Y43"/>
          <cell r="Z43">
            <v>3332</v>
          </cell>
          <cell r="AA43">
            <v>221491368</v>
          </cell>
          <cell r="AB43">
            <v>26322</v>
          </cell>
          <cell r="AC43">
            <v>1749728628</v>
          </cell>
          <cell r="AD43">
            <v>22990</v>
          </cell>
          <cell r="AE43">
            <v>1528237260</v>
          </cell>
        </row>
        <row r="44">
          <cell r="A44">
            <v>11000232</v>
          </cell>
          <cell r="B44" t="str">
            <v>PARACETAMOL SIRUP (BTL 60 ML)</v>
          </cell>
          <cell r="C44" t="str">
            <v>BOT</v>
          </cell>
          <cell r="D44"/>
          <cell r="E44"/>
          <cell r="F44"/>
          <cell r="G44"/>
          <cell r="H44">
            <v>44100</v>
          </cell>
          <cell r="I44">
            <v>145133100</v>
          </cell>
          <cell r="J44"/>
          <cell r="K44"/>
          <cell r="L44"/>
          <cell r="M44"/>
          <cell r="N44"/>
          <cell r="O44"/>
          <cell r="P44">
            <v>29400</v>
          </cell>
          <cell r="Q44">
            <v>96755400</v>
          </cell>
          <cell r="R44">
            <v>29400</v>
          </cell>
          <cell r="S44">
            <v>96755400</v>
          </cell>
          <cell r="T44">
            <v>44100</v>
          </cell>
          <cell r="U44">
            <v>145133100</v>
          </cell>
          <cell r="V44">
            <v>29400</v>
          </cell>
          <cell r="W44">
            <v>96755400</v>
          </cell>
          <cell r="X44"/>
          <cell r="Y44"/>
          <cell r="Z44"/>
          <cell r="AA44"/>
          <cell r="AB44">
            <v>176400</v>
          </cell>
          <cell r="AC44">
            <v>580532400</v>
          </cell>
          <cell r="AD44">
            <v>176400</v>
          </cell>
          <cell r="AE44">
            <v>580532400</v>
          </cell>
        </row>
        <row r="45">
          <cell r="A45">
            <v>11000233</v>
          </cell>
          <cell r="B45" t="str">
            <v>PHENOBARBITAL 30 MG TAB (DUS 100 TAB)</v>
          </cell>
          <cell r="C45" t="str">
            <v>DUS</v>
          </cell>
          <cell r="D45"/>
          <cell r="E45"/>
          <cell r="F45">
            <v>21733</v>
          </cell>
          <cell r="G45">
            <v>353595910</v>
          </cell>
          <cell r="H45"/>
          <cell r="I45"/>
          <cell r="J45"/>
          <cell r="K45"/>
          <cell r="L45"/>
          <cell r="M45"/>
          <cell r="N45">
            <v>144744</v>
          </cell>
          <cell r="O45">
            <v>2354984880</v>
          </cell>
          <cell r="P45"/>
          <cell r="Q45"/>
          <cell r="R45"/>
          <cell r="S45"/>
          <cell r="T45"/>
          <cell r="U45"/>
          <cell r="V45"/>
          <cell r="W45"/>
          <cell r="X45"/>
          <cell r="Y45"/>
          <cell r="Z45"/>
          <cell r="AA45"/>
          <cell r="AB45">
            <v>166477</v>
          </cell>
          <cell r="AC45">
            <v>2708580790</v>
          </cell>
          <cell r="AD45">
            <v>166477</v>
          </cell>
          <cell r="AE45">
            <v>2708580790</v>
          </cell>
        </row>
        <row r="46">
          <cell r="A46">
            <v>11000241</v>
          </cell>
          <cell r="B46" t="str">
            <v>PIROXICAM 10 MG (DUS 100 TAB)</v>
          </cell>
          <cell r="C46" t="str">
            <v>DUS</v>
          </cell>
          <cell r="D46"/>
          <cell r="E46"/>
          <cell r="F46"/>
          <cell r="G46"/>
          <cell r="H46"/>
          <cell r="I46"/>
          <cell r="J46">
            <v>19600</v>
          </cell>
          <cell r="K46">
            <v>241413200</v>
          </cell>
          <cell r="L46">
            <v>19600</v>
          </cell>
          <cell r="M46">
            <v>241413200</v>
          </cell>
          <cell r="N46">
            <v>19600</v>
          </cell>
          <cell r="O46">
            <v>241413200</v>
          </cell>
          <cell r="P46"/>
          <cell r="Q46"/>
          <cell r="R46">
            <v>19600</v>
          </cell>
          <cell r="S46">
            <v>241413200</v>
          </cell>
          <cell r="T46">
            <v>14502</v>
          </cell>
          <cell r="U46">
            <v>178621134</v>
          </cell>
          <cell r="V46"/>
          <cell r="W46"/>
          <cell r="X46"/>
          <cell r="Y46"/>
          <cell r="Z46"/>
          <cell r="AA46"/>
          <cell r="AB46">
            <v>92902</v>
          </cell>
          <cell r="AC46">
            <v>1144273934</v>
          </cell>
          <cell r="AD46">
            <v>92902</v>
          </cell>
          <cell r="AE46">
            <v>1144273934</v>
          </cell>
        </row>
        <row r="47">
          <cell r="A47">
            <v>11000243</v>
          </cell>
          <cell r="B47" t="str">
            <v>PIROXICAM 20 MG (DUS 100 TAB)</v>
          </cell>
          <cell r="C47" t="str">
            <v>DUS</v>
          </cell>
          <cell r="D47">
            <v>134848</v>
          </cell>
          <cell r="E47">
            <v>2189526976</v>
          </cell>
          <cell r="F47">
            <v>113680</v>
          </cell>
          <cell r="G47">
            <v>1845822160</v>
          </cell>
          <cell r="H47">
            <v>58800</v>
          </cell>
          <cell r="I47">
            <v>954735600</v>
          </cell>
          <cell r="J47"/>
          <cell r="K47"/>
          <cell r="L47">
            <v>76832</v>
          </cell>
          <cell r="M47">
            <v>1247521184</v>
          </cell>
          <cell r="N47">
            <v>65856</v>
          </cell>
          <cell r="O47">
            <v>1069303872</v>
          </cell>
          <cell r="P47"/>
          <cell r="Q47"/>
          <cell r="R47">
            <v>54880</v>
          </cell>
          <cell r="S47">
            <v>891086560</v>
          </cell>
          <cell r="T47">
            <v>76832</v>
          </cell>
          <cell r="U47">
            <v>1247521184</v>
          </cell>
          <cell r="V47"/>
          <cell r="W47"/>
          <cell r="X47">
            <v>54880</v>
          </cell>
          <cell r="Y47">
            <v>891086560</v>
          </cell>
          <cell r="Z47">
            <v>61793</v>
          </cell>
          <cell r="AA47">
            <v>1003332941</v>
          </cell>
          <cell r="AB47">
            <v>698401</v>
          </cell>
          <cell r="AC47">
            <v>11339937037</v>
          </cell>
          <cell r="AD47">
            <v>581728</v>
          </cell>
          <cell r="AE47">
            <v>9445517536</v>
          </cell>
        </row>
        <row r="48">
          <cell r="A48">
            <v>11000246</v>
          </cell>
          <cell r="B48" t="str">
            <v>PRIMET 25 MG-STRIP 10X10 TABLET</v>
          </cell>
          <cell r="C48" t="str">
            <v>DUS</v>
          </cell>
          <cell r="D48"/>
          <cell r="E48"/>
          <cell r="F48">
            <v>2910</v>
          </cell>
          <cell r="G48">
            <v>42529650</v>
          </cell>
          <cell r="H48"/>
          <cell r="I48"/>
          <cell r="J48"/>
          <cell r="K48"/>
          <cell r="L48"/>
          <cell r="M48"/>
          <cell r="N48"/>
          <cell r="O48"/>
          <cell r="P48">
            <v>4900</v>
          </cell>
          <cell r="Q48">
            <v>71613500</v>
          </cell>
          <cell r="R48"/>
          <cell r="S48"/>
          <cell r="T48"/>
          <cell r="U48"/>
          <cell r="V48"/>
          <cell r="W48"/>
          <cell r="X48"/>
          <cell r="Y48"/>
          <cell r="Z48"/>
          <cell r="AA48"/>
          <cell r="AB48">
            <v>7810</v>
          </cell>
          <cell r="AC48">
            <v>114143150</v>
          </cell>
          <cell r="AD48">
            <v>7810</v>
          </cell>
          <cell r="AE48">
            <v>114143150</v>
          </cell>
        </row>
        <row r="49">
          <cell r="A49">
            <v>11000247</v>
          </cell>
          <cell r="B49" t="str">
            <v>PROTOFEN 100 MG-STRIP 5X10 TAB</v>
          </cell>
          <cell r="C49" t="str">
            <v>DUS</v>
          </cell>
          <cell r="D49"/>
          <cell r="E49"/>
          <cell r="F49"/>
          <cell r="G49"/>
          <cell r="H49">
            <v>3920</v>
          </cell>
          <cell r="I49">
            <v>141743280</v>
          </cell>
          <cell r="J49"/>
          <cell r="K49"/>
          <cell r="L49"/>
          <cell r="M49"/>
          <cell r="N49">
            <v>2352</v>
          </cell>
          <cell r="O49">
            <v>85045968</v>
          </cell>
          <cell r="P49"/>
          <cell r="Q49"/>
          <cell r="R49"/>
          <cell r="S49"/>
          <cell r="T49"/>
          <cell r="U49"/>
          <cell r="V49"/>
          <cell r="W49"/>
          <cell r="X49"/>
          <cell r="Y49"/>
          <cell r="Z49"/>
          <cell r="AA49"/>
          <cell r="AB49">
            <v>6272</v>
          </cell>
          <cell r="AC49">
            <v>226789248</v>
          </cell>
          <cell r="AD49">
            <v>6272</v>
          </cell>
          <cell r="AE49">
            <v>226789248</v>
          </cell>
        </row>
        <row r="50">
          <cell r="A50">
            <v>11000248</v>
          </cell>
          <cell r="B50" t="str">
            <v>PYRANTEL 125 MG (DUS 100 TAB)</v>
          </cell>
          <cell r="C50" t="str">
            <v>DUS</v>
          </cell>
          <cell r="D50">
            <v>8820</v>
          </cell>
          <cell r="E50">
            <v>500817240</v>
          </cell>
          <cell r="F50"/>
          <cell r="G50"/>
          <cell r="H50">
            <v>4410</v>
          </cell>
          <cell r="I50">
            <v>250408620</v>
          </cell>
          <cell r="J50"/>
          <cell r="K50"/>
          <cell r="L50"/>
          <cell r="M50"/>
          <cell r="N50"/>
          <cell r="O50"/>
          <cell r="P50"/>
          <cell r="Q50"/>
          <cell r="R50">
            <v>4410</v>
          </cell>
          <cell r="S50">
            <v>250408620</v>
          </cell>
          <cell r="T50"/>
          <cell r="U50"/>
          <cell r="V50"/>
          <cell r="W50"/>
          <cell r="X50"/>
          <cell r="Y50"/>
          <cell r="Z50"/>
          <cell r="AA50"/>
          <cell r="AB50">
            <v>17640</v>
          </cell>
          <cell r="AC50">
            <v>1001634480</v>
          </cell>
          <cell r="AD50">
            <v>17640</v>
          </cell>
          <cell r="AE50">
            <v>1001634480</v>
          </cell>
        </row>
        <row r="51">
          <cell r="A51">
            <v>11000251</v>
          </cell>
          <cell r="B51" t="str">
            <v>PYRAZINAMIDE 500 MG (DUS 100 TAB)</v>
          </cell>
          <cell r="C51" t="str">
            <v>DUS</v>
          </cell>
          <cell r="D51">
            <v>4900</v>
          </cell>
          <cell r="E51">
            <v>154418600</v>
          </cell>
          <cell r="F51">
            <v>4900</v>
          </cell>
          <cell r="G51">
            <v>154418600</v>
          </cell>
          <cell r="H51"/>
          <cell r="I51"/>
          <cell r="J51">
            <v>4900</v>
          </cell>
          <cell r="K51">
            <v>154418600</v>
          </cell>
          <cell r="L51">
            <v>4900</v>
          </cell>
          <cell r="M51">
            <v>154418600</v>
          </cell>
          <cell r="N51">
            <v>4900</v>
          </cell>
          <cell r="O51">
            <v>154418600</v>
          </cell>
          <cell r="P51"/>
          <cell r="Q51"/>
          <cell r="R51">
            <v>7840</v>
          </cell>
          <cell r="S51">
            <v>247069760</v>
          </cell>
          <cell r="T51">
            <v>3920</v>
          </cell>
          <cell r="U51">
            <v>123534880</v>
          </cell>
          <cell r="V51">
            <v>3920</v>
          </cell>
          <cell r="W51">
            <v>123534880</v>
          </cell>
          <cell r="X51">
            <v>3920</v>
          </cell>
          <cell r="Y51">
            <v>123534880</v>
          </cell>
          <cell r="Z51">
            <v>7840</v>
          </cell>
          <cell r="AA51">
            <v>247069760</v>
          </cell>
          <cell r="AB51">
            <v>51940</v>
          </cell>
          <cell r="AC51">
            <v>1636837160</v>
          </cell>
          <cell r="AD51">
            <v>40180</v>
          </cell>
          <cell r="AE51">
            <v>1266232520</v>
          </cell>
        </row>
        <row r="52">
          <cell r="A52">
            <v>11000255</v>
          </cell>
          <cell r="B52" t="str">
            <v>RAHISTIN TABLET-STRIP 10X10 TABLET</v>
          </cell>
          <cell r="C52" t="str">
            <v>DUS</v>
          </cell>
          <cell r="D52"/>
          <cell r="E52"/>
          <cell r="F52"/>
          <cell r="G52"/>
          <cell r="H52"/>
          <cell r="I52"/>
          <cell r="J52"/>
          <cell r="K52"/>
          <cell r="L52"/>
          <cell r="M52"/>
          <cell r="N52"/>
          <cell r="O52"/>
          <cell r="P52"/>
          <cell r="Q52"/>
          <cell r="R52"/>
          <cell r="S52"/>
          <cell r="T52">
            <v>3920</v>
          </cell>
          <cell r="U52">
            <v>71492960</v>
          </cell>
          <cell r="V52"/>
          <cell r="W52"/>
          <cell r="X52"/>
          <cell r="Y52"/>
          <cell r="Z52"/>
          <cell r="AA52"/>
          <cell r="AB52">
            <v>3920</v>
          </cell>
          <cell r="AC52">
            <v>71492960</v>
          </cell>
          <cell r="AD52">
            <v>3920</v>
          </cell>
          <cell r="AE52">
            <v>71492960</v>
          </cell>
        </row>
        <row r="53">
          <cell r="A53">
            <v>11000257</v>
          </cell>
          <cell r="B53" t="str">
            <v>RETAPHYL SR-STRIP 10X10 TABLET</v>
          </cell>
          <cell r="C53" t="str">
            <v>DUS</v>
          </cell>
          <cell r="D53">
            <v>25725</v>
          </cell>
          <cell r="E53">
            <v>501663225</v>
          </cell>
          <cell r="F53">
            <v>7350</v>
          </cell>
          <cell r="G53">
            <v>143332350</v>
          </cell>
          <cell r="H53">
            <v>11025</v>
          </cell>
          <cell r="I53">
            <v>214998525</v>
          </cell>
          <cell r="J53">
            <v>24500</v>
          </cell>
          <cell r="K53">
            <v>477774500</v>
          </cell>
          <cell r="L53">
            <v>12175</v>
          </cell>
          <cell r="M53">
            <v>237424675</v>
          </cell>
          <cell r="N53"/>
          <cell r="O53"/>
          <cell r="P53"/>
          <cell r="Q53"/>
          <cell r="R53"/>
          <cell r="S53"/>
          <cell r="T53"/>
          <cell r="U53"/>
          <cell r="V53">
            <v>18283</v>
          </cell>
          <cell r="W53">
            <v>356536783</v>
          </cell>
          <cell r="X53">
            <v>18375</v>
          </cell>
          <cell r="Y53">
            <v>358330875</v>
          </cell>
          <cell r="Z53">
            <v>18375</v>
          </cell>
          <cell r="AA53">
            <v>358330875</v>
          </cell>
          <cell r="AB53">
            <v>135808</v>
          </cell>
          <cell r="AC53">
            <v>2648391808</v>
          </cell>
          <cell r="AD53">
            <v>99058</v>
          </cell>
          <cell r="AE53">
            <v>1931730058</v>
          </cell>
        </row>
        <row r="54">
          <cell r="A54">
            <v>11000259</v>
          </cell>
          <cell r="B54" t="str">
            <v>SALBUTAMOL 2 MG (DUS 100 TAB)</v>
          </cell>
          <cell r="C54" t="str">
            <v>DUS</v>
          </cell>
          <cell r="D54">
            <v>70560</v>
          </cell>
          <cell r="E54">
            <v>621210240</v>
          </cell>
          <cell r="F54">
            <v>70560</v>
          </cell>
          <cell r="G54">
            <v>621210240</v>
          </cell>
          <cell r="H54">
            <v>70560</v>
          </cell>
          <cell r="I54">
            <v>621210240</v>
          </cell>
          <cell r="J54">
            <v>49892</v>
          </cell>
          <cell r="K54">
            <v>439249168</v>
          </cell>
          <cell r="L54">
            <v>74838</v>
          </cell>
          <cell r="M54">
            <v>658873752</v>
          </cell>
          <cell r="N54">
            <v>74838</v>
          </cell>
          <cell r="O54">
            <v>658873752</v>
          </cell>
          <cell r="P54"/>
          <cell r="Q54"/>
          <cell r="R54">
            <v>49892</v>
          </cell>
          <cell r="S54">
            <v>439249168</v>
          </cell>
          <cell r="T54">
            <v>74838</v>
          </cell>
          <cell r="U54">
            <v>658873752</v>
          </cell>
          <cell r="V54"/>
          <cell r="W54"/>
          <cell r="X54"/>
          <cell r="Y54"/>
          <cell r="Z54">
            <v>24946</v>
          </cell>
          <cell r="AA54">
            <v>219624584</v>
          </cell>
          <cell r="AB54">
            <v>560924</v>
          </cell>
          <cell r="AC54">
            <v>4938374896</v>
          </cell>
          <cell r="AD54">
            <v>535978</v>
          </cell>
          <cell r="AE54">
            <v>4718750312</v>
          </cell>
        </row>
        <row r="55">
          <cell r="A55">
            <v>11000260</v>
          </cell>
          <cell r="B55" t="str">
            <v>SALBUTAMOL 2  MG (HK) (DUS 100 TAB)</v>
          </cell>
          <cell r="C55" t="str">
            <v>DUS</v>
          </cell>
          <cell r="D55">
            <v>5000</v>
          </cell>
          <cell r="E55">
            <v>44465000</v>
          </cell>
          <cell r="F55"/>
          <cell r="G55"/>
          <cell r="H55"/>
          <cell r="I55"/>
          <cell r="J55"/>
          <cell r="K55"/>
          <cell r="L55"/>
          <cell r="M55"/>
          <cell r="N55"/>
          <cell r="O55"/>
          <cell r="P55"/>
          <cell r="Q55"/>
          <cell r="R55"/>
          <cell r="S55"/>
          <cell r="T55"/>
          <cell r="U55"/>
          <cell r="V55"/>
          <cell r="W55"/>
          <cell r="X55"/>
          <cell r="Y55"/>
          <cell r="Z55"/>
          <cell r="AA55"/>
          <cell r="AB55">
            <v>5000</v>
          </cell>
          <cell r="AC55">
            <v>44465000</v>
          </cell>
          <cell r="AD55">
            <v>5000</v>
          </cell>
          <cell r="AE55">
            <v>44465000</v>
          </cell>
        </row>
        <row r="56">
          <cell r="A56">
            <v>11000262</v>
          </cell>
          <cell r="B56" t="str">
            <v>SALBUTAMOL 4 MG (DUS 100 TAB)</v>
          </cell>
          <cell r="C56" t="str">
            <v>DUS</v>
          </cell>
          <cell r="D56">
            <v>117600</v>
          </cell>
          <cell r="E56">
            <v>1218571200</v>
          </cell>
          <cell r="F56">
            <v>23520</v>
          </cell>
          <cell r="G56">
            <v>243714240</v>
          </cell>
          <cell r="H56">
            <v>23520</v>
          </cell>
          <cell r="I56">
            <v>243714240</v>
          </cell>
          <cell r="J56"/>
          <cell r="K56"/>
          <cell r="L56">
            <v>29400</v>
          </cell>
          <cell r="M56">
            <v>304642800</v>
          </cell>
          <cell r="N56">
            <v>29400</v>
          </cell>
          <cell r="O56">
            <v>304642800</v>
          </cell>
          <cell r="P56"/>
          <cell r="Q56"/>
          <cell r="R56">
            <v>58800</v>
          </cell>
          <cell r="S56">
            <v>609285600</v>
          </cell>
          <cell r="T56">
            <v>29400</v>
          </cell>
          <cell r="U56">
            <v>304642800</v>
          </cell>
          <cell r="V56"/>
          <cell r="W56"/>
          <cell r="X56"/>
          <cell r="Y56"/>
          <cell r="Z56">
            <v>23520</v>
          </cell>
          <cell r="AA56">
            <v>243714240</v>
          </cell>
          <cell r="AB56">
            <v>335160</v>
          </cell>
          <cell r="AC56">
            <v>3472927920</v>
          </cell>
          <cell r="AD56">
            <v>311640</v>
          </cell>
          <cell r="AE56">
            <v>3229213680</v>
          </cell>
        </row>
        <row r="57">
          <cell r="A57">
            <v>11000264</v>
          </cell>
          <cell r="B57" t="str">
            <v>SIMVASTATIN 10 MG (DUS 50 TAB)</v>
          </cell>
          <cell r="C57" t="str">
            <v>DUS</v>
          </cell>
          <cell r="D57">
            <v>88200</v>
          </cell>
          <cell r="E57">
            <v>606727800</v>
          </cell>
          <cell r="F57">
            <v>58800</v>
          </cell>
          <cell r="G57">
            <v>404485200</v>
          </cell>
          <cell r="H57">
            <v>29400</v>
          </cell>
          <cell r="I57">
            <v>202242600</v>
          </cell>
          <cell r="J57">
            <v>88200</v>
          </cell>
          <cell r="K57">
            <v>606727800</v>
          </cell>
          <cell r="L57">
            <v>58800</v>
          </cell>
          <cell r="M57">
            <v>404485200</v>
          </cell>
          <cell r="N57">
            <v>29546</v>
          </cell>
          <cell r="O57">
            <v>203246934</v>
          </cell>
          <cell r="P57"/>
          <cell r="Q57"/>
          <cell r="R57"/>
          <cell r="S57"/>
          <cell r="T57">
            <v>58800</v>
          </cell>
          <cell r="U57">
            <v>404485200</v>
          </cell>
          <cell r="V57"/>
          <cell r="W57"/>
          <cell r="X57">
            <v>58800</v>
          </cell>
          <cell r="Y57">
            <v>404485200</v>
          </cell>
          <cell r="Z57">
            <v>58800</v>
          </cell>
          <cell r="AA57">
            <v>404485200</v>
          </cell>
          <cell r="AB57">
            <v>529346</v>
          </cell>
          <cell r="AC57">
            <v>3641371134</v>
          </cell>
          <cell r="AD57">
            <v>411746</v>
          </cell>
          <cell r="AE57">
            <v>2832400734</v>
          </cell>
        </row>
        <row r="58">
          <cell r="A58">
            <v>11000266</v>
          </cell>
          <cell r="B58" t="str">
            <v>SIMVASTATIN 20 MG (DUS 50 TAB)</v>
          </cell>
          <cell r="C58" t="str">
            <v>DUS</v>
          </cell>
          <cell r="D58">
            <v>235203</v>
          </cell>
          <cell r="E58">
            <v>1545989319</v>
          </cell>
          <cell r="F58">
            <v>130668</v>
          </cell>
          <cell r="G58">
            <v>858880764</v>
          </cell>
          <cell r="H58">
            <v>156802</v>
          </cell>
          <cell r="I58">
            <v>1030659546</v>
          </cell>
          <cell r="J58">
            <v>235200</v>
          </cell>
          <cell r="K58">
            <v>1545969600</v>
          </cell>
          <cell r="L58">
            <v>205800</v>
          </cell>
          <cell r="M58">
            <v>1352723400</v>
          </cell>
          <cell r="N58">
            <v>176400</v>
          </cell>
          <cell r="O58">
            <v>1159477200</v>
          </cell>
          <cell r="P58"/>
          <cell r="Q58"/>
          <cell r="R58">
            <v>29400</v>
          </cell>
          <cell r="S58">
            <v>193246200</v>
          </cell>
          <cell r="T58">
            <v>89247</v>
          </cell>
          <cell r="U58">
            <v>586620531</v>
          </cell>
          <cell r="V58">
            <v>529945</v>
          </cell>
          <cell r="W58">
            <v>3483328485</v>
          </cell>
          <cell r="X58">
            <v>235200</v>
          </cell>
          <cell r="Y58">
            <v>1545969600</v>
          </cell>
          <cell r="Z58">
            <v>235200</v>
          </cell>
          <cell r="AA58">
            <v>1545969600</v>
          </cell>
          <cell r="AB58">
            <v>2259065</v>
          </cell>
          <cell r="AC58">
            <v>14848834245</v>
          </cell>
          <cell r="AD58">
            <v>1788665</v>
          </cell>
          <cell r="AE58">
            <v>11756895045</v>
          </cell>
        </row>
        <row r="59">
          <cell r="A59">
            <v>11000274</v>
          </cell>
          <cell r="B59" t="str">
            <v>VERAPAMIL  80 MG (DUS 100 TAB)</v>
          </cell>
          <cell r="C59" t="str">
            <v>DUS</v>
          </cell>
          <cell r="D59">
            <v>7840</v>
          </cell>
          <cell r="E59">
            <v>291553920</v>
          </cell>
          <cell r="F59"/>
          <cell r="G59"/>
          <cell r="H59"/>
          <cell r="I59"/>
          <cell r="J59"/>
          <cell r="K59"/>
          <cell r="L59"/>
          <cell r="M59"/>
          <cell r="N59"/>
          <cell r="O59"/>
          <cell r="P59"/>
          <cell r="Q59"/>
          <cell r="R59"/>
          <cell r="S59"/>
          <cell r="T59"/>
          <cell r="U59"/>
          <cell r="V59"/>
          <cell r="W59"/>
          <cell r="X59">
            <v>3740</v>
          </cell>
          <cell r="Y59">
            <v>139083120</v>
          </cell>
          <cell r="Z59"/>
          <cell r="AA59"/>
          <cell r="AB59">
            <v>11580</v>
          </cell>
          <cell r="AC59">
            <v>430637040</v>
          </cell>
          <cell r="AD59">
            <v>7840</v>
          </cell>
          <cell r="AE59">
            <v>291553920</v>
          </cell>
        </row>
        <row r="60">
          <cell r="A60">
            <v>11000275</v>
          </cell>
          <cell r="B60" t="str">
            <v>VITAMIN B1 100 MG TAB(SUPL)(DUS 100 TAB)</v>
          </cell>
          <cell r="C60" t="str">
            <v>DUS</v>
          </cell>
          <cell r="D60"/>
          <cell r="E60"/>
          <cell r="F60">
            <v>12740</v>
          </cell>
          <cell r="G60">
            <v>192475920</v>
          </cell>
          <cell r="H60"/>
          <cell r="I60"/>
          <cell r="J60"/>
          <cell r="K60"/>
          <cell r="L60"/>
          <cell r="M60"/>
          <cell r="N60">
            <v>12740</v>
          </cell>
          <cell r="O60">
            <v>192475920</v>
          </cell>
          <cell r="P60"/>
          <cell r="Q60"/>
          <cell r="R60"/>
          <cell r="S60"/>
          <cell r="T60"/>
          <cell r="U60"/>
          <cell r="V60"/>
          <cell r="W60"/>
          <cell r="X60"/>
          <cell r="Y60"/>
          <cell r="Z60"/>
          <cell r="AA60"/>
          <cell r="AB60">
            <v>25480</v>
          </cell>
          <cell r="AC60">
            <v>384951840</v>
          </cell>
          <cell r="AD60">
            <v>25480</v>
          </cell>
          <cell r="AE60">
            <v>384951840</v>
          </cell>
        </row>
        <row r="61">
          <cell r="A61">
            <v>11000283</v>
          </cell>
          <cell r="B61" t="str">
            <v>VITAMIN C 100 MG TAB(SUPL)(DUS 100TAB)</v>
          </cell>
          <cell r="C61" t="str">
            <v>DUS</v>
          </cell>
          <cell r="D61">
            <v>19600</v>
          </cell>
          <cell r="E61">
            <v>233553600</v>
          </cell>
          <cell r="F61"/>
          <cell r="G61"/>
          <cell r="H61"/>
          <cell r="I61"/>
          <cell r="J61">
            <v>19600</v>
          </cell>
          <cell r="K61">
            <v>233553600</v>
          </cell>
          <cell r="L61"/>
          <cell r="M61"/>
          <cell r="N61">
            <v>19600</v>
          </cell>
          <cell r="O61">
            <v>233553600</v>
          </cell>
          <cell r="P61"/>
          <cell r="Q61"/>
          <cell r="R61"/>
          <cell r="S61"/>
          <cell r="T61">
            <v>21129</v>
          </cell>
          <cell r="U61">
            <v>251773164</v>
          </cell>
          <cell r="V61"/>
          <cell r="W61"/>
          <cell r="X61"/>
          <cell r="Y61"/>
          <cell r="Z61">
            <v>17500</v>
          </cell>
          <cell r="AA61">
            <v>208530000</v>
          </cell>
          <cell r="AB61">
            <v>97429</v>
          </cell>
          <cell r="AC61">
            <v>1160963964</v>
          </cell>
          <cell r="AD61">
            <v>79929</v>
          </cell>
          <cell r="AE61">
            <v>952433964</v>
          </cell>
        </row>
        <row r="62">
          <cell r="A62">
            <v>11000288</v>
          </cell>
          <cell r="B62" t="str">
            <v>VITAMIN C 50 MG TAB (SUPL)(DUS 100 TAB)</v>
          </cell>
          <cell r="C62" t="str">
            <v>DUS</v>
          </cell>
          <cell r="D62"/>
          <cell r="E62"/>
          <cell r="F62">
            <v>352800</v>
          </cell>
          <cell r="G62">
            <v>2908130400</v>
          </cell>
          <cell r="H62"/>
          <cell r="I62"/>
          <cell r="J62"/>
          <cell r="K62"/>
          <cell r="L62">
            <v>264600</v>
          </cell>
          <cell r="M62">
            <v>2181097800</v>
          </cell>
          <cell r="N62">
            <v>235200</v>
          </cell>
          <cell r="O62">
            <v>1938753600</v>
          </cell>
          <cell r="P62"/>
          <cell r="Q62"/>
          <cell r="R62"/>
          <cell r="S62"/>
          <cell r="T62"/>
          <cell r="U62"/>
          <cell r="V62"/>
          <cell r="W62"/>
          <cell r="X62"/>
          <cell r="Y62"/>
          <cell r="Z62"/>
          <cell r="AA62"/>
          <cell r="AB62">
            <v>852600</v>
          </cell>
          <cell r="AC62">
            <v>7027981800</v>
          </cell>
          <cell r="AD62">
            <v>852600</v>
          </cell>
          <cell r="AE62">
            <v>7027981800</v>
          </cell>
        </row>
        <row r="63">
          <cell r="A63">
            <v>11000386</v>
          </cell>
          <cell r="B63" t="str">
            <v>CALCIUM LACTAT 500 MG (DUS 100 TAB)</v>
          </cell>
          <cell r="C63" t="str">
            <v>DUS</v>
          </cell>
          <cell r="D63">
            <v>2450</v>
          </cell>
          <cell r="E63">
            <v>32445350</v>
          </cell>
          <cell r="F63">
            <v>12250</v>
          </cell>
          <cell r="G63">
            <v>162226750</v>
          </cell>
          <cell r="H63">
            <v>4900</v>
          </cell>
          <cell r="I63">
            <v>64890700</v>
          </cell>
          <cell r="J63">
            <v>12250</v>
          </cell>
          <cell r="K63">
            <v>162226750</v>
          </cell>
          <cell r="L63">
            <v>9800</v>
          </cell>
          <cell r="M63">
            <v>129781400</v>
          </cell>
          <cell r="N63">
            <v>9800</v>
          </cell>
          <cell r="O63">
            <v>129781400</v>
          </cell>
          <cell r="P63"/>
          <cell r="Q63"/>
          <cell r="R63"/>
          <cell r="S63"/>
          <cell r="T63">
            <v>7350</v>
          </cell>
          <cell r="U63">
            <v>97336050</v>
          </cell>
          <cell r="V63"/>
          <cell r="W63"/>
          <cell r="X63"/>
          <cell r="Y63"/>
          <cell r="Z63">
            <v>6859</v>
          </cell>
          <cell r="AA63">
            <v>90833737</v>
          </cell>
          <cell r="AB63">
            <v>65659</v>
          </cell>
          <cell r="AC63">
            <v>869522137</v>
          </cell>
          <cell r="AD63">
            <v>58800</v>
          </cell>
          <cell r="AE63">
            <v>778688400</v>
          </cell>
        </row>
        <row r="64">
          <cell r="A64">
            <v>11000388</v>
          </cell>
          <cell r="B64" t="str">
            <v>CHLORAMPHENICOL 250 MG (DUS 100 KAPS)</v>
          </cell>
          <cell r="C64" t="str">
            <v>DUS</v>
          </cell>
          <cell r="D64"/>
          <cell r="E64"/>
          <cell r="F64"/>
          <cell r="G64"/>
          <cell r="H64">
            <v>158</v>
          </cell>
          <cell r="I64">
            <v>8365152</v>
          </cell>
          <cell r="J64"/>
          <cell r="K64"/>
          <cell r="L64"/>
          <cell r="M64"/>
          <cell r="N64"/>
          <cell r="O64"/>
          <cell r="P64"/>
          <cell r="Q64"/>
          <cell r="R64"/>
          <cell r="S64"/>
          <cell r="T64">
            <v>2940</v>
          </cell>
          <cell r="U64">
            <v>155655360</v>
          </cell>
          <cell r="V64"/>
          <cell r="W64"/>
          <cell r="X64"/>
          <cell r="Y64"/>
          <cell r="Z64"/>
          <cell r="AA64"/>
          <cell r="AB64">
            <v>3098</v>
          </cell>
          <cell r="AC64">
            <v>164020512</v>
          </cell>
          <cell r="AD64">
            <v>3098</v>
          </cell>
          <cell r="AE64">
            <v>164020512</v>
          </cell>
        </row>
        <row r="65">
          <cell r="A65">
            <v>11000397</v>
          </cell>
          <cell r="B65" t="str">
            <v>PARACETAMOL 500 MG (DUS 100 TAB)</v>
          </cell>
          <cell r="C65" t="str">
            <v>DUS</v>
          </cell>
          <cell r="D65">
            <v>5096</v>
          </cell>
          <cell r="E65">
            <v>100926280</v>
          </cell>
          <cell r="F65"/>
          <cell r="G65"/>
          <cell r="H65"/>
          <cell r="I65"/>
          <cell r="J65"/>
          <cell r="K65"/>
          <cell r="L65">
            <v>25480</v>
          </cell>
          <cell r="M65">
            <v>504631400</v>
          </cell>
          <cell r="N65">
            <v>33124</v>
          </cell>
          <cell r="O65">
            <v>656020820</v>
          </cell>
          <cell r="P65">
            <v>10192</v>
          </cell>
          <cell r="Q65">
            <v>201852560</v>
          </cell>
          <cell r="R65">
            <v>33124</v>
          </cell>
          <cell r="S65">
            <v>656020820</v>
          </cell>
          <cell r="T65">
            <v>80116</v>
          </cell>
          <cell r="U65">
            <v>1586697380</v>
          </cell>
          <cell r="V65">
            <v>28028</v>
          </cell>
          <cell r="W65">
            <v>555094540</v>
          </cell>
          <cell r="X65">
            <v>28028</v>
          </cell>
          <cell r="Y65">
            <v>555094540</v>
          </cell>
          <cell r="Z65">
            <v>33124</v>
          </cell>
          <cell r="AA65">
            <v>656020820</v>
          </cell>
          <cell r="AB65">
            <v>276312</v>
          </cell>
          <cell r="AC65">
            <v>5472359160</v>
          </cell>
          <cell r="AD65">
            <v>215160</v>
          </cell>
          <cell r="AE65">
            <v>4261243800</v>
          </cell>
        </row>
        <row r="66">
          <cell r="A66">
            <v>11000424</v>
          </cell>
          <cell r="B66" t="str">
            <v>CAPTOPRIL 25 MG (DUS 100 TAB)</v>
          </cell>
          <cell r="C66" t="str">
            <v>DUS</v>
          </cell>
          <cell r="D66">
            <v>9800</v>
          </cell>
          <cell r="E66">
            <v>106359400</v>
          </cell>
          <cell r="F66">
            <v>29400</v>
          </cell>
          <cell r="G66">
            <v>319078200</v>
          </cell>
          <cell r="H66">
            <v>9800</v>
          </cell>
          <cell r="I66">
            <v>106359400</v>
          </cell>
          <cell r="J66"/>
          <cell r="K66"/>
          <cell r="L66">
            <v>9800</v>
          </cell>
          <cell r="M66">
            <v>106359400</v>
          </cell>
          <cell r="N66">
            <v>19600</v>
          </cell>
          <cell r="O66">
            <v>212718800</v>
          </cell>
          <cell r="P66"/>
          <cell r="Q66"/>
          <cell r="R66"/>
          <cell r="S66"/>
          <cell r="T66">
            <v>19600</v>
          </cell>
          <cell r="U66">
            <v>212718800</v>
          </cell>
          <cell r="V66"/>
          <cell r="W66"/>
          <cell r="X66"/>
          <cell r="Y66"/>
          <cell r="Z66">
            <v>9800</v>
          </cell>
          <cell r="AA66">
            <v>106359400</v>
          </cell>
          <cell r="AB66">
            <v>107800</v>
          </cell>
          <cell r="AC66">
            <v>1169953400</v>
          </cell>
          <cell r="AD66">
            <v>98000</v>
          </cell>
          <cell r="AE66">
            <v>1063594000</v>
          </cell>
        </row>
        <row r="67">
          <cell r="A67">
            <v>11000485</v>
          </cell>
          <cell r="B67" t="str">
            <v>VITAMIN B12 50 MCG (SUPLEMEN)(DUS100TAB)</v>
          </cell>
          <cell r="C67" t="str">
            <v>DUS</v>
          </cell>
          <cell r="D67"/>
          <cell r="E67"/>
          <cell r="F67"/>
          <cell r="G67"/>
          <cell r="H67"/>
          <cell r="I67"/>
          <cell r="J67"/>
          <cell r="K67"/>
          <cell r="L67"/>
          <cell r="M67"/>
          <cell r="N67"/>
          <cell r="O67"/>
          <cell r="P67"/>
          <cell r="Q67"/>
          <cell r="R67"/>
          <cell r="S67"/>
          <cell r="T67"/>
          <cell r="U67"/>
          <cell r="V67">
            <v>55309</v>
          </cell>
          <cell r="W67">
            <v>635611028</v>
          </cell>
          <cell r="X67">
            <v>29400</v>
          </cell>
          <cell r="Y67">
            <v>337864800</v>
          </cell>
          <cell r="Z67">
            <v>29400</v>
          </cell>
          <cell r="AA67">
            <v>337864800</v>
          </cell>
          <cell r="AB67">
            <v>114109</v>
          </cell>
          <cell r="AC67">
            <v>1311340628</v>
          </cell>
          <cell r="AD67">
            <v>55309</v>
          </cell>
          <cell r="AE67">
            <v>635611028</v>
          </cell>
        </row>
        <row r="68">
          <cell r="A68">
            <v>11000486</v>
          </cell>
          <cell r="B68" t="str">
            <v>VITAMIN B6 10 MG (SUPLEMEN)(DUS100TAB)</v>
          </cell>
          <cell r="C68" t="str">
            <v>DUS</v>
          </cell>
          <cell r="D68"/>
          <cell r="E68"/>
          <cell r="F68">
            <v>138228</v>
          </cell>
          <cell r="G68">
            <v>1143698472</v>
          </cell>
          <cell r="H68"/>
          <cell r="I68"/>
          <cell r="J68"/>
          <cell r="K68"/>
          <cell r="L68"/>
          <cell r="M68"/>
          <cell r="N68">
            <v>27440</v>
          </cell>
          <cell r="O68">
            <v>227038560</v>
          </cell>
          <cell r="P68">
            <v>27440</v>
          </cell>
          <cell r="Q68">
            <v>227038560</v>
          </cell>
          <cell r="R68">
            <v>54880</v>
          </cell>
          <cell r="S68">
            <v>454077120</v>
          </cell>
          <cell r="T68"/>
          <cell r="U68"/>
          <cell r="V68">
            <v>27440</v>
          </cell>
          <cell r="W68">
            <v>227038560</v>
          </cell>
          <cell r="X68">
            <v>27440</v>
          </cell>
          <cell r="Y68">
            <v>227038560</v>
          </cell>
          <cell r="Z68">
            <v>27440</v>
          </cell>
          <cell r="AA68">
            <v>227038560</v>
          </cell>
          <cell r="AB68">
            <v>330308</v>
          </cell>
          <cell r="AC68">
            <v>2732968392</v>
          </cell>
          <cell r="AD68">
            <v>275428</v>
          </cell>
          <cell r="AE68">
            <v>2278891272</v>
          </cell>
        </row>
        <row r="69">
          <cell r="A69">
            <v>11000487</v>
          </cell>
          <cell r="B69" t="str">
            <v>VITAMIN B KOMPLEKS(SUPLEMEN)(DUS100TAB)</v>
          </cell>
          <cell r="C69" t="str">
            <v>DUS</v>
          </cell>
          <cell r="D69"/>
          <cell r="E69"/>
          <cell r="F69"/>
          <cell r="G69"/>
          <cell r="H69"/>
          <cell r="I69"/>
          <cell r="J69"/>
          <cell r="K69"/>
          <cell r="L69">
            <v>274694</v>
          </cell>
          <cell r="M69">
            <v>3806160064</v>
          </cell>
          <cell r="N69"/>
          <cell r="O69"/>
          <cell r="P69"/>
          <cell r="Q69"/>
          <cell r="R69"/>
          <cell r="S69"/>
          <cell r="T69"/>
          <cell r="U69"/>
          <cell r="V69"/>
          <cell r="W69"/>
          <cell r="X69"/>
          <cell r="Y69"/>
          <cell r="Z69"/>
          <cell r="AA69"/>
          <cell r="AB69">
            <v>274694</v>
          </cell>
          <cell r="AC69">
            <v>3806160064</v>
          </cell>
          <cell r="AD69">
            <v>274694</v>
          </cell>
          <cell r="AE69">
            <v>3806160064</v>
          </cell>
        </row>
        <row r="70">
          <cell r="A70">
            <v>11000488</v>
          </cell>
          <cell r="B70" t="str">
            <v>VITAMIN B1 50 MG (SUPLEMEN)(DUS100TAB)</v>
          </cell>
          <cell r="C70" t="str">
            <v>DUS</v>
          </cell>
          <cell r="D70"/>
          <cell r="E70"/>
          <cell r="F70">
            <v>43904</v>
          </cell>
          <cell r="G70">
            <v>652413440</v>
          </cell>
          <cell r="H70">
            <v>43904</v>
          </cell>
          <cell r="I70">
            <v>652413440</v>
          </cell>
          <cell r="J70"/>
          <cell r="K70"/>
          <cell r="L70"/>
          <cell r="M70"/>
          <cell r="N70"/>
          <cell r="O70"/>
          <cell r="P70"/>
          <cell r="Q70"/>
          <cell r="R70"/>
          <cell r="S70"/>
          <cell r="T70"/>
          <cell r="U70"/>
          <cell r="V70">
            <v>43904</v>
          </cell>
          <cell r="W70">
            <v>652413440</v>
          </cell>
          <cell r="X70"/>
          <cell r="Y70"/>
          <cell r="Z70"/>
          <cell r="AA70"/>
          <cell r="AB70">
            <v>131712</v>
          </cell>
          <cell r="AC70">
            <v>1957240320</v>
          </cell>
          <cell r="AD70">
            <v>131712</v>
          </cell>
          <cell r="AE70">
            <v>1957240320</v>
          </cell>
        </row>
        <row r="71">
          <cell r="A71">
            <v>11000489</v>
          </cell>
          <cell r="B71" t="str">
            <v>VITAMIN C 250 MG (SUPLEMEN)(DUS100TAB)</v>
          </cell>
          <cell r="C71" t="str">
            <v>DUS</v>
          </cell>
          <cell r="D71">
            <v>144028</v>
          </cell>
          <cell r="E71">
            <v>2118939936</v>
          </cell>
          <cell r="F71">
            <v>75596</v>
          </cell>
          <cell r="G71">
            <v>1112168352</v>
          </cell>
          <cell r="H71">
            <v>75596</v>
          </cell>
          <cell r="I71">
            <v>1112168352</v>
          </cell>
          <cell r="J71">
            <v>8400</v>
          </cell>
          <cell r="K71">
            <v>123580800</v>
          </cell>
          <cell r="L71">
            <v>75596</v>
          </cell>
          <cell r="M71">
            <v>1112168352</v>
          </cell>
          <cell r="N71"/>
          <cell r="O71"/>
          <cell r="P71">
            <v>75596</v>
          </cell>
          <cell r="Q71">
            <v>1112168352</v>
          </cell>
          <cell r="R71"/>
          <cell r="S71"/>
          <cell r="T71">
            <v>142793</v>
          </cell>
          <cell r="U71">
            <v>2100770616</v>
          </cell>
          <cell r="V71">
            <v>92395</v>
          </cell>
          <cell r="W71">
            <v>1359315240</v>
          </cell>
          <cell r="X71">
            <v>100795</v>
          </cell>
          <cell r="Y71">
            <v>1482896040</v>
          </cell>
          <cell r="Z71">
            <v>92395</v>
          </cell>
          <cell r="AA71">
            <v>1359315240</v>
          </cell>
          <cell r="AB71">
            <v>883190</v>
          </cell>
          <cell r="AC71">
            <v>12993491280</v>
          </cell>
          <cell r="AD71">
            <v>690000</v>
          </cell>
          <cell r="AE71">
            <v>10151280000</v>
          </cell>
        </row>
        <row r="72">
          <cell r="A72">
            <v>11000793</v>
          </cell>
          <cell r="B72" t="str">
            <v>TABLET TAMBAH DARAH NEO (TSG)(DUS100TAB)</v>
          </cell>
          <cell r="C72" t="str">
            <v>DUS</v>
          </cell>
          <cell r="D72">
            <v>286236</v>
          </cell>
          <cell r="E72">
            <v>4198223412</v>
          </cell>
          <cell r="F72">
            <v>232084</v>
          </cell>
          <cell r="G72">
            <v>3403976028</v>
          </cell>
          <cell r="H72">
            <v>232084</v>
          </cell>
          <cell r="I72">
            <v>3403976028</v>
          </cell>
          <cell r="J72"/>
          <cell r="K72"/>
          <cell r="L72"/>
          <cell r="M72"/>
          <cell r="N72">
            <v>731633</v>
          </cell>
          <cell r="O72">
            <v>10730861211</v>
          </cell>
          <cell r="P72"/>
          <cell r="Q72"/>
          <cell r="R72"/>
          <cell r="S72"/>
          <cell r="T72"/>
          <cell r="U72"/>
          <cell r="V72"/>
          <cell r="W72"/>
          <cell r="X72">
            <v>144413</v>
          </cell>
          <cell r="Y72">
            <v>2118105471</v>
          </cell>
          <cell r="Z72">
            <v>137192</v>
          </cell>
          <cell r="AA72">
            <v>2012195064</v>
          </cell>
          <cell r="AB72">
            <v>1763642</v>
          </cell>
          <cell r="AC72">
            <v>25867337214</v>
          </cell>
          <cell r="AD72">
            <v>1482037</v>
          </cell>
          <cell r="AE72">
            <v>21737036679</v>
          </cell>
        </row>
        <row r="73">
          <cell r="A73">
            <v>11001446</v>
          </cell>
          <cell r="B73" t="str">
            <v>AMBROXOL 30 MG (DUS 100 TAB)-BJN</v>
          </cell>
          <cell r="C73" t="str">
            <v>DUS</v>
          </cell>
          <cell r="D73"/>
          <cell r="E73"/>
          <cell r="F73"/>
          <cell r="G73"/>
          <cell r="H73">
            <v>42750</v>
          </cell>
          <cell r="I73">
            <v>402021000</v>
          </cell>
          <cell r="J73"/>
          <cell r="K73"/>
          <cell r="L73"/>
          <cell r="M73"/>
          <cell r="N73"/>
          <cell r="O73"/>
          <cell r="P73"/>
          <cell r="Q73"/>
          <cell r="R73"/>
          <cell r="S73"/>
          <cell r="T73"/>
          <cell r="U73"/>
          <cell r="V73"/>
          <cell r="W73"/>
          <cell r="X73"/>
          <cell r="Y73"/>
          <cell r="Z73"/>
          <cell r="AA73"/>
          <cell r="AB73">
            <v>42750</v>
          </cell>
          <cell r="AC73">
            <v>402021000</v>
          </cell>
          <cell r="AD73">
            <v>42750</v>
          </cell>
          <cell r="AE73">
            <v>402021000</v>
          </cell>
        </row>
        <row r="74">
          <cell r="A74">
            <v>11001447</v>
          </cell>
          <cell r="B74" t="str">
            <v>AMBROXOL SYRUP (BTL 60 ML)-BJN</v>
          </cell>
          <cell r="C74" t="str">
            <v>BOT</v>
          </cell>
          <cell r="D74">
            <v>88200</v>
          </cell>
          <cell r="E74">
            <v>323958600</v>
          </cell>
          <cell r="F74">
            <v>44100</v>
          </cell>
          <cell r="G74">
            <v>161979300</v>
          </cell>
          <cell r="H74">
            <v>29400</v>
          </cell>
          <cell r="I74">
            <v>107986200</v>
          </cell>
          <cell r="J74"/>
          <cell r="K74"/>
          <cell r="L74"/>
          <cell r="M74"/>
          <cell r="N74"/>
          <cell r="O74"/>
          <cell r="P74"/>
          <cell r="Q74"/>
          <cell r="R74"/>
          <cell r="S74"/>
          <cell r="T74"/>
          <cell r="U74"/>
          <cell r="V74"/>
          <cell r="W74"/>
          <cell r="X74"/>
          <cell r="Y74"/>
          <cell r="Z74"/>
          <cell r="AA74"/>
          <cell r="AB74">
            <v>161700</v>
          </cell>
          <cell r="AC74">
            <v>593924100</v>
          </cell>
          <cell r="AD74">
            <v>161700</v>
          </cell>
          <cell r="AE74">
            <v>593924100</v>
          </cell>
        </row>
        <row r="75">
          <cell r="A75">
            <v>11001452</v>
          </cell>
          <cell r="B75" t="str">
            <v>ANTASIDA DOEN SUSPENSI-BJN (BTL60ML)-BJN</v>
          </cell>
          <cell r="C75" t="str">
            <v>BOT</v>
          </cell>
          <cell r="D75">
            <v>14700</v>
          </cell>
          <cell r="E75">
            <v>63401100</v>
          </cell>
          <cell r="F75">
            <v>29400</v>
          </cell>
          <cell r="G75">
            <v>126802200</v>
          </cell>
          <cell r="H75">
            <v>29400</v>
          </cell>
          <cell r="I75">
            <v>126802200</v>
          </cell>
          <cell r="J75">
            <v>14700</v>
          </cell>
          <cell r="K75">
            <v>63401100</v>
          </cell>
          <cell r="L75">
            <v>14700</v>
          </cell>
          <cell r="M75">
            <v>63401100</v>
          </cell>
          <cell r="N75">
            <v>29400</v>
          </cell>
          <cell r="O75">
            <v>126802200</v>
          </cell>
          <cell r="P75"/>
          <cell r="Q75"/>
          <cell r="R75"/>
          <cell r="S75"/>
          <cell r="T75">
            <v>14700</v>
          </cell>
          <cell r="U75">
            <v>63401100</v>
          </cell>
          <cell r="V75"/>
          <cell r="W75"/>
          <cell r="X75"/>
          <cell r="Y75"/>
          <cell r="Z75"/>
          <cell r="AA75"/>
          <cell r="AB75">
            <v>147000</v>
          </cell>
          <cell r="AC75">
            <v>634011000</v>
          </cell>
          <cell r="AD75">
            <v>147000</v>
          </cell>
          <cell r="AE75">
            <v>634011000</v>
          </cell>
        </row>
        <row r="76">
          <cell r="A76">
            <v>11001470</v>
          </cell>
          <cell r="B76" t="str">
            <v>CLOPIDOGREL 75 MG (DUS 30 TAB)-BJN</v>
          </cell>
          <cell r="C76" t="str">
            <v>DUS</v>
          </cell>
          <cell r="D76"/>
          <cell r="E76"/>
          <cell r="F76"/>
          <cell r="G76"/>
          <cell r="H76"/>
          <cell r="I76"/>
          <cell r="J76"/>
          <cell r="K76"/>
          <cell r="L76"/>
          <cell r="M76"/>
          <cell r="N76"/>
          <cell r="O76"/>
          <cell r="P76"/>
          <cell r="Q76"/>
          <cell r="R76"/>
          <cell r="S76"/>
          <cell r="T76">
            <v>163346</v>
          </cell>
          <cell r="U76">
            <v>2469138136</v>
          </cell>
          <cell r="V76">
            <v>36586</v>
          </cell>
          <cell r="W76">
            <v>553033976</v>
          </cell>
          <cell r="X76">
            <v>21296</v>
          </cell>
          <cell r="Y76">
            <v>321910336</v>
          </cell>
          <cell r="Z76"/>
          <cell r="AA76"/>
          <cell r="AB76">
            <v>221228</v>
          </cell>
          <cell r="AC76">
            <v>3344082448</v>
          </cell>
          <cell r="AD76">
            <v>199932</v>
          </cell>
          <cell r="AE76">
            <v>3022172112</v>
          </cell>
        </row>
        <row r="77">
          <cell r="A77">
            <v>11001474</v>
          </cell>
          <cell r="B77" t="str">
            <v>DEXAMETHASONE 0.5 MG (DUS 100 TAB)-BJN</v>
          </cell>
          <cell r="C77" t="str">
            <v>DUS</v>
          </cell>
          <cell r="D77"/>
          <cell r="E77"/>
          <cell r="F77"/>
          <cell r="G77"/>
          <cell r="H77"/>
          <cell r="I77"/>
          <cell r="J77"/>
          <cell r="K77"/>
          <cell r="L77"/>
          <cell r="M77"/>
          <cell r="N77"/>
          <cell r="O77"/>
          <cell r="P77"/>
          <cell r="Q77"/>
          <cell r="R77"/>
          <cell r="S77"/>
          <cell r="T77">
            <v>65727</v>
          </cell>
          <cell r="U77">
            <v>344146572</v>
          </cell>
          <cell r="V77"/>
          <cell r="W77"/>
          <cell r="X77"/>
          <cell r="Y77"/>
          <cell r="Z77"/>
          <cell r="AA77"/>
          <cell r="AB77">
            <v>65727</v>
          </cell>
          <cell r="AC77">
            <v>344146572</v>
          </cell>
          <cell r="AD77">
            <v>65727</v>
          </cell>
          <cell r="AE77">
            <v>344146572</v>
          </cell>
        </row>
        <row r="78">
          <cell r="A78">
            <v>11001478</v>
          </cell>
          <cell r="B78" t="str">
            <v>DIMENHYDRINATE 50 MG (DUS 100 TAB)-BJN</v>
          </cell>
          <cell r="C78" t="str">
            <v>DUS</v>
          </cell>
          <cell r="D78"/>
          <cell r="E78"/>
          <cell r="F78"/>
          <cell r="G78"/>
          <cell r="H78">
            <v>34200</v>
          </cell>
          <cell r="I78">
            <v>348600600</v>
          </cell>
          <cell r="J78">
            <v>12000</v>
          </cell>
          <cell r="K78">
            <v>122316000</v>
          </cell>
          <cell r="L78">
            <v>12000</v>
          </cell>
          <cell r="M78">
            <v>122316000</v>
          </cell>
          <cell r="N78">
            <v>12000</v>
          </cell>
          <cell r="O78">
            <v>122316000</v>
          </cell>
          <cell r="P78"/>
          <cell r="Q78"/>
          <cell r="R78"/>
          <cell r="S78"/>
          <cell r="T78"/>
          <cell r="U78"/>
          <cell r="V78"/>
          <cell r="W78"/>
          <cell r="X78"/>
          <cell r="Y78"/>
          <cell r="Z78">
            <v>11760</v>
          </cell>
          <cell r="AA78">
            <v>119869680</v>
          </cell>
          <cell r="AB78">
            <v>81960</v>
          </cell>
          <cell r="AC78">
            <v>835418280</v>
          </cell>
          <cell r="AD78">
            <v>70200</v>
          </cell>
          <cell r="AE78">
            <v>715548600</v>
          </cell>
        </row>
        <row r="79">
          <cell r="A79">
            <v>11001483</v>
          </cell>
          <cell r="B79" t="str">
            <v>ERSYLAN SYRUP (BTL 60 ML)-BJN</v>
          </cell>
          <cell r="C79" t="str">
            <v>BOT</v>
          </cell>
          <cell r="D79">
            <v>38105</v>
          </cell>
          <cell r="E79">
            <v>252559940</v>
          </cell>
          <cell r="F79"/>
          <cell r="G79"/>
          <cell r="H79"/>
          <cell r="I79"/>
          <cell r="J79"/>
          <cell r="K79"/>
          <cell r="L79"/>
          <cell r="M79"/>
          <cell r="N79"/>
          <cell r="O79"/>
          <cell r="P79"/>
          <cell r="Q79"/>
          <cell r="R79"/>
          <cell r="S79"/>
          <cell r="T79"/>
          <cell r="U79"/>
          <cell r="V79">
            <v>39000</v>
          </cell>
          <cell r="W79">
            <v>258492000</v>
          </cell>
          <cell r="X79"/>
          <cell r="Y79"/>
          <cell r="Z79"/>
          <cell r="AA79"/>
          <cell r="AB79">
            <v>77105</v>
          </cell>
          <cell r="AC79">
            <v>511051940</v>
          </cell>
          <cell r="AD79">
            <v>77105</v>
          </cell>
          <cell r="AE79">
            <v>511051940</v>
          </cell>
        </row>
        <row r="80">
          <cell r="A80">
            <v>11001489</v>
          </cell>
          <cell r="B80" t="str">
            <v>EXTRALAC SYRUP (BTL 60 ML)-BJN</v>
          </cell>
          <cell r="C80" t="str">
            <v>BOT</v>
          </cell>
          <cell r="D80">
            <v>3033</v>
          </cell>
          <cell r="E80">
            <v>50632902</v>
          </cell>
          <cell r="F80"/>
          <cell r="G80"/>
          <cell r="H80">
            <v>6066</v>
          </cell>
          <cell r="I80">
            <v>101265804</v>
          </cell>
          <cell r="J80"/>
          <cell r="K80"/>
          <cell r="L80"/>
          <cell r="M80"/>
          <cell r="N80"/>
          <cell r="O80"/>
          <cell r="P80"/>
          <cell r="Q80"/>
          <cell r="R80"/>
          <cell r="S80"/>
          <cell r="T80"/>
          <cell r="U80"/>
          <cell r="V80"/>
          <cell r="W80"/>
          <cell r="X80"/>
          <cell r="Y80"/>
          <cell r="Z80"/>
          <cell r="AA80"/>
          <cell r="AB80">
            <v>9099</v>
          </cell>
          <cell r="AC80">
            <v>151898706</v>
          </cell>
          <cell r="AD80">
            <v>9099</v>
          </cell>
          <cell r="AE80">
            <v>151898706</v>
          </cell>
        </row>
        <row r="81">
          <cell r="A81">
            <v>11001517</v>
          </cell>
          <cell r="B81" t="str">
            <v>MAGASIDA SUSPENSI (BTL 60 ML)-BJN</v>
          </cell>
          <cell r="C81" t="str">
            <v>BOT</v>
          </cell>
          <cell r="D81"/>
          <cell r="E81"/>
          <cell r="F81"/>
          <cell r="G81"/>
          <cell r="H81"/>
          <cell r="I81"/>
          <cell r="J81">
            <v>19404</v>
          </cell>
          <cell r="K81">
            <v>115201548</v>
          </cell>
          <cell r="L81">
            <v>9702</v>
          </cell>
          <cell r="M81">
            <v>57600774</v>
          </cell>
          <cell r="N81"/>
          <cell r="O81"/>
          <cell r="P81"/>
          <cell r="Q81"/>
          <cell r="R81"/>
          <cell r="S81"/>
          <cell r="T81">
            <v>30000</v>
          </cell>
          <cell r="U81">
            <v>178110000</v>
          </cell>
          <cell r="V81"/>
          <cell r="W81"/>
          <cell r="X81"/>
          <cell r="Y81"/>
          <cell r="Z81"/>
          <cell r="AA81"/>
          <cell r="AB81">
            <v>59106</v>
          </cell>
          <cell r="AC81">
            <v>350912322</v>
          </cell>
          <cell r="AD81">
            <v>59106</v>
          </cell>
          <cell r="AE81">
            <v>350912322</v>
          </cell>
        </row>
        <row r="82">
          <cell r="A82">
            <v>11001518</v>
          </cell>
          <cell r="B82" t="str">
            <v>MAGASIDA TABLET (DUS 10 TAB)-BJN</v>
          </cell>
          <cell r="C82" t="str">
            <v>DUS</v>
          </cell>
          <cell r="D82"/>
          <cell r="E82"/>
          <cell r="F82"/>
          <cell r="G82"/>
          <cell r="H82"/>
          <cell r="I82"/>
          <cell r="J82"/>
          <cell r="K82"/>
          <cell r="L82">
            <v>10000</v>
          </cell>
          <cell r="M82">
            <v>100000</v>
          </cell>
          <cell r="N82">
            <v>10000</v>
          </cell>
          <cell r="O82">
            <v>100000</v>
          </cell>
          <cell r="P82">
            <v>10000</v>
          </cell>
          <cell r="Q82">
            <v>100000</v>
          </cell>
          <cell r="R82">
            <v>10000</v>
          </cell>
          <cell r="S82">
            <v>100000</v>
          </cell>
          <cell r="T82">
            <v>10000</v>
          </cell>
          <cell r="U82">
            <v>100000</v>
          </cell>
          <cell r="V82">
            <v>10000</v>
          </cell>
          <cell r="W82">
            <v>100000</v>
          </cell>
          <cell r="X82"/>
          <cell r="Y82"/>
          <cell r="Z82"/>
          <cell r="AA82"/>
          <cell r="AB82">
            <v>60000</v>
          </cell>
          <cell r="AC82">
            <v>600000</v>
          </cell>
          <cell r="AD82">
            <v>60000</v>
          </cell>
          <cell r="AE82">
            <v>600000</v>
          </cell>
        </row>
        <row r="83">
          <cell r="A83">
            <v>11001536</v>
          </cell>
          <cell r="B83" t="str">
            <v>ORALIT (DUS 100 SASE)-BJN</v>
          </cell>
          <cell r="C83" t="str">
            <v>DUS</v>
          </cell>
          <cell r="D83"/>
          <cell r="E83"/>
          <cell r="F83"/>
          <cell r="G83"/>
          <cell r="H83"/>
          <cell r="I83"/>
          <cell r="J83"/>
          <cell r="K83"/>
          <cell r="L83"/>
          <cell r="M83"/>
          <cell r="N83"/>
          <cell r="O83"/>
          <cell r="P83"/>
          <cell r="Q83"/>
          <cell r="R83"/>
          <cell r="S83"/>
          <cell r="T83">
            <v>1036</v>
          </cell>
          <cell r="U83">
            <v>55132812</v>
          </cell>
          <cell r="V83"/>
          <cell r="W83"/>
          <cell r="X83"/>
          <cell r="Y83"/>
          <cell r="Z83"/>
          <cell r="AA83"/>
          <cell r="AB83">
            <v>1036</v>
          </cell>
          <cell r="AC83">
            <v>55132812</v>
          </cell>
          <cell r="AD83">
            <v>1036</v>
          </cell>
          <cell r="AE83">
            <v>55132812</v>
          </cell>
        </row>
        <row r="84">
          <cell r="A84">
            <v>11001542</v>
          </cell>
          <cell r="B84" t="str">
            <v>PIROXICAM 10 MG (DUS 100 TAB)-BJN</v>
          </cell>
          <cell r="C84" t="str">
            <v>DUS</v>
          </cell>
          <cell r="D84"/>
          <cell r="E84"/>
          <cell r="F84"/>
          <cell r="G84"/>
          <cell r="H84">
            <v>64007</v>
          </cell>
          <cell r="I84">
            <v>440944223</v>
          </cell>
          <cell r="J84"/>
          <cell r="K84"/>
          <cell r="L84"/>
          <cell r="M84"/>
          <cell r="N84"/>
          <cell r="O84"/>
          <cell r="P84"/>
          <cell r="Q84"/>
          <cell r="R84"/>
          <cell r="S84"/>
          <cell r="T84"/>
          <cell r="U84"/>
          <cell r="V84"/>
          <cell r="W84"/>
          <cell r="X84"/>
          <cell r="Y84"/>
          <cell r="Z84"/>
          <cell r="AA84"/>
          <cell r="AB84">
            <v>64007</v>
          </cell>
          <cell r="AC84">
            <v>440944223</v>
          </cell>
          <cell r="AD84">
            <v>64007</v>
          </cell>
          <cell r="AE84">
            <v>440944223</v>
          </cell>
        </row>
        <row r="85">
          <cell r="A85">
            <v>11001543</v>
          </cell>
          <cell r="B85" t="str">
            <v>PIROXICAM 20 MG (DUS 100 TAB)-BJN</v>
          </cell>
          <cell r="C85" t="str">
            <v>DUS</v>
          </cell>
          <cell r="D85"/>
          <cell r="E85"/>
          <cell r="F85"/>
          <cell r="G85"/>
          <cell r="H85">
            <v>32340</v>
          </cell>
          <cell r="I85">
            <v>304869180</v>
          </cell>
          <cell r="J85"/>
          <cell r="K85"/>
          <cell r="L85"/>
          <cell r="M85"/>
          <cell r="N85"/>
          <cell r="O85"/>
          <cell r="P85"/>
          <cell r="Q85"/>
          <cell r="R85"/>
          <cell r="S85"/>
          <cell r="T85"/>
          <cell r="U85"/>
          <cell r="V85"/>
          <cell r="W85"/>
          <cell r="X85"/>
          <cell r="Y85"/>
          <cell r="Z85"/>
          <cell r="AA85"/>
          <cell r="AB85">
            <v>32340</v>
          </cell>
          <cell r="AC85">
            <v>304869180</v>
          </cell>
          <cell r="AD85">
            <v>32340</v>
          </cell>
          <cell r="AE85">
            <v>304869180</v>
          </cell>
        </row>
        <row r="86">
          <cell r="A86">
            <v>11001576</v>
          </cell>
          <cell r="B86" t="str">
            <v>VITAMIN C 100MG TAB(SUPL)(DUS100TAB)-BJN</v>
          </cell>
          <cell r="C86" t="str">
            <v>DUS</v>
          </cell>
          <cell r="D86"/>
          <cell r="E86"/>
          <cell r="F86">
            <v>19600</v>
          </cell>
          <cell r="G86">
            <v>1960000</v>
          </cell>
          <cell r="H86"/>
          <cell r="I86"/>
          <cell r="J86"/>
          <cell r="K86"/>
          <cell r="L86"/>
          <cell r="M86"/>
          <cell r="N86"/>
          <cell r="O86"/>
          <cell r="P86"/>
          <cell r="Q86"/>
          <cell r="R86"/>
          <cell r="S86"/>
          <cell r="T86"/>
          <cell r="U86"/>
          <cell r="V86"/>
          <cell r="W86"/>
          <cell r="X86"/>
          <cell r="Y86"/>
          <cell r="Z86"/>
          <cell r="AA86"/>
          <cell r="AB86">
            <v>19600</v>
          </cell>
          <cell r="AC86">
            <v>1960000</v>
          </cell>
          <cell r="AD86">
            <v>19600</v>
          </cell>
          <cell r="AE86">
            <v>1960000</v>
          </cell>
        </row>
        <row r="87">
          <cell r="A87">
            <v>11001644</v>
          </cell>
          <cell r="B87" t="str">
            <v>LEVOFLOXACIN HEMI 250 MG (DUS 30 TAB)</v>
          </cell>
          <cell r="C87" t="str">
            <v>DUS</v>
          </cell>
          <cell r="D87"/>
          <cell r="E87"/>
          <cell r="F87"/>
          <cell r="G87"/>
          <cell r="H87"/>
          <cell r="I87"/>
          <cell r="J87"/>
          <cell r="K87"/>
          <cell r="L87"/>
          <cell r="M87"/>
          <cell r="N87"/>
          <cell r="O87"/>
          <cell r="P87"/>
          <cell r="Q87"/>
          <cell r="R87"/>
          <cell r="S87"/>
          <cell r="T87">
            <v>9944</v>
          </cell>
          <cell r="U87">
            <v>162246304</v>
          </cell>
          <cell r="V87">
            <v>11878</v>
          </cell>
          <cell r="W87">
            <v>193801448</v>
          </cell>
          <cell r="X87">
            <v>5939</v>
          </cell>
          <cell r="Y87">
            <v>96900724</v>
          </cell>
          <cell r="Z87"/>
          <cell r="AA87"/>
          <cell r="AB87">
            <v>27761</v>
          </cell>
          <cell r="AC87">
            <v>452948476</v>
          </cell>
          <cell r="AD87">
            <v>21822</v>
          </cell>
          <cell r="AE87">
            <v>356047752</v>
          </cell>
        </row>
        <row r="88">
          <cell r="A88">
            <v>11001739</v>
          </cell>
          <cell r="B88" t="str">
            <v>ERSYLAN EXPECTORANT 60ML - BJN</v>
          </cell>
          <cell r="C88" t="str">
            <v>BOT</v>
          </cell>
          <cell r="D88"/>
          <cell r="E88"/>
          <cell r="F88">
            <v>39198</v>
          </cell>
          <cell r="G88">
            <v>443682162</v>
          </cell>
          <cell r="H88"/>
          <cell r="I88"/>
          <cell r="J88"/>
          <cell r="K88"/>
          <cell r="L88"/>
          <cell r="M88"/>
          <cell r="N88"/>
          <cell r="O88"/>
          <cell r="P88"/>
          <cell r="Q88"/>
          <cell r="R88"/>
          <cell r="S88"/>
          <cell r="T88"/>
          <cell r="U88"/>
          <cell r="V88"/>
          <cell r="W88"/>
          <cell r="X88"/>
          <cell r="Y88"/>
          <cell r="Z88"/>
          <cell r="AA88"/>
          <cell r="AB88">
            <v>39198</v>
          </cell>
          <cell r="AC88">
            <v>443682162</v>
          </cell>
          <cell r="AD88">
            <v>39198</v>
          </cell>
          <cell r="AE88">
            <v>443682162</v>
          </cell>
        </row>
        <row r="89">
          <cell r="A89">
            <v>11001784</v>
          </cell>
          <cell r="B89" t="str">
            <v>FITUNO IMMUNE KIDS 60ML</v>
          </cell>
          <cell r="C89" t="str">
            <v>BOT</v>
          </cell>
          <cell r="D89"/>
          <cell r="E89"/>
          <cell r="F89"/>
          <cell r="G89"/>
          <cell r="H89"/>
          <cell r="I89"/>
          <cell r="J89"/>
          <cell r="K89"/>
          <cell r="L89">
            <v>16334</v>
          </cell>
          <cell r="M89">
            <v>200712192</v>
          </cell>
          <cell r="N89">
            <v>81669</v>
          </cell>
          <cell r="O89">
            <v>1003548672</v>
          </cell>
          <cell r="P89"/>
          <cell r="Q89"/>
          <cell r="R89"/>
          <cell r="S89"/>
          <cell r="T89"/>
          <cell r="U89"/>
          <cell r="V89"/>
          <cell r="W89"/>
          <cell r="X89">
            <v>24500</v>
          </cell>
          <cell r="Y89">
            <v>301056000</v>
          </cell>
          <cell r="Z89"/>
          <cell r="AA89"/>
          <cell r="AB89">
            <v>122503</v>
          </cell>
          <cell r="AC89">
            <v>1505316864</v>
          </cell>
          <cell r="AD89">
            <v>98003</v>
          </cell>
          <cell r="AE89">
            <v>1204260864</v>
          </cell>
        </row>
        <row r="90">
          <cell r="A90">
            <v>11001823</v>
          </cell>
          <cell r="B90" t="str">
            <v>FITUNO IMMUNE KIDS 100 ML</v>
          </cell>
          <cell r="C90" t="str">
            <v>BOT</v>
          </cell>
          <cell r="D90"/>
          <cell r="E90"/>
          <cell r="F90"/>
          <cell r="G90"/>
          <cell r="H90"/>
          <cell r="I90"/>
          <cell r="J90"/>
          <cell r="K90"/>
          <cell r="L90">
            <v>29400</v>
          </cell>
          <cell r="M90">
            <v>488010600</v>
          </cell>
          <cell r="N90">
            <v>48756</v>
          </cell>
          <cell r="O90">
            <v>809300844</v>
          </cell>
          <cell r="P90"/>
          <cell r="Q90"/>
          <cell r="R90"/>
          <cell r="S90"/>
          <cell r="T90"/>
          <cell r="U90"/>
          <cell r="V90">
            <v>2063</v>
          </cell>
          <cell r="W90">
            <v>34243737</v>
          </cell>
          <cell r="X90"/>
          <cell r="Y90"/>
          <cell r="Z90"/>
          <cell r="AA90"/>
          <cell r="AB90">
            <v>80219</v>
          </cell>
          <cell r="AC90">
            <v>1331555181</v>
          </cell>
          <cell r="AD90">
            <v>80219</v>
          </cell>
          <cell r="AE90">
            <v>1331555181</v>
          </cell>
        </row>
        <row r="91">
          <cell r="A91">
            <v>11001864</v>
          </cell>
          <cell r="B91" t="str">
            <v>CETIRIZINE DIHYDROCHLORIDE SYR 5MG/ML</v>
          </cell>
          <cell r="C91" t="str">
            <v>BOT</v>
          </cell>
          <cell r="D91"/>
          <cell r="E91"/>
          <cell r="F91"/>
          <cell r="G91"/>
          <cell r="H91"/>
          <cell r="I91"/>
          <cell r="J91">
            <v>23356</v>
          </cell>
          <cell r="K91">
            <v>117924444</v>
          </cell>
          <cell r="L91"/>
          <cell r="M91"/>
          <cell r="N91"/>
          <cell r="O91"/>
          <cell r="P91"/>
          <cell r="Q91"/>
          <cell r="R91"/>
          <cell r="S91"/>
          <cell r="T91"/>
          <cell r="U91"/>
          <cell r="V91"/>
          <cell r="W91"/>
          <cell r="X91"/>
          <cell r="Y91"/>
          <cell r="Z91"/>
          <cell r="AA91"/>
          <cell r="AB91">
            <v>23356</v>
          </cell>
          <cell r="AC91">
            <v>117924444</v>
          </cell>
          <cell r="AD91">
            <v>23356</v>
          </cell>
          <cell r="AE91">
            <v>117924444</v>
          </cell>
        </row>
        <row r="92">
          <cell r="A92">
            <v>11001980</v>
          </cell>
          <cell r="B92" t="str">
            <v>FERMOL DEMAM ANAK 60 ML RASA STRAWBERRY</v>
          </cell>
          <cell r="C92" t="str">
            <v>BOT</v>
          </cell>
          <cell r="D92"/>
          <cell r="E92"/>
          <cell r="F92"/>
          <cell r="G92"/>
          <cell r="H92">
            <v>37195</v>
          </cell>
          <cell r="I92">
            <v>391551765</v>
          </cell>
          <cell r="J92"/>
          <cell r="K92"/>
          <cell r="L92"/>
          <cell r="M92"/>
          <cell r="N92"/>
          <cell r="O92"/>
          <cell r="P92"/>
          <cell r="Q92"/>
          <cell r="R92"/>
          <cell r="S92"/>
          <cell r="T92"/>
          <cell r="U92"/>
          <cell r="V92"/>
          <cell r="W92"/>
          <cell r="X92"/>
          <cell r="Y92"/>
          <cell r="Z92"/>
          <cell r="AA92"/>
          <cell r="AB92">
            <v>37195</v>
          </cell>
          <cell r="AC92">
            <v>391551765</v>
          </cell>
          <cell r="AD92">
            <v>37195</v>
          </cell>
          <cell r="AE92">
            <v>391551765</v>
          </cell>
        </row>
        <row r="93">
          <cell r="A93">
            <v>11002046</v>
          </cell>
          <cell r="B93" t="str">
            <v>ENKASARI HERBAL (BTL@120 ML)</v>
          </cell>
          <cell r="C93" t="str">
            <v>BOT</v>
          </cell>
          <cell r="D93">
            <v>128624</v>
          </cell>
          <cell r="E93">
            <v>635273936</v>
          </cell>
          <cell r="F93">
            <v>73500</v>
          </cell>
          <cell r="G93">
            <v>363016500</v>
          </cell>
          <cell r="H93">
            <v>73500</v>
          </cell>
          <cell r="I93">
            <v>363016500</v>
          </cell>
          <cell r="J93"/>
          <cell r="K93"/>
          <cell r="L93"/>
          <cell r="M93"/>
          <cell r="N93"/>
          <cell r="O93"/>
          <cell r="P93"/>
          <cell r="Q93"/>
          <cell r="R93">
            <v>29400</v>
          </cell>
          <cell r="S93">
            <v>145206600</v>
          </cell>
          <cell r="T93">
            <v>58800</v>
          </cell>
          <cell r="U93">
            <v>290413200</v>
          </cell>
          <cell r="V93">
            <v>71616</v>
          </cell>
          <cell r="W93">
            <v>353711424</v>
          </cell>
          <cell r="X93"/>
          <cell r="Y93"/>
          <cell r="Z93"/>
          <cell r="AA93"/>
          <cell r="AB93">
            <v>435440</v>
          </cell>
          <cell r="AC93">
            <v>2150638160</v>
          </cell>
          <cell r="AD93">
            <v>435440</v>
          </cell>
          <cell r="AE93">
            <v>2150638160</v>
          </cell>
        </row>
        <row r="94">
          <cell r="A94">
            <v>11002047</v>
          </cell>
          <cell r="B94" t="str">
            <v>LOVEQUIN 500 MG TSS DUS 20 TAB</v>
          </cell>
          <cell r="C94" t="str">
            <v>DUS</v>
          </cell>
          <cell r="D94"/>
          <cell r="E94"/>
          <cell r="F94"/>
          <cell r="G94"/>
          <cell r="H94">
            <v>8646</v>
          </cell>
          <cell r="I94">
            <v>90540912</v>
          </cell>
          <cell r="J94"/>
          <cell r="K94"/>
          <cell r="L94">
            <v>4000</v>
          </cell>
          <cell r="M94">
            <v>41888000</v>
          </cell>
          <cell r="N94"/>
          <cell r="O94"/>
          <cell r="P94"/>
          <cell r="Q94"/>
          <cell r="R94">
            <v>8458</v>
          </cell>
          <cell r="S94">
            <v>88572176</v>
          </cell>
          <cell r="T94">
            <v>81</v>
          </cell>
          <cell r="U94">
            <v>848232</v>
          </cell>
          <cell r="V94"/>
          <cell r="W94"/>
          <cell r="X94"/>
          <cell r="Y94"/>
          <cell r="Z94"/>
          <cell r="AA94"/>
          <cell r="AB94">
            <v>21185</v>
          </cell>
          <cell r="AC94">
            <v>221849320</v>
          </cell>
          <cell r="AD94">
            <v>21185</v>
          </cell>
          <cell r="AE94">
            <v>221849320</v>
          </cell>
        </row>
        <row r="95">
          <cell r="A95">
            <v>11002048</v>
          </cell>
          <cell r="B95" t="str">
            <v>LEVOFLOXACIN HEMIHYDRATE 500 MG TSS</v>
          </cell>
          <cell r="C95" t="str">
            <v>DUS</v>
          </cell>
          <cell r="D95">
            <v>3842</v>
          </cell>
          <cell r="E95">
            <v>105297694</v>
          </cell>
          <cell r="F95">
            <v>23666</v>
          </cell>
          <cell r="G95">
            <v>648614062</v>
          </cell>
          <cell r="H95">
            <v>16677</v>
          </cell>
          <cell r="I95">
            <v>457066539</v>
          </cell>
          <cell r="J95">
            <v>24946</v>
          </cell>
          <cell r="K95">
            <v>683695022</v>
          </cell>
          <cell r="L95">
            <v>33262</v>
          </cell>
          <cell r="M95">
            <v>911611634</v>
          </cell>
          <cell r="N95">
            <v>16631</v>
          </cell>
          <cell r="O95">
            <v>455805817</v>
          </cell>
          <cell r="P95">
            <v>16631</v>
          </cell>
          <cell r="Q95">
            <v>455805817</v>
          </cell>
          <cell r="R95">
            <v>24946</v>
          </cell>
          <cell r="S95">
            <v>683695022</v>
          </cell>
          <cell r="T95">
            <v>16631</v>
          </cell>
          <cell r="U95">
            <v>455805817</v>
          </cell>
          <cell r="V95">
            <v>8315</v>
          </cell>
          <cell r="W95">
            <v>227889205</v>
          </cell>
          <cell r="X95">
            <v>16631</v>
          </cell>
          <cell r="Y95">
            <v>455805817</v>
          </cell>
          <cell r="Z95">
            <v>24946</v>
          </cell>
          <cell r="AA95">
            <v>683695022</v>
          </cell>
          <cell r="AB95">
            <v>227124</v>
          </cell>
          <cell r="AC95">
            <v>6224787468</v>
          </cell>
          <cell r="AD95">
            <v>185547</v>
          </cell>
          <cell r="AE95">
            <v>5085286629</v>
          </cell>
        </row>
        <row r="96">
          <cell r="A96">
            <v>11002083</v>
          </cell>
          <cell r="B96" t="str">
            <v>ROSUVASTATIN CALCIUM 20 MG (DUS 30 TAB)</v>
          </cell>
          <cell r="C96" t="str">
            <v>DUS</v>
          </cell>
          <cell r="D96"/>
          <cell r="E96"/>
          <cell r="F96"/>
          <cell r="G96"/>
          <cell r="H96">
            <v>16667</v>
          </cell>
          <cell r="I96">
            <v>355273772</v>
          </cell>
          <cell r="J96"/>
          <cell r="K96"/>
          <cell r="L96"/>
          <cell r="M96"/>
          <cell r="N96"/>
          <cell r="O96"/>
          <cell r="P96"/>
          <cell r="Q96"/>
          <cell r="R96"/>
          <cell r="S96"/>
          <cell r="T96"/>
          <cell r="U96"/>
          <cell r="V96"/>
          <cell r="W96"/>
          <cell r="X96"/>
          <cell r="Y96"/>
          <cell r="Z96"/>
          <cell r="AA96"/>
          <cell r="AB96">
            <v>16667</v>
          </cell>
          <cell r="AC96">
            <v>355273772</v>
          </cell>
          <cell r="AD96">
            <v>16667</v>
          </cell>
          <cell r="AE96">
            <v>355273772</v>
          </cell>
        </row>
        <row r="97">
          <cell r="A97">
            <v>11002085</v>
          </cell>
          <cell r="B97" t="str">
            <v>FAVIPIRAVIR 200 MG (DUS 100 TAB)</v>
          </cell>
          <cell r="C97" t="str">
            <v>DUS</v>
          </cell>
          <cell r="D97">
            <v>5174</v>
          </cell>
          <cell r="E97">
            <v>3539585140</v>
          </cell>
          <cell r="F97">
            <v>5017</v>
          </cell>
          <cell r="G97">
            <v>3432179870</v>
          </cell>
          <cell r="H97">
            <v>84983</v>
          </cell>
          <cell r="I97">
            <v>58137720130</v>
          </cell>
          <cell r="J97">
            <v>75000</v>
          </cell>
          <cell r="K97">
            <v>51308250000</v>
          </cell>
          <cell r="L97"/>
          <cell r="M97"/>
          <cell r="N97"/>
          <cell r="O97"/>
          <cell r="P97"/>
          <cell r="Q97"/>
          <cell r="R97">
            <v>380000</v>
          </cell>
          <cell r="S97">
            <v>259961800000</v>
          </cell>
          <cell r="T97"/>
          <cell r="U97"/>
          <cell r="V97">
            <v>12336</v>
          </cell>
          <cell r="W97">
            <v>8439180960</v>
          </cell>
          <cell r="X97"/>
          <cell r="Y97"/>
          <cell r="Z97"/>
          <cell r="AA97"/>
          <cell r="AB97">
            <v>562510</v>
          </cell>
          <cell r="AC97">
            <v>384818716100</v>
          </cell>
          <cell r="AD97">
            <v>562510</v>
          </cell>
          <cell r="AE97">
            <v>384818716100</v>
          </cell>
        </row>
        <row r="98">
          <cell r="A98">
            <v>11002086</v>
          </cell>
          <cell r="B98" t="str">
            <v>VALSARTAN 160 MG TSS (DUS 30 TAB)</v>
          </cell>
          <cell r="C98" t="str">
            <v>DUS</v>
          </cell>
          <cell r="D98"/>
          <cell r="E98"/>
          <cell r="F98"/>
          <cell r="G98"/>
          <cell r="H98">
            <v>13385</v>
          </cell>
          <cell r="I98">
            <v>8499475</v>
          </cell>
          <cell r="J98"/>
          <cell r="K98"/>
          <cell r="L98">
            <v>42428</v>
          </cell>
          <cell r="M98">
            <v>807616980</v>
          </cell>
          <cell r="N98"/>
          <cell r="O98"/>
          <cell r="P98"/>
          <cell r="Q98"/>
          <cell r="R98"/>
          <cell r="S98"/>
          <cell r="T98"/>
          <cell r="U98"/>
          <cell r="V98"/>
          <cell r="W98"/>
          <cell r="X98"/>
          <cell r="Y98"/>
          <cell r="Z98"/>
          <cell r="AA98"/>
          <cell r="AB98">
            <v>55813</v>
          </cell>
          <cell r="AC98">
            <v>816116455</v>
          </cell>
          <cell r="AD98">
            <v>55813</v>
          </cell>
          <cell r="AE98">
            <v>816116455</v>
          </cell>
        </row>
        <row r="99">
          <cell r="A99">
            <v>11002114</v>
          </cell>
          <cell r="B99" t="str">
            <v>ETHAMBUTOL HCL TSS 400 MG</v>
          </cell>
          <cell r="C99" t="str">
            <v>DUS</v>
          </cell>
          <cell r="D99"/>
          <cell r="E99"/>
          <cell r="F99"/>
          <cell r="G99"/>
          <cell r="H99"/>
          <cell r="I99"/>
          <cell r="J99">
            <v>2000</v>
          </cell>
          <cell r="K99">
            <v>670636000</v>
          </cell>
          <cell r="L99">
            <v>2000</v>
          </cell>
          <cell r="M99">
            <v>670636000</v>
          </cell>
          <cell r="N99">
            <v>1000</v>
          </cell>
          <cell r="O99">
            <v>335318000</v>
          </cell>
          <cell r="P99"/>
          <cell r="Q99"/>
          <cell r="R99"/>
          <cell r="S99"/>
          <cell r="T99"/>
          <cell r="U99"/>
          <cell r="V99"/>
          <cell r="W99"/>
          <cell r="X99"/>
          <cell r="Y99"/>
          <cell r="Z99"/>
          <cell r="AA99"/>
          <cell r="AB99">
            <v>5000</v>
          </cell>
          <cell r="AC99">
            <v>1676590000</v>
          </cell>
          <cell r="AD99">
            <v>5000</v>
          </cell>
          <cell r="AE99">
            <v>1676590000</v>
          </cell>
        </row>
        <row r="100">
          <cell r="A100">
            <v>11002118</v>
          </cell>
          <cell r="B100" t="str">
            <v>PANKREON FOR CHILDREN 5 G SACHET-BJN</v>
          </cell>
          <cell r="C100" t="str">
            <v>DUS</v>
          </cell>
          <cell r="D100"/>
          <cell r="E100"/>
          <cell r="F100"/>
          <cell r="G100"/>
          <cell r="H100">
            <v>2875</v>
          </cell>
          <cell r="I100">
            <v>68971250</v>
          </cell>
          <cell r="J100"/>
          <cell r="K100"/>
          <cell r="L100"/>
          <cell r="M100"/>
          <cell r="N100"/>
          <cell r="O100"/>
          <cell r="P100">
            <v>8820</v>
          </cell>
          <cell r="Q100">
            <v>211591800</v>
          </cell>
          <cell r="R100"/>
          <cell r="S100"/>
          <cell r="T100"/>
          <cell r="U100"/>
          <cell r="V100"/>
          <cell r="W100"/>
          <cell r="X100"/>
          <cell r="Y100"/>
          <cell r="Z100"/>
          <cell r="AA100"/>
          <cell r="AB100">
            <v>11695</v>
          </cell>
          <cell r="AC100">
            <v>280563050</v>
          </cell>
          <cell r="AD100">
            <v>11695</v>
          </cell>
          <cell r="AE100">
            <v>280563050</v>
          </cell>
        </row>
        <row r="101">
          <cell r="A101">
            <v>11002134</v>
          </cell>
          <cell r="B101" t="str">
            <v>VALSARTAN 80 MG DUS 30 TAB - BJN</v>
          </cell>
          <cell r="C101" t="str">
            <v>DUS</v>
          </cell>
          <cell r="D101"/>
          <cell r="E101"/>
          <cell r="F101"/>
          <cell r="G101"/>
          <cell r="H101">
            <v>58332</v>
          </cell>
          <cell r="I101">
            <v>658393284</v>
          </cell>
          <cell r="J101"/>
          <cell r="K101"/>
          <cell r="L101"/>
          <cell r="M101"/>
          <cell r="N101"/>
          <cell r="O101"/>
          <cell r="P101">
            <v>29116</v>
          </cell>
          <cell r="Q101">
            <v>328632292</v>
          </cell>
          <cell r="R101">
            <v>29116</v>
          </cell>
          <cell r="S101">
            <v>328632292</v>
          </cell>
          <cell r="T101">
            <v>29116</v>
          </cell>
          <cell r="U101">
            <v>328632292</v>
          </cell>
          <cell r="V101"/>
          <cell r="W101"/>
          <cell r="X101"/>
          <cell r="Y101"/>
          <cell r="Z101"/>
          <cell r="AA101"/>
          <cell r="AB101">
            <v>145680</v>
          </cell>
          <cell r="AC101">
            <v>1644290160</v>
          </cell>
          <cell r="AD101">
            <v>145680</v>
          </cell>
          <cell r="AE101">
            <v>1644290160</v>
          </cell>
        </row>
        <row r="102">
          <cell r="A102">
            <v>11002180</v>
          </cell>
          <cell r="B102" t="str">
            <v>LISINOPRIL DIHYDRATE 5 MG 50 TAB</v>
          </cell>
          <cell r="C102" t="str">
            <v>DUS</v>
          </cell>
          <cell r="D102"/>
          <cell r="E102"/>
          <cell r="F102"/>
          <cell r="G102"/>
          <cell r="H102"/>
          <cell r="I102"/>
          <cell r="J102"/>
          <cell r="K102"/>
          <cell r="L102"/>
          <cell r="M102"/>
          <cell r="N102">
            <v>28000</v>
          </cell>
          <cell r="O102">
            <v>560</v>
          </cell>
          <cell r="P102"/>
          <cell r="Q102"/>
          <cell r="R102"/>
          <cell r="S102"/>
          <cell r="T102"/>
          <cell r="U102"/>
          <cell r="V102"/>
          <cell r="W102"/>
          <cell r="X102"/>
          <cell r="Y102"/>
          <cell r="Z102"/>
          <cell r="AA102"/>
          <cell r="AB102">
            <v>28000</v>
          </cell>
          <cell r="AC102">
            <v>560</v>
          </cell>
          <cell r="AD102">
            <v>28000</v>
          </cell>
          <cell r="AE102">
            <v>560</v>
          </cell>
        </row>
        <row r="103">
          <cell r="A103">
            <v>11002181</v>
          </cell>
          <cell r="B103" t="str">
            <v>LISINOPRIL DIHYDRATE 10 MG 50 TAB</v>
          </cell>
          <cell r="C103" t="str">
            <v>DUS</v>
          </cell>
          <cell r="D103"/>
          <cell r="E103"/>
          <cell r="F103"/>
          <cell r="G103"/>
          <cell r="H103"/>
          <cell r="I103"/>
          <cell r="J103"/>
          <cell r="K103"/>
          <cell r="L103"/>
          <cell r="M103"/>
          <cell r="N103">
            <v>14000</v>
          </cell>
          <cell r="O103">
            <v>280</v>
          </cell>
          <cell r="P103"/>
          <cell r="Q103"/>
          <cell r="R103"/>
          <cell r="S103"/>
          <cell r="T103"/>
          <cell r="U103"/>
          <cell r="V103"/>
          <cell r="W103"/>
          <cell r="X103"/>
          <cell r="Y103"/>
          <cell r="Z103"/>
          <cell r="AA103"/>
          <cell r="AB103">
            <v>14000</v>
          </cell>
          <cell r="AC103">
            <v>280</v>
          </cell>
          <cell r="AD103">
            <v>14000</v>
          </cell>
          <cell r="AE103">
            <v>280</v>
          </cell>
        </row>
        <row r="104">
          <cell r="A104">
            <v>11002183</v>
          </cell>
          <cell r="B104" t="str">
            <v>AVICOV 200 MG TSS</v>
          </cell>
          <cell r="C104" t="str">
            <v>DUS</v>
          </cell>
          <cell r="D104"/>
          <cell r="E104"/>
          <cell r="F104"/>
          <cell r="G104"/>
          <cell r="H104"/>
          <cell r="I104"/>
          <cell r="J104"/>
          <cell r="K104"/>
          <cell r="L104">
            <v>5280</v>
          </cell>
          <cell r="M104">
            <v>2468558400</v>
          </cell>
          <cell r="N104"/>
          <cell r="O104"/>
          <cell r="P104">
            <v>15840</v>
          </cell>
          <cell r="Q104">
            <v>4336548480</v>
          </cell>
          <cell r="R104">
            <v>24794</v>
          </cell>
          <cell r="S104">
            <v>15690039904</v>
          </cell>
          <cell r="T104"/>
          <cell r="U104"/>
          <cell r="V104"/>
          <cell r="W104"/>
          <cell r="X104"/>
          <cell r="Y104"/>
          <cell r="Z104"/>
          <cell r="AA104"/>
          <cell r="AB104">
            <v>45914</v>
          </cell>
          <cell r="AC104">
            <v>22495146784</v>
          </cell>
          <cell r="AD104">
            <v>45914</v>
          </cell>
          <cell r="AE104">
            <v>22495146784</v>
          </cell>
        </row>
        <row r="105">
          <cell r="A105">
            <v>11002186</v>
          </cell>
          <cell r="B105" t="str">
            <v>FITUNO KAPLET BLISTER 1 X 10 KAPLET</v>
          </cell>
          <cell r="C105" t="str">
            <v>DUS</v>
          </cell>
          <cell r="D105"/>
          <cell r="E105"/>
          <cell r="F105"/>
          <cell r="G105"/>
          <cell r="H105"/>
          <cell r="I105"/>
          <cell r="J105"/>
          <cell r="K105"/>
          <cell r="L105"/>
          <cell r="M105"/>
          <cell r="N105"/>
          <cell r="O105"/>
          <cell r="P105"/>
          <cell r="Q105"/>
          <cell r="R105"/>
          <cell r="S105"/>
          <cell r="T105"/>
          <cell r="U105"/>
          <cell r="V105"/>
          <cell r="W105"/>
          <cell r="X105"/>
          <cell r="Y105"/>
          <cell r="Z105">
            <v>200000</v>
          </cell>
          <cell r="AA105">
            <v>1400000000</v>
          </cell>
          <cell r="AB105">
            <v>200000</v>
          </cell>
          <cell r="AC105">
            <v>1400000000</v>
          </cell>
          <cell r="AD105">
            <v>0</v>
          </cell>
          <cell r="AE105">
            <v>0</v>
          </cell>
        </row>
        <row r="106">
          <cell r="A106">
            <v>11002211</v>
          </cell>
          <cell r="B106" t="str">
            <v>ALERGINE 5 MG/ 5 ML SIRUP</v>
          </cell>
          <cell r="C106" t="str">
            <v>BOT</v>
          </cell>
          <cell r="D106"/>
          <cell r="E106"/>
          <cell r="F106"/>
          <cell r="G106"/>
          <cell r="H106"/>
          <cell r="I106"/>
          <cell r="J106"/>
          <cell r="K106"/>
          <cell r="L106"/>
          <cell r="M106"/>
          <cell r="N106"/>
          <cell r="O106"/>
          <cell r="P106"/>
          <cell r="Q106"/>
          <cell r="R106"/>
          <cell r="S106"/>
          <cell r="T106">
            <v>8333</v>
          </cell>
          <cell r="U106">
            <v>42073317</v>
          </cell>
          <cell r="V106"/>
          <cell r="W106"/>
          <cell r="X106"/>
          <cell r="Y106"/>
          <cell r="Z106"/>
          <cell r="AA106"/>
          <cell r="AB106">
            <v>8333</v>
          </cell>
          <cell r="AC106">
            <v>42073317</v>
          </cell>
          <cell r="AD106">
            <v>8333</v>
          </cell>
          <cell r="AE106">
            <v>42073317</v>
          </cell>
        </row>
        <row r="107">
          <cell r="A107">
            <v>11002212</v>
          </cell>
          <cell r="B107" t="str">
            <v>CITAMIN C PLUS 1000MG EFFERVESCENT</v>
          </cell>
          <cell r="C107" t="str">
            <v>DUS</v>
          </cell>
          <cell r="D107"/>
          <cell r="E107"/>
          <cell r="F107"/>
          <cell r="G107"/>
          <cell r="H107"/>
          <cell r="I107"/>
          <cell r="J107"/>
          <cell r="K107"/>
          <cell r="L107"/>
          <cell r="M107"/>
          <cell r="N107"/>
          <cell r="O107"/>
          <cell r="P107"/>
          <cell r="Q107"/>
          <cell r="R107"/>
          <cell r="S107"/>
          <cell r="T107"/>
          <cell r="U107"/>
          <cell r="V107">
            <v>35000</v>
          </cell>
          <cell r="W107">
            <v>287000000</v>
          </cell>
          <cell r="X107">
            <v>35000</v>
          </cell>
          <cell r="Y107">
            <v>287000000</v>
          </cell>
          <cell r="Z107">
            <v>30000</v>
          </cell>
          <cell r="AA107">
            <v>246000000</v>
          </cell>
          <cell r="AB107">
            <v>100000</v>
          </cell>
          <cell r="AC107">
            <v>820000000</v>
          </cell>
          <cell r="AD107">
            <v>35000</v>
          </cell>
          <cell r="AE107">
            <v>287000000</v>
          </cell>
        </row>
        <row r="108">
          <cell r="A108">
            <v>11002239</v>
          </cell>
          <cell r="B108" t="str">
            <v>VALTENSI 80 MG TSS</v>
          </cell>
          <cell r="C108" t="str">
            <v>DUS</v>
          </cell>
          <cell r="D108"/>
          <cell r="E108"/>
          <cell r="F108"/>
          <cell r="G108"/>
          <cell r="H108"/>
          <cell r="I108"/>
          <cell r="J108"/>
          <cell r="K108"/>
          <cell r="L108"/>
          <cell r="M108"/>
          <cell r="N108"/>
          <cell r="O108"/>
          <cell r="P108"/>
          <cell r="Q108"/>
          <cell r="R108"/>
          <cell r="S108"/>
          <cell r="T108"/>
          <cell r="U108"/>
          <cell r="V108"/>
          <cell r="W108"/>
          <cell r="X108">
            <v>3125</v>
          </cell>
          <cell r="Y108">
            <v>38396875</v>
          </cell>
          <cell r="Z108"/>
          <cell r="AA108"/>
          <cell r="AB108">
            <v>3125</v>
          </cell>
          <cell r="AC108">
            <v>38396875</v>
          </cell>
          <cell r="AD108">
            <v>0</v>
          </cell>
          <cell r="AE108">
            <v>0</v>
          </cell>
        </row>
        <row r="109">
          <cell r="A109">
            <v>11002240</v>
          </cell>
          <cell r="B109" t="str">
            <v>VALTENSI 160 MG TSS</v>
          </cell>
          <cell r="C109" t="str">
            <v>DUS</v>
          </cell>
          <cell r="D109"/>
          <cell r="E109"/>
          <cell r="F109"/>
          <cell r="G109"/>
          <cell r="H109"/>
          <cell r="I109"/>
          <cell r="J109"/>
          <cell r="K109"/>
          <cell r="L109"/>
          <cell r="M109"/>
          <cell r="N109"/>
          <cell r="O109"/>
          <cell r="P109"/>
          <cell r="Q109"/>
          <cell r="R109"/>
          <cell r="S109"/>
          <cell r="T109"/>
          <cell r="U109"/>
          <cell r="V109"/>
          <cell r="W109"/>
          <cell r="X109">
            <v>3125</v>
          </cell>
          <cell r="Y109">
            <v>62609375</v>
          </cell>
          <cell r="Z109"/>
          <cell r="AA109"/>
          <cell r="AB109">
            <v>3125</v>
          </cell>
          <cell r="AC109">
            <v>62609375</v>
          </cell>
          <cell r="AD109">
            <v>0</v>
          </cell>
          <cell r="AE109">
            <v>0</v>
          </cell>
        </row>
        <row r="110">
          <cell r="A110">
            <v>11002255</v>
          </cell>
          <cell r="B110" t="str">
            <v>ROVASCOL  10 MG TSS ( DUS 30 TAB)</v>
          </cell>
          <cell r="C110" t="str">
            <v>DUS</v>
          </cell>
          <cell r="D110"/>
          <cell r="E110"/>
          <cell r="F110"/>
          <cell r="G110"/>
          <cell r="H110"/>
          <cell r="I110"/>
          <cell r="J110"/>
          <cell r="K110"/>
          <cell r="L110"/>
          <cell r="M110"/>
          <cell r="N110"/>
          <cell r="O110"/>
          <cell r="P110"/>
          <cell r="Q110"/>
          <cell r="R110"/>
          <cell r="S110"/>
          <cell r="T110"/>
          <cell r="U110"/>
          <cell r="V110"/>
          <cell r="W110"/>
          <cell r="X110">
            <v>4400</v>
          </cell>
          <cell r="Y110">
            <v>60962000</v>
          </cell>
          <cell r="Z110"/>
          <cell r="AA110"/>
          <cell r="AB110">
            <v>4400</v>
          </cell>
          <cell r="AC110">
            <v>60962000</v>
          </cell>
          <cell r="AD110">
            <v>0</v>
          </cell>
          <cell r="AE110">
            <v>0</v>
          </cell>
        </row>
        <row r="111">
          <cell r="A111">
            <v>11002256</v>
          </cell>
          <cell r="B111" t="str">
            <v>ROVASCOL  20 MG TSS ( DUS 30 TAB)</v>
          </cell>
          <cell r="C111" t="str">
            <v>DUS</v>
          </cell>
          <cell r="D111"/>
          <cell r="E111"/>
          <cell r="F111"/>
          <cell r="G111"/>
          <cell r="H111"/>
          <cell r="I111"/>
          <cell r="J111"/>
          <cell r="K111"/>
          <cell r="L111"/>
          <cell r="M111"/>
          <cell r="N111"/>
          <cell r="O111"/>
          <cell r="P111"/>
          <cell r="Q111"/>
          <cell r="R111"/>
          <cell r="S111"/>
          <cell r="T111"/>
          <cell r="U111"/>
          <cell r="V111"/>
          <cell r="W111"/>
          <cell r="X111">
            <v>2200</v>
          </cell>
          <cell r="Y111">
            <v>49095200</v>
          </cell>
          <cell r="Z111"/>
          <cell r="AA111"/>
          <cell r="AB111">
            <v>2200</v>
          </cell>
          <cell r="AC111">
            <v>49095200</v>
          </cell>
          <cell r="AD111">
            <v>0</v>
          </cell>
          <cell r="AE111">
            <v>0</v>
          </cell>
        </row>
        <row r="112">
          <cell r="A112" t="str">
            <v>Grand Total</v>
          </cell>
          <cell r="B112"/>
          <cell r="C112"/>
          <cell r="D112">
            <v>2315793</v>
          </cell>
          <cell r="E112">
            <v>36687925294</v>
          </cell>
          <cell r="F112">
            <v>1949826</v>
          </cell>
          <cell r="G112">
            <v>26401523021</v>
          </cell>
          <cell r="H112">
            <v>2325716</v>
          </cell>
          <cell r="I112">
            <v>82993329490</v>
          </cell>
          <cell r="J112">
            <v>1676381</v>
          </cell>
          <cell r="K112">
            <v>72448043509</v>
          </cell>
          <cell r="L112">
            <v>2007246</v>
          </cell>
          <cell r="M112">
            <v>25607868917</v>
          </cell>
          <cell r="N112">
            <v>2801626</v>
          </cell>
          <cell r="O112">
            <v>44872713015</v>
          </cell>
          <cell r="P112">
            <v>582776</v>
          </cell>
          <cell r="Q112">
            <v>12204164058</v>
          </cell>
          <cell r="R112">
            <v>1545007</v>
          </cell>
          <cell r="S112">
            <v>292075417136</v>
          </cell>
          <cell r="T112">
            <v>1886272</v>
          </cell>
          <cell r="U112">
            <v>22175833676</v>
          </cell>
          <cell r="V112">
            <v>2701237</v>
          </cell>
          <cell r="W112">
            <v>48702118084</v>
          </cell>
          <cell r="X112">
            <v>1897753</v>
          </cell>
          <cell r="Y112">
            <v>32070737529</v>
          </cell>
          <cell r="Z112">
            <v>1682707</v>
          </cell>
          <cell r="AA112">
            <v>21115129439</v>
          </cell>
          <cell r="AB112">
            <v>23372340</v>
          </cell>
          <cell r="AC112">
            <v>717354803168</v>
          </cell>
          <cell r="AD112">
            <v>19791880</v>
          </cell>
          <cell r="AE112">
            <v>664168936200</v>
          </cell>
        </row>
        <row r="116">
          <cell r="Z116">
            <v>12287</v>
          </cell>
        </row>
        <row r="117">
          <cell r="Z117">
            <v>20035</v>
          </cell>
        </row>
        <row r="118">
          <cell r="Z118">
            <v>13855</v>
          </cell>
        </row>
        <row r="119">
          <cell r="Z119">
            <v>22316</v>
          </cell>
        </row>
      </sheetData>
      <sheetData sheetId="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B51"/>
      <sheetName val="Olahan "/>
      <sheetName val="Piv"/>
      <sheetName val="Rekap Realisasi Jan- Okt"/>
      <sheetName val="Rekap KTPR"/>
    </sheetNames>
    <sheetDataSet>
      <sheetData sheetId="0" refreshError="1"/>
      <sheetData sheetId="1" refreshError="1"/>
      <sheetData sheetId="2" refreshError="1"/>
      <sheetData sheetId="3" refreshError="1">
        <row r="2">
          <cell r="A2" t="str">
            <v>Material</v>
          </cell>
          <cell r="B2" t="str">
            <v>Material description</v>
          </cell>
          <cell r="C2" t="str">
            <v>UoM</v>
          </cell>
          <cell r="D2" t="str">
            <v>Qty</v>
          </cell>
          <cell r="E2" t="str">
            <v>Value</v>
          </cell>
        </row>
        <row r="3">
          <cell r="A3">
            <v>11000112</v>
          </cell>
          <cell r="B3" t="str">
            <v>NITROKAF RETARD F. KAPS.(100)</v>
          </cell>
          <cell r="C3" t="str">
            <v>DUS</v>
          </cell>
          <cell r="D3">
            <v>11863</v>
          </cell>
          <cell r="E3">
            <v>580907384</v>
          </cell>
        </row>
        <row r="4">
          <cell r="A4">
            <v>11000113</v>
          </cell>
          <cell r="B4" t="str">
            <v>NITROKAF RETARD KAPSUL (100)</v>
          </cell>
          <cell r="C4" t="str">
            <v>DUS</v>
          </cell>
          <cell r="D4">
            <v>31608</v>
          </cell>
          <cell r="E4">
            <v>1551130992</v>
          </cell>
        </row>
        <row r="5">
          <cell r="A5">
            <v>11000145</v>
          </cell>
          <cell r="B5" t="str">
            <v>ALBENDAZOL 400 MG (DUS 100 TAB KUNYAH)</v>
          </cell>
          <cell r="C5" t="str">
            <v>DUS</v>
          </cell>
          <cell r="D5">
            <v>471983</v>
          </cell>
          <cell r="E5">
            <v>22116179414</v>
          </cell>
        </row>
        <row r="6">
          <cell r="A6">
            <v>11000147</v>
          </cell>
          <cell r="B6" t="str">
            <v>AMBROXOL 30 MG (DUS 100 TAB)</v>
          </cell>
          <cell r="C6" t="str">
            <v>DUS</v>
          </cell>
          <cell r="D6">
            <v>128589</v>
          </cell>
          <cell r="E6">
            <v>2316659424</v>
          </cell>
        </row>
        <row r="7">
          <cell r="A7">
            <v>11000148</v>
          </cell>
          <cell r="B7" t="str">
            <v>AMBROXOL 30 MG (HK)-STRIP 10X10 TABLET</v>
          </cell>
          <cell r="C7" t="str">
            <v>DUS</v>
          </cell>
          <cell r="D7">
            <v>1000</v>
          </cell>
          <cell r="E7">
            <v>18430000</v>
          </cell>
        </row>
        <row r="8">
          <cell r="A8">
            <v>11000150</v>
          </cell>
          <cell r="B8" t="str">
            <v>AMLODIPINE  5 MG (DUS 50 TAB)</v>
          </cell>
          <cell r="C8" t="str">
            <v>DUS</v>
          </cell>
          <cell r="D8">
            <v>1508649</v>
          </cell>
          <cell r="E8">
            <v>8170842984</v>
          </cell>
        </row>
        <row r="9">
          <cell r="A9">
            <v>11000151</v>
          </cell>
          <cell r="B9" t="str">
            <v>AMLODIPINE 10 MG (DUS 50 TAB)</v>
          </cell>
          <cell r="C9" t="str">
            <v>DUS</v>
          </cell>
          <cell r="D9">
            <v>760318</v>
          </cell>
          <cell r="E9">
            <v>3439678632</v>
          </cell>
        </row>
        <row r="10">
          <cell r="A10">
            <v>11000152</v>
          </cell>
          <cell r="B10" t="str">
            <v>ANTASIDA DOEN (DUS 100 TAB)</v>
          </cell>
          <cell r="C10" t="str">
            <v>DUS</v>
          </cell>
          <cell r="D10">
            <v>54839</v>
          </cell>
          <cell r="E10">
            <v>1531050041</v>
          </cell>
        </row>
        <row r="11">
          <cell r="A11">
            <v>11000155</v>
          </cell>
          <cell r="B11" t="str">
            <v>ASIFIT  KAPLET-BLISTER 3X10 KAPL</v>
          </cell>
          <cell r="C11" t="str">
            <v>DUS</v>
          </cell>
          <cell r="D11">
            <v>365337</v>
          </cell>
          <cell r="E11">
            <v>4672294893</v>
          </cell>
        </row>
        <row r="12">
          <cell r="A12">
            <v>11000157</v>
          </cell>
          <cell r="B12" t="str">
            <v>BATUGIN ELIXIR -BT 120 ML</v>
          </cell>
          <cell r="C12" t="str">
            <v>BT</v>
          </cell>
          <cell r="D12">
            <v>205383</v>
          </cell>
          <cell r="E12">
            <v>1085449155</v>
          </cell>
        </row>
        <row r="13">
          <cell r="A13">
            <v>11000158</v>
          </cell>
          <cell r="B13" t="str">
            <v>BATUGIN ELIXIR -BT 300 ML</v>
          </cell>
          <cell r="C13" t="str">
            <v>BT</v>
          </cell>
          <cell r="D13">
            <v>352557</v>
          </cell>
          <cell r="E13">
            <v>3529095570</v>
          </cell>
        </row>
        <row r="14">
          <cell r="A14">
            <v>11000161</v>
          </cell>
          <cell r="B14" t="str">
            <v>CAPTOPRIL 12.5 MG TAB (DUS 100 TAB)</v>
          </cell>
          <cell r="C14" t="str">
            <v>DUS</v>
          </cell>
          <cell r="D14">
            <v>114352</v>
          </cell>
          <cell r="E14">
            <v>1554043680</v>
          </cell>
        </row>
        <row r="15">
          <cell r="A15">
            <v>11000163</v>
          </cell>
          <cell r="B15" t="str">
            <v>CARTYLO 80 MG-STRIP 10X10 TABLET</v>
          </cell>
          <cell r="C15" t="str">
            <v>DUS</v>
          </cell>
          <cell r="D15">
            <v>62516</v>
          </cell>
          <cell r="E15">
            <v>1259697400</v>
          </cell>
        </row>
        <row r="16">
          <cell r="A16">
            <v>11000167</v>
          </cell>
          <cell r="B16" t="str">
            <v>CHLORPROMAZIN 100 MG (DUS 100 TAB)</v>
          </cell>
          <cell r="C16" t="str">
            <v>DUS</v>
          </cell>
          <cell r="D16">
            <v>13272</v>
          </cell>
          <cell r="E16">
            <v>503871480</v>
          </cell>
        </row>
        <row r="17">
          <cell r="A17">
            <v>11000169</v>
          </cell>
          <cell r="B17" t="str">
            <v>CIMETIDINE 200 MG (DUS 100 TAB)</v>
          </cell>
          <cell r="C17" t="str">
            <v>DUS</v>
          </cell>
          <cell r="D17">
            <v>68738</v>
          </cell>
          <cell r="E17">
            <v>2045436666</v>
          </cell>
        </row>
        <row r="18">
          <cell r="A18">
            <v>11000170</v>
          </cell>
          <cell r="B18" t="str">
            <v>CLONIDINE 0.15 MG (DUS 100 TAB)</v>
          </cell>
          <cell r="C18" t="str">
            <v>DUS</v>
          </cell>
          <cell r="D18">
            <v>155394</v>
          </cell>
          <cell r="E18">
            <v>2473095510</v>
          </cell>
        </row>
        <row r="19">
          <cell r="A19">
            <v>11000171</v>
          </cell>
          <cell r="B19" t="str">
            <v>CLOPIDOGREL 75 MG (DUS 30 TAB)</v>
          </cell>
          <cell r="C19" t="str">
            <v>DUS</v>
          </cell>
          <cell r="D19">
            <v>523629</v>
          </cell>
          <cell r="E19">
            <v>14170447998</v>
          </cell>
        </row>
        <row r="20">
          <cell r="A20">
            <v>11000173</v>
          </cell>
          <cell r="B20" t="str">
            <v>COTRIMOXAZOLE ADULT (DUS 100 TAB)</v>
          </cell>
          <cell r="C20" t="str">
            <v>DUS</v>
          </cell>
          <cell r="D20">
            <v>9036</v>
          </cell>
          <cell r="E20">
            <v>263706624</v>
          </cell>
        </row>
        <row r="21">
          <cell r="A21">
            <v>11000182</v>
          </cell>
          <cell r="B21" t="str">
            <v>DEXAMETHASONE 0.5 MG (DUS 100 TAB)</v>
          </cell>
          <cell r="C21" t="str">
            <v>DUS</v>
          </cell>
          <cell r="D21">
            <v>92849</v>
          </cell>
          <cell r="E21">
            <v>1004440482</v>
          </cell>
        </row>
        <row r="22">
          <cell r="A22">
            <v>11000187</v>
          </cell>
          <cell r="B22" t="str">
            <v>DILTIAZEM 30 MG (DUS 100 TAB)</v>
          </cell>
          <cell r="C22" t="str">
            <v>DUS</v>
          </cell>
          <cell r="D22">
            <v>40460</v>
          </cell>
          <cell r="E22">
            <v>654238200</v>
          </cell>
        </row>
        <row r="23">
          <cell r="A23">
            <v>11000192</v>
          </cell>
          <cell r="B23" t="str">
            <v>ERGOTAMINE COFFEINE (BTL 100 TAB)</v>
          </cell>
          <cell r="C23" t="str">
            <v>BT</v>
          </cell>
          <cell r="D23">
            <v>19070</v>
          </cell>
          <cell r="E23">
            <v>355693640</v>
          </cell>
        </row>
        <row r="24">
          <cell r="A24">
            <v>11000194</v>
          </cell>
          <cell r="B24" t="str">
            <v>ETHAMBUTOL 500 MG (DUS 100 TAB)</v>
          </cell>
          <cell r="C24" t="str">
            <v>DUS</v>
          </cell>
          <cell r="D24">
            <v>41092</v>
          </cell>
          <cell r="E24">
            <v>2384075656</v>
          </cell>
        </row>
        <row r="25">
          <cell r="A25">
            <v>11000197</v>
          </cell>
          <cell r="B25" t="str">
            <v>FITUNO KAPLET-BLISTER 3X10 KAPLET</v>
          </cell>
          <cell r="C25" t="str">
            <v>DUS</v>
          </cell>
          <cell r="D25">
            <v>569596</v>
          </cell>
          <cell r="E25">
            <v>6565733092</v>
          </cell>
        </row>
        <row r="26">
          <cell r="A26">
            <v>11000200</v>
          </cell>
          <cell r="B26" t="str">
            <v>FUROSEMIDE 40 MG (DUS 200 TAB)</v>
          </cell>
          <cell r="C26" t="str">
            <v>DUS</v>
          </cell>
          <cell r="D26">
            <v>309464</v>
          </cell>
          <cell r="E26">
            <v>4965040416</v>
          </cell>
        </row>
        <row r="27">
          <cell r="A27">
            <v>11000204</v>
          </cell>
          <cell r="B27" t="str">
            <v>HYDROCLOROTIAZID 25 MG (DUS 100 TAB)</v>
          </cell>
          <cell r="C27" t="str">
            <v>DUS</v>
          </cell>
          <cell r="D27">
            <v>297191</v>
          </cell>
          <cell r="E27">
            <v>1958488690</v>
          </cell>
        </row>
        <row r="28">
          <cell r="A28">
            <v>11000206</v>
          </cell>
          <cell r="B28" t="str">
            <v>ISONAT 5 MG-STRIP 5X10 TABLET</v>
          </cell>
          <cell r="C28" t="str">
            <v>DUS</v>
          </cell>
          <cell r="D28">
            <v>11260</v>
          </cell>
          <cell r="E28">
            <v>81961540</v>
          </cell>
        </row>
        <row r="29">
          <cell r="A29">
            <v>11000208</v>
          </cell>
          <cell r="B29" t="str">
            <v>ISONIAZID 100 MG (DUS 100 TAB)</v>
          </cell>
          <cell r="C29" t="str">
            <v>DUS</v>
          </cell>
          <cell r="D29">
            <v>86912</v>
          </cell>
          <cell r="E29">
            <v>1660975232</v>
          </cell>
        </row>
        <row r="30">
          <cell r="A30">
            <v>11000210</v>
          </cell>
          <cell r="B30" t="str">
            <v>ISONIAZID 300 MG (DUS 100 TAB)</v>
          </cell>
          <cell r="C30" t="str">
            <v>DUS</v>
          </cell>
          <cell r="D30">
            <v>247293</v>
          </cell>
          <cell r="E30">
            <v>6397469910</v>
          </cell>
        </row>
        <row r="31">
          <cell r="A31">
            <v>11000213</v>
          </cell>
          <cell r="B31" t="str">
            <v>KETOCONAZOLE 200 MG (DUS 50 TAB)</v>
          </cell>
          <cell r="C31" t="str">
            <v>DUS</v>
          </cell>
          <cell r="D31">
            <v>9195</v>
          </cell>
          <cell r="E31">
            <v>243621525</v>
          </cell>
        </row>
        <row r="32">
          <cell r="A32">
            <v>11000216</v>
          </cell>
          <cell r="B32" t="str">
            <v>KINA (DUS 24 STRIP)</v>
          </cell>
          <cell r="C32" t="str">
            <v>DUS</v>
          </cell>
          <cell r="D32">
            <v>35451</v>
          </cell>
          <cell r="E32">
            <v>5082822576</v>
          </cell>
        </row>
        <row r="33">
          <cell r="A33">
            <v>11000221</v>
          </cell>
          <cell r="B33" t="str">
            <v>METOCLOPRAMID 5 MG (DUS 100 TAB)</v>
          </cell>
          <cell r="C33" t="str">
            <v>DUS</v>
          </cell>
          <cell r="D33">
            <v>26967</v>
          </cell>
          <cell r="E33">
            <v>120326754</v>
          </cell>
        </row>
        <row r="34">
          <cell r="A34">
            <v>11000222</v>
          </cell>
          <cell r="B34" t="str">
            <v>METOCLOPRAMID 10 MG (DUS 100 TAB)</v>
          </cell>
          <cell r="C34" t="str">
            <v>DUS</v>
          </cell>
          <cell r="D34">
            <v>42437</v>
          </cell>
          <cell r="E34">
            <v>671565525</v>
          </cell>
        </row>
        <row r="35">
          <cell r="A35">
            <v>11000225</v>
          </cell>
          <cell r="B35" t="str">
            <v>METRONIDAZOLE 500 MG (DUS 100 TAB)</v>
          </cell>
          <cell r="C35" t="str">
            <v>DUS</v>
          </cell>
          <cell r="D35">
            <v>57339</v>
          </cell>
          <cell r="E35">
            <v>1603370457</v>
          </cell>
        </row>
        <row r="36">
          <cell r="A36">
            <v>11000226</v>
          </cell>
          <cell r="B36" t="str">
            <v>NEURODIAL KAPLET-STRIP 10X10 TABLET</v>
          </cell>
          <cell r="C36" t="str">
            <v>DUS</v>
          </cell>
          <cell r="D36">
            <v>7874</v>
          </cell>
          <cell r="E36">
            <v>338818220</v>
          </cell>
        </row>
        <row r="37">
          <cell r="A37">
            <v>11000227</v>
          </cell>
          <cell r="B37" t="str">
            <v>NIFEDIPIN 10 MG (DUS 100 TAB)</v>
          </cell>
          <cell r="C37" t="str">
            <v>DUS</v>
          </cell>
          <cell r="D37">
            <v>62895</v>
          </cell>
          <cell r="E37">
            <v>1139783190</v>
          </cell>
        </row>
        <row r="38">
          <cell r="A38">
            <v>11000229</v>
          </cell>
          <cell r="B38" t="str">
            <v>ORALIT (DUS 100 SASE)</v>
          </cell>
          <cell r="C38" t="str">
            <v>DUS</v>
          </cell>
          <cell r="D38">
            <v>24883</v>
          </cell>
          <cell r="E38">
            <v>1654072542</v>
          </cell>
        </row>
        <row r="39">
          <cell r="A39">
            <v>11000232</v>
          </cell>
          <cell r="B39" t="str">
            <v>PARACETAMOL SIRUP (BTL 60 ML)</v>
          </cell>
          <cell r="C39" t="str">
            <v>BT</v>
          </cell>
          <cell r="D39">
            <v>178039</v>
          </cell>
          <cell r="E39">
            <v>585926349</v>
          </cell>
        </row>
        <row r="40">
          <cell r="A40">
            <v>11000233</v>
          </cell>
          <cell r="B40" t="str">
            <v>PHENOBARBITAL 30 MG TAB (DUS 100 TAB)</v>
          </cell>
          <cell r="C40" t="str">
            <v>DUS</v>
          </cell>
          <cell r="D40">
            <v>87156</v>
          </cell>
          <cell r="E40">
            <v>1418028120</v>
          </cell>
        </row>
        <row r="41">
          <cell r="A41">
            <v>11000241</v>
          </cell>
          <cell r="B41" t="str">
            <v>PIROXICAM 10 MG (DUS 100 TAB)</v>
          </cell>
          <cell r="C41" t="str">
            <v>DUS</v>
          </cell>
          <cell r="D41">
            <v>92902</v>
          </cell>
          <cell r="E41">
            <v>1144273934</v>
          </cell>
        </row>
        <row r="42">
          <cell r="A42">
            <v>11000243</v>
          </cell>
          <cell r="B42" t="str">
            <v>PIROXICAM 20 MG (DUS 100 TAB)</v>
          </cell>
          <cell r="C42" t="str">
            <v>DUS</v>
          </cell>
          <cell r="D42">
            <v>522678</v>
          </cell>
          <cell r="E42">
            <v>8486722686</v>
          </cell>
        </row>
        <row r="43">
          <cell r="A43">
            <v>11000246</v>
          </cell>
          <cell r="B43" t="str">
            <v>PRIMET 25 MG-STRIP 10X10 TABLET</v>
          </cell>
          <cell r="C43" t="str">
            <v>DUS</v>
          </cell>
          <cell r="D43">
            <v>2910</v>
          </cell>
          <cell r="E43">
            <v>42529650</v>
          </cell>
        </row>
        <row r="44">
          <cell r="A44">
            <v>11000248</v>
          </cell>
          <cell r="B44" t="str">
            <v>PYRANTEL 125 MG (DUS 100 TAB)</v>
          </cell>
          <cell r="C44" t="str">
            <v>DUS</v>
          </cell>
          <cell r="D44">
            <v>13181</v>
          </cell>
          <cell r="E44">
            <v>748443542</v>
          </cell>
        </row>
        <row r="45">
          <cell r="A45">
            <v>11000251</v>
          </cell>
          <cell r="B45" t="str">
            <v>PYRAZINAMIDE 500 MG (DUS 100 TAB)</v>
          </cell>
          <cell r="C45" t="str">
            <v>DUS</v>
          </cell>
          <cell r="D45">
            <v>38864</v>
          </cell>
          <cell r="E45">
            <v>1224760096</v>
          </cell>
        </row>
        <row r="46">
          <cell r="A46">
            <v>11000257</v>
          </cell>
          <cell r="B46" t="str">
            <v>RETAPHYL SR-STRIP 10X10 TABLET</v>
          </cell>
          <cell r="C46" t="str">
            <v>DUS</v>
          </cell>
          <cell r="D46">
            <v>91743</v>
          </cell>
          <cell r="E46">
            <v>1789080243</v>
          </cell>
        </row>
        <row r="47">
          <cell r="A47">
            <v>11000259</v>
          </cell>
          <cell r="B47" t="str">
            <v>SALBUTAMOL 2 MG (DUS 100 TAB)</v>
          </cell>
          <cell r="C47" t="str">
            <v>DUS</v>
          </cell>
          <cell r="D47">
            <v>441976</v>
          </cell>
          <cell r="E47">
            <v>3891156704</v>
          </cell>
        </row>
        <row r="48">
          <cell r="A48">
            <v>11000260</v>
          </cell>
          <cell r="B48" t="str">
            <v>SALBUTAMOL 2  MG (HK) (DUS 100 TAB)</v>
          </cell>
          <cell r="C48" t="str">
            <v>DUS</v>
          </cell>
          <cell r="D48">
            <v>5000</v>
          </cell>
          <cell r="E48">
            <v>44465000</v>
          </cell>
        </row>
        <row r="49">
          <cell r="A49">
            <v>11000262</v>
          </cell>
          <cell r="B49" t="str">
            <v>SALBUTAMOL 4 MG (DUS 100 TAB)</v>
          </cell>
          <cell r="C49" t="str">
            <v>DUS</v>
          </cell>
          <cell r="D49">
            <v>316650</v>
          </cell>
          <cell r="E49">
            <v>3281127300</v>
          </cell>
        </row>
        <row r="50">
          <cell r="A50">
            <v>11000264</v>
          </cell>
          <cell r="B50" t="str">
            <v>SIMVASTATIN 10 MG (DUS 50 TAB)</v>
          </cell>
          <cell r="C50" t="str">
            <v>DUS</v>
          </cell>
          <cell r="D50">
            <v>352654</v>
          </cell>
          <cell r="E50">
            <v>2425906866</v>
          </cell>
        </row>
        <row r="51">
          <cell r="A51">
            <v>11000266</v>
          </cell>
          <cell r="B51" t="str">
            <v>SIMVASTATIN 20 MG (DUS 50 TAB)</v>
          </cell>
          <cell r="C51" t="str">
            <v>DUS</v>
          </cell>
          <cell r="D51">
            <v>1303748</v>
          </cell>
          <cell r="E51">
            <v>8569535604</v>
          </cell>
        </row>
        <row r="52">
          <cell r="A52">
            <v>11000274</v>
          </cell>
          <cell r="B52" t="str">
            <v>VERAPAMIL  80 MG (DUS 100 TAB)</v>
          </cell>
          <cell r="C52" t="str">
            <v>DUS</v>
          </cell>
          <cell r="D52">
            <v>11580</v>
          </cell>
          <cell r="E52">
            <v>430637040</v>
          </cell>
        </row>
        <row r="53">
          <cell r="A53">
            <v>11000275</v>
          </cell>
          <cell r="B53" t="str">
            <v>VITAMIN B1 100 MG TAB(SUPL)(DUS 100 TAB)</v>
          </cell>
          <cell r="C53" t="str">
            <v>DUS</v>
          </cell>
          <cell r="D53">
            <v>23856</v>
          </cell>
          <cell r="E53">
            <v>360416448</v>
          </cell>
        </row>
        <row r="54">
          <cell r="A54">
            <v>11000283</v>
          </cell>
          <cell r="B54" t="str">
            <v>VITAMIN C 100 MG TAB(SUPL)(DUS 100TAB)</v>
          </cell>
          <cell r="C54" t="str">
            <v>DUS</v>
          </cell>
          <cell r="D54">
            <v>69814</v>
          </cell>
          <cell r="E54">
            <v>831903624</v>
          </cell>
        </row>
        <row r="55">
          <cell r="A55">
            <v>11000288</v>
          </cell>
          <cell r="B55" t="str">
            <v>VITAMIN C 50 MG TAB (SUPL)(DUS 100 TAB)</v>
          </cell>
          <cell r="C55" t="str">
            <v>DUS</v>
          </cell>
          <cell r="D55">
            <v>768284</v>
          </cell>
          <cell r="E55">
            <v>6332965012</v>
          </cell>
        </row>
        <row r="56">
          <cell r="A56">
            <v>11000386</v>
          </cell>
          <cell r="B56" t="str">
            <v>CALCIUM LACTAT 500 MG (DUS 100 TAB)</v>
          </cell>
          <cell r="C56" t="str">
            <v>DUS</v>
          </cell>
          <cell r="D56">
            <v>47983</v>
          </cell>
          <cell r="E56">
            <v>635438869</v>
          </cell>
        </row>
        <row r="57">
          <cell r="A57">
            <v>11000397</v>
          </cell>
          <cell r="B57" t="str">
            <v>PARACETAMOL 500 MG (DUS 100 TAB)</v>
          </cell>
          <cell r="C57" t="str">
            <v>DUS</v>
          </cell>
          <cell r="D57">
            <v>224327</v>
          </cell>
          <cell r="E57">
            <v>4442796235</v>
          </cell>
        </row>
        <row r="58">
          <cell r="A58">
            <v>11000424</v>
          </cell>
          <cell r="B58" t="str">
            <v>CAPTOPRIL 25 MG (DUS 100 TAB)</v>
          </cell>
          <cell r="C58" t="str">
            <v>DUS</v>
          </cell>
          <cell r="D58">
            <v>84380</v>
          </cell>
          <cell r="E58">
            <v>915776140</v>
          </cell>
        </row>
        <row r="59">
          <cell r="A59">
            <v>11000486</v>
          </cell>
          <cell r="B59" t="str">
            <v>VITAMIN B6 10 MG (SUPLEMEN)(DUS100TAB)</v>
          </cell>
          <cell r="C59" t="str">
            <v>DUS</v>
          </cell>
          <cell r="D59">
            <v>276145</v>
          </cell>
          <cell r="E59">
            <v>2284823730</v>
          </cell>
        </row>
        <row r="60">
          <cell r="A60">
            <v>11000487</v>
          </cell>
          <cell r="B60" t="str">
            <v>VITAMIN B KOMPLEKS(SUPLEMEN)(DUS100TAB)</v>
          </cell>
          <cell r="C60" t="str">
            <v>DUS</v>
          </cell>
          <cell r="D60">
            <v>89440</v>
          </cell>
          <cell r="E60">
            <v>1239280640</v>
          </cell>
        </row>
        <row r="61">
          <cell r="A61">
            <v>11000488</v>
          </cell>
          <cell r="B61" t="str">
            <v>VITAMIN B1 50 MG (SUPLEMEN)(DUS100TAB)</v>
          </cell>
          <cell r="C61" t="str">
            <v>DUS</v>
          </cell>
          <cell r="D61">
            <v>86742</v>
          </cell>
          <cell r="E61">
            <v>1288986120</v>
          </cell>
        </row>
        <row r="62">
          <cell r="A62">
            <v>11000489</v>
          </cell>
          <cell r="B62" t="str">
            <v>VITAMIN C 250 MG (SUPLEMEN)(DUS100TAB)</v>
          </cell>
          <cell r="C62" t="str">
            <v>DUS</v>
          </cell>
          <cell r="D62">
            <v>765287</v>
          </cell>
          <cell r="E62">
            <v>11258902344</v>
          </cell>
        </row>
        <row r="63">
          <cell r="A63">
            <v>11000793</v>
          </cell>
          <cell r="B63" t="str">
            <v>TABLET TAMBAH DARAH NEO (TSG)(DUS100TAB)</v>
          </cell>
          <cell r="C63" t="str">
            <v>DUS</v>
          </cell>
          <cell r="D63">
            <v>1235471</v>
          </cell>
          <cell r="E63">
            <v>18120653157</v>
          </cell>
        </row>
        <row r="64">
          <cell r="A64">
            <v>11001446</v>
          </cell>
          <cell r="B64" t="str">
            <v>AMBROXOL 30 MG (DUS 100 TAB)-BJN</v>
          </cell>
          <cell r="C64" t="str">
            <v>DUS</v>
          </cell>
          <cell r="D64">
            <v>43108</v>
          </cell>
          <cell r="E64">
            <v>405387632</v>
          </cell>
        </row>
        <row r="65">
          <cell r="A65">
            <v>11001447</v>
          </cell>
          <cell r="B65" t="str">
            <v>AMBROXOL SYRUP (BTL 60 ML)-BJN</v>
          </cell>
          <cell r="C65" t="str">
            <v>BT</v>
          </cell>
          <cell r="D65">
            <v>161884</v>
          </cell>
          <cell r="E65">
            <v>594599932</v>
          </cell>
        </row>
        <row r="66">
          <cell r="A66">
            <v>11001452</v>
          </cell>
          <cell r="B66" t="str">
            <v>ANTASIDA DOEN SUSPENSI-BJN (BTL60ML)-BJN</v>
          </cell>
          <cell r="C66" t="str">
            <v>BT</v>
          </cell>
          <cell r="D66">
            <v>149286</v>
          </cell>
          <cell r="E66">
            <v>643870518</v>
          </cell>
        </row>
        <row r="67">
          <cell r="A67">
            <v>11001470</v>
          </cell>
          <cell r="B67" t="str">
            <v>CLOPIDOGREL 75 MG (DUS 30 TAB)-BJN</v>
          </cell>
          <cell r="C67" t="str">
            <v>DUS</v>
          </cell>
          <cell r="D67">
            <v>117864</v>
          </cell>
          <cell r="E67">
            <v>1781632224</v>
          </cell>
        </row>
        <row r="68">
          <cell r="A68">
            <v>11001474</v>
          </cell>
          <cell r="B68" t="str">
            <v>DEXAMETHASONE 0.5 MG (DUS 100 TAB)-BJN</v>
          </cell>
          <cell r="C68" t="str">
            <v>DUS</v>
          </cell>
          <cell r="D68">
            <v>43736</v>
          </cell>
          <cell r="E68">
            <v>229001696</v>
          </cell>
        </row>
        <row r="69">
          <cell r="A69">
            <v>11001478</v>
          </cell>
          <cell r="B69" t="str">
            <v>DIMENHYDRINATE 50 MG (DUS 100 TAB)-BJN</v>
          </cell>
          <cell r="C69" t="str">
            <v>DUS</v>
          </cell>
          <cell r="D69">
            <v>56209</v>
          </cell>
          <cell r="E69">
            <v>572938337</v>
          </cell>
        </row>
        <row r="70">
          <cell r="A70">
            <v>11001483</v>
          </cell>
          <cell r="B70" t="str">
            <v>ERSYLAN SYRUP (BTL 60 ML)-BJN</v>
          </cell>
          <cell r="C70" t="str">
            <v>BT</v>
          </cell>
          <cell r="D70">
            <v>38105</v>
          </cell>
          <cell r="E70">
            <v>252559940</v>
          </cell>
        </row>
        <row r="71">
          <cell r="A71">
            <v>11001489</v>
          </cell>
          <cell r="B71" t="str">
            <v>EXTRALAC SYRUP (BTL 60 ML)-BJN</v>
          </cell>
          <cell r="C71" t="str">
            <v>BT</v>
          </cell>
          <cell r="D71">
            <v>9122</v>
          </cell>
          <cell r="E71">
            <v>152282668</v>
          </cell>
        </row>
        <row r="72">
          <cell r="A72">
            <v>11001517</v>
          </cell>
          <cell r="B72" t="str">
            <v>MAGASIDA SUSPENSI (BTL 60 ML)-BJN</v>
          </cell>
          <cell r="C72" t="str">
            <v>BT</v>
          </cell>
          <cell r="D72">
            <v>29782</v>
          </cell>
          <cell r="E72">
            <v>176815734</v>
          </cell>
        </row>
        <row r="73">
          <cell r="A73">
            <v>11001536</v>
          </cell>
          <cell r="B73" t="str">
            <v>ORALIT (DUS 100 SASE)-BJN</v>
          </cell>
          <cell r="C73" t="str">
            <v>DUS</v>
          </cell>
          <cell r="D73">
            <v>1067</v>
          </cell>
          <cell r="E73">
            <v>56782539</v>
          </cell>
        </row>
        <row r="74">
          <cell r="A74">
            <v>11001542</v>
          </cell>
          <cell r="B74" t="str">
            <v>PIROXICAM 10 MG (DUS 100 TAB)-BJN</v>
          </cell>
          <cell r="C74" t="str">
            <v>DUS</v>
          </cell>
          <cell r="D74">
            <v>64007</v>
          </cell>
          <cell r="E74">
            <v>440944223</v>
          </cell>
        </row>
        <row r="75">
          <cell r="A75">
            <v>11001543</v>
          </cell>
          <cell r="B75" t="str">
            <v>PIROXICAM 20 MG (DUS 100 TAB)-BJN</v>
          </cell>
          <cell r="C75" t="str">
            <v>DUS</v>
          </cell>
          <cell r="D75">
            <v>32621</v>
          </cell>
          <cell r="E75">
            <v>307518167</v>
          </cell>
        </row>
        <row r="76">
          <cell r="A76">
            <v>11001644</v>
          </cell>
          <cell r="B76" t="str">
            <v>LEVOFLOXACIN HEMI 250 MG (DUS 30 TAB)</v>
          </cell>
          <cell r="C76" t="str">
            <v>DUS</v>
          </cell>
          <cell r="D76">
            <v>33109</v>
          </cell>
          <cell r="E76">
            <v>540206444</v>
          </cell>
        </row>
        <row r="77">
          <cell r="A77">
            <v>11001739</v>
          </cell>
          <cell r="B77" t="str">
            <v>ERSYLAN EXPECTORANT 60ML - BJN</v>
          </cell>
          <cell r="C77" t="str">
            <v>BT</v>
          </cell>
          <cell r="D77">
            <v>38923</v>
          </cell>
          <cell r="E77">
            <v>440569437</v>
          </cell>
        </row>
        <row r="78">
          <cell r="A78">
            <v>11001784</v>
          </cell>
          <cell r="B78" t="str">
            <v>FITUNO IMMUNE KIDS 60ML</v>
          </cell>
          <cell r="C78" t="str">
            <v>BT</v>
          </cell>
          <cell r="D78">
            <v>47175</v>
          </cell>
          <cell r="E78">
            <v>579686400</v>
          </cell>
        </row>
        <row r="79">
          <cell r="A79">
            <v>11001823</v>
          </cell>
          <cell r="B79" t="str">
            <v>FITUNO IMMUNE KIDS 100 ML</v>
          </cell>
          <cell r="C79" t="str">
            <v>BT</v>
          </cell>
          <cell r="D79">
            <v>90211</v>
          </cell>
          <cell r="E79">
            <v>1497412389</v>
          </cell>
        </row>
        <row r="80">
          <cell r="A80">
            <v>11001864</v>
          </cell>
          <cell r="B80" t="str">
            <v>CETIRIZINE DIHYDROCHLORIDE SYR 5MG/ML</v>
          </cell>
          <cell r="C80" t="str">
            <v>BT</v>
          </cell>
          <cell r="D80">
            <v>23356</v>
          </cell>
          <cell r="E80">
            <v>117924444</v>
          </cell>
        </row>
        <row r="81">
          <cell r="A81">
            <v>11001980</v>
          </cell>
          <cell r="B81" t="str">
            <v>FERMOL DEMAM ANAK 60 ML RASA STRAWBERRY</v>
          </cell>
          <cell r="C81" t="str">
            <v>BT</v>
          </cell>
          <cell r="D81">
            <v>37175</v>
          </cell>
          <cell r="E81">
            <v>391341225</v>
          </cell>
        </row>
        <row r="82">
          <cell r="A82">
            <v>11002046</v>
          </cell>
          <cell r="B82" t="str">
            <v>ENKASARI HERBAL (BTL@120 ML)</v>
          </cell>
          <cell r="C82" t="str">
            <v>BT</v>
          </cell>
          <cell r="D82">
            <v>435440</v>
          </cell>
          <cell r="E82">
            <v>2150638160</v>
          </cell>
        </row>
        <row r="83">
          <cell r="A83">
            <v>11002047</v>
          </cell>
          <cell r="B83" t="str">
            <v>LOVEQUIN 500 MG TSS DUS 20 TAB</v>
          </cell>
          <cell r="C83" t="str">
            <v>DUS</v>
          </cell>
          <cell r="D83">
            <v>21151</v>
          </cell>
          <cell r="E83">
            <v>221493272</v>
          </cell>
        </row>
        <row r="84">
          <cell r="A84">
            <v>11002048</v>
          </cell>
          <cell r="B84" t="str">
            <v>LEVOFLOXACIN HEMIHYDRATE 500 MG TSS</v>
          </cell>
          <cell r="C84" t="str">
            <v>DUS</v>
          </cell>
          <cell r="D84">
            <v>190638</v>
          </cell>
          <cell r="E84">
            <v>5224815666</v>
          </cell>
        </row>
        <row r="85">
          <cell r="A85">
            <v>11002083</v>
          </cell>
          <cell r="B85" t="str">
            <v>ROSUVASTATIN CALCIUM 20 MG (DUS 30 TAB)</v>
          </cell>
          <cell r="C85" t="str">
            <v>DUS</v>
          </cell>
          <cell r="D85">
            <v>14965</v>
          </cell>
          <cell r="E85">
            <v>318993940</v>
          </cell>
        </row>
        <row r="86">
          <cell r="A86">
            <v>11002085</v>
          </cell>
          <cell r="B86" t="str">
            <v>FAVIPIRAVIR 200 MG (DUS 100 TAB)</v>
          </cell>
          <cell r="C86" t="str">
            <v>DUS</v>
          </cell>
          <cell r="D86">
            <v>562510</v>
          </cell>
          <cell r="E86">
            <v>384818716100</v>
          </cell>
        </row>
        <row r="87">
          <cell r="A87">
            <v>11002086</v>
          </cell>
          <cell r="B87" t="str">
            <v>VALSARTAN 160 MG TSS (DUS 30 TAB)</v>
          </cell>
          <cell r="C87" t="str">
            <v>DUS</v>
          </cell>
          <cell r="D87">
            <v>55523</v>
          </cell>
          <cell r="E87">
            <v>810589612</v>
          </cell>
        </row>
        <row r="88">
          <cell r="A88">
            <v>11002114</v>
          </cell>
          <cell r="B88" t="str">
            <v>ETHAMBUTOL HCL TSS 400 MG</v>
          </cell>
          <cell r="C88" t="str">
            <v>DUS</v>
          </cell>
          <cell r="D88">
            <v>4130</v>
          </cell>
          <cell r="E88">
            <v>1384863340</v>
          </cell>
        </row>
        <row r="89">
          <cell r="A89">
            <v>11002118</v>
          </cell>
          <cell r="B89" t="str">
            <v>PANKREON FOR CHILDREN 5 G SACHET-BJN</v>
          </cell>
          <cell r="C89" t="str">
            <v>DUS</v>
          </cell>
          <cell r="D89">
            <v>8710</v>
          </cell>
          <cell r="E89">
            <v>208952900</v>
          </cell>
        </row>
        <row r="90">
          <cell r="A90">
            <v>11002134</v>
          </cell>
          <cell r="B90" t="str">
            <v>VALSARTAN 80 MG DUS 30 TAB - BJN</v>
          </cell>
          <cell r="C90" t="str">
            <v>DUS</v>
          </cell>
          <cell r="D90">
            <v>54428</v>
          </cell>
          <cell r="E90">
            <v>614328836</v>
          </cell>
        </row>
        <row r="91">
          <cell r="A91">
            <v>11002183</v>
          </cell>
          <cell r="B91" t="str">
            <v>AVICOV 200 MG TSS</v>
          </cell>
          <cell r="C91" t="str">
            <v>DUS</v>
          </cell>
          <cell r="D91">
            <v>45914</v>
          </cell>
          <cell r="E91">
            <v>26568554602</v>
          </cell>
        </row>
        <row r="92">
          <cell r="A92" t="str">
            <v>Grand Total</v>
          </cell>
          <cell r="B92"/>
          <cell r="C92"/>
          <cell r="D92">
            <v>16362250</v>
          </cell>
          <cell r="E92">
            <v>621462471324</v>
          </cell>
        </row>
      </sheetData>
      <sheetData sheetId="4"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1"/>
    </sheetNames>
    <sheetDataSet>
      <sheetData sheetId="0" refreshError="1"/>
      <sheetData sheetId="1" refreshError="1">
        <row r="2">
          <cell r="B2" t="str">
            <v>Material</v>
          </cell>
          <cell r="C2" t="str">
            <v>Material description</v>
          </cell>
          <cell r="D2" t="str">
            <v>Unit of Entry</v>
          </cell>
          <cell r="E2" t="str">
            <v>Sum of Qty in unit of entry</v>
          </cell>
          <cell r="F2" t="str">
            <v>Sum of Amt.in loc.cur.</v>
          </cell>
          <cell r="G2" t="str">
            <v>Qty</v>
          </cell>
          <cell r="H2" t="str">
            <v>Value</v>
          </cell>
        </row>
        <row r="3">
          <cell r="B3">
            <v>11000145</v>
          </cell>
          <cell r="C3" t="str">
            <v>ALBENDAZOL 400 MG (DUS 100 TAB KUNYAH)</v>
          </cell>
          <cell r="D3" t="str">
            <v>DUS</v>
          </cell>
          <cell r="E3">
            <v>-27481</v>
          </cell>
          <cell r="F3">
            <v>-1287704698</v>
          </cell>
          <cell r="G3">
            <v>27481</v>
          </cell>
          <cell r="H3">
            <v>1287704698</v>
          </cell>
        </row>
        <row r="4">
          <cell r="B4">
            <v>11000147</v>
          </cell>
          <cell r="C4" t="str">
            <v>AMBROXOL 30 MG (DUS 100 TAB)</v>
          </cell>
          <cell r="D4" t="str">
            <v>DUS</v>
          </cell>
          <cell r="E4">
            <v>-4578</v>
          </cell>
          <cell r="F4">
            <v>-82477248</v>
          </cell>
          <cell r="G4">
            <v>4578</v>
          </cell>
          <cell r="H4">
            <v>82477248</v>
          </cell>
        </row>
        <row r="5">
          <cell r="B5">
            <v>11000148</v>
          </cell>
          <cell r="C5" t="str">
            <v>AMBROXOL 30 MG (HK)-STRIP 10X10 TABLET</v>
          </cell>
          <cell r="D5" t="str">
            <v>DUS</v>
          </cell>
          <cell r="E5">
            <v>-1000</v>
          </cell>
          <cell r="F5">
            <v>-18430000</v>
          </cell>
          <cell r="G5">
            <v>1000</v>
          </cell>
          <cell r="H5">
            <v>18430000</v>
          </cell>
        </row>
        <row r="6">
          <cell r="B6">
            <v>11000150</v>
          </cell>
          <cell r="C6" t="str">
            <v>AMLODIPINE  5 MG (DUS 50 TAB)</v>
          </cell>
          <cell r="D6" t="str">
            <v>DUS</v>
          </cell>
          <cell r="E6">
            <v>-143153</v>
          </cell>
          <cell r="F6">
            <v>-775316648</v>
          </cell>
          <cell r="G6">
            <v>143153</v>
          </cell>
          <cell r="H6">
            <v>775316648</v>
          </cell>
        </row>
        <row r="7">
          <cell r="B7">
            <v>11000151</v>
          </cell>
          <cell r="C7" t="str">
            <v>AMLODIPINE 10 MG (DUS 50 TAB)</v>
          </cell>
          <cell r="D7" t="str">
            <v>DUS</v>
          </cell>
          <cell r="E7">
            <v>-188564</v>
          </cell>
          <cell r="F7">
            <v>-853063536</v>
          </cell>
          <cell r="G7">
            <v>188564</v>
          </cell>
          <cell r="H7">
            <v>853063536</v>
          </cell>
        </row>
        <row r="8">
          <cell r="B8">
            <v>11000152</v>
          </cell>
          <cell r="C8" t="str">
            <v>ANTASIDA DOEN (DUS 100 TAB)</v>
          </cell>
          <cell r="D8" t="str">
            <v>DUS</v>
          </cell>
          <cell r="E8">
            <v>-10046</v>
          </cell>
          <cell r="F8">
            <v>-280474274</v>
          </cell>
          <cell r="G8">
            <v>10046</v>
          </cell>
          <cell r="H8">
            <v>280474274</v>
          </cell>
        </row>
        <row r="9">
          <cell r="B9">
            <v>11000155</v>
          </cell>
          <cell r="C9" t="str">
            <v>ASIFIT  KAPLET-BLISTER 3X10 KAPL</v>
          </cell>
          <cell r="D9" t="str">
            <v>DUS</v>
          </cell>
          <cell r="E9">
            <v>-149012</v>
          </cell>
          <cell r="F9">
            <v>-1905714468</v>
          </cell>
          <cell r="G9">
            <v>149012</v>
          </cell>
          <cell r="H9">
            <v>1905714468</v>
          </cell>
        </row>
        <row r="10">
          <cell r="B10">
            <v>11000157</v>
          </cell>
          <cell r="C10" t="str">
            <v>BATUGIN ELIXIR -BT 120 ML</v>
          </cell>
          <cell r="D10" t="str">
            <v>BT</v>
          </cell>
          <cell r="E10">
            <v>-24314</v>
          </cell>
          <cell r="F10">
            <v>-128499490</v>
          </cell>
          <cell r="G10">
            <v>24314</v>
          </cell>
          <cell r="H10">
            <v>128499490</v>
          </cell>
        </row>
        <row r="11">
          <cell r="B11">
            <v>11000158</v>
          </cell>
          <cell r="C11" t="str">
            <v>BATUGIN ELIXIR -BT 300 ML</v>
          </cell>
          <cell r="D11" t="str">
            <v>BT</v>
          </cell>
          <cell r="E11">
            <v>-44927</v>
          </cell>
          <cell r="F11">
            <v>-449719270</v>
          </cell>
          <cell r="G11">
            <v>44927</v>
          </cell>
          <cell r="H11">
            <v>449719270</v>
          </cell>
        </row>
        <row r="12">
          <cell r="B12">
            <v>11000161</v>
          </cell>
          <cell r="C12" t="str">
            <v>CAPTOPRIL 12.5 MG TAB (DUS 100 TAB)</v>
          </cell>
          <cell r="D12" t="str">
            <v>DUS</v>
          </cell>
          <cell r="E12">
            <v>-49033</v>
          </cell>
          <cell r="F12">
            <v>-666358470</v>
          </cell>
          <cell r="G12">
            <v>49033</v>
          </cell>
          <cell r="H12">
            <v>666358470</v>
          </cell>
        </row>
        <row r="13">
          <cell r="B13">
            <v>11000167</v>
          </cell>
          <cell r="C13" t="str">
            <v>CHLORPROMAZIN 100 MG (DUS 100 TAB)</v>
          </cell>
          <cell r="D13" t="str">
            <v>DUS</v>
          </cell>
          <cell r="E13">
            <v>-6816</v>
          </cell>
          <cell r="F13">
            <v>-258769440</v>
          </cell>
          <cell r="G13">
            <v>6816</v>
          </cell>
          <cell r="H13">
            <v>258769440</v>
          </cell>
        </row>
        <row r="14">
          <cell r="B14">
            <v>11000169</v>
          </cell>
          <cell r="C14" t="str">
            <v>CIMETIDINE 200 MG (DUS 100 TAB)</v>
          </cell>
          <cell r="D14" t="str">
            <v>DUS</v>
          </cell>
          <cell r="E14">
            <v>-11141</v>
          </cell>
          <cell r="F14">
            <v>-331522737</v>
          </cell>
          <cell r="G14">
            <v>11141</v>
          </cell>
          <cell r="H14">
            <v>331522737</v>
          </cell>
        </row>
        <row r="15">
          <cell r="B15">
            <v>11000170</v>
          </cell>
          <cell r="C15" t="str">
            <v>CLONIDINE 0.15 MG (DUS 100 TAB)</v>
          </cell>
          <cell r="D15" t="str">
            <v>DUS</v>
          </cell>
          <cell r="E15">
            <v>-31393</v>
          </cell>
          <cell r="F15">
            <v>-499619595</v>
          </cell>
          <cell r="G15">
            <v>31393</v>
          </cell>
          <cell r="H15">
            <v>499619595</v>
          </cell>
        </row>
        <row r="16">
          <cell r="B16">
            <v>11000171</v>
          </cell>
          <cell r="C16" t="str">
            <v>CLOPIDOGREL 75 MG (DUS 30 TAB)</v>
          </cell>
          <cell r="D16" t="str">
            <v>DUS</v>
          </cell>
          <cell r="E16">
            <v>-107626</v>
          </cell>
          <cell r="F16">
            <v>-2912574812</v>
          </cell>
          <cell r="G16">
            <v>107626</v>
          </cell>
          <cell r="H16">
            <v>2912574812</v>
          </cell>
        </row>
        <row r="17">
          <cell r="B17">
            <v>11000182</v>
          </cell>
          <cell r="C17" t="str">
            <v>DEXAMETHASONE 0.5 MG (DUS 100 TAB)</v>
          </cell>
          <cell r="D17" t="str">
            <v>DUS</v>
          </cell>
          <cell r="E17">
            <v>-31304</v>
          </cell>
          <cell r="F17">
            <v>-338646672</v>
          </cell>
          <cell r="G17">
            <v>31304</v>
          </cell>
          <cell r="H17">
            <v>338646672</v>
          </cell>
        </row>
        <row r="18">
          <cell r="B18">
            <v>11000194</v>
          </cell>
          <cell r="C18" t="str">
            <v>ETHAMBUTOL 500 MG (DUS 100 TAB)</v>
          </cell>
          <cell r="D18" t="str">
            <v>DUS</v>
          </cell>
          <cell r="E18">
            <v>-9490</v>
          </cell>
          <cell r="F18">
            <v>-550590820</v>
          </cell>
          <cell r="G18">
            <v>9490</v>
          </cell>
          <cell r="H18">
            <v>550590820</v>
          </cell>
        </row>
        <row r="19">
          <cell r="B19">
            <v>11000197</v>
          </cell>
          <cell r="C19" t="str">
            <v>FITUNO KAPLET-BLISTER 3X10 KAPLET</v>
          </cell>
          <cell r="D19" t="str">
            <v>DUS</v>
          </cell>
          <cell r="E19">
            <v>-41468</v>
          </cell>
          <cell r="F19">
            <v>-478001636</v>
          </cell>
          <cell r="G19">
            <v>41468</v>
          </cell>
          <cell r="H19">
            <v>478001636</v>
          </cell>
        </row>
        <row r="20">
          <cell r="B20">
            <v>11000200</v>
          </cell>
          <cell r="C20" t="str">
            <v>FUROSEMIDE 40 MG (DUS 200 TAB)</v>
          </cell>
          <cell r="D20" t="str">
            <v>DUS</v>
          </cell>
          <cell r="E20">
            <v>-97889</v>
          </cell>
          <cell r="F20">
            <v>-1570531116</v>
          </cell>
          <cell r="G20">
            <v>97889</v>
          </cell>
          <cell r="H20">
            <v>1570531116</v>
          </cell>
        </row>
        <row r="21">
          <cell r="B21">
            <v>11000204</v>
          </cell>
          <cell r="C21" t="str">
            <v>HYDROCLOROTIAZID 25 MG (DUS 100 TAB)</v>
          </cell>
          <cell r="D21" t="str">
            <v>DUS</v>
          </cell>
          <cell r="E21">
            <v>-92772</v>
          </cell>
          <cell r="F21">
            <v>-611367480</v>
          </cell>
          <cell r="G21">
            <v>92772</v>
          </cell>
          <cell r="H21">
            <v>611367480</v>
          </cell>
        </row>
        <row r="22">
          <cell r="B22">
            <v>11000208</v>
          </cell>
          <cell r="C22" t="str">
            <v>ISONIAZID 100 MG (DUS 100 TAB)</v>
          </cell>
          <cell r="D22" t="str">
            <v>DUS</v>
          </cell>
          <cell r="E22">
            <v>-10819</v>
          </cell>
          <cell r="F22">
            <v>-206761909</v>
          </cell>
          <cell r="G22">
            <v>10819</v>
          </cell>
          <cell r="H22">
            <v>206761909</v>
          </cell>
        </row>
        <row r="23">
          <cell r="B23">
            <v>11000210</v>
          </cell>
          <cell r="C23" t="str">
            <v>ISONIAZID 300 MG (DUS 100 TAB)</v>
          </cell>
          <cell r="D23" t="str">
            <v>DUS</v>
          </cell>
          <cell r="E23">
            <v>-75896</v>
          </cell>
          <cell r="F23">
            <v>-1963429520</v>
          </cell>
          <cell r="G23">
            <v>75896</v>
          </cell>
          <cell r="H23">
            <v>1963429520</v>
          </cell>
        </row>
        <row r="24">
          <cell r="B24">
            <v>11000213</v>
          </cell>
          <cell r="C24" t="str">
            <v>KETOCONAZOLE 200 MG (DUS 50 TAB)</v>
          </cell>
          <cell r="D24" t="str">
            <v>DUS</v>
          </cell>
          <cell r="E24">
            <v>-9195</v>
          </cell>
          <cell r="F24">
            <v>-243621525</v>
          </cell>
          <cell r="G24">
            <v>9195</v>
          </cell>
          <cell r="H24">
            <v>243621525</v>
          </cell>
        </row>
        <row r="25">
          <cell r="B25">
            <v>11000216</v>
          </cell>
          <cell r="C25" t="str">
            <v>KINA (DUS 24 STRIP)</v>
          </cell>
          <cell r="D25" t="str">
            <v>DUS</v>
          </cell>
          <cell r="E25">
            <v>-32469</v>
          </cell>
          <cell r="F25">
            <v>-4655275344</v>
          </cell>
          <cell r="G25">
            <v>32469</v>
          </cell>
          <cell r="H25">
            <v>4655275344</v>
          </cell>
        </row>
        <row r="26">
          <cell r="B26">
            <v>11000225</v>
          </cell>
          <cell r="C26" t="str">
            <v>METRONIDAZOLE 500 MG (DUS 100 TAB)</v>
          </cell>
          <cell r="D26" t="str">
            <v>DUS</v>
          </cell>
          <cell r="E26">
            <v>-16490</v>
          </cell>
          <cell r="F26">
            <v>-461109870</v>
          </cell>
          <cell r="G26">
            <v>16490</v>
          </cell>
          <cell r="H26">
            <v>461109870</v>
          </cell>
        </row>
        <row r="27">
          <cell r="B27">
            <v>11000226</v>
          </cell>
          <cell r="C27" t="str">
            <v>NEURODIAL KAPLET-STRIP 10X10 TABLET</v>
          </cell>
          <cell r="D27" t="str">
            <v>DUS</v>
          </cell>
          <cell r="E27">
            <v>-4187</v>
          </cell>
          <cell r="F27">
            <v>-180166610</v>
          </cell>
          <cell r="G27">
            <v>4187</v>
          </cell>
          <cell r="H27">
            <v>180166610</v>
          </cell>
        </row>
        <row r="28">
          <cell r="B28">
            <v>11000227</v>
          </cell>
          <cell r="C28" t="str">
            <v>NIFEDIPIN 10 MG (DUS 100 TAB)</v>
          </cell>
          <cell r="D28" t="str">
            <v>DUS</v>
          </cell>
          <cell r="E28">
            <v>-8912</v>
          </cell>
          <cell r="F28">
            <v>-161503264</v>
          </cell>
          <cell r="G28">
            <v>8912</v>
          </cell>
          <cell r="H28">
            <v>161503264</v>
          </cell>
        </row>
        <row r="29">
          <cell r="B29">
            <v>11000229</v>
          </cell>
          <cell r="C29" t="str">
            <v>ORALIT (DUS 100 SASE)</v>
          </cell>
          <cell r="D29" t="str">
            <v>DUS</v>
          </cell>
          <cell r="E29">
            <v>-3336</v>
          </cell>
          <cell r="F29">
            <v>-221757264</v>
          </cell>
          <cell r="G29">
            <v>3336</v>
          </cell>
          <cell r="H29">
            <v>221757264</v>
          </cell>
        </row>
        <row r="30">
          <cell r="B30">
            <v>11000233</v>
          </cell>
          <cell r="C30" t="str">
            <v>PHENOBARBITAL 30 MG TAB (DUS 100 TAB)</v>
          </cell>
          <cell r="D30" t="str">
            <v>DUS</v>
          </cell>
          <cell r="E30">
            <v>-21733</v>
          </cell>
          <cell r="F30">
            <v>-353595910</v>
          </cell>
          <cell r="G30">
            <v>21733</v>
          </cell>
          <cell r="H30">
            <v>353595910</v>
          </cell>
        </row>
        <row r="31">
          <cell r="B31">
            <v>11000243</v>
          </cell>
          <cell r="C31" t="str">
            <v>PIROXICAM 20 MG (DUS 100 TAB)</v>
          </cell>
          <cell r="D31" t="str">
            <v>DUS</v>
          </cell>
          <cell r="E31">
            <v>-188694</v>
          </cell>
          <cell r="F31">
            <v>-3063824478</v>
          </cell>
          <cell r="G31">
            <v>188694</v>
          </cell>
          <cell r="H31">
            <v>3063824478</v>
          </cell>
        </row>
        <row r="32">
          <cell r="B32">
            <v>11000246</v>
          </cell>
          <cell r="C32" t="str">
            <v>PRIMET 25 MG-STRIP 10X10 TABLET</v>
          </cell>
          <cell r="D32" t="str">
            <v>DUS</v>
          </cell>
          <cell r="E32">
            <v>-2910</v>
          </cell>
          <cell r="F32">
            <v>-42529650</v>
          </cell>
          <cell r="G32">
            <v>2910</v>
          </cell>
          <cell r="H32">
            <v>42529650</v>
          </cell>
        </row>
        <row r="33">
          <cell r="B33">
            <v>11000251</v>
          </cell>
          <cell r="C33" t="str">
            <v>PYRAZINAMIDE 500 MG (DUS 100 TAB)</v>
          </cell>
          <cell r="D33" t="str">
            <v>DUS</v>
          </cell>
          <cell r="E33">
            <v>-3852</v>
          </cell>
          <cell r="F33">
            <v>-121391928</v>
          </cell>
          <cell r="G33">
            <v>3852</v>
          </cell>
          <cell r="H33">
            <v>121391928</v>
          </cell>
        </row>
        <row r="34">
          <cell r="B34">
            <v>11000257</v>
          </cell>
          <cell r="C34" t="str">
            <v>RETAPHYL SR-STRIP 10X10 TABLET</v>
          </cell>
          <cell r="D34" t="str">
            <v>DUS</v>
          </cell>
          <cell r="E34">
            <v>-36670</v>
          </cell>
          <cell r="F34">
            <v>-715101670</v>
          </cell>
          <cell r="G34">
            <v>36670</v>
          </cell>
          <cell r="H34">
            <v>715101670</v>
          </cell>
        </row>
        <row r="35">
          <cell r="B35">
            <v>11000259</v>
          </cell>
          <cell r="C35" t="str">
            <v>SALBUTAMOL 2 MG (DUS 100 TAB)</v>
          </cell>
          <cell r="D35" t="str">
            <v>DUS</v>
          </cell>
          <cell r="E35">
            <v>-243022</v>
          </cell>
          <cell r="F35">
            <v>-2139565688</v>
          </cell>
          <cell r="G35">
            <v>243022</v>
          </cell>
          <cell r="H35">
            <v>2139565688</v>
          </cell>
        </row>
        <row r="36">
          <cell r="B36">
            <v>11000260</v>
          </cell>
          <cell r="C36" t="str">
            <v>SALBUTAMOL 2  MG (HK) (DUS 100 TAB)</v>
          </cell>
          <cell r="D36" t="str">
            <v>DUS</v>
          </cell>
          <cell r="E36">
            <v>-5000</v>
          </cell>
          <cell r="F36">
            <v>-44465000</v>
          </cell>
          <cell r="G36">
            <v>5000</v>
          </cell>
          <cell r="H36">
            <v>44465000</v>
          </cell>
        </row>
        <row r="37">
          <cell r="B37">
            <v>11000262</v>
          </cell>
          <cell r="C37" t="str">
            <v>SALBUTAMOL 4 MG (DUS 100 TAB)</v>
          </cell>
          <cell r="D37" t="str">
            <v>DUS</v>
          </cell>
          <cell r="E37">
            <v>-58382</v>
          </cell>
          <cell r="F37">
            <v>-604954284</v>
          </cell>
          <cell r="G37">
            <v>58382</v>
          </cell>
          <cell r="H37">
            <v>604954284</v>
          </cell>
        </row>
        <row r="38">
          <cell r="B38">
            <v>11000264</v>
          </cell>
          <cell r="C38" t="str">
            <v>SIMVASTATIN 10 MG (DUS 50 TAB)</v>
          </cell>
          <cell r="D38" t="str">
            <v>DUS</v>
          </cell>
          <cell r="E38">
            <v>-117959</v>
          </cell>
          <cell r="F38">
            <v>-811439961</v>
          </cell>
          <cell r="G38">
            <v>117959</v>
          </cell>
          <cell r="H38">
            <v>811439961</v>
          </cell>
        </row>
        <row r="39">
          <cell r="B39">
            <v>11000266</v>
          </cell>
          <cell r="C39" t="str">
            <v>SIMVASTATIN 20 MG (DUS 50 TAB)</v>
          </cell>
          <cell r="D39" t="str">
            <v>DUS</v>
          </cell>
          <cell r="E39">
            <v>-145263</v>
          </cell>
          <cell r="F39">
            <v>-954813699</v>
          </cell>
          <cell r="G39">
            <v>145263</v>
          </cell>
          <cell r="H39">
            <v>954813699</v>
          </cell>
        </row>
        <row r="40">
          <cell r="B40">
            <v>11000283</v>
          </cell>
          <cell r="C40" t="str">
            <v>VITAMIN C 100 MG TAB(SUPL)(DUS 100TAB)</v>
          </cell>
          <cell r="D40" t="str">
            <v>DUS</v>
          </cell>
          <cell r="E40">
            <v>-17295</v>
          </cell>
          <cell r="F40">
            <v>-206087220</v>
          </cell>
          <cell r="G40">
            <v>17295</v>
          </cell>
          <cell r="H40">
            <v>206087220</v>
          </cell>
        </row>
        <row r="41">
          <cell r="B41">
            <v>11000288</v>
          </cell>
          <cell r="C41" t="str">
            <v>VITAMIN C 50 MG TAB (SUPL)(DUS 100 TAB)</v>
          </cell>
          <cell r="D41" t="str">
            <v>DUS</v>
          </cell>
          <cell r="E41">
            <v>-221950</v>
          </cell>
          <cell r="F41">
            <v>-1829533850</v>
          </cell>
          <cell r="G41">
            <v>221950</v>
          </cell>
          <cell r="H41">
            <v>1829533850</v>
          </cell>
        </row>
        <row r="42">
          <cell r="B42">
            <v>11000424</v>
          </cell>
          <cell r="C42" t="str">
            <v>CAPTOPRIL 25 MG (DUS 100 TAB)</v>
          </cell>
          <cell r="D42" t="str">
            <v>DUS</v>
          </cell>
          <cell r="E42">
            <v>-9688</v>
          </cell>
          <cell r="F42">
            <v>-105143864</v>
          </cell>
          <cell r="G42">
            <v>9688</v>
          </cell>
          <cell r="H42">
            <v>105143864</v>
          </cell>
        </row>
        <row r="43">
          <cell r="B43">
            <v>11000486</v>
          </cell>
          <cell r="C43" t="str">
            <v>VITAMIN B6 10 MG (SUPLEMEN)(DUS100TAB)</v>
          </cell>
          <cell r="D43" t="str">
            <v>DUS</v>
          </cell>
          <cell r="E43">
            <v>-82382</v>
          </cell>
          <cell r="F43">
            <v>-681628668</v>
          </cell>
          <cell r="G43">
            <v>82382</v>
          </cell>
          <cell r="H43">
            <v>681628668</v>
          </cell>
        </row>
        <row r="44">
          <cell r="B44">
            <v>11000489</v>
          </cell>
          <cell r="C44" t="str">
            <v>VITAMIN C 250 MG (SUPLEMEN)(DUS100TAB)</v>
          </cell>
          <cell r="D44" t="str">
            <v>DUS</v>
          </cell>
          <cell r="E44">
            <v>-42233</v>
          </cell>
          <cell r="F44">
            <v>-621331896</v>
          </cell>
          <cell r="G44">
            <v>42233</v>
          </cell>
          <cell r="H44">
            <v>621331896</v>
          </cell>
        </row>
        <row r="45">
          <cell r="B45">
            <v>11000793</v>
          </cell>
          <cell r="C45" t="str">
            <v>TABLET TAMBAH DARAH NEO (TSG)(DUS100TAB)</v>
          </cell>
          <cell r="D45" t="str">
            <v>DUS</v>
          </cell>
          <cell r="E45">
            <v>-547951</v>
          </cell>
          <cell r="F45">
            <v>-8036797317</v>
          </cell>
          <cell r="G45">
            <v>547951</v>
          </cell>
          <cell r="H45">
            <v>8036797317</v>
          </cell>
        </row>
        <row r="46">
          <cell r="B46">
            <v>11001483</v>
          </cell>
          <cell r="C46" t="str">
            <v>ERSYLAN SYRUP (BTL 60 ML)-BJN</v>
          </cell>
          <cell r="D46" t="str">
            <v>BT</v>
          </cell>
          <cell r="E46">
            <v>-38105</v>
          </cell>
          <cell r="F46">
            <v>-252559940</v>
          </cell>
          <cell r="G46">
            <v>38105</v>
          </cell>
          <cell r="H46">
            <v>252559940</v>
          </cell>
        </row>
        <row r="47">
          <cell r="B47">
            <v>11001739</v>
          </cell>
          <cell r="C47" t="str">
            <v>ERSYLAN EXPECTORANT 60ML - BJN</v>
          </cell>
          <cell r="D47" t="str">
            <v>BT</v>
          </cell>
          <cell r="E47">
            <v>-38923</v>
          </cell>
          <cell r="F47">
            <v>-440569437</v>
          </cell>
          <cell r="G47">
            <v>38923</v>
          </cell>
          <cell r="H47">
            <v>440569437</v>
          </cell>
        </row>
        <row r="48">
          <cell r="B48">
            <v>11001864</v>
          </cell>
          <cell r="C48" t="str">
            <v>CETIRIZINE DIHYDROCHLORIDE SYR 5MG/ML</v>
          </cell>
          <cell r="D48" t="str">
            <v>BT</v>
          </cell>
          <cell r="E48">
            <v>-23356</v>
          </cell>
          <cell r="F48">
            <v>-117924444</v>
          </cell>
          <cell r="G48">
            <v>23356</v>
          </cell>
          <cell r="H48">
            <v>117924444</v>
          </cell>
        </row>
        <row r="49">
          <cell r="B49">
            <v>11002046</v>
          </cell>
          <cell r="C49" t="str">
            <v>ENKASARI HERBAL (BTL@120 ML)</v>
          </cell>
          <cell r="D49" t="str">
            <v>BT</v>
          </cell>
          <cell r="E49">
            <v>-37156</v>
          </cell>
          <cell r="F49">
            <v>-183513484</v>
          </cell>
          <cell r="G49">
            <v>37156</v>
          </cell>
          <cell r="H49">
            <v>183513484</v>
          </cell>
        </row>
        <row r="50">
          <cell r="B50">
            <v>11002047</v>
          </cell>
          <cell r="C50" t="str">
            <v>LOVEQUIN 500 MG TSS DUS 20 TAB</v>
          </cell>
          <cell r="D50" t="str">
            <v>DUS</v>
          </cell>
          <cell r="E50">
            <v>-8646</v>
          </cell>
          <cell r="F50">
            <v>-90540912</v>
          </cell>
          <cell r="G50">
            <v>8646</v>
          </cell>
          <cell r="H50">
            <v>90540912</v>
          </cell>
        </row>
        <row r="51">
          <cell r="B51">
            <v>11002048</v>
          </cell>
          <cell r="C51" t="str">
            <v>LEVOFLOXACIN HEMIHYDRATE 500 MG TSS</v>
          </cell>
          <cell r="D51" t="str">
            <v>DUS</v>
          </cell>
          <cell r="E51">
            <v>-32910</v>
          </cell>
          <cell r="F51">
            <v>-901964370</v>
          </cell>
          <cell r="G51">
            <v>32910</v>
          </cell>
          <cell r="H51">
            <v>901964370</v>
          </cell>
        </row>
        <row r="52">
          <cell r="B52">
            <v>11002085</v>
          </cell>
          <cell r="C52" t="str">
            <v>FAVIPIRAVIR 200 MG (DUS 100 TAB)</v>
          </cell>
          <cell r="D52" t="str">
            <v>DUS</v>
          </cell>
          <cell r="E52">
            <v>-162092</v>
          </cell>
          <cell r="F52">
            <v>-110888758120</v>
          </cell>
          <cell r="G52">
            <v>162092</v>
          </cell>
          <cell r="H52">
            <v>110888758120</v>
          </cell>
        </row>
        <row r="53">
          <cell r="B53">
            <v>11002086</v>
          </cell>
          <cell r="C53" t="str">
            <v>VALSARTAN 160 MG TSS (DUS 30 TAB)</v>
          </cell>
          <cell r="D53" t="str">
            <v>DUS</v>
          </cell>
          <cell r="E53">
            <v>-27318</v>
          </cell>
          <cell r="F53">
            <v>-273707437</v>
          </cell>
          <cell r="G53">
            <v>27318</v>
          </cell>
          <cell r="H53">
            <v>273707437</v>
          </cell>
        </row>
        <row r="54">
          <cell r="B54">
            <v>11002118</v>
          </cell>
          <cell r="C54" t="str">
            <v>PANKREON FOR CHILDREN 5 G SACHET-BJN</v>
          </cell>
          <cell r="D54" t="str">
            <v>DUS</v>
          </cell>
          <cell r="E54">
            <v>-2875</v>
          </cell>
          <cell r="F54">
            <v>-68971250</v>
          </cell>
          <cell r="G54">
            <v>2875</v>
          </cell>
          <cell r="H54">
            <v>68971250</v>
          </cell>
        </row>
        <row r="55">
          <cell r="B55">
            <v>11002134</v>
          </cell>
          <cell r="C55" t="str">
            <v>VALSARTAN 80 MG DUS 30 TAB - BJN</v>
          </cell>
          <cell r="D55" t="str">
            <v>DUS</v>
          </cell>
          <cell r="E55">
            <v>-26806</v>
          </cell>
          <cell r="F55">
            <v>-302559322</v>
          </cell>
          <cell r="G55">
            <v>26806</v>
          </cell>
          <cell r="H55">
            <v>302559322</v>
          </cell>
        </row>
      </sheetData>
      <sheetData sheetId="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Jan - Sep"/>
      <sheetName val="Sheet1"/>
      <sheetName val="Sheet6"/>
      <sheetName val="Jan- Mei"/>
      <sheetName val="Sheet5"/>
    </sheetNames>
    <sheetDataSet>
      <sheetData sheetId="0"/>
      <sheetData sheetId="1"/>
      <sheetData sheetId="2"/>
      <sheetData sheetId="3"/>
      <sheetData sheetId="4">
        <row r="2">
          <cell r="B2" t="str">
            <v>KODE MATERIAL</v>
          </cell>
          <cell r="C2" t="str">
            <v>Material description</v>
          </cell>
          <cell r="D2" t="str">
            <v>SATUAN/KEMASAN</v>
          </cell>
          <cell r="E2" t="str">
            <v>Sum of Quantity</v>
          </cell>
          <cell r="F2" t="str">
            <v>Sum of Condition Value</v>
          </cell>
        </row>
        <row r="3">
          <cell r="B3">
            <v>11000145</v>
          </cell>
          <cell r="C3" t="str">
            <v>ALBENDAZOL 400 MG (DUS 100 TAB KUNYAH)</v>
          </cell>
          <cell r="D3" t="str">
            <v>DUS</v>
          </cell>
          <cell r="E3">
            <v>143457</v>
          </cell>
          <cell r="F3">
            <v>6722108106</v>
          </cell>
        </row>
        <row r="4">
          <cell r="B4">
            <v>11000147</v>
          </cell>
          <cell r="C4" t="str">
            <v>AMBROXOL 30 MG (DUS 100 TAB)</v>
          </cell>
          <cell r="D4" t="str">
            <v>DUS</v>
          </cell>
          <cell r="E4">
            <v>55478</v>
          </cell>
          <cell r="F4">
            <v>999491648</v>
          </cell>
        </row>
        <row r="5">
          <cell r="B5">
            <v>11000148</v>
          </cell>
          <cell r="C5" t="str">
            <v>AMBROXOL 30 MG (HK)-STRIP 10X10 TABLET</v>
          </cell>
          <cell r="D5" t="str">
            <v>DUS</v>
          </cell>
          <cell r="E5">
            <v>1000</v>
          </cell>
          <cell r="F5">
            <v>18430000</v>
          </cell>
        </row>
        <row r="6">
          <cell r="B6">
            <v>11000150</v>
          </cell>
          <cell r="C6" t="str">
            <v>AMLODIPINE  5 MG (DUS 50 TAB)</v>
          </cell>
          <cell r="D6" t="str">
            <v>DUS</v>
          </cell>
          <cell r="E6">
            <v>955500</v>
          </cell>
          <cell r="F6">
            <v>5174988000</v>
          </cell>
        </row>
        <row r="7">
          <cell r="B7">
            <v>11000151</v>
          </cell>
          <cell r="C7" t="str">
            <v>AMLODIPINE 10 MG (DUS 50 TAB)</v>
          </cell>
          <cell r="D7" t="str">
            <v>DUS</v>
          </cell>
          <cell r="E7">
            <v>517440</v>
          </cell>
          <cell r="F7">
            <v>2340898560</v>
          </cell>
        </row>
        <row r="8">
          <cell r="B8">
            <v>11000152</v>
          </cell>
          <cell r="C8" t="str">
            <v>ANTASIDA DOEN (DUS 100 TAB)</v>
          </cell>
          <cell r="D8" t="str">
            <v>DUS</v>
          </cell>
          <cell r="E8">
            <v>38756</v>
          </cell>
          <cell r="F8">
            <v>1082028764</v>
          </cell>
        </row>
        <row r="9">
          <cell r="B9">
            <v>11000155</v>
          </cell>
          <cell r="C9" t="str">
            <v>ASIFIT  KAPLET-BLISTER 3X10 KAPL</v>
          </cell>
          <cell r="D9" t="str">
            <v>DUS</v>
          </cell>
          <cell r="E9">
            <v>213800</v>
          </cell>
          <cell r="F9">
            <v>2734288200</v>
          </cell>
        </row>
        <row r="10">
          <cell r="B10">
            <v>11000157</v>
          </cell>
          <cell r="C10" t="str">
            <v>BATUGIN ELIXIR -BT 120 ML</v>
          </cell>
          <cell r="D10" t="str">
            <v>BOT</v>
          </cell>
          <cell r="E10">
            <v>220500</v>
          </cell>
          <cell r="F10">
            <v>1165342500</v>
          </cell>
        </row>
        <row r="11">
          <cell r="B11">
            <v>11000158</v>
          </cell>
          <cell r="C11" t="str">
            <v>BATUGIN ELIXIR -BT 300 ML</v>
          </cell>
          <cell r="D11" t="str">
            <v>BOT</v>
          </cell>
          <cell r="E11">
            <v>235200</v>
          </cell>
          <cell r="F11">
            <v>2354352000</v>
          </cell>
        </row>
        <row r="12">
          <cell r="B12">
            <v>11000161</v>
          </cell>
          <cell r="C12" t="str">
            <v>CAPTOPRIL 12.5 MG TAB (DUS 100 TAB)</v>
          </cell>
          <cell r="D12" t="str">
            <v>DUS</v>
          </cell>
          <cell r="E12">
            <v>55534</v>
          </cell>
          <cell r="F12">
            <v>754707060</v>
          </cell>
        </row>
        <row r="13">
          <cell r="B13">
            <v>11000163</v>
          </cell>
          <cell r="C13" t="str">
            <v>CARTYLO 80 MG-STRIP 10X10 TABLET</v>
          </cell>
          <cell r="D13" t="str">
            <v>DUS</v>
          </cell>
          <cell r="E13">
            <v>39200</v>
          </cell>
          <cell r="F13">
            <v>789880000</v>
          </cell>
        </row>
        <row r="14">
          <cell r="B14">
            <v>11000167</v>
          </cell>
          <cell r="C14" t="str">
            <v>CHLORPROMAZIN 100 MG (DUS 100 TAB)</v>
          </cell>
          <cell r="D14" t="str">
            <v>DUS</v>
          </cell>
          <cell r="E14">
            <v>15328</v>
          </cell>
          <cell r="F14">
            <v>581927520</v>
          </cell>
        </row>
        <row r="15">
          <cell r="B15">
            <v>11000169</v>
          </cell>
          <cell r="C15" t="str">
            <v>CIMETIDINE 200 MG (DUS 100 TAB)</v>
          </cell>
          <cell r="D15" t="str">
            <v>DUS</v>
          </cell>
          <cell r="E15">
            <v>58800</v>
          </cell>
          <cell r="F15">
            <v>1749711600</v>
          </cell>
        </row>
        <row r="16">
          <cell r="B16">
            <v>11000170</v>
          </cell>
          <cell r="C16" t="str">
            <v>CLONIDINE 0.15 MG (DUS 100 TAB)</v>
          </cell>
          <cell r="D16" t="str">
            <v>DUS</v>
          </cell>
          <cell r="E16">
            <v>82320</v>
          </cell>
          <cell r="F16">
            <v>1310122800</v>
          </cell>
        </row>
        <row r="17">
          <cell r="B17">
            <v>11000171</v>
          </cell>
          <cell r="C17" t="str">
            <v>CLOPIDOGREL 75 MG (DUS 30 TAB)</v>
          </cell>
          <cell r="D17" t="str">
            <v>DUS</v>
          </cell>
          <cell r="E17">
            <v>201230</v>
          </cell>
          <cell r="F17">
            <v>5445686260</v>
          </cell>
        </row>
        <row r="18">
          <cell r="B18">
            <v>11000173</v>
          </cell>
          <cell r="C18" t="str">
            <v>COTRIMOXAZOLE ADULT (DUS 100 TAB)</v>
          </cell>
          <cell r="D18" t="str">
            <v>DUS</v>
          </cell>
          <cell r="E18">
            <v>9800</v>
          </cell>
          <cell r="F18">
            <v>286003200</v>
          </cell>
        </row>
        <row r="19">
          <cell r="B19">
            <v>11000182</v>
          </cell>
          <cell r="C19" t="str">
            <v>DEXAMETHASONE 0.5 MG (DUS 100 TAB)</v>
          </cell>
          <cell r="D19" t="str">
            <v>DUS</v>
          </cell>
          <cell r="E19">
            <v>62720</v>
          </cell>
          <cell r="F19">
            <v>678504960</v>
          </cell>
        </row>
        <row r="20">
          <cell r="B20">
            <v>11000187</v>
          </cell>
          <cell r="C20" t="str">
            <v>DILTIAZEM 30 MG (DUS 100 TAB)</v>
          </cell>
          <cell r="D20" t="str">
            <v>DUS</v>
          </cell>
          <cell r="E20">
            <v>35280</v>
          </cell>
          <cell r="F20">
            <v>570477600</v>
          </cell>
        </row>
        <row r="21">
          <cell r="B21">
            <v>11000192</v>
          </cell>
          <cell r="C21" t="str">
            <v>ERGOTAMINE COFFEINE (BTL 100 TAB)</v>
          </cell>
          <cell r="D21" t="str">
            <v>BOT</v>
          </cell>
          <cell r="E21">
            <v>19600</v>
          </cell>
          <cell r="F21">
            <v>365579200</v>
          </cell>
        </row>
        <row r="22">
          <cell r="B22">
            <v>11000194</v>
          </cell>
          <cell r="C22" t="str">
            <v>ETHAMBUTOL 500 MG (DUS 100 TAB)</v>
          </cell>
          <cell r="D22" t="str">
            <v>DUS</v>
          </cell>
          <cell r="E22">
            <v>27366</v>
          </cell>
          <cell r="F22">
            <v>1587720588</v>
          </cell>
        </row>
        <row r="23">
          <cell r="B23">
            <v>11000197</v>
          </cell>
          <cell r="C23" t="str">
            <v>FITUNO KAPLET-BLISTER 3X10 KAPLET</v>
          </cell>
          <cell r="D23" t="str">
            <v>DUS</v>
          </cell>
          <cell r="E23">
            <v>268790</v>
          </cell>
          <cell r="F23">
            <v>3098342330</v>
          </cell>
        </row>
        <row r="24">
          <cell r="B24">
            <v>11000200</v>
          </cell>
          <cell r="C24" t="str">
            <v>FUROSEMIDE 40 MG (DUS 200 TAB)</v>
          </cell>
          <cell r="D24" t="str">
            <v>DUS</v>
          </cell>
          <cell r="E24">
            <v>238140</v>
          </cell>
          <cell r="F24">
            <v>3820718160</v>
          </cell>
        </row>
        <row r="25">
          <cell r="B25">
            <v>11000204</v>
          </cell>
          <cell r="C25" t="str">
            <v>HYDROCLOROTIAZID 25 MG (DUS 100 TAB)</v>
          </cell>
          <cell r="D25" t="str">
            <v>DUS</v>
          </cell>
          <cell r="E25">
            <v>161376</v>
          </cell>
          <cell r="F25">
            <v>1063467840</v>
          </cell>
        </row>
        <row r="26">
          <cell r="B26">
            <v>11000206</v>
          </cell>
          <cell r="C26" t="str">
            <v>ISONAT 5 MG-STRIP 5X10 TABLET</v>
          </cell>
          <cell r="D26" t="str">
            <v>DUS</v>
          </cell>
          <cell r="E26">
            <v>12250</v>
          </cell>
          <cell r="F26">
            <v>89167750</v>
          </cell>
        </row>
        <row r="27">
          <cell r="B27">
            <v>11000207</v>
          </cell>
          <cell r="C27" t="str">
            <v>ISONAT 10 MG-STRIP 5X10 TABLET</v>
          </cell>
          <cell r="D27" t="str">
            <v>DUS</v>
          </cell>
          <cell r="E27">
            <v>12250</v>
          </cell>
          <cell r="F27">
            <v>112381500</v>
          </cell>
        </row>
        <row r="28">
          <cell r="B28">
            <v>11000208</v>
          </cell>
          <cell r="C28" t="str">
            <v>ISONIAZID 100 MG (DUS 100 TAB)</v>
          </cell>
          <cell r="D28" t="str">
            <v>DUS</v>
          </cell>
          <cell r="E28">
            <v>58800</v>
          </cell>
          <cell r="F28">
            <v>1123726800</v>
          </cell>
        </row>
        <row r="29">
          <cell r="B29">
            <v>11000210</v>
          </cell>
          <cell r="C29" t="str">
            <v>ISONIAZID 300 MG (DUS 100 TAB)</v>
          </cell>
          <cell r="D29" t="str">
            <v>DUS</v>
          </cell>
          <cell r="E29">
            <v>140875</v>
          </cell>
          <cell r="F29">
            <v>3644436250</v>
          </cell>
        </row>
        <row r="30">
          <cell r="B30">
            <v>11000213</v>
          </cell>
          <cell r="C30" t="str">
            <v>KETOCONAZOLE 200 MG (DUS 50 TAB)</v>
          </cell>
          <cell r="D30" t="str">
            <v>DUS</v>
          </cell>
          <cell r="E30">
            <v>9195</v>
          </cell>
          <cell r="F30">
            <v>243621525</v>
          </cell>
        </row>
        <row r="31">
          <cell r="B31">
            <v>11000216</v>
          </cell>
          <cell r="C31" t="str">
            <v>KINA (DUS 24 STRIP)</v>
          </cell>
          <cell r="D31" t="str">
            <v>DUS</v>
          </cell>
          <cell r="E31">
            <v>39826</v>
          </cell>
          <cell r="F31">
            <v>5710092576</v>
          </cell>
        </row>
        <row r="32">
          <cell r="B32">
            <v>11000221</v>
          </cell>
          <cell r="C32" t="str">
            <v>METOCLOPRAMID 5 MG (DUS 100 TAB)</v>
          </cell>
          <cell r="D32" t="str">
            <v>DUS</v>
          </cell>
          <cell r="E32">
            <v>29400</v>
          </cell>
          <cell r="F32">
            <v>138768000</v>
          </cell>
        </row>
        <row r="33">
          <cell r="B33">
            <v>11000225</v>
          </cell>
          <cell r="C33" t="str">
            <v>METRONIDAZOLE 500 MG (DUS 100 TAB)</v>
          </cell>
          <cell r="D33" t="str">
            <v>DUS</v>
          </cell>
          <cell r="E33">
            <v>39200</v>
          </cell>
          <cell r="F33">
            <v>1096149600</v>
          </cell>
        </row>
        <row r="34">
          <cell r="B34">
            <v>11000226</v>
          </cell>
          <cell r="C34" t="str">
            <v>NEURODIAL KAPLET-STRIP 10X10 TABLET</v>
          </cell>
          <cell r="D34" t="str">
            <v>DUS</v>
          </cell>
          <cell r="E34">
            <v>17640</v>
          </cell>
          <cell r="F34">
            <v>759049200</v>
          </cell>
        </row>
        <row r="35">
          <cell r="B35">
            <v>11000227</v>
          </cell>
          <cell r="C35" t="str">
            <v>NIFEDIPIN 10 MG (DUS 100 TAB)</v>
          </cell>
          <cell r="D35" t="str">
            <v>DUS</v>
          </cell>
          <cell r="E35">
            <v>39200</v>
          </cell>
          <cell r="F35">
            <v>710382400</v>
          </cell>
        </row>
        <row r="36">
          <cell r="B36">
            <v>11000229</v>
          </cell>
          <cell r="C36" t="str">
            <v>ORALIT (DUS 100 SASE)</v>
          </cell>
          <cell r="D36" t="str">
            <v>DUS</v>
          </cell>
          <cell r="E36">
            <v>18992</v>
          </cell>
          <cell r="F36">
            <v>1262474208</v>
          </cell>
        </row>
        <row r="37">
          <cell r="B37">
            <v>11000232</v>
          </cell>
          <cell r="C37" t="str">
            <v>PARACETAMOL SIRUP (BTL 60 ML)</v>
          </cell>
          <cell r="D37" t="str">
            <v>BOT</v>
          </cell>
          <cell r="E37">
            <v>44100</v>
          </cell>
          <cell r="F37">
            <v>145133100</v>
          </cell>
        </row>
        <row r="38">
          <cell r="B38">
            <v>11000233</v>
          </cell>
          <cell r="C38" t="str">
            <v>PHENOBARBITAL 30 MG TAB (DUS 100 TAB)</v>
          </cell>
          <cell r="D38" t="str">
            <v>DUS</v>
          </cell>
          <cell r="E38">
            <v>94080</v>
          </cell>
          <cell r="F38">
            <v>1530681600</v>
          </cell>
        </row>
        <row r="39">
          <cell r="B39">
            <v>11000241</v>
          </cell>
          <cell r="C39" t="str">
            <v>PIROXICAM 10 MG (DUS 100 TAB)</v>
          </cell>
          <cell r="D39" t="str">
            <v>DUS</v>
          </cell>
          <cell r="E39">
            <v>39200</v>
          </cell>
          <cell r="F39">
            <v>482826400</v>
          </cell>
        </row>
        <row r="40">
          <cell r="B40">
            <v>11000243</v>
          </cell>
          <cell r="C40" t="str">
            <v>PIROXICAM 20 MG (DUS 100 TAB)</v>
          </cell>
          <cell r="D40" t="str">
            <v>DUS</v>
          </cell>
          <cell r="E40">
            <v>384160</v>
          </cell>
          <cell r="F40">
            <v>6237605920</v>
          </cell>
        </row>
        <row r="41">
          <cell r="B41">
            <v>11000246</v>
          </cell>
          <cell r="C41" t="str">
            <v>PRIMET 25 MG-STRIP 10X10 TABLET</v>
          </cell>
          <cell r="D41" t="str">
            <v>DUS</v>
          </cell>
          <cell r="E41">
            <v>2910</v>
          </cell>
          <cell r="F41">
            <v>42529650</v>
          </cell>
        </row>
        <row r="42">
          <cell r="B42">
            <v>11000247</v>
          </cell>
          <cell r="C42" t="str">
            <v>PROTOFEN 100 MG-STRIP 5X10 TAB</v>
          </cell>
          <cell r="D42" t="str">
            <v>DUS</v>
          </cell>
          <cell r="E42">
            <v>11760</v>
          </cell>
          <cell r="F42">
            <v>425229840</v>
          </cell>
        </row>
        <row r="43">
          <cell r="B43">
            <v>11000248</v>
          </cell>
          <cell r="C43" t="str">
            <v>PYRANTEL 125 MG (DUS 100 TAB)</v>
          </cell>
          <cell r="D43" t="str">
            <v>DUS</v>
          </cell>
          <cell r="E43">
            <v>13230</v>
          </cell>
          <cell r="F43">
            <v>751225860</v>
          </cell>
        </row>
        <row r="44">
          <cell r="B44">
            <v>11000251</v>
          </cell>
          <cell r="C44" t="str">
            <v>PYRAZINAMIDE 500 MG (DUS 100 TAB)</v>
          </cell>
          <cell r="D44" t="str">
            <v>DUS</v>
          </cell>
          <cell r="E44">
            <v>19600</v>
          </cell>
          <cell r="F44">
            <v>617674400</v>
          </cell>
        </row>
        <row r="45">
          <cell r="B45">
            <v>11000257</v>
          </cell>
          <cell r="C45" t="str">
            <v>RETAPHYL SR-STRIP 10X10 TABLET</v>
          </cell>
          <cell r="D45" t="str">
            <v>DUS</v>
          </cell>
          <cell r="E45">
            <v>86975</v>
          </cell>
          <cell r="F45">
            <v>1696099475</v>
          </cell>
        </row>
        <row r="46">
          <cell r="B46">
            <v>11000259</v>
          </cell>
          <cell r="C46" t="str">
            <v>SALBUTAMOL 2 MG (DUS 100 TAB)</v>
          </cell>
          <cell r="D46" t="str">
            <v>DUS</v>
          </cell>
          <cell r="E46">
            <v>336410</v>
          </cell>
          <cell r="F46">
            <v>2961753640</v>
          </cell>
        </row>
        <row r="47">
          <cell r="B47">
            <v>11000260</v>
          </cell>
          <cell r="C47" t="str">
            <v>SALBUTAMOL 2  MG (HK) (DUS 100 TAB)</v>
          </cell>
          <cell r="D47" t="str">
            <v>DUS</v>
          </cell>
          <cell r="E47">
            <v>5000</v>
          </cell>
          <cell r="F47">
            <v>44465000</v>
          </cell>
        </row>
        <row r="48">
          <cell r="B48">
            <v>11000262</v>
          </cell>
          <cell r="C48" t="str">
            <v>SALBUTAMOL 4 MG (DUS 100 TAB)</v>
          </cell>
          <cell r="D48" t="str">
            <v>DUS</v>
          </cell>
          <cell r="E48">
            <v>194040</v>
          </cell>
          <cell r="F48">
            <v>2010642480</v>
          </cell>
        </row>
        <row r="49">
          <cell r="B49">
            <v>11000264</v>
          </cell>
          <cell r="C49" t="str">
            <v>SIMVASTATIN 10 MG (DUS 50 TAB)</v>
          </cell>
          <cell r="D49" t="str">
            <v>DUS</v>
          </cell>
          <cell r="E49">
            <v>323400</v>
          </cell>
          <cell r="F49">
            <v>2224668600</v>
          </cell>
        </row>
        <row r="50">
          <cell r="B50">
            <v>11000266</v>
          </cell>
          <cell r="C50" t="str">
            <v>SIMVASTATIN 20 MG (DUS 50 TAB)</v>
          </cell>
          <cell r="D50" t="str">
            <v>DUS</v>
          </cell>
          <cell r="E50">
            <v>963673</v>
          </cell>
          <cell r="F50">
            <v>6334222629</v>
          </cell>
        </row>
        <row r="51">
          <cell r="B51">
            <v>11000274</v>
          </cell>
          <cell r="C51" t="str">
            <v>VERAPAMIL  80 MG (DUS 100 TAB)</v>
          </cell>
          <cell r="D51" t="str">
            <v>DUS</v>
          </cell>
          <cell r="E51">
            <v>7840</v>
          </cell>
          <cell r="F51">
            <v>291553920</v>
          </cell>
        </row>
        <row r="52">
          <cell r="B52">
            <v>11000275</v>
          </cell>
          <cell r="C52" t="str">
            <v>VITAMIN B1 100 MG TAB(SUPL)(DUS 100 TAB)</v>
          </cell>
          <cell r="D52" t="str">
            <v>DUS</v>
          </cell>
          <cell r="E52">
            <v>12740</v>
          </cell>
          <cell r="F52">
            <v>192475920</v>
          </cell>
        </row>
        <row r="53">
          <cell r="B53">
            <v>11000283</v>
          </cell>
          <cell r="C53" t="str">
            <v>VITAMIN C 100 MG TAB(SUPL)(DUS 100TAB)</v>
          </cell>
          <cell r="D53" t="str">
            <v>DUS</v>
          </cell>
          <cell r="E53">
            <v>39200</v>
          </cell>
          <cell r="F53">
            <v>467107200</v>
          </cell>
        </row>
        <row r="54">
          <cell r="B54">
            <v>11000288</v>
          </cell>
          <cell r="C54" t="str">
            <v>VITAMIN C 50 MG TAB (SUPL)(DUS 100 TAB)</v>
          </cell>
          <cell r="D54" t="str">
            <v>DUS</v>
          </cell>
          <cell r="E54">
            <v>617400</v>
          </cell>
          <cell r="F54">
            <v>5089228200</v>
          </cell>
        </row>
        <row r="55">
          <cell r="B55">
            <v>11000386</v>
          </cell>
          <cell r="C55" t="str">
            <v>CALCIUM LACTAT 500 MG (DUS 100 TAB)</v>
          </cell>
          <cell r="D55" t="str">
            <v>DUS</v>
          </cell>
          <cell r="E55">
            <v>41650</v>
          </cell>
          <cell r="F55">
            <v>551570950</v>
          </cell>
        </row>
        <row r="56">
          <cell r="B56">
            <v>11000388</v>
          </cell>
          <cell r="C56" t="str">
            <v>CHLORAMPHENICOL 250 MG (DUS 100 KAPS)</v>
          </cell>
          <cell r="D56" t="str">
            <v>DUS</v>
          </cell>
          <cell r="E56">
            <v>5880</v>
          </cell>
          <cell r="F56">
            <v>311310720</v>
          </cell>
        </row>
        <row r="57">
          <cell r="B57">
            <v>11000397</v>
          </cell>
          <cell r="C57" t="str">
            <v>PARACETAMOL 500 MG (DUS 100 TAB)</v>
          </cell>
          <cell r="D57" t="str">
            <v>DUS</v>
          </cell>
          <cell r="E57">
            <v>30576</v>
          </cell>
          <cell r="F57">
            <v>605557680</v>
          </cell>
        </row>
        <row r="58">
          <cell r="B58">
            <v>11000424</v>
          </cell>
          <cell r="C58" t="str">
            <v>CAPTOPRIL 25 MG (DUS 100 TAB)</v>
          </cell>
          <cell r="D58" t="str">
            <v>DUS</v>
          </cell>
          <cell r="E58">
            <v>58800</v>
          </cell>
          <cell r="F58">
            <v>638156400</v>
          </cell>
        </row>
        <row r="59">
          <cell r="B59">
            <v>11000486</v>
          </cell>
          <cell r="C59" t="str">
            <v>VITAMIN B6 10 MG (SUPLEMEN)(DUS100TAB)</v>
          </cell>
          <cell r="D59" t="str">
            <v>DUS</v>
          </cell>
          <cell r="E59">
            <v>352800</v>
          </cell>
          <cell r="F59">
            <v>2919067200</v>
          </cell>
        </row>
        <row r="60">
          <cell r="B60">
            <v>11000487</v>
          </cell>
          <cell r="C60" t="str">
            <v>VITAMIN B KOMPLEKS(SUPLEMEN)(DUS100TAB)</v>
          </cell>
          <cell r="D60" t="str">
            <v>DUS</v>
          </cell>
          <cell r="E60">
            <v>637000</v>
          </cell>
          <cell r="F60">
            <v>5860400000</v>
          </cell>
        </row>
        <row r="61">
          <cell r="B61">
            <v>11000488</v>
          </cell>
          <cell r="C61" t="str">
            <v>VITAMIN B1 50 MG (SUPLEMEN)(DUS100TAB)</v>
          </cell>
          <cell r="D61" t="str">
            <v>DUS</v>
          </cell>
          <cell r="E61">
            <v>87808</v>
          </cell>
          <cell r="F61">
            <v>1304826880</v>
          </cell>
        </row>
        <row r="62">
          <cell r="B62">
            <v>11000489</v>
          </cell>
          <cell r="C62" t="str">
            <v>VITAMIN C 250 MG (SUPLEMEN)(DUS100TAB)</v>
          </cell>
          <cell r="D62" t="str">
            <v>DUS</v>
          </cell>
          <cell r="E62">
            <v>379216</v>
          </cell>
          <cell r="F62">
            <v>5579025792</v>
          </cell>
        </row>
        <row r="63">
          <cell r="B63">
            <v>11000793</v>
          </cell>
          <cell r="C63" t="str">
            <v>TABLET TAMBAH DARAH NEO (TSG)(DUS100TAB)</v>
          </cell>
          <cell r="D63" t="str">
            <v>DUS</v>
          </cell>
          <cell r="E63">
            <v>750404</v>
          </cell>
          <cell r="F63">
            <v>11126177058</v>
          </cell>
        </row>
        <row r="64">
          <cell r="B64">
            <v>11001414</v>
          </cell>
          <cell r="C64" t="str">
            <v>ASIFIT PLUS FENUGREEK</v>
          </cell>
          <cell r="D64" t="str">
            <v>DUS</v>
          </cell>
          <cell r="E64">
            <v>4814</v>
          </cell>
          <cell r="F64">
            <v>121933806</v>
          </cell>
        </row>
        <row r="65">
          <cell r="B65">
            <v>11001446</v>
          </cell>
          <cell r="C65" t="str">
            <v>AMBROXOL 30 MG (DUS 100 TAB)-BJN</v>
          </cell>
          <cell r="D65" t="str">
            <v>DUS</v>
          </cell>
          <cell r="E65">
            <v>42750</v>
          </cell>
          <cell r="F65">
            <v>402021000</v>
          </cell>
        </row>
        <row r="66">
          <cell r="B66">
            <v>11001447</v>
          </cell>
          <cell r="C66" t="str">
            <v>AMBROXOL SYRUP (BTL 60 ML)-BJN</v>
          </cell>
          <cell r="D66" t="str">
            <v>BOT</v>
          </cell>
          <cell r="E66">
            <v>161700</v>
          </cell>
          <cell r="F66">
            <v>593924100</v>
          </cell>
        </row>
        <row r="67">
          <cell r="B67">
            <v>11001452</v>
          </cell>
          <cell r="C67" t="str">
            <v>ANTASIDA DOEN SUSPENSI-BJN (BTL60ML)-BJN</v>
          </cell>
          <cell r="D67" t="str">
            <v>BOT</v>
          </cell>
          <cell r="E67">
            <v>102900</v>
          </cell>
          <cell r="F67">
            <v>443807700</v>
          </cell>
        </row>
        <row r="68">
          <cell r="B68">
            <v>11001470</v>
          </cell>
          <cell r="C68" t="str">
            <v>CLOPIDOGREL 75 MG (DUS 30 TAB)-BJN</v>
          </cell>
          <cell r="D68" t="str">
            <v>DUS</v>
          </cell>
          <cell r="E68">
            <v>186859</v>
          </cell>
          <cell r="F68">
            <v>5605770</v>
          </cell>
        </row>
        <row r="69">
          <cell r="B69">
            <v>11001472</v>
          </cell>
          <cell r="C69" t="str">
            <v>COTRIMOXAZOLE SUSPENSI (BTL 60 ML)-BJN</v>
          </cell>
          <cell r="D69" t="str">
            <v>BOT</v>
          </cell>
          <cell r="E69">
            <v>28742</v>
          </cell>
          <cell r="F69">
            <v>154574476</v>
          </cell>
        </row>
        <row r="70">
          <cell r="B70">
            <v>11001478</v>
          </cell>
          <cell r="C70" t="str">
            <v>DIMENHYDRINATE 50 MG (DUS 100 TAB)-BJN</v>
          </cell>
          <cell r="D70" t="str">
            <v>DUS</v>
          </cell>
          <cell r="E70">
            <v>58200</v>
          </cell>
          <cell r="F70">
            <v>5820000</v>
          </cell>
        </row>
        <row r="71">
          <cell r="B71">
            <v>11001483</v>
          </cell>
          <cell r="C71" t="str">
            <v>ERSYLAN SYRUP (BTL 60 ML)-BJN</v>
          </cell>
          <cell r="D71" t="str">
            <v>BOT</v>
          </cell>
          <cell r="E71">
            <v>38105</v>
          </cell>
          <cell r="F71">
            <v>252559940</v>
          </cell>
        </row>
        <row r="72">
          <cell r="B72">
            <v>11001489</v>
          </cell>
          <cell r="C72" t="str">
            <v>EXTRALAC SYRUP (BTL 60 ML)-BJN</v>
          </cell>
          <cell r="D72" t="str">
            <v>BOT</v>
          </cell>
          <cell r="E72">
            <v>9099</v>
          </cell>
          <cell r="F72">
            <v>163885122</v>
          </cell>
        </row>
        <row r="73">
          <cell r="B73">
            <v>11001517</v>
          </cell>
          <cell r="C73" t="str">
            <v>MAGASIDA SUSPENSI (BTL 60 ML)-BJN</v>
          </cell>
          <cell r="D73" t="str">
            <v>BOT</v>
          </cell>
          <cell r="E73">
            <v>29106</v>
          </cell>
          <cell r="F73">
            <v>29106</v>
          </cell>
        </row>
        <row r="74">
          <cell r="B74">
            <v>11001518</v>
          </cell>
          <cell r="C74" t="str">
            <v>MAGASIDA TABLET (DUS 10 TAB)-BJN</v>
          </cell>
          <cell r="D74" t="str">
            <v>DUS</v>
          </cell>
          <cell r="E74">
            <v>10000</v>
          </cell>
          <cell r="F74">
            <v>100000</v>
          </cell>
        </row>
        <row r="75">
          <cell r="B75">
            <v>11001536</v>
          </cell>
          <cell r="C75" t="str">
            <v>ORALIT (DUS 100 SASE)-BJN</v>
          </cell>
          <cell r="D75" t="str">
            <v>DUS</v>
          </cell>
          <cell r="E75">
            <v>1036</v>
          </cell>
          <cell r="F75">
            <v>55132812</v>
          </cell>
        </row>
        <row r="76">
          <cell r="B76">
            <v>11001542</v>
          </cell>
          <cell r="C76" t="str">
            <v>PIROXICAM 10 MG (DUS 100 TAB)-BJN</v>
          </cell>
          <cell r="D76" t="str">
            <v>DUS</v>
          </cell>
          <cell r="E76">
            <v>65333</v>
          </cell>
          <cell r="F76">
            <v>450079037</v>
          </cell>
        </row>
        <row r="77">
          <cell r="B77">
            <v>11001543</v>
          </cell>
          <cell r="C77" t="str">
            <v>PIROXICAM 20 MG (DUS 100 TAB)-BJN</v>
          </cell>
          <cell r="D77" t="str">
            <v>DUS</v>
          </cell>
          <cell r="E77">
            <v>32340</v>
          </cell>
          <cell r="F77">
            <v>304869180</v>
          </cell>
        </row>
        <row r="78">
          <cell r="B78">
            <v>11001576</v>
          </cell>
          <cell r="C78" t="str">
            <v>VITAMIN C 100MG TAB(SUPL)(DUS100TAB)-BJN</v>
          </cell>
          <cell r="D78" t="str">
            <v>DUS</v>
          </cell>
          <cell r="E78">
            <v>19600</v>
          </cell>
          <cell r="F78">
            <v>1960000</v>
          </cell>
        </row>
        <row r="79">
          <cell r="B79">
            <v>11001739</v>
          </cell>
          <cell r="C79" t="str">
            <v>ERSYLAN EXPECTORANT 60ML - BJN</v>
          </cell>
          <cell r="D79" t="str">
            <v>BOT</v>
          </cell>
          <cell r="E79">
            <v>39198</v>
          </cell>
          <cell r="F79">
            <v>443682162</v>
          </cell>
        </row>
        <row r="80">
          <cell r="B80">
            <v>11001784</v>
          </cell>
          <cell r="C80" t="str">
            <v>FITUNO IMMUNE KIDS 60ML</v>
          </cell>
          <cell r="D80" t="str">
            <v>BOT</v>
          </cell>
          <cell r="E80">
            <v>16334</v>
          </cell>
          <cell r="F80">
            <v>200712192</v>
          </cell>
        </row>
        <row r="81">
          <cell r="B81">
            <v>11001823</v>
          </cell>
          <cell r="C81" t="str">
            <v>FITUNO IMMUNE KIDS 100 ML</v>
          </cell>
          <cell r="D81" t="str">
            <v>BOT</v>
          </cell>
          <cell r="E81">
            <v>29400</v>
          </cell>
          <cell r="F81">
            <v>488010600</v>
          </cell>
        </row>
        <row r="82">
          <cell r="B82">
            <v>11001864</v>
          </cell>
          <cell r="C82" t="str">
            <v>CETIRIZINE DIHYDROCHLORIDE SYR 5MG/ML</v>
          </cell>
          <cell r="D82" t="str">
            <v>BOT</v>
          </cell>
          <cell r="E82">
            <v>23356</v>
          </cell>
          <cell r="F82">
            <v>117924444</v>
          </cell>
        </row>
        <row r="83">
          <cell r="B83">
            <v>11001980</v>
          </cell>
          <cell r="C83" t="str">
            <v>FERMOL DEMAM ANAK 60 ML RASA STRAWBERRY</v>
          </cell>
          <cell r="D83" t="str">
            <v>BOT</v>
          </cell>
          <cell r="E83">
            <v>37195</v>
          </cell>
          <cell r="F83">
            <v>391551765</v>
          </cell>
        </row>
        <row r="84">
          <cell r="B84">
            <v>11002046</v>
          </cell>
          <cell r="C84" t="str">
            <v>ENKASARI HERBAL (BTL@120 ML)</v>
          </cell>
          <cell r="D84" t="str">
            <v>BOT</v>
          </cell>
          <cell r="E84">
            <v>275624</v>
          </cell>
          <cell r="F84">
            <v>1361306936</v>
          </cell>
        </row>
        <row r="85">
          <cell r="B85">
            <v>11002047</v>
          </cell>
          <cell r="C85" t="str">
            <v>LOVEQUIN 500 MG TSS DUS 20 TAB</v>
          </cell>
          <cell r="D85" t="str">
            <v>DUS</v>
          </cell>
          <cell r="E85">
            <v>12646</v>
          </cell>
          <cell r="F85">
            <v>132428912</v>
          </cell>
        </row>
        <row r="86">
          <cell r="B86">
            <v>11002048</v>
          </cell>
          <cell r="C86" t="str">
            <v>LEVOFLOXACIN HEMIHYDRATE 500 MG TSS</v>
          </cell>
          <cell r="D86" t="str">
            <v>DUS</v>
          </cell>
          <cell r="E86">
            <v>102393</v>
          </cell>
          <cell r="F86">
            <v>2806284951</v>
          </cell>
        </row>
        <row r="87">
          <cell r="B87">
            <v>11002083</v>
          </cell>
          <cell r="C87" t="str">
            <v>ROSUVASTATIN CALCIUM 20 MG (DUS 30 TAB)</v>
          </cell>
          <cell r="D87" t="str">
            <v>DUS</v>
          </cell>
          <cell r="E87">
            <v>16667</v>
          </cell>
          <cell r="F87">
            <v>355273772</v>
          </cell>
        </row>
        <row r="88">
          <cell r="B88">
            <v>11002085</v>
          </cell>
          <cell r="C88" t="str">
            <v>FAVIPIRAVIR 200 MG (DUS 100 TAB)</v>
          </cell>
          <cell r="D88" t="str">
            <v>DUS</v>
          </cell>
          <cell r="E88">
            <v>170174</v>
          </cell>
          <cell r="F88">
            <v>116417735140</v>
          </cell>
        </row>
        <row r="89">
          <cell r="B89">
            <v>11002086</v>
          </cell>
          <cell r="C89" t="str">
            <v>VALSARTAN 160 MG TSS (DUS 30 TAB)</v>
          </cell>
          <cell r="D89" t="str">
            <v>DUS</v>
          </cell>
          <cell r="E89">
            <v>55813</v>
          </cell>
          <cell r="F89">
            <v>1062400455</v>
          </cell>
        </row>
        <row r="90">
          <cell r="B90">
            <v>11002114</v>
          </cell>
          <cell r="C90" t="str">
            <v>ETHAMBUTOL HCL TSS 400 MG</v>
          </cell>
          <cell r="D90" t="str">
            <v>DUS</v>
          </cell>
          <cell r="E90">
            <v>4000</v>
          </cell>
          <cell r="F90">
            <v>416000000</v>
          </cell>
        </row>
        <row r="91">
          <cell r="B91">
            <v>11002118</v>
          </cell>
          <cell r="C91" t="str">
            <v>PANKREON FOR CHILDREN 5 G SACHET-BJN</v>
          </cell>
          <cell r="D91" t="str">
            <v>DUS</v>
          </cell>
          <cell r="E91">
            <v>2875</v>
          </cell>
          <cell r="F91">
            <v>68971250</v>
          </cell>
        </row>
        <row r="92">
          <cell r="B92">
            <v>11002134</v>
          </cell>
          <cell r="C92" t="str">
            <v>VALSARTAN 80 MG DUS 30 TAB - BJN</v>
          </cell>
          <cell r="D92" t="str">
            <v>DUS</v>
          </cell>
          <cell r="E92">
            <v>58332</v>
          </cell>
          <cell r="F92">
            <v>658393284</v>
          </cell>
        </row>
        <row r="93">
          <cell r="B93">
            <v>11002183</v>
          </cell>
          <cell r="C93" t="str">
            <v>AVICOV 200 MG TSS</v>
          </cell>
          <cell r="D93" t="str">
            <v>DUS</v>
          </cell>
          <cell r="E93">
            <v>5280</v>
          </cell>
          <cell r="F93">
            <v>4976400</v>
          </cell>
        </row>
        <row r="94">
          <cell r="F94">
            <v>247908197531</v>
          </cell>
        </row>
      </sheetData>
      <sheetData sheetId="5"/>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
      <sheetName val="Realisasi 2020"/>
      <sheetName val="REAL SD BULAN"/>
      <sheetName val="Pesanan"/>
      <sheetName val="Sheet5"/>
      <sheetName val="Realisasi"/>
      <sheetName val="Jadwal Trial"/>
      <sheetName val="Sheet2"/>
      <sheetName val="Pesanan  (2)"/>
    </sheetNames>
    <sheetDataSet>
      <sheetData sheetId="0"/>
      <sheetData sheetId="1"/>
      <sheetData sheetId="2">
        <row r="7">
          <cell r="B7"/>
          <cell r="C7"/>
        </row>
        <row r="8">
          <cell r="B8"/>
          <cell r="C8"/>
        </row>
        <row r="10">
          <cell r="B10" t="str">
            <v>Kode</v>
          </cell>
          <cell r="C10" t="str">
            <v>Nama Produk</v>
          </cell>
          <cell r="D10" t="str">
            <v>Lini</v>
          </cell>
          <cell r="E10" t="str">
            <v>Isi</v>
          </cell>
          <cell r="F10" t="str">
            <v>Batch Size</v>
          </cell>
          <cell r="G10" t="str">
            <v>Kemasan</v>
          </cell>
          <cell r="H10" t="str">
            <v>HPP</v>
          </cell>
          <cell r="I10" t="str">
            <v xml:space="preserve">Pesanan SC Jan - Jun 2021               </v>
          </cell>
          <cell r="J10"/>
          <cell r="K10"/>
          <cell r="L10" t="str">
            <v xml:space="preserve">Pesanan SC Jan - April 2021               </v>
          </cell>
          <cell r="M10"/>
          <cell r="N10"/>
          <cell r="O10" t="str">
            <v>Realisasi Jan - April 2021</v>
          </cell>
          <cell r="P10"/>
          <cell r="Q10"/>
          <cell r="R10" t="str">
            <v>% realisasi vs Pesanan</v>
          </cell>
          <cell r="S10" t="str">
            <v>Keterangan  April 2021</v>
          </cell>
          <cell r="T10"/>
          <cell r="U10"/>
          <cell r="V10"/>
          <cell r="W10"/>
          <cell r="X10"/>
          <cell r="Y10"/>
          <cell r="Z10"/>
          <cell r="AA10"/>
          <cell r="AB10"/>
          <cell r="AC10"/>
          <cell r="AD10"/>
        </row>
        <row r="11">
          <cell r="B11"/>
          <cell r="C11"/>
          <cell r="D11"/>
          <cell r="E11"/>
          <cell r="F11"/>
          <cell r="G11"/>
          <cell r="H11"/>
          <cell r="I11" t="str">
            <v>Qty</v>
          </cell>
          <cell r="J11" t="str">
            <v>Batch</v>
          </cell>
          <cell r="K11" t="str">
            <v>Nilai</v>
          </cell>
          <cell r="L11" t="str">
            <v>Qty</v>
          </cell>
          <cell r="M11" t="str">
            <v>Batch</v>
          </cell>
          <cell r="N11" t="str">
            <v>Nilai</v>
          </cell>
          <cell r="O11" t="str">
            <v>Qty</v>
          </cell>
          <cell r="P11" t="str">
            <v>Batch</v>
          </cell>
          <cell r="Q11" t="str">
            <v>Nilai</v>
          </cell>
          <cell r="R11"/>
          <cell r="S11"/>
          <cell r="T11"/>
          <cell r="U11"/>
          <cell r="V11"/>
          <cell r="W11"/>
          <cell r="X11"/>
          <cell r="Y11"/>
          <cell r="Z11"/>
          <cell r="AA11"/>
          <cell r="AB11"/>
          <cell r="AC11"/>
          <cell r="AD11"/>
        </row>
        <row r="12">
          <cell r="B12"/>
          <cell r="C12"/>
          <cell r="D12"/>
          <cell r="E12"/>
          <cell r="F12"/>
          <cell r="G12"/>
          <cell r="H12"/>
          <cell r="I12"/>
          <cell r="J12"/>
          <cell r="K12" t="str">
            <v>(1)</v>
          </cell>
          <cell r="L12"/>
          <cell r="M12"/>
          <cell r="N12" t="str">
            <v>(2)</v>
          </cell>
          <cell r="O12"/>
          <cell r="P12"/>
          <cell r="Q12" t="str">
            <v>(3)</v>
          </cell>
          <cell r="R12" t="str">
            <v>( 3  : 2)</v>
          </cell>
          <cell r="S12"/>
          <cell r="T12"/>
          <cell r="U12"/>
          <cell r="V12"/>
          <cell r="W12"/>
          <cell r="X12"/>
          <cell r="Y12"/>
          <cell r="Z12"/>
          <cell r="AA12"/>
          <cell r="AB12"/>
          <cell r="AC12"/>
          <cell r="AD12"/>
        </row>
        <row r="13">
          <cell r="B13" t="str">
            <v>Kode</v>
          </cell>
          <cell r="C13" t="str">
            <v>Nama Produk</v>
          </cell>
          <cell r="D13"/>
          <cell r="E13"/>
          <cell r="F13" t="str">
            <v>BS</v>
          </cell>
          <cell r="G13" t="str">
            <v>Kemasan</v>
          </cell>
          <cell r="H13" t="str">
            <v>HPP</v>
          </cell>
          <cell r="I13" t="str">
            <v>Qty</v>
          </cell>
          <cell r="J13" t="str">
            <v>Batch</v>
          </cell>
          <cell r="K13" t="str">
            <v>Nilai</v>
          </cell>
          <cell r="L13"/>
          <cell r="M13"/>
          <cell r="N13"/>
          <cell r="O13" t="str">
            <v>Qty</v>
          </cell>
          <cell r="P13" t="str">
            <v>Batch</v>
          </cell>
          <cell r="Q13" t="str">
            <v>Nilai</v>
          </cell>
          <cell r="R13"/>
          <cell r="S13"/>
          <cell r="T13"/>
          <cell r="U13"/>
          <cell r="V13"/>
          <cell r="W13"/>
          <cell r="X13"/>
          <cell r="Y13"/>
          <cell r="Z13"/>
          <cell r="AA13"/>
          <cell r="AB13"/>
          <cell r="AC13"/>
        </row>
        <row r="14">
          <cell r="B14" t="str">
            <v>S01</v>
          </cell>
          <cell r="C14" t="str">
            <v>OGB &amp; PK</v>
          </cell>
          <cell r="D14"/>
          <cell r="E14"/>
          <cell r="F14"/>
          <cell r="G14"/>
          <cell r="H14"/>
          <cell r="I14"/>
          <cell r="J14"/>
          <cell r="K14"/>
          <cell r="L14"/>
          <cell r="M14"/>
          <cell r="N14"/>
          <cell r="O14"/>
          <cell r="P14"/>
          <cell r="Q14"/>
          <cell r="R14"/>
          <cell r="S14" t="str">
            <v>Karena Bahan</v>
          </cell>
          <cell r="T14" t="str">
            <v>Qty</v>
          </cell>
          <cell r="U14" t="str">
            <v>Batch</v>
          </cell>
          <cell r="V14" t="str">
            <v>Nilai</v>
          </cell>
          <cell r="W14" t="str">
            <v>Karena Kerusakan Mesin, dll (Kendala Unit)</v>
          </cell>
          <cell r="X14" t="str">
            <v>Qty</v>
          </cell>
          <cell r="Y14" t="str">
            <v>Batch</v>
          </cell>
          <cell r="Z14" t="str">
            <v>Nilai</v>
          </cell>
          <cell r="AA14" t="str">
            <v>Karena Gudang Penuh (Produk Tidak Dapat Dikirimkan) /Regulasi</v>
          </cell>
          <cell r="AB14" t="str">
            <v>Qty</v>
          </cell>
          <cell r="AC14" t="str">
            <v>Batch</v>
          </cell>
          <cell r="AD14" t="str">
            <v>Nilai</v>
          </cell>
        </row>
        <row r="15">
          <cell r="B15">
            <v>11000145</v>
          </cell>
          <cell r="C15" t="str">
            <v>ALBENDAZOL 400 MG (DUS 100 TAB KUNYAH)</v>
          </cell>
          <cell r="D15" t="str">
            <v>S01</v>
          </cell>
          <cell r="E15">
            <v>100</v>
          </cell>
          <cell r="F15">
            <v>3571</v>
          </cell>
          <cell r="G15" t="str">
            <v>DUS</v>
          </cell>
          <cell r="H15">
            <v>46858</v>
          </cell>
          <cell r="I15">
            <v>468999</v>
          </cell>
          <cell r="J15">
            <v>131.33548025763091</v>
          </cell>
          <cell r="K15">
            <v>21976355142</v>
          </cell>
          <cell r="L15">
            <v>143457</v>
          </cell>
          <cell r="M15">
            <v>40.172780733688043</v>
          </cell>
          <cell r="N15">
            <v>6722108106</v>
          </cell>
          <cell r="O15">
            <v>27481</v>
          </cell>
          <cell r="P15">
            <v>7.69560347241669</v>
          </cell>
          <cell r="Q15">
            <v>1287704698</v>
          </cell>
          <cell r="R15">
            <v>0.19156262852283262</v>
          </cell>
          <cell r="S15" t="str">
            <v>-</v>
          </cell>
          <cell r="T15">
            <v>115975.99999999999</v>
          </cell>
          <cell r="U15">
            <v>32.477177261271351</v>
          </cell>
          <cell r="V15">
            <v>5434403407.999999</v>
          </cell>
          <cell r="W15" t="str">
            <v xml:space="preserve">Masih Bermasalahnya Proses Produksi baik di plant maupun di makloon pada saat proses pencetakan dimana masa nya belum bisa di cetak  </v>
          </cell>
          <cell r="X15">
            <v>0</v>
          </cell>
          <cell r="Y15">
            <v>0</v>
          </cell>
          <cell r="Z15">
            <v>0</v>
          </cell>
          <cell r="AA15" t="str">
            <v>-</v>
          </cell>
          <cell r="AB15">
            <v>0</v>
          </cell>
          <cell r="AC15">
            <v>0</v>
          </cell>
          <cell r="AD15">
            <v>0</v>
          </cell>
        </row>
        <row r="16">
          <cell r="B16">
            <v>11000146</v>
          </cell>
          <cell r="C16" t="str">
            <v>ALLOPURINOL 100 MG (DUS 100 TAB)</v>
          </cell>
          <cell r="D16" t="str">
            <v>S01</v>
          </cell>
          <cell r="E16">
            <v>100</v>
          </cell>
          <cell r="F16">
            <v>10800</v>
          </cell>
          <cell r="G16" t="str">
            <v>DUS</v>
          </cell>
          <cell r="H16">
            <v>18681</v>
          </cell>
          <cell r="I16">
            <v>0</v>
          </cell>
          <cell r="J16">
            <v>0</v>
          </cell>
          <cell r="K16">
            <v>0</v>
          </cell>
          <cell r="L16">
            <v>0</v>
          </cell>
          <cell r="M16">
            <v>0</v>
          </cell>
          <cell r="N16">
            <v>0</v>
          </cell>
          <cell r="O16">
            <v>0</v>
          </cell>
          <cell r="P16">
            <v>0</v>
          </cell>
          <cell r="Q16">
            <v>0</v>
          </cell>
          <cell r="R16">
            <v>0</v>
          </cell>
          <cell r="S16" t="str">
            <v>-</v>
          </cell>
          <cell r="T16">
            <v>0</v>
          </cell>
          <cell r="U16"/>
          <cell r="V16">
            <v>0</v>
          </cell>
          <cell r="W16" t="str">
            <v>-</v>
          </cell>
          <cell r="X16">
            <v>0</v>
          </cell>
          <cell r="Y16"/>
          <cell r="Z16">
            <v>0</v>
          </cell>
          <cell r="AA16" t="str">
            <v>-</v>
          </cell>
          <cell r="AB16">
            <v>0</v>
          </cell>
          <cell r="AC16">
            <v>0</v>
          </cell>
          <cell r="AD16">
            <v>0</v>
          </cell>
        </row>
        <row r="17">
          <cell r="B17">
            <v>11000147</v>
          </cell>
          <cell r="C17" t="str">
            <v>AMBROXOL 30 MG (DUS 100 TAB)</v>
          </cell>
          <cell r="D17" t="str">
            <v>S01</v>
          </cell>
          <cell r="E17">
            <v>100</v>
          </cell>
          <cell r="F17">
            <v>6521</v>
          </cell>
          <cell r="G17" t="str">
            <v>DUS</v>
          </cell>
          <cell r="H17">
            <v>18016</v>
          </cell>
          <cell r="I17">
            <v>55478</v>
          </cell>
          <cell r="J17">
            <v>8.5075908602975012</v>
          </cell>
          <cell r="K17">
            <v>999491648</v>
          </cell>
          <cell r="L17">
            <v>55478</v>
          </cell>
          <cell r="M17">
            <v>8.5075908602975012</v>
          </cell>
          <cell r="N17">
            <v>999491648</v>
          </cell>
          <cell r="O17">
            <v>4578</v>
          </cell>
          <cell r="P17">
            <v>0.70203956448397487</v>
          </cell>
          <cell r="Q17">
            <v>82477248</v>
          </cell>
          <cell r="R17">
            <v>8.2519196798731029E-2</v>
          </cell>
          <cell r="S17" t="str">
            <v>-</v>
          </cell>
          <cell r="T17">
            <v>0</v>
          </cell>
          <cell r="U17"/>
          <cell r="V17">
            <v>0</v>
          </cell>
          <cell r="W17" t="str">
            <v>Antri Proses Pencetakan di Killian RTS (2) karena dilakukan set up berhenti untuk 3 batch pertama Trial dengan fasilitas Banjaran</v>
          </cell>
          <cell r="X17">
            <v>50900</v>
          </cell>
          <cell r="Y17">
            <v>7.805551295813526</v>
          </cell>
          <cell r="Z17">
            <v>917014400</v>
          </cell>
          <cell r="AA17" t="str">
            <v>-</v>
          </cell>
          <cell r="AB17">
            <v>0</v>
          </cell>
          <cell r="AC17">
            <v>0</v>
          </cell>
          <cell r="AD17">
            <v>0</v>
          </cell>
        </row>
        <row r="18">
          <cell r="B18">
            <v>11000149</v>
          </cell>
          <cell r="C18" t="str">
            <v>AMBROXOL SIRUP (BTL 60 ML)</v>
          </cell>
          <cell r="D18" t="str">
            <v>S01</v>
          </cell>
          <cell r="E18">
            <v>1</v>
          </cell>
          <cell r="F18">
            <v>15000</v>
          </cell>
          <cell r="G18" t="str">
            <v>BT</v>
          </cell>
          <cell r="H18">
            <v>3239</v>
          </cell>
          <cell r="I18">
            <v>0</v>
          </cell>
          <cell r="J18">
            <v>0</v>
          </cell>
          <cell r="K18">
            <v>0</v>
          </cell>
          <cell r="L18">
            <v>0</v>
          </cell>
          <cell r="M18">
            <v>0</v>
          </cell>
          <cell r="N18">
            <v>0</v>
          </cell>
          <cell r="O18">
            <v>0</v>
          </cell>
          <cell r="P18">
            <v>0</v>
          </cell>
          <cell r="Q18">
            <v>0</v>
          </cell>
          <cell r="R18">
            <v>0</v>
          </cell>
          <cell r="S18" t="str">
            <v>-</v>
          </cell>
          <cell r="T18">
            <v>0</v>
          </cell>
          <cell r="U18"/>
          <cell r="V18">
            <v>0</v>
          </cell>
          <cell r="W18" t="str">
            <v>-</v>
          </cell>
          <cell r="X18">
            <v>0</v>
          </cell>
          <cell r="Y18"/>
          <cell r="Z18">
            <v>0</v>
          </cell>
          <cell r="AA18" t="str">
            <v>-</v>
          </cell>
          <cell r="AB18">
            <v>0</v>
          </cell>
          <cell r="AC18">
            <v>0</v>
          </cell>
          <cell r="AD18">
            <v>0</v>
          </cell>
        </row>
        <row r="19">
          <cell r="B19">
            <v>11000150</v>
          </cell>
          <cell r="C19" t="str">
            <v>AMLODIPINE  5 MG (DUS 50 TAB)</v>
          </cell>
          <cell r="D19" t="str">
            <v>S01</v>
          </cell>
          <cell r="E19">
            <v>50</v>
          </cell>
          <cell r="F19">
            <v>37500</v>
          </cell>
          <cell r="G19" t="str">
            <v>DUS</v>
          </cell>
          <cell r="H19">
            <v>5416</v>
          </cell>
          <cell r="I19">
            <v>1176000</v>
          </cell>
          <cell r="J19">
            <v>31.36</v>
          </cell>
          <cell r="K19">
            <v>6369216000</v>
          </cell>
          <cell r="L19">
            <v>735000</v>
          </cell>
          <cell r="M19">
            <v>19.600000000000001</v>
          </cell>
          <cell r="N19">
            <v>3980760000</v>
          </cell>
          <cell r="O19">
            <v>143153</v>
          </cell>
          <cell r="P19">
            <v>3.8174133333333335</v>
          </cell>
          <cell r="Q19">
            <v>775316648</v>
          </cell>
          <cell r="R19">
            <v>0.19476598639455783</v>
          </cell>
          <cell r="S19" t="str">
            <v>Bahan baku SSG baru datang Per. 25 Maret 2021</v>
          </cell>
          <cell r="T19">
            <v>300000</v>
          </cell>
          <cell r="U19">
            <v>8</v>
          </cell>
          <cell r="V19">
            <v>1624800000</v>
          </cell>
          <cell r="W19" t="str">
            <v>Adanya Kerusakan mesin Fette sehingga antri mesin</v>
          </cell>
          <cell r="X19">
            <v>300000</v>
          </cell>
          <cell r="Y19">
            <v>8</v>
          </cell>
          <cell r="Z19">
            <v>1624800000</v>
          </cell>
          <cell r="AA19" t="str">
            <v>-</v>
          </cell>
          <cell r="AB19">
            <v>0</v>
          </cell>
          <cell r="AC19">
            <v>0</v>
          </cell>
          <cell r="AD19">
            <v>0</v>
          </cell>
        </row>
        <row r="20">
          <cell r="B20">
            <v>11001448</v>
          </cell>
          <cell r="C20" t="str">
            <v>AMLODIPINE 5 MG (DUS 30 TAB)-BJN</v>
          </cell>
          <cell r="D20" t="str">
            <v>S01</v>
          </cell>
          <cell r="E20">
            <v>30</v>
          </cell>
          <cell r="F20">
            <v>30000</v>
          </cell>
          <cell r="G20" t="str">
            <v>DUS</v>
          </cell>
          <cell r="H20">
            <v>1</v>
          </cell>
          <cell r="I20">
            <v>93333</v>
          </cell>
          <cell r="J20">
            <v>3.1111</v>
          </cell>
          <cell r="K20">
            <v>2799990</v>
          </cell>
          <cell r="L20">
            <v>0</v>
          </cell>
          <cell r="M20">
            <v>0</v>
          </cell>
          <cell r="N20">
            <v>0</v>
          </cell>
          <cell r="O20">
            <v>0</v>
          </cell>
          <cell r="P20">
            <v>0</v>
          </cell>
          <cell r="Q20">
            <v>0</v>
          </cell>
          <cell r="R20">
            <v>0</v>
          </cell>
          <cell r="S20" t="str">
            <v>-</v>
          </cell>
          <cell r="T20">
            <v>0</v>
          </cell>
          <cell r="U20" t="str">
            <v>-</v>
          </cell>
          <cell r="V20">
            <v>0</v>
          </cell>
          <cell r="W20" t="str">
            <v>-</v>
          </cell>
          <cell r="X20">
            <v>0</v>
          </cell>
          <cell r="Y20" t="str">
            <v>-</v>
          </cell>
          <cell r="Z20">
            <v>0</v>
          </cell>
          <cell r="AA20" t="str">
            <v>-</v>
          </cell>
          <cell r="AB20">
            <v>0</v>
          </cell>
          <cell r="AC20" t="str">
            <v>-</v>
          </cell>
          <cell r="AD20">
            <v>0</v>
          </cell>
        </row>
        <row r="21">
          <cell r="B21">
            <v>11000151</v>
          </cell>
          <cell r="C21" t="str">
            <v>AMLODIPINE 10 MG (DUS 50 TAB)</v>
          </cell>
          <cell r="D21" t="str">
            <v>S01</v>
          </cell>
          <cell r="E21">
            <v>50</v>
          </cell>
          <cell r="F21">
            <v>33333</v>
          </cell>
          <cell r="G21" t="str">
            <v>DUS</v>
          </cell>
          <cell r="H21">
            <v>4524</v>
          </cell>
          <cell r="I21">
            <v>614460</v>
          </cell>
          <cell r="J21">
            <v>18.433984339843398</v>
          </cell>
          <cell r="K21">
            <v>2779817040</v>
          </cell>
          <cell r="L21">
            <v>420420</v>
          </cell>
          <cell r="M21">
            <v>12.612726127261272</v>
          </cell>
          <cell r="N21">
            <v>1901980080</v>
          </cell>
          <cell r="O21">
            <v>188564</v>
          </cell>
          <cell r="P21">
            <v>5.656976569765698</v>
          </cell>
          <cell r="Q21">
            <v>853063536</v>
          </cell>
          <cell r="R21">
            <v>0.44851339137053425</v>
          </cell>
          <cell r="S21" t="str">
            <v>Bahan baku SSG baru datang Per. 25 Maet 2021</v>
          </cell>
          <cell r="T21">
            <v>133332</v>
          </cell>
          <cell r="U21">
            <v>4</v>
          </cell>
          <cell r="V21">
            <v>603193968</v>
          </cell>
          <cell r="W21" t="str">
            <v>Adanya Kerusakan mesin Fette sehingga antri mesin</v>
          </cell>
          <cell r="X21">
            <v>99999</v>
          </cell>
          <cell r="Y21">
            <v>3</v>
          </cell>
          <cell r="Z21">
            <v>452395476</v>
          </cell>
          <cell r="AA21" t="str">
            <v>-</v>
          </cell>
          <cell r="AB21">
            <v>0</v>
          </cell>
          <cell r="AC21">
            <v>0</v>
          </cell>
          <cell r="AD21">
            <v>0</v>
          </cell>
        </row>
        <row r="22">
          <cell r="B22">
            <v>11000152</v>
          </cell>
          <cell r="C22" t="str">
            <v>ANTASIDA DOEN (DUS 100 TAB)</v>
          </cell>
          <cell r="D22" t="str">
            <v>S01</v>
          </cell>
          <cell r="E22">
            <v>100</v>
          </cell>
          <cell r="F22">
            <v>3571</v>
          </cell>
          <cell r="G22" t="str">
            <v>DUS</v>
          </cell>
          <cell r="H22">
            <v>27919</v>
          </cell>
          <cell r="I22">
            <v>50516</v>
          </cell>
          <cell r="J22">
            <v>14.146177541304956</v>
          </cell>
          <cell r="K22">
            <v>1410356204</v>
          </cell>
          <cell r="L22">
            <v>26996</v>
          </cell>
          <cell r="M22">
            <v>7.5597871744609355</v>
          </cell>
          <cell r="N22">
            <v>753701324</v>
          </cell>
          <cell r="O22">
            <v>10046</v>
          </cell>
          <cell r="P22">
            <v>2.8132175861103335</v>
          </cell>
          <cell r="Q22">
            <v>280474274</v>
          </cell>
          <cell r="R22">
            <v>0.37212920432656688</v>
          </cell>
          <cell r="S22" t="str">
            <v>Adanya kekurangan Bahan Baku Manitol baru datang 27 April 2021 (plant Jakarta)</v>
          </cell>
          <cell r="T22">
            <v>10713</v>
          </cell>
          <cell r="U22">
            <v>3</v>
          </cell>
          <cell r="V22">
            <v>299096247</v>
          </cell>
          <cell r="W22" t="str">
            <v>Adanya masalah proses produksi kekerasan tidak memenuhu syarat pada proses Trial produksi</v>
          </cell>
          <cell r="X22">
            <v>7142</v>
          </cell>
          <cell r="Y22">
            <v>2</v>
          </cell>
          <cell r="Z22">
            <v>199397498</v>
          </cell>
          <cell r="AA22"/>
          <cell r="AB22">
            <v>0</v>
          </cell>
          <cell r="AC22">
            <v>0</v>
          </cell>
          <cell r="AD22">
            <v>0</v>
          </cell>
        </row>
        <row r="23">
          <cell r="B23">
            <v>11000161</v>
          </cell>
          <cell r="C23" t="str">
            <v>CAPTOPRIL 12.5 MG TAB (DUS 100 TAB)</v>
          </cell>
          <cell r="D23" t="str">
            <v>S01</v>
          </cell>
          <cell r="E23">
            <v>100</v>
          </cell>
          <cell r="F23">
            <v>16666</v>
          </cell>
          <cell r="G23" t="str">
            <v>DUS</v>
          </cell>
          <cell r="H23">
            <v>13590</v>
          </cell>
          <cell r="I23">
            <v>55534</v>
          </cell>
          <cell r="J23">
            <v>3.3321732869314773</v>
          </cell>
          <cell r="K23">
            <v>754707060</v>
          </cell>
          <cell r="L23">
            <v>55534</v>
          </cell>
          <cell r="M23">
            <v>3.3321732869314773</v>
          </cell>
          <cell r="N23">
            <v>754707060</v>
          </cell>
          <cell r="O23">
            <v>49033</v>
          </cell>
          <cell r="P23">
            <v>2.9420976839073565</v>
          </cell>
          <cell r="Q23">
            <v>666358470</v>
          </cell>
          <cell r="R23">
            <v>0.88293657939280445</v>
          </cell>
          <cell r="S23" t="str">
            <v>-</v>
          </cell>
          <cell r="T23">
            <v>0</v>
          </cell>
          <cell r="U23">
            <v>0</v>
          </cell>
          <cell r="V23">
            <v>0</v>
          </cell>
          <cell r="W23" t="str">
            <v>-</v>
          </cell>
          <cell r="X23">
            <v>0</v>
          </cell>
          <cell r="Y23">
            <v>0</v>
          </cell>
          <cell r="Z23">
            <v>0</v>
          </cell>
          <cell r="AA23" t="str">
            <v>Sisa Pesanan yang kurang dari 1 batch</v>
          </cell>
          <cell r="AB23">
            <v>16666</v>
          </cell>
          <cell r="AC23">
            <v>1</v>
          </cell>
          <cell r="AD23">
            <v>226490940</v>
          </cell>
        </row>
        <row r="24">
          <cell r="B24">
            <v>11000424</v>
          </cell>
          <cell r="C24" t="str">
            <v>CAPTOPRIL 25 MG (DUS 100 TAB)</v>
          </cell>
          <cell r="D24" t="str">
            <v>S01</v>
          </cell>
          <cell r="E24">
            <v>100</v>
          </cell>
          <cell r="F24">
            <v>10000</v>
          </cell>
          <cell r="G24" t="str">
            <v>DUS</v>
          </cell>
          <cell r="H24">
            <v>10853</v>
          </cell>
          <cell r="I24">
            <v>78400</v>
          </cell>
          <cell r="J24">
            <v>7.84</v>
          </cell>
          <cell r="K24">
            <v>850875200</v>
          </cell>
          <cell r="L24">
            <v>49000</v>
          </cell>
          <cell r="M24">
            <v>4.9000000000000004</v>
          </cell>
          <cell r="N24">
            <v>531797000</v>
          </cell>
          <cell r="O24">
            <v>9688</v>
          </cell>
          <cell r="P24">
            <v>0.96879999999999999</v>
          </cell>
          <cell r="Q24">
            <v>105143864</v>
          </cell>
          <cell r="R24">
            <v>0.1977142857142857</v>
          </cell>
          <cell r="S24" t="str">
            <v>-</v>
          </cell>
          <cell r="T24">
            <v>0</v>
          </cell>
          <cell r="U24">
            <v>0</v>
          </cell>
          <cell r="V24">
            <v>0</v>
          </cell>
          <cell r="W24" t="str">
            <v>-</v>
          </cell>
          <cell r="X24">
            <v>0</v>
          </cell>
          <cell r="Y24">
            <v>0</v>
          </cell>
          <cell r="Z24">
            <v>0</v>
          </cell>
          <cell r="AA24" t="str">
            <v>Stok Over berdasarkan Demand supply mulai Feb - Maret untuk Proses pengiriman di kirim bertahap tidak prioritas</v>
          </cell>
          <cell r="AB24">
            <v>40000</v>
          </cell>
          <cell r="AC24">
            <v>4</v>
          </cell>
          <cell r="AD24">
            <v>434120000</v>
          </cell>
        </row>
        <row r="25">
          <cell r="B25">
            <v>11000164</v>
          </cell>
          <cell r="C25" t="str">
            <v>CHLORAMPHENICOL SUSPENSI (BTL 60 ML)</v>
          </cell>
          <cell r="D25" t="str">
            <v>S01</v>
          </cell>
          <cell r="E25">
            <v>1</v>
          </cell>
          <cell r="F25">
            <v>15000</v>
          </cell>
          <cell r="G25" t="str">
            <v>BT</v>
          </cell>
          <cell r="H25">
            <v>6911</v>
          </cell>
          <cell r="I25">
            <v>0</v>
          </cell>
          <cell r="J25">
            <v>0</v>
          </cell>
          <cell r="K25">
            <v>0</v>
          </cell>
          <cell r="L25">
            <v>0</v>
          </cell>
          <cell r="M25">
            <v>0</v>
          </cell>
          <cell r="N25">
            <v>0</v>
          </cell>
          <cell r="O25">
            <v>0</v>
          </cell>
          <cell r="P25">
            <v>0</v>
          </cell>
          <cell r="Q25">
            <v>0</v>
          </cell>
          <cell r="R25">
            <v>0</v>
          </cell>
          <cell r="S25" t="str">
            <v>-</v>
          </cell>
          <cell r="T25">
            <v>0</v>
          </cell>
          <cell r="U25">
            <v>0</v>
          </cell>
          <cell r="V25">
            <v>0</v>
          </cell>
          <cell r="W25" t="str">
            <v>-</v>
          </cell>
          <cell r="X25">
            <v>0</v>
          </cell>
          <cell r="Y25">
            <v>0</v>
          </cell>
          <cell r="Z25">
            <v>0</v>
          </cell>
          <cell r="AA25" t="str">
            <v>-</v>
          </cell>
          <cell r="AB25">
            <v>0</v>
          </cell>
          <cell r="AC25">
            <v>0</v>
          </cell>
          <cell r="AD25">
            <v>0</v>
          </cell>
        </row>
        <row r="26">
          <cell r="B26">
            <v>11000165</v>
          </cell>
          <cell r="C26" t="str">
            <v>CHLOROQUIN 150 MG TAB (DUS 100)</v>
          </cell>
          <cell r="D26" t="str">
            <v>S01</v>
          </cell>
          <cell r="E26">
            <v>100</v>
          </cell>
          <cell r="F26">
            <v>10000</v>
          </cell>
          <cell r="G26" t="str">
            <v>DUS</v>
          </cell>
          <cell r="H26">
            <v>29142</v>
          </cell>
          <cell r="I26">
            <v>0</v>
          </cell>
          <cell r="J26">
            <v>0</v>
          </cell>
          <cell r="K26">
            <v>0</v>
          </cell>
          <cell r="L26">
            <v>0</v>
          </cell>
          <cell r="M26">
            <v>0</v>
          </cell>
          <cell r="N26">
            <v>0</v>
          </cell>
          <cell r="O26">
            <v>0</v>
          </cell>
          <cell r="P26">
            <v>0</v>
          </cell>
          <cell r="Q26">
            <v>0</v>
          </cell>
          <cell r="R26">
            <v>0</v>
          </cell>
          <cell r="S26" t="str">
            <v>-</v>
          </cell>
          <cell r="T26">
            <v>0</v>
          </cell>
          <cell r="U26">
            <v>0</v>
          </cell>
          <cell r="V26">
            <v>0</v>
          </cell>
          <cell r="W26" t="str">
            <v>-</v>
          </cell>
          <cell r="X26">
            <v>0</v>
          </cell>
          <cell r="Y26">
            <v>0</v>
          </cell>
          <cell r="Z26">
            <v>0</v>
          </cell>
          <cell r="AA26" t="str">
            <v>-</v>
          </cell>
          <cell r="AB26">
            <v>0</v>
          </cell>
          <cell r="AC26">
            <v>0</v>
          </cell>
          <cell r="AD26">
            <v>0</v>
          </cell>
        </row>
        <row r="27">
          <cell r="B27">
            <v>11000169</v>
          </cell>
          <cell r="C27" t="str">
            <v>CIMETIDINE 200 MG (DUS 100 TAB)</v>
          </cell>
          <cell r="D27" t="str">
            <v>S01</v>
          </cell>
          <cell r="E27">
            <v>100</v>
          </cell>
          <cell r="F27">
            <v>12000</v>
          </cell>
          <cell r="G27" t="str">
            <v>DUS</v>
          </cell>
          <cell r="H27">
            <v>29757</v>
          </cell>
          <cell r="I27">
            <v>70560</v>
          </cell>
          <cell r="J27">
            <v>5.88</v>
          </cell>
          <cell r="K27">
            <v>2099653920</v>
          </cell>
          <cell r="L27">
            <v>47040</v>
          </cell>
          <cell r="M27">
            <v>3.92</v>
          </cell>
          <cell r="N27">
            <v>1399769280</v>
          </cell>
          <cell r="O27">
            <v>11141</v>
          </cell>
          <cell r="P27">
            <v>0.92841666666666667</v>
          </cell>
          <cell r="Q27">
            <v>331522737</v>
          </cell>
          <cell r="R27">
            <v>0.23684098639455783</v>
          </cell>
          <cell r="S27" t="str">
            <v>Adanya kekurangan Bahan Baku Cimetidine est. 5 Juni 2021</v>
          </cell>
          <cell r="T27">
            <v>24000</v>
          </cell>
          <cell r="U27">
            <v>2</v>
          </cell>
          <cell r="V27">
            <v>714168000</v>
          </cell>
          <cell r="W27" t="str">
            <v>Trial 3 batch pertama antri mesin dan kekrasan tidak memenuhi Syarat</v>
          </cell>
          <cell r="X27">
            <v>12000</v>
          </cell>
          <cell r="Y27">
            <v>1</v>
          </cell>
          <cell r="Z27">
            <v>357084000</v>
          </cell>
          <cell r="AA27" t="str">
            <v>-</v>
          </cell>
          <cell r="AB27">
            <v>0</v>
          </cell>
          <cell r="AC27">
            <v>0</v>
          </cell>
          <cell r="AD27">
            <v>0</v>
          </cell>
        </row>
        <row r="28">
          <cell r="B28">
            <v>11000170</v>
          </cell>
          <cell r="C28" t="str">
            <v>CLONIDINE 0.15 MG (DUS 100 TAB)</v>
          </cell>
          <cell r="D28" t="str">
            <v>S01</v>
          </cell>
          <cell r="E28">
            <v>100</v>
          </cell>
          <cell r="F28">
            <v>8000</v>
          </cell>
          <cell r="G28" t="str">
            <v>DUS</v>
          </cell>
          <cell r="H28">
            <v>15915</v>
          </cell>
          <cell r="I28">
            <v>98000</v>
          </cell>
          <cell r="J28">
            <v>12.25</v>
          </cell>
          <cell r="K28">
            <v>1559670000</v>
          </cell>
          <cell r="L28">
            <v>58800</v>
          </cell>
          <cell r="M28">
            <v>7.35</v>
          </cell>
          <cell r="N28">
            <v>935802000</v>
          </cell>
          <cell r="O28">
            <v>31393</v>
          </cell>
          <cell r="P28">
            <v>3.9241250000000001</v>
          </cell>
          <cell r="Q28">
            <v>499619595</v>
          </cell>
          <cell r="R28">
            <v>0.53389455782312922</v>
          </cell>
          <cell r="S28" t="str">
            <v xml:space="preserve">Kekurangan bahan kemas Poly cetak Clonidine baru datang : 4 Maret dan 16 April 2021 dan Leaflet belum datang </v>
          </cell>
          <cell r="T28">
            <v>24000</v>
          </cell>
          <cell r="U28">
            <v>3</v>
          </cell>
          <cell r="V28">
            <v>381960000</v>
          </cell>
          <cell r="W28" t="str">
            <v>-</v>
          </cell>
          <cell r="X28">
            <v>0</v>
          </cell>
          <cell r="Y28">
            <v>0</v>
          </cell>
          <cell r="Z28">
            <v>0</v>
          </cell>
          <cell r="AA28" t="str">
            <v>-</v>
          </cell>
          <cell r="AB28">
            <v>0</v>
          </cell>
          <cell r="AC28">
            <v>0</v>
          </cell>
          <cell r="AD28">
            <v>0</v>
          </cell>
        </row>
        <row r="29">
          <cell r="B29">
            <v>11000171</v>
          </cell>
          <cell r="C29" t="str">
            <v>CLOPIDOGREL 75 MG (DUS 30 TAB)</v>
          </cell>
          <cell r="D29" t="str">
            <v>S01</v>
          </cell>
          <cell r="E29">
            <v>30</v>
          </cell>
          <cell r="F29">
            <v>18666</v>
          </cell>
          <cell r="G29" t="str">
            <v>DUS</v>
          </cell>
          <cell r="H29">
            <v>27062</v>
          </cell>
          <cell r="I29">
            <v>201230</v>
          </cell>
          <cell r="J29">
            <v>10.780563591556842</v>
          </cell>
          <cell r="K29">
            <v>5445686260</v>
          </cell>
          <cell r="L29">
            <v>201230</v>
          </cell>
          <cell r="M29">
            <v>10.780563591556842</v>
          </cell>
          <cell r="N29">
            <v>5445686260</v>
          </cell>
          <cell r="O29">
            <v>107626</v>
          </cell>
          <cell r="P29">
            <v>5.765884495874853</v>
          </cell>
          <cell r="Q29">
            <v>2912574812</v>
          </cell>
          <cell r="R29">
            <v>0.53484072951349204</v>
          </cell>
          <cell r="S29" t="str">
            <v>Adanya kekurangan Poly Cetak Clopidogrel baru datang : 15 april 2021</v>
          </cell>
          <cell r="T29">
            <v>74664</v>
          </cell>
          <cell r="U29">
            <v>4</v>
          </cell>
          <cell r="V29">
            <v>2020557168</v>
          </cell>
          <cell r="W29" t="str">
            <v>Adanya masalah pada proses produksi Sticking, ketebalan TMS pada hasil Salut sehingga tidak bisa distrip dengan mesin siebler</v>
          </cell>
          <cell r="X29">
            <v>18666</v>
          </cell>
          <cell r="Y29">
            <v>1</v>
          </cell>
          <cell r="Z29">
            <v>505139292</v>
          </cell>
          <cell r="AA29" t="str">
            <v>-</v>
          </cell>
          <cell r="AB29">
            <v>0</v>
          </cell>
          <cell r="AC29">
            <v>0</v>
          </cell>
          <cell r="AD29">
            <v>0</v>
          </cell>
        </row>
        <row r="30">
          <cell r="B30">
            <v>11000173</v>
          </cell>
          <cell r="C30" t="str">
            <v>COTRIMOXAZOLE ADULT (DUS 100 TAB)</v>
          </cell>
          <cell r="D30" t="str">
            <v>S01</v>
          </cell>
          <cell r="E30">
            <v>100</v>
          </cell>
          <cell r="F30">
            <v>5000</v>
          </cell>
          <cell r="G30" t="str">
            <v>DUS</v>
          </cell>
          <cell r="H30">
            <v>29184</v>
          </cell>
          <cell r="I30">
            <v>9800</v>
          </cell>
          <cell r="J30">
            <v>1.96</v>
          </cell>
          <cell r="K30">
            <v>286003200</v>
          </cell>
          <cell r="L30">
            <v>9800</v>
          </cell>
          <cell r="M30">
            <v>1.96</v>
          </cell>
          <cell r="N30">
            <v>286003200</v>
          </cell>
          <cell r="O30">
            <v>0</v>
          </cell>
          <cell r="P30">
            <v>0</v>
          </cell>
          <cell r="Q30">
            <v>0</v>
          </cell>
          <cell r="R30">
            <v>0</v>
          </cell>
          <cell r="S30" t="str">
            <v>-</v>
          </cell>
          <cell r="T30">
            <v>0</v>
          </cell>
          <cell r="U30">
            <v>0</v>
          </cell>
          <cell r="V30">
            <v>0</v>
          </cell>
          <cell r="W30" t="str">
            <v>Belum dilakukan Trial menggunakan fasilitas Banjaran</v>
          </cell>
          <cell r="X30">
            <v>10000</v>
          </cell>
          <cell r="Y30">
            <v>2</v>
          </cell>
          <cell r="Z30">
            <v>291840000</v>
          </cell>
          <cell r="AA30" t="str">
            <v>-</v>
          </cell>
          <cell r="AB30">
            <v>0</v>
          </cell>
          <cell r="AC30">
            <v>0</v>
          </cell>
          <cell r="AD30">
            <v>0</v>
          </cell>
        </row>
        <row r="31">
          <cell r="B31">
            <v>11000175</v>
          </cell>
          <cell r="C31" t="str">
            <v>COTRIMOXAZOLE SUSPENSI  (BTL 60 ML)</v>
          </cell>
          <cell r="D31" t="str">
            <v>S01</v>
          </cell>
          <cell r="E31">
            <v>1</v>
          </cell>
          <cell r="F31">
            <v>15000</v>
          </cell>
          <cell r="G31" t="str">
            <v>BT</v>
          </cell>
          <cell r="H31">
            <v>4322</v>
          </cell>
          <cell r="I31">
            <v>0</v>
          </cell>
          <cell r="J31">
            <v>0</v>
          </cell>
          <cell r="K31">
            <v>0</v>
          </cell>
          <cell r="L31">
            <v>0</v>
          </cell>
          <cell r="M31">
            <v>0</v>
          </cell>
          <cell r="N31">
            <v>0</v>
          </cell>
          <cell r="O31">
            <v>0</v>
          </cell>
          <cell r="P31">
            <v>0</v>
          </cell>
          <cell r="Q31">
            <v>0</v>
          </cell>
          <cell r="R31">
            <v>0</v>
          </cell>
          <cell r="S31" t="str">
            <v>-</v>
          </cell>
          <cell r="T31">
            <v>0</v>
          </cell>
          <cell r="U31">
            <v>0</v>
          </cell>
          <cell r="V31">
            <v>0</v>
          </cell>
          <cell r="W31" t="str">
            <v>-</v>
          </cell>
          <cell r="X31">
            <v>0</v>
          </cell>
          <cell r="Y31">
            <v>0</v>
          </cell>
          <cell r="Z31">
            <v>0</v>
          </cell>
          <cell r="AA31" t="str">
            <v>-</v>
          </cell>
          <cell r="AB31">
            <v>0</v>
          </cell>
          <cell r="AC31">
            <v>0</v>
          </cell>
          <cell r="AD31">
            <v>0</v>
          </cell>
        </row>
        <row r="32">
          <cell r="B32">
            <v>11000182</v>
          </cell>
          <cell r="C32" t="str">
            <v>DEXAMETHASONE 0.5 MG (DUS 100 TAB)</v>
          </cell>
          <cell r="D32" t="str">
            <v>S01</v>
          </cell>
          <cell r="E32">
            <v>100</v>
          </cell>
          <cell r="F32">
            <v>16042</v>
          </cell>
          <cell r="G32" t="str">
            <v>DUS</v>
          </cell>
          <cell r="H32">
            <v>10818</v>
          </cell>
          <cell r="I32">
            <v>78400</v>
          </cell>
          <cell r="J32">
            <v>4.887171175663882</v>
          </cell>
          <cell r="K32">
            <v>848131200</v>
          </cell>
          <cell r="L32">
            <v>62720</v>
          </cell>
          <cell r="M32">
            <v>3.909736940531106</v>
          </cell>
          <cell r="N32">
            <v>678504960</v>
          </cell>
          <cell r="O32">
            <v>31304</v>
          </cell>
          <cell r="P32">
            <v>1.9513776337115072</v>
          </cell>
          <cell r="Q32">
            <v>338646672</v>
          </cell>
          <cell r="R32">
            <v>0.49910714285714286</v>
          </cell>
          <cell r="S32" t="str">
            <v>-</v>
          </cell>
          <cell r="T32">
            <v>0</v>
          </cell>
          <cell r="U32">
            <v>0</v>
          </cell>
          <cell r="V32">
            <v>0</v>
          </cell>
          <cell r="W32" t="str">
            <v>-</v>
          </cell>
          <cell r="X32">
            <v>0</v>
          </cell>
          <cell r="Y32">
            <v>0</v>
          </cell>
          <cell r="Z32">
            <v>0</v>
          </cell>
          <cell r="AA32" t="str">
            <v>Stok Over berdasarkan Demand supply mulai Feb - Maret untuk Proses pengiriman di kirim bertahap tidak prioritas</v>
          </cell>
          <cell r="AB32">
            <v>32084</v>
          </cell>
          <cell r="AC32">
            <v>2</v>
          </cell>
          <cell r="AD32">
            <v>347084712</v>
          </cell>
        </row>
        <row r="33">
          <cell r="B33">
            <v>11000185</v>
          </cell>
          <cell r="C33" t="str">
            <v>DIETHYLCARBAMAZINE 100 MG (DUS 100 TAB)</v>
          </cell>
          <cell r="D33" t="str">
            <v>S01</v>
          </cell>
          <cell r="E33">
            <v>100</v>
          </cell>
          <cell r="F33">
            <v>15000</v>
          </cell>
          <cell r="G33" t="str">
            <v>DUS</v>
          </cell>
          <cell r="H33">
            <v>12519</v>
          </cell>
          <cell r="I33">
            <v>0</v>
          </cell>
          <cell r="J33">
            <v>0</v>
          </cell>
          <cell r="K33">
            <v>0</v>
          </cell>
          <cell r="L33">
            <v>0</v>
          </cell>
          <cell r="M33">
            <v>0</v>
          </cell>
          <cell r="N33">
            <v>0</v>
          </cell>
          <cell r="O33">
            <v>0</v>
          </cell>
          <cell r="P33">
            <v>0</v>
          </cell>
          <cell r="Q33">
            <v>0</v>
          </cell>
          <cell r="R33">
            <v>0</v>
          </cell>
          <cell r="S33" t="str">
            <v>-</v>
          </cell>
          <cell r="T33">
            <v>0</v>
          </cell>
          <cell r="U33">
            <v>0</v>
          </cell>
          <cell r="V33">
            <v>0</v>
          </cell>
          <cell r="W33" t="str">
            <v>-</v>
          </cell>
          <cell r="X33">
            <v>0</v>
          </cell>
          <cell r="Y33">
            <v>0</v>
          </cell>
          <cell r="Z33">
            <v>0</v>
          </cell>
          <cell r="AA33" t="str">
            <v>-</v>
          </cell>
          <cell r="AB33">
            <v>0</v>
          </cell>
          <cell r="AC33">
            <v>0</v>
          </cell>
          <cell r="AD33">
            <v>0</v>
          </cell>
        </row>
        <row r="34">
          <cell r="B34">
            <v>11000187</v>
          </cell>
          <cell r="C34" t="str">
            <v>DILTIAZEM 30 MG (DUS 100 TAB)</v>
          </cell>
          <cell r="D34" t="str">
            <v>S01</v>
          </cell>
          <cell r="E34">
            <v>100</v>
          </cell>
          <cell r="F34">
            <v>12000</v>
          </cell>
          <cell r="G34" t="str">
            <v>DUS</v>
          </cell>
          <cell r="H34">
            <v>16170</v>
          </cell>
          <cell r="I34">
            <v>35280</v>
          </cell>
          <cell r="J34">
            <v>2.94</v>
          </cell>
          <cell r="K34">
            <v>570477600</v>
          </cell>
          <cell r="L34">
            <v>23520</v>
          </cell>
          <cell r="M34">
            <v>1.96</v>
          </cell>
          <cell r="N34">
            <v>380318400</v>
          </cell>
          <cell r="O34">
            <v>0</v>
          </cell>
          <cell r="P34">
            <v>0</v>
          </cell>
          <cell r="Q34">
            <v>0</v>
          </cell>
          <cell r="R34">
            <v>0</v>
          </cell>
          <cell r="S34" t="str">
            <v>-</v>
          </cell>
          <cell r="T34">
            <v>0</v>
          </cell>
          <cell r="U34">
            <v>0</v>
          </cell>
          <cell r="V34">
            <v>0</v>
          </cell>
          <cell r="W34" t="str">
            <v>Baru tahap Batch optimasi 3 batch pertama : perlu dilakukan set Up berhenti, batch pertama sdh selesai per 5 Mei 2021</v>
          </cell>
          <cell r="X34">
            <v>24000</v>
          </cell>
          <cell r="Y34">
            <v>2</v>
          </cell>
          <cell r="Z34">
            <v>388080000</v>
          </cell>
          <cell r="AA34" t="str">
            <v>-</v>
          </cell>
          <cell r="AB34">
            <v>0</v>
          </cell>
          <cell r="AC34">
            <v>0</v>
          </cell>
          <cell r="AD34">
            <v>0</v>
          </cell>
        </row>
        <row r="35">
          <cell r="B35">
            <v>11000188</v>
          </cell>
          <cell r="C35" t="str">
            <v>DIMENHYDRINATE 50 MG (BTL 100 TAB)</v>
          </cell>
          <cell r="D35" t="str">
            <v>S01</v>
          </cell>
          <cell r="E35">
            <v>100</v>
          </cell>
          <cell r="F35">
            <v>10000</v>
          </cell>
          <cell r="G35" t="str">
            <v>DUS</v>
          </cell>
          <cell r="H35">
            <v>14189</v>
          </cell>
          <cell r="I35">
            <v>0</v>
          </cell>
          <cell r="J35">
            <v>0</v>
          </cell>
          <cell r="K35">
            <v>0</v>
          </cell>
          <cell r="L35">
            <v>0</v>
          </cell>
          <cell r="M35">
            <v>0</v>
          </cell>
          <cell r="N35">
            <v>0</v>
          </cell>
          <cell r="O35">
            <v>0</v>
          </cell>
          <cell r="P35">
            <v>0</v>
          </cell>
          <cell r="Q35">
            <v>0</v>
          </cell>
          <cell r="R35">
            <v>0</v>
          </cell>
          <cell r="S35" t="str">
            <v>-</v>
          </cell>
          <cell r="T35">
            <v>0</v>
          </cell>
          <cell r="U35"/>
          <cell r="V35">
            <v>0</v>
          </cell>
          <cell r="W35" t="str">
            <v>-</v>
          </cell>
          <cell r="X35">
            <v>0</v>
          </cell>
          <cell r="Y35"/>
          <cell r="Z35">
            <v>0</v>
          </cell>
          <cell r="AA35" t="str">
            <v>-</v>
          </cell>
          <cell r="AB35">
            <v>0</v>
          </cell>
          <cell r="AC35"/>
          <cell r="AD35">
            <v>0</v>
          </cell>
        </row>
        <row r="36">
          <cell r="B36">
            <v>11000192</v>
          </cell>
          <cell r="C36" t="str">
            <v>ERGOTAMINE COFFEINE (BTL 100 TAB)</v>
          </cell>
          <cell r="D36" t="str">
            <v>S01</v>
          </cell>
          <cell r="E36">
            <v>100</v>
          </cell>
          <cell r="F36">
            <v>10000</v>
          </cell>
          <cell r="G36" t="str">
            <v>DUS</v>
          </cell>
          <cell r="H36">
            <v>18652</v>
          </cell>
          <cell r="I36">
            <v>19600</v>
          </cell>
          <cell r="J36">
            <v>1.96</v>
          </cell>
          <cell r="K36">
            <v>365579200</v>
          </cell>
          <cell r="L36">
            <v>19600</v>
          </cell>
          <cell r="M36">
            <v>1.96</v>
          </cell>
          <cell r="N36">
            <v>365579200</v>
          </cell>
          <cell r="O36">
            <v>0</v>
          </cell>
          <cell r="P36">
            <v>0</v>
          </cell>
          <cell r="Q36">
            <v>0</v>
          </cell>
          <cell r="R36">
            <v>0</v>
          </cell>
          <cell r="S36" t="str">
            <v>-</v>
          </cell>
          <cell r="T36">
            <v>0</v>
          </cell>
          <cell r="U36">
            <v>0</v>
          </cell>
          <cell r="V36">
            <v>0</v>
          </cell>
          <cell r="W36" t="str">
            <v>-</v>
          </cell>
          <cell r="X36">
            <v>0</v>
          </cell>
          <cell r="Y36">
            <v>0</v>
          </cell>
          <cell r="Z36">
            <v>0</v>
          </cell>
          <cell r="AA36" t="str">
            <v>Stok Over berdasarkan Demand supply mulai Feb - Maret untuk Proses pengiriman di kirim bertahap tidak prioritas</v>
          </cell>
          <cell r="AB36">
            <v>20000</v>
          </cell>
          <cell r="AC36">
            <v>2</v>
          </cell>
          <cell r="AD36">
            <v>373040000</v>
          </cell>
        </row>
        <row r="37">
          <cell r="B37">
            <v>11000193</v>
          </cell>
          <cell r="C37" t="str">
            <v>ETHAMBUTOL 250 MG (DUS 200 TAB)</v>
          </cell>
          <cell r="D37" t="str">
            <v>S01</v>
          </cell>
          <cell r="E37">
            <v>200</v>
          </cell>
          <cell r="F37">
            <v>2657</v>
          </cell>
          <cell r="G37" t="str">
            <v>DUS</v>
          </cell>
          <cell r="H37">
            <v>75819</v>
          </cell>
          <cell r="I37">
            <v>0</v>
          </cell>
          <cell r="J37">
            <v>0</v>
          </cell>
          <cell r="K37">
            <v>0</v>
          </cell>
          <cell r="L37">
            <v>0</v>
          </cell>
          <cell r="M37">
            <v>0</v>
          </cell>
          <cell r="N37">
            <v>0</v>
          </cell>
          <cell r="O37">
            <v>0</v>
          </cell>
          <cell r="P37">
            <v>0</v>
          </cell>
          <cell r="Q37">
            <v>0</v>
          </cell>
          <cell r="R37">
            <v>0</v>
          </cell>
          <cell r="S37" t="str">
            <v>-</v>
          </cell>
          <cell r="T37">
            <v>0</v>
          </cell>
          <cell r="U37">
            <v>0</v>
          </cell>
          <cell r="V37">
            <v>0</v>
          </cell>
          <cell r="W37" t="str">
            <v>-</v>
          </cell>
          <cell r="X37">
            <v>0</v>
          </cell>
          <cell r="Y37">
            <v>0</v>
          </cell>
          <cell r="Z37">
            <v>0</v>
          </cell>
          <cell r="AA37" t="str">
            <v>-</v>
          </cell>
          <cell r="AB37">
            <v>0</v>
          </cell>
          <cell r="AC37">
            <v>0</v>
          </cell>
          <cell r="AD37">
            <v>0</v>
          </cell>
        </row>
        <row r="38">
          <cell r="B38">
            <v>11000194</v>
          </cell>
          <cell r="C38" t="str">
            <v>ETHAMBUTOL 500 MG (DUS 100 TAB)</v>
          </cell>
          <cell r="D38" t="str">
            <v>S01</v>
          </cell>
          <cell r="E38">
            <v>100</v>
          </cell>
          <cell r="F38">
            <v>3846</v>
          </cell>
          <cell r="G38" t="str">
            <v>DUS</v>
          </cell>
          <cell r="H38">
            <v>58018</v>
          </cell>
          <cell r="I38">
            <v>37166</v>
          </cell>
          <cell r="J38">
            <v>9.6635465418616739</v>
          </cell>
          <cell r="K38">
            <v>2156296988</v>
          </cell>
          <cell r="L38">
            <v>22466</v>
          </cell>
          <cell r="M38">
            <v>5.8413936557462298</v>
          </cell>
          <cell r="N38">
            <v>1303432388</v>
          </cell>
          <cell r="O38">
            <v>9490</v>
          </cell>
          <cell r="P38">
            <v>2.4674986999479978</v>
          </cell>
          <cell r="Q38">
            <v>550590820</v>
          </cell>
          <cell r="R38">
            <v>0.42241609543309888</v>
          </cell>
          <cell r="S38" t="str">
            <v>Kekurangan bahan baku Poly Ctk baru datang : 15 April 2021dan adanya bahan baku isopropanolum proses Retest</v>
          </cell>
          <cell r="T38">
            <v>15384</v>
          </cell>
          <cell r="U38">
            <v>4</v>
          </cell>
          <cell r="V38">
            <v>892548912</v>
          </cell>
          <cell r="W38" t="str">
            <v>-</v>
          </cell>
          <cell r="X38">
            <v>0</v>
          </cell>
          <cell r="Y38">
            <v>0</v>
          </cell>
          <cell r="Z38">
            <v>0</v>
          </cell>
          <cell r="AA38" t="str">
            <v>-</v>
          </cell>
          <cell r="AB38">
            <v>0</v>
          </cell>
          <cell r="AC38">
            <v>0</v>
          </cell>
          <cell r="AD38">
            <v>0</v>
          </cell>
        </row>
        <row r="39">
          <cell r="B39">
            <v>11000200</v>
          </cell>
          <cell r="C39" t="str">
            <v>FUROSEMIDE 40 MG (DUS 200 TAB)</v>
          </cell>
          <cell r="D39" t="str">
            <v>S01</v>
          </cell>
          <cell r="E39">
            <v>200</v>
          </cell>
          <cell r="F39">
            <v>9000</v>
          </cell>
          <cell r="G39" t="str">
            <v>DUS</v>
          </cell>
          <cell r="H39">
            <v>16044</v>
          </cell>
          <cell r="I39">
            <v>282240</v>
          </cell>
          <cell r="J39">
            <v>31.36</v>
          </cell>
          <cell r="K39">
            <v>4528258560</v>
          </cell>
          <cell r="L39">
            <v>220500</v>
          </cell>
          <cell r="M39">
            <v>24.5</v>
          </cell>
          <cell r="N39">
            <v>3537702000</v>
          </cell>
          <cell r="O39">
            <v>97889</v>
          </cell>
          <cell r="P39">
            <v>10.876555555555555</v>
          </cell>
          <cell r="Q39">
            <v>1570531116</v>
          </cell>
          <cell r="R39">
            <v>0.4439410430839002</v>
          </cell>
          <cell r="S39" t="str">
            <v>Bahan Kemas Poly Cetak Baru datang 5 April 2021</v>
          </cell>
          <cell r="T39">
            <v>99000</v>
          </cell>
          <cell r="U39">
            <v>11</v>
          </cell>
          <cell r="V39">
            <v>1588356000</v>
          </cell>
          <cell r="W39" t="str">
            <v>Adanya Proses pemilihan tablet (adanya bintik Merah pada hasil cetak )</v>
          </cell>
          <cell r="X39">
            <v>27000</v>
          </cell>
          <cell r="Y39">
            <v>3</v>
          </cell>
          <cell r="Z39">
            <v>433188000</v>
          </cell>
          <cell r="AA39" t="str">
            <v>-</v>
          </cell>
          <cell r="AB39">
            <v>0</v>
          </cell>
          <cell r="AC39">
            <v>0</v>
          </cell>
          <cell r="AD39">
            <v>0</v>
          </cell>
        </row>
        <row r="40">
          <cell r="B40">
            <v>11000202</v>
          </cell>
          <cell r="C40" t="str">
            <v>GRISEOFULVIN 125 MG(DUS 100 TAB)</v>
          </cell>
          <cell r="D40" t="str">
            <v>S01</v>
          </cell>
          <cell r="E40">
            <v>100</v>
          </cell>
          <cell r="F40">
            <v>15000</v>
          </cell>
          <cell r="G40" t="str">
            <v>DUS</v>
          </cell>
          <cell r="H40">
            <v>24469</v>
          </cell>
          <cell r="I40">
            <v>0</v>
          </cell>
          <cell r="J40">
            <v>0</v>
          </cell>
          <cell r="K40">
            <v>0</v>
          </cell>
          <cell r="L40">
            <v>0</v>
          </cell>
          <cell r="M40">
            <v>0</v>
          </cell>
          <cell r="N40">
            <v>0</v>
          </cell>
          <cell r="O40">
            <v>0</v>
          </cell>
          <cell r="P40">
            <v>0</v>
          </cell>
          <cell r="Q40">
            <v>0</v>
          </cell>
          <cell r="R40">
            <v>0</v>
          </cell>
          <cell r="S40" t="str">
            <v>-</v>
          </cell>
          <cell r="T40">
            <v>0</v>
          </cell>
          <cell r="U40">
            <v>0</v>
          </cell>
          <cell r="V40">
            <v>0</v>
          </cell>
          <cell r="W40" t="str">
            <v>-</v>
          </cell>
          <cell r="X40">
            <v>0</v>
          </cell>
          <cell r="Y40">
            <v>0</v>
          </cell>
          <cell r="Z40">
            <v>0</v>
          </cell>
          <cell r="AA40" t="str">
            <v>-</v>
          </cell>
          <cell r="AB40">
            <v>0</v>
          </cell>
          <cell r="AC40">
            <v>0</v>
          </cell>
          <cell r="AD40">
            <v>0</v>
          </cell>
        </row>
        <row r="41">
          <cell r="B41">
            <v>11000204</v>
          </cell>
          <cell r="C41" t="str">
            <v>HYDROCLOROTIAZID 25 MG (DUS 100 TAB)</v>
          </cell>
          <cell r="D41" t="str">
            <v>S01</v>
          </cell>
          <cell r="E41">
            <v>100</v>
          </cell>
          <cell r="F41">
            <v>18666</v>
          </cell>
          <cell r="G41" t="str">
            <v>DUS</v>
          </cell>
          <cell r="H41">
            <v>6590</v>
          </cell>
          <cell r="I41">
            <v>197963</v>
          </cell>
          <cell r="J41">
            <v>10.605539483552985</v>
          </cell>
          <cell r="K41">
            <v>1304576170</v>
          </cell>
          <cell r="L41">
            <v>124789</v>
          </cell>
          <cell r="M41">
            <v>6.6853637629915355</v>
          </cell>
          <cell r="N41">
            <v>822359510</v>
          </cell>
          <cell r="O41">
            <v>92772</v>
          </cell>
          <cell r="P41">
            <v>4.9701060752169717</v>
          </cell>
          <cell r="Q41">
            <v>611367480</v>
          </cell>
          <cell r="R41">
            <v>0.74343091137840678</v>
          </cell>
          <cell r="S41" t="str">
            <v>Kekuarangan bahan Baku HCT est. Po : 22 April 2021</v>
          </cell>
          <cell r="T41">
            <v>37332</v>
          </cell>
          <cell r="U41">
            <v>2</v>
          </cell>
          <cell r="V41">
            <v>246017880</v>
          </cell>
          <cell r="W41" t="str">
            <v>-</v>
          </cell>
          <cell r="X41">
            <v>0</v>
          </cell>
          <cell r="Y41">
            <v>0</v>
          </cell>
          <cell r="Z41">
            <v>0</v>
          </cell>
          <cell r="AA41" t="str">
            <v>-</v>
          </cell>
          <cell r="AB41">
            <v>0</v>
          </cell>
          <cell r="AC41">
            <v>0</v>
          </cell>
          <cell r="AD41">
            <v>0</v>
          </cell>
        </row>
        <row r="42">
          <cell r="B42">
            <v>11000208</v>
          </cell>
          <cell r="C42" t="str">
            <v>ISONIAZID 100 MG (DUS 100 TAB)</v>
          </cell>
          <cell r="D42" t="str">
            <v>S01</v>
          </cell>
          <cell r="E42">
            <v>100</v>
          </cell>
          <cell r="F42">
            <v>11200</v>
          </cell>
          <cell r="G42" t="str">
            <v>DUS</v>
          </cell>
          <cell r="H42">
            <v>19111</v>
          </cell>
          <cell r="I42">
            <v>70560</v>
          </cell>
          <cell r="J42">
            <v>6.3</v>
          </cell>
          <cell r="K42">
            <v>1348472160</v>
          </cell>
          <cell r="L42">
            <v>35280</v>
          </cell>
          <cell r="M42">
            <v>3.15</v>
          </cell>
          <cell r="N42">
            <v>674236080</v>
          </cell>
          <cell r="O42">
            <v>10819</v>
          </cell>
          <cell r="P42">
            <v>0.9659821428571429</v>
          </cell>
          <cell r="Q42">
            <v>206761909</v>
          </cell>
          <cell r="R42">
            <v>0.30666099773242628</v>
          </cell>
          <cell r="S42" t="str">
            <v>Kekurangan bahan baku Isoniazide Est. 31.05.2021</v>
          </cell>
          <cell r="T42">
            <v>22400</v>
          </cell>
          <cell r="U42">
            <v>2</v>
          </cell>
          <cell r="V42">
            <v>428086400</v>
          </cell>
          <cell r="W42" t="str">
            <v>-</v>
          </cell>
          <cell r="X42">
            <v>0</v>
          </cell>
          <cell r="Y42">
            <v>0</v>
          </cell>
          <cell r="Z42">
            <v>0</v>
          </cell>
          <cell r="AA42" t="str">
            <v>-</v>
          </cell>
          <cell r="AB42">
            <v>0</v>
          </cell>
          <cell r="AC42">
            <v>0</v>
          </cell>
          <cell r="AD42">
            <v>0</v>
          </cell>
        </row>
        <row r="43">
          <cell r="B43">
            <v>11000210</v>
          </cell>
          <cell r="C43" t="str">
            <v>ISONIAZID 300 MG (DUS 100 TAB)</v>
          </cell>
          <cell r="D43" t="str">
            <v>S01</v>
          </cell>
          <cell r="E43">
            <v>100</v>
          </cell>
          <cell r="F43">
            <v>7000</v>
          </cell>
          <cell r="G43" t="str">
            <v>DUS</v>
          </cell>
          <cell r="H43">
            <v>25870</v>
          </cell>
          <cell r="I43">
            <v>168315</v>
          </cell>
          <cell r="J43">
            <v>24.045000000000002</v>
          </cell>
          <cell r="K43">
            <v>4354309050</v>
          </cell>
          <cell r="L43">
            <v>106575</v>
          </cell>
          <cell r="M43">
            <v>15.225</v>
          </cell>
          <cell r="N43">
            <v>2757095250</v>
          </cell>
          <cell r="O43">
            <v>75896</v>
          </cell>
          <cell r="P43">
            <v>10.842285714285714</v>
          </cell>
          <cell r="Q43">
            <v>1963429520</v>
          </cell>
          <cell r="R43">
            <v>0.7121369927281257</v>
          </cell>
          <cell r="S43" t="str">
            <v>Kekurangan bahan baku Isoniazide Est. 31.05.2021</v>
          </cell>
          <cell r="T43">
            <v>28000</v>
          </cell>
          <cell r="U43">
            <v>4</v>
          </cell>
          <cell r="V43">
            <v>724360000</v>
          </cell>
          <cell r="W43" t="str">
            <v>-</v>
          </cell>
          <cell r="X43">
            <v>0</v>
          </cell>
          <cell r="Y43">
            <v>0</v>
          </cell>
          <cell r="Z43">
            <v>0</v>
          </cell>
          <cell r="AA43" t="str">
            <v>-</v>
          </cell>
          <cell r="AB43">
            <v>0</v>
          </cell>
          <cell r="AC43">
            <v>0</v>
          </cell>
          <cell r="AD43">
            <v>0</v>
          </cell>
        </row>
        <row r="44">
          <cell r="B44">
            <v>11000216</v>
          </cell>
          <cell r="C44" t="str">
            <v>KINA (DUS 24 STRIP)</v>
          </cell>
          <cell r="D44" t="str">
            <v>S01</v>
          </cell>
          <cell r="E44">
            <v>12</v>
          </cell>
          <cell r="F44">
            <v>3144</v>
          </cell>
          <cell r="G44" t="str">
            <v>DUS</v>
          </cell>
          <cell r="H44">
            <v>5974</v>
          </cell>
          <cell r="I44">
            <v>39826</v>
          </cell>
          <cell r="J44">
            <v>12.667302798982188</v>
          </cell>
          <cell r="K44">
            <v>5710092576</v>
          </cell>
          <cell r="L44">
            <v>39826</v>
          </cell>
          <cell r="M44">
            <v>12.667302798982188</v>
          </cell>
          <cell r="N44">
            <v>5710092576</v>
          </cell>
          <cell r="O44">
            <v>32469</v>
          </cell>
          <cell r="P44">
            <v>10.327290076335878</v>
          </cell>
          <cell r="Q44">
            <v>4655275344</v>
          </cell>
          <cell r="R44">
            <v>0.81527143072364783</v>
          </cell>
          <cell r="S44" t="str">
            <v>-</v>
          </cell>
          <cell r="T44">
            <v>0</v>
          </cell>
          <cell r="U44">
            <v>0</v>
          </cell>
          <cell r="V44">
            <v>0</v>
          </cell>
          <cell r="W44" t="str">
            <v xml:space="preserve">Belum dilakukan Trial menggunakan fasilitas Banjaran dan adanya masalah proses produksi </v>
          </cell>
          <cell r="X44">
            <v>3144</v>
          </cell>
          <cell r="Y44">
            <v>1</v>
          </cell>
          <cell r="Z44">
            <v>18782256</v>
          </cell>
          <cell r="AA44" t="str">
            <v>Stok Over berdasarkan Demand supply mulai Feb - Maret untuk Proses pengiriman di kirim bertahap tidak prioritas</v>
          </cell>
          <cell r="AB44">
            <v>6288</v>
          </cell>
          <cell r="AC44">
            <v>2</v>
          </cell>
          <cell r="AD44">
            <v>37564512</v>
          </cell>
        </row>
        <row r="45">
          <cell r="B45">
            <v>11000217</v>
          </cell>
          <cell r="C45" t="str">
            <v>LEVOFLOXACIN 500 MG (DUS 50 TAB)</v>
          </cell>
          <cell r="D45" t="str">
            <v>S01</v>
          </cell>
          <cell r="E45">
            <v>50</v>
          </cell>
          <cell r="F45">
            <v>6060</v>
          </cell>
          <cell r="G45" t="str">
            <v>DUS</v>
          </cell>
          <cell r="H45">
            <v>23527</v>
          </cell>
          <cell r="I45">
            <v>0</v>
          </cell>
          <cell r="J45">
            <v>0</v>
          </cell>
          <cell r="K45">
            <v>0</v>
          </cell>
          <cell r="L45">
            <v>0</v>
          </cell>
          <cell r="M45">
            <v>0</v>
          </cell>
          <cell r="N45">
            <v>0</v>
          </cell>
          <cell r="O45">
            <v>0</v>
          </cell>
          <cell r="P45">
            <v>0</v>
          </cell>
          <cell r="Q45">
            <v>0</v>
          </cell>
          <cell r="R45">
            <v>0</v>
          </cell>
          <cell r="S45" t="str">
            <v>-</v>
          </cell>
          <cell r="T45">
            <v>0</v>
          </cell>
          <cell r="U45">
            <v>0</v>
          </cell>
          <cell r="V45">
            <v>0</v>
          </cell>
          <cell r="W45" t="str">
            <v>-</v>
          </cell>
          <cell r="X45">
            <v>0</v>
          </cell>
          <cell r="Y45">
            <v>0</v>
          </cell>
          <cell r="Z45">
            <v>0</v>
          </cell>
          <cell r="AA45" t="str">
            <v>-</v>
          </cell>
          <cell r="AB45">
            <v>0</v>
          </cell>
          <cell r="AC45">
            <v>0</v>
          </cell>
          <cell r="AD45">
            <v>0</v>
          </cell>
        </row>
        <row r="46">
          <cell r="B46">
            <v>11001644</v>
          </cell>
          <cell r="C46" t="str">
            <v>LEVOFLOXACIN HEMI 250 MG (DUS 30 TAB)</v>
          </cell>
          <cell r="D46" t="str">
            <v>S02</v>
          </cell>
          <cell r="E46">
            <v>30</v>
          </cell>
          <cell r="F46">
            <v>6060</v>
          </cell>
          <cell r="G46" t="str">
            <v>DUS</v>
          </cell>
          <cell r="H46">
            <v>16316</v>
          </cell>
          <cell r="I46">
            <v>0</v>
          </cell>
          <cell r="J46">
            <v>0</v>
          </cell>
          <cell r="K46">
            <v>0</v>
          </cell>
          <cell r="L46">
            <v>0</v>
          </cell>
          <cell r="M46">
            <v>0</v>
          </cell>
          <cell r="N46">
            <v>0</v>
          </cell>
          <cell r="O46">
            <v>0</v>
          </cell>
          <cell r="P46">
            <v>0</v>
          </cell>
          <cell r="Q46">
            <v>0</v>
          </cell>
          <cell r="R46">
            <v>0</v>
          </cell>
          <cell r="S46" t="str">
            <v>-</v>
          </cell>
          <cell r="T46">
            <v>0</v>
          </cell>
          <cell r="U46">
            <v>0</v>
          </cell>
          <cell r="V46">
            <v>0</v>
          </cell>
          <cell r="W46" t="str">
            <v>-</v>
          </cell>
          <cell r="X46">
            <v>0</v>
          </cell>
          <cell r="Y46">
            <v>0</v>
          </cell>
          <cell r="Z46">
            <v>0</v>
          </cell>
          <cell r="AA46" t="str">
            <v>-</v>
          </cell>
          <cell r="AB46">
            <v>0</v>
          </cell>
          <cell r="AC46">
            <v>0</v>
          </cell>
          <cell r="AD46">
            <v>0</v>
          </cell>
        </row>
        <row r="47">
          <cell r="B47">
            <v>11002047</v>
          </cell>
          <cell r="C47" t="str">
            <v>LOVEQUIN 500 MG TSS DUS 20 TAB</v>
          </cell>
          <cell r="D47" t="str">
            <v>S02</v>
          </cell>
          <cell r="E47">
            <v>20</v>
          </cell>
          <cell r="F47">
            <v>22727</v>
          </cell>
          <cell r="G47" t="str">
            <v>DUS</v>
          </cell>
          <cell r="H47">
            <v>10472</v>
          </cell>
          <cell r="I47">
            <v>12646</v>
          </cell>
          <cell r="J47">
            <v>0.556430677168126</v>
          </cell>
          <cell r="K47">
            <v>132428912</v>
          </cell>
          <cell r="L47">
            <v>8646</v>
          </cell>
          <cell r="M47">
            <v>0.38042856514278173</v>
          </cell>
          <cell r="N47">
            <v>90540912</v>
          </cell>
          <cell r="O47">
            <v>8646</v>
          </cell>
          <cell r="P47">
            <v>0.38042856514278173</v>
          </cell>
          <cell r="Q47">
            <v>90540912</v>
          </cell>
          <cell r="R47">
            <v>1</v>
          </cell>
          <cell r="S47" t="str">
            <v>-</v>
          </cell>
          <cell r="T47">
            <v>0</v>
          </cell>
          <cell r="U47">
            <v>0</v>
          </cell>
          <cell r="V47">
            <v>0</v>
          </cell>
          <cell r="W47" t="str">
            <v>-</v>
          </cell>
          <cell r="X47">
            <v>0</v>
          </cell>
          <cell r="Y47">
            <v>0</v>
          </cell>
          <cell r="Z47">
            <v>0</v>
          </cell>
          <cell r="AA47"/>
          <cell r="AB47">
            <v>0</v>
          </cell>
          <cell r="AC47">
            <v>0</v>
          </cell>
          <cell r="AD47">
            <v>0</v>
          </cell>
        </row>
        <row r="48">
          <cell r="B48">
            <v>11002048</v>
          </cell>
          <cell r="C48" t="str">
            <v>LEVOFLOXACIN HEMIHYDRATE 500 MG TSS</v>
          </cell>
          <cell r="D48" t="str">
            <v>S02</v>
          </cell>
          <cell r="E48">
            <v>50</v>
          </cell>
          <cell r="F48">
            <v>9090</v>
          </cell>
          <cell r="G48" t="str">
            <v>DUS</v>
          </cell>
          <cell r="H48">
            <v>27407</v>
          </cell>
          <cell r="I48">
            <v>119024</v>
          </cell>
          <cell r="J48">
            <v>13.093949394939495</v>
          </cell>
          <cell r="K48">
            <v>3262090768</v>
          </cell>
          <cell r="L48">
            <v>69131</v>
          </cell>
          <cell r="M48">
            <v>7.6051705170517048</v>
          </cell>
          <cell r="N48">
            <v>1894673317</v>
          </cell>
          <cell r="O48">
            <v>32910</v>
          </cell>
          <cell r="P48">
            <v>3.6204620462046204</v>
          </cell>
          <cell r="Q48">
            <v>901964370</v>
          </cell>
          <cell r="R48">
            <v>0.47605271151871087</v>
          </cell>
          <cell r="S48" t="str">
            <v>-</v>
          </cell>
          <cell r="T48">
            <v>0</v>
          </cell>
          <cell r="U48">
            <v>0</v>
          </cell>
          <cell r="V48">
            <v>0</v>
          </cell>
          <cell r="W48" t="str">
            <v xml:space="preserve">Masalah proses Produksi produk codak </v>
          </cell>
          <cell r="X48">
            <v>18180</v>
          </cell>
          <cell r="Y48">
            <v>2</v>
          </cell>
          <cell r="Z48">
            <v>498259260</v>
          </cell>
          <cell r="AA48" t="str">
            <v>Pesanan tambahan yang baru masuk per Tgl. 22 Maret  2021</v>
          </cell>
          <cell r="AB48">
            <v>18180</v>
          </cell>
          <cell r="AC48">
            <v>2</v>
          </cell>
          <cell r="AD48">
            <v>498259260</v>
          </cell>
        </row>
        <row r="49">
          <cell r="B49">
            <v>11000220</v>
          </cell>
          <cell r="C49" t="str">
            <v>MELOXICAM 15 MG (DUS 20 TAB)</v>
          </cell>
          <cell r="D49" t="str">
            <v>S01</v>
          </cell>
          <cell r="E49">
            <v>20</v>
          </cell>
          <cell r="F49">
            <v>17500</v>
          </cell>
          <cell r="G49" t="str">
            <v>DUS</v>
          </cell>
          <cell r="H49">
            <v>5079</v>
          </cell>
          <cell r="I49">
            <v>17150</v>
          </cell>
          <cell r="J49">
            <v>0.98</v>
          </cell>
          <cell r="K49">
            <v>87104850</v>
          </cell>
          <cell r="L49">
            <v>0</v>
          </cell>
          <cell r="M49">
            <v>0</v>
          </cell>
          <cell r="N49">
            <v>0</v>
          </cell>
          <cell r="O49">
            <v>0</v>
          </cell>
          <cell r="P49">
            <v>0</v>
          </cell>
          <cell r="Q49">
            <v>0</v>
          </cell>
          <cell r="R49">
            <v>0</v>
          </cell>
          <cell r="S49" t="str">
            <v>-</v>
          </cell>
          <cell r="T49">
            <v>0</v>
          </cell>
          <cell r="U49">
            <v>0</v>
          </cell>
          <cell r="V49">
            <v>0</v>
          </cell>
          <cell r="W49" t="str">
            <v>-</v>
          </cell>
          <cell r="X49">
            <v>0</v>
          </cell>
          <cell r="Y49">
            <v>0</v>
          </cell>
          <cell r="Z49">
            <v>0</v>
          </cell>
          <cell r="AA49" t="str">
            <v>-</v>
          </cell>
          <cell r="AB49">
            <v>0</v>
          </cell>
          <cell r="AC49">
            <v>0</v>
          </cell>
          <cell r="AD49">
            <v>0</v>
          </cell>
        </row>
        <row r="50">
          <cell r="B50">
            <v>11000219</v>
          </cell>
          <cell r="C50" t="str">
            <v>MELOXICAM 7,5 MG (DUS 20 TAB)</v>
          </cell>
          <cell r="D50" t="str">
            <v>S01</v>
          </cell>
          <cell r="E50">
            <v>20</v>
          </cell>
          <cell r="F50">
            <v>35000</v>
          </cell>
          <cell r="G50" t="str">
            <v>DUS</v>
          </cell>
          <cell r="H50">
            <v>5730</v>
          </cell>
          <cell r="I50">
            <v>0</v>
          </cell>
          <cell r="J50">
            <v>0</v>
          </cell>
          <cell r="K50">
            <v>0</v>
          </cell>
          <cell r="L50">
            <v>0</v>
          </cell>
          <cell r="M50">
            <v>0</v>
          </cell>
          <cell r="N50">
            <v>0</v>
          </cell>
          <cell r="O50">
            <v>0</v>
          </cell>
          <cell r="P50">
            <v>0</v>
          </cell>
          <cell r="Q50">
            <v>0</v>
          </cell>
          <cell r="R50">
            <v>0</v>
          </cell>
          <cell r="S50" t="str">
            <v>-</v>
          </cell>
          <cell r="T50">
            <v>0</v>
          </cell>
          <cell r="U50">
            <v>0</v>
          </cell>
          <cell r="V50">
            <v>0</v>
          </cell>
          <cell r="W50" t="str">
            <v>-</v>
          </cell>
          <cell r="X50">
            <v>0</v>
          </cell>
          <cell r="Y50">
            <v>0</v>
          </cell>
          <cell r="Z50">
            <v>0</v>
          </cell>
          <cell r="AA50" t="str">
            <v>-</v>
          </cell>
          <cell r="AB50">
            <v>0</v>
          </cell>
          <cell r="AC50">
            <v>0</v>
          </cell>
          <cell r="AD50">
            <v>0</v>
          </cell>
        </row>
        <row r="51">
          <cell r="B51">
            <v>11000222</v>
          </cell>
          <cell r="C51" t="str">
            <v>METOCLOPRAMID 10 MG (DUS 100 TAB)</v>
          </cell>
          <cell r="D51" t="str">
            <v>S01</v>
          </cell>
          <cell r="E51">
            <v>100</v>
          </cell>
          <cell r="F51">
            <v>11200</v>
          </cell>
          <cell r="G51" t="str">
            <v>DUS</v>
          </cell>
          <cell r="H51">
            <v>15825</v>
          </cell>
          <cell r="I51">
            <v>0</v>
          </cell>
          <cell r="J51">
            <v>0</v>
          </cell>
          <cell r="K51">
            <v>0</v>
          </cell>
          <cell r="L51">
            <v>0</v>
          </cell>
          <cell r="M51">
            <v>0</v>
          </cell>
          <cell r="N51">
            <v>0</v>
          </cell>
          <cell r="O51">
            <v>0</v>
          </cell>
          <cell r="P51">
            <v>0</v>
          </cell>
          <cell r="Q51">
            <v>0</v>
          </cell>
          <cell r="R51">
            <v>0</v>
          </cell>
          <cell r="S51" t="str">
            <v>-</v>
          </cell>
          <cell r="T51">
            <v>0</v>
          </cell>
          <cell r="U51">
            <v>0</v>
          </cell>
          <cell r="V51">
            <v>0</v>
          </cell>
          <cell r="W51" t="str">
            <v>-</v>
          </cell>
          <cell r="X51">
            <v>0</v>
          </cell>
          <cell r="Y51">
            <v>0</v>
          </cell>
          <cell r="Z51">
            <v>0</v>
          </cell>
          <cell r="AA51" t="str">
            <v>-</v>
          </cell>
          <cell r="AB51">
            <v>0</v>
          </cell>
          <cell r="AC51">
            <v>0</v>
          </cell>
          <cell r="AD51">
            <v>0</v>
          </cell>
        </row>
        <row r="52">
          <cell r="B52">
            <v>11000221</v>
          </cell>
          <cell r="C52" t="str">
            <v>METOCLOPRAMID 5 MG (DUS 100 TAB)</v>
          </cell>
          <cell r="D52" t="str">
            <v>S01</v>
          </cell>
          <cell r="E52">
            <v>100</v>
          </cell>
          <cell r="F52">
            <v>30000</v>
          </cell>
          <cell r="G52" t="str">
            <v>DUS</v>
          </cell>
          <cell r="H52">
            <v>4462</v>
          </cell>
          <cell r="I52">
            <v>29400</v>
          </cell>
          <cell r="J52">
            <v>0.98</v>
          </cell>
          <cell r="K52">
            <v>138768000</v>
          </cell>
          <cell r="L52">
            <v>29400</v>
          </cell>
          <cell r="M52">
            <v>0.98</v>
          </cell>
          <cell r="N52">
            <v>138768000</v>
          </cell>
          <cell r="O52">
            <v>0</v>
          </cell>
          <cell r="P52">
            <v>0</v>
          </cell>
          <cell r="Q52">
            <v>0</v>
          </cell>
          <cell r="R52">
            <v>0</v>
          </cell>
          <cell r="S52" t="str">
            <v>-</v>
          </cell>
          <cell r="T52">
            <v>0</v>
          </cell>
          <cell r="U52">
            <v>0</v>
          </cell>
          <cell r="V52">
            <v>0</v>
          </cell>
          <cell r="W52" t="str">
            <v>Optimasi Fasilitas banjaran dan Pengemasan masih dilakukan di makloon</v>
          </cell>
          <cell r="X52">
            <v>30000</v>
          </cell>
          <cell r="Y52">
            <v>1</v>
          </cell>
          <cell r="Z52">
            <v>133860000</v>
          </cell>
          <cell r="AA52" t="str">
            <v>-</v>
          </cell>
          <cell r="AB52">
            <v>0</v>
          </cell>
          <cell r="AC52">
            <v>0</v>
          </cell>
          <cell r="AD52">
            <v>0</v>
          </cell>
        </row>
        <row r="53">
          <cell r="B53">
            <v>11000223</v>
          </cell>
          <cell r="C53" t="str">
            <v>METRONIDAZOLE 250 MG (DUS 100 TAB)</v>
          </cell>
          <cell r="D53" t="str">
            <v>S01</v>
          </cell>
          <cell r="E53">
            <v>100</v>
          </cell>
          <cell r="F53">
            <v>7500</v>
          </cell>
          <cell r="G53" t="str">
            <v>DUS</v>
          </cell>
          <cell r="H53">
            <v>21309</v>
          </cell>
          <cell r="I53">
            <v>0</v>
          </cell>
          <cell r="J53">
            <v>0</v>
          </cell>
          <cell r="K53">
            <v>0</v>
          </cell>
          <cell r="L53">
            <v>0</v>
          </cell>
          <cell r="M53">
            <v>0</v>
          </cell>
          <cell r="N53">
            <v>0</v>
          </cell>
          <cell r="O53">
            <v>0</v>
          </cell>
          <cell r="P53">
            <v>0</v>
          </cell>
          <cell r="Q53">
            <v>0</v>
          </cell>
          <cell r="R53">
            <v>0</v>
          </cell>
          <cell r="S53" t="str">
            <v>-</v>
          </cell>
          <cell r="T53">
            <v>0</v>
          </cell>
          <cell r="U53">
            <v>0</v>
          </cell>
          <cell r="V53">
            <v>0</v>
          </cell>
          <cell r="W53" t="str">
            <v>-</v>
          </cell>
          <cell r="X53">
            <v>0</v>
          </cell>
          <cell r="Y53">
            <v>0</v>
          </cell>
          <cell r="Z53">
            <v>0</v>
          </cell>
          <cell r="AA53" t="str">
            <v>-</v>
          </cell>
          <cell r="AB53">
            <v>0</v>
          </cell>
          <cell r="AC53">
            <v>0</v>
          </cell>
          <cell r="AD53">
            <v>0</v>
          </cell>
        </row>
        <row r="54">
          <cell r="B54">
            <v>11000225</v>
          </cell>
          <cell r="C54" t="str">
            <v>METRONIDAZOLE 500 MG (DUS 100 TAB)</v>
          </cell>
          <cell r="D54" t="str">
            <v>S01</v>
          </cell>
          <cell r="E54">
            <v>100</v>
          </cell>
          <cell r="F54">
            <v>4307</v>
          </cell>
          <cell r="G54" t="str">
            <v>DUS</v>
          </cell>
          <cell r="H54">
            <v>27963</v>
          </cell>
          <cell r="I54">
            <v>49000</v>
          </cell>
          <cell r="J54">
            <v>11.37682841885303</v>
          </cell>
          <cell r="K54">
            <v>1370187000</v>
          </cell>
          <cell r="L54">
            <v>34300</v>
          </cell>
          <cell r="M54">
            <v>7.9637798931971213</v>
          </cell>
          <cell r="N54">
            <v>959130900</v>
          </cell>
          <cell r="O54">
            <v>16490</v>
          </cell>
          <cell r="P54">
            <v>3.8286510332017647</v>
          </cell>
          <cell r="Q54">
            <v>461109870</v>
          </cell>
          <cell r="R54">
            <v>0.48075801749271135</v>
          </cell>
          <cell r="S54" t="str">
            <v xml:space="preserve">Bahan baku SSG baru datang Per. 25 Maret 2021, sehingga proses baru bulan april </v>
          </cell>
          <cell r="T54">
            <v>17228</v>
          </cell>
          <cell r="U54">
            <v>4</v>
          </cell>
          <cell r="V54">
            <v>481746564</v>
          </cell>
          <cell r="W54" t="str">
            <v>-</v>
          </cell>
          <cell r="X54">
            <v>0</v>
          </cell>
          <cell r="Y54">
            <v>0</v>
          </cell>
          <cell r="Z54">
            <v>0</v>
          </cell>
          <cell r="AA54" t="str">
            <v>-</v>
          </cell>
          <cell r="AB54">
            <v>0</v>
          </cell>
          <cell r="AC54">
            <v>0</v>
          </cell>
          <cell r="AD54">
            <v>0</v>
          </cell>
        </row>
        <row r="55">
          <cell r="B55">
            <v>11000227</v>
          </cell>
          <cell r="C55" t="str">
            <v>NIFEDIPIN 10 MG (DUS 100 TAB)</v>
          </cell>
          <cell r="D55" t="str">
            <v>S01</v>
          </cell>
          <cell r="E55">
            <v>100</v>
          </cell>
          <cell r="F55">
            <v>9333</v>
          </cell>
          <cell r="G55" t="str">
            <v>DUS</v>
          </cell>
          <cell r="H55">
            <v>18122</v>
          </cell>
          <cell r="I55">
            <v>49000</v>
          </cell>
          <cell r="J55">
            <v>5.2501875066966681</v>
          </cell>
          <cell r="K55">
            <v>887978000</v>
          </cell>
          <cell r="L55">
            <v>29400</v>
          </cell>
          <cell r="M55">
            <v>3.1501125040180007</v>
          </cell>
          <cell r="N55">
            <v>532786800</v>
          </cell>
          <cell r="O55">
            <v>8912</v>
          </cell>
          <cell r="P55">
            <v>0.95489124611593268</v>
          </cell>
          <cell r="Q55">
            <v>161503264</v>
          </cell>
          <cell r="R55">
            <v>0.30312925170068028</v>
          </cell>
          <cell r="S55" t="str">
            <v xml:space="preserve">Bahan baku SSG baru datang Per. 25 Maret 2021, sehingga proses baru bulan April </v>
          </cell>
          <cell r="T55">
            <v>18666</v>
          </cell>
          <cell r="U55">
            <v>2</v>
          </cell>
          <cell r="V55">
            <v>338265252</v>
          </cell>
          <cell r="W55" t="str">
            <v>-</v>
          </cell>
          <cell r="X55">
            <v>0</v>
          </cell>
          <cell r="Y55">
            <v>0</v>
          </cell>
          <cell r="Z55">
            <v>0</v>
          </cell>
          <cell r="AA55" t="str">
            <v>-</v>
          </cell>
          <cell r="AB55">
            <v>0</v>
          </cell>
          <cell r="AC55">
            <v>0</v>
          </cell>
          <cell r="AD55">
            <v>0</v>
          </cell>
        </row>
        <row r="56">
          <cell r="B56">
            <v>11000229</v>
          </cell>
          <cell r="C56" t="str">
            <v>ORALIT (DUS 100 SASE)</v>
          </cell>
          <cell r="D56" t="str">
            <v>S01</v>
          </cell>
          <cell r="E56">
            <v>100</v>
          </cell>
          <cell r="F56">
            <v>680</v>
          </cell>
          <cell r="G56" t="str">
            <v>DUS</v>
          </cell>
          <cell r="H56">
            <v>66474</v>
          </cell>
          <cell r="I56">
            <v>20991</v>
          </cell>
          <cell r="J56">
            <v>30.869117647058822</v>
          </cell>
          <cell r="K56">
            <v>1395355734</v>
          </cell>
          <cell r="L56">
            <v>17326</v>
          </cell>
          <cell r="M56">
            <v>25.479411764705883</v>
          </cell>
          <cell r="N56">
            <v>1151728524</v>
          </cell>
          <cell r="O56">
            <v>3336</v>
          </cell>
          <cell r="P56">
            <v>4.9058823529411768</v>
          </cell>
          <cell r="Q56">
            <v>221757264</v>
          </cell>
          <cell r="R56">
            <v>0.19254299896109892</v>
          </cell>
          <cell r="S56" t="str">
            <v>-</v>
          </cell>
          <cell r="T56">
            <v>0</v>
          </cell>
          <cell r="U56">
            <v>0</v>
          </cell>
          <cell r="V56">
            <v>0</v>
          </cell>
          <cell r="W56" t="str">
            <v xml:space="preserve"> Pencairan polycetak yang mesin PB (Tetapi Lead Time nya cukup Lama sehingga kembali ke Poly ctk marchesini karena stok kosong) </v>
          </cell>
          <cell r="X56">
            <v>13990</v>
          </cell>
          <cell r="Y56">
            <v>20.573529411764707</v>
          </cell>
          <cell r="Z56">
            <v>929971260</v>
          </cell>
          <cell r="AA56" t="str">
            <v>-</v>
          </cell>
          <cell r="AB56">
            <v>0</v>
          </cell>
          <cell r="AC56">
            <v>0</v>
          </cell>
          <cell r="AD56">
            <v>0</v>
          </cell>
        </row>
        <row r="57">
          <cell r="B57">
            <v>11000232</v>
          </cell>
          <cell r="C57" t="str">
            <v>PARACETAMOL SIRUP (BTL 60 ML)</v>
          </cell>
          <cell r="D57" t="str">
            <v>S01</v>
          </cell>
          <cell r="E57">
            <v>1</v>
          </cell>
          <cell r="F57">
            <v>15000</v>
          </cell>
          <cell r="G57" t="str">
            <v>BT</v>
          </cell>
          <cell r="H57">
            <v>3291</v>
          </cell>
          <cell r="I57">
            <v>44100</v>
          </cell>
          <cell r="J57">
            <v>2.94</v>
          </cell>
          <cell r="K57">
            <v>145133100</v>
          </cell>
          <cell r="L57">
            <v>44100</v>
          </cell>
          <cell r="M57">
            <v>2.94</v>
          </cell>
          <cell r="N57">
            <v>145133100</v>
          </cell>
          <cell r="O57">
            <v>0</v>
          </cell>
          <cell r="P57">
            <v>0</v>
          </cell>
          <cell r="Q57">
            <v>0</v>
          </cell>
          <cell r="R57">
            <v>0</v>
          </cell>
          <cell r="S57" t="str">
            <v>-</v>
          </cell>
          <cell r="T57">
            <v>0</v>
          </cell>
          <cell r="U57">
            <v>0</v>
          </cell>
          <cell r="V57">
            <v>0</v>
          </cell>
          <cell r="W57" t="str">
            <v>-</v>
          </cell>
          <cell r="X57">
            <v>0</v>
          </cell>
          <cell r="Y57">
            <v>0</v>
          </cell>
          <cell r="Z57">
            <v>0</v>
          </cell>
          <cell r="AA57" t="str">
            <v>Stok Over berdasarkan Demand supply mulai Feb - Maret untuk Proses pengiriman di kirim bertahap tidak prioritas</v>
          </cell>
          <cell r="AB57">
            <v>45000</v>
          </cell>
          <cell r="AC57">
            <v>3</v>
          </cell>
          <cell r="AD57">
            <v>148095000</v>
          </cell>
        </row>
        <row r="58">
          <cell r="B58">
            <v>11000233</v>
          </cell>
          <cell r="C58" t="str">
            <v>PHENOBARBITAL 30 MG TAB (DUS 100 TAB)</v>
          </cell>
          <cell r="D58" t="str">
            <v>S01</v>
          </cell>
          <cell r="E58">
            <v>100</v>
          </cell>
          <cell r="F58">
            <v>22400</v>
          </cell>
          <cell r="G58" t="str">
            <v>DUS</v>
          </cell>
          <cell r="H58">
            <v>16270</v>
          </cell>
          <cell r="I58">
            <v>257654</v>
          </cell>
          <cell r="J58">
            <v>11.502410714285714</v>
          </cell>
          <cell r="K58">
            <v>4192030580</v>
          </cell>
          <cell r="L58">
            <v>94080</v>
          </cell>
          <cell r="M58">
            <v>4.2</v>
          </cell>
          <cell r="N58">
            <v>1530681600</v>
          </cell>
          <cell r="O58">
            <v>21733</v>
          </cell>
          <cell r="P58">
            <v>0.97022321428571423</v>
          </cell>
          <cell r="Q58">
            <v>353595910</v>
          </cell>
          <cell r="R58">
            <v>0.23100552721088435</v>
          </cell>
          <cell r="S58" t="str">
            <v xml:space="preserve">Bahan baku SSG baru datang Per. 25 Maret 2021, sehingga proses baru bulan April </v>
          </cell>
          <cell r="T58">
            <v>67200</v>
          </cell>
          <cell r="U58">
            <v>3</v>
          </cell>
          <cell r="V58">
            <v>1093344000</v>
          </cell>
          <cell r="W58" t="str">
            <v>-</v>
          </cell>
          <cell r="X58">
            <v>0</v>
          </cell>
          <cell r="Y58">
            <v>0</v>
          </cell>
          <cell r="Z58">
            <v>0</v>
          </cell>
          <cell r="AA58" t="str">
            <v>-</v>
          </cell>
          <cell r="AB58">
            <v>0</v>
          </cell>
          <cell r="AC58">
            <v>0</v>
          </cell>
          <cell r="AD58">
            <v>0</v>
          </cell>
        </row>
        <row r="59">
          <cell r="B59">
            <v>11000241</v>
          </cell>
          <cell r="C59" t="str">
            <v>PIROXICAM 10 MG (DUS 100 TAB)</v>
          </cell>
          <cell r="D59" t="str">
            <v>S01</v>
          </cell>
          <cell r="E59">
            <v>100</v>
          </cell>
          <cell r="F59">
            <v>20000</v>
          </cell>
          <cell r="G59" t="str">
            <v>DUS</v>
          </cell>
          <cell r="H59">
            <v>12317</v>
          </cell>
          <cell r="I59">
            <v>58800</v>
          </cell>
          <cell r="J59">
            <v>2.94</v>
          </cell>
          <cell r="K59">
            <v>724239600</v>
          </cell>
          <cell r="L59">
            <v>19600</v>
          </cell>
          <cell r="M59">
            <v>0.98</v>
          </cell>
          <cell r="N59">
            <v>241413200</v>
          </cell>
          <cell r="O59">
            <v>0</v>
          </cell>
          <cell r="P59">
            <v>0</v>
          </cell>
          <cell r="Q59">
            <v>0</v>
          </cell>
          <cell r="R59">
            <v>0</v>
          </cell>
          <cell r="S59" t="str">
            <v>-</v>
          </cell>
          <cell r="T59">
            <v>0</v>
          </cell>
          <cell r="U59">
            <v>0</v>
          </cell>
          <cell r="V59">
            <v>0</v>
          </cell>
          <cell r="W59" t="str">
            <v>-</v>
          </cell>
          <cell r="X59">
            <v>0</v>
          </cell>
          <cell r="Y59">
            <v>0</v>
          </cell>
          <cell r="Z59">
            <v>0</v>
          </cell>
          <cell r="AA59" t="str">
            <v>Stok Over berdasarkan Demand supply mulai Feb - Maret baru ada permintaan di bulan April</v>
          </cell>
          <cell r="AB59">
            <v>20000</v>
          </cell>
          <cell r="AC59">
            <v>1</v>
          </cell>
          <cell r="AD59">
            <v>246340000</v>
          </cell>
        </row>
        <row r="60">
          <cell r="B60">
            <v>11000243</v>
          </cell>
          <cell r="C60" t="str">
            <v>PIROXICAM 20 MG (DUS 100 TAB)</v>
          </cell>
          <cell r="D60" t="str">
            <v>S01</v>
          </cell>
          <cell r="E60">
            <v>100</v>
          </cell>
          <cell r="F60">
            <v>11200</v>
          </cell>
          <cell r="G60" t="str">
            <v>DUS</v>
          </cell>
          <cell r="H60">
            <v>16237</v>
          </cell>
          <cell r="I60">
            <v>450016</v>
          </cell>
          <cell r="J60">
            <v>40.18</v>
          </cell>
          <cell r="K60">
            <v>7306909792</v>
          </cell>
          <cell r="L60">
            <v>307328</v>
          </cell>
          <cell r="M60">
            <v>27.44</v>
          </cell>
          <cell r="N60">
            <v>4990084736</v>
          </cell>
          <cell r="O60">
            <v>188694</v>
          </cell>
          <cell r="P60">
            <v>16.84767857142857</v>
          </cell>
          <cell r="Q60">
            <v>3063824478</v>
          </cell>
          <cell r="R60">
            <v>0.6139824552269888</v>
          </cell>
          <cell r="S60" t="str">
            <v>-</v>
          </cell>
          <cell r="T60">
            <v>0</v>
          </cell>
          <cell r="U60">
            <v>0</v>
          </cell>
          <cell r="V60">
            <v>0</v>
          </cell>
          <cell r="W60" t="str">
            <v>Antri Mesin pada proses pencetakan : Killian RTS (1) dan Korsch 2, karena sampai saat ini 3 mesin cetak masih rusak (Korsch 1 nunggu sparepart datang pertengahan April,  Kilian 2 KTP 720 nunggu sparepart canbus sdh PR, Fette P2200 rusak memori sdh PR</v>
          </cell>
          <cell r="X60">
            <v>112000</v>
          </cell>
          <cell r="Y60">
            <v>10</v>
          </cell>
          <cell r="Z60">
            <v>1818544000</v>
          </cell>
          <cell r="AA60" t="str">
            <v>-</v>
          </cell>
          <cell r="AB60">
            <v>0</v>
          </cell>
          <cell r="AC60">
            <v>0</v>
          </cell>
          <cell r="AD60">
            <v>0</v>
          </cell>
        </row>
        <row r="61">
          <cell r="B61">
            <v>11000248</v>
          </cell>
          <cell r="C61" t="str">
            <v>PYRANTEL 125 MG (DUS 100 TAB)</v>
          </cell>
          <cell r="D61" t="str">
            <v>S01</v>
          </cell>
          <cell r="E61">
            <v>100</v>
          </cell>
          <cell r="F61">
            <v>4500</v>
          </cell>
          <cell r="G61" t="str">
            <v>DUS</v>
          </cell>
          <cell r="H61">
            <v>56782</v>
          </cell>
          <cell r="I61">
            <v>13230</v>
          </cell>
          <cell r="J61">
            <v>2.94</v>
          </cell>
          <cell r="K61">
            <v>751225860</v>
          </cell>
          <cell r="L61">
            <v>13230</v>
          </cell>
          <cell r="M61">
            <v>2.94</v>
          </cell>
          <cell r="N61">
            <v>751225860</v>
          </cell>
          <cell r="O61">
            <v>0</v>
          </cell>
          <cell r="P61">
            <v>0</v>
          </cell>
          <cell r="Q61">
            <v>0</v>
          </cell>
          <cell r="R61">
            <v>0</v>
          </cell>
          <cell r="S61" t="str">
            <v>-</v>
          </cell>
          <cell r="T61">
            <v>0</v>
          </cell>
          <cell r="U61">
            <v>0</v>
          </cell>
          <cell r="V61">
            <v>0</v>
          </cell>
          <cell r="W61" t="str">
            <v>Tahap Optimasi 3 batch pertama set-uo Berhenti</v>
          </cell>
          <cell r="X61">
            <v>13500</v>
          </cell>
          <cell r="Y61">
            <v>3</v>
          </cell>
          <cell r="Z61">
            <v>766557000</v>
          </cell>
          <cell r="AA61" t="str">
            <v>-</v>
          </cell>
          <cell r="AB61">
            <v>0</v>
          </cell>
          <cell r="AC61">
            <v>0</v>
          </cell>
          <cell r="AD61">
            <v>0</v>
          </cell>
        </row>
        <row r="62">
          <cell r="B62">
            <v>11000251</v>
          </cell>
          <cell r="C62" t="str">
            <v>PYRAZINAMIDE 500 MG (DUS 100 TAB)</v>
          </cell>
          <cell r="D62" t="str">
            <v>S01</v>
          </cell>
          <cell r="E62">
            <v>100</v>
          </cell>
          <cell r="F62">
            <v>4000</v>
          </cell>
          <cell r="G62" t="str">
            <v>DUS</v>
          </cell>
          <cell r="H62">
            <v>31514</v>
          </cell>
          <cell r="I62">
            <v>24500</v>
          </cell>
          <cell r="J62">
            <v>6.125</v>
          </cell>
          <cell r="K62">
            <v>772093000</v>
          </cell>
          <cell r="L62">
            <v>14700</v>
          </cell>
          <cell r="M62">
            <v>3.6749999999999998</v>
          </cell>
          <cell r="N62">
            <v>463255800</v>
          </cell>
          <cell r="O62">
            <v>3852</v>
          </cell>
          <cell r="P62">
            <v>0.96299999999999997</v>
          </cell>
          <cell r="Q62">
            <v>121391928</v>
          </cell>
          <cell r="R62">
            <v>0.26204081632653059</v>
          </cell>
          <cell r="S62" t="str">
            <v>-</v>
          </cell>
          <cell r="T62">
            <v>0</v>
          </cell>
          <cell r="U62">
            <v>0</v>
          </cell>
          <cell r="V62">
            <v>0</v>
          </cell>
          <cell r="W62" t="str">
            <v>Tahap Optimasi 3 batch pertama set-uo Berhenti</v>
          </cell>
          <cell r="X62">
            <v>12000</v>
          </cell>
          <cell r="Y62">
            <v>3</v>
          </cell>
          <cell r="Z62">
            <v>378168000</v>
          </cell>
          <cell r="AA62" t="str">
            <v>-</v>
          </cell>
          <cell r="AB62">
            <v>0</v>
          </cell>
          <cell r="AC62">
            <v>0</v>
          </cell>
          <cell r="AD62">
            <v>0</v>
          </cell>
        </row>
        <row r="63">
          <cell r="B63">
            <v>11000253</v>
          </cell>
          <cell r="C63" t="str">
            <v>QUININE 222 MG TAB (DUS 60 TAB)</v>
          </cell>
          <cell r="D63" t="str">
            <v>S01</v>
          </cell>
          <cell r="E63">
            <v>60</v>
          </cell>
          <cell r="F63">
            <v>17610</v>
          </cell>
          <cell r="G63" t="str">
            <v>DUS</v>
          </cell>
          <cell r="H63">
            <v>23349</v>
          </cell>
          <cell r="I63">
            <v>0</v>
          </cell>
          <cell r="J63">
            <v>0</v>
          </cell>
          <cell r="K63">
            <v>0</v>
          </cell>
          <cell r="L63">
            <v>0</v>
          </cell>
          <cell r="M63">
            <v>0</v>
          </cell>
          <cell r="N63">
            <v>0</v>
          </cell>
          <cell r="O63">
            <v>0</v>
          </cell>
          <cell r="P63">
            <v>0</v>
          </cell>
          <cell r="Q63">
            <v>0</v>
          </cell>
          <cell r="R63">
            <v>0</v>
          </cell>
          <cell r="S63" t="str">
            <v>-</v>
          </cell>
          <cell r="T63">
            <v>0</v>
          </cell>
          <cell r="U63">
            <v>0</v>
          </cell>
          <cell r="V63">
            <v>0</v>
          </cell>
          <cell r="W63" t="str">
            <v>-</v>
          </cell>
          <cell r="X63">
            <v>0</v>
          </cell>
          <cell r="Y63">
            <v>0</v>
          </cell>
          <cell r="Z63">
            <v>0</v>
          </cell>
          <cell r="AA63" t="str">
            <v>-</v>
          </cell>
          <cell r="AB63">
            <v>0</v>
          </cell>
          <cell r="AC63">
            <v>0</v>
          </cell>
          <cell r="AD63">
            <v>0</v>
          </cell>
        </row>
        <row r="64">
          <cell r="B64">
            <v>11000256</v>
          </cell>
          <cell r="C64" t="str">
            <v>RANITIDIN 150 MG (DUS 30 TAB)</v>
          </cell>
          <cell r="D64" t="str">
            <v>S01</v>
          </cell>
          <cell r="E64">
            <v>30</v>
          </cell>
          <cell r="F64">
            <v>20000</v>
          </cell>
          <cell r="G64" t="str">
            <v>DUS</v>
          </cell>
          <cell r="H64">
            <v>11088</v>
          </cell>
          <cell r="I64">
            <v>0</v>
          </cell>
          <cell r="J64">
            <v>0</v>
          </cell>
          <cell r="K64">
            <v>0</v>
          </cell>
          <cell r="L64">
            <v>0</v>
          </cell>
          <cell r="M64">
            <v>0</v>
          </cell>
          <cell r="N64">
            <v>0</v>
          </cell>
          <cell r="O64">
            <v>0</v>
          </cell>
          <cell r="P64">
            <v>0</v>
          </cell>
          <cell r="Q64">
            <v>0</v>
          </cell>
          <cell r="R64">
            <v>0</v>
          </cell>
          <cell r="S64" t="str">
            <v>-</v>
          </cell>
          <cell r="T64">
            <v>0</v>
          </cell>
          <cell r="U64">
            <v>0</v>
          </cell>
          <cell r="V64">
            <v>0</v>
          </cell>
          <cell r="W64" t="str">
            <v>-</v>
          </cell>
          <cell r="X64">
            <v>0</v>
          </cell>
          <cell r="Y64">
            <v>0</v>
          </cell>
          <cell r="Z64">
            <v>0</v>
          </cell>
          <cell r="AA64" t="str">
            <v>-</v>
          </cell>
          <cell r="AB64">
            <v>0</v>
          </cell>
          <cell r="AC64">
            <v>0</v>
          </cell>
          <cell r="AD64">
            <v>0</v>
          </cell>
        </row>
        <row r="65">
          <cell r="B65">
            <v>11000259</v>
          </cell>
          <cell r="C65" t="str">
            <v>SALBUTAMOL 2 MG (DUS 100 TAB)</v>
          </cell>
          <cell r="D65" t="str">
            <v>S01</v>
          </cell>
          <cell r="E65">
            <v>100</v>
          </cell>
          <cell r="F65">
            <v>25454</v>
          </cell>
          <cell r="G65" t="str">
            <v>DUS</v>
          </cell>
          <cell r="H65">
            <v>8804</v>
          </cell>
          <cell r="I65">
            <v>411248</v>
          </cell>
          <cell r="J65">
            <v>16.156517639663708</v>
          </cell>
          <cell r="K65">
            <v>3620627392</v>
          </cell>
          <cell r="L65">
            <v>261572</v>
          </cell>
          <cell r="M65">
            <v>10.276263062779917</v>
          </cell>
          <cell r="N65">
            <v>2302879888</v>
          </cell>
          <cell r="O65">
            <v>243022</v>
          </cell>
          <cell r="P65">
            <v>9.5474974463738516</v>
          </cell>
          <cell r="Q65">
            <v>2139565688</v>
          </cell>
          <cell r="R65">
            <v>0.92908262352239535</v>
          </cell>
          <cell r="S65" t="str">
            <v>-</v>
          </cell>
          <cell r="T65">
            <v>0</v>
          </cell>
          <cell r="U65">
            <v>0</v>
          </cell>
          <cell r="V65">
            <v>0</v>
          </cell>
          <cell r="W65" t="str">
            <v>-</v>
          </cell>
          <cell r="X65">
            <v>0</v>
          </cell>
          <cell r="Y65">
            <v>0</v>
          </cell>
          <cell r="Z65">
            <v>0</v>
          </cell>
          <cell r="AA65" t="str">
            <v>-</v>
          </cell>
          <cell r="AB65">
            <v>0</v>
          </cell>
          <cell r="AC65">
            <v>0</v>
          </cell>
          <cell r="AD65">
            <v>0</v>
          </cell>
        </row>
        <row r="66">
          <cell r="B66">
            <v>11000262</v>
          </cell>
          <cell r="C66" t="str">
            <v>SALBUTAMOL 4 MG (DUS 100 TAB)</v>
          </cell>
          <cell r="D66" t="str">
            <v>S01</v>
          </cell>
          <cell r="E66">
            <v>100</v>
          </cell>
          <cell r="F66">
            <v>24000</v>
          </cell>
          <cell r="G66" t="str">
            <v>DUS</v>
          </cell>
          <cell r="H66">
            <v>10362</v>
          </cell>
          <cell r="I66">
            <v>223440</v>
          </cell>
          <cell r="J66">
            <v>9.31</v>
          </cell>
          <cell r="K66">
            <v>2315285280</v>
          </cell>
          <cell r="L66">
            <v>164640</v>
          </cell>
          <cell r="M66">
            <v>6.86</v>
          </cell>
          <cell r="N66">
            <v>1705999680</v>
          </cell>
          <cell r="O66">
            <v>58382</v>
          </cell>
          <cell r="P66">
            <v>2.4325833333333335</v>
          </cell>
          <cell r="Q66">
            <v>604954284</v>
          </cell>
          <cell r="R66">
            <v>0.35460398445092323</v>
          </cell>
          <cell r="S66" t="str">
            <v>Kekurangan bahan baku salbutamol sulfat Est. 21 Mei 2021</v>
          </cell>
          <cell r="T66">
            <v>48000</v>
          </cell>
          <cell r="U66">
            <v>2</v>
          </cell>
          <cell r="V66">
            <v>497376000</v>
          </cell>
          <cell r="W66" t="str">
            <v>Adanya sticking pada proses pencetakan</v>
          </cell>
          <cell r="X66">
            <v>24000</v>
          </cell>
          <cell r="Y66">
            <v>1</v>
          </cell>
          <cell r="Z66">
            <v>248688000</v>
          </cell>
          <cell r="AA66" t="str">
            <v xml:space="preserve">Produk di hold pada bulan Februari </v>
          </cell>
          <cell r="AB66">
            <v>48000</v>
          </cell>
          <cell r="AC66">
            <v>2</v>
          </cell>
          <cell r="AD66">
            <v>497376000</v>
          </cell>
        </row>
        <row r="67">
          <cell r="B67">
            <v>11000264</v>
          </cell>
          <cell r="C67" t="str">
            <v>SIMVASTATIN 10 MG (DUS 50 TAB)</v>
          </cell>
          <cell r="D67" t="str">
            <v>S01</v>
          </cell>
          <cell r="E67">
            <v>50</v>
          </cell>
          <cell r="F67">
            <v>60000</v>
          </cell>
          <cell r="G67" t="str">
            <v>DUS</v>
          </cell>
          <cell r="H67">
            <v>6879</v>
          </cell>
          <cell r="I67">
            <v>382200</v>
          </cell>
          <cell r="J67">
            <v>6.37</v>
          </cell>
          <cell r="K67">
            <v>2629153800</v>
          </cell>
          <cell r="L67">
            <v>264600</v>
          </cell>
          <cell r="M67">
            <v>4.41</v>
          </cell>
          <cell r="N67">
            <v>1820183400</v>
          </cell>
          <cell r="O67">
            <v>117959</v>
          </cell>
          <cell r="P67">
            <v>1.9659833333333334</v>
          </cell>
          <cell r="Q67">
            <v>811439961</v>
          </cell>
          <cell r="R67">
            <v>0.44580120937263795</v>
          </cell>
          <cell r="S67" t="str">
            <v>Kekurangan bahan kemas poly cetak simvastatin baru datang : 23 April 2021</v>
          </cell>
          <cell r="T67">
            <v>120000</v>
          </cell>
          <cell r="U67">
            <v>2</v>
          </cell>
          <cell r="V67">
            <v>825480000</v>
          </cell>
          <cell r="W67" t="str">
            <v>-</v>
          </cell>
          <cell r="X67">
            <v>0</v>
          </cell>
          <cell r="Y67">
            <v>0</v>
          </cell>
          <cell r="Z67">
            <v>0</v>
          </cell>
          <cell r="AA67" t="str">
            <v>-</v>
          </cell>
          <cell r="AB67">
            <v>0</v>
          </cell>
          <cell r="AC67">
            <v>0</v>
          </cell>
          <cell r="AD67">
            <v>0</v>
          </cell>
        </row>
        <row r="68">
          <cell r="B68">
            <v>11000266</v>
          </cell>
          <cell r="C68" t="str">
            <v>SIMVASTATIN 20 MG (DUS 50 TAB)</v>
          </cell>
          <cell r="D68" t="str">
            <v>S01</v>
          </cell>
          <cell r="E68">
            <v>50</v>
          </cell>
          <cell r="F68">
            <v>30000</v>
          </cell>
          <cell r="G68" t="str">
            <v>DUS</v>
          </cell>
          <cell r="H68">
            <v>6573</v>
          </cell>
          <cell r="I68">
            <v>1140073</v>
          </cell>
          <cell r="J68">
            <v>38.002433333333336</v>
          </cell>
          <cell r="K68">
            <v>7493699829</v>
          </cell>
          <cell r="L68">
            <v>757873</v>
          </cell>
          <cell r="M68">
            <v>25.262433333333334</v>
          </cell>
          <cell r="N68">
            <v>4981499229</v>
          </cell>
          <cell r="O68">
            <v>145263</v>
          </cell>
          <cell r="P68">
            <v>4.8421000000000003</v>
          </cell>
          <cell r="Q68">
            <v>954813699</v>
          </cell>
          <cell r="R68">
            <v>0.19167195559150413</v>
          </cell>
          <cell r="S68" t="str">
            <v>Adanya masalah Bahan Baku ex Sungwun sehingga terjadi variasi tebal dan pengemasan perlu dilakukan di mesin ex bandung dimana poly ctk yang tersedia untuk siebler sehingga menunggu kedatangan Poly Cetak bandung</v>
          </cell>
          <cell r="T68">
            <v>612610</v>
          </cell>
          <cell r="U68">
            <v>20.420333333333332</v>
          </cell>
          <cell r="V68">
            <v>4026685530</v>
          </cell>
          <cell r="W68" t="str">
            <v>-</v>
          </cell>
          <cell r="X68">
            <v>0</v>
          </cell>
          <cell r="Y68">
            <v>0</v>
          </cell>
          <cell r="Z68">
            <v>0</v>
          </cell>
          <cell r="AA68" t="str">
            <v>-</v>
          </cell>
          <cell r="AB68">
            <v>0</v>
          </cell>
          <cell r="AC68">
            <v>0</v>
          </cell>
          <cell r="AD68">
            <v>0</v>
          </cell>
        </row>
        <row r="69">
          <cell r="B69">
            <v>11000268</v>
          </cell>
          <cell r="C69" t="str">
            <v>SULFADOXINE PYRIMETHAMINE (DUS 100 TAB)</v>
          </cell>
          <cell r="D69" t="str">
            <v>S01</v>
          </cell>
          <cell r="E69">
            <v>100</v>
          </cell>
          <cell r="F69">
            <v>2000</v>
          </cell>
          <cell r="G69" t="str">
            <v>DUS</v>
          </cell>
          <cell r="H69">
            <v>88090</v>
          </cell>
          <cell r="I69">
            <v>0</v>
          </cell>
          <cell r="J69">
            <v>0</v>
          </cell>
          <cell r="K69">
            <v>0</v>
          </cell>
          <cell r="L69">
            <v>0</v>
          </cell>
          <cell r="M69">
            <v>0</v>
          </cell>
          <cell r="N69">
            <v>0</v>
          </cell>
          <cell r="O69">
            <v>0</v>
          </cell>
          <cell r="P69">
            <v>0</v>
          </cell>
          <cell r="Q69">
            <v>0</v>
          </cell>
          <cell r="R69">
            <v>0</v>
          </cell>
          <cell r="S69" t="str">
            <v>-</v>
          </cell>
          <cell r="T69">
            <v>0</v>
          </cell>
          <cell r="U69">
            <v>0</v>
          </cell>
          <cell r="V69">
            <v>0</v>
          </cell>
          <cell r="W69" t="str">
            <v>-</v>
          </cell>
          <cell r="X69">
            <v>0</v>
          </cell>
          <cell r="Y69">
            <v>0</v>
          </cell>
          <cell r="Z69">
            <v>0</v>
          </cell>
          <cell r="AA69" t="str">
            <v>-</v>
          </cell>
          <cell r="AB69">
            <v>0</v>
          </cell>
          <cell r="AC69">
            <v>0</v>
          </cell>
          <cell r="AD69">
            <v>0</v>
          </cell>
        </row>
        <row r="70">
          <cell r="B70">
            <v>11000793</v>
          </cell>
          <cell r="C70" t="str">
            <v>TABLET TAMBAH DARAH NEO (TSG)(DUS100TAB)</v>
          </cell>
          <cell r="D70" t="str">
            <v>S01</v>
          </cell>
          <cell r="E70">
            <v>100</v>
          </cell>
          <cell r="F70">
            <v>7368</v>
          </cell>
          <cell r="G70" t="str">
            <v>DUS</v>
          </cell>
          <cell r="H70">
            <v>14667</v>
          </cell>
          <cell r="I70">
            <v>1482037</v>
          </cell>
          <cell r="J70">
            <v>201.14508686210641</v>
          </cell>
          <cell r="K70">
            <v>21857038269</v>
          </cell>
          <cell r="L70">
            <v>750404</v>
          </cell>
          <cell r="M70">
            <v>101.84636264929425</v>
          </cell>
          <cell r="N70">
            <v>11126177058</v>
          </cell>
          <cell r="O70">
            <v>547951</v>
          </cell>
          <cell r="P70">
            <v>74.369028230184583</v>
          </cell>
          <cell r="Q70">
            <v>8036797317</v>
          </cell>
          <cell r="R70">
            <v>0.72233232269311598</v>
          </cell>
          <cell r="S70" t="str">
            <v>Bahan baku SSG baru datang Per. 25 Maret 2021, sehingga proses baru bulan april dan kekurangan Opadry Red baru datang 6 Mei 2021</v>
          </cell>
          <cell r="T70">
            <v>202453.00000000003</v>
          </cell>
          <cell r="U70">
            <v>27.477334419109667</v>
          </cell>
          <cell r="V70">
            <v>2969378151.0000005</v>
          </cell>
          <cell r="W70" t="str">
            <v>-</v>
          </cell>
          <cell r="X70">
            <v>0</v>
          </cell>
          <cell r="Y70">
            <v>0</v>
          </cell>
          <cell r="Z70">
            <v>0</v>
          </cell>
          <cell r="AA70" t="str">
            <v>-</v>
          </cell>
          <cell r="AB70">
            <v>0</v>
          </cell>
          <cell r="AC70">
            <v>0</v>
          </cell>
          <cell r="AD70">
            <v>0</v>
          </cell>
        </row>
        <row r="71">
          <cell r="B71">
            <v>11000274</v>
          </cell>
          <cell r="C71" t="str">
            <v>VERAPAMIL  80 MG (DUS 100 TAB)</v>
          </cell>
          <cell r="D71" t="str">
            <v>S01</v>
          </cell>
          <cell r="E71">
            <v>100</v>
          </cell>
          <cell r="F71">
            <v>4000</v>
          </cell>
          <cell r="G71" t="str">
            <v>DUS</v>
          </cell>
          <cell r="H71">
            <v>37188</v>
          </cell>
          <cell r="I71">
            <v>7840</v>
          </cell>
          <cell r="J71">
            <v>1.96</v>
          </cell>
          <cell r="K71">
            <v>291553920</v>
          </cell>
          <cell r="L71">
            <v>7840</v>
          </cell>
          <cell r="M71">
            <v>1.96</v>
          </cell>
          <cell r="N71">
            <v>291553920</v>
          </cell>
          <cell r="O71">
            <v>0</v>
          </cell>
          <cell r="P71">
            <v>0</v>
          </cell>
          <cell r="Q71">
            <v>0</v>
          </cell>
          <cell r="R71">
            <v>0</v>
          </cell>
          <cell r="S71" t="str">
            <v>-</v>
          </cell>
          <cell r="T71">
            <v>0</v>
          </cell>
          <cell r="U71">
            <v>0</v>
          </cell>
          <cell r="V71">
            <v>0</v>
          </cell>
          <cell r="W71" t="str">
            <v>Optimasi Fasilitas banjaran baru selesai tahap salut 4 April 2021 batch selanjutnya baru bisa turun</v>
          </cell>
          <cell r="X71">
            <v>8000</v>
          </cell>
          <cell r="Y71">
            <v>2</v>
          </cell>
          <cell r="Z71">
            <v>297504000</v>
          </cell>
          <cell r="AA71" t="str">
            <v>-</v>
          </cell>
          <cell r="AB71">
            <v>0</v>
          </cell>
          <cell r="AC71">
            <v>0</v>
          </cell>
          <cell r="AD71">
            <v>0</v>
          </cell>
        </row>
        <row r="72">
          <cell r="B72">
            <v>11000275</v>
          </cell>
          <cell r="C72" t="str">
            <v>VITAMIN B1 100 MG TAB(SUPL)(DUS 100 TAB)</v>
          </cell>
          <cell r="D72" t="str">
            <v>S01</v>
          </cell>
          <cell r="E72">
            <v>100</v>
          </cell>
          <cell r="F72">
            <v>12444</v>
          </cell>
          <cell r="G72" t="str">
            <v>DUS</v>
          </cell>
          <cell r="H72">
            <v>15108</v>
          </cell>
          <cell r="I72">
            <v>25480</v>
          </cell>
          <cell r="J72">
            <v>2.0475731276117006</v>
          </cell>
          <cell r="K72">
            <v>384951840</v>
          </cell>
          <cell r="L72">
            <v>12740</v>
          </cell>
          <cell r="M72">
            <v>1.0237865638058503</v>
          </cell>
          <cell r="N72">
            <v>192475920</v>
          </cell>
          <cell r="O72">
            <v>0</v>
          </cell>
          <cell r="P72">
            <v>0</v>
          </cell>
          <cell r="Q72">
            <v>0</v>
          </cell>
          <cell r="R72">
            <v>0</v>
          </cell>
          <cell r="S72" t="str">
            <v>-</v>
          </cell>
          <cell r="T72">
            <v>0</v>
          </cell>
          <cell r="U72">
            <v>0</v>
          </cell>
          <cell r="V72">
            <v>0</v>
          </cell>
          <cell r="W72" t="str">
            <v>Optimasi fasilitas banjaran antri set up berhenti pada proses pencetakan</v>
          </cell>
          <cell r="X72">
            <v>12444</v>
          </cell>
          <cell r="Y72">
            <v>1</v>
          </cell>
          <cell r="Z72">
            <v>188003952</v>
          </cell>
          <cell r="AA72" t="str">
            <v>-</v>
          </cell>
          <cell r="AB72">
            <v>0</v>
          </cell>
          <cell r="AC72">
            <v>0</v>
          </cell>
          <cell r="AD72">
            <v>0</v>
          </cell>
        </row>
        <row r="73">
          <cell r="B73">
            <v>11000488</v>
          </cell>
          <cell r="C73" t="str">
            <v>VITAMIN B1 50 MG (SUPLEMEN)(DUS100TAB)</v>
          </cell>
          <cell r="D73" t="str">
            <v>S01</v>
          </cell>
          <cell r="E73">
            <v>100</v>
          </cell>
          <cell r="F73">
            <v>22400</v>
          </cell>
          <cell r="G73" t="str">
            <v>DUS</v>
          </cell>
          <cell r="H73">
            <v>14860</v>
          </cell>
          <cell r="I73">
            <v>87808</v>
          </cell>
          <cell r="J73">
            <v>3.92</v>
          </cell>
          <cell r="K73">
            <v>1304826880</v>
          </cell>
          <cell r="L73">
            <v>87808</v>
          </cell>
          <cell r="M73">
            <v>3.92</v>
          </cell>
          <cell r="N73">
            <v>1304826880</v>
          </cell>
          <cell r="O73">
            <v>0</v>
          </cell>
          <cell r="P73">
            <v>0</v>
          </cell>
          <cell r="Q73">
            <v>0</v>
          </cell>
          <cell r="R73">
            <v>0</v>
          </cell>
          <cell r="S73" t="str">
            <v>Poly cetak Vitamin B1 baru datang : 15 April dan bahan baku Thaiamin baru datang : 15 April 2021</v>
          </cell>
          <cell r="T73">
            <v>89600</v>
          </cell>
          <cell r="U73">
            <v>4</v>
          </cell>
          <cell r="V73">
            <v>1331456000</v>
          </cell>
          <cell r="W73" t="str">
            <v>-</v>
          </cell>
          <cell r="X73">
            <v>0</v>
          </cell>
          <cell r="Y73">
            <v>0</v>
          </cell>
          <cell r="Z73">
            <v>0</v>
          </cell>
          <cell r="AA73" t="str">
            <v>-</v>
          </cell>
          <cell r="AB73">
            <v>0</v>
          </cell>
          <cell r="AC73">
            <v>0</v>
          </cell>
          <cell r="AD73">
            <v>0</v>
          </cell>
        </row>
        <row r="74">
          <cell r="B74">
            <v>11000485</v>
          </cell>
          <cell r="C74" t="str">
            <v>VITAMIN B12 50 MCG (SUPLEMEN)(DUS100TAB)</v>
          </cell>
          <cell r="D74" t="str">
            <v>S01</v>
          </cell>
          <cell r="E74">
            <v>100</v>
          </cell>
          <cell r="F74">
            <v>30000</v>
          </cell>
          <cell r="G74" t="str">
            <v>DUS</v>
          </cell>
          <cell r="H74">
            <v>11492</v>
          </cell>
          <cell r="I74">
            <v>0</v>
          </cell>
          <cell r="J74">
            <v>0</v>
          </cell>
          <cell r="K74">
            <v>0</v>
          </cell>
          <cell r="L74">
            <v>0</v>
          </cell>
          <cell r="M74">
            <v>0</v>
          </cell>
          <cell r="N74">
            <v>0</v>
          </cell>
          <cell r="O74">
            <v>0</v>
          </cell>
          <cell r="P74">
            <v>0</v>
          </cell>
          <cell r="Q74">
            <v>0</v>
          </cell>
          <cell r="R74">
            <v>0</v>
          </cell>
          <cell r="S74" t="str">
            <v>-</v>
          </cell>
          <cell r="T74">
            <v>0</v>
          </cell>
          <cell r="U74">
            <v>0</v>
          </cell>
          <cell r="V74">
            <v>0</v>
          </cell>
          <cell r="W74" t="str">
            <v>-</v>
          </cell>
          <cell r="X74">
            <v>0</v>
          </cell>
          <cell r="Y74">
            <v>0</v>
          </cell>
          <cell r="Z74">
            <v>0</v>
          </cell>
          <cell r="AA74" t="str">
            <v>-</v>
          </cell>
          <cell r="AB74">
            <v>0</v>
          </cell>
          <cell r="AC74">
            <v>0</v>
          </cell>
          <cell r="AD74">
            <v>0</v>
          </cell>
        </row>
        <row r="75">
          <cell r="B75">
            <v>11000486</v>
          </cell>
          <cell r="C75" t="str">
            <v>VITAMIN B6 10 MG (SUPLEMEN)(DUS100TAB)</v>
          </cell>
          <cell r="D75" t="str">
            <v>S01</v>
          </cell>
          <cell r="E75">
            <v>100</v>
          </cell>
          <cell r="F75">
            <v>28000</v>
          </cell>
          <cell r="G75" t="str">
            <v>DUS</v>
          </cell>
          <cell r="H75">
            <v>8274</v>
          </cell>
          <cell r="I75">
            <v>352800</v>
          </cell>
          <cell r="J75">
            <v>12.6</v>
          </cell>
          <cell r="K75">
            <v>2919067200</v>
          </cell>
          <cell r="L75">
            <v>160718</v>
          </cell>
          <cell r="M75">
            <v>5.739928571428571</v>
          </cell>
          <cell r="N75">
            <v>1329780732</v>
          </cell>
          <cell r="O75">
            <v>82382</v>
          </cell>
          <cell r="P75">
            <v>2.9422142857142859</v>
          </cell>
          <cell r="Q75">
            <v>681628668</v>
          </cell>
          <cell r="R75">
            <v>0.51258726464988369</v>
          </cell>
          <cell r="S75" t="str">
            <v>-</v>
          </cell>
          <cell r="T75">
            <v>0</v>
          </cell>
          <cell r="U75">
            <v>0</v>
          </cell>
          <cell r="V75">
            <v>0</v>
          </cell>
          <cell r="W75" t="str">
            <v>-</v>
          </cell>
          <cell r="X75">
            <v>0</v>
          </cell>
          <cell r="Y75">
            <v>0</v>
          </cell>
          <cell r="Z75">
            <v>0</v>
          </cell>
          <cell r="AA75" t="str">
            <v>Stok Over berdasarkan Demand supply mulai Feb - Maret untuk Proses pengiriman di kirim bertahap tidak prioritas</v>
          </cell>
          <cell r="AB75">
            <v>84000</v>
          </cell>
          <cell r="AC75">
            <v>3</v>
          </cell>
          <cell r="AD75">
            <v>695016000</v>
          </cell>
        </row>
        <row r="76">
          <cell r="B76">
            <v>11000489</v>
          </cell>
          <cell r="C76" t="str">
            <v>VITAMIN C 250 MG TAB (SM)(DUS 100 TAB)</v>
          </cell>
          <cell r="D76" t="str">
            <v>S01</v>
          </cell>
          <cell r="E76">
            <v>100</v>
          </cell>
          <cell r="F76">
            <v>8751</v>
          </cell>
          <cell r="G76" t="str">
            <v>DUS</v>
          </cell>
          <cell r="H76">
            <v>14712</v>
          </cell>
          <cell r="I76">
            <v>454812</v>
          </cell>
          <cell r="J76">
            <v>51.972574562907099</v>
          </cell>
          <cell r="K76">
            <v>6691194144</v>
          </cell>
          <cell r="L76">
            <v>303620</v>
          </cell>
          <cell r="M76">
            <v>34.695463375614217</v>
          </cell>
          <cell r="N76">
            <v>4466857440</v>
          </cell>
          <cell r="O76">
            <v>42233</v>
          </cell>
          <cell r="P76">
            <v>4.8260770197691691</v>
          </cell>
          <cell r="Q76">
            <v>621331896</v>
          </cell>
          <cell r="R76">
            <v>0.13909821487385549</v>
          </cell>
          <cell r="S76" t="str">
            <v>Bahan baku Acidum Ascorbic Acid baru datang : 27 April 2021 dan masih menunggu permohon untuk perpanjangan ED Stearic Acid(menunggu statement letter dari supplier, est dokumen m-4 April)</v>
          </cell>
          <cell r="T76">
            <v>262530</v>
          </cell>
          <cell r="U76">
            <v>30</v>
          </cell>
          <cell r="V76">
            <v>3862341360</v>
          </cell>
          <cell r="W76" t="str">
            <v>-</v>
          </cell>
          <cell r="X76">
            <v>0</v>
          </cell>
          <cell r="Y76">
            <v>0</v>
          </cell>
          <cell r="Z76">
            <v>0</v>
          </cell>
          <cell r="AA76" t="str">
            <v>-</v>
          </cell>
          <cell r="AB76">
            <v>0</v>
          </cell>
          <cell r="AC76">
            <v>0</v>
          </cell>
          <cell r="AD76">
            <v>0</v>
          </cell>
        </row>
        <row r="77">
          <cell r="B77">
            <v>11000283</v>
          </cell>
          <cell r="C77" t="str">
            <v>VITAMIN C 100 MG TAB(SUPL)(DUS 100TAB)</v>
          </cell>
          <cell r="D77" t="str">
            <v>S01</v>
          </cell>
          <cell r="E77">
            <v>100</v>
          </cell>
          <cell r="F77">
            <v>17857</v>
          </cell>
          <cell r="G77" t="str">
            <v>DUS</v>
          </cell>
          <cell r="H77">
            <v>11916</v>
          </cell>
          <cell r="I77">
            <v>58800</v>
          </cell>
          <cell r="J77">
            <v>3.2928263426107409</v>
          </cell>
          <cell r="K77">
            <v>700660800</v>
          </cell>
          <cell r="L77">
            <v>39200</v>
          </cell>
          <cell r="M77">
            <v>2.1952175617404941</v>
          </cell>
          <cell r="N77">
            <v>467107200</v>
          </cell>
          <cell r="O77">
            <v>17295</v>
          </cell>
          <cell r="P77">
            <v>0.96852774822198573</v>
          </cell>
          <cell r="Q77">
            <v>206087220</v>
          </cell>
          <cell r="R77">
            <v>0.44119897959183674</v>
          </cell>
          <cell r="S77" t="str">
            <v>-</v>
          </cell>
          <cell r="T77">
            <v>0</v>
          </cell>
          <cell r="U77">
            <v>0</v>
          </cell>
          <cell r="V77">
            <v>0</v>
          </cell>
          <cell r="W77" t="str">
            <v xml:space="preserve">Antri Proses Stripping dimana untuk produk ambroxol, clonidin </v>
          </cell>
          <cell r="X77">
            <v>17857</v>
          </cell>
          <cell r="Y77">
            <v>1</v>
          </cell>
          <cell r="Z77">
            <v>212784012</v>
          </cell>
          <cell r="AA77" t="str">
            <v>-</v>
          </cell>
          <cell r="AB77">
            <v>0</v>
          </cell>
          <cell r="AC77">
            <v>0</v>
          </cell>
          <cell r="AD77">
            <v>0</v>
          </cell>
        </row>
        <row r="78">
          <cell r="B78">
            <v>11000288</v>
          </cell>
          <cell r="C78" t="str">
            <v>VITAMIN C 50 MG TAB (SUPL)(DUS 100 TAB)</v>
          </cell>
          <cell r="D78" t="str">
            <v>S01</v>
          </cell>
          <cell r="E78">
            <v>100</v>
          </cell>
          <cell r="F78">
            <v>15000</v>
          </cell>
          <cell r="G78" t="str">
            <v>DUS</v>
          </cell>
          <cell r="H78">
            <v>8243</v>
          </cell>
          <cell r="I78">
            <v>1734600</v>
          </cell>
          <cell r="J78">
            <v>115.64</v>
          </cell>
          <cell r="K78">
            <v>14298307800</v>
          </cell>
          <cell r="L78">
            <v>1176000</v>
          </cell>
          <cell r="M78">
            <v>78.400000000000006</v>
          </cell>
          <cell r="N78">
            <v>9693768000</v>
          </cell>
          <cell r="O78">
            <v>221950</v>
          </cell>
          <cell r="P78">
            <v>14.796666666666667</v>
          </cell>
          <cell r="Q78">
            <v>1829533850</v>
          </cell>
          <cell r="R78">
            <v>0.1887329931972789</v>
          </cell>
          <cell r="S78" t="str">
            <v>Bahan baku Acidum Ascorbic Acid baru datang : 27 April 2021 dan masih menunggu permohon untuk perpanjangan ED Stearic Acid(menunggu statement letter dari supplier, est dokumen m-4 April)</v>
          </cell>
          <cell r="T78">
            <v>954050.00000000012</v>
          </cell>
          <cell r="U78">
            <v>63.603333333333339</v>
          </cell>
          <cell r="V78">
            <v>7864234150.000001</v>
          </cell>
          <cell r="W78" t="str">
            <v>-</v>
          </cell>
          <cell r="X78">
            <v>0</v>
          </cell>
          <cell r="Y78">
            <v>0</v>
          </cell>
          <cell r="Z78">
            <v>0</v>
          </cell>
          <cell r="AA78" t="str">
            <v>-</v>
          </cell>
          <cell r="AB78">
            <v>0</v>
          </cell>
          <cell r="AC78">
            <v>0</v>
          </cell>
          <cell r="AD78">
            <v>0</v>
          </cell>
        </row>
        <row r="79">
          <cell r="B79">
            <v>11000167</v>
          </cell>
          <cell r="C79" t="str">
            <v>CHLORPROMAZIN 100 MG (DUS 100 TAB)</v>
          </cell>
          <cell r="D79" t="str">
            <v>S01</v>
          </cell>
          <cell r="E79">
            <v>100</v>
          </cell>
          <cell r="F79">
            <v>7000</v>
          </cell>
          <cell r="G79" t="str">
            <v>DUS</v>
          </cell>
          <cell r="H79">
            <v>37965</v>
          </cell>
          <cell r="I79">
            <v>15328</v>
          </cell>
          <cell r="J79">
            <v>2.1897142857142855</v>
          </cell>
          <cell r="K79">
            <v>581927520</v>
          </cell>
          <cell r="L79">
            <v>15328</v>
          </cell>
          <cell r="M79">
            <v>2.1897142857142855</v>
          </cell>
          <cell r="N79">
            <v>581927520</v>
          </cell>
          <cell r="O79">
            <v>6816</v>
          </cell>
          <cell r="P79">
            <v>0.97371428571428575</v>
          </cell>
          <cell r="Q79">
            <v>258769440</v>
          </cell>
          <cell r="R79">
            <v>0.44467640918580376</v>
          </cell>
          <cell r="S79" t="str">
            <v>Kekurangan Bahan baku : FDC YELLOW  NO. 5, LAKE</v>
          </cell>
          <cell r="T79">
            <v>7000</v>
          </cell>
          <cell r="U79">
            <v>1</v>
          </cell>
          <cell r="V79">
            <v>265755000</v>
          </cell>
          <cell r="W79" t="str">
            <v>-</v>
          </cell>
          <cell r="X79">
            <v>0</v>
          </cell>
          <cell r="Y79">
            <v>0</v>
          </cell>
          <cell r="Z79">
            <v>0</v>
          </cell>
          <cell r="AA79" t="str">
            <v>-</v>
          </cell>
          <cell r="AB79">
            <v>0</v>
          </cell>
          <cell r="AC79">
            <v>0</v>
          </cell>
          <cell r="AD79">
            <v>0</v>
          </cell>
        </row>
        <row r="80">
          <cell r="B80">
            <v>11000213</v>
          </cell>
          <cell r="C80" t="str">
            <v>KETOCONAZOLE 200 MG (DUS 50 TAB)</v>
          </cell>
          <cell r="D80" t="str">
            <v>S01</v>
          </cell>
          <cell r="E80">
            <v>50</v>
          </cell>
          <cell r="F80">
            <v>9333</v>
          </cell>
          <cell r="G80" t="str">
            <v>DUS</v>
          </cell>
          <cell r="H80">
            <v>26495</v>
          </cell>
          <cell r="I80">
            <v>9195</v>
          </cell>
          <cell r="J80">
            <v>0.98521375763420127</v>
          </cell>
          <cell r="K80">
            <v>243621525</v>
          </cell>
          <cell r="L80">
            <v>9195</v>
          </cell>
          <cell r="M80">
            <v>0.98521375763420127</v>
          </cell>
          <cell r="N80">
            <v>243621525</v>
          </cell>
          <cell r="O80">
            <v>9195</v>
          </cell>
          <cell r="P80">
            <v>0.98521375763420127</v>
          </cell>
          <cell r="Q80">
            <v>243621525</v>
          </cell>
          <cell r="R80">
            <v>1</v>
          </cell>
          <cell r="S80" t="str">
            <v>-</v>
          </cell>
          <cell r="T80">
            <v>0</v>
          </cell>
          <cell r="U80">
            <v>0</v>
          </cell>
          <cell r="V80">
            <v>0</v>
          </cell>
          <cell r="W80" t="str">
            <v>-</v>
          </cell>
          <cell r="X80">
            <v>0</v>
          </cell>
          <cell r="Y80">
            <v>0</v>
          </cell>
          <cell r="Z80">
            <v>0</v>
          </cell>
          <cell r="AA80" t="str">
            <v>-</v>
          </cell>
          <cell r="AB80">
            <v>0</v>
          </cell>
          <cell r="AC80">
            <v>0</v>
          </cell>
          <cell r="AD80">
            <v>0</v>
          </cell>
        </row>
        <row r="81">
          <cell r="B81">
            <v>11002004</v>
          </cell>
          <cell r="C81" t="str">
            <v>HYDROXYCHLOROQUINE 200 MG (DUS 100 TAB)</v>
          </cell>
          <cell r="D81" t="str">
            <v>S01</v>
          </cell>
          <cell r="E81">
            <v>100</v>
          </cell>
          <cell r="F81">
            <v>5000</v>
          </cell>
          <cell r="G81" t="str">
            <v>DUS</v>
          </cell>
          <cell r="H81">
            <v>201909</v>
          </cell>
          <cell r="I81">
            <v>0</v>
          </cell>
          <cell r="J81">
            <v>0</v>
          </cell>
          <cell r="K81">
            <v>0</v>
          </cell>
          <cell r="L81">
            <v>0</v>
          </cell>
          <cell r="M81">
            <v>0</v>
          </cell>
          <cell r="N81">
            <v>0</v>
          </cell>
          <cell r="O81">
            <v>0</v>
          </cell>
          <cell r="P81">
            <v>0</v>
          </cell>
          <cell r="Q81">
            <v>0</v>
          </cell>
          <cell r="R81">
            <v>0</v>
          </cell>
          <cell r="S81" t="str">
            <v>-</v>
          </cell>
          <cell r="T81">
            <v>0</v>
          </cell>
          <cell r="U81">
            <v>0</v>
          </cell>
          <cell r="V81">
            <v>0</v>
          </cell>
          <cell r="W81" t="str">
            <v>-</v>
          </cell>
          <cell r="X81">
            <v>0</v>
          </cell>
          <cell r="Y81">
            <v>0</v>
          </cell>
          <cell r="Z81">
            <v>0</v>
          </cell>
          <cell r="AA81" t="str">
            <v>-</v>
          </cell>
          <cell r="AB81">
            <v>0</v>
          </cell>
          <cell r="AC81">
            <v>0</v>
          </cell>
          <cell r="AD81">
            <v>0</v>
          </cell>
        </row>
        <row r="82">
          <cell r="B82">
            <v>11001452</v>
          </cell>
          <cell r="C82" t="str">
            <v>ANTASIDA DOEN SUSPENSI (BTL 60 ML)</v>
          </cell>
          <cell r="D82" t="str">
            <v>S01</v>
          </cell>
          <cell r="E82">
            <v>1</v>
          </cell>
          <cell r="F82">
            <v>15000</v>
          </cell>
          <cell r="G82" t="str">
            <v>DUS</v>
          </cell>
          <cell r="H82">
            <v>4313</v>
          </cell>
          <cell r="I82">
            <v>132300</v>
          </cell>
          <cell r="J82">
            <v>8.82</v>
          </cell>
          <cell r="K82">
            <v>570609900</v>
          </cell>
          <cell r="L82">
            <v>88200</v>
          </cell>
          <cell r="M82">
            <v>5.88</v>
          </cell>
          <cell r="N82">
            <v>380406600</v>
          </cell>
          <cell r="O82">
            <v>0</v>
          </cell>
          <cell r="P82">
            <v>0</v>
          </cell>
          <cell r="Q82">
            <v>0</v>
          </cell>
          <cell r="R82">
            <v>0</v>
          </cell>
          <cell r="S82" t="str">
            <v>Bahan Baku Bentonite baru ada keputusan bisa di pakai : 5 Mei 2021 dan bahan kemas leflet baru datang : 3 Mei 2021</v>
          </cell>
          <cell r="T82">
            <v>90000</v>
          </cell>
          <cell r="U82">
            <v>6</v>
          </cell>
          <cell r="V82">
            <v>388170000</v>
          </cell>
          <cell r="W82" t="str">
            <v>-</v>
          </cell>
          <cell r="X82">
            <v>0</v>
          </cell>
          <cell r="Y82">
            <v>0</v>
          </cell>
          <cell r="Z82">
            <v>0</v>
          </cell>
          <cell r="AA82" t="str">
            <v>-</v>
          </cell>
          <cell r="AB82">
            <v>0</v>
          </cell>
          <cell r="AC82">
            <v>0</v>
          </cell>
          <cell r="AD82">
            <v>0</v>
          </cell>
        </row>
        <row r="83">
          <cell r="B83">
            <v>11000386</v>
          </cell>
          <cell r="C83" t="str">
            <v>CALCIUM LACTAT 500 MG (DUS 100 TAB)</v>
          </cell>
          <cell r="D83" t="str">
            <v>S01</v>
          </cell>
          <cell r="E83">
            <v>100</v>
          </cell>
          <cell r="F83">
            <v>2333</v>
          </cell>
          <cell r="G83" t="str">
            <v>DUS</v>
          </cell>
          <cell r="H83">
            <v>13243</v>
          </cell>
          <cell r="I83">
            <v>51450</v>
          </cell>
          <cell r="J83">
            <v>22.053150450064294</v>
          </cell>
          <cell r="K83">
            <v>681352350</v>
          </cell>
          <cell r="L83">
            <v>31850</v>
          </cell>
          <cell r="M83">
            <v>13.651950278611229</v>
          </cell>
          <cell r="N83">
            <v>421789550</v>
          </cell>
          <cell r="O83">
            <v>0</v>
          </cell>
          <cell r="P83">
            <v>0</v>
          </cell>
          <cell r="Q83">
            <v>0</v>
          </cell>
          <cell r="R83">
            <v>0</v>
          </cell>
          <cell r="S83" t="str">
            <v>-</v>
          </cell>
          <cell r="T83">
            <v>0</v>
          </cell>
          <cell r="U83">
            <v>0</v>
          </cell>
          <cell r="V83">
            <v>0</v>
          </cell>
          <cell r="W83" t="str">
            <v>Trial baru dilakukan di bulan mei 2021</v>
          </cell>
          <cell r="X83">
            <v>32662</v>
          </cell>
          <cell r="Y83">
            <v>14</v>
          </cell>
          <cell r="Z83">
            <v>432542866</v>
          </cell>
          <cell r="AA83" t="str">
            <v>-</v>
          </cell>
          <cell r="AB83">
            <v>0</v>
          </cell>
          <cell r="AC83">
            <v>0</v>
          </cell>
          <cell r="AD83">
            <v>0</v>
          </cell>
        </row>
        <row r="84">
          <cell r="B84">
            <v>11000392</v>
          </cell>
          <cell r="C84" t="str">
            <v>GLYCERIL GUAIACOLAT100 MG TAB(DUS100TAB)</v>
          </cell>
          <cell r="D84" t="str">
            <v>S01</v>
          </cell>
          <cell r="E84">
            <v>100</v>
          </cell>
          <cell r="F84">
            <v>1</v>
          </cell>
          <cell r="G84" t="str">
            <v>DUS</v>
          </cell>
          <cell r="H84">
            <v>12860</v>
          </cell>
          <cell r="I84">
            <v>0</v>
          </cell>
          <cell r="J84">
            <v>0</v>
          </cell>
          <cell r="K84">
            <v>0</v>
          </cell>
          <cell r="L84">
            <v>0</v>
          </cell>
          <cell r="M84">
            <v>0</v>
          </cell>
          <cell r="N84">
            <v>0</v>
          </cell>
          <cell r="O84">
            <v>0</v>
          </cell>
          <cell r="P84">
            <v>0</v>
          </cell>
          <cell r="Q84">
            <v>0</v>
          </cell>
          <cell r="R84">
            <v>0</v>
          </cell>
          <cell r="S84" t="str">
            <v>-</v>
          </cell>
          <cell r="T84">
            <v>0</v>
          </cell>
          <cell r="U84">
            <v>0</v>
          </cell>
          <cell r="V84">
            <v>0</v>
          </cell>
          <cell r="W84" t="str">
            <v>-</v>
          </cell>
          <cell r="X84">
            <v>0</v>
          </cell>
          <cell r="Y84">
            <v>0</v>
          </cell>
          <cell r="Z84">
            <v>0</v>
          </cell>
          <cell r="AA84" t="str">
            <v>-</v>
          </cell>
          <cell r="AB84">
            <v>0</v>
          </cell>
          <cell r="AC84">
            <v>0</v>
          </cell>
          <cell r="AD84">
            <v>0</v>
          </cell>
        </row>
        <row r="85">
          <cell r="B85">
            <v>11000397</v>
          </cell>
          <cell r="C85" t="str">
            <v>PARACETAMOL 500 MG (DUS 100 TAB)</v>
          </cell>
          <cell r="D85" t="str">
            <v>S01</v>
          </cell>
          <cell r="E85">
            <v>100</v>
          </cell>
          <cell r="F85">
            <v>2600</v>
          </cell>
          <cell r="G85" t="str">
            <v>DUS</v>
          </cell>
          <cell r="H85">
            <v>19805</v>
          </cell>
          <cell r="I85">
            <v>63700</v>
          </cell>
          <cell r="J85">
            <v>24.5</v>
          </cell>
          <cell r="K85">
            <v>1261578500</v>
          </cell>
          <cell r="L85">
            <v>5096</v>
          </cell>
          <cell r="M85">
            <v>1.96</v>
          </cell>
          <cell r="N85">
            <v>100926280</v>
          </cell>
          <cell r="O85">
            <v>0</v>
          </cell>
          <cell r="P85">
            <v>0</v>
          </cell>
          <cell r="Q85">
            <v>0</v>
          </cell>
          <cell r="R85">
            <v>0</v>
          </cell>
          <cell r="S85" t="str">
            <v>-</v>
          </cell>
          <cell r="T85">
            <v>0</v>
          </cell>
          <cell r="U85">
            <v>0</v>
          </cell>
          <cell r="V85">
            <v>0</v>
          </cell>
          <cell r="W85" t="str">
            <v>-</v>
          </cell>
          <cell r="X85">
            <v>0</v>
          </cell>
          <cell r="Y85">
            <v>0</v>
          </cell>
          <cell r="Z85">
            <v>0</v>
          </cell>
          <cell r="AA85" t="str">
            <v>Stok Over berdasarkan Demand supply mulai Feb - Maret untuk Proses pengiriman di kirim bertahap tidak prioritas</v>
          </cell>
          <cell r="AB85">
            <v>5200</v>
          </cell>
          <cell r="AC85">
            <v>2</v>
          </cell>
          <cell r="AD85">
            <v>102986000</v>
          </cell>
        </row>
        <row r="86">
          <cell r="B86">
            <v>11000487</v>
          </cell>
          <cell r="C86" t="str">
            <v>VITAMIN B KOMPLEKS(SUPLEMEN)(DUS100TAB)</v>
          </cell>
          <cell r="D86" t="str">
            <v>S01</v>
          </cell>
          <cell r="E86">
            <v>100</v>
          </cell>
          <cell r="F86">
            <v>10000</v>
          </cell>
          <cell r="G86" t="str">
            <v>DUS</v>
          </cell>
          <cell r="H86">
            <v>9200</v>
          </cell>
          <cell r="I86">
            <v>637000</v>
          </cell>
          <cell r="J86">
            <v>63.7</v>
          </cell>
          <cell r="K86">
            <v>5860400000</v>
          </cell>
          <cell r="L86">
            <v>0</v>
          </cell>
          <cell r="M86">
            <v>0</v>
          </cell>
          <cell r="N86">
            <v>0</v>
          </cell>
          <cell r="O86">
            <v>0</v>
          </cell>
          <cell r="P86">
            <v>0</v>
          </cell>
          <cell r="Q86">
            <v>0</v>
          </cell>
          <cell r="R86">
            <v>0</v>
          </cell>
          <cell r="S86" t="str">
            <v>-</v>
          </cell>
          <cell r="T86">
            <v>0</v>
          </cell>
          <cell r="U86">
            <v>0</v>
          </cell>
          <cell r="V86">
            <v>0</v>
          </cell>
          <cell r="W86" t="str">
            <v>-</v>
          </cell>
          <cell r="X86">
            <v>0</v>
          </cell>
          <cell r="Y86">
            <v>0</v>
          </cell>
          <cell r="Z86">
            <v>0</v>
          </cell>
          <cell r="AA86" t="str">
            <v>-</v>
          </cell>
          <cell r="AB86">
            <v>0</v>
          </cell>
          <cell r="AC86">
            <v>0</v>
          </cell>
          <cell r="AD86">
            <v>0</v>
          </cell>
        </row>
        <row r="87">
          <cell r="B87">
            <v>11000388</v>
          </cell>
          <cell r="C87" t="str">
            <v>CHLORAMPHENICOL 250 MG (DUS 100 KAPS)</v>
          </cell>
          <cell r="D87" t="str">
            <v>S01</v>
          </cell>
          <cell r="E87">
            <v>100</v>
          </cell>
          <cell r="F87">
            <v>2500</v>
          </cell>
          <cell r="G87" t="str">
            <v>DUS</v>
          </cell>
          <cell r="H87">
            <v>52944</v>
          </cell>
          <cell r="I87">
            <v>5880</v>
          </cell>
          <cell r="J87">
            <v>0</v>
          </cell>
          <cell r="K87">
            <v>311310720</v>
          </cell>
          <cell r="L87">
            <v>5880</v>
          </cell>
          <cell r="M87">
            <v>2.3519999999999999</v>
          </cell>
          <cell r="N87">
            <v>311310720</v>
          </cell>
          <cell r="O87">
            <v>0</v>
          </cell>
          <cell r="P87">
            <v>0</v>
          </cell>
          <cell r="Q87">
            <v>0</v>
          </cell>
          <cell r="R87">
            <v>0</v>
          </cell>
          <cell r="S87" t="str">
            <v>-</v>
          </cell>
          <cell r="T87">
            <v>0</v>
          </cell>
          <cell r="U87">
            <v>0</v>
          </cell>
          <cell r="V87">
            <v>0</v>
          </cell>
          <cell r="W87" t="str">
            <v>Belum dilakukan trial di plant jakarta karena posisi mesin medan untuk kapsull ada di Plant jakarta</v>
          </cell>
          <cell r="X87">
            <v>5000</v>
          </cell>
          <cell r="Y87">
            <v>2</v>
          </cell>
          <cell r="Z87">
            <v>264720000</v>
          </cell>
          <cell r="AA87" t="str">
            <v>-</v>
          </cell>
          <cell r="AB87">
            <v>0</v>
          </cell>
          <cell r="AC87">
            <v>0</v>
          </cell>
          <cell r="AD87">
            <v>0</v>
          </cell>
        </row>
        <row r="88">
          <cell r="B88">
            <v>11001446</v>
          </cell>
          <cell r="C88" t="str">
            <v>AMBROXOL 30 MG (DUS 100 TAB)-BJN</v>
          </cell>
          <cell r="D88" t="str">
            <v>S01</v>
          </cell>
          <cell r="E88">
            <v>100</v>
          </cell>
          <cell r="F88">
            <v>15075</v>
          </cell>
          <cell r="G88" t="str">
            <v>DUS</v>
          </cell>
          <cell r="H88">
            <v>9404</v>
          </cell>
          <cell r="I88">
            <v>42750</v>
          </cell>
          <cell r="J88">
            <v>2.8358208955223883</v>
          </cell>
          <cell r="K88">
            <v>402021000</v>
          </cell>
          <cell r="L88">
            <v>42750</v>
          </cell>
          <cell r="M88">
            <v>2.8358208955223883</v>
          </cell>
          <cell r="N88">
            <v>402021000</v>
          </cell>
          <cell r="O88">
            <v>0</v>
          </cell>
          <cell r="P88">
            <v>0</v>
          </cell>
          <cell r="Q88">
            <v>0</v>
          </cell>
          <cell r="R88">
            <v>0</v>
          </cell>
          <cell r="S88" t="str">
            <v>-</v>
          </cell>
          <cell r="T88">
            <v>0</v>
          </cell>
          <cell r="U88">
            <v>0</v>
          </cell>
          <cell r="V88">
            <v>0</v>
          </cell>
          <cell r="W88" t="str">
            <v>-</v>
          </cell>
          <cell r="X88">
            <v>0</v>
          </cell>
          <cell r="Y88">
            <v>0</v>
          </cell>
          <cell r="Z88">
            <v>0</v>
          </cell>
          <cell r="AA88" t="str">
            <v>NIE Belum Keluar</v>
          </cell>
          <cell r="AB88">
            <v>45225</v>
          </cell>
          <cell r="AC88">
            <v>3</v>
          </cell>
          <cell r="AD88">
            <v>425295900</v>
          </cell>
        </row>
        <row r="89">
          <cell r="B89">
            <v>11001447</v>
          </cell>
          <cell r="C89" t="str">
            <v>AMBROXOL SYRUP (BTL 60 ML)-BJN</v>
          </cell>
          <cell r="D89" t="str">
            <v>S01</v>
          </cell>
          <cell r="E89">
            <v>1</v>
          </cell>
          <cell r="F89">
            <v>15000</v>
          </cell>
          <cell r="G89" t="str">
            <v>BT</v>
          </cell>
          <cell r="H89">
            <v>3673</v>
          </cell>
          <cell r="I89">
            <v>161700</v>
          </cell>
          <cell r="J89">
            <v>10.78</v>
          </cell>
          <cell r="K89">
            <v>593924100</v>
          </cell>
          <cell r="L89">
            <v>161700</v>
          </cell>
          <cell r="M89">
            <v>10.78</v>
          </cell>
          <cell r="N89">
            <v>593924100</v>
          </cell>
          <cell r="O89">
            <v>0</v>
          </cell>
          <cell r="P89">
            <v>0</v>
          </cell>
          <cell r="Q89">
            <v>0</v>
          </cell>
          <cell r="R89">
            <v>0</v>
          </cell>
          <cell r="S89" t="str">
            <v>-</v>
          </cell>
          <cell r="T89">
            <v>0</v>
          </cell>
          <cell r="U89">
            <v>0</v>
          </cell>
          <cell r="V89">
            <v>0</v>
          </cell>
          <cell r="W89" t="str">
            <v>-</v>
          </cell>
          <cell r="X89">
            <v>0</v>
          </cell>
          <cell r="Y89">
            <v>0</v>
          </cell>
          <cell r="Z89">
            <v>0</v>
          </cell>
          <cell r="AA89" t="str">
            <v>Stok Over berdasarkan Demand supply mulai Feb - Maret untuk Proses pengiriman di kirim bertahap tidak prioritas</v>
          </cell>
          <cell r="AB89">
            <v>165000</v>
          </cell>
          <cell r="AC89">
            <v>11</v>
          </cell>
          <cell r="AD89">
            <v>606045000</v>
          </cell>
        </row>
        <row r="90">
          <cell r="B90">
            <v>11001470</v>
          </cell>
          <cell r="C90" t="str">
            <v>CLOPIDOGREL 75 MG (DUS 30 TAB)-BJN</v>
          </cell>
          <cell r="D90" t="str">
            <v>S01</v>
          </cell>
          <cell r="E90">
            <v>30</v>
          </cell>
          <cell r="F90">
            <v>33333</v>
          </cell>
          <cell r="G90" t="str">
            <v>DUS</v>
          </cell>
          <cell r="H90">
            <v>30</v>
          </cell>
          <cell r="I90">
            <v>273101</v>
          </cell>
          <cell r="J90">
            <v>8.1931119311193115</v>
          </cell>
          <cell r="K90">
            <v>8193030</v>
          </cell>
          <cell r="L90">
            <v>86243</v>
          </cell>
          <cell r="M90">
            <v>2.5873158731587318</v>
          </cell>
          <cell r="N90">
            <v>2587290</v>
          </cell>
          <cell r="O90">
            <v>0</v>
          </cell>
          <cell r="P90">
            <v>0</v>
          </cell>
          <cell r="Q90">
            <v>0</v>
          </cell>
          <cell r="R90">
            <v>0</v>
          </cell>
          <cell r="S90" t="str">
            <v>Bahan Baku : METHOCEL A 15 LV baru datang : 6 Mei 2021dan HYDROGENATED CASTOR OIL : 22 April 2021</v>
          </cell>
          <cell r="T90">
            <v>99999</v>
          </cell>
          <cell r="U90">
            <v>3</v>
          </cell>
          <cell r="V90">
            <v>2999970</v>
          </cell>
          <cell r="W90" t="str">
            <v>-</v>
          </cell>
          <cell r="X90">
            <v>0</v>
          </cell>
          <cell r="Y90">
            <v>0</v>
          </cell>
          <cell r="Z90">
            <v>0</v>
          </cell>
          <cell r="AA90" t="str">
            <v>-</v>
          </cell>
          <cell r="AB90">
            <v>0</v>
          </cell>
          <cell r="AC90">
            <v>0</v>
          </cell>
          <cell r="AD90">
            <v>0</v>
          </cell>
        </row>
        <row r="91">
          <cell r="B91">
            <v>11001472</v>
          </cell>
          <cell r="C91" t="str">
            <v>COTRIMOXAZOLE SUSPENSI (BTL 60 ML)-BJN</v>
          </cell>
          <cell r="D91" t="str">
            <v>S01</v>
          </cell>
          <cell r="E91">
            <v>1</v>
          </cell>
          <cell r="F91">
            <v>15000</v>
          </cell>
          <cell r="G91" t="str">
            <v>BT</v>
          </cell>
          <cell r="H91">
            <v>5378</v>
          </cell>
          <cell r="I91">
            <v>28742</v>
          </cell>
          <cell r="J91">
            <v>1.9161333333333332</v>
          </cell>
          <cell r="K91">
            <v>154574476</v>
          </cell>
          <cell r="L91">
            <v>14226</v>
          </cell>
          <cell r="M91">
            <v>0.94840000000000002</v>
          </cell>
          <cell r="N91">
            <v>76507428</v>
          </cell>
          <cell r="O91">
            <v>0</v>
          </cell>
          <cell r="P91">
            <v>0</v>
          </cell>
          <cell r="Q91">
            <v>0</v>
          </cell>
          <cell r="R91">
            <v>0</v>
          </cell>
          <cell r="S91" t="str">
            <v>-</v>
          </cell>
          <cell r="T91">
            <v>0</v>
          </cell>
          <cell r="U91">
            <v>0</v>
          </cell>
          <cell r="V91">
            <v>0</v>
          </cell>
          <cell r="W91" t="str">
            <v>Belum dilakukan Trial tahap dokumen</v>
          </cell>
          <cell r="X91">
            <v>15000</v>
          </cell>
          <cell r="Y91">
            <v>1</v>
          </cell>
          <cell r="Z91">
            <v>80670000</v>
          </cell>
          <cell r="AA91" t="str">
            <v>-</v>
          </cell>
          <cell r="AB91">
            <v>0</v>
          </cell>
          <cell r="AC91">
            <v>0</v>
          </cell>
          <cell r="AD91">
            <v>0</v>
          </cell>
        </row>
        <row r="92">
          <cell r="B92">
            <v>11001478</v>
          </cell>
          <cell r="C92" t="str">
            <v>DIMENHYDRINATE 50 MG (DUS 100 TAB)-BJN</v>
          </cell>
          <cell r="D92" t="str">
            <v>S01</v>
          </cell>
          <cell r="E92">
            <v>100</v>
          </cell>
          <cell r="F92">
            <v>12060</v>
          </cell>
          <cell r="G92" t="str">
            <v>DUS</v>
          </cell>
          <cell r="H92">
            <v>10193</v>
          </cell>
          <cell r="I92">
            <v>70200</v>
          </cell>
          <cell r="J92">
            <v>5.8208955223880601</v>
          </cell>
          <cell r="K92">
            <v>7020000</v>
          </cell>
          <cell r="L92">
            <v>46200</v>
          </cell>
          <cell r="M92">
            <v>3.8308457711442787</v>
          </cell>
          <cell r="N92">
            <v>4620000</v>
          </cell>
          <cell r="O92">
            <v>0</v>
          </cell>
          <cell r="P92">
            <v>0</v>
          </cell>
          <cell r="Q92">
            <v>0</v>
          </cell>
          <cell r="R92">
            <v>0</v>
          </cell>
          <cell r="S92" t="str">
            <v>-</v>
          </cell>
          <cell r="T92">
            <v>0</v>
          </cell>
          <cell r="U92">
            <v>0</v>
          </cell>
          <cell r="V92">
            <v>0</v>
          </cell>
          <cell r="W92" t="str">
            <v>Adanya masalah pada proses blistering baru dapat solusi , MG-2 April 2021</v>
          </cell>
          <cell r="X92">
            <v>48240</v>
          </cell>
          <cell r="Y92">
            <v>4</v>
          </cell>
          <cell r="Z92">
            <v>491710320</v>
          </cell>
          <cell r="AA92" t="str">
            <v>-</v>
          </cell>
          <cell r="AB92">
            <v>0</v>
          </cell>
          <cell r="AC92">
            <v>0</v>
          </cell>
          <cell r="AD92">
            <v>0</v>
          </cell>
        </row>
        <row r="93">
          <cell r="B93">
            <v>11001489</v>
          </cell>
          <cell r="C93" t="str">
            <v>EXTRALAC SYRUP (BTL 60 ML)-BJN</v>
          </cell>
          <cell r="D93" t="str">
            <v>S01</v>
          </cell>
          <cell r="E93">
            <v>1</v>
          </cell>
          <cell r="F93">
            <v>3100</v>
          </cell>
          <cell r="G93" t="str">
            <v>BT</v>
          </cell>
          <cell r="H93">
            <v>16694</v>
          </cell>
          <cell r="I93">
            <v>9099</v>
          </cell>
          <cell r="J93">
            <v>2.9351612903225806</v>
          </cell>
          <cell r="K93">
            <v>163885122</v>
          </cell>
          <cell r="L93">
            <v>9099</v>
          </cell>
          <cell r="M93">
            <v>2.9351612903225806</v>
          </cell>
          <cell r="N93">
            <v>163885122</v>
          </cell>
          <cell r="O93">
            <v>0</v>
          </cell>
          <cell r="P93">
            <v>0</v>
          </cell>
          <cell r="Q93">
            <v>0</v>
          </cell>
          <cell r="R93">
            <v>0</v>
          </cell>
          <cell r="S93" t="str">
            <v>Bahan kemas baru datang 26 April 2021</v>
          </cell>
          <cell r="T93">
            <v>9300</v>
          </cell>
          <cell r="U93">
            <v>3</v>
          </cell>
          <cell r="V93">
            <v>155254200</v>
          </cell>
          <cell r="W93" t="str">
            <v>-</v>
          </cell>
          <cell r="X93">
            <v>0</v>
          </cell>
          <cell r="Y93">
            <v>0</v>
          </cell>
          <cell r="Z93">
            <v>0</v>
          </cell>
          <cell r="AA93" t="str">
            <v>-</v>
          </cell>
          <cell r="AB93">
            <v>0</v>
          </cell>
          <cell r="AC93">
            <v>0</v>
          </cell>
          <cell r="AD93">
            <v>0</v>
          </cell>
        </row>
        <row r="94">
          <cell r="B94">
            <v>11001536</v>
          </cell>
          <cell r="C94" t="str">
            <v>ORALIT (DUS 100 SASE)-BJN</v>
          </cell>
          <cell r="D94" t="str">
            <v>S01</v>
          </cell>
          <cell r="E94">
            <v>100</v>
          </cell>
          <cell r="F94">
            <v>366</v>
          </cell>
          <cell r="G94" t="str">
            <v>SC</v>
          </cell>
          <cell r="H94">
            <v>53217</v>
          </cell>
          <cell r="I94">
            <v>1036</v>
          </cell>
          <cell r="J94">
            <v>2.8306010928961749</v>
          </cell>
          <cell r="K94">
            <v>55132812</v>
          </cell>
          <cell r="L94">
            <v>1036</v>
          </cell>
          <cell r="M94">
            <v>2.8306010928961749</v>
          </cell>
          <cell r="N94">
            <v>55132812</v>
          </cell>
          <cell r="O94">
            <v>0</v>
          </cell>
          <cell r="P94">
            <v>0</v>
          </cell>
          <cell r="Q94">
            <v>0</v>
          </cell>
          <cell r="R94">
            <v>0</v>
          </cell>
          <cell r="S94" t="str">
            <v>-</v>
          </cell>
          <cell r="T94">
            <v>0</v>
          </cell>
          <cell r="U94">
            <v>0</v>
          </cell>
          <cell r="V94">
            <v>0</v>
          </cell>
          <cell r="W94" t="str">
            <v xml:space="preserve">Trial akan dilakukan setelah pesanan NIE bandung selesai </v>
          </cell>
          <cell r="X94">
            <v>1098</v>
          </cell>
          <cell r="Y94">
            <v>3</v>
          </cell>
          <cell r="Z94">
            <v>58432266</v>
          </cell>
          <cell r="AA94" t="str">
            <v>-</v>
          </cell>
          <cell r="AB94">
            <v>0</v>
          </cell>
          <cell r="AC94">
            <v>0</v>
          </cell>
          <cell r="AD94">
            <v>0</v>
          </cell>
        </row>
        <row r="95">
          <cell r="B95">
            <v>11001542</v>
          </cell>
          <cell r="C95" t="str">
            <v>PIROXICAM 10 MG (DUS 100 TAB)-BJN</v>
          </cell>
          <cell r="D95" t="str">
            <v>S01</v>
          </cell>
          <cell r="E95">
            <v>100</v>
          </cell>
          <cell r="F95">
            <v>22300</v>
          </cell>
          <cell r="G95" t="str">
            <v>DUS</v>
          </cell>
          <cell r="H95">
            <v>6889</v>
          </cell>
          <cell r="I95">
            <v>65333</v>
          </cell>
          <cell r="J95">
            <v>2.9297309417040358</v>
          </cell>
          <cell r="K95">
            <v>450079037</v>
          </cell>
          <cell r="L95">
            <v>65333</v>
          </cell>
          <cell r="M95">
            <v>2.9297309417040358</v>
          </cell>
          <cell r="N95">
            <v>450079037</v>
          </cell>
          <cell r="O95">
            <v>0</v>
          </cell>
          <cell r="P95">
            <v>0</v>
          </cell>
          <cell r="Q95">
            <v>0</v>
          </cell>
          <cell r="R95">
            <v>0</v>
          </cell>
          <cell r="S95" t="str">
            <v>-</v>
          </cell>
          <cell r="T95">
            <v>0</v>
          </cell>
          <cell r="U95">
            <v>0</v>
          </cell>
          <cell r="V95">
            <v>0</v>
          </cell>
          <cell r="W95" t="str">
            <v>-</v>
          </cell>
          <cell r="X95">
            <v>0</v>
          </cell>
          <cell r="Y95">
            <v>0</v>
          </cell>
          <cell r="Z95">
            <v>0</v>
          </cell>
          <cell r="AA95" t="str">
            <v>NIE Belum Keluar</v>
          </cell>
          <cell r="AB95">
            <v>66900</v>
          </cell>
          <cell r="AC95">
            <v>3</v>
          </cell>
          <cell r="AD95">
            <v>460874100</v>
          </cell>
        </row>
        <row r="96">
          <cell r="B96">
            <v>11001543</v>
          </cell>
          <cell r="C96" t="str">
            <v>PIROXICAM 20 MG (DUS 100 TAB)-BJN</v>
          </cell>
          <cell r="D96" t="str">
            <v>S01</v>
          </cell>
          <cell r="E96">
            <v>100</v>
          </cell>
          <cell r="F96">
            <v>11167</v>
          </cell>
          <cell r="G96" t="str">
            <v>DUS</v>
          </cell>
          <cell r="H96">
            <v>9427</v>
          </cell>
          <cell r="I96">
            <v>32340</v>
          </cell>
          <cell r="J96">
            <v>2.8960329542401722</v>
          </cell>
          <cell r="K96">
            <v>304869180</v>
          </cell>
          <cell r="L96">
            <v>32340</v>
          </cell>
          <cell r="M96">
            <v>2.8960329542401722</v>
          </cell>
          <cell r="N96">
            <v>304869180</v>
          </cell>
          <cell r="O96">
            <v>0</v>
          </cell>
          <cell r="P96">
            <v>0</v>
          </cell>
          <cell r="Q96">
            <v>0</v>
          </cell>
          <cell r="R96">
            <v>0</v>
          </cell>
          <cell r="S96" t="str">
            <v>-</v>
          </cell>
          <cell r="T96">
            <v>0</v>
          </cell>
          <cell r="U96">
            <v>0</v>
          </cell>
          <cell r="V96">
            <v>0</v>
          </cell>
          <cell r="W96" t="str">
            <v>-</v>
          </cell>
          <cell r="X96">
            <v>0</v>
          </cell>
          <cell r="Y96">
            <v>0</v>
          </cell>
          <cell r="Z96">
            <v>0</v>
          </cell>
          <cell r="AA96" t="str">
            <v>NIE Belum Keluar</v>
          </cell>
          <cell r="AB96">
            <v>33501</v>
          </cell>
          <cell r="AC96">
            <v>3</v>
          </cell>
          <cell r="AD96">
            <v>315813927</v>
          </cell>
        </row>
        <row r="97">
          <cell r="B97">
            <v>11001576</v>
          </cell>
          <cell r="C97" t="str">
            <v>VITAMIN C 100MG TAB(SUPL)(DUS100TAB)-BJN</v>
          </cell>
          <cell r="D97" t="str">
            <v>S01</v>
          </cell>
          <cell r="E97">
            <v>100</v>
          </cell>
          <cell r="F97">
            <v>17857</v>
          </cell>
          <cell r="G97" t="str">
            <v>DUS</v>
          </cell>
          <cell r="H97">
            <v>1</v>
          </cell>
          <cell r="I97">
            <v>19600</v>
          </cell>
          <cell r="J97">
            <v>1.097608780870247</v>
          </cell>
          <cell r="K97">
            <v>1960000</v>
          </cell>
          <cell r="L97">
            <v>19600</v>
          </cell>
          <cell r="M97">
            <v>1.097608780870247</v>
          </cell>
          <cell r="N97">
            <v>1960000</v>
          </cell>
          <cell r="O97">
            <v>0</v>
          </cell>
          <cell r="P97">
            <v>0</v>
          </cell>
          <cell r="Q97">
            <v>0</v>
          </cell>
          <cell r="R97">
            <v>0</v>
          </cell>
          <cell r="S97" t="str">
            <v>-</v>
          </cell>
          <cell r="T97">
            <v>0</v>
          </cell>
          <cell r="U97">
            <v>0</v>
          </cell>
          <cell r="V97">
            <v>0</v>
          </cell>
          <cell r="W97" t="str">
            <v>-</v>
          </cell>
          <cell r="X97">
            <v>0</v>
          </cell>
          <cell r="Y97">
            <v>0</v>
          </cell>
          <cell r="Z97">
            <v>0</v>
          </cell>
          <cell r="AA97" t="str">
            <v>Formula NIE Banjaran belum ada</v>
          </cell>
          <cell r="AB97">
            <v>17857</v>
          </cell>
          <cell r="AC97">
            <v>1</v>
          </cell>
          <cell r="AD97">
            <v>17857</v>
          </cell>
        </row>
        <row r="98">
          <cell r="B98">
            <v>11002083</v>
          </cell>
          <cell r="C98" t="str">
            <v>ROSUVASTATIN CALCIUM 20 MG (DUS 30 TAB)</v>
          </cell>
          <cell r="D98" t="str">
            <v>S01</v>
          </cell>
          <cell r="E98">
            <v>30</v>
          </cell>
          <cell r="F98">
            <v>27777</v>
          </cell>
          <cell r="G98" t="str">
            <v>DUS</v>
          </cell>
          <cell r="H98">
            <v>21316</v>
          </cell>
          <cell r="I98">
            <v>16667</v>
          </cell>
          <cell r="J98">
            <v>0.60002880080642262</v>
          </cell>
          <cell r="K98">
            <v>355273772</v>
          </cell>
          <cell r="L98">
            <v>16667</v>
          </cell>
          <cell r="M98">
            <v>0.60002880080642262</v>
          </cell>
          <cell r="N98">
            <v>355273772</v>
          </cell>
          <cell r="O98">
            <v>0</v>
          </cell>
          <cell r="P98">
            <v>0</v>
          </cell>
          <cell r="Q98">
            <v>0</v>
          </cell>
          <cell r="R98">
            <v>0</v>
          </cell>
          <cell r="S98" t="str">
            <v>-</v>
          </cell>
          <cell r="T98">
            <v>0</v>
          </cell>
          <cell r="U98">
            <v>0</v>
          </cell>
          <cell r="V98">
            <v>0</v>
          </cell>
          <cell r="W98" t="str">
            <v>Masalah ketebalan tablet sehingga perlu adanya pengantian alur di proses stripping</v>
          </cell>
          <cell r="X98">
            <v>27777</v>
          </cell>
          <cell r="Y98">
            <v>1</v>
          </cell>
          <cell r="Z98">
            <v>592094532</v>
          </cell>
          <cell r="AA98" t="str">
            <v>-</v>
          </cell>
          <cell r="AB98">
            <v>0</v>
          </cell>
          <cell r="AC98">
            <v>0</v>
          </cell>
          <cell r="AD98">
            <v>0</v>
          </cell>
        </row>
        <row r="99">
          <cell r="B99">
            <v>11002085</v>
          </cell>
          <cell r="C99" t="str">
            <v>FAVIPIRAVIR 200 MG (DUS 100 TAB)</v>
          </cell>
          <cell r="D99" t="str">
            <v>S01</v>
          </cell>
          <cell r="E99">
            <v>100</v>
          </cell>
          <cell r="F99">
            <v>5309</v>
          </cell>
          <cell r="G99" t="str">
            <v>DUS</v>
          </cell>
          <cell r="H99">
            <v>684110</v>
          </cell>
          <cell r="I99">
            <v>170174</v>
          </cell>
          <cell r="J99">
            <v>32.053870785458656</v>
          </cell>
          <cell r="K99">
            <v>116417735140</v>
          </cell>
          <cell r="L99">
            <v>170174</v>
          </cell>
          <cell r="M99">
            <v>32.053870785458656</v>
          </cell>
          <cell r="N99">
            <v>116417735140</v>
          </cell>
          <cell r="O99">
            <v>162092</v>
          </cell>
          <cell r="P99">
            <v>30.53155019777736</v>
          </cell>
          <cell r="Q99">
            <v>110888758120</v>
          </cell>
          <cell r="R99">
            <v>0.95250743356799517</v>
          </cell>
          <cell r="S99" t="str">
            <v>-</v>
          </cell>
          <cell r="T99">
            <v>0</v>
          </cell>
          <cell r="U99">
            <v>0</v>
          </cell>
          <cell r="V99">
            <v>0</v>
          </cell>
          <cell r="W99" t="str">
            <v>-</v>
          </cell>
          <cell r="X99">
            <v>0</v>
          </cell>
          <cell r="Y99">
            <v>0</v>
          </cell>
          <cell r="Z99">
            <v>0</v>
          </cell>
          <cell r="AA99" t="str">
            <v>Pengiriman di undur bulan mei permintaan marketing</v>
          </cell>
          <cell r="AB99">
            <v>5309</v>
          </cell>
          <cell r="AC99">
            <v>1</v>
          </cell>
          <cell r="AD99">
            <v>3631939990</v>
          </cell>
        </row>
        <row r="100">
          <cell r="B100">
            <v>11002086</v>
          </cell>
          <cell r="C100" t="str">
            <v>VALSARTAN 160 MG TSS (DUS 30 TAB)</v>
          </cell>
          <cell r="D100" t="str">
            <v>S01</v>
          </cell>
          <cell r="E100">
            <v>30</v>
          </cell>
          <cell r="F100">
            <v>14583</v>
          </cell>
          <cell r="G100" t="str">
            <v>DUS</v>
          </cell>
          <cell r="H100">
            <v>19035</v>
          </cell>
          <cell r="I100">
            <v>55813</v>
          </cell>
          <cell r="J100">
            <v>3.8272646231913874</v>
          </cell>
          <cell r="K100">
            <v>1062400455</v>
          </cell>
          <cell r="L100">
            <v>13385</v>
          </cell>
          <cell r="M100">
            <v>0.91784955084687647</v>
          </cell>
          <cell r="N100">
            <v>254783475</v>
          </cell>
          <cell r="O100">
            <v>27318</v>
          </cell>
          <cell r="P100">
            <v>1.8732771034766509</v>
          </cell>
          <cell r="Q100">
            <v>273707437</v>
          </cell>
          <cell r="R100">
            <v>1.0742746836308752</v>
          </cell>
          <cell r="S100" t="str">
            <v>-</v>
          </cell>
          <cell r="T100">
            <v>0</v>
          </cell>
          <cell r="U100">
            <v>0</v>
          </cell>
          <cell r="V100">
            <v>0</v>
          </cell>
          <cell r="W100" t="str">
            <v>-</v>
          </cell>
          <cell r="X100">
            <v>0</v>
          </cell>
          <cell r="Y100">
            <v>0</v>
          </cell>
          <cell r="Z100">
            <v>0</v>
          </cell>
          <cell r="AA100" t="str">
            <v>-</v>
          </cell>
          <cell r="AB100">
            <v>0</v>
          </cell>
          <cell r="AC100">
            <v>0</v>
          </cell>
          <cell r="AD100">
            <v>0</v>
          </cell>
        </row>
        <row r="101">
          <cell r="B101">
            <v>11002118</v>
          </cell>
          <cell r="C101" t="str">
            <v>PANKREON FOR CHILDREN 5 G SACHET-BJN</v>
          </cell>
          <cell r="D101" t="str">
            <v>S01</v>
          </cell>
          <cell r="E101">
            <v>1</v>
          </cell>
          <cell r="F101">
            <v>3000</v>
          </cell>
          <cell r="G101" t="str">
            <v>SC</v>
          </cell>
          <cell r="H101">
            <v>10000</v>
          </cell>
          <cell r="I101">
            <v>2875</v>
          </cell>
          <cell r="J101">
            <v>0.95833333333333337</v>
          </cell>
          <cell r="K101">
            <v>68971250</v>
          </cell>
          <cell r="L101">
            <v>2875</v>
          </cell>
          <cell r="M101">
            <v>0.95833333333333337</v>
          </cell>
          <cell r="N101">
            <v>68971250</v>
          </cell>
          <cell r="O101">
            <v>2875</v>
          </cell>
          <cell r="P101">
            <v>0.95833333333333337</v>
          </cell>
          <cell r="Q101">
            <v>68971250</v>
          </cell>
          <cell r="R101">
            <v>1</v>
          </cell>
          <cell r="S101" t="str">
            <v>-</v>
          </cell>
          <cell r="T101">
            <v>0</v>
          </cell>
          <cell r="U101">
            <v>0</v>
          </cell>
          <cell r="V101">
            <v>0</v>
          </cell>
          <cell r="W101" t="str">
            <v>-</v>
          </cell>
          <cell r="X101">
            <v>0</v>
          </cell>
          <cell r="Y101">
            <v>0</v>
          </cell>
          <cell r="Z101">
            <v>0</v>
          </cell>
          <cell r="AA101" t="str">
            <v>-</v>
          </cell>
          <cell r="AB101">
            <v>0</v>
          </cell>
          <cell r="AC101">
            <v>0</v>
          </cell>
          <cell r="AD101">
            <v>0</v>
          </cell>
        </row>
        <row r="102">
          <cell r="B102">
            <v>11002134</v>
          </cell>
          <cell r="C102" t="str">
            <v>VALSARTAN 80 MG DUS 30 TAB - BJN</v>
          </cell>
          <cell r="D102" t="str">
            <v>S01</v>
          </cell>
          <cell r="E102">
            <v>100</v>
          </cell>
          <cell r="F102">
            <v>29166</v>
          </cell>
          <cell r="G102" t="str">
            <v>DUS</v>
          </cell>
          <cell r="H102">
            <v>11287</v>
          </cell>
          <cell r="I102">
            <v>58332</v>
          </cell>
          <cell r="J102">
            <v>2</v>
          </cell>
          <cell r="K102">
            <v>658393284</v>
          </cell>
          <cell r="L102">
            <v>58332</v>
          </cell>
          <cell r="M102">
            <v>2</v>
          </cell>
          <cell r="N102">
            <v>658393284</v>
          </cell>
          <cell r="O102">
            <v>26806</v>
          </cell>
          <cell r="P102">
            <v>0.91908386477405202</v>
          </cell>
          <cell r="Q102">
            <v>302559322</v>
          </cell>
          <cell r="R102">
            <v>0.45954193238702601</v>
          </cell>
          <cell r="S102" t="str">
            <v>Kekurangan bahan baku valsartan est PO : 10 April  sampai sekarabg belum ada</v>
          </cell>
          <cell r="T102">
            <v>29166</v>
          </cell>
          <cell r="U102">
            <v>1</v>
          </cell>
          <cell r="V102">
            <v>329196642</v>
          </cell>
          <cell r="W102" t="str">
            <v>-</v>
          </cell>
          <cell r="X102">
            <v>0</v>
          </cell>
          <cell r="Y102">
            <v>0</v>
          </cell>
          <cell r="Z102">
            <v>0</v>
          </cell>
          <cell r="AA102" t="str">
            <v>-</v>
          </cell>
          <cell r="AB102">
            <v>0</v>
          </cell>
          <cell r="AC102">
            <v>0</v>
          </cell>
          <cell r="AD102">
            <v>0</v>
          </cell>
        </row>
        <row r="103">
          <cell r="B103">
            <v>11002114</v>
          </cell>
          <cell r="C103" t="str">
            <v>ETHAMBUTOL HCL TSS 400 MG</v>
          </cell>
          <cell r="D103" t="str">
            <v>S01</v>
          </cell>
          <cell r="E103">
            <v>100</v>
          </cell>
          <cell r="F103">
            <v>620</v>
          </cell>
          <cell r="G103" t="str">
            <v>DUS</v>
          </cell>
          <cell r="H103">
            <v>104000</v>
          </cell>
          <cell r="I103">
            <v>5000</v>
          </cell>
          <cell r="J103">
            <v>8.064516129032258</v>
          </cell>
          <cell r="K103">
            <v>520000000</v>
          </cell>
          <cell r="L103">
            <v>2000</v>
          </cell>
          <cell r="M103">
            <v>3.225806451612903</v>
          </cell>
          <cell r="N103">
            <v>208000000</v>
          </cell>
          <cell r="O103">
            <v>0</v>
          </cell>
          <cell r="P103">
            <v>0</v>
          </cell>
          <cell r="Q103">
            <v>0</v>
          </cell>
          <cell r="R103">
            <v>0</v>
          </cell>
          <cell r="S103" t="str">
            <v xml:space="preserve">Masih menunggi : hasil Isopropanolum proses re test </v>
          </cell>
          <cell r="T103">
            <v>1860</v>
          </cell>
          <cell r="U103">
            <v>3</v>
          </cell>
          <cell r="V103">
            <v>193440000</v>
          </cell>
          <cell r="W103" t="str">
            <v>-</v>
          </cell>
          <cell r="X103">
            <v>0</v>
          </cell>
          <cell r="Y103">
            <v>0</v>
          </cell>
          <cell r="Z103">
            <v>0</v>
          </cell>
          <cell r="AA103" t="str">
            <v>-</v>
          </cell>
          <cell r="AB103">
            <v>0</v>
          </cell>
          <cell r="AC103">
            <v>0</v>
          </cell>
          <cell r="AD103">
            <v>0</v>
          </cell>
        </row>
        <row r="104">
          <cell r="B104">
            <v>11001864</v>
          </cell>
          <cell r="C104" t="str">
            <v>CETIRIZINE DIHYDROCHLORIDE SYR 5MG/ML</v>
          </cell>
          <cell r="D104" t="str">
            <v>S01</v>
          </cell>
          <cell r="E104">
            <v>1</v>
          </cell>
          <cell r="F104">
            <v>8333</v>
          </cell>
          <cell r="G104" t="str">
            <v>BT</v>
          </cell>
          <cell r="H104">
            <v>5049</v>
          </cell>
          <cell r="I104">
            <v>23356</v>
          </cell>
          <cell r="J104">
            <v>2.8028321132845315</v>
          </cell>
          <cell r="K104">
            <v>117924444</v>
          </cell>
          <cell r="L104">
            <v>23356</v>
          </cell>
          <cell r="M104">
            <v>2.8028321132845315</v>
          </cell>
          <cell r="N104">
            <v>117924444</v>
          </cell>
          <cell r="O104">
            <v>23356</v>
          </cell>
          <cell r="P104">
            <v>2.8028321132845315</v>
          </cell>
          <cell r="Q104">
            <v>117924444</v>
          </cell>
          <cell r="R104">
            <v>1</v>
          </cell>
          <cell r="S104" t="str">
            <v>-</v>
          </cell>
          <cell r="T104">
            <v>0</v>
          </cell>
          <cell r="U104">
            <v>0</v>
          </cell>
          <cell r="V104">
            <v>0</v>
          </cell>
          <cell r="W104" t="str">
            <v>-</v>
          </cell>
          <cell r="X104">
            <v>0</v>
          </cell>
          <cell r="Y104">
            <v>0</v>
          </cell>
          <cell r="Z104">
            <v>0</v>
          </cell>
          <cell r="AA104" t="str">
            <v>-</v>
          </cell>
          <cell r="AB104">
            <v>0</v>
          </cell>
          <cell r="AC104">
            <v>0</v>
          </cell>
          <cell r="AD104">
            <v>0</v>
          </cell>
        </row>
        <row r="105">
          <cell r="B105">
            <v>11002183</v>
          </cell>
          <cell r="C105" t="str">
            <v>AVICOV 200 MG TSS</v>
          </cell>
          <cell r="D105" t="str">
            <v>S01</v>
          </cell>
          <cell r="E105">
            <v>100</v>
          </cell>
          <cell r="F105">
            <v>5309</v>
          </cell>
          <cell r="G105" t="str">
            <v>DUS</v>
          </cell>
          <cell r="H105">
            <v>0</v>
          </cell>
          <cell r="I105">
            <v>5280</v>
          </cell>
          <cell r="J105">
            <v>0.99453757769824824</v>
          </cell>
          <cell r="K105">
            <v>4976400</v>
          </cell>
          <cell r="L105">
            <v>0</v>
          </cell>
          <cell r="M105">
            <v>0</v>
          </cell>
          <cell r="N105">
            <v>0</v>
          </cell>
          <cell r="O105">
            <v>0</v>
          </cell>
          <cell r="P105">
            <v>0</v>
          </cell>
          <cell r="Q105">
            <v>0</v>
          </cell>
          <cell r="R105">
            <v>0</v>
          </cell>
          <cell r="S105" t="str">
            <v>-</v>
          </cell>
          <cell r="T105">
            <v>0</v>
          </cell>
          <cell r="U105">
            <v>0</v>
          </cell>
          <cell r="V105">
            <v>0</v>
          </cell>
          <cell r="W105" t="str">
            <v>-</v>
          </cell>
          <cell r="X105">
            <v>0</v>
          </cell>
          <cell r="Y105">
            <v>0</v>
          </cell>
          <cell r="Z105">
            <v>0</v>
          </cell>
          <cell r="AA105" t="str">
            <v>-</v>
          </cell>
          <cell r="AB105">
            <v>0</v>
          </cell>
          <cell r="AC105">
            <v>0</v>
          </cell>
          <cell r="AD105">
            <v>0</v>
          </cell>
        </row>
        <row r="106">
          <cell r="B106">
            <v>11001518</v>
          </cell>
          <cell r="C106" t="str">
            <v>MAGASIDA TABLET (DUS 10 TAB)-BJN</v>
          </cell>
          <cell r="D106" t="str">
            <v>S01</v>
          </cell>
          <cell r="E106">
            <v>10</v>
          </cell>
          <cell r="F106">
            <v>10000</v>
          </cell>
          <cell r="G106" t="str">
            <v>DUS</v>
          </cell>
          <cell r="H106">
            <v>0</v>
          </cell>
          <cell r="I106">
            <v>60000</v>
          </cell>
          <cell r="J106">
            <v>6</v>
          </cell>
          <cell r="K106">
            <v>600000</v>
          </cell>
          <cell r="L106">
            <v>0</v>
          </cell>
          <cell r="M106">
            <v>0</v>
          </cell>
          <cell r="N106">
            <v>0</v>
          </cell>
          <cell r="O106">
            <v>0</v>
          </cell>
          <cell r="P106">
            <v>0</v>
          </cell>
          <cell r="Q106">
            <v>0</v>
          </cell>
          <cell r="R106">
            <v>0</v>
          </cell>
          <cell r="S106" t="str">
            <v>-</v>
          </cell>
          <cell r="T106">
            <v>0</v>
          </cell>
          <cell r="U106">
            <v>0</v>
          </cell>
          <cell r="V106">
            <v>0</v>
          </cell>
          <cell r="W106" t="str">
            <v>-</v>
          </cell>
          <cell r="X106">
            <v>0</v>
          </cell>
          <cell r="Y106">
            <v>0</v>
          </cell>
          <cell r="Z106">
            <v>0</v>
          </cell>
          <cell r="AA106" t="str">
            <v>-</v>
          </cell>
          <cell r="AB106">
            <v>0</v>
          </cell>
          <cell r="AC106">
            <v>0</v>
          </cell>
          <cell r="AD106">
            <v>0</v>
          </cell>
        </row>
        <row r="107">
          <cell r="B107"/>
          <cell r="C107" t="str">
            <v>SUB TOTAL S01</v>
          </cell>
          <cell r="D107"/>
          <cell r="E107"/>
          <cell r="F107"/>
          <cell r="G107"/>
          <cell r="H107"/>
          <cell r="I107"/>
          <cell r="J107">
            <v>1167.3011247034751</v>
          </cell>
          <cell r="K107">
            <v>282251471535</v>
          </cell>
          <cell r="L107"/>
          <cell r="M107">
            <v>664.16689425172035</v>
          </cell>
          <cell r="N107">
            <v>214690307947</v>
          </cell>
          <cell r="O107"/>
          <cell r="P107">
            <v>265.8215700193818</v>
          </cell>
          <cell r="Q107">
            <v>151107010860</v>
          </cell>
          <cell r="R107">
            <v>0.70383713314763785</v>
          </cell>
          <cell r="S107"/>
          <cell r="T107"/>
          <cell r="U107">
            <v>254.97817834704767</v>
          </cell>
          <cell r="V107">
            <v>39582670802</v>
          </cell>
          <cell r="W107"/>
          <cell r="X107"/>
          <cell r="Y107">
            <v>100.37908070757824</v>
          </cell>
          <cell r="Z107">
            <v>12580230390</v>
          </cell>
          <cell r="AA107"/>
          <cell r="AB107"/>
          <cell r="AC107">
            <v>46</v>
          </cell>
          <cell r="AD107">
            <v>9046359198</v>
          </cell>
        </row>
        <row r="108">
          <cell r="B108"/>
          <cell r="C108"/>
          <cell r="D108"/>
          <cell r="E108"/>
          <cell r="F108"/>
          <cell r="G108"/>
          <cell r="H108"/>
          <cell r="I108"/>
          <cell r="J108"/>
          <cell r="K108"/>
          <cell r="L108"/>
          <cell r="M108"/>
          <cell r="N108"/>
          <cell r="O108"/>
          <cell r="P108"/>
          <cell r="Q108"/>
          <cell r="R108"/>
          <cell r="S108"/>
          <cell r="T108"/>
          <cell r="U108"/>
          <cell r="V108"/>
          <cell r="W108"/>
          <cell r="X108"/>
          <cell r="Y108"/>
          <cell r="Z108"/>
          <cell r="AA108"/>
          <cell r="AB108"/>
          <cell r="AC108"/>
          <cell r="AD108"/>
        </row>
        <row r="109">
          <cell r="B109" t="str">
            <v>S02</v>
          </cell>
          <cell r="C109" t="str">
            <v>OTC &amp; HERBAL</v>
          </cell>
          <cell r="D109"/>
          <cell r="E109"/>
          <cell r="F109"/>
          <cell r="G109"/>
          <cell r="H109"/>
          <cell r="I109"/>
          <cell r="J109"/>
          <cell r="K109"/>
          <cell r="L109"/>
          <cell r="M109"/>
          <cell r="N109"/>
          <cell r="O109"/>
          <cell r="P109"/>
          <cell r="Q109"/>
          <cell r="R109"/>
          <cell r="S109"/>
          <cell r="T109"/>
          <cell r="U109"/>
          <cell r="V109"/>
          <cell r="W109"/>
          <cell r="X109"/>
          <cell r="Y109"/>
          <cell r="Z109"/>
          <cell r="AA109"/>
          <cell r="AB109">
            <v>0</v>
          </cell>
          <cell r="AC109"/>
          <cell r="AD109">
            <v>0</v>
          </cell>
        </row>
        <row r="110">
          <cell r="B110">
            <v>11000155</v>
          </cell>
          <cell r="C110" t="str">
            <v>ASIFIT  KAPLET-BLISTER 3X10 KAPL</v>
          </cell>
          <cell r="D110" t="str">
            <v>S02</v>
          </cell>
          <cell r="E110">
            <v>30</v>
          </cell>
          <cell r="F110">
            <v>6190</v>
          </cell>
          <cell r="G110" t="str">
            <v>DUS</v>
          </cell>
          <cell r="H110">
            <v>12789</v>
          </cell>
          <cell r="I110">
            <v>213800</v>
          </cell>
          <cell r="J110">
            <v>34.539579967689825</v>
          </cell>
          <cell r="K110">
            <v>2734288200</v>
          </cell>
          <cell r="L110">
            <v>169210</v>
          </cell>
          <cell r="M110">
            <v>27.336025848142164</v>
          </cell>
          <cell r="N110">
            <v>2164026690</v>
          </cell>
          <cell r="O110">
            <v>149012</v>
          </cell>
          <cell r="P110">
            <v>24.073021001615508</v>
          </cell>
          <cell r="Q110">
            <v>1905714468</v>
          </cell>
          <cell r="R110">
            <v>0.88063353229714558</v>
          </cell>
          <cell r="S110" t="str">
            <v>-</v>
          </cell>
          <cell r="T110">
            <v>0</v>
          </cell>
          <cell r="U110"/>
          <cell r="V110">
            <v>0</v>
          </cell>
          <cell r="W110" t="str">
            <v xml:space="preserve">Fasilitas besatu dengan Fituno : Prioritas pengerjaan : Fituno </v>
          </cell>
          <cell r="X110">
            <v>18570</v>
          </cell>
          <cell r="Y110">
            <v>3</v>
          </cell>
          <cell r="Z110">
            <v>237491730</v>
          </cell>
          <cell r="AA110" t="str">
            <v>-</v>
          </cell>
          <cell r="AB110">
            <v>0</v>
          </cell>
          <cell r="AC110"/>
          <cell r="AD110">
            <v>0</v>
          </cell>
        </row>
        <row r="111">
          <cell r="B111">
            <v>11000157</v>
          </cell>
          <cell r="C111" t="str">
            <v>BATUGIN ELIXIR -BT 120 ML</v>
          </cell>
          <cell r="D111" t="str">
            <v>S02</v>
          </cell>
          <cell r="E111">
            <v>1</v>
          </cell>
          <cell r="F111">
            <v>25833</v>
          </cell>
          <cell r="G111" t="str">
            <v>BT</v>
          </cell>
          <cell r="H111">
            <v>5285</v>
          </cell>
          <cell r="I111">
            <v>245000</v>
          </cell>
          <cell r="J111">
            <v>9.4839933418495725</v>
          </cell>
          <cell r="K111">
            <v>1294825000</v>
          </cell>
          <cell r="L111">
            <v>196000</v>
          </cell>
          <cell r="M111">
            <v>7.587194673479658</v>
          </cell>
          <cell r="N111">
            <v>1035860000</v>
          </cell>
          <cell r="O111">
            <v>24314</v>
          </cell>
          <cell r="P111">
            <v>0.94119924128053267</v>
          </cell>
          <cell r="Q111">
            <v>128499490</v>
          </cell>
          <cell r="R111">
            <v>0.12405102040816327</v>
          </cell>
          <cell r="S111" t="str">
            <v>-</v>
          </cell>
          <cell r="T111">
            <v>0</v>
          </cell>
          <cell r="U111"/>
          <cell r="V111">
            <v>0</v>
          </cell>
          <cell r="W111" t="str">
            <v xml:space="preserve">Masalah Proses Produksi pemeriksaan mikrobiologi : TMS sehingga perlu dilakukan radiasi </v>
          </cell>
          <cell r="X111">
            <v>180831</v>
          </cell>
          <cell r="Y111">
            <v>7</v>
          </cell>
          <cell r="Z111">
            <v>955691835</v>
          </cell>
          <cell r="AA111" t="str">
            <v>-</v>
          </cell>
          <cell r="AB111">
            <v>0</v>
          </cell>
          <cell r="AC111"/>
          <cell r="AD111">
            <v>0</v>
          </cell>
        </row>
        <row r="112">
          <cell r="B112">
            <v>11000158</v>
          </cell>
          <cell r="C112" t="str">
            <v>BATUGIN ELIXIR -BT 300 ML</v>
          </cell>
          <cell r="D112" t="str">
            <v>S02</v>
          </cell>
          <cell r="E112">
            <v>1</v>
          </cell>
          <cell r="F112">
            <v>10000</v>
          </cell>
          <cell r="G112" t="str">
            <v>BT</v>
          </cell>
          <cell r="H112">
            <v>10010</v>
          </cell>
          <cell r="I112">
            <v>274400</v>
          </cell>
          <cell r="J112">
            <v>27.44</v>
          </cell>
          <cell r="K112">
            <v>2746744000</v>
          </cell>
          <cell r="L112">
            <v>196000</v>
          </cell>
          <cell r="M112">
            <v>19.600000000000001</v>
          </cell>
          <cell r="N112">
            <v>1961960000</v>
          </cell>
          <cell r="O112">
            <v>44927</v>
          </cell>
          <cell r="P112">
            <v>4.4927000000000001</v>
          </cell>
          <cell r="Q112">
            <v>449719270</v>
          </cell>
          <cell r="R112">
            <v>0.22921938775510203</v>
          </cell>
          <cell r="S112" t="str">
            <v>-</v>
          </cell>
          <cell r="T112">
            <v>0</v>
          </cell>
          <cell r="U112"/>
          <cell r="V112">
            <v>0</v>
          </cell>
          <cell r="W112" t="str">
            <v xml:space="preserve">Masalah Proses Produksi pemeriksaan mikrobiologi : TMS sehingga perlu dilakukan radiasi </v>
          </cell>
          <cell r="X112">
            <v>160000</v>
          </cell>
          <cell r="Y112">
            <v>16</v>
          </cell>
          <cell r="Z112">
            <v>1601600000</v>
          </cell>
          <cell r="AA112" t="str">
            <v>-</v>
          </cell>
          <cell r="AB112">
            <v>0</v>
          </cell>
          <cell r="AC112"/>
          <cell r="AD112">
            <v>0</v>
          </cell>
        </row>
        <row r="113">
          <cell r="B113">
            <v>11000159</v>
          </cell>
          <cell r="C113" t="str">
            <v>BATUGIN SIRUP-SACHET 15 ML</v>
          </cell>
          <cell r="D113" t="str">
            <v>S02</v>
          </cell>
          <cell r="E113">
            <v>6</v>
          </cell>
          <cell r="F113">
            <v>16129</v>
          </cell>
          <cell r="G113" t="str">
            <v>DUS</v>
          </cell>
          <cell r="H113">
            <v>11067</v>
          </cell>
          <cell r="I113">
            <v>0</v>
          </cell>
          <cell r="J113">
            <v>0</v>
          </cell>
          <cell r="K113">
            <v>0</v>
          </cell>
          <cell r="L113">
            <v>0</v>
          </cell>
          <cell r="M113">
            <v>0</v>
          </cell>
          <cell r="N113">
            <v>0</v>
          </cell>
          <cell r="O113">
            <v>0</v>
          </cell>
          <cell r="P113">
            <v>0</v>
          </cell>
          <cell r="Q113">
            <v>0</v>
          </cell>
          <cell r="R113">
            <v>0</v>
          </cell>
          <cell r="S113" t="str">
            <v>-</v>
          </cell>
          <cell r="T113">
            <v>0</v>
          </cell>
          <cell r="U113"/>
          <cell r="V113">
            <v>0</v>
          </cell>
          <cell r="W113" t="str">
            <v>-</v>
          </cell>
          <cell r="X113">
            <v>0</v>
          </cell>
          <cell r="Y113"/>
          <cell r="Z113">
            <v>0</v>
          </cell>
          <cell r="AA113" t="str">
            <v>-</v>
          </cell>
          <cell r="AB113">
            <v>0</v>
          </cell>
          <cell r="AC113"/>
          <cell r="AD113">
            <v>0</v>
          </cell>
        </row>
        <row r="114">
          <cell r="B114">
            <v>11000189</v>
          </cell>
          <cell r="C114" t="str">
            <v>ENKASARI CAIRAN-BT 120 ML</v>
          </cell>
          <cell r="D114" t="str">
            <v>S02</v>
          </cell>
          <cell r="E114">
            <v>1</v>
          </cell>
          <cell r="F114">
            <v>30000</v>
          </cell>
          <cell r="G114" t="str">
            <v>BT</v>
          </cell>
          <cell r="H114">
            <v>3544</v>
          </cell>
          <cell r="I114">
            <v>0</v>
          </cell>
          <cell r="J114">
            <v>0</v>
          </cell>
          <cell r="K114">
            <v>0</v>
          </cell>
          <cell r="L114">
            <v>0</v>
          </cell>
          <cell r="M114">
            <v>0</v>
          </cell>
          <cell r="N114">
            <v>0</v>
          </cell>
          <cell r="O114">
            <v>0</v>
          </cell>
          <cell r="P114">
            <v>0</v>
          </cell>
          <cell r="Q114">
            <v>0</v>
          </cell>
          <cell r="R114">
            <v>0</v>
          </cell>
          <cell r="S114" t="str">
            <v>-</v>
          </cell>
          <cell r="T114">
            <v>0</v>
          </cell>
          <cell r="U114"/>
          <cell r="V114">
            <v>0</v>
          </cell>
          <cell r="W114" t="str">
            <v>-</v>
          </cell>
          <cell r="X114">
            <v>0</v>
          </cell>
          <cell r="Y114"/>
          <cell r="Z114">
            <v>0</v>
          </cell>
          <cell r="AA114" t="str">
            <v>-</v>
          </cell>
          <cell r="AB114">
            <v>0</v>
          </cell>
          <cell r="AC114"/>
          <cell r="AD114">
            <v>0</v>
          </cell>
        </row>
        <row r="115">
          <cell r="B115">
            <v>11002046</v>
          </cell>
          <cell r="C115" t="str">
            <v>ENKASARI HERBAL (BTL@120 ML)</v>
          </cell>
          <cell r="D115" t="str">
            <v>S02</v>
          </cell>
          <cell r="E115">
            <v>1</v>
          </cell>
          <cell r="F115">
            <v>30000</v>
          </cell>
          <cell r="G115" t="str">
            <v>BT</v>
          </cell>
          <cell r="H115">
            <v>4939</v>
          </cell>
          <cell r="I115">
            <v>275624</v>
          </cell>
          <cell r="J115">
            <v>9.1874666666666673</v>
          </cell>
          <cell r="K115">
            <v>1361306936</v>
          </cell>
          <cell r="L115">
            <v>275624</v>
          </cell>
          <cell r="M115">
            <v>9.1874666666666673</v>
          </cell>
          <cell r="N115">
            <v>1361306936</v>
          </cell>
          <cell r="O115">
            <v>37156</v>
          </cell>
          <cell r="P115">
            <v>1.2385333333333333</v>
          </cell>
          <cell r="Q115">
            <v>183513484</v>
          </cell>
          <cell r="R115">
            <v>0.13480683830145415</v>
          </cell>
          <cell r="S115" t="str">
            <v>-</v>
          </cell>
          <cell r="T115">
            <v>0</v>
          </cell>
          <cell r="U115"/>
          <cell r="V115">
            <v>0</v>
          </cell>
          <cell r="W115" t="str">
            <v xml:space="preserve">Prioritas pengerjaan Batugin sehingga baru akan dilakukan pengerjaan MG-3 Mei 2021 dan Demand supply Februari Stok Tinggi </v>
          </cell>
          <cell r="X115">
            <v>240000</v>
          </cell>
          <cell r="Y115">
            <v>8</v>
          </cell>
          <cell r="Z115">
            <v>1185360000</v>
          </cell>
          <cell r="AA115" t="str">
            <v>-</v>
          </cell>
          <cell r="AB115">
            <v>0</v>
          </cell>
          <cell r="AC115"/>
          <cell r="AD115">
            <v>0</v>
          </cell>
        </row>
        <row r="116">
          <cell r="B116">
            <v>11000197</v>
          </cell>
          <cell r="C116" t="str">
            <v>FITUNO KAPLET-BLISTER 3X10 KAPLET</v>
          </cell>
          <cell r="D116" t="str">
            <v>S02</v>
          </cell>
          <cell r="E116">
            <v>30</v>
          </cell>
          <cell r="F116">
            <v>6190</v>
          </cell>
          <cell r="G116" t="str">
            <v>DUS</v>
          </cell>
          <cell r="H116">
            <v>11527</v>
          </cell>
          <cell r="I116">
            <v>330040</v>
          </cell>
          <cell r="J116">
            <v>53.31825525040388</v>
          </cell>
          <cell r="K116">
            <v>3804371080</v>
          </cell>
          <cell r="L116">
            <v>207540</v>
          </cell>
          <cell r="M116">
            <v>33.528271405492731</v>
          </cell>
          <cell r="N116">
            <v>2392313580</v>
          </cell>
          <cell r="O116">
            <v>41468</v>
          </cell>
          <cell r="P116">
            <v>6.6991922455573505</v>
          </cell>
          <cell r="Q116">
            <v>478001636</v>
          </cell>
          <cell r="R116">
            <v>0.19980726606919147</v>
          </cell>
          <cell r="S116" t="str">
            <v>-</v>
          </cell>
          <cell r="T116">
            <v>0</v>
          </cell>
          <cell r="U116"/>
          <cell r="V116">
            <v>0</v>
          </cell>
          <cell r="W116" t="str">
            <v>Adanya masalah pada proses produksi kekerasan dan Ketebalan fak memenuhu syarat dan adannya kerusakan mesin Blister dan mesin granulasi</v>
          </cell>
          <cell r="X116">
            <v>166072.00000000003</v>
          </cell>
          <cell r="Y116">
            <v>26.829079159935382</v>
          </cell>
          <cell r="Z116">
            <v>1914311944.0000002</v>
          </cell>
          <cell r="AA116" t="str">
            <v>-</v>
          </cell>
          <cell r="AB116">
            <v>0</v>
          </cell>
          <cell r="AC116"/>
          <cell r="AD116">
            <v>0</v>
          </cell>
        </row>
        <row r="117">
          <cell r="B117">
            <v>11001784</v>
          </cell>
          <cell r="C117" t="str">
            <v>FITUNO IMMUNE KIDS 60ML</v>
          </cell>
          <cell r="D117" t="str">
            <v>S02</v>
          </cell>
          <cell r="E117">
            <v>1</v>
          </cell>
          <cell r="F117">
            <v>15000</v>
          </cell>
          <cell r="G117" t="str">
            <v>BT</v>
          </cell>
          <cell r="H117">
            <v>12288</v>
          </cell>
          <cell r="I117">
            <v>98003</v>
          </cell>
          <cell r="J117">
            <v>6.5335333333333336</v>
          </cell>
          <cell r="K117">
            <v>1204260864</v>
          </cell>
          <cell r="L117">
            <v>0</v>
          </cell>
          <cell r="M117">
            <v>0</v>
          </cell>
          <cell r="N117">
            <v>0</v>
          </cell>
          <cell r="O117">
            <v>0</v>
          </cell>
          <cell r="P117">
            <v>0</v>
          </cell>
          <cell r="Q117">
            <v>0</v>
          </cell>
          <cell r="R117">
            <v>0</v>
          </cell>
          <cell r="S117" t="str">
            <v>-</v>
          </cell>
          <cell r="T117">
            <v>0</v>
          </cell>
          <cell r="U117"/>
          <cell r="V117">
            <v>0</v>
          </cell>
          <cell r="W117" t="str">
            <v>-</v>
          </cell>
          <cell r="X117">
            <v>0</v>
          </cell>
          <cell r="Y117"/>
          <cell r="Z117">
            <v>0</v>
          </cell>
          <cell r="AA117" t="str">
            <v>-</v>
          </cell>
          <cell r="AB117">
            <v>0</v>
          </cell>
          <cell r="AC117"/>
          <cell r="AD117">
            <v>0</v>
          </cell>
        </row>
        <row r="118">
          <cell r="B118">
            <v>11001823</v>
          </cell>
          <cell r="C118" t="str">
            <v>FITUNO IMMUNE KIDS 100ML</v>
          </cell>
          <cell r="D118" t="str">
            <v>S02</v>
          </cell>
          <cell r="E118">
            <v>1</v>
          </cell>
          <cell r="F118">
            <v>9000</v>
          </cell>
          <cell r="G118" t="str">
            <v>BT</v>
          </cell>
          <cell r="H118">
            <v>16599</v>
          </cell>
          <cell r="I118">
            <v>98000</v>
          </cell>
          <cell r="J118">
            <v>10.888888888888889</v>
          </cell>
          <cell r="K118">
            <v>1626702000</v>
          </cell>
          <cell r="L118">
            <v>0</v>
          </cell>
          <cell r="M118">
            <v>0</v>
          </cell>
          <cell r="N118">
            <v>0</v>
          </cell>
          <cell r="O118">
            <v>0</v>
          </cell>
          <cell r="P118">
            <v>0</v>
          </cell>
          <cell r="Q118">
            <v>0</v>
          </cell>
          <cell r="R118">
            <v>0</v>
          </cell>
          <cell r="S118" t="str">
            <v>-</v>
          </cell>
          <cell r="T118">
            <v>0</v>
          </cell>
          <cell r="U118"/>
          <cell r="V118">
            <v>0</v>
          </cell>
          <cell r="W118" t="str">
            <v>-</v>
          </cell>
          <cell r="X118">
            <v>0</v>
          </cell>
          <cell r="Y118"/>
          <cell r="Z118">
            <v>0</v>
          </cell>
          <cell r="AA118" t="str">
            <v>-</v>
          </cell>
          <cell r="AB118">
            <v>0</v>
          </cell>
          <cell r="AC118"/>
          <cell r="AD118">
            <v>0</v>
          </cell>
        </row>
        <row r="119">
          <cell r="B119">
            <v>11001414</v>
          </cell>
          <cell r="C119" t="str">
            <v>ASIFIT PLUS FENUGREEK (3 x 10 Tab)</v>
          </cell>
          <cell r="D119" t="str">
            <v>S02</v>
          </cell>
          <cell r="E119">
            <v>30</v>
          </cell>
          <cell r="F119">
            <v>4211</v>
          </cell>
          <cell r="G119" t="str">
            <v>DUS</v>
          </cell>
          <cell r="H119">
            <v>25329</v>
          </cell>
          <cell r="I119">
            <v>4814</v>
          </cell>
          <cell r="J119">
            <v>1.1431963904060793</v>
          </cell>
          <cell r="K119">
            <v>121933806</v>
          </cell>
          <cell r="L119">
            <v>4814</v>
          </cell>
          <cell r="M119">
            <v>1.1431963904060793</v>
          </cell>
          <cell r="N119">
            <v>121933806</v>
          </cell>
          <cell r="O119">
            <v>0</v>
          </cell>
          <cell r="P119">
            <v>0</v>
          </cell>
          <cell r="Q119">
            <v>0</v>
          </cell>
          <cell r="R119">
            <v>0</v>
          </cell>
          <cell r="S119" t="str">
            <v>-</v>
          </cell>
          <cell r="T119">
            <v>0</v>
          </cell>
          <cell r="U119"/>
          <cell r="V119">
            <v>0</v>
          </cell>
          <cell r="W119" t="str">
            <v xml:space="preserve">Masih Menunggu data stabilitas R&amp;D </v>
          </cell>
          <cell r="X119">
            <v>4211</v>
          </cell>
          <cell r="Y119">
            <v>1</v>
          </cell>
          <cell r="Z119">
            <v>106660419</v>
          </cell>
          <cell r="AA119" t="str">
            <v>-</v>
          </cell>
          <cell r="AB119">
            <v>0</v>
          </cell>
          <cell r="AC119"/>
          <cell r="AD119">
            <v>0</v>
          </cell>
        </row>
        <row r="120">
          <cell r="B120">
            <v>11001517</v>
          </cell>
          <cell r="C120" t="str">
            <v>MAGASIDA SUSPENSI (BTL 60 ML)-BJN</v>
          </cell>
          <cell r="D120" t="str">
            <v>S02</v>
          </cell>
          <cell r="E120">
            <v>1</v>
          </cell>
          <cell r="F120">
            <v>15000</v>
          </cell>
          <cell r="G120" t="str">
            <v>BT</v>
          </cell>
          <cell r="H120">
            <v>1</v>
          </cell>
          <cell r="I120">
            <v>29106</v>
          </cell>
          <cell r="J120">
            <v>1.9403999999999999</v>
          </cell>
          <cell r="K120">
            <v>29106</v>
          </cell>
          <cell r="L120">
            <v>19404</v>
          </cell>
          <cell r="M120">
            <v>1.2936000000000001</v>
          </cell>
          <cell r="N120">
            <v>19404</v>
          </cell>
          <cell r="O120">
            <v>0</v>
          </cell>
          <cell r="P120">
            <v>0</v>
          </cell>
          <cell r="Q120">
            <v>0</v>
          </cell>
          <cell r="R120">
            <v>0</v>
          </cell>
          <cell r="S120" t="str">
            <v>Bahan Baku Bentonite baru ada keputusan bisa di pakai : 5 Mei 2021 dan bahan kemas ETIKET STIKER DEPAN MAGASIDA 60 MLbaru datang : 28 Aprili 2021</v>
          </cell>
          <cell r="T120">
            <v>15000</v>
          </cell>
          <cell r="U120">
            <v>1</v>
          </cell>
          <cell r="V120">
            <v>15000</v>
          </cell>
          <cell r="W120" t="str">
            <v>-</v>
          </cell>
          <cell r="X120">
            <v>0</v>
          </cell>
          <cell r="Y120"/>
          <cell r="Z120">
            <v>0</v>
          </cell>
          <cell r="AA120" t="str">
            <v>-</v>
          </cell>
          <cell r="AB120">
            <v>0</v>
          </cell>
          <cell r="AC120"/>
          <cell r="AD120">
            <v>0</v>
          </cell>
        </row>
        <row r="121">
          <cell r="B121">
            <v>11001483</v>
          </cell>
          <cell r="C121" t="str">
            <v>ERSYLAN ORIGINAL</v>
          </cell>
          <cell r="D121" t="str">
            <v>S02</v>
          </cell>
          <cell r="E121">
            <v>1</v>
          </cell>
          <cell r="F121">
            <v>13333</v>
          </cell>
          <cell r="G121" t="str">
            <v>BT</v>
          </cell>
          <cell r="H121">
            <v>6628</v>
          </cell>
          <cell r="I121">
            <v>0</v>
          </cell>
          <cell r="J121">
            <v>0</v>
          </cell>
          <cell r="K121">
            <v>0</v>
          </cell>
          <cell r="L121">
            <v>0</v>
          </cell>
          <cell r="M121">
            <v>0</v>
          </cell>
          <cell r="N121">
            <v>0</v>
          </cell>
          <cell r="O121">
            <v>38105</v>
          </cell>
          <cell r="P121">
            <v>2.8579464486612167</v>
          </cell>
          <cell r="Q121">
            <v>252559940</v>
          </cell>
          <cell r="R121">
            <v>0</v>
          </cell>
          <cell r="S121" t="str">
            <v>-</v>
          </cell>
          <cell r="T121">
            <v>0</v>
          </cell>
          <cell r="U121"/>
          <cell r="V121">
            <v>0</v>
          </cell>
          <cell r="W121" t="str">
            <v>-</v>
          </cell>
          <cell r="X121">
            <v>0</v>
          </cell>
          <cell r="Y121"/>
          <cell r="Z121">
            <v>0</v>
          </cell>
          <cell r="AA121" t="str">
            <v>-</v>
          </cell>
          <cell r="AB121">
            <v>0</v>
          </cell>
          <cell r="AC121"/>
          <cell r="AD121">
            <v>0</v>
          </cell>
        </row>
        <row r="122">
          <cell r="B122">
            <v>11001739</v>
          </cell>
          <cell r="C122" t="str">
            <v>ERSYLAN EXPECTORANT</v>
          </cell>
          <cell r="D122" t="str">
            <v>S02</v>
          </cell>
          <cell r="E122">
            <v>1</v>
          </cell>
          <cell r="F122">
            <v>13333</v>
          </cell>
          <cell r="G122" t="str">
            <v>BT</v>
          </cell>
          <cell r="H122">
            <v>11319</v>
          </cell>
          <cell r="I122">
            <v>39198</v>
          </cell>
          <cell r="J122">
            <v>2.939923498087452</v>
          </cell>
          <cell r="K122">
            <v>443682162</v>
          </cell>
          <cell r="L122">
            <v>39198</v>
          </cell>
          <cell r="M122">
            <v>2.939923498087452</v>
          </cell>
          <cell r="N122">
            <v>443682162</v>
          </cell>
          <cell r="O122">
            <v>38923</v>
          </cell>
          <cell r="P122">
            <v>2.9192979824495611</v>
          </cell>
          <cell r="Q122">
            <v>440569437</v>
          </cell>
          <cell r="R122">
            <v>0.99298433593550695</v>
          </cell>
          <cell r="S122" t="str">
            <v>-</v>
          </cell>
          <cell r="T122">
            <v>0</v>
          </cell>
          <cell r="U122"/>
          <cell r="V122">
            <v>0</v>
          </cell>
          <cell r="W122" t="str">
            <v>-</v>
          </cell>
          <cell r="X122">
            <v>0</v>
          </cell>
          <cell r="Y122"/>
          <cell r="Z122">
            <v>0</v>
          </cell>
          <cell r="AA122" t="str">
            <v>-</v>
          </cell>
          <cell r="AB122">
            <v>0</v>
          </cell>
          <cell r="AC122"/>
          <cell r="AD122">
            <v>0</v>
          </cell>
        </row>
        <row r="123">
          <cell r="B123">
            <v>11001979</v>
          </cell>
          <cell r="C123" t="str">
            <v>FERMOL JERUK</v>
          </cell>
          <cell r="D123" t="str">
            <v>S02</v>
          </cell>
          <cell r="E123">
            <v>1</v>
          </cell>
          <cell r="F123">
            <v>12500</v>
          </cell>
          <cell r="G123" t="str">
            <v>BT</v>
          </cell>
          <cell r="H123">
            <v>10885</v>
          </cell>
          <cell r="I123">
            <v>0</v>
          </cell>
          <cell r="J123">
            <v>0</v>
          </cell>
          <cell r="K123">
            <v>0</v>
          </cell>
          <cell r="L123">
            <v>0</v>
          </cell>
          <cell r="M123">
            <v>0</v>
          </cell>
          <cell r="N123">
            <v>0</v>
          </cell>
          <cell r="O123">
            <v>0</v>
          </cell>
          <cell r="P123">
            <v>0</v>
          </cell>
          <cell r="Q123">
            <v>0</v>
          </cell>
          <cell r="R123">
            <v>0</v>
          </cell>
          <cell r="S123" t="str">
            <v>-</v>
          </cell>
          <cell r="T123">
            <v>0</v>
          </cell>
          <cell r="U123"/>
          <cell r="V123">
            <v>0</v>
          </cell>
          <cell r="W123" t="str">
            <v>-</v>
          </cell>
          <cell r="X123">
            <v>0</v>
          </cell>
          <cell r="Y123"/>
          <cell r="Z123">
            <v>0</v>
          </cell>
          <cell r="AA123" t="str">
            <v>-</v>
          </cell>
          <cell r="AB123">
            <v>0</v>
          </cell>
          <cell r="AC123"/>
          <cell r="AD123">
            <v>0</v>
          </cell>
        </row>
        <row r="124">
          <cell r="B124">
            <v>11001980</v>
          </cell>
          <cell r="C124" t="str">
            <v>FERMOL STROBERI</v>
          </cell>
          <cell r="D124" t="str">
            <v>S02</v>
          </cell>
          <cell r="E124">
            <v>1</v>
          </cell>
          <cell r="F124">
            <v>12500</v>
          </cell>
          <cell r="G124" t="str">
            <v>BT</v>
          </cell>
          <cell r="H124">
            <v>10527</v>
          </cell>
          <cell r="I124">
            <v>37195</v>
          </cell>
          <cell r="J124">
            <v>2.9756</v>
          </cell>
          <cell r="K124">
            <v>391551765</v>
          </cell>
          <cell r="L124">
            <v>37195</v>
          </cell>
          <cell r="M124">
            <v>2.9756</v>
          </cell>
          <cell r="N124">
            <v>391551765</v>
          </cell>
          <cell r="O124">
            <v>0</v>
          </cell>
          <cell r="P124">
            <v>0</v>
          </cell>
          <cell r="Q124">
            <v>0</v>
          </cell>
          <cell r="R124">
            <v>0</v>
          </cell>
          <cell r="S124" t="str">
            <v>-</v>
          </cell>
          <cell r="T124">
            <v>0</v>
          </cell>
          <cell r="U124"/>
          <cell r="V124">
            <v>0</v>
          </cell>
          <cell r="W124" t="str">
            <v>-</v>
          </cell>
          <cell r="X124">
            <v>0</v>
          </cell>
          <cell r="Y124"/>
          <cell r="Z124">
            <v>0</v>
          </cell>
          <cell r="AA124" t="str">
            <v>NIE belum Keluar</v>
          </cell>
          <cell r="AB124">
            <v>37500</v>
          </cell>
          <cell r="AC124">
            <v>3</v>
          </cell>
          <cell r="AD124">
            <v>394762500</v>
          </cell>
        </row>
        <row r="125">
          <cell r="B125">
            <v>11001978</v>
          </cell>
          <cell r="C125" t="str">
            <v>FERMOL ANGGUR</v>
          </cell>
          <cell r="D125" t="str">
            <v>S02</v>
          </cell>
          <cell r="E125">
            <v>1</v>
          </cell>
          <cell r="F125">
            <v>12500</v>
          </cell>
          <cell r="G125" t="str">
            <v>BT</v>
          </cell>
          <cell r="H125">
            <v>10466</v>
          </cell>
          <cell r="I125">
            <v>0</v>
          </cell>
          <cell r="J125">
            <v>0</v>
          </cell>
          <cell r="K125">
            <v>0</v>
          </cell>
          <cell r="L125">
            <v>0</v>
          </cell>
          <cell r="M125">
            <v>0</v>
          </cell>
          <cell r="N125">
            <v>0</v>
          </cell>
          <cell r="O125">
            <v>0</v>
          </cell>
          <cell r="P125">
            <v>0</v>
          </cell>
          <cell r="Q125">
            <v>0</v>
          </cell>
          <cell r="R125">
            <v>0</v>
          </cell>
          <cell r="S125" t="str">
            <v>-</v>
          </cell>
          <cell r="T125">
            <v>0</v>
          </cell>
          <cell r="U125"/>
          <cell r="V125">
            <v>0</v>
          </cell>
          <cell r="W125" t="str">
            <v>-</v>
          </cell>
          <cell r="X125">
            <v>0</v>
          </cell>
          <cell r="Y125"/>
          <cell r="Z125">
            <v>0</v>
          </cell>
          <cell r="AA125" t="str">
            <v>-</v>
          </cell>
          <cell r="AB125">
            <v>0</v>
          </cell>
          <cell r="AC125"/>
          <cell r="AD125">
            <v>0</v>
          </cell>
        </row>
        <row r="126">
          <cell r="B126"/>
          <cell r="C126" t="str">
            <v>SUB TOTAL S02</v>
          </cell>
          <cell r="D126"/>
          <cell r="E126"/>
          <cell r="F126"/>
          <cell r="G126"/>
          <cell r="H126"/>
          <cell r="I126"/>
          <cell r="J126">
            <v>160.39083733732571</v>
          </cell>
          <cell r="K126">
            <v>15729694919</v>
          </cell>
          <cell r="L126"/>
          <cell r="M126">
            <v>105.59127848227475</v>
          </cell>
          <cell r="N126">
            <v>9872654343</v>
          </cell>
          <cell r="O126"/>
          <cell r="P126">
            <v>43.221890252897502</v>
          </cell>
          <cell r="Q126">
            <v>3838577725</v>
          </cell>
          <cell r="R126">
            <v>0.38880908736784281</v>
          </cell>
          <cell r="S126" t="str">
            <v>-</v>
          </cell>
          <cell r="T126"/>
          <cell r="U126">
            <v>1</v>
          </cell>
          <cell r="V126">
            <v>15000</v>
          </cell>
          <cell r="W126" t="str">
            <v>-</v>
          </cell>
          <cell r="X126"/>
          <cell r="Y126">
            <v>61.829079159935382</v>
          </cell>
          <cell r="Z126">
            <v>6001115928</v>
          </cell>
          <cell r="AA126">
            <v>0</v>
          </cell>
          <cell r="AB126"/>
          <cell r="AC126">
            <v>3</v>
          </cell>
          <cell r="AD126">
            <v>394762500</v>
          </cell>
        </row>
        <row r="127">
          <cell r="B127"/>
          <cell r="C127"/>
          <cell r="D127"/>
          <cell r="E127"/>
          <cell r="F127"/>
          <cell r="G127"/>
          <cell r="H127"/>
          <cell r="I127"/>
          <cell r="J127"/>
          <cell r="K127"/>
          <cell r="L127"/>
          <cell r="M127"/>
          <cell r="N127"/>
          <cell r="O127"/>
          <cell r="P127"/>
          <cell r="Q127"/>
          <cell r="R127"/>
          <cell r="S127"/>
          <cell r="T127"/>
          <cell r="U127"/>
          <cell r="V127"/>
          <cell r="W127"/>
          <cell r="X127"/>
          <cell r="Y127"/>
          <cell r="Z127"/>
          <cell r="AA127"/>
          <cell r="AB127"/>
          <cell r="AC127"/>
          <cell r="AD127"/>
        </row>
        <row r="128">
          <cell r="B128" t="str">
            <v>S04</v>
          </cell>
          <cell r="C128" t="str">
            <v>ETHICAL</v>
          </cell>
          <cell r="D128"/>
          <cell r="E128"/>
          <cell r="F128"/>
          <cell r="G128"/>
          <cell r="H128"/>
          <cell r="I128"/>
          <cell r="J128"/>
          <cell r="K128"/>
          <cell r="L128"/>
          <cell r="M128"/>
          <cell r="N128"/>
          <cell r="O128"/>
          <cell r="P128"/>
          <cell r="Q128"/>
          <cell r="R128"/>
          <cell r="S128"/>
          <cell r="T128"/>
          <cell r="U128"/>
          <cell r="V128"/>
          <cell r="W128"/>
          <cell r="X128"/>
          <cell r="Y128"/>
          <cell r="Z128"/>
          <cell r="AA128"/>
          <cell r="AB128"/>
          <cell r="AC128"/>
          <cell r="AD128"/>
        </row>
        <row r="129">
          <cell r="B129">
            <v>11000163</v>
          </cell>
          <cell r="C129" t="str">
            <v>CARTYLO 80 MG-STRIP 10X10 TABLET</v>
          </cell>
          <cell r="D129" t="str">
            <v>S04</v>
          </cell>
          <cell r="E129">
            <v>100</v>
          </cell>
          <cell r="F129">
            <v>8000</v>
          </cell>
          <cell r="G129" t="str">
            <v>DUS</v>
          </cell>
          <cell r="H129">
            <v>20150</v>
          </cell>
          <cell r="I129">
            <v>47040</v>
          </cell>
          <cell r="J129">
            <v>5.88</v>
          </cell>
          <cell r="K129">
            <v>947856000</v>
          </cell>
          <cell r="L129">
            <v>31360</v>
          </cell>
          <cell r="M129">
            <v>3.92</v>
          </cell>
          <cell r="N129">
            <v>631904000</v>
          </cell>
          <cell r="O129">
            <v>0</v>
          </cell>
          <cell r="P129">
            <v>0</v>
          </cell>
          <cell r="Q129">
            <v>0</v>
          </cell>
          <cell r="R129">
            <v>0</v>
          </cell>
          <cell r="S129" t="str">
            <v xml:space="preserve">Kekuranagan bahan baku : ACETYL SALICYLIC ACID datang : 7 April dan Acryl Ezze Acc Re test 29 April </v>
          </cell>
          <cell r="T129">
            <v>16000</v>
          </cell>
          <cell r="U129">
            <v>2</v>
          </cell>
          <cell r="V129">
            <v>322400000</v>
          </cell>
          <cell r="W129" t="str">
            <v>Tahap optimasi Kadar TMS sehingga dilakukan Reproses dan pada saat penyalutan adanya tablet yang capping sehingga dilakukan pemilihan hasil salut'</v>
          </cell>
          <cell r="X129">
            <v>16000</v>
          </cell>
          <cell r="Y129">
            <v>2</v>
          </cell>
          <cell r="Z129">
            <v>322400000</v>
          </cell>
          <cell r="AA129" t="str">
            <v>-</v>
          </cell>
          <cell r="AB129">
            <v>0</v>
          </cell>
          <cell r="AC129"/>
          <cell r="AD129">
            <v>0</v>
          </cell>
        </row>
        <row r="130">
          <cell r="B130">
            <v>11000214</v>
          </cell>
          <cell r="C130" t="str">
            <v>FUNGORAL 200 MG-STRIP 5X10 TABLET</v>
          </cell>
          <cell r="D130" t="str">
            <v>S04</v>
          </cell>
          <cell r="E130">
            <v>50</v>
          </cell>
          <cell r="F130">
            <v>9333</v>
          </cell>
          <cell r="G130" t="str">
            <v>DUS</v>
          </cell>
          <cell r="H130">
            <v>20222</v>
          </cell>
          <cell r="I130">
            <v>0</v>
          </cell>
          <cell r="J130">
            <v>0</v>
          </cell>
          <cell r="K130">
            <v>0</v>
          </cell>
          <cell r="L130">
            <v>0</v>
          </cell>
          <cell r="M130">
            <v>0</v>
          </cell>
          <cell r="N130">
            <v>0</v>
          </cell>
          <cell r="O130">
            <v>0</v>
          </cell>
          <cell r="P130">
            <v>0</v>
          </cell>
          <cell r="Q130">
            <v>0</v>
          </cell>
          <cell r="R130">
            <v>0</v>
          </cell>
          <cell r="S130" t="str">
            <v>-</v>
          </cell>
          <cell r="T130">
            <v>0</v>
          </cell>
          <cell r="U130"/>
          <cell r="V130">
            <v>0</v>
          </cell>
          <cell r="W130" t="str">
            <v>-</v>
          </cell>
          <cell r="X130">
            <v>0</v>
          </cell>
          <cell r="Y130"/>
          <cell r="Z130">
            <v>0</v>
          </cell>
          <cell r="AA130" t="str">
            <v>-</v>
          </cell>
          <cell r="AB130">
            <v>0</v>
          </cell>
          <cell r="AC130"/>
          <cell r="AD130">
            <v>0</v>
          </cell>
        </row>
        <row r="131">
          <cell r="B131">
            <v>11000201</v>
          </cell>
          <cell r="C131" t="str">
            <v>GRAVINON-STRIP 3X10 TABLET</v>
          </cell>
          <cell r="D131" t="str">
            <v>S04</v>
          </cell>
          <cell r="E131">
            <v>30</v>
          </cell>
          <cell r="F131">
            <v>1</v>
          </cell>
          <cell r="G131" t="str">
            <v>DUS</v>
          </cell>
          <cell r="H131">
            <v>12537</v>
          </cell>
          <cell r="I131">
            <v>0</v>
          </cell>
          <cell r="J131">
            <v>0</v>
          </cell>
          <cell r="K131">
            <v>0</v>
          </cell>
          <cell r="L131">
            <v>0</v>
          </cell>
          <cell r="M131">
            <v>0</v>
          </cell>
          <cell r="N131">
            <v>0</v>
          </cell>
          <cell r="O131">
            <v>0</v>
          </cell>
          <cell r="P131">
            <v>0</v>
          </cell>
          <cell r="Q131">
            <v>0</v>
          </cell>
          <cell r="R131">
            <v>0</v>
          </cell>
          <cell r="S131" t="str">
            <v>-</v>
          </cell>
          <cell r="T131">
            <v>0</v>
          </cell>
          <cell r="U131"/>
          <cell r="V131">
            <v>0</v>
          </cell>
          <cell r="W131" t="str">
            <v>-</v>
          </cell>
          <cell r="X131">
            <v>0</v>
          </cell>
          <cell r="Y131"/>
          <cell r="Z131">
            <v>0</v>
          </cell>
          <cell r="AA131" t="str">
            <v>-</v>
          </cell>
          <cell r="AB131">
            <v>0</v>
          </cell>
          <cell r="AC131"/>
          <cell r="AD131">
            <v>0</v>
          </cell>
        </row>
        <row r="132">
          <cell r="B132">
            <v>11000206</v>
          </cell>
          <cell r="C132" t="str">
            <v>ISONAT 5 MG-STRIP 5X10 TABLET</v>
          </cell>
          <cell r="D132" t="str">
            <v>S04</v>
          </cell>
          <cell r="E132">
            <v>50</v>
          </cell>
          <cell r="F132">
            <v>12500</v>
          </cell>
          <cell r="G132" t="str">
            <v>DUS</v>
          </cell>
          <cell r="H132">
            <v>7279</v>
          </cell>
          <cell r="I132">
            <v>12250</v>
          </cell>
          <cell r="J132">
            <v>0.98</v>
          </cell>
          <cell r="K132">
            <v>89167750</v>
          </cell>
          <cell r="L132">
            <v>12250</v>
          </cell>
          <cell r="M132">
            <v>0.98</v>
          </cell>
          <cell r="N132">
            <v>89167750</v>
          </cell>
          <cell r="O132">
            <v>0</v>
          </cell>
          <cell r="P132">
            <v>0</v>
          </cell>
          <cell r="Q132">
            <v>0</v>
          </cell>
          <cell r="R132">
            <v>0</v>
          </cell>
          <cell r="S132" t="str">
            <v>-</v>
          </cell>
          <cell r="T132">
            <v>0</v>
          </cell>
          <cell r="U132"/>
          <cell r="V132">
            <v>0</v>
          </cell>
          <cell r="W132" t="str">
            <v>Adanya proses pemindahan mesin stripping dengan lebar Poly cetak 90 mm dari bandung ke banjaran</v>
          </cell>
          <cell r="X132">
            <v>12500</v>
          </cell>
          <cell r="Y132">
            <v>1</v>
          </cell>
          <cell r="Z132">
            <v>90987500</v>
          </cell>
          <cell r="AA132" t="str">
            <v>-</v>
          </cell>
          <cell r="AB132">
            <v>0</v>
          </cell>
          <cell r="AC132"/>
          <cell r="AD132">
            <v>0</v>
          </cell>
        </row>
        <row r="133">
          <cell r="B133">
            <v>11000207</v>
          </cell>
          <cell r="C133" t="str">
            <v>ISONAT 10 MG-STRIP 5X10 TABLET</v>
          </cell>
          <cell r="D133" t="str">
            <v>S04</v>
          </cell>
          <cell r="E133">
            <v>50</v>
          </cell>
          <cell r="F133">
            <v>12500</v>
          </cell>
          <cell r="G133" t="str">
            <v>DUS</v>
          </cell>
          <cell r="H133">
            <v>9174</v>
          </cell>
          <cell r="I133">
            <v>12250</v>
          </cell>
          <cell r="J133">
            <v>0.98</v>
          </cell>
          <cell r="K133">
            <v>112381500</v>
          </cell>
          <cell r="L133">
            <v>12250</v>
          </cell>
          <cell r="M133">
            <v>0.98</v>
          </cell>
          <cell r="N133">
            <v>112381500</v>
          </cell>
          <cell r="O133">
            <v>0</v>
          </cell>
          <cell r="P133">
            <v>0</v>
          </cell>
          <cell r="Q133">
            <v>0</v>
          </cell>
          <cell r="R133">
            <v>0</v>
          </cell>
          <cell r="S133" t="str">
            <v>-</v>
          </cell>
          <cell r="T133">
            <v>0</v>
          </cell>
          <cell r="U133"/>
          <cell r="V133">
            <v>0</v>
          </cell>
          <cell r="W133" t="str">
            <v>Tahap Trial optimasi untuk batch pertama</v>
          </cell>
          <cell r="X133">
            <v>12500</v>
          </cell>
          <cell r="Y133">
            <v>1</v>
          </cell>
          <cell r="Z133">
            <v>114675000</v>
          </cell>
          <cell r="AA133" t="str">
            <v>-</v>
          </cell>
          <cell r="AB133">
            <v>0</v>
          </cell>
          <cell r="AC133"/>
          <cell r="AD133">
            <v>0</v>
          </cell>
        </row>
        <row r="134">
          <cell r="B134">
            <v>11000242</v>
          </cell>
          <cell r="C134" t="str">
            <v>KIFADENE 10 MG-STRIP 10X10 TABLET</v>
          </cell>
          <cell r="D134" t="str">
            <v>S04</v>
          </cell>
          <cell r="E134">
            <v>100</v>
          </cell>
          <cell r="F134">
            <v>1</v>
          </cell>
          <cell r="G134" t="str">
            <v>DUS</v>
          </cell>
          <cell r="H134">
            <v>12110</v>
          </cell>
          <cell r="I134">
            <v>0</v>
          </cell>
          <cell r="J134">
            <v>0</v>
          </cell>
          <cell r="K134">
            <v>0</v>
          </cell>
          <cell r="L134">
            <v>0</v>
          </cell>
          <cell r="M134">
            <v>0</v>
          </cell>
          <cell r="N134">
            <v>0</v>
          </cell>
          <cell r="O134">
            <v>0</v>
          </cell>
          <cell r="P134">
            <v>0</v>
          </cell>
          <cell r="Q134">
            <v>0</v>
          </cell>
          <cell r="R134">
            <v>0</v>
          </cell>
          <cell r="S134" t="str">
            <v>-</v>
          </cell>
          <cell r="T134">
            <v>0</v>
          </cell>
          <cell r="U134"/>
          <cell r="V134">
            <v>0</v>
          </cell>
          <cell r="W134" t="str">
            <v>-</v>
          </cell>
          <cell r="X134">
            <v>0</v>
          </cell>
          <cell r="Y134"/>
          <cell r="Z134">
            <v>0</v>
          </cell>
          <cell r="AA134" t="str">
            <v>-</v>
          </cell>
          <cell r="AB134">
            <v>0</v>
          </cell>
          <cell r="AC134"/>
          <cell r="AD134">
            <v>0</v>
          </cell>
        </row>
        <row r="135">
          <cell r="B135">
            <v>11000244</v>
          </cell>
          <cell r="C135" t="str">
            <v>KIFADENE 20 MG-STRIP 10X10 TABLET</v>
          </cell>
          <cell r="D135" t="str">
            <v>S04</v>
          </cell>
          <cell r="E135">
            <v>100</v>
          </cell>
          <cell r="F135">
            <v>1</v>
          </cell>
          <cell r="G135" t="str">
            <v>DUS</v>
          </cell>
          <cell r="H135">
            <v>14520</v>
          </cell>
          <cell r="I135">
            <v>0</v>
          </cell>
          <cell r="J135">
            <v>0</v>
          </cell>
          <cell r="K135">
            <v>0</v>
          </cell>
          <cell r="L135">
            <v>0</v>
          </cell>
          <cell r="M135">
            <v>0</v>
          </cell>
          <cell r="N135">
            <v>0</v>
          </cell>
          <cell r="O135">
            <v>0</v>
          </cell>
          <cell r="P135">
            <v>0</v>
          </cell>
          <cell r="Q135">
            <v>0</v>
          </cell>
          <cell r="R135">
            <v>0</v>
          </cell>
          <cell r="S135" t="str">
            <v>-</v>
          </cell>
          <cell r="T135">
            <v>0</v>
          </cell>
          <cell r="U135"/>
          <cell r="V135">
            <v>0</v>
          </cell>
          <cell r="W135" t="str">
            <v>-</v>
          </cell>
          <cell r="X135">
            <v>0</v>
          </cell>
          <cell r="Y135"/>
          <cell r="Z135">
            <v>0</v>
          </cell>
          <cell r="AA135" t="str">
            <v>-</v>
          </cell>
          <cell r="AB135">
            <v>0</v>
          </cell>
          <cell r="AC135"/>
          <cell r="AD135">
            <v>0</v>
          </cell>
        </row>
        <row r="136">
          <cell r="B136">
            <v>11000697</v>
          </cell>
          <cell r="C136" t="str">
            <v>LACBON GRANUL-SACHET 1 GRAM</v>
          </cell>
          <cell r="D136" t="str">
            <v>S04</v>
          </cell>
          <cell r="E136">
            <v>1</v>
          </cell>
          <cell r="F136">
            <v>75000</v>
          </cell>
          <cell r="G136" t="str">
            <v>SC</v>
          </cell>
          <cell r="H136">
            <v>726</v>
          </cell>
          <cell r="I136">
            <v>0</v>
          </cell>
          <cell r="J136">
            <v>0</v>
          </cell>
          <cell r="K136">
            <v>0</v>
          </cell>
          <cell r="L136">
            <v>0</v>
          </cell>
          <cell r="M136">
            <v>0</v>
          </cell>
          <cell r="N136">
            <v>0</v>
          </cell>
          <cell r="O136">
            <v>0</v>
          </cell>
          <cell r="P136">
            <v>0</v>
          </cell>
          <cell r="Q136">
            <v>0</v>
          </cell>
          <cell r="R136">
            <v>0</v>
          </cell>
          <cell r="S136" t="str">
            <v>-</v>
          </cell>
          <cell r="T136">
            <v>0</v>
          </cell>
          <cell r="U136"/>
          <cell r="V136">
            <v>0</v>
          </cell>
          <cell r="W136" t="str">
            <v>-</v>
          </cell>
          <cell r="X136">
            <v>0</v>
          </cell>
          <cell r="Y136"/>
          <cell r="Z136">
            <v>0</v>
          </cell>
          <cell r="AA136" t="str">
            <v>-</v>
          </cell>
          <cell r="AB136">
            <v>0</v>
          </cell>
          <cell r="AC136"/>
          <cell r="AD136">
            <v>0</v>
          </cell>
        </row>
        <row r="137">
          <cell r="B137">
            <v>11000218</v>
          </cell>
          <cell r="C137" t="str">
            <v>LOVEQUIN 500 MG-STRIP 2X10 TABLET</v>
          </cell>
          <cell r="D137" t="str">
            <v>S04</v>
          </cell>
          <cell r="E137">
            <v>20</v>
          </cell>
          <cell r="F137">
            <v>22700</v>
          </cell>
          <cell r="G137" t="str">
            <v>DUS</v>
          </cell>
          <cell r="H137">
            <v>10196</v>
          </cell>
          <cell r="I137">
            <v>0</v>
          </cell>
          <cell r="J137">
            <v>0</v>
          </cell>
          <cell r="K137">
            <v>0</v>
          </cell>
          <cell r="L137">
            <v>0</v>
          </cell>
          <cell r="M137">
            <v>0</v>
          </cell>
          <cell r="N137">
            <v>0</v>
          </cell>
          <cell r="O137">
            <v>0</v>
          </cell>
          <cell r="P137">
            <v>0</v>
          </cell>
          <cell r="Q137">
            <v>0</v>
          </cell>
          <cell r="R137">
            <v>0</v>
          </cell>
          <cell r="S137" t="str">
            <v>-</v>
          </cell>
          <cell r="T137">
            <v>0</v>
          </cell>
          <cell r="U137"/>
          <cell r="V137">
            <v>0</v>
          </cell>
          <cell r="W137" t="str">
            <v>-</v>
          </cell>
          <cell r="X137">
            <v>0</v>
          </cell>
          <cell r="Y137"/>
          <cell r="Z137">
            <v>0</v>
          </cell>
          <cell r="AA137" t="str">
            <v>-</v>
          </cell>
          <cell r="AB137">
            <v>0</v>
          </cell>
          <cell r="AC137"/>
          <cell r="AD137">
            <v>0</v>
          </cell>
        </row>
        <row r="138">
          <cell r="B138">
            <v>11000226</v>
          </cell>
          <cell r="C138" t="str">
            <v>NEURODIAL KAPLET-STRIP 10X10 TABLET</v>
          </cell>
          <cell r="D138" t="str">
            <v>S04</v>
          </cell>
          <cell r="E138">
            <v>100</v>
          </cell>
          <cell r="F138">
            <v>4057</v>
          </cell>
          <cell r="G138" t="str">
            <v>DUS</v>
          </cell>
          <cell r="H138">
            <v>43030</v>
          </cell>
          <cell r="I138">
            <v>17640</v>
          </cell>
          <cell r="J138">
            <v>4.3480404239585901</v>
          </cell>
          <cell r="K138">
            <v>759049200</v>
          </cell>
          <cell r="L138">
            <v>17640</v>
          </cell>
          <cell r="M138">
            <v>4.3480404239585901</v>
          </cell>
          <cell r="N138">
            <v>759049200</v>
          </cell>
          <cell r="O138">
            <v>4187</v>
          </cell>
          <cell r="P138">
            <v>1.0320433818092187</v>
          </cell>
          <cell r="Q138">
            <v>180166610</v>
          </cell>
          <cell r="R138">
            <v>0.23735827664399092</v>
          </cell>
          <cell r="S138" t="str">
            <v xml:space="preserve">Kekurangan bahna baku diazepam </v>
          </cell>
          <cell r="T138">
            <v>8114</v>
          </cell>
          <cell r="U138">
            <v>2</v>
          </cell>
          <cell r="V138">
            <v>349145420</v>
          </cell>
          <cell r="W138" t="str">
            <v>-</v>
          </cell>
          <cell r="X138">
            <v>0</v>
          </cell>
          <cell r="Y138"/>
          <cell r="Z138">
            <v>0</v>
          </cell>
          <cell r="AA138" t="str">
            <v>Stok Over berdasarkan Demand supply mulai Feb - Maret untuk Proses pengiriman di kirim bertahap tidak prioritas</v>
          </cell>
          <cell r="AB138">
            <v>4057</v>
          </cell>
          <cell r="AC138">
            <v>1</v>
          </cell>
          <cell r="AD138">
            <v>174572710</v>
          </cell>
        </row>
        <row r="139">
          <cell r="B139">
            <v>11000228</v>
          </cell>
          <cell r="C139" t="str">
            <v>NOPRIL 10 MG-STRIP 5X10 TABLET</v>
          </cell>
          <cell r="D139" t="str">
            <v>S04</v>
          </cell>
          <cell r="E139">
            <v>50</v>
          </cell>
          <cell r="F139">
            <v>5000</v>
          </cell>
          <cell r="G139" t="str">
            <v>DUS</v>
          </cell>
          <cell r="H139">
            <v>12597</v>
          </cell>
          <cell r="I139">
            <v>0</v>
          </cell>
          <cell r="J139">
            <v>0</v>
          </cell>
          <cell r="K139">
            <v>0</v>
          </cell>
          <cell r="L139">
            <v>0</v>
          </cell>
          <cell r="M139">
            <v>0</v>
          </cell>
          <cell r="N139">
            <v>0</v>
          </cell>
          <cell r="O139">
            <v>0</v>
          </cell>
          <cell r="P139">
            <v>0</v>
          </cell>
          <cell r="Q139">
            <v>0</v>
          </cell>
          <cell r="R139">
            <v>0</v>
          </cell>
          <cell r="S139" t="str">
            <v>-</v>
          </cell>
          <cell r="T139">
            <v>0</v>
          </cell>
          <cell r="U139"/>
          <cell r="V139">
            <v>0</v>
          </cell>
          <cell r="W139" t="str">
            <v>-</v>
          </cell>
          <cell r="X139">
            <v>0</v>
          </cell>
          <cell r="Y139"/>
          <cell r="Z139">
            <v>0</v>
          </cell>
          <cell r="AA139" t="str">
            <v>-</v>
          </cell>
          <cell r="AB139">
            <v>0</v>
          </cell>
          <cell r="AC139"/>
          <cell r="AD139">
            <v>0</v>
          </cell>
        </row>
        <row r="140">
          <cell r="B140">
            <v>11000246</v>
          </cell>
          <cell r="C140" t="str">
            <v>PRIMET 25 MG-STRIP 10X10 TABLET</v>
          </cell>
          <cell r="D140" t="str">
            <v>S04</v>
          </cell>
          <cell r="E140">
            <v>100</v>
          </cell>
          <cell r="F140">
            <v>10000</v>
          </cell>
          <cell r="G140" t="str">
            <v>DUS</v>
          </cell>
          <cell r="H140">
            <v>14615</v>
          </cell>
          <cell r="I140">
            <v>2910</v>
          </cell>
          <cell r="J140">
            <v>0.29099999999999998</v>
          </cell>
          <cell r="K140">
            <v>42529650</v>
          </cell>
          <cell r="L140">
            <v>2910</v>
          </cell>
          <cell r="M140">
            <v>0.29099999999999998</v>
          </cell>
          <cell r="N140">
            <v>42529650</v>
          </cell>
          <cell r="O140">
            <v>2910</v>
          </cell>
          <cell r="P140">
            <v>0.29099999999999998</v>
          </cell>
          <cell r="Q140">
            <v>42529650</v>
          </cell>
          <cell r="R140">
            <v>1</v>
          </cell>
          <cell r="S140" t="str">
            <v>-</v>
          </cell>
          <cell r="T140">
            <v>0</v>
          </cell>
          <cell r="U140"/>
          <cell r="V140">
            <v>0</v>
          </cell>
          <cell r="W140" t="str">
            <v>-</v>
          </cell>
          <cell r="X140">
            <v>0</v>
          </cell>
          <cell r="Y140"/>
          <cell r="Z140">
            <v>0</v>
          </cell>
          <cell r="AA140" t="str">
            <v>-</v>
          </cell>
          <cell r="AB140">
            <v>0</v>
          </cell>
          <cell r="AC140"/>
          <cell r="AD140">
            <v>0</v>
          </cell>
        </row>
        <row r="141">
          <cell r="B141">
            <v>11000247</v>
          </cell>
          <cell r="C141" t="str">
            <v>PROTOFEN 100 MG-STRIP 5X10 TAB</v>
          </cell>
          <cell r="D141" t="str">
            <v>S04</v>
          </cell>
          <cell r="E141">
            <v>50</v>
          </cell>
          <cell r="F141">
            <v>4000</v>
          </cell>
          <cell r="G141" t="str">
            <v>DUS</v>
          </cell>
          <cell r="H141">
            <v>36159</v>
          </cell>
          <cell r="I141">
            <v>15680</v>
          </cell>
          <cell r="J141">
            <v>3.92</v>
          </cell>
          <cell r="K141">
            <v>566973120</v>
          </cell>
          <cell r="L141">
            <v>11760</v>
          </cell>
          <cell r="M141">
            <v>2.94</v>
          </cell>
          <cell r="N141">
            <v>425229840</v>
          </cell>
          <cell r="O141">
            <v>0</v>
          </cell>
          <cell r="P141">
            <v>0</v>
          </cell>
          <cell r="Q141">
            <v>0</v>
          </cell>
          <cell r="R141">
            <v>0</v>
          </cell>
          <cell r="S141" t="str">
            <v>-</v>
          </cell>
          <cell r="T141">
            <v>0</v>
          </cell>
          <cell r="U141"/>
          <cell r="V141">
            <v>0</v>
          </cell>
          <cell r="W141" t="str">
            <v>-</v>
          </cell>
          <cell r="X141">
            <v>0</v>
          </cell>
          <cell r="Y141"/>
          <cell r="Z141">
            <v>0</v>
          </cell>
          <cell r="AA141" t="str">
            <v>-</v>
          </cell>
          <cell r="AB141">
            <v>0</v>
          </cell>
          <cell r="AC141"/>
          <cell r="AD141">
            <v>0</v>
          </cell>
        </row>
        <row r="142">
          <cell r="B142">
            <v>11000255</v>
          </cell>
          <cell r="C142" t="str">
            <v>RAHISTIN TABLET-STRIP 10X10 TABLET</v>
          </cell>
          <cell r="D142" t="str">
            <v>S04</v>
          </cell>
          <cell r="E142">
            <v>100</v>
          </cell>
          <cell r="F142">
            <v>8333</v>
          </cell>
          <cell r="G142" t="str">
            <v>DUS</v>
          </cell>
          <cell r="H142">
            <v>18238</v>
          </cell>
          <cell r="I142">
            <v>0</v>
          </cell>
          <cell r="J142">
            <v>0</v>
          </cell>
          <cell r="K142">
            <v>0</v>
          </cell>
          <cell r="L142">
            <v>0</v>
          </cell>
          <cell r="M142">
            <v>0</v>
          </cell>
          <cell r="N142">
            <v>0</v>
          </cell>
          <cell r="O142">
            <v>0</v>
          </cell>
          <cell r="P142">
            <v>0</v>
          </cell>
          <cell r="Q142">
            <v>0</v>
          </cell>
          <cell r="R142">
            <v>0</v>
          </cell>
          <cell r="S142" t="str">
            <v>-</v>
          </cell>
          <cell r="T142">
            <v>0</v>
          </cell>
          <cell r="U142"/>
          <cell r="V142">
            <v>0</v>
          </cell>
          <cell r="W142" t="str">
            <v>-</v>
          </cell>
          <cell r="X142">
            <v>0</v>
          </cell>
          <cell r="Y142"/>
          <cell r="Z142">
            <v>0</v>
          </cell>
          <cell r="AA142" t="str">
            <v>-</v>
          </cell>
          <cell r="AB142">
            <v>0</v>
          </cell>
          <cell r="AC142"/>
          <cell r="AD142">
            <v>0</v>
          </cell>
        </row>
        <row r="143">
          <cell r="B143">
            <v>11000257</v>
          </cell>
          <cell r="C143" t="str">
            <v>RETAPHYL SR-STRIP 10X10 TABLET</v>
          </cell>
          <cell r="D143" t="str">
            <v>S04</v>
          </cell>
          <cell r="E143">
            <v>100</v>
          </cell>
          <cell r="F143">
            <v>6250</v>
          </cell>
          <cell r="G143" t="str">
            <v>DUS</v>
          </cell>
          <cell r="H143">
            <v>19501</v>
          </cell>
          <cell r="I143">
            <v>105350</v>
          </cell>
          <cell r="J143">
            <v>16.856000000000002</v>
          </cell>
          <cell r="K143">
            <v>2054430350</v>
          </cell>
          <cell r="L143">
            <v>68600</v>
          </cell>
          <cell r="M143">
            <v>10.976000000000001</v>
          </cell>
          <cell r="N143">
            <v>1337768600</v>
          </cell>
          <cell r="O143">
            <v>36670</v>
          </cell>
          <cell r="P143">
            <v>5.8672000000000004</v>
          </cell>
          <cell r="Q143">
            <v>715101670</v>
          </cell>
          <cell r="R143">
            <v>0.53454810495626826</v>
          </cell>
          <cell r="S143" t="str">
            <v>Kekurangan bahan baku : METHYLCELLULOSE K4 M PREMIUM est. : 16 Juni 2021 dan bahan baku theophylin baru datang 30 Maret 2021</v>
          </cell>
          <cell r="T143">
            <v>37500</v>
          </cell>
          <cell r="U143">
            <v>6</v>
          </cell>
          <cell r="V143">
            <v>731287500</v>
          </cell>
          <cell r="W143" t="str">
            <v>-</v>
          </cell>
          <cell r="X143">
            <v>0</v>
          </cell>
          <cell r="Y143"/>
          <cell r="Z143">
            <v>0</v>
          </cell>
          <cell r="AA143" t="str">
            <v>-</v>
          </cell>
          <cell r="AB143">
            <v>0</v>
          </cell>
          <cell r="AC143"/>
          <cell r="AD143">
            <v>0</v>
          </cell>
        </row>
        <row r="144">
          <cell r="B144">
            <v>11000265</v>
          </cell>
          <cell r="C144" t="str">
            <v>STATCOL 10 MG-STRIP 5X10 TABLET</v>
          </cell>
          <cell r="D144" t="str">
            <v>S04</v>
          </cell>
          <cell r="E144">
            <v>50</v>
          </cell>
          <cell r="F144">
            <v>60000</v>
          </cell>
          <cell r="G144" t="str">
            <v>DUS</v>
          </cell>
          <cell r="H144">
            <v>8833</v>
          </cell>
          <cell r="I144">
            <v>0</v>
          </cell>
          <cell r="J144">
            <v>0</v>
          </cell>
          <cell r="K144">
            <v>0</v>
          </cell>
          <cell r="L144">
            <v>0</v>
          </cell>
          <cell r="M144">
            <v>0</v>
          </cell>
          <cell r="N144">
            <v>0</v>
          </cell>
          <cell r="O144">
            <v>0</v>
          </cell>
          <cell r="P144">
            <v>0</v>
          </cell>
          <cell r="Q144">
            <v>0</v>
          </cell>
          <cell r="R144">
            <v>0</v>
          </cell>
          <cell r="S144" t="str">
            <v>-</v>
          </cell>
          <cell r="T144">
            <v>0</v>
          </cell>
          <cell r="U144"/>
          <cell r="V144">
            <v>0</v>
          </cell>
          <cell r="W144" t="str">
            <v>-</v>
          </cell>
          <cell r="X144">
            <v>0</v>
          </cell>
          <cell r="Y144"/>
          <cell r="Z144">
            <v>0</v>
          </cell>
          <cell r="AA144" t="str">
            <v>-</v>
          </cell>
          <cell r="AB144">
            <v>0</v>
          </cell>
          <cell r="AC144"/>
          <cell r="AD144">
            <v>0</v>
          </cell>
        </row>
        <row r="145">
          <cell r="B145">
            <v>11000267</v>
          </cell>
          <cell r="C145" t="str">
            <v>STATCOL 20 MG-STRIP 3X10 TABLET</v>
          </cell>
          <cell r="D145" t="str">
            <v>S04</v>
          </cell>
          <cell r="E145">
            <v>30</v>
          </cell>
          <cell r="F145">
            <v>30000</v>
          </cell>
          <cell r="G145" t="str">
            <v>DUS</v>
          </cell>
          <cell r="H145">
            <v>8277</v>
          </cell>
          <cell r="I145">
            <v>0</v>
          </cell>
          <cell r="J145">
            <v>0</v>
          </cell>
          <cell r="K145">
            <v>0</v>
          </cell>
          <cell r="L145">
            <v>0</v>
          </cell>
          <cell r="M145">
            <v>0</v>
          </cell>
          <cell r="N145">
            <v>0</v>
          </cell>
          <cell r="O145">
            <v>0</v>
          </cell>
          <cell r="P145">
            <v>0</v>
          </cell>
          <cell r="Q145">
            <v>0</v>
          </cell>
          <cell r="R145">
            <v>0</v>
          </cell>
          <cell r="S145" t="str">
            <v>-</v>
          </cell>
          <cell r="T145">
            <v>0</v>
          </cell>
          <cell r="U145"/>
          <cell r="V145">
            <v>0</v>
          </cell>
          <cell r="W145" t="str">
            <v>-</v>
          </cell>
          <cell r="X145">
            <v>0</v>
          </cell>
          <cell r="Y145"/>
          <cell r="Z145">
            <v>0</v>
          </cell>
          <cell r="AA145" t="str">
            <v>-</v>
          </cell>
          <cell r="AB145">
            <v>0</v>
          </cell>
          <cell r="AC145"/>
          <cell r="AD145">
            <v>0</v>
          </cell>
        </row>
        <row r="146">
          <cell r="B146">
            <v>11000172</v>
          </cell>
          <cell r="C146" t="str">
            <v>TROMBIKAF TABLET-STRIP 3X10 TABLET</v>
          </cell>
          <cell r="D146" t="str">
            <v>S04</v>
          </cell>
          <cell r="E146">
            <v>30</v>
          </cell>
          <cell r="F146">
            <v>14667</v>
          </cell>
          <cell r="G146" t="str">
            <v>DUS</v>
          </cell>
          <cell r="H146">
            <v>27351</v>
          </cell>
          <cell r="I146">
            <v>0</v>
          </cell>
          <cell r="J146">
            <v>0</v>
          </cell>
          <cell r="K146">
            <v>0</v>
          </cell>
          <cell r="L146">
            <v>0</v>
          </cell>
          <cell r="M146">
            <v>0</v>
          </cell>
          <cell r="N146">
            <v>0</v>
          </cell>
          <cell r="O146">
            <v>0</v>
          </cell>
          <cell r="P146">
            <v>0</v>
          </cell>
          <cell r="Q146">
            <v>0</v>
          </cell>
          <cell r="R146">
            <v>0</v>
          </cell>
          <cell r="S146" t="str">
            <v>-</v>
          </cell>
          <cell r="T146">
            <v>0</v>
          </cell>
          <cell r="U146"/>
          <cell r="V146">
            <v>0</v>
          </cell>
          <cell r="W146" t="str">
            <v>-</v>
          </cell>
          <cell r="X146">
            <v>0</v>
          </cell>
          <cell r="Y146"/>
          <cell r="Z146">
            <v>0</v>
          </cell>
          <cell r="AA146" t="str">
            <v>-</v>
          </cell>
          <cell r="AB146">
            <v>0</v>
          </cell>
          <cell r="AC146"/>
          <cell r="AD146">
            <v>0</v>
          </cell>
        </row>
        <row r="147">
          <cell r="B147" t="str">
            <v>OGB18</v>
          </cell>
          <cell r="C147" t="str">
            <v>LISINOPRIL TABLET</v>
          </cell>
          <cell r="D147" t="str">
            <v>S04</v>
          </cell>
          <cell r="E147">
            <v>25</v>
          </cell>
          <cell r="F147">
            <v>1</v>
          </cell>
          <cell r="G147" t="str">
            <v>DUS</v>
          </cell>
          <cell r="H147">
            <v>0</v>
          </cell>
          <cell r="I147">
            <v>0</v>
          </cell>
          <cell r="J147">
            <v>0</v>
          </cell>
          <cell r="K147">
            <v>0</v>
          </cell>
          <cell r="L147">
            <v>0</v>
          </cell>
          <cell r="M147">
            <v>0</v>
          </cell>
          <cell r="N147">
            <v>0</v>
          </cell>
          <cell r="O147">
            <v>0</v>
          </cell>
          <cell r="P147">
            <v>0</v>
          </cell>
          <cell r="Q147">
            <v>0</v>
          </cell>
          <cell r="R147">
            <v>0</v>
          </cell>
          <cell r="S147" t="str">
            <v>-</v>
          </cell>
          <cell r="T147">
            <v>0</v>
          </cell>
          <cell r="U147"/>
          <cell r="V147">
            <v>0</v>
          </cell>
          <cell r="W147" t="str">
            <v>-</v>
          </cell>
          <cell r="X147">
            <v>0</v>
          </cell>
          <cell r="Y147"/>
          <cell r="Z147">
            <v>0</v>
          </cell>
          <cell r="AA147" t="str">
            <v>-</v>
          </cell>
          <cell r="AB147">
            <v>0</v>
          </cell>
          <cell r="AC147"/>
          <cell r="AD147">
            <v>0</v>
          </cell>
        </row>
        <row r="148">
          <cell r="B148">
            <v>11002180</v>
          </cell>
          <cell r="C148" t="str">
            <v>LISINOPRIL DIHYDRATE 5 MG 50 TAB</v>
          </cell>
          <cell r="D148" t="str">
            <v>S04</v>
          </cell>
          <cell r="E148">
            <v>50</v>
          </cell>
          <cell r="F148">
            <v>1</v>
          </cell>
          <cell r="G148" t="str">
            <v>DUS</v>
          </cell>
          <cell r="H148">
            <v>1</v>
          </cell>
          <cell r="I148">
            <v>28000</v>
          </cell>
          <cell r="J148">
            <v>1</v>
          </cell>
          <cell r="K148">
            <v>560</v>
          </cell>
          <cell r="L148">
            <v>0</v>
          </cell>
          <cell r="M148">
            <v>0</v>
          </cell>
          <cell r="N148">
            <v>0</v>
          </cell>
          <cell r="O148">
            <v>0</v>
          </cell>
          <cell r="P148">
            <v>0</v>
          </cell>
          <cell r="Q148">
            <v>0</v>
          </cell>
          <cell r="R148">
            <v>0</v>
          </cell>
          <cell r="S148" t="str">
            <v>-</v>
          </cell>
          <cell r="T148">
            <v>0</v>
          </cell>
          <cell r="U148"/>
          <cell r="V148">
            <v>0</v>
          </cell>
          <cell r="W148" t="str">
            <v xml:space="preserve">Belum ada Formula produk </v>
          </cell>
          <cell r="X148">
            <v>1</v>
          </cell>
          <cell r="Y148">
            <v>1</v>
          </cell>
          <cell r="Z148">
            <v>1</v>
          </cell>
          <cell r="AA148" t="str">
            <v>-</v>
          </cell>
          <cell r="AB148">
            <v>0</v>
          </cell>
          <cell r="AC148"/>
          <cell r="AD148">
            <v>0</v>
          </cell>
        </row>
        <row r="149">
          <cell r="B149">
            <v>11002181</v>
          </cell>
          <cell r="C149" t="str">
            <v>LISINOPRIL DIHYDRATE 10 MG 50 TAB</v>
          </cell>
          <cell r="D149" t="str">
            <v>S04</v>
          </cell>
          <cell r="E149">
            <v>50</v>
          </cell>
          <cell r="F149">
            <v>1</v>
          </cell>
          <cell r="G149" t="str">
            <v>DUS</v>
          </cell>
          <cell r="H149">
            <v>1</v>
          </cell>
          <cell r="I149">
            <v>14000</v>
          </cell>
          <cell r="J149">
            <v>2</v>
          </cell>
          <cell r="K149">
            <v>280</v>
          </cell>
          <cell r="L149">
            <v>0</v>
          </cell>
          <cell r="M149">
            <v>0</v>
          </cell>
          <cell r="N149">
            <v>0</v>
          </cell>
          <cell r="O149">
            <v>0</v>
          </cell>
          <cell r="P149">
            <v>0</v>
          </cell>
          <cell r="Q149">
            <v>0</v>
          </cell>
          <cell r="R149">
            <v>0</v>
          </cell>
          <cell r="S149" t="str">
            <v>-</v>
          </cell>
          <cell r="T149">
            <v>0</v>
          </cell>
          <cell r="U149"/>
          <cell r="V149">
            <v>0</v>
          </cell>
          <cell r="W149" t="str">
            <v xml:space="preserve">Belum ada Formula produk </v>
          </cell>
          <cell r="X149">
            <v>1</v>
          </cell>
          <cell r="Y149">
            <v>1</v>
          </cell>
          <cell r="Z149">
            <v>1</v>
          </cell>
          <cell r="AA149" t="str">
            <v>-</v>
          </cell>
          <cell r="AB149">
            <v>0</v>
          </cell>
          <cell r="AC149"/>
          <cell r="AD149">
            <v>0</v>
          </cell>
        </row>
        <row r="150">
          <cell r="B150">
            <v>11001488</v>
          </cell>
          <cell r="C150" t="str">
            <v>Extralac 120</v>
          </cell>
          <cell r="D150" t="str">
            <v>S04</v>
          </cell>
          <cell r="E150">
            <v>1</v>
          </cell>
          <cell r="F150">
            <v>1</v>
          </cell>
          <cell r="G150" t="str">
            <v>BT</v>
          </cell>
          <cell r="H150">
            <v>1</v>
          </cell>
          <cell r="I150">
            <v>0</v>
          </cell>
          <cell r="J150">
            <v>0</v>
          </cell>
          <cell r="K150">
            <v>0</v>
          </cell>
          <cell r="L150">
            <v>0</v>
          </cell>
          <cell r="M150">
            <v>0</v>
          </cell>
          <cell r="N150">
            <v>0</v>
          </cell>
          <cell r="O150">
            <v>0</v>
          </cell>
          <cell r="P150">
            <v>0</v>
          </cell>
          <cell r="Q150">
            <v>0</v>
          </cell>
          <cell r="R150">
            <v>0</v>
          </cell>
          <cell r="S150" t="str">
            <v>-</v>
          </cell>
          <cell r="T150">
            <v>0</v>
          </cell>
          <cell r="U150"/>
          <cell r="V150">
            <v>0</v>
          </cell>
          <cell r="W150" t="str">
            <v>-</v>
          </cell>
          <cell r="X150">
            <v>0</v>
          </cell>
          <cell r="Y150"/>
          <cell r="Z150">
            <v>0</v>
          </cell>
          <cell r="AA150" t="str">
            <v>-</v>
          </cell>
          <cell r="AB150">
            <v>0</v>
          </cell>
          <cell r="AC150"/>
          <cell r="AD150">
            <v>0</v>
          </cell>
        </row>
        <row r="151">
          <cell r="B151"/>
          <cell r="C151" t="str">
            <v>SUB TOTAL S04</v>
          </cell>
          <cell r="D151"/>
          <cell r="E151"/>
          <cell r="F151"/>
          <cell r="G151"/>
          <cell r="H151"/>
          <cell r="I151"/>
          <cell r="J151">
            <v>36.25504042395859</v>
          </cell>
          <cell r="K151">
            <v>4572388410</v>
          </cell>
          <cell r="L151"/>
          <cell r="M151">
            <v>24.43504042395859</v>
          </cell>
          <cell r="N151">
            <v>3398030540</v>
          </cell>
          <cell r="O151"/>
          <cell r="P151">
            <v>7.1902433818092195</v>
          </cell>
          <cell r="Q151">
            <v>937797930</v>
          </cell>
          <cell r="R151">
            <v>0.2759827844278292</v>
          </cell>
          <cell r="S151" t="str">
            <v>-</v>
          </cell>
          <cell r="T151"/>
          <cell r="U151">
            <v>10</v>
          </cell>
          <cell r="V151">
            <v>1402832920</v>
          </cell>
          <cell r="W151" t="str">
            <v>-</v>
          </cell>
          <cell r="X151"/>
          <cell r="Y151">
            <v>6</v>
          </cell>
          <cell r="Z151">
            <v>528062502</v>
          </cell>
          <cell r="AA151" t="str">
            <v>-</v>
          </cell>
          <cell r="AB151"/>
          <cell r="AC151">
            <v>1</v>
          </cell>
          <cell r="AD151">
            <v>174572710</v>
          </cell>
        </row>
        <row r="152">
          <cell r="B152"/>
          <cell r="C152"/>
          <cell r="D152"/>
          <cell r="E152"/>
          <cell r="F152"/>
          <cell r="G152"/>
          <cell r="H152"/>
          <cell r="I152"/>
          <cell r="J152"/>
          <cell r="K152"/>
          <cell r="L152"/>
          <cell r="M152"/>
          <cell r="N152"/>
          <cell r="O152"/>
          <cell r="P152"/>
          <cell r="Q152"/>
          <cell r="R152"/>
          <cell r="S152"/>
          <cell r="T152"/>
          <cell r="U152"/>
          <cell r="V152"/>
          <cell r="W152"/>
          <cell r="X152"/>
          <cell r="Y152"/>
          <cell r="Z152"/>
          <cell r="AA152"/>
          <cell r="AB152"/>
          <cell r="AC152"/>
          <cell r="AD152"/>
        </row>
        <row r="153">
          <cell r="B153" t="str">
            <v>S05</v>
          </cell>
          <cell r="C153" t="str">
            <v>KIMIA/EKSPORT/BAHAN BAKU</v>
          </cell>
          <cell r="D153"/>
          <cell r="E153"/>
          <cell r="F153"/>
          <cell r="G153"/>
          <cell r="H153"/>
          <cell r="I153"/>
          <cell r="J153"/>
          <cell r="K153"/>
          <cell r="L153"/>
          <cell r="M153"/>
          <cell r="N153"/>
          <cell r="O153"/>
          <cell r="P153"/>
          <cell r="Q153"/>
          <cell r="R153"/>
          <cell r="S153"/>
          <cell r="T153"/>
          <cell r="U153"/>
          <cell r="V153"/>
          <cell r="W153"/>
          <cell r="X153"/>
          <cell r="Y153"/>
          <cell r="Z153"/>
          <cell r="AA153"/>
          <cell r="AB153">
            <v>0</v>
          </cell>
          <cell r="AC153"/>
          <cell r="AD153">
            <v>0</v>
          </cell>
        </row>
        <row r="154">
          <cell r="B154">
            <v>11000145</v>
          </cell>
          <cell r="C154" t="str">
            <v>ALBENDAZOL 400 MG (DUS 100 TAB KUNYAH)</v>
          </cell>
          <cell r="D154" t="str">
            <v>S05</v>
          </cell>
          <cell r="E154">
            <v>100</v>
          </cell>
          <cell r="F154">
            <v>5000</v>
          </cell>
          <cell r="G154" t="str">
            <v>DUS</v>
          </cell>
          <cell r="H154">
            <v>46858</v>
          </cell>
          <cell r="I154">
            <v>0</v>
          </cell>
          <cell r="J154">
            <v>0</v>
          </cell>
          <cell r="K154">
            <v>0</v>
          </cell>
          <cell r="L154">
            <v>0</v>
          </cell>
          <cell r="M154">
            <v>0</v>
          </cell>
          <cell r="N154">
            <v>0</v>
          </cell>
          <cell r="O154">
            <v>0</v>
          </cell>
          <cell r="P154">
            <v>0</v>
          </cell>
          <cell r="Q154">
            <v>0</v>
          </cell>
          <cell r="R154">
            <v>0</v>
          </cell>
          <cell r="S154" t="str">
            <v>-</v>
          </cell>
          <cell r="T154">
            <v>0</v>
          </cell>
          <cell r="U154"/>
          <cell r="V154">
            <v>0</v>
          </cell>
          <cell r="W154" t="str">
            <v>-</v>
          </cell>
          <cell r="X154">
            <v>0</v>
          </cell>
          <cell r="Y154"/>
          <cell r="Z154">
            <v>0</v>
          </cell>
          <cell r="AA154" t="str">
            <v>-</v>
          </cell>
          <cell r="AB154">
            <v>0</v>
          </cell>
          <cell r="AC154"/>
          <cell r="AD154">
            <v>0</v>
          </cell>
        </row>
        <row r="155">
          <cell r="B155">
            <v>11000148</v>
          </cell>
          <cell r="C155" t="str">
            <v>AMBROXOL 30 MG (HK)-STRIP 10X10 TABLET</v>
          </cell>
          <cell r="D155" t="str">
            <v>S05</v>
          </cell>
          <cell r="E155">
            <v>100</v>
          </cell>
          <cell r="F155">
            <v>6000</v>
          </cell>
          <cell r="G155" t="str">
            <v>DUS</v>
          </cell>
          <cell r="H155">
            <v>18430</v>
          </cell>
          <cell r="I155">
            <v>1000</v>
          </cell>
          <cell r="J155">
            <v>0.16666666666666666</v>
          </cell>
          <cell r="K155">
            <v>18430000</v>
          </cell>
          <cell r="L155">
            <v>1000</v>
          </cell>
          <cell r="M155">
            <v>0.16666666666666666</v>
          </cell>
          <cell r="N155">
            <v>18430000</v>
          </cell>
          <cell r="O155">
            <v>1000</v>
          </cell>
          <cell r="P155">
            <v>0.16666666666666666</v>
          </cell>
          <cell r="Q155">
            <v>18430000</v>
          </cell>
          <cell r="R155">
            <v>1</v>
          </cell>
          <cell r="S155" t="str">
            <v>-</v>
          </cell>
          <cell r="T155">
            <v>0</v>
          </cell>
          <cell r="U155"/>
          <cell r="V155">
            <v>0</v>
          </cell>
          <cell r="W155" t="str">
            <v>-</v>
          </cell>
          <cell r="X155">
            <v>0</v>
          </cell>
          <cell r="Y155"/>
          <cell r="Z155">
            <v>0</v>
          </cell>
          <cell r="AA155" t="str">
            <v>-</v>
          </cell>
          <cell r="AB155">
            <v>0</v>
          </cell>
          <cell r="AC155"/>
          <cell r="AD155">
            <v>0</v>
          </cell>
        </row>
        <row r="156">
          <cell r="B156">
            <v>11000167</v>
          </cell>
          <cell r="C156" t="str">
            <v>CHLORPROMAZIN 100 MG (DUS 100 TAB)</v>
          </cell>
          <cell r="D156" t="str">
            <v>S05</v>
          </cell>
          <cell r="E156">
            <v>100</v>
          </cell>
          <cell r="F156">
            <v>7500</v>
          </cell>
          <cell r="G156" t="str">
            <v>DUS</v>
          </cell>
          <cell r="H156">
            <v>37965</v>
          </cell>
          <cell r="I156">
            <v>0</v>
          </cell>
          <cell r="J156">
            <v>0</v>
          </cell>
          <cell r="K156">
            <v>0</v>
          </cell>
          <cell r="L156">
            <v>0</v>
          </cell>
          <cell r="M156">
            <v>0</v>
          </cell>
          <cell r="N156">
            <v>0</v>
          </cell>
          <cell r="O156">
            <v>0</v>
          </cell>
          <cell r="P156">
            <v>0</v>
          </cell>
          <cell r="Q156">
            <v>0</v>
          </cell>
          <cell r="R156">
            <v>0</v>
          </cell>
          <cell r="S156" t="str">
            <v>-</v>
          </cell>
          <cell r="T156">
            <v>0</v>
          </cell>
          <cell r="U156"/>
          <cell r="V156">
            <v>0</v>
          </cell>
          <cell r="W156" t="str">
            <v>-</v>
          </cell>
          <cell r="X156">
            <v>0</v>
          </cell>
          <cell r="Y156"/>
          <cell r="Z156">
            <v>0</v>
          </cell>
          <cell r="AA156" t="str">
            <v>-</v>
          </cell>
          <cell r="AB156">
            <v>0</v>
          </cell>
          <cell r="AC156"/>
          <cell r="AD156">
            <v>0</v>
          </cell>
        </row>
        <row r="157">
          <cell r="B157">
            <v>11000182</v>
          </cell>
          <cell r="C157" t="str">
            <v>DEXAMETHASONE 0.5 MG (DUS 100 TAB)</v>
          </cell>
          <cell r="D157" t="str">
            <v>S05</v>
          </cell>
          <cell r="E157">
            <v>100</v>
          </cell>
          <cell r="F157">
            <v>16000</v>
          </cell>
          <cell r="G157" t="str">
            <v>DUS</v>
          </cell>
          <cell r="H157">
            <v>10818</v>
          </cell>
          <cell r="I157">
            <v>0</v>
          </cell>
          <cell r="J157">
            <v>0</v>
          </cell>
          <cell r="K157">
            <v>0</v>
          </cell>
          <cell r="L157">
            <v>0</v>
          </cell>
          <cell r="M157">
            <v>0</v>
          </cell>
          <cell r="N157">
            <v>0</v>
          </cell>
          <cell r="O157">
            <v>0</v>
          </cell>
          <cell r="P157">
            <v>0</v>
          </cell>
          <cell r="Q157">
            <v>0</v>
          </cell>
          <cell r="R157">
            <v>0</v>
          </cell>
          <cell r="S157" t="str">
            <v>-</v>
          </cell>
          <cell r="T157">
            <v>0</v>
          </cell>
          <cell r="U157"/>
          <cell r="V157">
            <v>0</v>
          </cell>
          <cell r="W157" t="str">
            <v>-</v>
          </cell>
          <cell r="X157">
            <v>0</v>
          </cell>
          <cell r="Y157"/>
          <cell r="Z157">
            <v>0</v>
          </cell>
          <cell r="AA157" t="str">
            <v>-</v>
          </cell>
          <cell r="AB157">
            <v>0</v>
          </cell>
          <cell r="AC157"/>
          <cell r="AD157">
            <v>0</v>
          </cell>
        </row>
        <row r="158">
          <cell r="B158">
            <v>11000222</v>
          </cell>
          <cell r="C158" t="str">
            <v>METOCLOPRAMID 10 MG (DUS 100 TAB)</v>
          </cell>
          <cell r="D158" t="str">
            <v>S05</v>
          </cell>
          <cell r="E158">
            <v>100</v>
          </cell>
          <cell r="F158">
            <v>10000</v>
          </cell>
          <cell r="G158" t="str">
            <v>DUS</v>
          </cell>
          <cell r="H158">
            <v>15825</v>
          </cell>
          <cell r="I158">
            <v>0</v>
          </cell>
          <cell r="J158">
            <v>0</v>
          </cell>
          <cell r="K158">
            <v>0</v>
          </cell>
          <cell r="L158">
            <v>0</v>
          </cell>
          <cell r="M158">
            <v>0</v>
          </cell>
          <cell r="N158">
            <v>0</v>
          </cell>
          <cell r="O158">
            <v>0</v>
          </cell>
          <cell r="P158">
            <v>0</v>
          </cell>
          <cell r="Q158">
            <v>0</v>
          </cell>
          <cell r="R158">
            <v>0</v>
          </cell>
          <cell r="S158" t="str">
            <v>-</v>
          </cell>
          <cell r="T158">
            <v>0</v>
          </cell>
          <cell r="U158"/>
          <cell r="V158">
            <v>0</v>
          </cell>
          <cell r="W158" t="str">
            <v>-</v>
          </cell>
          <cell r="X158">
            <v>0</v>
          </cell>
          <cell r="Y158"/>
          <cell r="Z158">
            <v>0</v>
          </cell>
          <cell r="AA158" t="str">
            <v>-</v>
          </cell>
          <cell r="AB158">
            <v>0</v>
          </cell>
          <cell r="AC158"/>
          <cell r="AD158">
            <v>0</v>
          </cell>
        </row>
        <row r="159">
          <cell r="B159">
            <v>11000229</v>
          </cell>
          <cell r="C159" t="str">
            <v>ORALIT (DUS 100 SASE)</v>
          </cell>
          <cell r="D159" t="str">
            <v>S05</v>
          </cell>
          <cell r="E159">
            <v>100</v>
          </cell>
          <cell r="F159">
            <v>340</v>
          </cell>
          <cell r="G159" t="str">
            <v>DUS</v>
          </cell>
          <cell r="H159">
            <v>66474</v>
          </cell>
          <cell r="I159">
            <v>0</v>
          </cell>
          <cell r="J159">
            <v>0</v>
          </cell>
          <cell r="K159">
            <v>0</v>
          </cell>
          <cell r="L159">
            <v>0</v>
          </cell>
          <cell r="M159">
            <v>0</v>
          </cell>
          <cell r="N159">
            <v>0</v>
          </cell>
          <cell r="O159">
            <v>0</v>
          </cell>
          <cell r="P159">
            <v>0</v>
          </cell>
          <cell r="Q159">
            <v>0</v>
          </cell>
          <cell r="R159">
            <v>0</v>
          </cell>
          <cell r="S159" t="str">
            <v>-</v>
          </cell>
          <cell r="T159">
            <v>0</v>
          </cell>
          <cell r="U159"/>
          <cell r="V159">
            <v>0</v>
          </cell>
          <cell r="W159" t="str">
            <v>-</v>
          </cell>
          <cell r="X159">
            <v>0</v>
          </cell>
          <cell r="Y159"/>
          <cell r="Z159">
            <v>0</v>
          </cell>
          <cell r="AA159" t="str">
            <v>-</v>
          </cell>
          <cell r="AB159">
            <v>0</v>
          </cell>
          <cell r="AC159"/>
          <cell r="AD159">
            <v>0</v>
          </cell>
        </row>
        <row r="160">
          <cell r="B160">
            <v>11000232</v>
          </cell>
          <cell r="C160" t="str">
            <v>PARACETAMOL SIRUP (BTL 60 ML)</v>
          </cell>
          <cell r="D160" t="str">
            <v>S05</v>
          </cell>
          <cell r="E160">
            <v>1</v>
          </cell>
          <cell r="F160">
            <v>15000</v>
          </cell>
          <cell r="G160" t="str">
            <v>BT</v>
          </cell>
          <cell r="H160">
            <v>3291</v>
          </cell>
          <cell r="I160">
            <v>0</v>
          </cell>
          <cell r="J160">
            <v>0</v>
          </cell>
          <cell r="K160">
            <v>0</v>
          </cell>
          <cell r="L160">
            <v>0</v>
          </cell>
          <cell r="M160">
            <v>0</v>
          </cell>
          <cell r="N160">
            <v>0</v>
          </cell>
          <cell r="O160">
            <v>0</v>
          </cell>
          <cell r="P160">
            <v>0</v>
          </cell>
          <cell r="Q160">
            <v>0</v>
          </cell>
          <cell r="R160">
            <v>0</v>
          </cell>
          <cell r="S160" t="str">
            <v>-</v>
          </cell>
          <cell r="T160">
            <v>0</v>
          </cell>
          <cell r="U160"/>
          <cell r="V160">
            <v>0</v>
          </cell>
          <cell r="W160" t="str">
            <v>-</v>
          </cell>
          <cell r="X160">
            <v>0</v>
          </cell>
          <cell r="Y160"/>
          <cell r="Z160">
            <v>0</v>
          </cell>
          <cell r="AA160" t="str">
            <v>-</v>
          </cell>
          <cell r="AB160">
            <v>0</v>
          </cell>
          <cell r="AC160"/>
          <cell r="AD160">
            <v>0</v>
          </cell>
        </row>
        <row r="161">
          <cell r="B161">
            <v>11000260</v>
          </cell>
          <cell r="C161" t="str">
            <v>SALBUTAMOL 2  MG (HK) (DUS 100 TAB)</v>
          </cell>
          <cell r="D161" t="str">
            <v>S05</v>
          </cell>
          <cell r="E161">
            <v>100</v>
          </cell>
          <cell r="F161">
            <v>24000</v>
          </cell>
          <cell r="G161" t="str">
            <v>DUS</v>
          </cell>
          <cell r="H161">
            <v>8893</v>
          </cell>
          <cell r="I161">
            <v>5000</v>
          </cell>
          <cell r="J161">
            <v>0.20833333333333334</v>
          </cell>
          <cell r="K161">
            <v>44465000</v>
          </cell>
          <cell r="L161">
            <v>5000</v>
          </cell>
          <cell r="M161">
            <v>0.20833333333333334</v>
          </cell>
          <cell r="N161">
            <v>44465000</v>
          </cell>
          <cell r="O161">
            <v>5000</v>
          </cell>
          <cell r="P161">
            <v>0.20833333333333334</v>
          </cell>
          <cell r="Q161">
            <v>44465000</v>
          </cell>
          <cell r="R161">
            <v>1</v>
          </cell>
          <cell r="S161" t="str">
            <v>-</v>
          </cell>
          <cell r="T161">
            <v>0</v>
          </cell>
          <cell r="U161"/>
          <cell r="V161">
            <v>0</v>
          </cell>
          <cell r="W161" t="str">
            <v>-</v>
          </cell>
          <cell r="X161">
            <v>0</v>
          </cell>
          <cell r="Y161"/>
          <cell r="Z161">
            <v>0</v>
          </cell>
          <cell r="AA161" t="str">
            <v>-</v>
          </cell>
          <cell r="AB161">
            <v>0</v>
          </cell>
          <cell r="AC161"/>
          <cell r="AD161">
            <v>0</v>
          </cell>
        </row>
        <row r="162">
          <cell r="B162">
            <v>11000258</v>
          </cell>
          <cell r="C162" t="str">
            <v>RETAPHYL SR (HK)-STRIP 10X10 TABLET</v>
          </cell>
          <cell r="D162" t="str">
            <v>S05</v>
          </cell>
          <cell r="E162">
            <v>100</v>
          </cell>
          <cell r="F162">
            <v>1875</v>
          </cell>
          <cell r="G162" t="str">
            <v>DUS</v>
          </cell>
          <cell r="H162">
            <v>26898</v>
          </cell>
          <cell r="I162">
            <v>0</v>
          </cell>
          <cell r="J162">
            <v>0</v>
          </cell>
          <cell r="K162">
            <v>0</v>
          </cell>
          <cell r="L162">
            <v>0</v>
          </cell>
          <cell r="M162">
            <v>0</v>
          </cell>
          <cell r="N162">
            <v>0</v>
          </cell>
          <cell r="O162">
            <v>0</v>
          </cell>
          <cell r="P162">
            <v>0</v>
          </cell>
          <cell r="Q162">
            <v>0</v>
          </cell>
          <cell r="R162">
            <v>0</v>
          </cell>
          <cell r="S162" t="str">
            <v>-</v>
          </cell>
          <cell r="T162">
            <v>0</v>
          </cell>
          <cell r="U162"/>
          <cell r="V162">
            <v>0</v>
          </cell>
          <cell r="W162" t="str">
            <v>-</v>
          </cell>
          <cell r="X162">
            <v>0</v>
          </cell>
          <cell r="Y162"/>
          <cell r="Z162">
            <v>0</v>
          </cell>
          <cell r="AA162" t="str">
            <v>-</v>
          </cell>
          <cell r="AB162">
            <v>0</v>
          </cell>
          <cell r="AC162"/>
          <cell r="AD162">
            <v>0</v>
          </cell>
        </row>
        <row r="163">
          <cell r="B163" t="str">
            <v>11000155E</v>
          </cell>
          <cell r="C163" t="str">
            <v xml:space="preserve"> ASIFIT BLISTER </v>
          </cell>
          <cell r="D163" t="str">
            <v>S05</v>
          </cell>
          <cell r="E163">
            <v>30</v>
          </cell>
          <cell r="F163">
            <v>13333</v>
          </cell>
          <cell r="G163" t="str">
            <v>DUS</v>
          </cell>
          <cell r="H163">
            <v>0</v>
          </cell>
          <cell r="I163">
            <v>0</v>
          </cell>
          <cell r="J163">
            <v>0</v>
          </cell>
          <cell r="K163">
            <v>0</v>
          </cell>
          <cell r="L163">
            <v>0</v>
          </cell>
          <cell r="M163">
            <v>0</v>
          </cell>
          <cell r="N163">
            <v>0</v>
          </cell>
          <cell r="O163">
            <v>0</v>
          </cell>
          <cell r="P163">
            <v>0</v>
          </cell>
          <cell r="Q163">
            <v>0</v>
          </cell>
          <cell r="R163">
            <v>0</v>
          </cell>
          <cell r="S163" t="str">
            <v>-</v>
          </cell>
          <cell r="T163">
            <v>0</v>
          </cell>
          <cell r="U163"/>
          <cell r="V163">
            <v>0</v>
          </cell>
          <cell r="W163" t="str">
            <v>-</v>
          </cell>
          <cell r="X163">
            <v>0</v>
          </cell>
          <cell r="Y163"/>
          <cell r="Z163">
            <v>0</v>
          </cell>
          <cell r="AA163" t="str">
            <v>-</v>
          </cell>
          <cell r="AB163">
            <v>0</v>
          </cell>
          <cell r="AC163"/>
          <cell r="AD163">
            <v>0</v>
          </cell>
        </row>
        <row r="164">
          <cell r="B164">
            <v>11001641</v>
          </cell>
          <cell r="C164" t="str">
            <v>KINA DUS 10X10 TAB (NIGERIA)</v>
          </cell>
          <cell r="D164" t="str">
            <v>S05</v>
          </cell>
          <cell r="E164">
            <v>100</v>
          </cell>
          <cell r="F164">
            <v>12000</v>
          </cell>
          <cell r="G164" t="str">
            <v>DUS</v>
          </cell>
          <cell r="H164">
            <v>42733</v>
          </cell>
          <cell r="I164">
            <v>0</v>
          </cell>
          <cell r="J164">
            <v>0</v>
          </cell>
          <cell r="K164">
            <v>0</v>
          </cell>
          <cell r="L164">
            <v>0</v>
          </cell>
          <cell r="M164">
            <v>0</v>
          </cell>
          <cell r="N164">
            <v>0</v>
          </cell>
          <cell r="O164">
            <v>0</v>
          </cell>
          <cell r="P164">
            <v>0</v>
          </cell>
          <cell r="Q164">
            <v>0</v>
          </cell>
          <cell r="R164">
            <v>0</v>
          </cell>
          <cell r="S164" t="str">
            <v>-</v>
          </cell>
          <cell r="T164">
            <v>0</v>
          </cell>
          <cell r="U164"/>
          <cell r="V164">
            <v>0</v>
          </cell>
          <cell r="W164" t="str">
            <v>-</v>
          </cell>
          <cell r="X164">
            <v>0</v>
          </cell>
          <cell r="Y164"/>
          <cell r="Z164">
            <v>0</v>
          </cell>
          <cell r="AA164" t="str">
            <v>-</v>
          </cell>
          <cell r="AB164">
            <v>0</v>
          </cell>
          <cell r="AC164"/>
          <cell r="AD164">
            <v>0</v>
          </cell>
        </row>
        <row r="165">
          <cell r="B165">
            <v>11001640</v>
          </cell>
          <cell r="C165" t="str">
            <v>RAHISTIN DUS 10X10 TAB (NIGERIA)</v>
          </cell>
          <cell r="D165" t="str">
            <v>S05</v>
          </cell>
          <cell r="E165">
            <v>100</v>
          </cell>
          <cell r="F165">
            <v>4000</v>
          </cell>
          <cell r="G165" t="str">
            <v>DUS</v>
          </cell>
          <cell r="H165">
            <v>19160</v>
          </cell>
          <cell r="I165">
            <v>0</v>
          </cell>
          <cell r="J165">
            <v>0</v>
          </cell>
          <cell r="K165">
            <v>0</v>
          </cell>
          <cell r="L165">
            <v>0</v>
          </cell>
          <cell r="M165">
            <v>0</v>
          </cell>
          <cell r="N165">
            <v>0</v>
          </cell>
          <cell r="O165">
            <v>0</v>
          </cell>
          <cell r="P165">
            <v>0</v>
          </cell>
          <cell r="Q165">
            <v>0</v>
          </cell>
          <cell r="R165">
            <v>0</v>
          </cell>
          <cell r="S165" t="str">
            <v>-</v>
          </cell>
          <cell r="T165">
            <v>0</v>
          </cell>
          <cell r="U165"/>
          <cell r="V165">
            <v>0</v>
          </cell>
          <cell r="W165" t="str">
            <v>-</v>
          </cell>
          <cell r="X165">
            <v>0</v>
          </cell>
          <cell r="Y165"/>
          <cell r="Z165">
            <v>0</v>
          </cell>
          <cell r="AA165" t="str">
            <v>-</v>
          </cell>
          <cell r="AB165">
            <v>0</v>
          </cell>
          <cell r="AC165"/>
          <cell r="AD165">
            <v>0</v>
          </cell>
        </row>
        <row r="166">
          <cell r="B166">
            <v>11001639</v>
          </cell>
          <cell r="C166" t="str">
            <v>LOVEQUIN 500 MG DUS 1X10 TAB (NIGERIA)</v>
          </cell>
          <cell r="D166" t="str">
            <v>S05</v>
          </cell>
          <cell r="E166">
            <v>10</v>
          </cell>
          <cell r="F166">
            <v>23727</v>
          </cell>
          <cell r="G166" t="str">
            <v>DUS</v>
          </cell>
          <cell r="H166">
            <v>6178</v>
          </cell>
          <cell r="I166">
            <v>0</v>
          </cell>
          <cell r="J166">
            <v>0</v>
          </cell>
          <cell r="K166">
            <v>0</v>
          </cell>
          <cell r="L166">
            <v>0</v>
          </cell>
          <cell r="M166">
            <v>0</v>
          </cell>
          <cell r="N166">
            <v>0</v>
          </cell>
          <cell r="O166">
            <v>0</v>
          </cell>
          <cell r="P166">
            <v>0</v>
          </cell>
          <cell r="Q166">
            <v>0</v>
          </cell>
          <cell r="R166">
            <v>0</v>
          </cell>
          <cell r="S166" t="str">
            <v>-</v>
          </cell>
          <cell r="T166">
            <v>0</v>
          </cell>
          <cell r="U166"/>
          <cell r="V166">
            <v>0</v>
          </cell>
          <cell r="W166" t="str">
            <v>-</v>
          </cell>
          <cell r="X166">
            <v>0</v>
          </cell>
          <cell r="Y166"/>
          <cell r="Z166">
            <v>0</v>
          </cell>
          <cell r="AA166" t="str">
            <v>-</v>
          </cell>
          <cell r="AB166">
            <v>0</v>
          </cell>
          <cell r="AC166"/>
          <cell r="AD166">
            <v>0</v>
          </cell>
        </row>
        <row r="167">
          <cell r="B167">
            <v>11001638</v>
          </cell>
          <cell r="C167" t="str">
            <v>FUNGORAL 200 MG DUS 1X10 TAB (NIGERIA)</v>
          </cell>
          <cell r="D167" t="str">
            <v>S05</v>
          </cell>
          <cell r="E167">
            <v>10</v>
          </cell>
          <cell r="F167">
            <v>40000</v>
          </cell>
          <cell r="G167" t="str">
            <v>DUS</v>
          </cell>
          <cell r="H167">
            <v>6585</v>
          </cell>
          <cell r="I167">
            <v>0</v>
          </cell>
          <cell r="J167">
            <v>0</v>
          </cell>
          <cell r="K167">
            <v>0</v>
          </cell>
          <cell r="L167">
            <v>0</v>
          </cell>
          <cell r="M167">
            <v>0</v>
          </cell>
          <cell r="N167">
            <v>0</v>
          </cell>
          <cell r="O167">
            <v>0</v>
          </cell>
          <cell r="P167">
            <v>0</v>
          </cell>
          <cell r="Q167">
            <v>0</v>
          </cell>
          <cell r="R167">
            <v>0</v>
          </cell>
          <cell r="S167" t="str">
            <v>-</v>
          </cell>
          <cell r="T167">
            <v>0</v>
          </cell>
          <cell r="U167"/>
          <cell r="V167">
            <v>0</v>
          </cell>
          <cell r="W167" t="str">
            <v>-</v>
          </cell>
          <cell r="X167">
            <v>0</v>
          </cell>
          <cell r="Y167"/>
          <cell r="Z167">
            <v>0</v>
          </cell>
          <cell r="AA167" t="str">
            <v>-</v>
          </cell>
          <cell r="AB167">
            <v>0</v>
          </cell>
          <cell r="AC167"/>
          <cell r="AD167">
            <v>0</v>
          </cell>
        </row>
        <row r="168">
          <cell r="B168" t="str">
            <v>11000158BI</v>
          </cell>
          <cell r="C168" t="str">
            <v>BATUGIN ELIXIR -BT 300 ML</v>
          </cell>
          <cell r="D168" t="str">
            <v>S05</v>
          </cell>
          <cell r="E168">
            <v>1</v>
          </cell>
          <cell r="F168">
            <v>10000</v>
          </cell>
          <cell r="G168" t="str">
            <v>BT</v>
          </cell>
          <cell r="H168">
            <v>8210</v>
          </cell>
          <cell r="I168">
            <v>0</v>
          </cell>
          <cell r="J168">
            <v>0</v>
          </cell>
          <cell r="K168">
            <v>0</v>
          </cell>
          <cell r="L168">
            <v>0</v>
          </cell>
          <cell r="M168">
            <v>0</v>
          </cell>
          <cell r="N168">
            <v>0</v>
          </cell>
          <cell r="O168">
            <v>0</v>
          </cell>
          <cell r="P168">
            <v>0</v>
          </cell>
          <cell r="Q168">
            <v>0</v>
          </cell>
          <cell r="R168">
            <v>0</v>
          </cell>
          <cell r="S168" t="str">
            <v>-</v>
          </cell>
          <cell r="T168">
            <v>0</v>
          </cell>
          <cell r="U168"/>
          <cell r="V168">
            <v>0</v>
          </cell>
          <cell r="W168" t="str">
            <v>-</v>
          </cell>
          <cell r="X168">
            <v>0</v>
          </cell>
          <cell r="Y168"/>
          <cell r="Z168">
            <v>0</v>
          </cell>
          <cell r="AA168" t="str">
            <v>-</v>
          </cell>
          <cell r="AB168">
            <v>0</v>
          </cell>
          <cell r="AC168"/>
          <cell r="AD168">
            <v>0</v>
          </cell>
        </row>
        <row r="169">
          <cell r="B169" t="str">
            <v>11000183BI</v>
          </cell>
          <cell r="C169" t="str">
            <v>DEXAMETHASONE 0.5 MG (BTL 100 TAB)</v>
          </cell>
          <cell r="D169" t="str">
            <v>S05</v>
          </cell>
          <cell r="E169">
            <v>100</v>
          </cell>
          <cell r="F169">
            <v>16000</v>
          </cell>
          <cell r="G169" t="str">
            <v>BT</v>
          </cell>
          <cell r="H169">
            <v>9002</v>
          </cell>
          <cell r="I169">
            <v>0</v>
          </cell>
          <cell r="J169">
            <v>0</v>
          </cell>
          <cell r="K169">
            <v>0</v>
          </cell>
          <cell r="L169">
            <v>0</v>
          </cell>
          <cell r="M169">
            <v>0</v>
          </cell>
          <cell r="N169">
            <v>0</v>
          </cell>
          <cell r="O169">
            <v>0</v>
          </cell>
          <cell r="P169">
            <v>0</v>
          </cell>
          <cell r="Q169">
            <v>0</v>
          </cell>
          <cell r="R169">
            <v>0</v>
          </cell>
          <cell r="S169" t="str">
            <v>-</v>
          </cell>
          <cell r="T169">
            <v>0</v>
          </cell>
          <cell r="U169"/>
          <cell r="V169">
            <v>0</v>
          </cell>
          <cell r="W169" t="str">
            <v>-</v>
          </cell>
          <cell r="X169">
            <v>0</v>
          </cell>
          <cell r="Y169"/>
          <cell r="Z169">
            <v>0</v>
          </cell>
          <cell r="AA169" t="str">
            <v>-</v>
          </cell>
          <cell r="AB169">
            <v>0</v>
          </cell>
          <cell r="AC169"/>
          <cell r="AD169">
            <v>0</v>
          </cell>
        </row>
        <row r="170">
          <cell r="B170" t="str">
            <v>11002004BI</v>
          </cell>
          <cell r="C170" t="str">
            <v>HIDROXYCHLOROQUINE 200 MG TAB</v>
          </cell>
          <cell r="D170" t="str">
            <v>S05</v>
          </cell>
          <cell r="E170">
            <v>100</v>
          </cell>
          <cell r="F170">
            <v>5000</v>
          </cell>
          <cell r="G170" t="str">
            <v>DUS</v>
          </cell>
          <cell r="H170">
            <v>444843</v>
          </cell>
          <cell r="I170">
            <v>0</v>
          </cell>
          <cell r="J170">
            <v>0</v>
          </cell>
          <cell r="K170">
            <v>0</v>
          </cell>
          <cell r="L170">
            <v>0</v>
          </cell>
          <cell r="M170">
            <v>0</v>
          </cell>
          <cell r="N170">
            <v>0</v>
          </cell>
          <cell r="O170">
            <v>0</v>
          </cell>
          <cell r="P170">
            <v>0</v>
          </cell>
          <cell r="Q170">
            <v>0</v>
          </cell>
          <cell r="R170">
            <v>0</v>
          </cell>
          <cell r="S170" t="str">
            <v>-</v>
          </cell>
          <cell r="T170">
            <v>0</v>
          </cell>
          <cell r="U170"/>
          <cell r="V170">
            <v>0</v>
          </cell>
          <cell r="W170" t="str">
            <v>-</v>
          </cell>
          <cell r="X170">
            <v>0</v>
          </cell>
          <cell r="Y170"/>
          <cell r="Z170">
            <v>0</v>
          </cell>
          <cell r="AA170" t="str">
            <v>-</v>
          </cell>
          <cell r="AB170">
            <v>0</v>
          </cell>
          <cell r="AC170"/>
          <cell r="AD170">
            <v>0</v>
          </cell>
        </row>
        <row r="171">
          <cell r="B171"/>
          <cell r="C171" t="str">
            <v>SUB TOTAL S05</v>
          </cell>
          <cell r="D171"/>
          <cell r="E171"/>
          <cell r="F171"/>
          <cell r="G171"/>
          <cell r="H171"/>
          <cell r="I171"/>
          <cell r="J171">
            <v>0.375</v>
          </cell>
          <cell r="K171">
            <v>62895000</v>
          </cell>
          <cell r="L171"/>
          <cell r="M171">
            <v>0.375</v>
          </cell>
          <cell r="N171">
            <v>62895000</v>
          </cell>
          <cell r="O171"/>
          <cell r="P171">
            <v>0.375</v>
          </cell>
          <cell r="Q171">
            <v>62895000</v>
          </cell>
          <cell r="R171">
            <v>1</v>
          </cell>
          <cell r="S171" t="str">
            <v>-</v>
          </cell>
          <cell r="T171"/>
          <cell r="U171">
            <v>0</v>
          </cell>
          <cell r="V171">
            <v>0</v>
          </cell>
          <cell r="W171" t="str">
            <v>-</v>
          </cell>
          <cell r="X171"/>
          <cell r="Y171">
            <v>0</v>
          </cell>
          <cell r="Z171">
            <v>0</v>
          </cell>
          <cell r="AA171" t="str">
            <v>-</v>
          </cell>
          <cell r="AB171"/>
          <cell r="AC171">
            <v>0</v>
          </cell>
          <cell r="AD171">
            <v>0</v>
          </cell>
        </row>
        <row r="172">
          <cell r="B172"/>
          <cell r="C172" t="str">
            <v>TOTAL</v>
          </cell>
          <cell r="D172"/>
          <cell r="E172"/>
          <cell r="F172"/>
          <cell r="G172"/>
          <cell r="H172"/>
          <cell r="I172"/>
          <cell r="J172">
            <v>1364.3220024647594</v>
          </cell>
          <cell r="K172">
            <v>302616449864</v>
          </cell>
          <cell r="L172"/>
          <cell r="M172">
            <v>794.56821315795366</v>
          </cell>
          <cell r="N172">
            <v>228023887830</v>
          </cell>
          <cell r="O172"/>
          <cell r="P172">
            <v>316.60870365408852</v>
          </cell>
          <cell r="Q172">
            <v>155946281515</v>
          </cell>
          <cell r="R172"/>
          <cell r="S172" t="str">
            <v>-</v>
          </cell>
          <cell r="T172"/>
          <cell r="U172">
            <v>265.97817834704767</v>
          </cell>
          <cell r="V172">
            <v>40985518722</v>
          </cell>
          <cell r="W172" t="str">
            <v>-</v>
          </cell>
          <cell r="X172"/>
          <cell r="Y172">
            <v>168.20815986751364</v>
          </cell>
          <cell r="Z172">
            <v>19109408820</v>
          </cell>
          <cell r="AA172" t="str">
            <v>-</v>
          </cell>
          <cell r="AB172"/>
          <cell r="AC172">
            <v>50</v>
          </cell>
          <cell r="AD172">
            <v>9615694408</v>
          </cell>
        </row>
        <row r="173">
          <cell r="B173"/>
          <cell r="C173" t="str">
            <v>% Pencapaian</v>
          </cell>
          <cell r="D173"/>
          <cell r="E173"/>
          <cell r="F173"/>
          <cell r="G173"/>
          <cell r="H173"/>
          <cell r="I173"/>
          <cell r="J173"/>
          <cell r="K173"/>
          <cell r="L173"/>
          <cell r="M173"/>
          <cell r="N173"/>
          <cell r="O173"/>
          <cell r="P173"/>
          <cell r="Q173"/>
          <cell r="R173">
            <v>0.68390326557041936</v>
          </cell>
          <cell r="S173"/>
          <cell r="T173"/>
          <cell r="U173"/>
          <cell r="V173">
            <v>0.17974221522157441</v>
          </cell>
          <cell r="W173"/>
          <cell r="X173"/>
          <cell r="Y173"/>
          <cell r="Z173">
            <v>8.3804416291010486E-2</v>
          </cell>
          <cell r="AA173"/>
          <cell r="AB173"/>
          <cell r="AC173"/>
          <cell r="AD173">
            <v>4.2169680113378495E-2</v>
          </cell>
        </row>
        <row r="174">
          <cell r="P174"/>
          <cell r="Q174"/>
          <cell r="R174"/>
          <cell r="U174"/>
          <cell r="V174"/>
          <cell r="Y174"/>
          <cell r="Z174"/>
          <cell r="AC174"/>
          <cell r="AD174"/>
        </row>
        <row r="190">
          <cell r="C190" t="str">
            <v>Petunjuk Pengisian :</v>
          </cell>
          <cell r="D190"/>
          <cell r="E190"/>
          <cell r="F190"/>
          <cell r="G190"/>
          <cell r="H190"/>
          <cell r="I190"/>
          <cell r="J190"/>
          <cell r="K190"/>
          <cell r="L190"/>
          <cell r="M190"/>
          <cell r="N190"/>
          <cell r="O190"/>
          <cell r="P190"/>
        </row>
        <row r="191">
          <cell r="C191" t="str">
            <v>Kolom</v>
          </cell>
          <cell r="D191" t="str">
            <v>Uraian</v>
          </cell>
          <cell r="E191"/>
          <cell r="F191"/>
          <cell r="G191"/>
          <cell r="H191"/>
          <cell r="I191"/>
          <cell r="J191"/>
          <cell r="K191"/>
          <cell r="L191"/>
          <cell r="M191"/>
          <cell r="N191"/>
          <cell r="O191"/>
          <cell r="P191"/>
        </row>
        <row r="192">
          <cell r="C192" t="str">
            <v>Tahun berjalan</v>
          </cell>
          <cell r="D192" t="str">
            <v>adalah  tahun pada saat pembuatan Laporan</v>
          </cell>
          <cell r="E192"/>
          <cell r="F192"/>
          <cell r="G192"/>
          <cell r="H192"/>
          <cell r="I192"/>
          <cell r="J192"/>
          <cell r="K192"/>
          <cell r="L192"/>
          <cell r="M192"/>
          <cell r="N192"/>
          <cell r="O192"/>
          <cell r="P192"/>
        </row>
        <row r="193">
          <cell r="C193" t="str">
            <v>Tahun Sebelumnya</v>
          </cell>
          <cell r="D193" t="str">
            <v>adalah  tahun sebelum periode laporan dibuat pada tahun berjalan</v>
          </cell>
          <cell r="E193"/>
          <cell r="F193"/>
          <cell r="G193"/>
          <cell r="H193"/>
          <cell r="I193"/>
          <cell r="J193"/>
          <cell r="K193"/>
          <cell r="L193"/>
          <cell r="M193"/>
          <cell r="N193"/>
          <cell r="O193"/>
          <cell r="P193"/>
        </row>
        <row r="194">
          <cell r="C194" t="str">
            <v>Tahun berikutnya</v>
          </cell>
          <cell r="D194" t="str">
            <v>adalah tahun setelah periode laporan dibuat</v>
          </cell>
          <cell r="E194"/>
          <cell r="F194"/>
          <cell r="G194"/>
          <cell r="H194"/>
          <cell r="I194"/>
          <cell r="J194"/>
          <cell r="K194"/>
          <cell r="L194"/>
          <cell r="M194"/>
          <cell r="N194"/>
          <cell r="O194"/>
          <cell r="P194"/>
        </row>
        <row r="195">
          <cell r="C195" t="str">
            <v>Sub Total</v>
          </cell>
          <cell r="D195" t="str">
            <v>adalah penjumlahan Nilai (Rp.000) dari No. 1 sampai  No. terakhir produk di lini tersebut</v>
          </cell>
          <cell r="E195"/>
          <cell r="F195"/>
          <cell r="G195"/>
          <cell r="H195"/>
          <cell r="I195"/>
          <cell r="J195"/>
          <cell r="K195"/>
          <cell r="L195"/>
          <cell r="M195"/>
          <cell r="N195"/>
          <cell r="O195"/>
          <cell r="P195"/>
        </row>
        <row r="196">
          <cell r="C196" t="str">
            <v>Total</v>
          </cell>
          <cell r="D196" t="str">
            <v>adalah penjumlahan Nilai (Rp.000) sub total dari setiap lini produksi mulai dari sub total S01 sampai  S05</v>
          </cell>
          <cell r="E196"/>
          <cell r="F196"/>
          <cell r="G196"/>
          <cell r="H196"/>
          <cell r="I196"/>
          <cell r="J196"/>
          <cell r="K196"/>
          <cell r="L196"/>
          <cell r="M196"/>
          <cell r="N196"/>
          <cell r="O196"/>
          <cell r="P196"/>
        </row>
        <row r="197">
          <cell r="C197" t="str">
            <v>Kode Produk</v>
          </cell>
          <cell r="D197" t="str">
            <v xml:space="preserve">diisikan dengan kode produk berdasarkan rencana pesanan tahun berikutnya dari Supply Chain </v>
          </cell>
          <cell r="E197"/>
          <cell r="F197"/>
          <cell r="G197"/>
          <cell r="H197"/>
          <cell r="I197"/>
          <cell r="J197"/>
          <cell r="K197"/>
          <cell r="L197"/>
          <cell r="M197"/>
          <cell r="N197"/>
          <cell r="O197"/>
          <cell r="P197"/>
        </row>
        <row r="198">
          <cell r="C198" t="str">
            <v>Nama Produk</v>
          </cell>
          <cell r="D198" t="str">
            <v xml:space="preserve">diisikan dengan nama produk berdasarkan rencana pesanan tahun berikutnya dari Supply Chain </v>
          </cell>
          <cell r="E198"/>
          <cell r="F198"/>
          <cell r="G198"/>
          <cell r="H198"/>
          <cell r="I198"/>
          <cell r="J198"/>
          <cell r="K198"/>
          <cell r="L198"/>
          <cell r="M198"/>
          <cell r="N198"/>
          <cell r="O198"/>
          <cell r="P198"/>
        </row>
        <row r="199">
          <cell r="C199" t="str">
            <v>Lini</v>
          </cell>
          <cell r="D199" t="str">
            <v>diisikan sesuai  Lini Produksinya :</v>
          </cell>
          <cell r="E199"/>
          <cell r="F199"/>
          <cell r="G199"/>
          <cell r="H199"/>
          <cell r="I199"/>
          <cell r="J199"/>
          <cell r="K199"/>
          <cell r="L199"/>
          <cell r="M199"/>
          <cell r="N199"/>
          <cell r="O199"/>
          <cell r="P199"/>
        </row>
        <row r="200">
          <cell r="C200"/>
          <cell r="D200"/>
          <cell r="E200"/>
          <cell r="F200"/>
          <cell r="G200"/>
          <cell r="H200"/>
          <cell r="I200"/>
          <cell r="J200"/>
          <cell r="K200"/>
          <cell r="L200"/>
          <cell r="M200"/>
          <cell r="N200"/>
          <cell r="O200"/>
          <cell r="P200"/>
        </row>
        <row r="201">
          <cell r="C201"/>
          <cell r="D201"/>
          <cell r="E201"/>
          <cell r="F201"/>
          <cell r="G201"/>
          <cell r="H201"/>
          <cell r="I201"/>
          <cell r="J201"/>
          <cell r="K201"/>
          <cell r="L201"/>
          <cell r="M201"/>
          <cell r="N201"/>
          <cell r="O201"/>
          <cell r="P201"/>
        </row>
        <row r="202">
          <cell r="C202"/>
          <cell r="D202"/>
          <cell r="E202"/>
          <cell r="F202"/>
          <cell r="G202"/>
          <cell r="H202"/>
          <cell r="I202"/>
          <cell r="J202"/>
          <cell r="K202"/>
          <cell r="L202"/>
          <cell r="M202"/>
          <cell r="N202"/>
          <cell r="O202"/>
          <cell r="P202"/>
        </row>
        <row r="203">
          <cell r="C203"/>
          <cell r="D203"/>
          <cell r="E203"/>
          <cell r="F203"/>
          <cell r="G203"/>
          <cell r="H203"/>
          <cell r="I203"/>
          <cell r="J203"/>
          <cell r="K203"/>
          <cell r="L203"/>
          <cell r="M203"/>
          <cell r="N203"/>
          <cell r="O203"/>
          <cell r="P203"/>
        </row>
        <row r="204">
          <cell r="C204"/>
          <cell r="D204"/>
          <cell r="E204"/>
          <cell r="F204"/>
          <cell r="G204"/>
          <cell r="H204"/>
          <cell r="I204"/>
          <cell r="J204"/>
          <cell r="K204"/>
          <cell r="L204"/>
          <cell r="M204"/>
          <cell r="N204"/>
          <cell r="O204"/>
          <cell r="P204"/>
        </row>
        <row r="205">
          <cell r="C205" t="str">
            <v>Batch Size</v>
          </cell>
          <cell r="D205" t="str">
            <v>diisi sesuai besar batch produk yang diproduksi</v>
          </cell>
          <cell r="E205"/>
          <cell r="F205"/>
          <cell r="G205"/>
          <cell r="H205"/>
          <cell r="I205"/>
          <cell r="J205"/>
          <cell r="K205"/>
          <cell r="L205"/>
          <cell r="M205"/>
          <cell r="N205"/>
          <cell r="O205"/>
          <cell r="P205"/>
        </row>
        <row r="206">
          <cell r="C206" t="str">
            <v>Kemasan</v>
          </cell>
          <cell r="D206" t="str">
            <v>diisi sesuai dengan kemasan produk</v>
          </cell>
          <cell r="E206"/>
          <cell r="F206"/>
          <cell r="G206"/>
          <cell r="H206"/>
          <cell r="I206"/>
          <cell r="J206"/>
          <cell r="K206"/>
          <cell r="L206"/>
          <cell r="M206"/>
          <cell r="N206"/>
          <cell r="O206"/>
          <cell r="P206"/>
        </row>
        <row r="207">
          <cell r="C207" t="str">
            <v>HPP</v>
          </cell>
          <cell r="D207" t="str">
            <v>diambil dari buku Harga Pokok Produksi Produksi jadi yang dikeluarkan Supply Chain dan telah mendapatkan persetujuan dari Direktur Produksi &amp; Supply Chain</v>
          </cell>
          <cell r="E207"/>
          <cell r="F207"/>
          <cell r="G207"/>
          <cell r="H207"/>
          <cell r="I207"/>
          <cell r="J207"/>
          <cell r="K207"/>
          <cell r="L207"/>
          <cell r="M207"/>
          <cell r="N207"/>
          <cell r="O207"/>
          <cell r="P207"/>
        </row>
        <row r="208">
          <cell r="C208" t="str">
            <v xml:space="preserve">Anggaran RKAP SD Bulan …. </v>
          </cell>
          <cell r="D208"/>
          <cell r="E208"/>
          <cell r="F208"/>
          <cell r="G208"/>
          <cell r="H208"/>
          <cell r="I208"/>
          <cell r="J208"/>
          <cell r="K208"/>
          <cell r="L208"/>
          <cell r="M208"/>
          <cell r="N208"/>
          <cell r="O208"/>
          <cell r="P208"/>
        </row>
        <row r="209">
          <cell r="C209" t="str">
            <v xml:space="preserve">Qty </v>
          </cell>
          <cell r="D209" t="str">
            <v>Diambil dari Penjumlahan qty Anggaran bulan per bulan pada Realisasi Penyerahan Bulan</v>
          </cell>
          <cell r="E209"/>
          <cell r="F209"/>
          <cell r="G209"/>
          <cell r="H209"/>
          <cell r="I209"/>
          <cell r="J209"/>
          <cell r="K209"/>
          <cell r="L209"/>
          <cell r="M209"/>
          <cell r="N209"/>
          <cell r="O209"/>
          <cell r="P209"/>
        </row>
        <row r="210">
          <cell r="C210" t="str">
            <v>Nilai (Rp.000) (1)</v>
          </cell>
          <cell r="D210" t="str">
            <v>Diambil dari pejumlahan Nilai Anggaran bulan per bulan pada Realisasi Penyerahan Bulan</v>
          </cell>
          <cell r="E210"/>
          <cell r="F210"/>
          <cell r="G210"/>
          <cell r="H210"/>
          <cell r="I210"/>
          <cell r="J210"/>
          <cell r="K210"/>
          <cell r="L210"/>
          <cell r="M210"/>
          <cell r="N210"/>
          <cell r="O210"/>
          <cell r="P210"/>
        </row>
        <row r="211">
          <cell r="C211" t="str">
            <v xml:space="preserve">Pesanan Supply Chain SD Bulan … </v>
          </cell>
          <cell r="D211"/>
          <cell r="E211"/>
          <cell r="F211"/>
          <cell r="G211"/>
          <cell r="H211"/>
          <cell r="I211"/>
          <cell r="J211"/>
          <cell r="K211"/>
          <cell r="L211"/>
          <cell r="M211"/>
          <cell r="N211"/>
          <cell r="O211"/>
          <cell r="P211"/>
        </row>
        <row r="212">
          <cell r="C212" t="str">
            <v>Qty</v>
          </cell>
          <cell r="D212" t="str">
            <v>Diambil dari Penjumlahan qty Pesanan Supply Chain bulan per bulan pada Realisasi Penyerahan Bulan</v>
          </cell>
          <cell r="E212"/>
          <cell r="F212"/>
          <cell r="G212"/>
          <cell r="H212"/>
          <cell r="I212"/>
          <cell r="J212"/>
          <cell r="K212"/>
          <cell r="L212"/>
          <cell r="M212"/>
          <cell r="N212"/>
          <cell r="O212"/>
          <cell r="P212"/>
        </row>
        <row r="213">
          <cell r="C213" t="str">
            <v>Nilai (Rp.000) (2)</v>
          </cell>
          <cell r="D213" t="str">
            <v>Diambil dari Penjumlahan Nilai Pesanan Supply Chain bulan per bulan pada Realisasi Penyerahan Bulan</v>
          </cell>
          <cell r="E213"/>
          <cell r="F213"/>
          <cell r="G213"/>
          <cell r="H213"/>
          <cell r="I213"/>
          <cell r="J213"/>
          <cell r="K213"/>
          <cell r="L213"/>
          <cell r="M213"/>
          <cell r="N213"/>
          <cell r="O213"/>
          <cell r="P213"/>
        </row>
        <row r="214">
          <cell r="C214" t="str">
            <v>Realisasi SD Bulan ….</v>
          </cell>
          <cell r="D214"/>
          <cell r="E214"/>
          <cell r="F214"/>
          <cell r="G214"/>
          <cell r="H214"/>
          <cell r="I214"/>
          <cell r="J214"/>
          <cell r="K214"/>
          <cell r="L214"/>
          <cell r="M214"/>
          <cell r="N214"/>
          <cell r="O214"/>
          <cell r="P214"/>
        </row>
        <row r="215">
          <cell r="C215" t="str">
            <v xml:space="preserve">Qty </v>
          </cell>
          <cell r="D215" t="str">
            <v>Diambil dari penjumlahan  Qty realisasi bulan per bulan (pada realisasi penyerahan bulan)</v>
          </cell>
          <cell r="E215"/>
          <cell r="F215"/>
          <cell r="G215"/>
          <cell r="H215"/>
          <cell r="I215"/>
          <cell r="J215"/>
          <cell r="K215"/>
          <cell r="L215"/>
          <cell r="M215"/>
          <cell r="N215"/>
          <cell r="O215"/>
          <cell r="P215"/>
        </row>
        <row r="216">
          <cell r="C216" t="str">
            <v>Nilai (Rp.000) (3)</v>
          </cell>
          <cell r="D216" t="str">
            <v xml:space="preserve">Diambil dari Penjumlahan Nilai realisasi penyerahan bulan per bulan (pada realisasi penyerahan bulan) </v>
          </cell>
          <cell r="E216"/>
          <cell r="F216"/>
          <cell r="G216"/>
          <cell r="H216"/>
          <cell r="I216"/>
          <cell r="J216"/>
          <cell r="K216"/>
          <cell r="L216"/>
          <cell r="M216"/>
          <cell r="N216"/>
          <cell r="O216"/>
          <cell r="P216"/>
        </row>
        <row r="217">
          <cell r="C217" t="str">
            <v>Realisasi Bulan SD  … (tahun sebelumnya)</v>
          </cell>
          <cell r="D217"/>
          <cell r="E217"/>
          <cell r="F217"/>
          <cell r="G217"/>
          <cell r="H217"/>
          <cell r="I217"/>
          <cell r="J217"/>
          <cell r="K217"/>
          <cell r="L217"/>
          <cell r="M217"/>
          <cell r="N217"/>
          <cell r="O217"/>
          <cell r="P217"/>
        </row>
        <row r="218">
          <cell r="C218" t="str">
            <v>Qty</v>
          </cell>
          <cell r="D218" t="str">
            <v>Diambil dari penjumlahan  Qty realisasi bulan per bulan Tahun sebelumnya (pada realisasi penyerahan bulan)</v>
          </cell>
          <cell r="E218"/>
          <cell r="F218"/>
          <cell r="G218"/>
          <cell r="H218"/>
          <cell r="I218"/>
          <cell r="J218"/>
          <cell r="K218"/>
          <cell r="L218"/>
          <cell r="M218"/>
          <cell r="N218"/>
          <cell r="O218"/>
          <cell r="P218"/>
        </row>
        <row r="219">
          <cell r="C219" t="str">
            <v>Nilai (Rp.000) (4)</v>
          </cell>
          <cell r="D219" t="str">
            <v xml:space="preserve">Diambil dari Penjumlahan Nilai realisasi penyerahan bulan per bulan Tahun sebelumnya (pada realisasi penyerahan bulan) </v>
          </cell>
          <cell r="E219"/>
          <cell r="F219"/>
          <cell r="G219"/>
          <cell r="H219"/>
          <cell r="I219"/>
          <cell r="J219"/>
          <cell r="K219"/>
          <cell r="L219"/>
          <cell r="M219"/>
          <cell r="N219"/>
          <cell r="O219"/>
          <cell r="P219"/>
        </row>
        <row r="220">
          <cell r="C220" t="str">
            <v>% 3:1</v>
          </cell>
          <cell r="D220" t="str">
            <v>adalah presentasi pembagian antara Nilai realisasi bulan berbanding dengan Nilai Anggaran RKAP bulan</v>
          </cell>
          <cell r="E220"/>
          <cell r="F220"/>
          <cell r="G220"/>
          <cell r="H220"/>
          <cell r="I220"/>
          <cell r="J220"/>
          <cell r="K220"/>
          <cell r="L220"/>
          <cell r="M220"/>
          <cell r="N220"/>
          <cell r="O220"/>
          <cell r="P220"/>
        </row>
        <row r="221">
          <cell r="C221" t="str">
            <v>% 3:2</v>
          </cell>
          <cell r="D221" t="str">
            <v>adalah presentasi pembagian antara Nilai realisasi bulan berbanding dengan Nilai Pesanan Supply Chain bulan</v>
          </cell>
          <cell r="E221"/>
          <cell r="F221"/>
          <cell r="G221"/>
          <cell r="H221"/>
          <cell r="I221"/>
          <cell r="J221"/>
          <cell r="K221"/>
          <cell r="L221"/>
          <cell r="M221"/>
          <cell r="N221"/>
          <cell r="O221"/>
          <cell r="P221"/>
        </row>
        <row r="222">
          <cell r="C222" t="str">
            <v>% 3:4</v>
          </cell>
          <cell r="D222" t="str">
            <v>adalah presentasi pembagian antara Nilai realisasi bulan berbanding dengan Nilai realisasi bulan (tahun sebelumnya)</v>
          </cell>
          <cell r="E222"/>
          <cell r="F222"/>
          <cell r="G222"/>
          <cell r="H222"/>
          <cell r="I222"/>
          <cell r="J222"/>
          <cell r="K222"/>
          <cell r="L222"/>
          <cell r="M222"/>
          <cell r="N222"/>
          <cell r="O222"/>
          <cell r="P222"/>
        </row>
        <row r="223">
          <cell r="C223" t="str">
            <v>Kendala</v>
          </cell>
          <cell r="D223" t="str">
            <v>diisikan dengan sesuai masalah yang dihadapi, sesuai dengan kategorisasinya</v>
          </cell>
          <cell r="E223"/>
          <cell r="F223"/>
          <cell r="G223"/>
          <cell r="H223"/>
          <cell r="I223"/>
          <cell r="J223"/>
          <cell r="K223"/>
          <cell r="L223"/>
          <cell r="M223"/>
          <cell r="N223"/>
          <cell r="O223"/>
          <cell r="P223"/>
        </row>
        <row r="224">
          <cell r="C224"/>
          <cell r="D224"/>
          <cell r="E224"/>
          <cell r="F224"/>
          <cell r="G224"/>
          <cell r="H224"/>
          <cell r="I224"/>
          <cell r="J224"/>
          <cell r="K224"/>
          <cell r="L224"/>
          <cell r="M224"/>
          <cell r="N224"/>
          <cell r="O224"/>
          <cell r="P224"/>
        </row>
        <row r="225">
          <cell r="C225"/>
          <cell r="D225"/>
          <cell r="E225"/>
          <cell r="F225"/>
          <cell r="G225"/>
          <cell r="H225"/>
          <cell r="I225"/>
          <cell r="J225"/>
          <cell r="K225"/>
          <cell r="L225"/>
          <cell r="M225"/>
          <cell r="N225"/>
          <cell r="O225"/>
          <cell r="P225"/>
        </row>
        <row r="226">
          <cell r="C226"/>
          <cell r="D226"/>
          <cell r="E226"/>
          <cell r="F226"/>
          <cell r="G226"/>
          <cell r="H226"/>
          <cell r="I226"/>
          <cell r="J226"/>
          <cell r="K226"/>
          <cell r="L226"/>
          <cell r="M226"/>
          <cell r="N226"/>
          <cell r="O226"/>
          <cell r="P226"/>
        </row>
        <row r="227">
          <cell r="C227"/>
          <cell r="D227"/>
          <cell r="E227"/>
          <cell r="F227"/>
          <cell r="G227"/>
          <cell r="H227"/>
          <cell r="I227"/>
          <cell r="J227"/>
          <cell r="K227"/>
          <cell r="L227"/>
          <cell r="M227"/>
          <cell r="N227"/>
          <cell r="O227"/>
          <cell r="P227"/>
        </row>
        <row r="228">
          <cell r="C228"/>
          <cell r="D228"/>
          <cell r="E228"/>
          <cell r="F228"/>
          <cell r="G228"/>
          <cell r="H228"/>
          <cell r="I228"/>
          <cell r="J228"/>
          <cell r="K228"/>
          <cell r="L228"/>
          <cell r="M228"/>
          <cell r="N228"/>
          <cell r="O228"/>
          <cell r="P228"/>
        </row>
        <row r="229">
          <cell r="C229"/>
          <cell r="D229"/>
          <cell r="E229"/>
          <cell r="F229"/>
          <cell r="G229"/>
          <cell r="H229"/>
          <cell r="I229"/>
          <cell r="J229"/>
          <cell r="K229"/>
          <cell r="L229"/>
          <cell r="M229"/>
          <cell r="N229"/>
          <cell r="O229"/>
          <cell r="P229"/>
        </row>
        <row r="230">
          <cell r="C230"/>
          <cell r="D230"/>
          <cell r="E230"/>
          <cell r="F230"/>
          <cell r="G230"/>
          <cell r="H230"/>
          <cell r="I230"/>
          <cell r="J230"/>
          <cell r="K230"/>
          <cell r="L230"/>
          <cell r="M230"/>
          <cell r="N230"/>
          <cell r="O230"/>
          <cell r="P230"/>
        </row>
        <row r="231">
          <cell r="C231"/>
          <cell r="D231"/>
          <cell r="E231"/>
          <cell r="F231"/>
          <cell r="G231"/>
          <cell r="H231"/>
          <cell r="I231"/>
          <cell r="J231"/>
          <cell r="K231"/>
          <cell r="L231"/>
          <cell r="M231"/>
          <cell r="N231"/>
          <cell r="O231"/>
          <cell r="P231"/>
        </row>
        <row r="232">
          <cell r="C232"/>
          <cell r="D232"/>
          <cell r="E232"/>
          <cell r="F232"/>
          <cell r="G232"/>
          <cell r="H232"/>
          <cell r="I232"/>
          <cell r="J232"/>
          <cell r="K232"/>
          <cell r="L232"/>
          <cell r="M232"/>
          <cell r="N232"/>
          <cell r="O232"/>
          <cell r="P232"/>
        </row>
        <row r="233">
          <cell r="C233"/>
          <cell r="D233"/>
          <cell r="E233"/>
          <cell r="F233"/>
          <cell r="G233"/>
          <cell r="H233"/>
          <cell r="I233"/>
          <cell r="J233"/>
          <cell r="K233"/>
          <cell r="L233"/>
          <cell r="M233"/>
          <cell r="N233"/>
          <cell r="O233"/>
          <cell r="P233"/>
        </row>
        <row r="234">
          <cell r="C234"/>
          <cell r="D234"/>
          <cell r="E234"/>
          <cell r="F234"/>
          <cell r="G234"/>
          <cell r="H234"/>
          <cell r="I234"/>
          <cell r="J234"/>
          <cell r="K234"/>
          <cell r="L234"/>
          <cell r="M234"/>
          <cell r="N234"/>
          <cell r="O234"/>
          <cell r="P234"/>
        </row>
        <row r="235">
          <cell r="C235"/>
          <cell r="D235"/>
          <cell r="E235"/>
          <cell r="F235"/>
          <cell r="G235"/>
          <cell r="H235"/>
          <cell r="I235"/>
          <cell r="J235"/>
          <cell r="K235"/>
          <cell r="L235"/>
          <cell r="M235"/>
          <cell r="N235"/>
          <cell r="O235"/>
          <cell r="P235"/>
        </row>
        <row r="236">
          <cell r="C236"/>
          <cell r="D236"/>
          <cell r="E236"/>
          <cell r="F236"/>
          <cell r="G236"/>
          <cell r="H236"/>
          <cell r="I236"/>
          <cell r="J236"/>
          <cell r="K236"/>
          <cell r="L236"/>
          <cell r="M236"/>
          <cell r="N236"/>
          <cell r="O236"/>
          <cell r="P236"/>
        </row>
        <row r="237">
          <cell r="C237"/>
          <cell r="D237"/>
          <cell r="E237"/>
          <cell r="F237"/>
          <cell r="G237"/>
          <cell r="H237"/>
          <cell r="I237"/>
          <cell r="J237"/>
          <cell r="K237"/>
          <cell r="L237"/>
          <cell r="M237"/>
          <cell r="N237"/>
          <cell r="O237"/>
          <cell r="P237"/>
        </row>
        <row r="238">
          <cell r="C238"/>
          <cell r="D238"/>
          <cell r="E238"/>
          <cell r="F238"/>
          <cell r="G238"/>
          <cell r="H238"/>
          <cell r="I238"/>
          <cell r="J238"/>
          <cell r="K238"/>
          <cell r="L238"/>
          <cell r="M238"/>
          <cell r="N238"/>
          <cell r="O238"/>
          <cell r="P238"/>
        </row>
        <row r="239">
          <cell r="C239"/>
          <cell r="D239"/>
          <cell r="E239"/>
          <cell r="F239"/>
          <cell r="G239"/>
          <cell r="H239"/>
          <cell r="I239"/>
          <cell r="J239"/>
          <cell r="K239"/>
          <cell r="L239"/>
          <cell r="M239"/>
          <cell r="N239"/>
          <cell r="O239"/>
          <cell r="P239"/>
        </row>
        <row r="240">
          <cell r="C240"/>
          <cell r="D240"/>
          <cell r="E240"/>
          <cell r="F240"/>
          <cell r="G240"/>
          <cell r="H240"/>
          <cell r="I240"/>
          <cell r="J240"/>
          <cell r="K240"/>
          <cell r="L240"/>
          <cell r="M240"/>
          <cell r="N240"/>
          <cell r="O240"/>
          <cell r="P240"/>
        </row>
        <row r="241">
          <cell r="C241"/>
          <cell r="D241"/>
          <cell r="E241"/>
          <cell r="F241"/>
          <cell r="G241"/>
          <cell r="H241"/>
          <cell r="I241"/>
          <cell r="J241"/>
          <cell r="K241"/>
          <cell r="L241"/>
          <cell r="M241"/>
          <cell r="N241"/>
          <cell r="O241"/>
          <cell r="P241"/>
        </row>
        <row r="242">
          <cell r="C242"/>
          <cell r="D242"/>
          <cell r="E242"/>
          <cell r="F242"/>
          <cell r="G242"/>
          <cell r="H242"/>
          <cell r="I242"/>
          <cell r="J242"/>
          <cell r="K242"/>
          <cell r="L242"/>
          <cell r="M242"/>
          <cell r="N242"/>
          <cell r="O242"/>
          <cell r="P242"/>
        </row>
        <row r="243">
          <cell r="C243"/>
          <cell r="D243"/>
          <cell r="E243"/>
          <cell r="F243"/>
          <cell r="G243"/>
          <cell r="H243"/>
          <cell r="I243"/>
          <cell r="J243"/>
          <cell r="K243"/>
          <cell r="L243"/>
          <cell r="M243"/>
          <cell r="N243"/>
          <cell r="O243"/>
          <cell r="P243"/>
        </row>
        <row r="244">
          <cell r="C244"/>
          <cell r="D244"/>
          <cell r="E244"/>
          <cell r="F244"/>
          <cell r="G244"/>
          <cell r="H244"/>
          <cell r="I244"/>
          <cell r="J244"/>
          <cell r="K244"/>
          <cell r="L244"/>
          <cell r="M244"/>
          <cell r="N244"/>
          <cell r="O244"/>
          <cell r="P244"/>
        </row>
        <row r="245">
          <cell r="C245"/>
          <cell r="D245"/>
          <cell r="E245"/>
          <cell r="F245"/>
          <cell r="G245"/>
          <cell r="H245"/>
          <cell r="I245"/>
          <cell r="J245"/>
          <cell r="K245"/>
          <cell r="L245"/>
          <cell r="M245"/>
          <cell r="N245"/>
          <cell r="O245"/>
          <cell r="P245"/>
        </row>
        <row r="246">
          <cell r="C246"/>
          <cell r="D246"/>
          <cell r="E246"/>
          <cell r="F246"/>
          <cell r="G246"/>
          <cell r="H246"/>
          <cell r="I246"/>
          <cell r="J246"/>
          <cell r="K246"/>
          <cell r="L246"/>
          <cell r="M246"/>
          <cell r="N246"/>
          <cell r="O246"/>
          <cell r="P246"/>
        </row>
        <row r="247">
          <cell r="C247"/>
          <cell r="D247"/>
          <cell r="E247"/>
          <cell r="F247"/>
          <cell r="G247"/>
          <cell r="H247"/>
          <cell r="I247"/>
          <cell r="J247"/>
          <cell r="K247"/>
          <cell r="L247"/>
          <cell r="M247"/>
          <cell r="N247"/>
          <cell r="O247"/>
          <cell r="P247"/>
        </row>
        <row r="248">
          <cell r="C248"/>
          <cell r="D248"/>
          <cell r="E248"/>
          <cell r="F248"/>
          <cell r="G248"/>
          <cell r="H248"/>
          <cell r="I248"/>
          <cell r="J248"/>
          <cell r="K248"/>
          <cell r="L248"/>
          <cell r="M248"/>
          <cell r="N248"/>
          <cell r="O248"/>
          <cell r="P248"/>
        </row>
        <row r="249">
          <cell r="C249"/>
          <cell r="D249"/>
          <cell r="E249"/>
          <cell r="F249"/>
          <cell r="G249"/>
          <cell r="H249"/>
          <cell r="I249"/>
          <cell r="J249"/>
          <cell r="K249"/>
          <cell r="L249"/>
          <cell r="M249"/>
          <cell r="N249"/>
          <cell r="O249"/>
          <cell r="P249"/>
        </row>
        <row r="250">
          <cell r="C250"/>
          <cell r="D250"/>
          <cell r="E250"/>
          <cell r="F250"/>
          <cell r="G250"/>
          <cell r="H250"/>
          <cell r="I250"/>
          <cell r="J250"/>
          <cell r="K250"/>
          <cell r="L250"/>
          <cell r="M250"/>
          <cell r="N250"/>
          <cell r="O250"/>
          <cell r="P250"/>
        </row>
        <row r="251">
          <cell r="C251"/>
          <cell r="D251"/>
          <cell r="E251"/>
          <cell r="F251"/>
          <cell r="G251"/>
          <cell r="H251"/>
          <cell r="I251"/>
          <cell r="J251"/>
          <cell r="K251"/>
          <cell r="L251"/>
          <cell r="M251"/>
          <cell r="N251"/>
          <cell r="O251"/>
          <cell r="P251"/>
        </row>
        <row r="252">
          <cell r="C252"/>
          <cell r="D252"/>
          <cell r="E252"/>
          <cell r="F252"/>
          <cell r="G252"/>
          <cell r="H252"/>
          <cell r="I252"/>
          <cell r="J252"/>
          <cell r="K252"/>
          <cell r="L252"/>
          <cell r="M252"/>
          <cell r="N252"/>
          <cell r="O252"/>
          <cell r="P252"/>
        </row>
        <row r="253">
          <cell r="C253"/>
          <cell r="D253"/>
          <cell r="E253"/>
          <cell r="F253"/>
          <cell r="G253"/>
          <cell r="H253"/>
          <cell r="I253"/>
          <cell r="J253"/>
          <cell r="K253"/>
          <cell r="L253"/>
          <cell r="M253"/>
          <cell r="N253"/>
          <cell r="O253"/>
          <cell r="P253"/>
        </row>
        <row r="254">
          <cell r="C254"/>
          <cell r="D254"/>
          <cell r="E254"/>
          <cell r="F254"/>
          <cell r="G254"/>
          <cell r="H254"/>
          <cell r="I254"/>
          <cell r="J254"/>
          <cell r="K254"/>
          <cell r="L254"/>
          <cell r="M254"/>
          <cell r="N254"/>
          <cell r="O254"/>
          <cell r="P254"/>
        </row>
        <row r="255">
          <cell r="C255"/>
          <cell r="D255"/>
          <cell r="E255"/>
          <cell r="F255"/>
          <cell r="G255"/>
          <cell r="H255"/>
          <cell r="I255"/>
          <cell r="J255"/>
          <cell r="K255"/>
          <cell r="L255"/>
          <cell r="M255"/>
          <cell r="N255"/>
          <cell r="O255"/>
          <cell r="P255"/>
        </row>
        <row r="256">
          <cell r="C256"/>
          <cell r="D256"/>
          <cell r="E256"/>
          <cell r="F256"/>
          <cell r="G256"/>
          <cell r="H256"/>
          <cell r="I256"/>
          <cell r="J256"/>
          <cell r="K256"/>
          <cell r="L256"/>
          <cell r="M256"/>
          <cell r="N256"/>
          <cell r="O256"/>
          <cell r="P256"/>
        </row>
        <row r="257">
          <cell r="C257"/>
          <cell r="D257"/>
          <cell r="E257"/>
          <cell r="F257"/>
          <cell r="G257"/>
          <cell r="H257"/>
          <cell r="I257"/>
          <cell r="J257"/>
          <cell r="K257"/>
          <cell r="L257"/>
          <cell r="M257"/>
          <cell r="N257"/>
          <cell r="O257"/>
          <cell r="P257"/>
        </row>
        <row r="258">
          <cell r="C258"/>
          <cell r="D258"/>
          <cell r="E258"/>
          <cell r="F258"/>
          <cell r="G258"/>
          <cell r="H258"/>
          <cell r="I258"/>
          <cell r="J258"/>
          <cell r="K258"/>
          <cell r="L258"/>
          <cell r="M258"/>
          <cell r="N258"/>
          <cell r="O258"/>
          <cell r="P258"/>
        </row>
        <row r="259">
          <cell r="C259"/>
          <cell r="D259"/>
          <cell r="E259"/>
          <cell r="F259"/>
          <cell r="G259"/>
          <cell r="H259"/>
          <cell r="I259"/>
          <cell r="J259"/>
          <cell r="K259"/>
          <cell r="L259"/>
          <cell r="M259"/>
          <cell r="N259"/>
          <cell r="O259"/>
          <cell r="P259"/>
        </row>
        <row r="260">
          <cell r="C260"/>
          <cell r="D260"/>
          <cell r="E260"/>
          <cell r="F260"/>
          <cell r="G260"/>
          <cell r="H260"/>
          <cell r="I260"/>
          <cell r="J260"/>
          <cell r="K260"/>
          <cell r="L260"/>
          <cell r="M260"/>
          <cell r="N260"/>
          <cell r="O260"/>
          <cell r="P260"/>
        </row>
        <row r="261">
          <cell r="C261"/>
          <cell r="D261"/>
          <cell r="E261"/>
          <cell r="F261"/>
          <cell r="G261"/>
          <cell r="H261"/>
          <cell r="I261"/>
          <cell r="J261"/>
          <cell r="K261"/>
          <cell r="L261"/>
          <cell r="M261"/>
          <cell r="N261"/>
          <cell r="O261"/>
          <cell r="P261"/>
        </row>
        <row r="262">
          <cell r="C262"/>
          <cell r="D262"/>
          <cell r="E262"/>
          <cell r="F262"/>
          <cell r="G262"/>
          <cell r="H262"/>
          <cell r="I262"/>
          <cell r="J262"/>
          <cell r="K262"/>
          <cell r="L262"/>
          <cell r="M262"/>
          <cell r="N262"/>
          <cell r="O262"/>
          <cell r="P262"/>
        </row>
        <row r="263">
          <cell r="C263"/>
          <cell r="D263"/>
          <cell r="E263"/>
          <cell r="F263"/>
          <cell r="G263"/>
          <cell r="H263"/>
          <cell r="I263"/>
          <cell r="J263"/>
          <cell r="K263"/>
          <cell r="L263"/>
          <cell r="M263"/>
          <cell r="N263"/>
          <cell r="O263"/>
          <cell r="P263"/>
        </row>
        <row r="264">
          <cell r="C264"/>
          <cell r="D264"/>
          <cell r="E264"/>
          <cell r="F264"/>
          <cell r="G264"/>
          <cell r="H264"/>
          <cell r="I264"/>
          <cell r="J264"/>
          <cell r="K264"/>
          <cell r="L264"/>
          <cell r="M264"/>
          <cell r="N264"/>
          <cell r="O264"/>
          <cell r="P264"/>
        </row>
        <row r="265">
          <cell r="C265"/>
          <cell r="D265"/>
          <cell r="E265"/>
          <cell r="F265"/>
          <cell r="G265"/>
          <cell r="H265"/>
          <cell r="I265"/>
          <cell r="J265"/>
          <cell r="K265"/>
          <cell r="L265"/>
          <cell r="M265"/>
          <cell r="N265"/>
          <cell r="O265"/>
          <cell r="P265"/>
        </row>
        <row r="266">
          <cell r="C266"/>
          <cell r="D266"/>
          <cell r="E266"/>
          <cell r="F266"/>
          <cell r="G266"/>
          <cell r="H266"/>
          <cell r="I266"/>
          <cell r="J266"/>
          <cell r="K266"/>
          <cell r="L266"/>
          <cell r="M266"/>
          <cell r="N266"/>
          <cell r="O266"/>
          <cell r="P266"/>
        </row>
        <row r="267">
          <cell r="C267"/>
          <cell r="D267"/>
          <cell r="E267"/>
          <cell r="F267"/>
          <cell r="G267"/>
          <cell r="H267"/>
          <cell r="I267"/>
          <cell r="J267"/>
          <cell r="K267"/>
          <cell r="L267"/>
          <cell r="M267"/>
          <cell r="N267"/>
          <cell r="O267"/>
          <cell r="P267"/>
        </row>
        <row r="268">
          <cell r="C268"/>
          <cell r="D268"/>
          <cell r="E268"/>
          <cell r="F268"/>
          <cell r="G268"/>
          <cell r="H268"/>
          <cell r="I268"/>
          <cell r="J268"/>
          <cell r="K268"/>
          <cell r="L268"/>
          <cell r="M268"/>
          <cell r="N268"/>
          <cell r="O268"/>
          <cell r="P268"/>
        </row>
        <row r="269">
          <cell r="C269"/>
          <cell r="D269"/>
          <cell r="E269"/>
          <cell r="F269"/>
          <cell r="G269"/>
          <cell r="H269"/>
          <cell r="I269"/>
          <cell r="J269"/>
          <cell r="K269"/>
          <cell r="L269"/>
          <cell r="M269"/>
          <cell r="N269"/>
          <cell r="O269"/>
          <cell r="P269"/>
        </row>
        <row r="270">
          <cell r="C270"/>
          <cell r="D270"/>
          <cell r="E270"/>
          <cell r="F270"/>
          <cell r="G270"/>
          <cell r="H270"/>
          <cell r="I270"/>
          <cell r="J270"/>
          <cell r="K270"/>
          <cell r="L270"/>
          <cell r="M270"/>
          <cell r="N270"/>
          <cell r="O270"/>
          <cell r="P270"/>
        </row>
        <row r="271">
          <cell r="C271"/>
          <cell r="D271"/>
          <cell r="E271"/>
          <cell r="F271"/>
          <cell r="G271"/>
          <cell r="H271"/>
          <cell r="I271"/>
          <cell r="J271"/>
          <cell r="K271"/>
          <cell r="L271"/>
          <cell r="M271"/>
          <cell r="N271"/>
          <cell r="O271"/>
          <cell r="P271"/>
        </row>
        <row r="272">
          <cell r="C272"/>
          <cell r="D272"/>
          <cell r="E272"/>
          <cell r="F272"/>
          <cell r="G272"/>
          <cell r="H272"/>
          <cell r="I272"/>
          <cell r="J272"/>
          <cell r="K272"/>
          <cell r="L272"/>
          <cell r="M272"/>
          <cell r="N272"/>
          <cell r="O272"/>
          <cell r="P272"/>
        </row>
        <row r="273">
          <cell r="C273"/>
          <cell r="D273"/>
          <cell r="E273"/>
          <cell r="F273"/>
          <cell r="G273"/>
          <cell r="H273"/>
          <cell r="I273"/>
          <cell r="J273"/>
          <cell r="K273"/>
          <cell r="L273"/>
          <cell r="M273"/>
          <cell r="N273"/>
          <cell r="O273"/>
          <cell r="P273"/>
        </row>
        <row r="274">
          <cell r="C274"/>
          <cell r="D274"/>
          <cell r="E274"/>
          <cell r="F274"/>
          <cell r="G274"/>
          <cell r="H274"/>
          <cell r="I274"/>
          <cell r="J274"/>
          <cell r="K274"/>
          <cell r="L274"/>
          <cell r="M274"/>
          <cell r="N274"/>
          <cell r="O274"/>
          <cell r="P274"/>
        </row>
        <row r="275">
          <cell r="C275"/>
          <cell r="D275"/>
          <cell r="E275"/>
          <cell r="F275"/>
          <cell r="G275"/>
          <cell r="H275"/>
          <cell r="I275"/>
          <cell r="J275"/>
          <cell r="K275"/>
          <cell r="L275"/>
          <cell r="M275"/>
          <cell r="N275"/>
          <cell r="O275"/>
          <cell r="P275"/>
        </row>
        <row r="276">
          <cell r="C276"/>
          <cell r="D276"/>
          <cell r="E276"/>
          <cell r="F276"/>
          <cell r="G276"/>
          <cell r="H276"/>
          <cell r="I276"/>
          <cell r="J276"/>
          <cell r="K276"/>
          <cell r="L276"/>
          <cell r="M276"/>
          <cell r="N276"/>
          <cell r="O276"/>
          <cell r="P276"/>
        </row>
        <row r="277">
          <cell r="C277"/>
          <cell r="D277"/>
          <cell r="E277"/>
          <cell r="F277"/>
          <cell r="G277"/>
          <cell r="H277"/>
          <cell r="I277"/>
          <cell r="J277"/>
          <cell r="K277"/>
          <cell r="L277"/>
          <cell r="M277"/>
          <cell r="N277"/>
          <cell r="O277"/>
          <cell r="P277"/>
        </row>
        <row r="278">
          <cell r="C278"/>
          <cell r="D278"/>
          <cell r="E278"/>
          <cell r="F278"/>
          <cell r="G278"/>
          <cell r="H278"/>
          <cell r="I278"/>
          <cell r="J278"/>
          <cell r="K278"/>
          <cell r="L278"/>
          <cell r="M278"/>
          <cell r="N278"/>
          <cell r="O278"/>
          <cell r="P278"/>
        </row>
        <row r="279">
          <cell r="C279"/>
          <cell r="D279"/>
          <cell r="E279"/>
          <cell r="F279"/>
          <cell r="G279"/>
          <cell r="H279"/>
          <cell r="I279"/>
          <cell r="J279"/>
          <cell r="K279"/>
          <cell r="L279"/>
          <cell r="M279"/>
          <cell r="N279"/>
          <cell r="O279"/>
          <cell r="P279"/>
        </row>
        <row r="280">
          <cell r="C280"/>
          <cell r="D280"/>
          <cell r="E280"/>
          <cell r="F280"/>
          <cell r="G280"/>
          <cell r="H280"/>
          <cell r="I280"/>
          <cell r="J280"/>
          <cell r="K280"/>
          <cell r="L280"/>
          <cell r="M280"/>
          <cell r="N280"/>
          <cell r="O280"/>
          <cell r="P280"/>
        </row>
        <row r="281">
          <cell r="C281"/>
          <cell r="D281"/>
          <cell r="E281"/>
          <cell r="F281"/>
          <cell r="G281"/>
          <cell r="H281"/>
          <cell r="I281"/>
          <cell r="J281"/>
          <cell r="K281"/>
          <cell r="L281"/>
          <cell r="M281"/>
          <cell r="N281"/>
          <cell r="O281"/>
          <cell r="P281"/>
        </row>
        <row r="282">
          <cell r="C282"/>
          <cell r="D282"/>
          <cell r="E282"/>
          <cell r="F282"/>
          <cell r="G282"/>
          <cell r="H282"/>
          <cell r="I282"/>
          <cell r="J282"/>
          <cell r="K282"/>
          <cell r="L282"/>
          <cell r="M282"/>
          <cell r="N282"/>
          <cell r="O282"/>
          <cell r="P282"/>
        </row>
        <row r="283">
          <cell r="C283"/>
          <cell r="D283"/>
          <cell r="E283"/>
          <cell r="F283"/>
          <cell r="G283"/>
          <cell r="H283"/>
          <cell r="I283"/>
          <cell r="J283"/>
          <cell r="K283"/>
          <cell r="L283"/>
          <cell r="M283"/>
          <cell r="N283"/>
          <cell r="O283"/>
          <cell r="P283"/>
        </row>
        <row r="284">
          <cell r="C284"/>
          <cell r="D284"/>
          <cell r="E284"/>
          <cell r="F284"/>
          <cell r="G284"/>
          <cell r="H284"/>
          <cell r="I284"/>
          <cell r="J284"/>
          <cell r="K284"/>
          <cell r="L284"/>
          <cell r="M284"/>
          <cell r="N284"/>
          <cell r="O284"/>
          <cell r="P284"/>
        </row>
        <row r="285">
          <cell r="C285"/>
          <cell r="D285"/>
          <cell r="E285"/>
          <cell r="F285"/>
          <cell r="G285"/>
          <cell r="H285"/>
          <cell r="I285"/>
          <cell r="J285"/>
          <cell r="K285"/>
          <cell r="L285"/>
          <cell r="M285"/>
          <cell r="N285"/>
          <cell r="O285"/>
          <cell r="P285"/>
        </row>
        <row r="286">
          <cell r="C286"/>
          <cell r="D286"/>
          <cell r="E286"/>
          <cell r="F286"/>
          <cell r="G286"/>
          <cell r="H286"/>
          <cell r="I286"/>
          <cell r="J286"/>
          <cell r="K286"/>
          <cell r="L286"/>
          <cell r="M286"/>
          <cell r="N286"/>
          <cell r="O286"/>
          <cell r="P286"/>
        </row>
        <row r="287">
          <cell r="C287"/>
          <cell r="D287"/>
          <cell r="E287"/>
          <cell r="F287"/>
          <cell r="G287"/>
          <cell r="H287"/>
          <cell r="I287"/>
          <cell r="J287"/>
          <cell r="K287"/>
          <cell r="L287"/>
          <cell r="M287"/>
          <cell r="N287"/>
          <cell r="O287"/>
          <cell r="P287"/>
        </row>
        <row r="288">
          <cell r="C288"/>
          <cell r="D288"/>
          <cell r="E288"/>
          <cell r="F288"/>
          <cell r="G288"/>
          <cell r="H288"/>
          <cell r="I288"/>
          <cell r="J288"/>
          <cell r="K288"/>
          <cell r="L288"/>
          <cell r="M288"/>
          <cell r="N288"/>
          <cell r="O288"/>
          <cell r="P288"/>
        </row>
        <row r="289">
          <cell r="C289"/>
          <cell r="D289"/>
          <cell r="E289"/>
          <cell r="F289"/>
          <cell r="G289"/>
          <cell r="H289"/>
          <cell r="I289"/>
          <cell r="J289"/>
          <cell r="K289"/>
          <cell r="L289"/>
          <cell r="M289"/>
          <cell r="N289"/>
          <cell r="O289"/>
          <cell r="P289"/>
        </row>
        <row r="290">
          <cell r="C290"/>
          <cell r="D290"/>
          <cell r="E290"/>
          <cell r="F290"/>
          <cell r="G290"/>
          <cell r="H290"/>
          <cell r="I290"/>
          <cell r="J290"/>
          <cell r="K290"/>
          <cell r="L290"/>
          <cell r="M290"/>
          <cell r="N290"/>
          <cell r="O290"/>
          <cell r="P290"/>
        </row>
        <row r="291">
          <cell r="C291"/>
          <cell r="D291"/>
          <cell r="E291"/>
          <cell r="F291"/>
          <cell r="G291"/>
          <cell r="H291"/>
          <cell r="I291"/>
          <cell r="J291"/>
          <cell r="K291"/>
          <cell r="L291"/>
          <cell r="M291"/>
          <cell r="N291"/>
          <cell r="O291"/>
          <cell r="P291"/>
        </row>
        <row r="292">
          <cell r="C292"/>
          <cell r="D292"/>
          <cell r="E292"/>
          <cell r="F292"/>
          <cell r="G292"/>
          <cell r="H292"/>
          <cell r="I292"/>
          <cell r="J292"/>
          <cell r="K292"/>
          <cell r="L292"/>
          <cell r="M292"/>
          <cell r="N292"/>
          <cell r="O292"/>
          <cell r="P292"/>
        </row>
        <row r="293">
          <cell r="C293"/>
          <cell r="D293"/>
          <cell r="E293"/>
          <cell r="F293"/>
          <cell r="G293"/>
          <cell r="H293"/>
          <cell r="I293"/>
          <cell r="J293"/>
          <cell r="K293"/>
          <cell r="L293"/>
          <cell r="M293"/>
          <cell r="N293"/>
          <cell r="O293"/>
          <cell r="P293"/>
        </row>
        <row r="294">
          <cell r="C294"/>
          <cell r="D294"/>
          <cell r="E294"/>
          <cell r="F294"/>
          <cell r="G294"/>
          <cell r="H294"/>
          <cell r="I294"/>
          <cell r="J294"/>
          <cell r="K294"/>
          <cell r="L294"/>
          <cell r="M294"/>
          <cell r="N294"/>
          <cell r="O294"/>
          <cell r="P294"/>
        </row>
        <row r="295">
          <cell r="C295"/>
          <cell r="D295"/>
          <cell r="E295"/>
          <cell r="F295"/>
          <cell r="G295"/>
          <cell r="H295"/>
          <cell r="I295"/>
          <cell r="J295"/>
          <cell r="K295"/>
          <cell r="L295"/>
          <cell r="M295"/>
          <cell r="N295"/>
          <cell r="O295"/>
          <cell r="P295"/>
        </row>
        <row r="296">
          <cell r="C296"/>
          <cell r="D296"/>
          <cell r="E296"/>
          <cell r="F296"/>
          <cell r="G296"/>
          <cell r="H296"/>
          <cell r="I296"/>
          <cell r="J296"/>
          <cell r="K296"/>
          <cell r="L296"/>
          <cell r="M296"/>
          <cell r="N296"/>
          <cell r="O296"/>
          <cell r="P296"/>
        </row>
        <row r="297">
          <cell r="C297"/>
          <cell r="D297"/>
          <cell r="E297"/>
          <cell r="F297"/>
          <cell r="G297"/>
          <cell r="H297"/>
          <cell r="I297"/>
          <cell r="J297"/>
          <cell r="K297"/>
          <cell r="L297"/>
          <cell r="M297"/>
          <cell r="N297"/>
          <cell r="O297"/>
          <cell r="P297"/>
        </row>
        <row r="298">
          <cell r="C298"/>
          <cell r="D298"/>
          <cell r="E298"/>
          <cell r="F298"/>
          <cell r="G298"/>
          <cell r="H298"/>
          <cell r="I298"/>
          <cell r="J298"/>
          <cell r="K298"/>
          <cell r="L298"/>
          <cell r="M298"/>
          <cell r="N298"/>
          <cell r="O298"/>
          <cell r="P298"/>
        </row>
        <row r="299">
          <cell r="C299"/>
          <cell r="D299"/>
          <cell r="E299"/>
          <cell r="F299"/>
          <cell r="G299"/>
          <cell r="H299"/>
          <cell r="I299"/>
          <cell r="J299"/>
          <cell r="K299"/>
          <cell r="L299"/>
          <cell r="M299"/>
          <cell r="N299"/>
          <cell r="O299"/>
          <cell r="P299"/>
        </row>
        <row r="300">
          <cell r="C300"/>
          <cell r="D300"/>
          <cell r="E300"/>
          <cell r="F300"/>
          <cell r="G300"/>
          <cell r="H300"/>
          <cell r="I300"/>
          <cell r="J300"/>
          <cell r="K300"/>
          <cell r="L300"/>
          <cell r="M300"/>
          <cell r="N300"/>
          <cell r="O300"/>
          <cell r="P300"/>
        </row>
        <row r="301">
          <cell r="C301"/>
          <cell r="D301"/>
          <cell r="E301"/>
          <cell r="F301"/>
          <cell r="G301"/>
          <cell r="H301"/>
          <cell r="I301"/>
          <cell r="J301"/>
          <cell r="K301"/>
          <cell r="L301"/>
          <cell r="M301"/>
          <cell r="N301"/>
          <cell r="O301"/>
          <cell r="P301"/>
        </row>
        <row r="302">
          <cell r="C302"/>
          <cell r="D302"/>
          <cell r="E302"/>
          <cell r="F302"/>
          <cell r="G302"/>
          <cell r="H302"/>
          <cell r="I302"/>
          <cell r="J302"/>
          <cell r="K302"/>
          <cell r="L302"/>
          <cell r="M302"/>
          <cell r="N302"/>
          <cell r="O302"/>
          <cell r="P302"/>
        </row>
        <row r="303">
          <cell r="C303"/>
          <cell r="D303"/>
          <cell r="E303"/>
          <cell r="F303"/>
          <cell r="G303"/>
          <cell r="H303"/>
          <cell r="I303"/>
          <cell r="J303"/>
          <cell r="K303"/>
          <cell r="L303"/>
          <cell r="M303"/>
          <cell r="N303"/>
          <cell r="O303"/>
          <cell r="P303"/>
        </row>
        <row r="304">
          <cell r="C304"/>
          <cell r="D304"/>
          <cell r="E304"/>
          <cell r="F304"/>
          <cell r="G304"/>
          <cell r="H304"/>
          <cell r="I304"/>
          <cell r="J304"/>
          <cell r="K304"/>
          <cell r="L304"/>
          <cell r="M304"/>
          <cell r="N304"/>
          <cell r="O304"/>
          <cell r="P304"/>
        </row>
        <row r="305">
          <cell r="C305"/>
          <cell r="D305"/>
          <cell r="E305"/>
          <cell r="F305"/>
          <cell r="G305"/>
          <cell r="H305"/>
          <cell r="I305"/>
          <cell r="J305"/>
          <cell r="K305"/>
          <cell r="L305"/>
          <cell r="M305"/>
          <cell r="N305"/>
          <cell r="O305"/>
          <cell r="P305"/>
        </row>
        <row r="306">
          <cell r="C306"/>
          <cell r="D306"/>
          <cell r="E306"/>
          <cell r="F306"/>
          <cell r="G306"/>
          <cell r="H306"/>
          <cell r="I306"/>
          <cell r="J306"/>
          <cell r="K306"/>
          <cell r="L306"/>
          <cell r="M306"/>
          <cell r="N306"/>
          <cell r="O306"/>
          <cell r="P306"/>
        </row>
        <row r="307">
          <cell r="C307"/>
          <cell r="D307"/>
          <cell r="E307"/>
          <cell r="F307"/>
          <cell r="G307"/>
          <cell r="H307"/>
          <cell r="I307"/>
          <cell r="J307"/>
          <cell r="K307"/>
          <cell r="L307"/>
          <cell r="M307"/>
          <cell r="N307"/>
          <cell r="O307"/>
          <cell r="P307"/>
        </row>
        <row r="308">
          <cell r="C308"/>
          <cell r="D308"/>
          <cell r="E308"/>
          <cell r="F308"/>
          <cell r="G308"/>
          <cell r="H308"/>
          <cell r="I308"/>
          <cell r="J308"/>
          <cell r="K308"/>
          <cell r="L308"/>
          <cell r="M308"/>
          <cell r="N308"/>
          <cell r="O308"/>
          <cell r="P308"/>
        </row>
        <row r="309">
          <cell r="C309"/>
          <cell r="D309"/>
          <cell r="E309"/>
          <cell r="F309"/>
          <cell r="G309"/>
          <cell r="H309"/>
          <cell r="I309"/>
          <cell r="J309"/>
          <cell r="K309"/>
          <cell r="L309"/>
          <cell r="M309"/>
          <cell r="N309"/>
          <cell r="O309"/>
          <cell r="P309"/>
        </row>
        <row r="310">
          <cell r="C310"/>
          <cell r="D310"/>
          <cell r="E310"/>
          <cell r="F310"/>
          <cell r="G310"/>
          <cell r="H310"/>
          <cell r="I310"/>
          <cell r="J310"/>
          <cell r="K310"/>
          <cell r="L310"/>
          <cell r="M310"/>
          <cell r="N310"/>
          <cell r="O310"/>
          <cell r="P310"/>
        </row>
        <row r="311">
          <cell r="C311"/>
          <cell r="D311"/>
          <cell r="E311"/>
          <cell r="F311"/>
          <cell r="G311"/>
          <cell r="H311"/>
          <cell r="I311"/>
          <cell r="J311"/>
          <cell r="K311"/>
          <cell r="L311"/>
          <cell r="M311"/>
          <cell r="N311"/>
          <cell r="O311"/>
          <cell r="P311"/>
        </row>
        <row r="312">
          <cell r="C312"/>
          <cell r="D312"/>
          <cell r="E312"/>
          <cell r="F312"/>
          <cell r="G312"/>
          <cell r="H312"/>
          <cell r="I312"/>
          <cell r="J312"/>
          <cell r="K312"/>
          <cell r="L312"/>
          <cell r="M312"/>
          <cell r="N312"/>
          <cell r="O312"/>
          <cell r="P312"/>
        </row>
        <row r="313">
          <cell r="C313"/>
          <cell r="D313"/>
          <cell r="E313"/>
          <cell r="F313"/>
          <cell r="G313"/>
          <cell r="H313"/>
          <cell r="I313"/>
          <cell r="J313"/>
          <cell r="K313"/>
          <cell r="L313"/>
          <cell r="M313"/>
          <cell r="N313"/>
          <cell r="O313"/>
          <cell r="P313"/>
        </row>
        <row r="314">
          <cell r="C314"/>
          <cell r="D314"/>
          <cell r="E314"/>
          <cell r="F314"/>
          <cell r="G314"/>
          <cell r="H314"/>
          <cell r="I314"/>
          <cell r="J314"/>
          <cell r="K314"/>
          <cell r="L314"/>
          <cell r="M314"/>
          <cell r="N314"/>
          <cell r="O314"/>
          <cell r="P314"/>
        </row>
        <row r="315">
          <cell r="C315"/>
          <cell r="D315"/>
          <cell r="E315"/>
          <cell r="F315"/>
          <cell r="G315"/>
          <cell r="H315"/>
          <cell r="I315"/>
          <cell r="J315"/>
          <cell r="K315"/>
          <cell r="L315"/>
          <cell r="M315"/>
          <cell r="N315"/>
          <cell r="O315"/>
          <cell r="P315"/>
        </row>
        <row r="316">
          <cell r="C316"/>
          <cell r="D316"/>
          <cell r="E316"/>
          <cell r="F316"/>
          <cell r="G316"/>
          <cell r="H316"/>
          <cell r="I316"/>
          <cell r="J316"/>
          <cell r="K316"/>
          <cell r="L316"/>
          <cell r="M316"/>
          <cell r="N316"/>
          <cell r="O316"/>
          <cell r="P316"/>
        </row>
        <row r="317">
          <cell r="C317"/>
          <cell r="D317"/>
          <cell r="E317"/>
          <cell r="F317"/>
          <cell r="G317"/>
          <cell r="H317"/>
          <cell r="I317"/>
          <cell r="J317"/>
          <cell r="K317"/>
          <cell r="L317"/>
          <cell r="M317"/>
          <cell r="N317"/>
          <cell r="O317"/>
          <cell r="P317"/>
        </row>
        <row r="318">
          <cell r="C318"/>
          <cell r="D318"/>
          <cell r="E318"/>
          <cell r="F318"/>
          <cell r="G318"/>
          <cell r="H318"/>
          <cell r="I318"/>
          <cell r="J318"/>
          <cell r="K318"/>
          <cell r="L318"/>
          <cell r="M318"/>
          <cell r="N318"/>
          <cell r="O318"/>
          <cell r="P318"/>
        </row>
        <row r="319">
          <cell r="C319"/>
          <cell r="D319"/>
          <cell r="E319"/>
          <cell r="F319"/>
          <cell r="G319"/>
          <cell r="H319"/>
          <cell r="I319"/>
          <cell r="J319"/>
          <cell r="K319"/>
          <cell r="L319"/>
          <cell r="M319"/>
          <cell r="N319"/>
          <cell r="O319"/>
          <cell r="P319"/>
        </row>
        <row r="320">
          <cell r="C320"/>
          <cell r="D320"/>
          <cell r="E320"/>
          <cell r="F320"/>
          <cell r="G320"/>
          <cell r="H320"/>
          <cell r="I320"/>
          <cell r="J320"/>
          <cell r="K320"/>
          <cell r="L320"/>
          <cell r="M320"/>
          <cell r="N320"/>
          <cell r="O320"/>
          <cell r="P320"/>
        </row>
        <row r="321">
          <cell r="C321"/>
          <cell r="D321"/>
          <cell r="E321"/>
          <cell r="F321"/>
          <cell r="G321"/>
          <cell r="H321"/>
          <cell r="I321"/>
          <cell r="J321"/>
          <cell r="K321"/>
          <cell r="L321"/>
          <cell r="M321"/>
          <cell r="N321"/>
          <cell r="O321"/>
          <cell r="P321"/>
        </row>
        <row r="322">
          <cell r="C322"/>
          <cell r="D322"/>
          <cell r="E322"/>
          <cell r="F322"/>
          <cell r="G322"/>
          <cell r="H322"/>
          <cell r="I322"/>
          <cell r="J322"/>
          <cell r="K322"/>
          <cell r="L322"/>
          <cell r="M322"/>
          <cell r="N322"/>
          <cell r="O322"/>
          <cell r="P322"/>
        </row>
      </sheetData>
      <sheetData sheetId="3"/>
      <sheetData sheetId="4"/>
      <sheetData sheetId="5"/>
      <sheetData sheetId="6"/>
      <sheetData sheetId="7"/>
      <sheetData sheetId="8"/>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TPR"/>
      <sheetName val="Realisasi 2020"/>
      <sheetName val="Evaluasi Pesanan Jan- Feb"/>
      <sheetName val="% Pencapaian "/>
      <sheetName val="Jadwal Trial"/>
      <sheetName val="Sheet2"/>
      <sheetName val="Pesanan  (2)"/>
    </sheetNames>
    <sheetDataSet>
      <sheetData sheetId="0"/>
      <sheetData sheetId="1"/>
      <sheetData sheetId="2">
        <row r="1">
          <cell r="B1"/>
          <cell r="C1"/>
          <cell r="D1"/>
          <cell r="E1"/>
          <cell r="F1"/>
          <cell r="G1"/>
          <cell r="H1"/>
          <cell r="I1"/>
          <cell r="J1"/>
          <cell r="K1"/>
          <cell r="L1"/>
          <cell r="M1"/>
          <cell r="N1"/>
          <cell r="O1"/>
          <cell r="P1"/>
          <cell r="Q1"/>
          <cell r="R1"/>
          <cell r="S1"/>
          <cell r="T1"/>
          <cell r="U1"/>
          <cell r="V1"/>
          <cell r="W1"/>
          <cell r="X1"/>
          <cell r="Y1"/>
          <cell r="Z1"/>
          <cell r="AA1"/>
          <cell r="AB1"/>
          <cell r="AC1"/>
          <cell r="AD1"/>
          <cell r="AE1"/>
          <cell r="AF1"/>
          <cell r="AG1"/>
          <cell r="AH1"/>
          <cell r="AI1"/>
          <cell r="AJ1"/>
          <cell r="AK1"/>
          <cell r="AL1"/>
          <cell r="AM1"/>
          <cell r="AN1"/>
          <cell r="AO1"/>
          <cell r="AP1"/>
          <cell r="AQ1"/>
          <cell r="AR1"/>
          <cell r="AS1"/>
          <cell r="AT1"/>
          <cell r="AU1"/>
          <cell r="AV1"/>
          <cell r="AW1"/>
          <cell r="AX1"/>
          <cell r="AY1"/>
          <cell r="AZ1"/>
          <cell r="BA1"/>
          <cell r="BB1"/>
          <cell r="BC1"/>
          <cell r="BD1"/>
          <cell r="BE1"/>
          <cell r="BF1"/>
          <cell r="BG1"/>
        </row>
        <row r="2">
          <cell r="K2"/>
          <cell r="L2"/>
        </row>
        <row r="3">
          <cell r="B3" t="str">
            <v>Kode</v>
          </cell>
          <cell r="C3" t="str">
            <v>Nama Produk</v>
          </cell>
          <cell r="D3" t="str">
            <v>Lini</v>
          </cell>
          <cell r="E3" t="str">
            <v>Isi</v>
          </cell>
          <cell r="F3" t="str">
            <v>Batch Size / Tab</v>
          </cell>
          <cell r="G3" t="str">
            <v>Batch Size / Dus</v>
          </cell>
          <cell r="H3" t="str">
            <v>Besar Batch Size Banjaran</v>
          </cell>
          <cell r="I3" t="str">
            <v>BesarTablet  (mg)</v>
          </cell>
          <cell r="J3" t="str">
            <v>Jumlah tablet / batch</v>
          </cell>
          <cell r="K3" t="str">
            <v>Jumlah Dus  / batch</v>
          </cell>
          <cell r="L3" t="str">
            <v>HPP</v>
          </cell>
          <cell r="M3" t="str">
            <v>HPP PBB</v>
          </cell>
          <cell r="N3" t="str">
            <v>Kemasan</v>
          </cell>
          <cell r="O3" t="str">
            <v>Total Pesanan SMT-1</v>
          </cell>
          <cell r="P3"/>
          <cell r="Q3"/>
          <cell r="R3" t="str">
            <v>Total Pesanan TW-1</v>
          </cell>
          <cell r="S3"/>
          <cell r="T3"/>
          <cell r="U3" t="str">
            <v>Realisasi Jan - Feb 2021</v>
          </cell>
          <cell r="V3"/>
          <cell r="W3"/>
          <cell r="X3"/>
          <cell r="Y3"/>
          <cell r="Z3"/>
          <cell r="AA3"/>
          <cell r="AB3"/>
          <cell r="AC3"/>
          <cell r="AD3"/>
          <cell r="AE3"/>
          <cell r="AF3"/>
          <cell r="AG3"/>
          <cell r="AH3"/>
          <cell r="AI3"/>
          <cell r="AJ3"/>
          <cell r="AK3"/>
          <cell r="AL3"/>
          <cell r="AM3"/>
          <cell r="AN3"/>
          <cell r="AO3"/>
          <cell r="AP3"/>
          <cell r="AQ3"/>
          <cell r="AR3"/>
          <cell r="AS3"/>
          <cell r="AT3"/>
          <cell r="AU3"/>
          <cell r="AV3"/>
          <cell r="AW3"/>
          <cell r="AX3"/>
          <cell r="BB3"/>
          <cell r="BC3"/>
          <cell r="BD3"/>
        </row>
        <row r="4">
          <cell r="B4"/>
          <cell r="C4"/>
          <cell r="D4"/>
          <cell r="E4"/>
          <cell r="F4"/>
          <cell r="G4"/>
          <cell r="H4"/>
          <cell r="I4"/>
          <cell r="J4"/>
          <cell r="K4"/>
          <cell r="L4"/>
          <cell r="M4"/>
          <cell r="N4"/>
          <cell r="O4"/>
          <cell r="P4"/>
          <cell r="Q4"/>
          <cell r="R4"/>
          <cell r="S4"/>
          <cell r="T4"/>
          <cell r="U4"/>
          <cell r="V4"/>
          <cell r="W4"/>
          <cell r="X4" t="str">
            <v>Januari</v>
          </cell>
          <cell r="Y4"/>
          <cell r="Z4"/>
          <cell r="AA4" t="str">
            <v>Realisasi Januari</v>
          </cell>
          <cell r="AB4"/>
          <cell r="AC4"/>
          <cell r="AD4" t="str">
            <v>% realisasi vs Pesanan</v>
          </cell>
          <cell r="AE4" t="str">
            <v>Keterangan  Januari 2021</v>
          </cell>
          <cell r="AF4" t="str">
            <v>Carry Over Januari 2021</v>
          </cell>
          <cell r="AG4"/>
          <cell r="AH4"/>
          <cell r="AI4" t="str">
            <v>Februari</v>
          </cell>
          <cell r="AJ4"/>
          <cell r="AK4"/>
          <cell r="AL4" t="str">
            <v xml:space="preserve">Realisasi Februari </v>
          </cell>
          <cell r="AM4"/>
          <cell r="AN4"/>
          <cell r="AO4" t="str">
            <v>% realisasi vs Pesanan</v>
          </cell>
          <cell r="AP4" t="str">
            <v>Keterangan  Februari 2021</v>
          </cell>
          <cell r="AQ4" t="str">
            <v>Maret</v>
          </cell>
          <cell r="AR4"/>
          <cell r="AS4"/>
          <cell r="AT4" t="str">
            <v>Realisasi Maret</v>
          </cell>
          <cell r="AU4"/>
          <cell r="AV4"/>
          <cell r="AW4" t="str">
            <v>% realisasi vs Pesanan</v>
          </cell>
          <cell r="AX4" t="str">
            <v>Keterangan  Maret  2021</v>
          </cell>
          <cell r="AY4" t="str">
            <v>April</v>
          </cell>
          <cell r="AZ4"/>
          <cell r="BA4"/>
          <cell r="BB4" t="str">
            <v xml:space="preserve"> Mei</v>
          </cell>
          <cell r="BC4"/>
          <cell r="BD4"/>
          <cell r="BE4" t="str">
            <v>Juni</v>
          </cell>
          <cell r="BF4"/>
          <cell r="BG4"/>
        </row>
        <row r="5">
          <cell r="B5" t="str">
            <v>Kode</v>
          </cell>
          <cell r="C5" t="str">
            <v>Nama Produk</v>
          </cell>
          <cell r="D5" t="str">
            <v>Lini</v>
          </cell>
          <cell r="E5" t="str">
            <v>Isi</v>
          </cell>
          <cell r="F5" t="str">
            <v>Batch Size / Tab</v>
          </cell>
          <cell r="G5" t="str">
            <v>Batch Size / Dus</v>
          </cell>
          <cell r="H5" t="str">
            <v>Besar Batch Size Banjaran</v>
          </cell>
          <cell r="I5" t="str">
            <v>BesarTablet  (mg)</v>
          </cell>
          <cell r="J5" t="str">
            <v>Jumlah tablet / batch</v>
          </cell>
          <cell r="K5" t="str">
            <v>Jumlah Dus  / batch</v>
          </cell>
          <cell r="L5" t="str">
            <v>HPP</v>
          </cell>
          <cell r="M5" t="str">
            <v>HPP PBB</v>
          </cell>
          <cell r="N5" t="str">
            <v>Kemasan</v>
          </cell>
          <cell r="O5" t="str">
            <v>Qty</v>
          </cell>
          <cell r="P5" t="str">
            <v>Batch</v>
          </cell>
          <cell r="Q5" t="str">
            <v>Value</v>
          </cell>
          <cell r="R5" t="str">
            <v>Qty</v>
          </cell>
          <cell r="S5" t="str">
            <v>Batch</v>
          </cell>
          <cell r="T5" t="str">
            <v>Value</v>
          </cell>
          <cell r="U5" t="str">
            <v>Qty</v>
          </cell>
          <cell r="V5" t="str">
            <v>Batch</v>
          </cell>
          <cell r="W5" t="str">
            <v>Value</v>
          </cell>
          <cell r="X5" t="str">
            <v>Qty</v>
          </cell>
          <cell r="Y5" t="str">
            <v>Batch</v>
          </cell>
          <cell r="Z5" t="str">
            <v>Value</v>
          </cell>
          <cell r="AA5" t="str">
            <v>Qty</v>
          </cell>
          <cell r="AB5" t="str">
            <v>Batch</v>
          </cell>
          <cell r="AC5" t="str">
            <v>Value</v>
          </cell>
          <cell r="AD5"/>
          <cell r="AE5"/>
          <cell r="AF5" t="str">
            <v>Qty</v>
          </cell>
          <cell r="AG5" t="str">
            <v>Batch</v>
          </cell>
          <cell r="AH5" t="str">
            <v>Value</v>
          </cell>
          <cell r="AI5" t="str">
            <v>Qty</v>
          </cell>
          <cell r="AJ5" t="str">
            <v>Batch</v>
          </cell>
          <cell r="AK5" t="str">
            <v>Value</v>
          </cell>
          <cell r="AL5" t="str">
            <v>Qty</v>
          </cell>
          <cell r="AM5" t="str">
            <v>Batch</v>
          </cell>
          <cell r="AN5" t="str">
            <v>Value</v>
          </cell>
          <cell r="AO5"/>
          <cell r="AP5"/>
          <cell r="AQ5" t="str">
            <v>Qty</v>
          </cell>
          <cell r="AR5" t="str">
            <v>Batch</v>
          </cell>
          <cell r="AS5" t="str">
            <v>Value</v>
          </cell>
          <cell r="AT5" t="str">
            <v>Qty</v>
          </cell>
          <cell r="AU5" t="str">
            <v>Batch</v>
          </cell>
          <cell r="AV5" t="str">
            <v>Value</v>
          </cell>
          <cell r="AW5"/>
          <cell r="AX5"/>
          <cell r="AY5" t="str">
            <v>Qty</v>
          </cell>
          <cell r="AZ5" t="str">
            <v>Batch</v>
          </cell>
          <cell r="BA5" t="str">
            <v>Value</v>
          </cell>
          <cell r="BB5" t="str">
            <v>Qty</v>
          </cell>
          <cell r="BC5" t="str">
            <v>Batch</v>
          </cell>
          <cell r="BD5" t="str">
            <v>Value</v>
          </cell>
          <cell r="BE5" t="str">
            <v>Qty</v>
          </cell>
          <cell r="BF5" t="str">
            <v>Batch</v>
          </cell>
          <cell r="BG5" t="str">
            <v>Value</v>
          </cell>
        </row>
        <row r="6">
          <cell r="B6" t="str">
            <v>S01</v>
          </cell>
          <cell r="C6" t="str">
            <v>OGB &amp; PK</v>
          </cell>
          <cell r="D6"/>
          <cell r="E6"/>
          <cell r="F6"/>
          <cell r="G6"/>
          <cell r="H6"/>
          <cell r="I6"/>
          <cell r="J6"/>
          <cell r="K6"/>
          <cell r="L6"/>
          <cell r="M6"/>
          <cell r="N6"/>
          <cell r="O6"/>
          <cell r="P6"/>
          <cell r="Q6"/>
          <cell r="R6"/>
          <cell r="S6"/>
          <cell r="T6"/>
          <cell r="U6"/>
          <cell r="V6"/>
          <cell r="W6"/>
          <cell r="X6"/>
          <cell r="Y6"/>
          <cell r="Z6"/>
          <cell r="AA6"/>
          <cell r="AB6"/>
          <cell r="AC6"/>
          <cell r="AD6"/>
          <cell r="AE6"/>
          <cell r="AF6"/>
          <cell r="AG6"/>
          <cell r="AH6"/>
          <cell r="AI6"/>
          <cell r="AJ6"/>
          <cell r="AK6"/>
          <cell r="AL6"/>
          <cell r="AM6"/>
          <cell r="AN6"/>
          <cell r="AO6"/>
          <cell r="AP6"/>
          <cell r="AQ6"/>
          <cell r="AR6"/>
          <cell r="AS6"/>
          <cell r="AT6"/>
          <cell r="AU6"/>
          <cell r="AV6"/>
          <cell r="AW6"/>
          <cell r="AX6"/>
          <cell r="AY6"/>
          <cell r="AZ6"/>
          <cell r="BA6"/>
          <cell r="BB6"/>
          <cell r="BC6"/>
          <cell r="BD6"/>
          <cell r="BE6"/>
          <cell r="BF6"/>
          <cell r="BG6"/>
        </row>
        <row r="7">
          <cell r="B7">
            <v>11000145</v>
          </cell>
          <cell r="C7" t="str">
            <v>ALBENDAZOL 400 MG (DUS 100 TAB KUNYAH)</v>
          </cell>
          <cell r="D7" t="str">
            <v>S01</v>
          </cell>
          <cell r="E7">
            <v>100</v>
          </cell>
          <cell r="F7">
            <v>500000</v>
          </cell>
          <cell r="G7">
            <v>5000</v>
          </cell>
          <cell r="H7">
            <v>250</v>
          </cell>
          <cell r="I7">
            <v>700</v>
          </cell>
          <cell r="J7">
            <v>357142.85714285716</v>
          </cell>
          <cell r="K7">
            <v>3571.4285714285716</v>
          </cell>
          <cell r="L7">
            <v>33747</v>
          </cell>
          <cell r="M7">
            <v>46858</v>
          </cell>
          <cell r="N7" t="str">
            <v>DUS</v>
          </cell>
          <cell r="O7">
            <v>10470</v>
          </cell>
          <cell r="P7">
            <v>2.9316</v>
          </cell>
          <cell r="Q7">
            <v>490603260</v>
          </cell>
          <cell r="R7">
            <v>10470</v>
          </cell>
          <cell r="S7">
            <v>2.9316</v>
          </cell>
          <cell r="T7">
            <v>490603260</v>
          </cell>
          <cell r="U7">
            <v>6699</v>
          </cell>
          <cell r="V7">
            <v>1.8757199999999998</v>
          </cell>
          <cell r="W7">
            <v>313901742</v>
          </cell>
          <cell r="X7">
            <v>6999</v>
          </cell>
          <cell r="Y7">
            <v>1.9597199999999999</v>
          </cell>
          <cell r="Z7">
            <v>327959142</v>
          </cell>
          <cell r="AA7">
            <v>5407</v>
          </cell>
          <cell r="AB7">
            <v>1.51396</v>
          </cell>
          <cell r="AC7">
            <v>253361206</v>
          </cell>
          <cell r="AD7">
            <v>0.77253893413344765</v>
          </cell>
          <cell r="AE7" t="str">
            <v>Adanya Masalah pada proses produksi sehingga perlu dilakukan B1</v>
          </cell>
          <cell r="AF7">
            <v>1592</v>
          </cell>
          <cell r="AG7">
            <v>0.44575999999999999</v>
          </cell>
          <cell r="AH7">
            <v>74597936</v>
          </cell>
          <cell r="AI7">
            <v>0</v>
          </cell>
          <cell r="AJ7">
            <v>0</v>
          </cell>
          <cell r="AK7">
            <v>0</v>
          </cell>
          <cell r="AL7">
            <v>1292</v>
          </cell>
          <cell r="AM7">
            <v>0.36175999999999997</v>
          </cell>
          <cell r="AN7">
            <v>60540536</v>
          </cell>
          <cell r="AO7">
            <v>0.81155778894472363</v>
          </cell>
          <cell r="AP7" t="str">
            <v>Rendemen Produk hanyan 96%  secara total keselurihan ( qty ini hanya B1)</v>
          </cell>
          <cell r="AQ7">
            <v>3471</v>
          </cell>
          <cell r="AR7">
            <v>0.97187999999999997</v>
          </cell>
          <cell r="AS7">
            <v>162644118</v>
          </cell>
          <cell r="AT7">
            <v>3471</v>
          </cell>
          <cell r="AU7">
            <v>0.97187999999999997</v>
          </cell>
          <cell r="AV7">
            <v>162644118</v>
          </cell>
          <cell r="AW7">
            <v>1</v>
          </cell>
          <cell r="AX7"/>
          <cell r="AY7">
            <v>0</v>
          </cell>
          <cell r="AZ7">
            <v>0</v>
          </cell>
          <cell r="BA7">
            <v>0</v>
          </cell>
          <cell r="BB7">
            <v>0</v>
          </cell>
          <cell r="BC7">
            <v>0</v>
          </cell>
          <cell r="BD7">
            <v>0</v>
          </cell>
          <cell r="BE7">
            <v>0</v>
          </cell>
          <cell r="BF7">
            <v>0</v>
          </cell>
          <cell r="BG7">
            <v>0</v>
          </cell>
        </row>
        <row r="8">
          <cell r="B8">
            <v>11000146</v>
          </cell>
          <cell r="C8" t="str">
            <v>ALLOPURINOL 100 MG (DUS 100 TAB)</v>
          </cell>
          <cell r="D8" t="str">
            <v>S01</v>
          </cell>
          <cell r="E8">
            <v>100</v>
          </cell>
          <cell r="F8">
            <v>1080000</v>
          </cell>
          <cell r="G8">
            <v>10800</v>
          </cell>
          <cell r="H8">
            <v>270</v>
          </cell>
          <cell r="I8">
            <v>250</v>
          </cell>
          <cell r="J8">
            <v>1080000</v>
          </cell>
          <cell r="K8">
            <v>10800</v>
          </cell>
          <cell r="L8">
            <v>19489</v>
          </cell>
          <cell r="M8">
            <v>18681</v>
          </cell>
          <cell r="N8" t="str">
            <v>DUS</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cell r="AF8">
            <v>0</v>
          </cell>
          <cell r="AG8">
            <v>0</v>
          </cell>
          <cell r="AH8">
            <v>0</v>
          </cell>
          <cell r="AI8">
            <v>0</v>
          </cell>
          <cell r="AJ8">
            <v>0</v>
          </cell>
          <cell r="AK8">
            <v>0</v>
          </cell>
          <cell r="AL8">
            <v>0</v>
          </cell>
          <cell r="AM8">
            <v>0</v>
          </cell>
          <cell r="AN8">
            <v>0</v>
          </cell>
          <cell r="AO8">
            <v>0</v>
          </cell>
          <cell r="AP8"/>
          <cell r="AQ8">
            <v>0</v>
          </cell>
          <cell r="AR8">
            <v>0</v>
          </cell>
          <cell r="AS8">
            <v>0</v>
          </cell>
          <cell r="AT8">
            <v>0</v>
          </cell>
          <cell r="AU8">
            <v>0</v>
          </cell>
          <cell r="AV8">
            <v>0</v>
          </cell>
          <cell r="AW8">
            <v>0</v>
          </cell>
          <cell r="AX8"/>
          <cell r="AY8">
            <v>0</v>
          </cell>
          <cell r="AZ8">
            <v>0</v>
          </cell>
          <cell r="BA8">
            <v>0</v>
          </cell>
          <cell r="BB8">
            <v>0</v>
          </cell>
          <cell r="BC8">
            <v>0</v>
          </cell>
          <cell r="BD8">
            <v>0</v>
          </cell>
          <cell r="BE8">
            <v>0</v>
          </cell>
          <cell r="BF8">
            <v>0</v>
          </cell>
          <cell r="BG8">
            <v>0</v>
          </cell>
        </row>
        <row r="9">
          <cell r="B9">
            <v>11000147</v>
          </cell>
          <cell r="C9" t="str">
            <v>AMBROXOL 30 MG (DUS 100 TAB)</v>
          </cell>
          <cell r="D9" t="str">
            <v>S01</v>
          </cell>
          <cell r="E9">
            <v>100</v>
          </cell>
          <cell r="F9">
            <v>600000</v>
          </cell>
          <cell r="G9">
            <v>6000</v>
          </cell>
          <cell r="H9">
            <v>150</v>
          </cell>
          <cell r="I9">
            <v>230</v>
          </cell>
          <cell r="J9">
            <v>652173.91304347827</v>
          </cell>
          <cell r="K9">
            <v>6521.739130434783</v>
          </cell>
          <cell r="L9">
            <v>15079</v>
          </cell>
          <cell r="M9">
            <v>18016</v>
          </cell>
          <cell r="N9" t="str">
            <v>DUS</v>
          </cell>
          <cell r="O9">
            <v>55478</v>
          </cell>
          <cell r="P9">
            <v>8.5066266666666674</v>
          </cell>
          <cell r="Q9">
            <v>999491648</v>
          </cell>
          <cell r="R9">
            <v>55478</v>
          </cell>
          <cell r="S9">
            <v>8.5066266666666674</v>
          </cell>
          <cell r="T9">
            <v>999491648</v>
          </cell>
          <cell r="U9">
            <v>4578</v>
          </cell>
          <cell r="V9">
            <v>0.70195999999999992</v>
          </cell>
          <cell r="W9">
            <v>82477248</v>
          </cell>
          <cell r="X9">
            <v>31446</v>
          </cell>
          <cell r="Y9">
            <v>4.82172</v>
          </cell>
          <cell r="Z9">
            <v>566531136</v>
          </cell>
          <cell r="AA9">
            <v>0</v>
          </cell>
          <cell r="AB9">
            <v>0</v>
          </cell>
          <cell r="AC9">
            <v>0</v>
          </cell>
          <cell r="AD9">
            <v>0</v>
          </cell>
          <cell r="AE9" t="str">
            <v xml:space="preserve">Adanya Hold dari Tim SC karena Stok NDC Tinggi </v>
          </cell>
          <cell r="AF9">
            <v>31446</v>
          </cell>
          <cell r="AG9">
            <v>4.82172</v>
          </cell>
          <cell r="AH9">
            <v>566531136</v>
          </cell>
          <cell r="AI9">
            <v>12272</v>
          </cell>
          <cell r="AJ9">
            <v>1.8817066666666666</v>
          </cell>
          <cell r="AK9">
            <v>221092352</v>
          </cell>
          <cell r="AL9">
            <v>4578</v>
          </cell>
          <cell r="AM9">
            <v>0.70195999999999992</v>
          </cell>
          <cell r="AN9">
            <v>82477248</v>
          </cell>
          <cell r="AO9">
            <v>0.10471659270780914</v>
          </cell>
          <cell r="AP9" t="str">
            <v xml:space="preserve">Proses baru akan dilakukan di bulan maret setelah adanya permintaan kembali pada saat rapat Demand Supply </v>
          </cell>
          <cell r="AQ9">
            <v>11760</v>
          </cell>
          <cell r="AR9">
            <v>1.8031999999999999</v>
          </cell>
          <cell r="AS9">
            <v>211868160</v>
          </cell>
          <cell r="AT9">
            <v>0</v>
          </cell>
          <cell r="AU9">
            <v>0</v>
          </cell>
          <cell r="AV9">
            <v>0</v>
          </cell>
          <cell r="AW9">
            <v>0</v>
          </cell>
          <cell r="AX9"/>
          <cell r="AY9">
            <v>0</v>
          </cell>
          <cell r="AZ9">
            <v>0</v>
          </cell>
          <cell r="BA9">
            <v>0</v>
          </cell>
          <cell r="BB9">
            <v>0</v>
          </cell>
          <cell r="BC9">
            <v>0</v>
          </cell>
          <cell r="BD9">
            <v>0</v>
          </cell>
          <cell r="BE9">
            <v>0</v>
          </cell>
          <cell r="BF9">
            <v>0</v>
          </cell>
          <cell r="BG9">
            <v>0</v>
          </cell>
        </row>
        <row r="10">
          <cell r="B10">
            <v>11001447</v>
          </cell>
          <cell r="C10" t="str">
            <v>AMBROXOL SIRUP (BTL 60 ML) -BJN</v>
          </cell>
          <cell r="D10" t="str">
            <v>S01</v>
          </cell>
          <cell r="E10">
            <v>1</v>
          </cell>
          <cell r="F10">
            <v>15000</v>
          </cell>
          <cell r="G10">
            <v>15000</v>
          </cell>
          <cell r="H10">
            <v>900</v>
          </cell>
          <cell r="I10">
            <v>60</v>
          </cell>
          <cell r="J10">
            <v>15000</v>
          </cell>
          <cell r="K10">
            <v>15000</v>
          </cell>
          <cell r="L10">
            <v>2572</v>
          </cell>
          <cell r="M10">
            <v>3673</v>
          </cell>
          <cell r="N10" t="str">
            <v>BT</v>
          </cell>
          <cell r="O10">
            <v>161700</v>
          </cell>
          <cell r="P10">
            <v>10.780000000000001</v>
          </cell>
          <cell r="Q10">
            <v>593924100</v>
          </cell>
          <cell r="R10">
            <v>161700</v>
          </cell>
          <cell r="S10">
            <v>10.780000000000001</v>
          </cell>
          <cell r="T10">
            <v>593924100</v>
          </cell>
          <cell r="U10">
            <v>0</v>
          </cell>
          <cell r="V10">
            <v>0</v>
          </cell>
          <cell r="W10">
            <v>0</v>
          </cell>
          <cell r="X10">
            <v>88200</v>
          </cell>
          <cell r="Y10">
            <v>5.88</v>
          </cell>
          <cell r="Z10">
            <v>323958600</v>
          </cell>
          <cell r="AA10">
            <v>0</v>
          </cell>
          <cell r="AB10">
            <v>0</v>
          </cell>
          <cell r="AC10">
            <v>0</v>
          </cell>
          <cell r="AD10">
            <v>0</v>
          </cell>
          <cell r="AE10" t="str">
            <v>Adanya Kekirangan Bahan Kemas : Etiket, leaflet, layer dan Partisi</v>
          </cell>
          <cell r="AF10">
            <v>88200</v>
          </cell>
          <cell r="AG10">
            <v>5.88</v>
          </cell>
          <cell r="AH10">
            <v>323958600</v>
          </cell>
          <cell r="AI10">
            <v>44100</v>
          </cell>
          <cell r="AJ10">
            <v>2.94</v>
          </cell>
          <cell r="AK10">
            <v>161979300</v>
          </cell>
          <cell r="AL10">
            <v>0</v>
          </cell>
          <cell r="AM10">
            <v>0</v>
          </cell>
          <cell r="AN10">
            <v>0</v>
          </cell>
          <cell r="AO10">
            <v>0</v>
          </cell>
          <cell r="AP10" t="str">
            <v>Adanya Kekirangan Bahan Kemas : Etiket, leaflet, layer dan Partisi estimasi kedatangan 15 Maret 2021</v>
          </cell>
          <cell r="AQ10">
            <v>29400</v>
          </cell>
          <cell r="AR10">
            <v>1.96</v>
          </cell>
          <cell r="AS10">
            <v>107986200</v>
          </cell>
          <cell r="AT10">
            <v>0</v>
          </cell>
          <cell r="AU10">
            <v>0</v>
          </cell>
          <cell r="AV10">
            <v>0</v>
          </cell>
          <cell r="AW10">
            <v>0</v>
          </cell>
          <cell r="AX10"/>
          <cell r="AY10">
            <v>0</v>
          </cell>
          <cell r="AZ10">
            <v>0</v>
          </cell>
          <cell r="BA10">
            <v>0</v>
          </cell>
          <cell r="BB10">
            <v>0</v>
          </cell>
          <cell r="BC10">
            <v>0</v>
          </cell>
          <cell r="BD10">
            <v>0</v>
          </cell>
          <cell r="BE10">
            <v>0</v>
          </cell>
          <cell r="BF10">
            <v>0</v>
          </cell>
          <cell r="BG10">
            <v>0</v>
          </cell>
        </row>
        <row r="11">
          <cell r="B11">
            <v>11000150</v>
          </cell>
          <cell r="C11" t="str">
            <v>AMLODIPINE  5 MG (DUS 50 TAB)</v>
          </cell>
          <cell r="D11" t="str">
            <v>S01</v>
          </cell>
          <cell r="E11">
            <v>50</v>
          </cell>
          <cell r="F11">
            <v>1500000</v>
          </cell>
          <cell r="G11">
            <v>30000</v>
          </cell>
          <cell r="H11">
            <v>150</v>
          </cell>
          <cell r="I11">
            <v>80</v>
          </cell>
          <cell r="J11">
            <v>1875000</v>
          </cell>
          <cell r="K11">
            <v>37500</v>
          </cell>
          <cell r="L11">
            <v>6238</v>
          </cell>
          <cell r="M11">
            <v>5416</v>
          </cell>
          <cell r="N11" t="str">
            <v>DUS</v>
          </cell>
          <cell r="O11">
            <v>1433250</v>
          </cell>
          <cell r="P11">
            <v>38.220000000000006</v>
          </cell>
          <cell r="Q11">
            <v>7762482000</v>
          </cell>
          <cell r="R11">
            <v>661500</v>
          </cell>
          <cell r="S11">
            <v>17.64</v>
          </cell>
          <cell r="T11">
            <v>3582684000</v>
          </cell>
          <cell r="U11">
            <v>0</v>
          </cell>
          <cell r="V11">
            <v>0</v>
          </cell>
          <cell r="W11">
            <v>0</v>
          </cell>
          <cell r="X11">
            <v>110250</v>
          </cell>
          <cell r="Y11">
            <v>2.94</v>
          </cell>
          <cell r="Z11">
            <v>597114000</v>
          </cell>
          <cell r="AA11">
            <v>0</v>
          </cell>
          <cell r="AB11">
            <v>0</v>
          </cell>
          <cell r="AC11">
            <v>0</v>
          </cell>
          <cell r="AD11">
            <v>0</v>
          </cell>
          <cell r="AE11" t="str">
            <v xml:space="preserve">Adanya kekurangan bahan baku pembantu POvidon K30 baru datang 26 jan 2021 </v>
          </cell>
          <cell r="AF11">
            <v>110250</v>
          </cell>
          <cell r="AG11">
            <v>2.94</v>
          </cell>
          <cell r="AH11">
            <v>597114000</v>
          </cell>
          <cell r="AI11">
            <v>147000</v>
          </cell>
          <cell r="AJ11">
            <v>3.92</v>
          </cell>
          <cell r="AK11">
            <v>796152000</v>
          </cell>
          <cell r="AL11">
            <v>0</v>
          </cell>
          <cell r="AM11">
            <v>0</v>
          </cell>
          <cell r="AN11">
            <v>0</v>
          </cell>
          <cell r="AO11">
            <v>0</v>
          </cell>
          <cell r="AP11" t="str">
            <v>Adanya kekurangan bahan baku pembantu POvidon K30 baru datang 26 jan 2021 , proses baru dilakukan 9 Februari 2021</v>
          </cell>
          <cell r="AQ11">
            <v>404250</v>
          </cell>
          <cell r="AR11">
            <v>10.78</v>
          </cell>
          <cell r="AS11">
            <v>2189418000</v>
          </cell>
          <cell r="AT11">
            <v>139013</v>
          </cell>
          <cell r="AU11">
            <v>3.7070133333333333</v>
          </cell>
          <cell r="AV11">
            <v>752894408</v>
          </cell>
          <cell r="AW11">
            <v>0.34387878787878789</v>
          </cell>
          <cell r="AX11"/>
          <cell r="AY11">
            <v>330750</v>
          </cell>
          <cell r="AZ11">
            <v>8.82</v>
          </cell>
          <cell r="BA11">
            <v>1791342000</v>
          </cell>
          <cell r="BB11">
            <v>220500</v>
          </cell>
          <cell r="BC11">
            <v>5.88</v>
          </cell>
          <cell r="BD11">
            <v>1194228000</v>
          </cell>
          <cell r="BE11">
            <v>220500</v>
          </cell>
          <cell r="BF11">
            <v>5.88</v>
          </cell>
          <cell r="BG11">
            <v>1194228000</v>
          </cell>
        </row>
        <row r="12">
          <cell r="B12">
            <v>11000151</v>
          </cell>
          <cell r="C12" t="str">
            <v>AMLODIPINE 10 MG (DUS 50 TAB)</v>
          </cell>
          <cell r="D12" t="str">
            <v>S01</v>
          </cell>
          <cell r="E12">
            <v>50</v>
          </cell>
          <cell r="F12">
            <v>1500000</v>
          </cell>
          <cell r="G12">
            <v>30000</v>
          </cell>
          <cell r="H12">
            <v>180</v>
          </cell>
          <cell r="I12">
            <v>120</v>
          </cell>
          <cell r="J12">
            <v>1500000</v>
          </cell>
          <cell r="K12">
            <v>30000</v>
          </cell>
          <cell r="L12">
            <v>7134</v>
          </cell>
          <cell r="M12">
            <v>4524</v>
          </cell>
          <cell r="N12" t="str">
            <v>DUS</v>
          </cell>
          <cell r="O12">
            <v>614460</v>
          </cell>
          <cell r="P12">
            <v>20.481999999999999</v>
          </cell>
          <cell r="Q12">
            <v>2779817040</v>
          </cell>
          <cell r="R12">
            <v>194040</v>
          </cell>
          <cell r="S12">
            <v>6.468</v>
          </cell>
          <cell r="T12">
            <v>877836960</v>
          </cell>
          <cell r="U12">
            <v>0</v>
          </cell>
          <cell r="V12">
            <v>0</v>
          </cell>
          <cell r="W12">
            <v>0</v>
          </cell>
          <cell r="X12">
            <v>0</v>
          </cell>
          <cell r="Y12">
            <v>0</v>
          </cell>
          <cell r="Z12">
            <v>0</v>
          </cell>
          <cell r="AA12">
            <v>0</v>
          </cell>
          <cell r="AB12">
            <v>0</v>
          </cell>
          <cell r="AC12">
            <v>0</v>
          </cell>
          <cell r="AD12">
            <v>0</v>
          </cell>
          <cell r="AE12"/>
          <cell r="AF12">
            <v>0</v>
          </cell>
          <cell r="AG12">
            <v>0</v>
          </cell>
          <cell r="AH12">
            <v>0</v>
          </cell>
          <cell r="AI12">
            <v>0</v>
          </cell>
          <cell r="AJ12">
            <v>0</v>
          </cell>
          <cell r="AK12">
            <v>0</v>
          </cell>
          <cell r="AL12">
            <v>0</v>
          </cell>
          <cell r="AM12">
            <v>0</v>
          </cell>
          <cell r="AN12">
            <v>0</v>
          </cell>
          <cell r="AO12">
            <v>0</v>
          </cell>
          <cell r="AP12"/>
          <cell r="AQ12">
            <v>194040</v>
          </cell>
          <cell r="AR12">
            <v>6.468</v>
          </cell>
          <cell r="AS12">
            <v>877836960</v>
          </cell>
          <cell r="AT12">
            <v>157126</v>
          </cell>
          <cell r="AU12">
            <v>5.2375333333333334</v>
          </cell>
          <cell r="AV12">
            <v>710838024</v>
          </cell>
          <cell r="AW12">
            <v>0.80976087404658836</v>
          </cell>
          <cell r="AX12"/>
          <cell r="AY12">
            <v>226380</v>
          </cell>
          <cell r="AZ12">
            <v>7.5460000000000003</v>
          </cell>
          <cell r="BA12">
            <v>1024143120</v>
          </cell>
          <cell r="BB12">
            <v>97020</v>
          </cell>
          <cell r="BC12">
            <v>3.234</v>
          </cell>
          <cell r="BD12">
            <v>438918480</v>
          </cell>
          <cell r="BE12">
            <v>97020</v>
          </cell>
          <cell r="BF12">
            <v>3.234</v>
          </cell>
          <cell r="BG12">
            <v>438918480</v>
          </cell>
        </row>
        <row r="13">
          <cell r="B13">
            <v>11000152</v>
          </cell>
          <cell r="C13" t="str">
            <v>ANTASIDA DOEN (DUS 100 TAB)</v>
          </cell>
          <cell r="D13" t="str">
            <v>S01</v>
          </cell>
          <cell r="E13">
            <v>100</v>
          </cell>
          <cell r="F13">
            <v>400000</v>
          </cell>
          <cell r="G13">
            <v>4000</v>
          </cell>
          <cell r="H13">
            <v>280</v>
          </cell>
          <cell r="I13">
            <v>700</v>
          </cell>
          <cell r="J13">
            <v>400000</v>
          </cell>
          <cell r="K13">
            <v>4000</v>
          </cell>
          <cell r="L13">
            <v>21298</v>
          </cell>
          <cell r="M13">
            <v>27919</v>
          </cell>
          <cell r="N13" t="str">
            <v>DUS</v>
          </cell>
          <cell r="O13">
            <v>50516</v>
          </cell>
          <cell r="P13">
            <v>12.629</v>
          </cell>
          <cell r="Q13">
            <v>1410356204</v>
          </cell>
          <cell r="R13">
            <v>15236</v>
          </cell>
          <cell r="S13">
            <v>3.8090000000000002</v>
          </cell>
          <cell r="T13">
            <v>425373884</v>
          </cell>
          <cell r="U13">
            <v>0</v>
          </cell>
          <cell r="V13">
            <v>0</v>
          </cell>
          <cell r="W13">
            <v>0</v>
          </cell>
          <cell r="X13">
            <v>3476</v>
          </cell>
          <cell r="Y13">
            <v>0.86899999999999999</v>
          </cell>
          <cell r="Z13">
            <v>97046444</v>
          </cell>
          <cell r="AA13">
            <v>0</v>
          </cell>
          <cell r="AB13">
            <v>0</v>
          </cell>
          <cell r="AC13">
            <v>0</v>
          </cell>
          <cell r="AD13">
            <v>0</v>
          </cell>
          <cell r="AE13" t="str">
            <v>Belum Di lakukan Trial dengan Fasilitas Plant Banjaran masih tahap persiapan Dok</v>
          </cell>
          <cell r="AF13">
            <v>3476</v>
          </cell>
          <cell r="AG13">
            <v>0.86899999999999999</v>
          </cell>
          <cell r="AH13">
            <v>97046444</v>
          </cell>
          <cell r="AI13">
            <v>11760</v>
          </cell>
          <cell r="AJ13">
            <v>2.94</v>
          </cell>
          <cell r="AK13">
            <v>328327440</v>
          </cell>
          <cell r="AL13">
            <v>0</v>
          </cell>
          <cell r="AM13">
            <v>0</v>
          </cell>
          <cell r="AN13">
            <v>0</v>
          </cell>
          <cell r="AO13">
            <v>0</v>
          </cell>
          <cell r="AP13" t="str">
            <v>Baru dilakukan trial dengan menggunakan fasilitas banjaran tgl. 9 Feb 2021  masih pemantauan PP</v>
          </cell>
          <cell r="AQ13">
            <v>0</v>
          </cell>
          <cell r="AR13">
            <v>0</v>
          </cell>
          <cell r="AS13">
            <v>0</v>
          </cell>
          <cell r="AT13">
            <v>3364</v>
          </cell>
          <cell r="AU13">
            <v>0.84099999999999997</v>
          </cell>
          <cell r="AV13">
            <v>93919516</v>
          </cell>
          <cell r="AW13">
            <v>0</v>
          </cell>
          <cell r="AX13"/>
          <cell r="AY13">
            <v>11760</v>
          </cell>
          <cell r="AZ13">
            <v>2.94</v>
          </cell>
          <cell r="BA13">
            <v>328327440</v>
          </cell>
          <cell r="BB13">
            <v>11760</v>
          </cell>
          <cell r="BC13">
            <v>2.94</v>
          </cell>
          <cell r="BD13">
            <v>328327440</v>
          </cell>
          <cell r="BE13">
            <v>11760</v>
          </cell>
          <cell r="BF13">
            <v>2.94</v>
          </cell>
          <cell r="BG13">
            <v>328327440</v>
          </cell>
        </row>
        <row r="14">
          <cell r="B14">
            <v>11001452</v>
          </cell>
          <cell r="C14" t="str">
            <v>ANTASIDA DOEN SUSPENSI-BJN (BTL60ML)-BJN</v>
          </cell>
          <cell r="D14" t="str">
            <v>S01</v>
          </cell>
          <cell r="E14">
            <v>1</v>
          </cell>
          <cell r="F14">
            <v>15000</v>
          </cell>
          <cell r="G14">
            <v>15000</v>
          </cell>
          <cell r="H14">
            <v>900</v>
          </cell>
          <cell r="I14">
            <v>60</v>
          </cell>
          <cell r="J14">
            <v>15000</v>
          </cell>
          <cell r="K14">
            <v>15000</v>
          </cell>
          <cell r="L14">
            <v>3470</v>
          </cell>
          <cell r="M14">
            <v>4313</v>
          </cell>
          <cell r="N14" t="str">
            <v>BT</v>
          </cell>
          <cell r="O14">
            <v>132300</v>
          </cell>
          <cell r="P14">
            <v>8.82</v>
          </cell>
          <cell r="Q14">
            <v>570609900</v>
          </cell>
          <cell r="R14">
            <v>73500</v>
          </cell>
          <cell r="S14">
            <v>4.9000000000000004</v>
          </cell>
          <cell r="T14">
            <v>317005500</v>
          </cell>
          <cell r="U14">
            <v>0</v>
          </cell>
          <cell r="V14">
            <v>0</v>
          </cell>
          <cell r="W14">
            <v>0</v>
          </cell>
          <cell r="X14">
            <v>14700</v>
          </cell>
          <cell r="Y14">
            <v>0.98</v>
          </cell>
          <cell r="Z14">
            <v>63401100</v>
          </cell>
          <cell r="AA14">
            <v>0</v>
          </cell>
          <cell r="AB14">
            <v>0</v>
          </cell>
          <cell r="AC14">
            <v>0</v>
          </cell>
          <cell r="AD14">
            <v>0</v>
          </cell>
          <cell r="AE14" t="str">
            <v>Adanya kekurangan Bahan Baku Sanalmi dan bahan Kemas Etiket ,Leaflet &amp; Layer</v>
          </cell>
          <cell r="AF14">
            <v>14700</v>
          </cell>
          <cell r="AG14">
            <v>0.98</v>
          </cell>
          <cell r="AH14">
            <v>63401100</v>
          </cell>
          <cell r="AI14">
            <v>29400</v>
          </cell>
          <cell r="AJ14">
            <v>1.96</v>
          </cell>
          <cell r="AK14">
            <v>126802200</v>
          </cell>
          <cell r="AL14">
            <v>0</v>
          </cell>
          <cell r="AM14">
            <v>0</v>
          </cell>
          <cell r="AN14">
            <v>0</v>
          </cell>
          <cell r="AO14">
            <v>0</v>
          </cell>
          <cell r="AP14" t="str">
            <v xml:space="preserve">Adanya kekurangan bahan kemas Leaflet proses akan dilakukan sekaligus untuk Efisiensi SDM </v>
          </cell>
          <cell r="AQ14">
            <v>29400</v>
          </cell>
          <cell r="AR14">
            <v>1.96</v>
          </cell>
          <cell r="AS14">
            <v>126802200</v>
          </cell>
          <cell r="AT14">
            <v>0</v>
          </cell>
          <cell r="AU14">
            <v>0</v>
          </cell>
          <cell r="AV14">
            <v>0</v>
          </cell>
          <cell r="AW14">
            <v>0</v>
          </cell>
          <cell r="AX14"/>
          <cell r="AY14">
            <v>14700</v>
          </cell>
          <cell r="AZ14">
            <v>0.98</v>
          </cell>
          <cell r="BA14">
            <v>63401100</v>
          </cell>
          <cell r="BB14">
            <v>14700</v>
          </cell>
          <cell r="BC14">
            <v>0.98</v>
          </cell>
          <cell r="BD14">
            <v>63401100</v>
          </cell>
          <cell r="BE14">
            <v>29400</v>
          </cell>
          <cell r="BF14">
            <v>1.96</v>
          </cell>
          <cell r="BG14">
            <v>126802200</v>
          </cell>
        </row>
        <row r="15">
          <cell r="B15">
            <v>11000161</v>
          </cell>
          <cell r="C15" t="str">
            <v>CAPTOPRIL 12.5 MG TAB (DUS 100 TAB)</v>
          </cell>
          <cell r="D15" t="str">
            <v>S01</v>
          </cell>
          <cell r="E15">
            <v>100</v>
          </cell>
          <cell r="F15">
            <v>2000000</v>
          </cell>
          <cell r="G15">
            <v>20000</v>
          </cell>
          <cell r="H15">
            <v>250</v>
          </cell>
          <cell r="I15">
            <v>150</v>
          </cell>
          <cell r="J15">
            <v>1666666.6666666667</v>
          </cell>
          <cell r="K15">
            <v>16666.666666666668</v>
          </cell>
          <cell r="L15">
            <v>11403</v>
          </cell>
          <cell r="M15">
            <v>13590</v>
          </cell>
          <cell r="N15" t="str">
            <v>DUS</v>
          </cell>
          <cell r="O15" t="e">
            <v>#REF!</v>
          </cell>
          <cell r="P15" t="e">
            <v>#REF!</v>
          </cell>
          <cell r="Q15" t="e">
            <v>#REF!</v>
          </cell>
          <cell r="R15">
            <v>55534</v>
          </cell>
          <cell r="S15">
            <v>3.3320399999999997</v>
          </cell>
          <cell r="T15">
            <v>754707060</v>
          </cell>
          <cell r="U15">
            <v>32690</v>
          </cell>
          <cell r="V15">
            <v>1.9613999999999998</v>
          </cell>
          <cell r="W15">
            <v>444257100</v>
          </cell>
          <cell r="X15">
            <v>55534</v>
          </cell>
          <cell r="Y15">
            <v>3.3320399999999997</v>
          </cell>
          <cell r="Z15">
            <v>754707060</v>
          </cell>
          <cell r="AA15">
            <v>0</v>
          </cell>
          <cell r="AB15">
            <v>0</v>
          </cell>
          <cell r="AC15">
            <v>0</v>
          </cell>
          <cell r="AD15">
            <v>0</v>
          </cell>
          <cell r="AE15" t="str">
            <v>Adanya Proses Migrasi Plant Bandung ke Banjaran sehingga penurunan PO diatur</v>
          </cell>
          <cell r="AF15">
            <v>55534</v>
          </cell>
          <cell r="AG15">
            <v>3.3320399999999997</v>
          </cell>
          <cell r="AH15">
            <v>754707060</v>
          </cell>
          <cell r="AI15">
            <v>0</v>
          </cell>
          <cell r="AJ15">
            <v>0</v>
          </cell>
          <cell r="AK15">
            <v>0</v>
          </cell>
          <cell r="AL15">
            <v>32690</v>
          </cell>
          <cell r="AM15">
            <v>1.9613999999999998</v>
          </cell>
          <cell r="AN15">
            <v>444257100</v>
          </cell>
          <cell r="AO15">
            <v>0.58864839557748405</v>
          </cell>
          <cell r="AP15" t="str">
            <v xml:space="preserve">Adanya kekurangan bahan kemas Poly Cetak </v>
          </cell>
          <cell r="AQ15">
            <v>0</v>
          </cell>
          <cell r="AR15">
            <v>0</v>
          </cell>
          <cell r="AS15">
            <v>0</v>
          </cell>
          <cell r="AT15">
            <v>16343</v>
          </cell>
          <cell r="AU15">
            <v>0.9805799999999999</v>
          </cell>
          <cell r="AV15">
            <v>222101370</v>
          </cell>
          <cell r="AW15">
            <v>0</v>
          </cell>
          <cell r="AX15"/>
          <cell r="AY15">
            <v>0</v>
          </cell>
          <cell r="AZ15">
            <v>0</v>
          </cell>
          <cell r="BA15">
            <v>0</v>
          </cell>
          <cell r="BB15" t="e">
            <v>#REF!</v>
          </cell>
          <cell r="BC15" t="e">
            <v>#REF!</v>
          </cell>
          <cell r="BD15" t="e">
            <v>#REF!</v>
          </cell>
          <cell r="BE15" t="e">
            <v>#REF!</v>
          </cell>
          <cell r="BF15" t="e">
            <v>#REF!</v>
          </cell>
          <cell r="BG15" t="e">
            <v>#REF!</v>
          </cell>
        </row>
        <row r="16">
          <cell r="B16">
            <v>11000424</v>
          </cell>
          <cell r="C16" t="str">
            <v>CAPTOPRIL 25 MG (DUS 100 TAB)</v>
          </cell>
          <cell r="D16" t="str">
            <v>S01</v>
          </cell>
          <cell r="E16">
            <v>100</v>
          </cell>
          <cell r="F16">
            <v>1000000</v>
          </cell>
          <cell r="G16">
            <v>10000</v>
          </cell>
          <cell r="H16">
            <v>200</v>
          </cell>
          <cell r="I16">
            <v>200</v>
          </cell>
          <cell r="J16">
            <v>1000000</v>
          </cell>
          <cell r="K16">
            <v>10000</v>
          </cell>
          <cell r="L16">
            <v>14147</v>
          </cell>
          <cell r="M16">
            <v>10853</v>
          </cell>
          <cell r="N16" t="str">
            <v>DUS</v>
          </cell>
          <cell r="O16">
            <v>78400</v>
          </cell>
          <cell r="P16">
            <v>7.8400000000000007</v>
          </cell>
          <cell r="Q16">
            <v>850875200</v>
          </cell>
          <cell r="R16">
            <v>49000</v>
          </cell>
          <cell r="S16">
            <v>4.9000000000000004</v>
          </cell>
          <cell r="T16">
            <v>531797000</v>
          </cell>
          <cell r="U16">
            <v>0</v>
          </cell>
          <cell r="V16">
            <v>0</v>
          </cell>
          <cell r="W16">
            <v>0</v>
          </cell>
          <cell r="X16">
            <v>9800</v>
          </cell>
          <cell r="Y16">
            <v>0.98</v>
          </cell>
          <cell r="Z16">
            <v>106359400</v>
          </cell>
          <cell r="AA16">
            <v>0</v>
          </cell>
          <cell r="AB16">
            <v>0</v>
          </cell>
          <cell r="AC16">
            <v>0</v>
          </cell>
          <cell r="AD16">
            <v>0</v>
          </cell>
          <cell r="AE16" t="str">
            <v>Adanya Proses Migrasi Plant Bandung ke Banjaran sehingga penurunan PO diatur</v>
          </cell>
          <cell r="AF16">
            <v>9800</v>
          </cell>
          <cell r="AG16">
            <v>0.98</v>
          </cell>
          <cell r="AH16">
            <v>106359400</v>
          </cell>
          <cell r="AI16">
            <v>29400</v>
          </cell>
          <cell r="AJ16">
            <v>2.94</v>
          </cell>
          <cell r="AK16">
            <v>319078200</v>
          </cell>
          <cell r="AL16">
            <v>0</v>
          </cell>
          <cell r="AM16">
            <v>0</v>
          </cell>
          <cell r="AN16">
            <v>0</v>
          </cell>
          <cell r="AO16">
            <v>0</v>
          </cell>
          <cell r="AP16" t="str">
            <v>Antri Proses Granulasi karena baru dilakukan 1 shift dan proses migrasi baru bisa berjalan MG-1 Februari</v>
          </cell>
          <cell r="AQ16">
            <v>9800</v>
          </cell>
          <cell r="AR16">
            <v>0.98</v>
          </cell>
          <cell r="AS16">
            <v>106359400</v>
          </cell>
          <cell r="AT16">
            <v>0</v>
          </cell>
          <cell r="AU16">
            <v>0</v>
          </cell>
          <cell r="AV16">
            <v>0</v>
          </cell>
          <cell r="AW16">
            <v>0</v>
          </cell>
          <cell r="AX16"/>
          <cell r="AY16">
            <v>0</v>
          </cell>
          <cell r="AZ16">
            <v>0</v>
          </cell>
          <cell r="BA16">
            <v>0</v>
          </cell>
          <cell r="BB16">
            <v>9800</v>
          </cell>
          <cell r="BC16">
            <v>0.98</v>
          </cell>
          <cell r="BD16">
            <v>106359400</v>
          </cell>
          <cell r="BE16">
            <v>19600</v>
          </cell>
          <cell r="BF16">
            <v>1.96</v>
          </cell>
          <cell r="BG16">
            <v>212718800</v>
          </cell>
        </row>
        <row r="17">
          <cell r="B17">
            <v>11000164</v>
          </cell>
          <cell r="C17" t="str">
            <v>CHLORAMPHENICOL SUSPENSI (BTL 60 ML)</v>
          </cell>
          <cell r="D17" t="str">
            <v>S01</v>
          </cell>
          <cell r="E17">
            <v>1</v>
          </cell>
          <cell r="F17">
            <v>14516</v>
          </cell>
          <cell r="G17">
            <v>14516</v>
          </cell>
          <cell r="H17">
            <v>900</v>
          </cell>
          <cell r="I17">
            <v>60</v>
          </cell>
          <cell r="J17">
            <v>15000</v>
          </cell>
          <cell r="K17">
            <v>15000</v>
          </cell>
          <cell r="L17">
            <v>6911</v>
          </cell>
          <cell r="M17">
            <v>6911</v>
          </cell>
          <cell r="N17" t="str">
            <v>BT</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cell r="AF17">
            <v>0</v>
          </cell>
          <cell r="AG17">
            <v>0</v>
          </cell>
          <cell r="AH17">
            <v>0</v>
          </cell>
          <cell r="AI17">
            <v>0</v>
          </cell>
          <cell r="AJ17">
            <v>0</v>
          </cell>
          <cell r="AK17">
            <v>0</v>
          </cell>
          <cell r="AL17">
            <v>0</v>
          </cell>
          <cell r="AM17">
            <v>0</v>
          </cell>
          <cell r="AN17">
            <v>0</v>
          </cell>
          <cell r="AO17">
            <v>0</v>
          </cell>
          <cell r="AP17"/>
          <cell r="AQ17">
            <v>0</v>
          </cell>
          <cell r="AR17">
            <v>0</v>
          </cell>
          <cell r="AS17">
            <v>0</v>
          </cell>
          <cell r="AT17">
            <v>0</v>
          </cell>
          <cell r="AU17">
            <v>0</v>
          </cell>
          <cell r="AV17">
            <v>0</v>
          </cell>
          <cell r="AW17">
            <v>0</v>
          </cell>
          <cell r="AX17"/>
          <cell r="AY17">
            <v>0</v>
          </cell>
          <cell r="AZ17">
            <v>0</v>
          </cell>
          <cell r="BA17">
            <v>0</v>
          </cell>
          <cell r="BB17">
            <v>0</v>
          </cell>
          <cell r="BC17">
            <v>0</v>
          </cell>
          <cell r="BD17">
            <v>0</v>
          </cell>
          <cell r="BE17">
            <v>0</v>
          </cell>
          <cell r="BF17">
            <v>0</v>
          </cell>
          <cell r="BG17">
            <v>0</v>
          </cell>
        </row>
        <row r="18">
          <cell r="B18">
            <v>11000165</v>
          </cell>
          <cell r="C18" t="str">
            <v>CHLOROQUIN 150 MG TAB (DUS 100)</v>
          </cell>
          <cell r="D18" t="str">
            <v>S01</v>
          </cell>
          <cell r="E18">
            <v>100</v>
          </cell>
          <cell r="F18">
            <v>1000000</v>
          </cell>
          <cell r="G18">
            <v>10000</v>
          </cell>
          <cell r="H18">
            <v>300</v>
          </cell>
          <cell r="I18">
            <v>300</v>
          </cell>
          <cell r="J18">
            <v>1000000</v>
          </cell>
          <cell r="K18">
            <v>10000</v>
          </cell>
          <cell r="L18">
            <v>23522</v>
          </cell>
          <cell r="M18">
            <v>29142</v>
          </cell>
          <cell r="N18" t="str">
            <v>DUS</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cell r="AF18">
            <v>0</v>
          </cell>
          <cell r="AG18">
            <v>0</v>
          </cell>
          <cell r="AH18">
            <v>0</v>
          </cell>
          <cell r="AI18">
            <v>0</v>
          </cell>
          <cell r="AJ18">
            <v>0</v>
          </cell>
          <cell r="AK18">
            <v>0</v>
          </cell>
          <cell r="AL18">
            <v>0</v>
          </cell>
          <cell r="AM18">
            <v>0</v>
          </cell>
          <cell r="AN18">
            <v>0</v>
          </cell>
          <cell r="AO18">
            <v>0</v>
          </cell>
          <cell r="AP18"/>
          <cell r="AQ18">
            <v>0</v>
          </cell>
          <cell r="AR18">
            <v>0</v>
          </cell>
          <cell r="AS18">
            <v>0</v>
          </cell>
          <cell r="AT18">
            <v>0</v>
          </cell>
          <cell r="AU18">
            <v>0</v>
          </cell>
          <cell r="AV18">
            <v>0</v>
          </cell>
          <cell r="AW18">
            <v>0</v>
          </cell>
          <cell r="AX18"/>
          <cell r="AY18">
            <v>0</v>
          </cell>
          <cell r="AZ18">
            <v>0</v>
          </cell>
          <cell r="BA18">
            <v>0</v>
          </cell>
          <cell r="BB18">
            <v>0</v>
          </cell>
          <cell r="BC18">
            <v>0</v>
          </cell>
          <cell r="BD18">
            <v>0</v>
          </cell>
          <cell r="BE18">
            <v>0</v>
          </cell>
          <cell r="BF18">
            <v>0</v>
          </cell>
          <cell r="BG18">
            <v>0</v>
          </cell>
        </row>
        <row r="19">
          <cell r="B19">
            <v>11000169</v>
          </cell>
          <cell r="C19" t="str">
            <v>CIMETIDINE 200 MG (DUS 100 TAB)</v>
          </cell>
          <cell r="D19" t="str">
            <v>S01</v>
          </cell>
          <cell r="E19">
            <v>100</v>
          </cell>
          <cell r="F19">
            <v>1200000</v>
          </cell>
          <cell r="G19">
            <v>12000</v>
          </cell>
          <cell r="H19">
            <v>300</v>
          </cell>
          <cell r="I19">
            <v>250</v>
          </cell>
          <cell r="J19">
            <v>1200000</v>
          </cell>
          <cell r="K19">
            <v>12000</v>
          </cell>
          <cell r="L19">
            <v>23919</v>
          </cell>
          <cell r="M19">
            <v>29757</v>
          </cell>
          <cell r="N19" t="str">
            <v>DUS</v>
          </cell>
          <cell r="O19">
            <v>70560</v>
          </cell>
          <cell r="P19">
            <v>5.8800000000000008</v>
          </cell>
          <cell r="Q19">
            <v>2099653920</v>
          </cell>
          <cell r="R19">
            <v>35280</v>
          </cell>
          <cell r="S19">
            <v>2.94</v>
          </cell>
          <cell r="T19">
            <v>1049826960</v>
          </cell>
          <cell r="U19">
            <v>0</v>
          </cell>
          <cell r="V19">
            <v>0</v>
          </cell>
          <cell r="W19">
            <v>0</v>
          </cell>
          <cell r="X19">
            <v>11760</v>
          </cell>
          <cell r="Y19">
            <v>0.98</v>
          </cell>
          <cell r="Z19">
            <v>349942320</v>
          </cell>
          <cell r="AA19">
            <v>0</v>
          </cell>
          <cell r="AB19">
            <v>0</v>
          </cell>
          <cell r="AC19">
            <v>0</v>
          </cell>
          <cell r="AD19">
            <v>0</v>
          </cell>
          <cell r="AE19" t="str">
            <v>Baru dilakukan trial dengan fasilitas banjaran 16 Des 2020, sehingga 3 batch pertama perlu dilakukan set up berhenti</v>
          </cell>
          <cell r="AF19">
            <v>11760</v>
          </cell>
          <cell r="AG19">
            <v>0.98</v>
          </cell>
          <cell r="AH19">
            <v>349942320</v>
          </cell>
          <cell r="AI19">
            <v>11760</v>
          </cell>
          <cell r="AJ19">
            <v>0.98</v>
          </cell>
          <cell r="AK19">
            <v>349942320</v>
          </cell>
          <cell r="AL19">
            <v>0</v>
          </cell>
          <cell r="AM19">
            <v>0</v>
          </cell>
          <cell r="AN19">
            <v>0</v>
          </cell>
          <cell r="AO19">
            <v>0</v>
          </cell>
          <cell r="AP19" t="str">
            <v>Adanya kekurangan bahan baku Cimetidine yang baru datang pada tgl 26 Jan 2021, Proses baru akan dilakukan bulan Maret</v>
          </cell>
          <cell r="AQ19">
            <v>11760</v>
          </cell>
          <cell r="AR19">
            <v>0.98</v>
          </cell>
          <cell r="AS19">
            <v>349942320</v>
          </cell>
          <cell r="AT19">
            <v>11141</v>
          </cell>
          <cell r="AU19">
            <v>0.92841666666666667</v>
          </cell>
          <cell r="AV19">
            <v>331522737</v>
          </cell>
          <cell r="AW19">
            <v>0.94736394557823134</v>
          </cell>
          <cell r="AX19"/>
          <cell r="AY19">
            <v>11760</v>
          </cell>
          <cell r="AZ19">
            <v>0.98</v>
          </cell>
          <cell r="BA19">
            <v>349942320</v>
          </cell>
          <cell r="BB19">
            <v>11760</v>
          </cell>
          <cell r="BC19">
            <v>0.98</v>
          </cell>
          <cell r="BD19">
            <v>349942320</v>
          </cell>
          <cell r="BE19">
            <v>11760</v>
          </cell>
          <cell r="BF19">
            <v>0.98</v>
          </cell>
          <cell r="BG19">
            <v>349942320</v>
          </cell>
        </row>
        <row r="20">
          <cell r="B20">
            <v>11000170</v>
          </cell>
          <cell r="C20" t="str">
            <v>CLONIDINE 0.15 MG (DUS 100 TAB)</v>
          </cell>
          <cell r="D20" t="str">
            <v>S01</v>
          </cell>
          <cell r="E20">
            <v>100</v>
          </cell>
          <cell r="F20">
            <v>1000000</v>
          </cell>
          <cell r="G20">
            <v>10000</v>
          </cell>
          <cell r="H20">
            <v>140</v>
          </cell>
          <cell r="I20">
            <v>175</v>
          </cell>
          <cell r="J20">
            <v>800000</v>
          </cell>
          <cell r="K20">
            <v>8000</v>
          </cell>
          <cell r="L20">
            <v>13032</v>
          </cell>
          <cell r="M20">
            <v>15915</v>
          </cell>
          <cell r="N20" t="str">
            <v>DUS</v>
          </cell>
          <cell r="O20">
            <v>98000</v>
          </cell>
          <cell r="P20">
            <v>12.25</v>
          </cell>
          <cell r="Q20">
            <v>1559670000</v>
          </cell>
          <cell r="R20">
            <v>27440</v>
          </cell>
          <cell r="S20">
            <v>3.43</v>
          </cell>
          <cell r="T20">
            <v>436707600</v>
          </cell>
          <cell r="U20">
            <v>15503</v>
          </cell>
          <cell r="V20">
            <v>1.937875</v>
          </cell>
          <cell r="W20">
            <v>246730245</v>
          </cell>
          <cell r="X20">
            <v>27440</v>
          </cell>
          <cell r="Y20">
            <v>3.43</v>
          </cell>
          <cell r="Z20">
            <v>436707600</v>
          </cell>
          <cell r="AA20">
            <v>0</v>
          </cell>
          <cell r="AB20">
            <v>0</v>
          </cell>
          <cell r="AC20">
            <v>0</v>
          </cell>
          <cell r="AD20">
            <v>0</v>
          </cell>
          <cell r="AE20" t="str">
            <v>Adanya Proses Migrasi Plant Bandung ke Banjaran sehingga penurunan PO diatur</v>
          </cell>
          <cell r="AF20">
            <v>27440</v>
          </cell>
          <cell r="AG20">
            <v>3.43</v>
          </cell>
          <cell r="AH20">
            <v>436707600</v>
          </cell>
          <cell r="AI20">
            <v>0</v>
          </cell>
          <cell r="AJ20">
            <v>0</v>
          </cell>
          <cell r="AK20">
            <v>0</v>
          </cell>
          <cell r="AL20">
            <v>15503</v>
          </cell>
          <cell r="AM20">
            <v>1.937875</v>
          </cell>
          <cell r="AN20">
            <v>246730245</v>
          </cell>
          <cell r="AO20">
            <v>0.56497813411078712</v>
          </cell>
          <cell r="AP20" t="str">
            <v xml:space="preserve">Adanya kekurangan bahan kemas Poly Cetak </v>
          </cell>
          <cell r="AQ20">
            <v>0</v>
          </cell>
          <cell r="AR20">
            <v>0</v>
          </cell>
          <cell r="AS20">
            <v>0</v>
          </cell>
          <cell r="AT20">
            <v>15890</v>
          </cell>
          <cell r="AU20">
            <v>1.9862500000000001</v>
          </cell>
          <cell r="AV20">
            <v>252889350</v>
          </cell>
          <cell r="AW20">
            <v>0</v>
          </cell>
          <cell r="AX20"/>
          <cell r="AY20">
            <v>31360</v>
          </cell>
          <cell r="AZ20">
            <v>3.92</v>
          </cell>
          <cell r="BA20">
            <v>499094400</v>
          </cell>
          <cell r="BB20">
            <v>23520</v>
          </cell>
          <cell r="BC20">
            <v>2.94</v>
          </cell>
          <cell r="BD20">
            <v>374320800</v>
          </cell>
          <cell r="BE20">
            <v>15680</v>
          </cell>
          <cell r="BF20">
            <v>1.96</v>
          </cell>
          <cell r="BG20">
            <v>249547200</v>
          </cell>
        </row>
        <row r="21">
          <cell r="B21">
            <v>11000171</v>
          </cell>
          <cell r="C21" t="str">
            <v>CLOPIDOGREL 75 MG (DUS 30 TAB)</v>
          </cell>
          <cell r="D21" t="str">
            <v>S01</v>
          </cell>
          <cell r="E21">
            <v>30</v>
          </cell>
          <cell r="F21">
            <v>440010</v>
          </cell>
          <cell r="G21">
            <v>14667</v>
          </cell>
          <cell r="H21">
            <v>110</v>
          </cell>
          <cell r="I21">
            <v>250</v>
          </cell>
          <cell r="J21">
            <v>440000</v>
          </cell>
          <cell r="K21">
            <v>14666.666666666666</v>
          </cell>
          <cell r="L21">
            <v>32229</v>
          </cell>
          <cell r="M21">
            <v>27062</v>
          </cell>
          <cell r="N21" t="str">
            <v>DUS</v>
          </cell>
          <cell r="O21">
            <v>201230</v>
          </cell>
          <cell r="P21">
            <v>13.720227272727273</v>
          </cell>
          <cell r="Q21">
            <v>5445686260</v>
          </cell>
          <cell r="R21">
            <v>172484</v>
          </cell>
          <cell r="S21">
            <v>11.760272727272728</v>
          </cell>
          <cell r="T21">
            <v>4667762008</v>
          </cell>
          <cell r="U21">
            <v>0</v>
          </cell>
          <cell r="V21">
            <v>0</v>
          </cell>
          <cell r="W21">
            <v>0</v>
          </cell>
          <cell r="X21">
            <v>14374</v>
          </cell>
          <cell r="Y21">
            <v>0.98004545454545455</v>
          </cell>
          <cell r="Z21">
            <v>388989188</v>
          </cell>
          <cell r="AA21">
            <v>0</v>
          </cell>
          <cell r="AB21">
            <v>0</v>
          </cell>
          <cell r="AC21">
            <v>0</v>
          </cell>
          <cell r="AD21">
            <v>0</v>
          </cell>
          <cell r="AE21" t="str">
            <v>Belum Di lakukan Trial dengan Fasilitas Plant Banjaran masih tahap persiapan Dok</v>
          </cell>
          <cell r="AF21">
            <v>14374</v>
          </cell>
          <cell r="AG21">
            <v>0.98004545454545455</v>
          </cell>
          <cell r="AH21">
            <v>388989188</v>
          </cell>
          <cell r="AI21">
            <v>28747</v>
          </cell>
          <cell r="AJ21">
            <v>1.9600227272727273</v>
          </cell>
          <cell r="AK21">
            <v>777951314</v>
          </cell>
          <cell r="AL21">
            <v>0</v>
          </cell>
          <cell r="AM21">
            <v>0</v>
          </cell>
          <cell r="AN21">
            <v>0</v>
          </cell>
          <cell r="AO21">
            <v>0</v>
          </cell>
          <cell r="AP21" t="str">
            <v>Baru dilakukan trial dengan menggunakan fasilitas banjaran tgl. 1 Feb 2021  acc untuk dilakukan proses batch berikutnya dan bahan baku opadry II red baru datang 18 Feb 2021</v>
          </cell>
          <cell r="AQ21">
            <v>129363</v>
          </cell>
          <cell r="AR21">
            <v>8.8202045454545459</v>
          </cell>
          <cell r="AS21">
            <v>3500821506</v>
          </cell>
          <cell r="AT21">
            <v>89185</v>
          </cell>
          <cell r="AU21">
            <v>6.0807954545454548</v>
          </cell>
          <cell r="AV21">
            <v>2413524470</v>
          </cell>
          <cell r="AW21">
            <v>0.6894166028926354</v>
          </cell>
          <cell r="AX21"/>
          <cell r="AY21">
            <v>28746</v>
          </cell>
          <cell r="AZ21">
            <v>1.9599545454545455</v>
          </cell>
          <cell r="BA21">
            <v>777924252</v>
          </cell>
          <cell r="BB21">
            <v>0</v>
          </cell>
          <cell r="BC21">
            <v>0</v>
          </cell>
          <cell r="BD21">
            <v>0</v>
          </cell>
          <cell r="BE21">
            <v>0</v>
          </cell>
          <cell r="BF21">
            <v>0</v>
          </cell>
          <cell r="BG21">
            <v>0</v>
          </cell>
        </row>
        <row r="22">
          <cell r="B22">
            <v>11000173</v>
          </cell>
          <cell r="C22" t="str">
            <v>COTRIMOXAZOLE ADULT (DUS 100 TAB)</v>
          </cell>
          <cell r="D22" t="str">
            <v>S01</v>
          </cell>
          <cell r="E22">
            <v>100</v>
          </cell>
          <cell r="F22">
            <v>500000</v>
          </cell>
          <cell r="G22">
            <v>5000</v>
          </cell>
          <cell r="H22">
            <v>300</v>
          </cell>
          <cell r="I22">
            <v>600</v>
          </cell>
          <cell r="J22">
            <v>500000</v>
          </cell>
          <cell r="K22">
            <v>5000</v>
          </cell>
          <cell r="L22">
            <v>22917</v>
          </cell>
          <cell r="M22">
            <v>29184</v>
          </cell>
          <cell r="N22" t="str">
            <v>DUS</v>
          </cell>
          <cell r="O22">
            <v>9800</v>
          </cell>
          <cell r="P22">
            <v>1.96</v>
          </cell>
          <cell r="Q22">
            <v>286003200</v>
          </cell>
          <cell r="R22">
            <v>9800</v>
          </cell>
          <cell r="S22">
            <v>1.96</v>
          </cell>
          <cell r="T22">
            <v>286003200</v>
          </cell>
          <cell r="U22">
            <v>0</v>
          </cell>
          <cell r="V22">
            <v>0</v>
          </cell>
          <cell r="W22">
            <v>0</v>
          </cell>
          <cell r="X22">
            <v>0</v>
          </cell>
          <cell r="Y22">
            <v>0</v>
          </cell>
          <cell r="Z22">
            <v>0</v>
          </cell>
          <cell r="AA22">
            <v>0</v>
          </cell>
          <cell r="AB22">
            <v>0</v>
          </cell>
          <cell r="AC22">
            <v>0</v>
          </cell>
          <cell r="AD22">
            <v>0</v>
          </cell>
          <cell r="AE22"/>
          <cell r="AF22">
            <v>0</v>
          </cell>
          <cell r="AG22">
            <v>0</v>
          </cell>
          <cell r="AH22">
            <v>0</v>
          </cell>
          <cell r="AI22">
            <v>0</v>
          </cell>
          <cell r="AJ22">
            <v>0</v>
          </cell>
          <cell r="AK22">
            <v>0</v>
          </cell>
          <cell r="AL22">
            <v>0</v>
          </cell>
          <cell r="AM22">
            <v>0</v>
          </cell>
          <cell r="AN22">
            <v>0</v>
          </cell>
          <cell r="AO22">
            <v>0</v>
          </cell>
          <cell r="AP22"/>
          <cell r="AQ22">
            <v>9800</v>
          </cell>
          <cell r="AR22">
            <v>1.96</v>
          </cell>
          <cell r="AS22">
            <v>286003200</v>
          </cell>
          <cell r="AT22">
            <v>0</v>
          </cell>
          <cell r="AU22">
            <v>0</v>
          </cell>
          <cell r="AV22">
            <v>0</v>
          </cell>
          <cell r="AW22">
            <v>0</v>
          </cell>
          <cell r="AX22"/>
          <cell r="AY22">
            <v>0</v>
          </cell>
          <cell r="AZ22">
            <v>0</v>
          </cell>
          <cell r="BA22">
            <v>0</v>
          </cell>
          <cell r="BB22">
            <v>0</v>
          </cell>
          <cell r="BC22">
            <v>0</v>
          </cell>
          <cell r="BD22">
            <v>0</v>
          </cell>
          <cell r="BE22">
            <v>0</v>
          </cell>
          <cell r="BF22">
            <v>0</v>
          </cell>
          <cell r="BG22">
            <v>0</v>
          </cell>
        </row>
        <row r="23">
          <cell r="B23">
            <v>11000175</v>
          </cell>
          <cell r="C23" t="str">
            <v>COTRIMOXAZOLE SUSPENSI  (BTL 60 ML)</v>
          </cell>
          <cell r="D23" t="str">
            <v>S01</v>
          </cell>
          <cell r="E23">
            <v>1</v>
          </cell>
          <cell r="F23">
            <v>14516</v>
          </cell>
          <cell r="G23">
            <v>14516</v>
          </cell>
          <cell r="H23">
            <v>900</v>
          </cell>
          <cell r="I23">
            <v>60</v>
          </cell>
          <cell r="J23">
            <v>15000</v>
          </cell>
          <cell r="K23">
            <v>15000</v>
          </cell>
          <cell r="L23">
            <v>5149</v>
          </cell>
          <cell r="M23">
            <v>4322</v>
          </cell>
          <cell r="N23" t="str">
            <v>BT</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cell r="AF23">
            <v>0</v>
          </cell>
          <cell r="AG23">
            <v>0</v>
          </cell>
          <cell r="AH23">
            <v>0</v>
          </cell>
          <cell r="AI23">
            <v>0</v>
          </cell>
          <cell r="AJ23">
            <v>0</v>
          </cell>
          <cell r="AK23">
            <v>0</v>
          </cell>
          <cell r="AL23">
            <v>0</v>
          </cell>
          <cell r="AM23">
            <v>0</v>
          </cell>
          <cell r="AN23">
            <v>0</v>
          </cell>
          <cell r="AO23">
            <v>0</v>
          </cell>
          <cell r="AP23"/>
          <cell r="AQ23">
            <v>0</v>
          </cell>
          <cell r="AR23">
            <v>0</v>
          </cell>
          <cell r="AS23">
            <v>0</v>
          </cell>
          <cell r="AT23">
            <v>0</v>
          </cell>
          <cell r="AU23">
            <v>0</v>
          </cell>
          <cell r="AV23">
            <v>0</v>
          </cell>
          <cell r="AW23">
            <v>0</v>
          </cell>
          <cell r="AX23"/>
          <cell r="AY23">
            <v>0</v>
          </cell>
          <cell r="AZ23">
            <v>0</v>
          </cell>
          <cell r="BA23">
            <v>0</v>
          </cell>
          <cell r="BB23">
            <v>0</v>
          </cell>
          <cell r="BC23">
            <v>0</v>
          </cell>
          <cell r="BD23">
            <v>0</v>
          </cell>
          <cell r="BE23">
            <v>0</v>
          </cell>
          <cell r="BF23">
            <v>0</v>
          </cell>
          <cell r="BG23">
            <v>0</v>
          </cell>
        </row>
        <row r="24">
          <cell r="B24">
            <v>11000182</v>
          </cell>
          <cell r="C24" t="str">
            <v>DEXAMETHASONE 0.5 MG (DUS 100 TAB)</v>
          </cell>
          <cell r="D24" t="str">
            <v>S01</v>
          </cell>
          <cell r="E24">
            <v>100</v>
          </cell>
          <cell r="F24">
            <v>1600000</v>
          </cell>
          <cell r="G24">
            <v>16000</v>
          </cell>
          <cell r="H24">
            <v>300</v>
          </cell>
          <cell r="I24">
            <v>187</v>
          </cell>
          <cell r="J24">
            <v>1604278.0748663102</v>
          </cell>
          <cell r="K24">
            <v>16042.780748663103</v>
          </cell>
          <cell r="L24">
            <v>10627</v>
          </cell>
          <cell r="M24">
            <v>10818</v>
          </cell>
          <cell r="N24" t="str">
            <v>DUS</v>
          </cell>
          <cell r="O24">
            <v>78400</v>
          </cell>
          <cell r="P24">
            <v>4.8869333333333334</v>
          </cell>
          <cell r="Q24">
            <v>848131200</v>
          </cell>
          <cell r="R24">
            <v>62720</v>
          </cell>
          <cell r="S24">
            <v>3.9095466666666665</v>
          </cell>
          <cell r="T24">
            <v>678504960</v>
          </cell>
          <cell r="U24">
            <v>31304</v>
          </cell>
          <cell r="V24">
            <v>1.9512826666666665</v>
          </cell>
          <cell r="W24">
            <v>338646672</v>
          </cell>
          <cell r="X24">
            <v>47040</v>
          </cell>
          <cell r="Y24">
            <v>2.9321599999999997</v>
          </cell>
          <cell r="Z24">
            <v>508878720</v>
          </cell>
          <cell r="AA24">
            <v>0</v>
          </cell>
          <cell r="AB24">
            <v>0</v>
          </cell>
          <cell r="AC24">
            <v>0</v>
          </cell>
          <cell r="AD24">
            <v>0</v>
          </cell>
          <cell r="AE24" t="str">
            <v xml:space="preserve">Adanya Proses Migrasi Plant Bandung ke Banjaran </v>
          </cell>
          <cell r="AF24">
            <v>47040</v>
          </cell>
          <cell r="AG24">
            <v>2.9321599999999997</v>
          </cell>
          <cell r="AH24">
            <v>508878720</v>
          </cell>
          <cell r="AI24">
            <v>15680</v>
          </cell>
          <cell r="AJ24">
            <v>0.97738666666666663</v>
          </cell>
          <cell r="AK24">
            <v>169626240</v>
          </cell>
          <cell r="AL24">
            <v>31304</v>
          </cell>
          <cell r="AM24">
            <v>1.9512826666666665</v>
          </cell>
          <cell r="AN24">
            <v>338646672</v>
          </cell>
          <cell r="AO24">
            <v>0.49910714285714286</v>
          </cell>
          <cell r="AP24" t="str">
            <v>Stok NDC tinggi sehingga Proses Granulasi di tunda diganti dengan produk prioritas</v>
          </cell>
          <cell r="AQ24">
            <v>0</v>
          </cell>
          <cell r="AR24">
            <v>0</v>
          </cell>
          <cell r="AS24">
            <v>0</v>
          </cell>
          <cell r="AT24">
            <v>0</v>
          </cell>
          <cell r="AU24">
            <v>0</v>
          </cell>
          <cell r="AV24">
            <v>0</v>
          </cell>
          <cell r="AW24">
            <v>0</v>
          </cell>
          <cell r="AX24"/>
          <cell r="AY24">
            <v>0</v>
          </cell>
          <cell r="AZ24">
            <v>0</v>
          </cell>
          <cell r="BA24">
            <v>0</v>
          </cell>
          <cell r="BB24">
            <v>0</v>
          </cell>
          <cell r="BC24">
            <v>0</v>
          </cell>
          <cell r="BD24">
            <v>0</v>
          </cell>
          <cell r="BE24">
            <v>15680</v>
          </cell>
          <cell r="BF24">
            <v>0.97738666666666663</v>
          </cell>
          <cell r="BG24">
            <v>169626240</v>
          </cell>
        </row>
        <row r="25">
          <cell r="B25">
            <v>11000185</v>
          </cell>
          <cell r="C25" t="str">
            <v>DIETHYLCARBAMAZINE 100 MG (DUS 100 TAB)</v>
          </cell>
          <cell r="D25" t="str">
            <v>S01</v>
          </cell>
          <cell r="E25">
            <v>100</v>
          </cell>
          <cell r="F25">
            <v>1500000</v>
          </cell>
          <cell r="G25">
            <v>15000</v>
          </cell>
          <cell r="H25">
            <v>300</v>
          </cell>
          <cell r="I25">
            <v>200</v>
          </cell>
          <cell r="J25">
            <v>1500000</v>
          </cell>
          <cell r="K25">
            <v>15000</v>
          </cell>
          <cell r="L25">
            <v>12074</v>
          </cell>
          <cell r="M25">
            <v>12519</v>
          </cell>
          <cell r="N25" t="str">
            <v>DUS</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cell r="AF25">
            <v>0</v>
          </cell>
          <cell r="AG25">
            <v>0</v>
          </cell>
          <cell r="AH25">
            <v>0</v>
          </cell>
          <cell r="AI25">
            <v>0</v>
          </cell>
          <cell r="AJ25">
            <v>0</v>
          </cell>
          <cell r="AK25">
            <v>0</v>
          </cell>
          <cell r="AL25">
            <v>0</v>
          </cell>
          <cell r="AM25">
            <v>0</v>
          </cell>
          <cell r="AN25">
            <v>0</v>
          </cell>
          <cell r="AO25">
            <v>0</v>
          </cell>
          <cell r="AP25"/>
          <cell r="AQ25">
            <v>0</v>
          </cell>
          <cell r="AR25">
            <v>0</v>
          </cell>
          <cell r="AS25">
            <v>0</v>
          </cell>
          <cell r="AT25">
            <v>0</v>
          </cell>
          <cell r="AU25">
            <v>0</v>
          </cell>
          <cell r="AV25">
            <v>0</v>
          </cell>
          <cell r="AW25">
            <v>0</v>
          </cell>
          <cell r="AX25"/>
          <cell r="AY25">
            <v>0</v>
          </cell>
          <cell r="AZ25">
            <v>0</v>
          </cell>
          <cell r="BA25">
            <v>0</v>
          </cell>
          <cell r="BB25">
            <v>0</v>
          </cell>
          <cell r="BC25">
            <v>0</v>
          </cell>
          <cell r="BD25">
            <v>0</v>
          </cell>
          <cell r="BE25">
            <v>0</v>
          </cell>
          <cell r="BF25">
            <v>0</v>
          </cell>
          <cell r="BG25">
            <v>0</v>
          </cell>
        </row>
        <row r="26">
          <cell r="B26">
            <v>11000187</v>
          </cell>
          <cell r="C26" t="str">
            <v>DILTIAZEM 30 MG (DUS 100 TAB)</v>
          </cell>
          <cell r="D26" t="str">
            <v>S01</v>
          </cell>
          <cell r="E26">
            <v>100</v>
          </cell>
          <cell r="F26">
            <v>1200000</v>
          </cell>
          <cell r="G26">
            <v>12000</v>
          </cell>
          <cell r="H26">
            <v>240</v>
          </cell>
          <cell r="I26">
            <v>200</v>
          </cell>
          <cell r="J26">
            <v>1200000</v>
          </cell>
          <cell r="K26">
            <v>12000</v>
          </cell>
          <cell r="L26">
            <v>16606</v>
          </cell>
          <cell r="M26">
            <v>16170</v>
          </cell>
          <cell r="N26" t="str">
            <v>DUS</v>
          </cell>
          <cell r="O26">
            <v>35280</v>
          </cell>
          <cell r="P26">
            <v>2.94</v>
          </cell>
          <cell r="Q26">
            <v>570477600</v>
          </cell>
          <cell r="R26">
            <v>23520</v>
          </cell>
          <cell r="S26">
            <v>1.96</v>
          </cell>
          <cell r="T26">
            <v>380318400</v>
          </cell>
          <cell r="U26">
            <v>0</v>
          </cell>
          <cell r="V26">
            <v>0</v>
          </cell>
          <cell r="W26">
            <v>0</v>
          </cell>
          <cell r="X26">
            <v>0</v>
          </cell>
          <cell r="Y26">
            <v>0</v>
          </cell>
          <cell r="Z26">
            <v>0</v>
          </cell>
          <cell r="AA26">
            <v>0</v>
          </cell>
          <cell r="AB26">
            <v>0</v>
          </cell>
          <cell r="AC26">
            <v>0</v>
          </cell>
          <cell r="AD26">
            <v>0</v>
          </cell>
          <cell r="AE26"/>
          <cell r="AF26">
            <v>0</v>
          </cell>
          <cell r="AG26">
            <v>0</v>
          </cell>
          <cell r="AH26">
            <v>0</v>
          </cell>
          <cell r="AI26">
            <v>11760</v>
          </cell>
          <cell r="AJ26">
            <v>0.98</v>
          </cell>
          <cell r="AK26">
            <v>190159200</v>
          </cell>
          <cell r="AL26">
            <v>0</v>
          </cell>
          <cell r="AM26">
            <v>0</v>
          </cell>
          <cell r="AN26">
            <v>0</v>
          </cell>
          <cell r="AO26">
            <v>0</v>
          </cell>
          <cell r="AP26" t="str">
            <v>Belum Di lakukan Trial dengan Fasilitas Plant Banjaran dijadwalkan Maret 2021</v>
          </cell>
          <cell r="AQ26">
            <v>11760</v>
          </cell>
          <cell r="AR26">
            <v>0.98</v>
          </cell>
          <cell r="AS26">
            <v>190159200</v>
          </cell>
          <cell r="AT26">
            <v>0</v>
          </cell>
          <cell r="AU26">
            <v>0</v>
          </cell>
          <cell r="AV26">
            <v>0</v>
          </cell>
          <cell r="AW26">
            <v>0</v>
          </cell>
          <cell r="AX26"/>
          <cell r="AY26">
            <v>0</v>
          </cell>
          <cell r="AZ26">
            <v>0</v>
          </cell>
          <cell r="BA26">
            <v>0</v>
          </cell>
          <cell r="BB26">
            <v>11760</v>
          </cell>
          <cell r="BC26">
            <v>0.98</v>
          </cell>
          <cell r="BD26">
            <v>190159200</v>
          </cell>
          <cell r="BE26">
            <v>0</v>
          </cell>
          <cell r="BF26">
            <v>0</v>
          </cell>
          <cell r="BG26">
            <v>0</v>
          </cell>
        </row>
        <row r="27">
          <cell r="B27">
            <v>11000188</v>
          </cell>
          <cell r="C27" t="str">
            <v>DIMENHYDRINATE 50 MG (BTL 100 TAB)</v>
          </cell>
          <cell r="D27" t="str">
            <v>S01</v>
          </cell>
          <cell r="E27">
            <v>100</v>
          </cell>
          <cell r="F27">
            <v>1000000</v>
          </cell>
          <cell r="G27">
            <v>10000</v>
          </cell>
          <cell r="H27">
            <v>250</v>
          </cell>
          <cell r="I27">
            <v>250</v>
          </cell>
          <cell r="J27">
            <v>1000000</v>
          </cell>
          <cell r="K27">
            <v>10000</v>
          </cell>
          <cell r="L27">
            <v>12676</v>
          </cell>
          <cell r="M27">
            <v>14189</v>
          </cell>
          <cell r="N27" t="str">
            <v>DUS</v>
          </cell>
          <cell r="O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cell r="AF27">
            <v>0</v>
          </cell>
          <cell r="AG27">
            <v>0</v>
          </cell>
          <cell r="AH27">
            <v>0</v>
          </cell>
          <cell r="AI27">
            <v>0</v>
          </cell>
          <cell r="AJ27">
            <v>0</v>
          </cell>
          <cell r="AK27">
            <v>0</v>
          </cell>
          <cell r="AL27">
            <v>0</v>
          </cell>
          <cell r="AM27">
            <v>0</v>
          </cell>
          <cell r="AN27">
            <v>0</v>
          </cell>
          <cell r="AO27">
            <v>0</v>
          </cell>
          <cell r="AP27"/>
          <cell r="AQ27">
            <v>0</v>
          </cell>
          <cell r="AR27">
            <v>0</v>
          </cell>
          <cell r="AS27">
            <v>0</v>
          </cell>
          <cell r="AT27">
            <v>0</v>
          </cell>
          <cell r="AU27">
            <v>0</v>
          </cell>
          <cell r="AV27">
            <v>0</v>
          </cell>
          <cell r="AW27">
            <v>0</v>
          </cell>
          <cell r="AX27"/>
          <cell r="AY27">
            <v>0</v>
          </cell>
          <cell r="AZ27">
            <v>0</v>
          </cell>
          <cell r="BA27">
            <v>0</v>
          </cell>
          <cell r="BB27">
            <v>0</v>
          </cell>
          <cell r="BC27">
            <v>0</v>
          </cell>
          <cell r="BD27">
            <v>0</v>
          </cell>
          <cell r="BE27">
            <v>0</v>
          </cell>
          <cell r="BF27">
            <v>0</v>
          </cell>
          <cell r="BG27">
            <v>0</v>
          </cell>
        </row>
        <row r="28">
          <cell r="B28">
            <v>11000192</v>
          </cell>
          <cell r="C28" t="str">
            <v>ERGOTAMINE COFFEINE (BTL 100 TAB)</v>
          </cell>
          <cell r="D28" t="str">
            <v>S01</v>
          </cell>
          <cell r="E28">
            <v>100</v>
          </cell>
          <cell r="F28">
            <v>1000000</v>
          </cell>
          <cell r="G28">
            <v>10000</v>
          </cell>
          <cell r="H28">
            <v>230</v>
          </cell>
          <cell r="I28">
            <v>230</v>
          </cell>
          <cell r="J28">
            <v>1000000</v>
          </cell>
          <cell r="K28">
            <v>10000</v>
          </cell>
          <cell r="L28">
            <v>18354</v>
          </cell>
          <cell r="M28">
            <v>18652</v>
          </cell>
          <cell r="N28" t="str">
            <v>DUS</v>
          </cell>
          <cell r="O28">
            <v>19600</v>
          </cell>
          <cell r="P28">
            <v>1.96</v>
          </cell>
          <cell r="Q28">
            <v>365579200</v>
          </cell>
          <cell r="R28">
            <v>19600</v>
          </cell>
          <cell r="S28">
            <v>1.96</v>
          </cell>
          <cell r="T28">
            <v>365579200</v>
          </cell>
          <cell r="U28">
            <v>0</v>
          </cell>
          <cell r="V28">
            <v>0</v>
          </cell>
          <cell r="W28">
            <v>0</v>
          </cell>
          <cell r="X28">
            <v>19600</v>
          </cell>
          <cell r="Y28">
            <v>1.96</v>
          </cell>
          <cell r="Z28">
            <v>365579200</v>
          </cell>
          <cell r="AA28">
            <v>0</v>
          </cell>
          <cell r="AB28">
            <v>0</v>
          </cell>
          <cell r="AC28">
            <v>0</v>
          </cell>
          <cell r="AD28">
            <v>0</v>
          </cell>
          <cell r="AE28" t="str">
            <v>Belum Di lakukan Trial dengan Fasilitas Plant Banjaran masih tahap persiapan Dok</v>
          </cell>
          <cell r="AF28">
            <v>19600</v>
          </cell>
          <cell r="AG28">
            <v>1.96</v>
          </cell>
          <cell r="AH28">
            <v>365579200</v>
          </cell>
          <cell r="AI28">
            <v>0</v>
          </cell>
          <cell r="AJ28">
            <v>0</v>
          </cell>
          <cell r="AK28">
            <v>0</v>
          </cell>
          <cell r="AL28">
            <v>0</v>
          </cell>
          <cell r="AM28">
            <v>0</v>
          </cell>
          <cell r="AN28">
            <v>0</v>
          </cell>
          <cell r="AO28">
            <v>0</v>
          </cell>
          <cell r="AP28" t="str">
            <v>Belum Di lakukan Trial dengan Fasilitas Plant Banjaran dijadwalkan Maret 2021</v>
          </cell>
          <cell r="AQ28">
            <v>0</v>
          </cell>
          <cell r="AR28">
            <v>0</v>
          </cell>
          <cell r="AS28">
            <v>0</v>
          </cell>
          <cell r="AT28">
            <v>0</v>
          </cell>
          <cell r="AU28">
            <v>0</v>
          </cell>
          <cell r="AV28">
            <v>0</v>
          </cell>
          <cell r="AW28">
            <v>0</v>
          </cell>
          <cell r="AX28"/>
          <cell r="AY28">
            <v>0</v>
          </cell>
          <cell r="AZ28">
            <v>0</v>
          </cell>
          <cell r="BA28">
            <v>0</v>
          </cell>
          <cell r="BB28">
            <v>0</v>
          </cell>
          <cell r="BC28">
            <v>0</v>
          </cell>
          <cell r="BD28">
            <v>0</v>
          </cell>
          <cell r="BE28">
            <v>0</v>
          </cell>
          <cell r="BF28">
            <v>0</v>
          </cell>
          <cell r="BG28">
            <v>0</v>
          </cell>
        </row>
        <row r="29">
          <cell r="B29">
            <v>11000193</v>
          </cell>
          <cell r="C29" t="str">
            <v>ETHAMBUTOL 250 MG (DUS 200 TAB)</v>
          </cell>
          <cell r="D29" t="str">
            <v>S01</v>
          </cell>
          <cell r="E29">
            <v>200</v>
          </cell>
          <cell r="F29">
            <v>650000</v>
          </cell>
          <cell r="G29">
            <v>3250</v>
          </cell>
          <cell r="H29">
            <v>312</v>
          </cell>
          <cell r="I29">
            <v>480</v>
          </cell>
          <cell r="J29">
            <v>650000</v>
          </cell>
          <cell r="K29">
            <v>3250</v>
          </cell>
          <cell r="L29">
            <v>75938</v>
          </cell>
          <cell r="M29">
            <v>75819</v>
          </cell>
          <cell r="N29" t="str">
            <v>DUS</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cell r="AF29">
            <v>0</v>
          </cell>
          <cell r="AG29">
            <v>0</v>
          </cell>
          <cell r="AH29">
            <v>0</v>
          </cell>
          <cell r="AI29">
            <v>0</v>
          </cell>
          <cell r="AJ29">
            <v>0</v>
          </cell>
          <cell r="AK29">
            <v>0</v>
          </cell>
          <cell r="AL29">
            <v>0</v>
          </cell>
          <cell r="AM29">
            <v>0</v>
          </cell>
          <cell r="AN29">
            <v>0</v>
          </cell>
          <cell r="AO29">
            <v>0</v>
          </cell>
          <cell r="AP29"/>
          <cell r="AQ29">
            <v>0</v>
          </cell>
          <cell r="AR29">
            <v>0</v>
          </cell>
          <cell r="AS29">
            <v>0</v>
          </cell>
          <cell r="AT29">
            <v>0</v>
          </cell>
          <cell r="AU29">
            <v>0</v>
          </cell>
          <cell r="AV29">
            <v>0</v>
          </cell>
          <cell r="AW29">
            <v>0</v>
          </cell>
          <cell r="AX29"/>
          <cell r="AY29">
            <v>0</v>
          </cell>
          <cell r="AZ29">
            <v>0</v>
          </cell>
          <cell r="BA29">
            <v>0</v>
          </cell>
          <cell r="BB29">
            <v>0</v>
          </cell>
          <cell r="BC29">
            <v>0</v>
          </cell>
          <cell r="BD29">
            <v>0</v>
          </cell>
          <cell r="BE29">
            <v>0</v>
          </cell>
          <cell r="BF29">
            <v>0</v>
          </cell>
          <cell r="BG29">
            <v>0</v>
          </cell>
        </row>
        <row r="30">
          <cell r="B30">
            <v>11000194</v>
          </cell>
          <cell r="C30" t="str">
            <v>ETHAMBUTOL 500 MG (DUS 100 TAB)</v>
          </cell>
          <cell r="D30" t="str">
            <v>S01</v>
          </cell>
          <cell r="E30">
            <v>100</v>
          </cell>
          <cell r="F30">
            <v>500000</v>
          </cell>
          <cell r="G30">
            <v>5000</v>
          </cell>
          <cell r="H30">
            <v>280</v>
          </cell>
          <cell r="I30">
            <v>650</v>
          </cell>
          <cell r="J30">
            <v>430769.23076923075</v>
          </cell>
          <cell r="K30">
            <v>4307.6923076923076</v>
          </cell>
          <cell r="L30">
            <v>59708</v>
          </cell>
          <cell r="M30">
            <v>58018</v>
          </cell>
          <cell r="N30" t="str">
            <v>DUS</v>
          </cell>
          <cell r="O30">
            <v>37166</v>
          </cell>
          <cell r="P30">
            <v>8.6278214285714299</v>
          </cell>
          <cell r="Q30">
            <v>2156296988</v>
          </cell>
          <cell r="R30">
            <v>22466</v>
          </cell>
          <cell r="S30">
            <v>5.2153214285714293</v>
          </cell>
          <cell r="T30">
            <v>1303432388</v>
          </cell>
          <cell r="U30">
            <v>0</v>
          </cell>
          <cell r="V30">
            <v>0</v>
          </cell>
          <cell r="W30">
            <v>0</v>
          </cell>
          <cell r="X30">
            <v>4222</v>
          </cell>
          <cell r="Y30">
            <v>0.98010714285714284</v>
          </cell>
          <cell r="Z30">
            <v>244951996</v>
          </cell>
          <cell r="AA30">
            <v>0</v>
          </cell>
          <cell r="AB30">
            <v>0</v>
          </cell>
          <cell r="AC30">
            <v>0</v>
          </cell>
          <cell r="AD30">
            <v>0</v>
          </cell>
          <cell r="AE30" t="str">
            <v xml:space="preserve">Adanya kekirangan Poly polos  260 mm 20 Mic </v>
          </cell>
          <cell r="AF30">
            <v>4222</v>
          </cell>
          <cell r="AG30">
            <v>0.98010714285714284</v>
          </cell>
          <cell r="AH30">
            <v>244951996</v>
          </cell>
          <cell r="AI30">
            <v>13344</v>
          </cell>
          <cell r="AJ30">
            <v>3.0977142857142859</v>
          </cell>
          <cell r="AK30">
            <v>774192192</v>
          </cell>
          <cell r="AL30">
            <v>0</v>
          </cell>
          <cell r="AM30">
            <v>0</v>
          </cell>
          <cell r="AN30">
            <v>0</v>
          </cell>
          <cell r="AO30">
            <v>0</v>
          </cell>
          <cell r="AP30" t="str">
            <v xml:space="preserve">Adanya kekirangan Poly polos  260 mm 20 Mic </v>
          </cell>
          <cell r="AQ30">
            <v>4900</v>
          </cell>
          <cell r="AR30">
            <v>1.1375</v>
          </cell>
          <cell r="AS30">
            <v>284288200</v>
          </cell>
          <cell r="AT30">
            <v>9490</v>
          </cell>
          <cell r="AU30">
            <v>2.2030357142857144</v>
          </cell>
          <cell r="AV30">
            <v>550590820</v>
          </cell>
          <cell r="AW30">
            <v>1.9367346938775509</v>
          </cell>
          <cell r="AX30"/>
          <cell r="AY30">
            <v>0</v>
          </cell>
          <cell r="AZ30">
            <v>0</v>
          </cell>
          <cell r="BA30">
            <v>0</v>
          </cell>
          <cell r="BB30">
            <v>4900</v>
          </cell>
          <cell r="BC30">
            <v>1.1375</v>
          </cell>
          <cell r="BD30">
            <v>284288200</v>
          </cell>
          <cell r="BE30">
            <v>9800</v>
          </cell>
          <cell r="BF30">
            <v>2.2749999999999999</v>
          </cell>
          <cell r="BG30">
            <v>568576400</v>
          </cell>
        </row>
        <row r="31">
          <cell r="B31">
            <v>11000200</v>
          </cell>
          <cell r="C31" t="str">
            <v>FUROSEMIDE 40 MG (DUS 200 TAB)</v>
          </cell>
          <cell r="D31" t="str">
            <v>S01</v>
          </cell>
          <cell r="E31">
            <v>200</v>
          </cell>
          <cell r="F31">
            <v>1800000</v>
          </cell>
          <cell r="G31">
            <v>9000</v>
          </cell>
          <cell r="H31">
            <v>270</v>
          </cell>
          <cell r="I31">
            <v>150</v>
          </cell>
          <cell r="J31">
            <v>1800000</v>
          </cell>
          <cell r="K31">
            <v>9000</v>
          </cell>
          <cell r="L31">
            <v>22886</v>
          </cell>
          <cell r="M31">
            <v>16044</v>
          </cell>
          <cell r="N31" t="str">
            <v>DUS</v>
          </cell>
          <cell r="O31">
            <v>282240</v>
          </cell>
          <cell r="P31">
            <v>31.36</v>
          </cell>
          <cell r="Q31">
            <v>4528258560</v>
          </cell>
          <cell r="R31">
            <v>220500</v>
          </cell>
          <cell r="S31">
            <v>24.5</v>
          </cell>
          <cell r="T31">
            <v>3537702000</v>
          </cell>
          <cell r="U31">
            <v>0</v>
          </cell>
          <cell r="V31">
            <v>0</v>
          </cell>
          <cell r="W31">
            <v>0</v>
          </cell>
          <cell r="X31">
            <v>70560</v>
          </cell>
          <cell r="Y31">
            <v>7.84</v>
          </cell>
          <cell r="Z31">
            <v>1132064640</v>
          </cell>
          <cell r="AA31">
            <v>0</v>
          </cell>
          <cell r="AB31">
            <v>0</v>
          </cell>
          <cell r="AC31">
            <v>0</v>
          </cell>
          <cell r="AD31">
            <v>0</v>
          </cell>
          <cell r="AE31" t="str">
            <v>Adanya masalah proses produksi ( adanya spot  pada hasil cetak tablet , perlu dilakukan pemilihan tablet )</v>
          </cell>
          <cell r="AF31">
            <v>70560</v>
          </cell>
          <cell r="AG31">
            <v>7.84</v>
          </cell>
          <cell r="AH31">
            <v>1132064640</v>
          </cell>
          <cell r="AI31">
            <v>79380</v>
          </cell>
          <cell r="AJ31">
            <v>8.82</v>
          </cell>
          <cell r="AK31">
            <v>1273572720</v>
          </cell>
          <cell r="AL31">
            <v>0</v>
          </cell>
          <cell r="AM31">
            <v>0</v>
          </cell>
          <cell r="AN31">
            <v>0</v>
          </cell>
          <cell r="AO31">
            <v>0</v>
          </cell>
          <cell r="AP31" t="str">
            <v>Adanya masalah proses produksi ( adanya spot  pada hasil cetak tablet , masih dilakukan proses pemilihan tablet )</v>
          </cell>
          <cell r="AQ31">
            <v>70560</v>
          </cell>
          <cell r="AR31">
            <v>7.84</v>
          </cell>
          <cell r="AS31">
            <v>1132064640</v>
          </cell>
          <cell r="AT31">
            <v>44392</v>
          </cell>
          <cell r="AU31">
            <v>4.9324444444444442</v>
          </cell>
          <cell r="AV31">
            <v>712225248</v>
          </cell>
          <cell r="AW31">
            <v>0.62913832199546482</v>
          </cell>
          <cell r="AX31"/>
          <cell r="AY31">
            <v>0</v>
          </cell>
          <cell r="AZ31">
            <v>0</v>
          </cell>
          <cell r="BA31">
            <v>0</v>
          </cell>
          <cell r="BB31">
            <v>17640</v>
          </cell>
          <cell r="BC31">
            <v>1.96</v>
          </cell>
          <cell r="BD31">
            <v>283016160</v>
          </cell>
          <cell r="BE31">
            <v>44100</v>
          </cell>
          <cell r="BF31">
            <v>4.9000000000000004</v>
          </cell>
          <cell r="BG31">
            <v>707540400</v>
          </cell>
        </row>
        <row r="32">
          <cell r="B32">
            <v>11000202</v>
          </cell>
          <cell r="C32" t="str">
            <v>GRISEOFULVIN 125 MG(DUS 100 TAB)</v>
          </cell>
          <cell r="D32" t="str">
            <v>S01</v>
          </cell>
          <cell r="E32">
            <v>100</v>
          </cell>
          <cell r="F32">
            <v>1500000</v>
          </cell>
          <cell r="G32">
            <v>15000</v>
          </cell>
          <cell r="H32">
            <v>262.5</v>
          </cell>
          <cell r="I32">
            <v>175</v>
          </cell>
          <cell r="J32">
            <v>1500000</v>
          </cell>
          <cell r="K32">
            <v>15000</v>
          </cell>
          <cell r="L32">
            <v>23308</v>
          </cell>
          <cell r="M32">
            <v>24469</v>
          </cell>
          <cell r="N32" t="str">
            <v>DUS</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cell r="AF32">
            <v>0</v>
          </cell>
          <cell r="AG32">
            <v>0</v>
          </cell>
          <cell r="AH32">
            <v>0</v>
          </cell>
          <cell r="AI32">
            <v>0</v>
          </cell>
          <cell r="AJ32">
            <v>0</v>
          </cell>
          <cell r="AK32">
            <v>0</v>
          </cell>
          <cell r="AL32">
            <v>0</v>
          </cell>
          <cell r="AM32">
            <v>0</v>
          </cell>
          <cell r="AN32">
            <v>0</v>
          </cell>
          <cell r="AO32">
            <v>0</v>
          </cell>
          <cell r="AP32"/>
          <cell r="AQ32">
            <v>0</v>
          </cell>
          <cell r="AR32">
            <v>0</v>
          </cell>
          <cell r="AS32">
            <v>0</v>
          </cell>
          <cell r="AT32">
            <v>0</v>
          </cell>
          <cell r="AU32">
            <v>0</v>
          </cell>
          <cell r="AV32">
            <v>0</v>
          </cell>
          <cell r="AW32">
            <v>0</v>
          </cell>
          <cell r="AX32"/>
          <cell r="AY32">
            <v>0</v>
          </cell>
          <cell r="AZ32">
            <v>0</v>
          </cell>
          <cell r="BA32">
            <v>0</v>
          </cell>
          <cell r="BB32">
            <v>0</v>
          </cell>
          <cell r="BC32">
            <v>0</v>
          </cell>
          <cell r="BD32">
            <v>0</v>
          </cell>
          <cell r="BE32">
            <v>0</v>
          </cell>
          <cell r="BF32">
            <v>0</v>
          </cell>
          <cell r="BG32">
            <v>0</v>
          </cell>
        </row>
        <row r="33">
          <cell r="B33">
            <v>11000204</v>
          </cell>
          <cell r="C33" t="str">
            <v>HYDROCLOROTIAZID 25 MG (DUS 100 TAB)</v>
          </cell>
          <cell r="D33" t="str">
            <v>S01</v>
          </cell>
          <cell r="E33">
            <v>100</v>
          </cell>
          <cell r="F33">
            <v>2100000</v>
          </cell>
          <cell r="G33">
            <v>21000</v>
          </cell>
          <cell r="H33">
            <v>280</v>
          </cell>
          <cell r="I33">
            <v>150</v>
          </cell>
          <cell r="J33">
            <v>1866666.6666666667</v>
          </cell>
          <cell r="K33">
            <v>18666.666666666668</v>
          </cell>
          <cell r="L33">
            <v>10425</v>
          </cell>
          <cell r="M33">
            <v>6590</v>
          </cell>
          <cell r="N33" t="str">
            <v>DUS</v>
          </cell>
          <cell r="O33">
            <v>197963</v>
          </cell>
          <cell r="P33">
            <v>10.605160714285713</v>
          </cell>
          <cell r="Q33">
            <v>1304576170</v>
          </cell>
          <cell r="R33">
            <v>106495</v>
          </cell>
          <cell r="S33">
            <v>5.7050892857142852</v>
          </cell>
          <cell r="T33">
            <v>701802050</v>
          </cell>
          <cell r="U33">
            <v>0</v>
          </cell>
          <cell r="V33">
            <v>0</v>
          </cell>
          <cell r="W33">
            <v>0</v>
          </cell>
          <cell r="X33">
            <v>49001</v>
          </cell>
          <cell r="Y33">
            <v>2.6250535714285714</v>
          </cell>
          <cell r="Z33">
            <v>322916590</v>
          </cell>
          <cell r="AA33">
            <v>0</v>
          </cell>
          <cell r="AB33">
            <v>0</v>
          </cell>
          <cell r="AC33">
            <v>0</v>
          </cell>
          <cell r="AD33">
            <v>0</v>
          </cell>
          <cell r="AE33" t="str">
            <v>Adanya Proses Migrasi Plant Bandung ke Banjaran sehingga penurunan PO diatur</v>
          </cell>
          <cell r="AF33">
            <v>49001</v>
          </cell>
          <cell r="AG33">
            <v>2.6250535714285714</v>
          </cell>
          <cell r="AH33">
            <v>322916590</v>
          </cell>
          <cell r="AI33">
            <v>57494</v>
          </cell>
          <cell r="AJ33">
            <v>3.0800357142857142</v>
          </cell>
          <cell r="AK33">
            <v>378885460</v>
          </cell>
          <cell r="AL33">
            <v>0</v>
          </cell>
          <cell r="AM33">
            <v>0</v>
          </cell>
          <cell r="AN33">
            <v>0</v>
          </cell>
          <cell r="AO33">
            <v>0</v>
          </cell>
          <cell r="AP33" t="str">
            <v xml:space="preserve">Antri Proses Striping , dan adanya kekurangan bahan baku Hydrochlortiazide </v>
          </cell>
          <cell r="AQ33">
            <v>0</v>
          </cell>
          <cell r="AR33">
            <v>0</v>
          </cell>
          <cell r="AS33">
            <v>0</v>
          </cell>
          <cell r="AT33">
            <v>55499</v>
          </cell>
          <cell r="AU33">
            <v>2.9731607142857142</v>
          </cell>
          <cell r="AV33">
            <v>365738410</v>
          </cell>
          <cell r="AW33">
            <v>0</v>
          </cell>
          <cell r="AX33"/>
          <cell r="AY33">
            <v>18294</v>
          </cell>
          <cell r="AZ33">
            <v>0.98003571428571423</v>
          </cell>
          <cell r="BA33">
            <v>120557460</v>
          </cell>
          <cell r="BB33">
            <v>36587</v>
          </cell>
          <cell r="BC33">
            <v>1.960017857142857</v>
          </cell>
          <cell r="BD33">
            <v>241108330</v>
          </cell>
          <cell r="BE33">
            <v>36587</v>
          </cell>
          <cell r="BF33">
            <v>1.960017857142857</v>
          </cell>
          <cell r="BG33">
            <v>241108330</v>
          </cell>
        </row>
        <row r="34">
          <cell r="B34">
            <v>11000208</v>
          </cell>
          <cell r="C34" t="str">
            <v>ISONIAZID 100 MG (DUS 100 TAB)</v>
          </cell>
          <cell r="D34" t="str">
            <v>S01</v>
          </cell>
          <cell r="E34">
            <v>100</v>
          </cell>
          <cell r="F34">
            <v>1200000</v>
          </cell>
          <cell r="G34">
            <v>12000</v>
          </cell>
          <cell r="H34">
            <v>300</v>
          </cell>
          <cell r="I34">
            <v>250</v>
          </cell>
          <cell r="J34">
            <v>1200000</v>
          </cell>
          <cell r="K34">
            <v>12000</v>
          </cell>
          <cell r="L34">
            <v>14039</v>
          </cell>
          <cell r="M34">
            <v>19111</v>
          </cell>
          <cell r="N34" t="str">
            <v>DUS</v>
          </cell>
          <cell r="O34">
            <v>70560</v>
          </cell>
          <cell r="P34">
            <v>5.8800000000000008</v>
          </cell>
          <cell r="Q34">
            <v>1348472160</v>
          </cell>
          <cell r="R34">
            <v>11760</v>
          </cell>
          <cell r="S34">
            <v>0.98</v>
          </cell>
          <cell r="T34">
            <v>224745360</v>
          </cell>
          <cell r="U34">
            <v>0</v>
          </cell>
          <cell r="V34">
            <v>0</v>
          </cell>
          <cell r="W34">
            <v>0</v>
          </cell>
          <cell r="X34">
            <v>0</v>
          </cell>
          <cell r="Y34">
            <v>0</v>
          </cell>
          <cell r="Z34">
            <v>0</v>
          </cell>
          <cell r="AA34">
            <v>0</v>
          </cell>
          <cell r="AB34">
            <v>0</v>
          </cell>
          <cell r="AC34">
            <v>0</v>
          </cell>
          <cell r="AD34">
            <v>0</v>
          </cell>
          <cell r="AE34"/>
          <cell r="AF34">
            <v>0</v>
          </cell>
          <cell r="AG34">
            <v>0</v>
          </cell>
          <cell r="AH34">
            <v>0</v>
          </cell>
          <cell r="AI34">
            <v>0</v>
          </cell>
          <cell r="AJ34">
            <v>0</v>
          </cell>
          <cell r="AK34">
            <v>0</v>
          </cell>
          <cell r="AL34">
            <v>0</v>
          </cell>
          <cell r="AM34">
            <v>0</v>
          </cell>
          <cell r="AN34">
            <v>0</v>
          </cell>
          <cell r="AO34">
            <v>0</v>
          </cell>
          <cell r="AP34"/>
          <cell r="AQ34">
            <v>11760</v>
          </cell>
          <cell r="AR34">
            <v>0.98</v>
          </cell>
          <cell r="AS34">
            <v>224745360</v>
          </cell>
          <cell r="AT34">
            <v>0</v>
          </cell>
          <cell r="AU34">
            <v>0</v>
          </cell>
          <cell r="AV34">
            <v>0</v>
          </cell>
          <cell r="AW34">
            <v>0</v>
          </cell>
          <cell r="AX34"/>
          <cell r="AY34">
            <v>23520</v>
          </cell>
          <cell r="AZ34">
            <v>1.96</v>
          </cell>
          <cell r="BA34">
            <v>449490720</v>
          </cell>
          <cell r="BB34">
            <v>23520</v>
          </cell>
          <cell r="BC34">
            <v>1.96</v>
          </cell>
          <cell r="BD34">
            <v>449490720</v>
          </cell>
          <cell r="BE34">
            <v>11760</v>
          </cell>
          <cell r="BF34">
            <v>0.98</v>
          </cell>
          <cell r="BG34">
            <v>224745360</v>
          </cell>
        </row>
        <row r="35">
          <cell r="B35">
            <v>11000210</v>
          </cell>
          <cell r="C35" t="str">
            <v>ISONIAZID 300 MG (DUS 100 TAB)</v>
          </cell>
          <cell r="D35" t="str">
            <v>S01</v>
          </cell>
          <cell r="E35">
            <v>100</v>
          </cell>
          <cell r="F35">
            <v>750000</v>
          </cell>
          <cell r="G35">
            <v>7500</v>
          </cell>
          <cell r="H35">
            <v>280</v>
          </cell>
          <cell r="I35">
            <v>400</v>
          </cell>
          <cell r="J35">
            <v>700000</v>
          </cell>
          <cell r="K35">
            <v>7000</v>
          </cell>
          <cell r="L35">
            <v>20487</v>
          </cell>
          <cell r="M35">
            <v>25870</v>
          </cell>
          <cell r="N35" t="str">
            <v>DUS</v>
          </cell>
          <cell r="O35">
            <v>168315</v>
          </cell>
          <cell r="P35">
            <v>24.045000000000002</v>
          </cell>
          <cell r="Q35">
            <v>4354309050</v>
          </cell>
          <cell r="R35">
            <v>72275</v>
          </cell>
          <cell r="S35">
            <v>10.325000000000001</v>
          </cell>
          <cell r="T35">
            <v>1869754250</v>
          </cell>
          <cell r="U35">
            <v>0</v>
          </cell>
          <cell r="V35">
            <v>0</v>
          </cell>
          <cell r="W35">
            <v>0</v>
          </cell>
          <cell r="X35">
            <v>28175</v>
          </cell>
          <cell r="Y35">
            <v>4.0250000000000004</v>
          </cell>
          <cell r="Z35">
            <v>728887250</v>
          </cell>
          <cell r="AA35">
            <v>0</v>
          </cell>
          <cell r="AB35">
            <v>0</v>
          </cell>
          <cell r="AC35">
            <v>0</v>
          </cell>
          <cell r="AD35">
            <v>0</v>
          </cell>
          <cell r="AE35" t="str">
            <v xml:space="preserve">Adanya proses bea cukai untuk proses pengadaan Ethanol di Banjaran </v>
          </cell>
          <cell r="AF35">
            <v>28175</v>
          </cell>
          <cell r="AG35">
            <v>4.0250000000000004</v>
          </cell>
          <cell r="AH35">
            <v>728887250</v>
          </cell>
          <cell r="AI35">
            <v>22050</v>
          </cell>
          <cell r="AJ35">
            <v>3.15</v>
          </cell>
          <cell r="AK35">
            <v>570433500</v>
          </cell>
          <cell r="AL35">
            <v>0</v>
          </cell>
          <cell r="AM35">
            <v>0</v>
          </cell>
          <cell r="AN35">
            <v>0</v>
          </cell>
          <cell r="AO35">
            <v>0</v>
          </cell>
          <cell r="AP35" t="str">
            <v>Adanya proses bea cukai untuk proses pengadaan Ethanol di Banjaran sehingga proses produksi di prioritaskan untuk produk citto</v>
          </cell>
          <cell r="AQ35">
            <v>22050</v>
          </cell>
          <cell r="AR35">
            <v>3.15</v>
          </cell>
          <cell r="AS35">
            <v>570433500</v>
          </cell>
          <cell r="AT35">
            <v>41336</v>
          </cell>
          <cell r="AU35">
            <v>5.9051428571428568</v>
          </cell>
          <cell r="AV35">
            <v>1069362320</v>
          </cell>
          <cell r="AW35">
            <v>1.8746485260770975</v>
          </cell>
          <cell r="AX35"/>
          <cell r="AY35">
            <v>34300</v>
          </cell>
          <cell r="AZ35">
            <v>4.9000000000000004</v>
          </cell>
          <cell r="BA35">
            <v>887341000</v>
          </cell>
          <cell r="BB35">
            <v>34300</v>
          </cell>
          <cell r="BC35">
            <v>4.9000000000000004</v>
          </cell>
          <cell r="BD35">
            <v>887341000</v>
          </cell>
          <cell r="BE35">
            <v>27440</v>
          </cell>
          <cell r="BF35">
            <v>3.92</v>
          </cell>
          <cell r="BG35">
            <v>709872800</v>
          </cell>
        </row>
        <row r="36">
          <cell r="B36">
            <v>11000216</v>
          </cell>
          <cell r="C36" t="str">
            <v>KINA (DUS 24 STRIP)</v>
          </cell>
          <cell r="D36" t="str">
            <v>S01</v>
          </cell>
          <cell r="E36">
            <v>288</v>
          </cell>
          <cell r="F36">
            <v>1200000</v>
          </cell>
          <cell r="G36">
            <v>4166.666666666667</v>
          </cell>
          <cell r="H36">
            <v>240</v>
          </cell>
          <cell r="I36">
            <v>265</v>
          </cell>
          <cell r="J36">
            <v>905660.3773584906</v>
          </cell>
          <cell r="K36">
            <v>3144.6540880503144</v>
          </cell>
          <cell r="L36">
            <v>4445</v>
          </cell>
          <cell r="M36">
            <v>5974</v>
          </cell>
          <cell r="N36" t="str">
            <v>DUS</v>
          </cell>
          <cell r="O36">
            <v>39826</v>
          </cell>
          <cell r="P36">
            <v>12.664668000000001</v>
          </cell>
          <cell r="Q36">
            <v>5710092576</v>
          </cell>
          <cell r="R36">
            <v>39826</v>
          </cell>
          <cell r="S36">
            <v>12.664668000000001</v>
          </cell>
          <cell r="T36">
            <v>5710092576</v>
          </cell>
          <cell r="U36">
            <v>20399</v>
          </cell>
          <cell r="V36">
            <v>6.4868820000000005</v>
          </cell>
          <cell r="W36">
            <v>2924727024</v>
          </cell>
          <cell r="X36">
            <v>39826</v>
          </cell>
          <cell r="Y36">
            <v>12.664668000000001</v>
          </cell>
          <cell r="Z36">
            <v>5710092576</v>
          </cell>
          <cell r="AA36">
            <v>0</v>
          </cell>
          <cell r="AB36">
            <v>0</v>
          </cell>
          <cell r="AC36">
            <v>0</v>
          </cell>
          <cell r="AD36">
            <v>0</v>
          </cell>
          <cell r="AE36" t="str">
            <v>Adanya masalah pada proses produksi dissolusi  TMS sehingga perlu dilakukan reproses</v>
          </cell>
          <cell r="AF36">
            <v>39826</v>
          </cell>
          <cell r="AG36">
            <v>12.664668000000001</v>
          </cell>
          <cell r="AH36">
            <v>5710092576</v>
          </cell>
          <cell r="AI36">
            <v>0</v>
          </cell>
          <cell r="AJ36">
            <v>0</v>
          </cell>
          <cell r="AK36">
            <v>0</v>
          </cell>
          <cell r="AL36">
            <v>20399</v>
          </cell>
          <cell r="AM36">
            <v>6.4868820000000005</v>
          </cell>
          <cell r="AN36">
            <v>2924727024</v>
          </cell>
          <cell r="AO36">
            <v>0.51220308341284593</v>
          </cell>
          <cell r="AP36" t="str">
            <v xml:space="preserve">Masih dilakukan proses pengemasan karena masih adanya batch yang perlu dilakukan Reproses </v>
          </cell>
          <cell r="AQ36">
            <v>0</v>
          </cell>
          <cell r="AR36">
            <v>0</v>
          </cell>
          <cell r="AS36">
            <v>0</v>
          </cell>
          <cell r="AT36">
            <v>8006</v>
          </cell>
          <cell r="AU36">
            <v>2.5459080000000003</v>
          </cell>
          <cell r="AV36">
            <v>1147868256</v>
          </cell>
          <cell r="AW36">
            <v>0</v>
          </cell>
          <cell r="AX36"/>
          <cell r="AY36">
            <v>0</v>
          </cell>
          <cell r="AZ36">
            <v>0</v>
          </cell>
          <cell r="BA36">
            <v>0</v>
          </cell>
          <cell r="BB36">
            <v>0</v>
          </cell>
          <cell r="BC36">
            <v>0</v>
          </cell>
          <cell r="BD36">
            <v>0</v>
          </cell>
          <cell r="BE36">
            <v>0</v>
          </cell>
          <cell r="BF36">
            <v>0</v>
          </cell>
          <cell r="BG36">
            <v>0</v>
          </cell>
        </row>
        <row r="37">
          <cell r="B37">
            <v>11000217</v>
          </cell>
          <cell r="C37" t="str">
            <v>LEVOFLOXACIN 500 MG (DUS 50 TAB)</v>
          </cell>
          <cell r="D37" t="str">
            <v>S01</v>
          </cell>
          <cell r="E37">
            <v>50</v>
          </cell>
          <cell r="F37">
            <v>474550</v>
          </cell>
          <cell r="G37">
            <v>9491</v>
          </cell>
          <cell r="H37">
            <v>332.17</v>
          </cell>
          <cell r="I37">
            <v>700</v>
          </cell>
          <cell r="J37">
            <v>474528.57142857142</v>
          </cell>
          <cell r="K37">
            <v>9490.5714285714275</v>
          </cell>
          <cell r="L37">
            <v>23527</v>
          </cell>
          <cell r="M37">
            <v>23527</v>
          </cell>
          <cell r="N37" t="str">
            <v>DUS</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cell r="AF37">
            <v>0</v>
          </cell>
          <cell r="AG37">
            <v>0</v>
          </cell>
          <cell r="AH37">
            <v>0</v>
          </cell>
          <cell r="AI37">
            <v>0</v>
          </cell>
          <cell r="AJ37">
            <v>0</v>
          </cell>
          <cell r="AK37">
            <v>0</v>
          </cell>
          <cell r="AL37">
            <v>0</v>
          </cell>
          <cell r="AM37">
            <v>0</v>
          </cell>
          <cell r="AN37">
            <v>0</v>
          </cell>
          <cell r="AO37">
            <v>0</v>
          </cell>
          <cell r="AP37"/>
          <cell r="AQ37">
            <v>0</v>
          </cell>
          <cell r="AR37">
            <v>0</v>
          </cell>
          <cell r="AS37">
            <v>0</v>
          </cell>
          <cell r="AT37">
            <v>0</v>
          </cell>
          <cell r="AU37">
            <v>0</v>
          </cell>
          <cell r="AV37">
            <v>0</v>
          </cell>
          <cell r="AW37">
            <v>0</v>
          </cell>
          <cell r="AX37"/>
          <cell r="AY37">
            <v>0</v>
          </cell>
          <cell r="AZ37">
            <v>0</v>
          </cell>
          <cell r="BA37">
            <v>0</v>
          </cell>
          <cell r="BB37">
            <v>0</v>
          </cell>
          <cell r="BC37">
            <v>0</v>
          </cell>
          <cell r="BD37">
            <v>0</v>
          </cell>
          <cell r="BE37">
            <v>0</v>
          </cell>
          <cell r="BF37">
            <v>0</v>
          </cell>
          <cell r="BG37">
            <v>0</v>
          </cell>
        </row>
        <row r="38">
          <cell r="B38">
            <v>11001644</v>
          </cell>
          <cell r="C38" t="str">
            <v>LEVOFLOXACIN HEMI 250 MG (DUS 30 TAB)</v>
          </cell>
          <cell r="D38" t="str">
            <v>S01</v>
          </cell>
          <cell r="E38">
            <v>30</v>
          </cell>
          <cell r="F38">
            <v>474550</v>
          </cell>
          <cell r="G38">
            <v>15818.333333333334</v>
          </cell>
          <cell r="H38">
            <v>60</v>
          </cell>
          <cell r="I38">
            <v>330</v>
          </cell>
          <cell r="J38">
            <v>181818.18181818182</v>
          </cell>
          <cell r="K38">
            <v>6060.606060606061</v>
          </cell>
          <cell r="L38">
            <v>9580</v>
          </cell>
          <cell r="M38">
            <v>16316</v>
          </cell>
          <cell r="N38" t="str">
            <v>DUS</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cell r="AF38">
            <v>0</v>
          </cell>
          <cell r="AG38">
            <v>0</v>
          </cell>
          <cell r="AH38">
            <v>0</v>
          </cell>
          <cell r="AI38">
            <v>0</v>
          </cell>
          <cell r="AJ38">
            <v>0</v>
          </cell>
          <cell r="AK38">
            <v>0</v>
          </cell>
          <cell r="AL38">
            <v>0</v>
          </cell>
          <cell r="AM38">
            <v>0</v>
          </cell>
          <cell r="AN38">
            <v>0</v>
          </cell>
          <cell r="AO38">
            <v>0</v>
          </cell>
          <cell r="AP38"/>
          <cell r="AQ38">
            <v>0</v>
          </cell>
          <cell r="AR38">
            <v>0</v>
          </cell>
          <cell r="AS38">
            <v>0</v>
          </cell>
          <cell r="AT38">
            <v>0</v>
          </cell>
          <cell r="AU38">
            <v>0</v>
          </cell>
          <cell r="AV38">
            <v>0</v>
          </cell>
          <cell r="AW38">
            <v>0</v>
          </cell>
          <cell r="AX38"/>
          <cell r="AY38">
            <v>0</v>
          </cell>
          <cell r="AZ38">
            <v>0</v>
          </cell>
          <cell r="BA38">
            <v>0</v>
          </cell>
          <cell r="BB38">
            <v>0</v>
          </cell>
          <cell r="BC38">
            <v>0</v>
          </cell>
          <cell r="BD38">
            <v>0</v>
          </cell>
          <cell r="BE38">
            <v>0</v>
          </cell>
          <cell r="BF38">
            <v>0</v>
          </cell>
          <cell r="BG38">
            <v>0</v>
          </cell>
        </row>
        <row r="39">
          <cell r="B39">
            <v>11002048</v>
          </cell>
          <cell r="C39" t="str">
            <v>LEVOFLOXACIN HEMIHYDRATE 500 MG TSS</v>
          </cell>
          <cell r="D39" t="str">
            <v>S01</v>
          </cell>
          <cell r="E39">
            <v>50</v>
          </cell>
          <cell r="F39">
            <v>474550</v>
          </cell>
          <cell r="G39">
            <v>9491</v>
          </cell>
          <cell r="H39">
            <v>280</v>
          </cell>
          <cell r="I39">
            <v>660</v>
          </cell>
          <cell r="J39">
            <v>424242.42424242425</v>
          </cell>
          <cell r="K39">
            <v>8484.8484848484859</v>
          </cell>
          <cell r="L39">
            <v>23527</v>
          </cell>
          <cell r="M39">
            <v>27407</v>
          </cell>
          <cell r="N39" t="str">
            <v>DUS</v>
          </cell>
          <cell r="O39">
            <v>102393</v>
          </cell>
          <cell r="P39">
            <v>12.067746428571427</v>
          </cell>
          <cell r="Q39">
            <v>2806284951</v>
          </cell>
          <cell r="R39">
            <v>44185</v>
          </cell>
          <cell r="S39">
            <v>5.2075178571428564</v>
          </cell>
          <cell r="T39">
            <v>1210978295</v>
          </cell>
          <cell r="U39">
            <v>20423</v>
          </cell>
          <cell r="V39">
            <v>2.4069964285714285</v>
          </cell>
          <cell r="W39">
            <v>559733161</v>
          </cell>
          <cell r="X39">
            <v>3842</v>
          </cell>
          <cell r="Y39">
            <v>0.4528071428571428</v>
          </cell>
          <cell r="Z39">
            <v>105297694</v>
          </cell>
          <cell r="AA39">
            <v>20423</v>
          </cell>
          <cell r="AB39">
            <v>2.4069964285714285</v>
          </cell>
          <cell r="AC39">
            <v>559733161</v>
          </cell>
          <cell r="AD39">
            <v>5.3157209786569499</v>
          </cell>
          <cell r="AE39" t="str">
            <v>Dilakukan Penarikkan pesanan dikarenakan adanya kekosngan stok di NDC, serta batch size 9090 dus</v>
          </cell>
          <cell r="AF39">
            <v>-16581</v>
          </cell>
          <cell r="AG39">
            <v>-1.9541892857142855</v>
          </cell>
          <cell r="AH39">
            <v>-454435467</v>
          </cell>
          <cell r="AI39">
            <v>23666</v>
          </cell>
          <cell r="AJ39">
            <v>2.7892071428571423</v>
          </cell>
          <cell r="AK39">
            <v>648614062</v>
          </cell>
          <cell r="AL39">
            <v>0</v>
          </cell>
          <cell r="AM39">
            <v>0</v>
          </cell>
          <cell r="AN39">
            <v>0</v>
          </cell>
          <cell r="AO39">
            <v>0</v>
          </cell>
          <cell r="AP39" t="str">
            <v>Pemenuhan dilakukan di bulan januari 2021 serta kekurangan 1 batch adanya penarikan pesanan Tw-2 baru info 22 Feb 2021</v>
          </cell>
          <cell r="AQ39">
            <v>16677</v>
          </cell>
          <cell r="AR39">
            <v>1.9655035714285711</v>
          </cell>
          <cell r="AS39">
            <v>457066539</v>
          </cell>
          <cell r="AT39">
            <v>4555</v>
          </cell>
          <cell r="AU39">
            <v>0.53683928571428563</v>
          </cell>
          <cell r="AV39">
            <v>124838885</v>
          </cell>
          <cell r="AW39">
            <v>0.2731306589914253</v>
          </cell>
          <cell r="AX39"/>
          <cell r="AY39">
            <v>24946</v>
          </cell>
          <cell r="AZ39">
            <v>2.9400642857142851</v>
          </cell>
          <cell r="BA39">
            <v>683695022</v>
          </cell>
          <cell r="BB39">
            <v>16631</v>
          </cell>
          <cell r="BC39">
            <v>1.9600821428571427</v>
          </cell>
          <cell r="BD39">
            <v>455805817</v>
          </cell>
          <cell r="BE39">
            <v>16631</v>
          </cell>
          <cell r="BF39">
            <v>1.9600821428571427</v>
          </cell>
          <cell r="BG39">
            <v>455805817</v>
          </cell>
        </row>
        <row r="40">
          <cell r="B40">
            <v>11002047</v>
          </cell>
          <cell r="C40" t="str">
            <v>LOVEQUIN 500 MG TSS DUS 20 TAB</v>
          </cell>
          <cell r="D40" t="str">
            <v>S01</v>
          </cell>
          <cell r="E40"/>
          <cell r="F40"/>
          <cell r="G40"/>
          <cell r="H40"/>
          <cell r="I40"/>
          <cell r="J40"/>
          <cell r="K40">
            <v>22727</v>
          </cell>
          <cell r="L40"/>
          <cell r="M40"/>
          <cell r="N40" t="str">
            <v>DUS</v>
          </cell>
          <cell r="O40">
            <v>8646</v>
          </cell>
          <cell r="P40">
            <v>0.38042856514278173</v>
          </cell>
          <cell r="Q40">
            <v>90540912</v>
          </cell>
          <cell r="R40">
            <v>8646</v>
          </cell>
          <cell r="S40">
            <v>0.38042856514278173</v>
          </cell>
          <cell r="T40">
            <v>90540912</v>
          </cell>
          <cell r="U40">
            <v>0</v>
          </cell>
          <cell r="V40">
            <v>0</v>
          </cell>
          <cell r="W40">
            <v>0</v>
          </cell>
          <cell r="X40">
            <v>0</v>
          </cell>
          <cell r="Y40">
            <v>0</v>
          </cell>
          <cell r="Z40">
            <v>0</v>
          </cell>
          <cell r="AA40">
            <v>0</v>
          </cell>
          <cell r="AB40">
            <v>0</v>
          </cell>
          <cell r="AC40">
            <v>0</v>
          </cell>
          <cell r="AD40" t="e">
            <v>#DIV/0!</v>
          </cell>
          <cell r="AE40"/>
          <cell r="AF40"/>
          <cell r="AG40"/>
          <cell r="AH40"/>
          <cell r="AI40"/>
          <cell r="AJ40"/>
          <cell r="AK40"/>
          <cell r="AL40"/>
          <cell r="AM40"/>
          <cell r="AN40"/>
          <cell r="AO40"/>
          <cell r="AP40"/>
          <cell r="AQ40">
            <v>8646</v>
          </cell>
          <cell r="AR40">
            <v>0.38042856514278173</v>
          </cell>
          <cell r="AS40">
            <v>90540912</v>
          </cell>
          <cell r="AT40">
            <v>0</v>
          </cell>
          <cell r="AU40">
            <v>0</v>
          </cell>
          <cell r="AV40">
            <v>0</v>
          </cell>
          <cell r="AW40">
            <v>0</v>
          </cell>
          <cell r="AX40"/>
          <cell r="AY40"/>
          <cell r="AZ40"/>
          <cell r="BA40"/>
          <cell r="BB40"/>
          <cell r="BC40"/>
          <cell r="BD40"/>
          <cell r="BE40"/>
          <cell r="BF40"/>
          <cell r="BG40"/>
        </row>
        <row r="41">
          <cell r="B41">
            <v>11000220</v>
          </cell>
          <cell r="C41" t="str">
            <v>MELOXICAM 15 MG (DUS 20 TAB)</v>
          </cell>
          <cell r="D41" t="str">
            <v>S01</v>
          </cell>
          <cell r="E41">
            <v>20</v>
          </cell>
          <cell r="F41">
            <v>350000</v>
          </cell>
          <cell r="G41">
            <v>17500</v>
          </cell>
          <cell r="H41">
            <v>52.5</v>
          </cell>
          <cell r="I41">
            <v>150</v>
          </cell>
          <cell r="J41">
            <v>350000</v>
          </cell>
          <cell r="K41">
            <v>17500</v>
          </cell>
          <cell r="L41">
            <v>4586</v>
          </cell>
          <cell r="M41">
            <v>5079</v>
          </cell>
          <cell r="N41" t="str">
            <v>DUS</v>
          </cell>
          <cell r="O41">
            <v>17150</v>
          </cell>
          <cell r="P41">
            <v>0.98</v>
          </cell>
          <cell r="Q41">
            <v>87104850</v>
          </cell>
          <cell r="R41">
            <v>0</v>
          </cell>
          <cell r="S41">
            <v>0</v>
          </cell>
          <cell r="T41">
            <v>0</v>
          </cell>
          <cell r="U41">
            <v>0</v>
          </cell>
          <cell r="V41">
            <v>0</v>
          </cell>
          <cell r="W41">
            <v>0</v>
          </cell>
          <cell r="X41">
            <v>0</v>
          </cell>
          <cell r="Y41">
            <v>0</v>
          </cell>
          <cell r="Z41">
            <v>0</v>
          </cell>
          <cell r="AA41">
            <v>0</v>
          </cell>
          <cell r="AB41">
            <v>0</v>
          </cell>
          <cell r="AC41">
            <v>0</v>
          </cell>
          <cell r="AD41">
            <v>0</v>
          </cell>
          <cell r="AE41"/>
          <cell r="AF41">
            <v>0</v>
          </cell>
          <cell r="AG41">
            <v>0</v>
          </cell>
          <cell r="AH41">
            <v>0</v>
          </cell>
          <cell r="AI41">
            <v>0</v>
          </cell>
          <cell r="AJ41">
            <v>0</v>
          </cell>
          <cell r="AK41">
            <v>0</v>
          </cell>
          <cell r="AL41">
            <v>0</v>
          </cell>
          <cell r="AM41">
            <v>0</v>
          </cell>
          <cell r="AN41">
            <v>0</v>
          </cell>
          <cell r="AO41">
            <v>0</v>
          </cell>
          <cell r="AP41"/>
          <cell r="AQ41">
            <v>0</v>
          </cell>
          <cell r="AR41">
            <v>0</v>
          </cell>
          <cell r="AS41">
            <v>0</v>
          </cell>
          <cell r="AT41">
            <v>0</v>
          </cell>
          <cell r="AU41">
            <v>0</v>
          </cell>
          <cell r="AV41">
            <v>0</v>
          </cell>
          <cell r="AW41">
            <v>0</v>
          </cell>
          <cell r="AX41"/>
          <cell r="AY41">
            <v>0</v>
          </cell>
          <cell r="AZ41">
            <v>0</v>
          </cell>
          <cell r="BA41">
            <v>0</v>
          </cell>
          <cell r="BB41">
            <v>0</v>
          </cell>
          <cell r="BC41">
            <v>0</v>
          </cell>
          <cell r="BD41">
            <v>0</v>
          </cell>
          <cell r="BE41">
            <v>17150</v>
          </cell>
          <cell r="BF41">
            <v>0.98</v>
          </cell>
          <cell r="BG41">
            <v>87104850</v>
          </cell>
        </row>
        <row r="42">
          <cell r="B42">
            <v>11000219</v>
          </cell>
          <cell r="C42" t="str">
            <v>MELOXICAM 7,5 MG (DUS 20 TAB)</v>
          </cell>
          <cell r="D42" t="str">
            <v>S01</v>
          </cell>
          <cell r="E42">
            <v>20</v>
          </cell>
          <cell r="F42">
            <v>700000</v>
          </cell>
          <cell r="G42">
            <v>35000</v>
          </cell>
          <cell r="H42">
            <v>52.5</v>
          </cell>
          <cell r="I42">
            <v>75</v>
          </cell>
          <cell r="J42">
            <v>700000</v>
          </cell>
          <cell r="K42">
            <v>35000</v>
          </cell>
          <cell r="L42">
            <v>3955</v>
          </cell>
          <cell r="M42">
            <v>5730</v>
          </cell>
          <cell r="N42" t="str">
            <v>DUS</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cell r="AF42">
            <v>0</v>
          </cell>
          <cell r="AG42">
            <v>0</v>
          </cell>
          <cell r="AH42">
            <v>0</v>
          </cell>
          <cell r="AI42">
            <v>0</v>
          </cell>
          <cell r="AJ42">
            <v>0</v>
          </cell>
          <cell r="AK42">
            <v>0</v>
          </cell>
          <cell r="AL42">
            <v>0</v>
          </cell>
          <cell r="AM42">
            <v>0</v>
          </cell>
          <cell r="AN42">
            <v>0</v>
          </cell>
          <cell r="AO42">
            <v>0</v>
          </cell>
          <cell r="AP42"/>
          <cell r="AQ42">
            <v>0</v>
          </cell>
          <cell r="AR42">
            <v>0</v>
          </cell>
          <cell r="AS42">
            <v>0</v>
          </cell>
          <cell r="AT42">
            <v>0</v>
          </cell>
          <cell r="AU42">
            <v>0</v>
          </cell>
          <cell r="AV42">
            <v>0</v>
          </cell>
          <cell r="AW42">
            <v>0</v>
          </cell>
          <cell r="AX42"/>
          <cell r="AY42">
            <v>0</v>
          </cell>
          <cell r="AZ42">
            <v>0</v>
          </cell>
          <cell r="BA42">
            <v>0</v>
          </cell>
          <cell r="BB42">
            <v>0</v>
          </cell>
          <cell r="BC42">
            <v>0</v>
          </cell>
          <cell r="BD42">
            <v>0</v>
          </cell>
          <cell r="BE42">
            <v>0</v>
          </cell>
          <cell r="BF42">
            <v>0</v>
          </cell>
          <cell r="BG42">
            <v>0</v>
          </cell>
        </row>
        <row r="43">
          <cell r="B43">
            <v>11000222</v>
          </cell>
          <cell r="C43" t="str">
            <v>METOCLOPRAMID 10 MG (DUS 100 TAB)</v>
          </cell>
          <cell r="D43" t="str">
            <v>S01</v>
          </cell>
          <cell r="E43">
            <v>100</v>
          </cell>
          <cell r="F43">
            <v>1000000</v>
          </cell>
          <cell r="G43">
            <v>10000</v>
          </cell>
          <cell r="H43">
            <v>140</v>
          </cell>
          <cell r="I43">
            <v>125</v>
          </cell>
          <cell r="J43">
            <v>1120000</v>
          </cell>
          <cell r="K43">
            <v>11200</v>
          </cell>
          <cell r="L43">
            <v>8100</v>
          </cell>
          <cell r="M43">
            <v>15825</v>
          </cell>
          <cell r="N43" t="str">
            <v>DUS</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cell r="AF43">
            <v>0</v>
          </cell>
          <cell r="AG43">
            <v>0</v>
          </cell>
          <cell r="AH43">
            <v>0</v>
          </cell>
          <cell r="AI43">
            <v>0</v>
          </cell>
          <cell r="AJ43">
            <v>0</v>
          </cell>
          <cell r="AK43">
            <v>0</v>
          </cell>
          <cell r="AL43">
            <v>0</v>
          </cell>
          <cell r="AM43">
            <v>0</v>
          </cell>
          <cell r="AN43">
            <v>0</v>
          </cell>
          <cell r="AO43">
            <v>0</v>
          </cell>
          <cell r="AP43"/>
          <cell r="AQ43">
            <v>0</v>
          </cell>
          <cell r="AR43">
            <v>0</v>
          </cell>
          <cell r="AS43">
            <v>0</v>
          </cell>
          <cell r="AT43">
            <v>0</v>
          </cell>
          <cell r="AU43">
            <v>0</v>
          </cell>
          <cell r="AV43">
            <v>0</v>
          </cell>
          <cell r="AW43">
            <v>0</v>
          </cell>
          <cell r="AX43"/>
          <cell r="AY43">
            <v>0</v>
          </cell>
          <cell r="AZ43">
            <v>0</v>
          </cell>
          <cell r="BA43">
            <v>0</v>
          </cell>
          <cell r="BB43">
            <v>0</v>
          </cell>
          <cell r="BC43">
            <v>0</v>
          </cell>
          <cell r="BD43">
            <v>0</v>
          </cell>
          <cell r="BE43">
            <v>0</v>
          </cell>
          <cell r="BF43">
            <v>0</v>
          </cell>
          <cell r="BG43">
            <v>0</v>
          </cell>
        </row>
        <row r="44">
          <cell r="B44">
            <v>11000221</v>
          </cell>
          <cell r="C44" t="str">
            <v>METOCLOPRAMID 5 MG (DUS 100 TAB)</v>
          </cell>
          <cell r="D44" t="str">
            <v>S01</v>
          </cell>
          <cell r="E44">
            <v>100</v>
          </cell>
          <cell r="F44">
            <v>3000000</v>
          </cell>
          <cell r="G44">
            <v>30000</v>
          </cell>
          <cell r="H44">
            <v>300</v>
          </cell>
          <cell r="I44">
            <v>100</v>
          </cell>
          <cell r="J44">
            <v>3000000</v>
          </cell>
          <cell r="K44">
            <v>30000</v>
          </cell>
          <cell r="L44">
            <v>4720</v>
          </cell>
          <cell r="M44">
            <v>4720</v>
          </cell>
          <cell r="N44" t="str">
            <v>DUS</v>
          </cell>
          <cell r="O44">
            <v>29400</v>
          </cell>
          <cell r="P44">
            <v>0.98</v>
          </cell>
          <cell r="Q44">
            <v>138768000</v>
          </cell>
          <cell r="R44">
            <v>29400</v>
          </cell>
          <cell r="S44">
            <v>0.98</v>
          </cell>
          <cell r="T44">
            <v>138768000</v>
          </cell>
          <cell r="U44">
            <v>0</v>
          </cell>
          <cell r="V44">
            <v>0</v>
          </cell>
          <cell r="W44">
            <v>0</v>
          </cell>
          <cell r="X44">
            <v>29400</v>
          </cell>
          <cell r="Y44">
            <v>0.98</v>
          </cell>
          <cell r="Z44">
            <v>138768000</v>
          </cell>
          <cell r="AA44">
            <v>0</v>
          </cell>
          <cell r="AB44">
            <v>0</v>
          </cell>
          <cell r="AC44">
            <v>0</v>
          </cell>
          <cell r="AD44">
            <v>0</v>
          </cell>
          <cell r="AE44" t="str">
            <v>Belum Di lakukan Trial dengan Fasilitas Plant Banjaran masih tahap persiapan Dok</v>
          </cell>
          <cell r="AF44">
            <v>29400</v>
          </cell>
          <cell r="AG44">
            <v>0.98</v>
          </cell>
          <cell r="AH44">
            <v>138768000</v>
          </cell>
          <cell r="AI44">
            <v>0</v>
          </cell>
          <cell r="AJ44">
            <v>0</v>
          </cell>
          <cell r="AK44">
            <v>0</v>
          </cell>
          <cell r="AL44">
            <v>0</v>
          </cell>
          <cell r="AM44">
            <v>0</v>
          </cell>
          <cell r="AN44">
            <v>0</v>
          </cell>
          <cell r="AO44">
            <v>0</v>
          </cell>
          <cell r="AP44" t="str">
            <v>Belum Di lakukan Trial dengan Fasilitas Plant Banjaran dijadwalkan Maret 2021</v>
          </cell>
          <cell r="AQ44">
            <v>0</v>
          </cell>
          <cell r="AR44">
            <v>0</v>
          </cell>
          <cell r="AS44">
            <v>0</v>
          </cell>
          <cell r="AT44">
            <v>0</v>
          </cell>
          <cell r="AU44">
            <v>0</v>
          </cell>
          <cell r="AV44">
            <v>0</v>
          </cell>
          <cell r="AW44">
            <v>0</v>
          </cell>
          <cell r="AX44"/>
          <cell r="AY44">
            <v>0</v>
          </cell>
          <cell r="AZ44">
            <v>0</v>
          </cell>
          <cell r="BA44">
            <v>0</v>
          </cell>
          <cell r="BB44">
            <v>0</v>
          </cell>
          <cell r="BC44">
            <v>0</v>
          </cell>
          <cell r="BD44">
            <v>0</v>
          </cell>
          <cell r="BE44">
            <v>0</v>
          </cell>
          <cell r="BF44">
            <v>0</v>
          </cell>
          <cell r="BG44">
            <v>0</v>
          </cell>
        </row>
        <row r="45">
          <cell r="B45">
            <v>11000223</v>
          </cell>
          <cell r="C45" t="str">
            <v>METRONIDAZOLE 250 MG (DUS 100 TAB)</v>
          </cell>
          <cell r="D45" t="str">
            <v>S01</v>
          </cell>
          <cell r="E45">
            <v>100</v>
          </cell>
          <cell r="F45">
            <v>750000</v>
          </cell>
          <cell r="G45">
            <v>7500</v>
          </cell>
          <cell r="H45">
            <v>300</v>
          </cell>
          <cell r="I45">
            <v>400</v>
          </cell>
          <cell r="J45">
            <v>750000</v>
          </cell>
          <cell r="K45">
            <v>7500</v>
          </cell>
          <cell r="L45">
            <v>18302</v>
          </cell>
          <cell r="M45">
            <v>21309</v>
          </cell>
          <cell r="N45" t="str">
            <v>DUS</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cell r="AF45">
            <v>0</v>
          </cell>
          <cell r="AG45">
            <v>0</v>
          </cell>
          <cell r="AH45">
            <v>0</v>
          </cell>
          <cell r="AI45">
            <v>0</v>
          </cell>
          <cell r="AJ45">
            <v>0</v>
          </cell>
          <cell r="AK45">
            <v>0</v>
          </cell>
          <cell r="AL45">
            <v>0</v>
          </cell>
          <cell r="AM45">
            <v>0</v>
          </cell>
          <cell r="AN45">
            <v>0</v>
          </cell>
          <cell r="AO45">
            <v>0</v>
          </cell>
          <cell r="AP45"/>
          <cell r="AQ45">
            <v>0</v>
          </cell>
          <cell r="AR45">
            <v>0</v>
          </cell>
          <cell r="AS45">
            <v>0</v>
          </cell>
          <cell r="AT45">
            <v>0</v>
          </cell>
          <cell r="AU45">
            <v>0</v>
          </cell>
          <cell r="AV45">
            <v>0</v>
          </cell>
          <cell r="AW45">
            <v>0</v>
          </cell>
          <cell r="AX45"/>
          <cell r="AY45">
            <v>0</v>
          </cell>
          <cell r="AZ45">
            <v>0</v>
          </cell>
          <cell r="BA45">
            <v>0</v>
          </cell>
          <cell r="BB45">
            <v>0</v>
          </cell>
          <cell r="BC45">
            <v>0</v>
          </cell>
          <cell r="BD45">
            <v>0</v>
          </cell>
          <cell r="BE45">
            <v>0</v>
          </cell>
          <cell r="BF45">
            <v>0</v>
          </cell>
          <cell r="BG45">
            <v>0</v>
          </cell>
        </row>
        <row r="46">
          <cell r="B46">
            <v>11000225</v>
          </cell>
          <cell r="C46" t="str">
            <v>METRONIDAZOLE 500 MG (DUS 100 TAB)</v>
          </cell>
          <cell r="D46" t="str">
            <v>S01</v>
          </cell>
          <cell r="E46">
            <v>100</v>
          </cell>
          <cell r="F46">
            <v>500000</v>
          </cell>
          <cell r="G46">
            <v>5000</v>
          </cell>
          <cell r="H46">
            <v>280</v>
          </cell>
          <cell r="I46">
            <v>650</v>
          </cell>
          <cell r="J46">
            <v>430769.23076923075</v>
          </cell>
          <cell r="K46">
            <v>4307.6923076923076</v>
          </cell>
          <cell r="L46">
            <v>21597</v>
          </cell>
          <cell r="M46">
            <v>27963</v>
          </cell>
          <cell r="N46" t="str">
            <v>DUS</v>
          </cell>
          <cell r="O46">
            <v>49000</v>
          </cell>
          <cell r="P46">
            <v>11.375</v>
          </cell>
          <cell r="Q46">
            <v>1370187000</v>
          </cell>
          <cell r="R46">
            <v>24500</v>
          </cell>
          <cell r="S46">
            <v>5.6875</v>
          </cell>
          <cell r="T46">
            <v>685093500</v>
          </cell>
          <cell r="U46">
            <v>16490</v>
          </cell>
          <cell r="V46">
            <v>3.828035714285714</v>
          </cell>
          <cell r="W46">
            <v>461109870</v>
          </cell>
          <cell r="X46">
            <v>9800</v>
          </cell>
          <cell r="Y46">
            <v>2.2749999999999999</v>
          </cell>
          <cell r="Z46">
            <v>274037400</v>
          </cell>
          <cell r="AA46">
            <v>4023</v>
          </cell>
          <cell r="AB46">
            <v>0.93391071428571426</v>
          </cell>
          <cell r="AC46">
            <v>112495149</v>
          </cell>
          <cell r="AD46">
            <v>0.41051020408163263</v>
          </cell>
          <cell r="AE46" t="str">
            <v xml:space="preserve">Adanya kekurangan bahan kemas dus baru datang </v>
          </cell>
          <cell r="AF46">
            <v>5777</v>
          </cell>
          <cell r="AG46">
            <v>1.3410892857142858</v>
          </cell>
          <cell r="AH46">
            <v>161542251</v>
          </cell>
          <cell r="AI46">
            <v>9800</v>
          </cell>
          <cell r="AJ46">
            <v>2.2749999999999999</v>
          </cell>
          <cell r="AK46">
            <v>274037400</v>
          </cell>
          <cell r="AL46">
            <v>12467</v>
          </cell>
          <cell r="AM46">
            <v>2.8941249999999998</v>
          </cell>
          <cell r="AN46">
            <v>348614721</v>
          </cell>
          <cell r="AO46">
            <v>0.80034666495474094</v>
          </cell>
          <cell r="AP46" t="str">
            <v xml:space="preserve">Adanya kekurangan bahan kemas Dus </v>
          </cell>
          <cell r="AQ46">
            <v>4900</v>
          </cell>
          <cell r="AR46">
            <v>1.1375</v>
          </cell>
          <cell r="AS46">
            <v>137018700</v>
          </cell>
          <cell r="AT46">
            <v>0</v>
          </cell>
          <cell r="AU46">
            <v>0</v>
          </cell>
          <cell r="AV46">
            <v>0</v>
          </cell>
          <cell r="AW46">
            <v>0</v>
          </cell>
          <cell r="AX46"/>
          <cell r="AY46">
            <v>9800</v>
          </cell>
          <cell r="AZ46">
            <v>2.2749999999999999</v>
          </cell>
          <cell r="BA46">
            <v>274037400</v>
          </cell>
          <cell r="BB46">
            <v>4900</v>
          </cell>
          <cell r="BC46">
            <v>1.1375</v>
          </cell>
          <cell r="BD46">
            <v>137018700</v>
          </cell>
          <cell r="BE46">
            <v>9800</v>
          </cell>
          <cell r="BF46">
            <v>2.2749999999999999</v>
          </cell>
          <cell r="BG46">
            <v>274037400</v>
          </cell>
        </row>
        <row r="47">
          <cell r="B47">
            <v>11000227</v>
          </cell>
          <cell r="C47" t="str">
            <v>NIFEDIPIN 10 MG (DUS 100 TAB)</v>
          </cell>
          <cell r="D47" t="str">
            <v>S01</v>
          </cell>
          <cell r="E47">
            <v>100</v>
          </cell>
          <cell r="F47">
            <v>1000000</v>
          </cell>
          <cell r="G47">
            <v>10000</v>
          </cell>
          <cell r="H47">
            <v>300</v>
          </cell>
          <cell r="I47">
            <v>300</v>
          </cell>
          <cell r="J47">
            <v>1000000</v>
          </cell>
          <cell r="K47">
            <v>10000</v>
          </cell>
          <cell r="L47">
            <v>17197</v>
          </cell>
          <cell r="M47">
            <v>18122</v>
          </cell>
          <cell r="N47" t="str">
            <v>DUS</v>
          </cell>
          <cell r="O47">
            <v>49000</v>
          </cell>
          <cell r="P47">
            <v>4.9000000000000004</v>
          </cell>
          <cell r="Q47">
            <v>887978000</v>
          </cell>
          <cell r="R47">
            <v>29400</v>
          </cell>
          <cell r="S47">
            <v>2.94</v>
          </cell>
          <cell r="T47">
            <v>532786800</v>
          </cell>
          <cell r="U47">
            <v>0</v>
          </cell>
          <cell r="V47">
            <v>0</v>
          </cell>
          <cell r="W47">
            <v>0</v>
          </cell>
          <cell r="X47">
            <v>19600</v>
          </cell>
          <cell r="Y47">
            <v>1.96</v>
          </cell>
          <cell r="Z47">
            <v>355191200</v>
          </cell>
          <cell r="AA47">
            <v>0</v>
          </cell>
          <cell r="AB47">
            <v>0</v>
          </cell>
          <cell r="AC47">
            <v>0</v>
          </cell>
          <cell r="AD47">
            <v>0</v>
          </cell>
          <cell r="AE47" t="str">
            <v>Belum Di lakukan Trial dengan Fasilitas Plant Banjaran masih tahap persiapan Dok</v>
          </cell>
          <cell r="AF47">
            <v>19600</v>
          </cell>
          <cell r="AG47">
            <v>1.96</v>
          </cell>
          <cell r="AH47">
            <v>355191200</v>
          </cell>
          <cell r="AI47">
            <v>9800</v>
          </cell>
          <cell r="AJ47">
            <v>0.98</v>
          </cell>
          <cell r="AK47">
            <v>177595600</v>
          </cell>
          <cell r="AL47">
            <v>0</v>
          </cell>
          <cell r="AM47">
            <v>0</v>
          </cell>
          <cell r="AN47">
            <v>0</v>
          </cell>
          <cell r="AO47">
            <v>0</v>
          </cell>
          <cell r="AP47" t="str">
            <v xml:space="preserve">Baru dilakukan Trial dengan menggunakan Fasilitas banjaran tagl 15 Februari 2021, masih menunggu proses coating </v>
          </cell>
          <cell r="AQ47">
            <v>0</v>
          </cell>
          <cell r="AR47">
            <v>0</v>
          </cell>
          <cell r="AS47">
            <v>0</v>
          </cell>
          <cell r="AT47">
            <v>0</v>
          </cell>
          <cell r="AU47">
            <v>0</v>
          </cell>
          <cell r="AV47">
            <v>0</v>
          </cell>
          <cell r="AW47">
            <v>0</v>
          </cell>
          <cell r="AX47"/>
          <cell r="AY47">
            <v>0</v>
          </cell>
          <cell r="AZ47">
            <v>0</v>
          </cell>
          <cell r="BA47">
            <v>0</v>
          </cell>
          <cell r="BB47">
            <v>9800</v>
          </cell>
          <cell r="BC47">
            <v>0.98</v>
          </cell>
          <cell r="BD47">
            <v>177595600</v>
          </cell>
          <cell r="BE47">
            <v>9800</v>
          </cell>
          <cell r="BF47">
            <v>0.98</v>
          </cell>
          <cell r="BG47">
            <v>177595600</v>
          </cell>
        </row>
        <row r="48">
          <cell r="B48">
            <v>11000229</v>
          </cell>
          <cell r="C48" t="str">
            <v>ORALIT (DUS 100 SASE)</v>
          </cell>
          <cell r="D48" t="str">
            <v>S01</v>
          </cell>
          <cell r="E48">
            <v>100</v>
          </cell>
          <cell r="F48">
            <v>34000</v>
          </cell>
          <cell r="G48">
            <v>340</v>
          </cell>
          <cell r="H48">
            <v>280.8</v>
          </cell>
          <cell r="I48">
            <v>4.0999999999999996</v>
          </cell>
          <cell r="J48">
            <v>68487.804878048788</v>
          </cell>
          <cell r="K48">
            <v>684.87804878048792</v>
          </cell>
          <cell r="L48">
            <v>64469</v>
          </cell>
          <cell r="M48">
            <v>66474</v>
          </cell>
          <cell r="N48" t="str">
            <v>DUS</v>
          </cell>
          <cell r="O48">
            <v>20991</v>
          </cell>
          <cell r="P48">
            <v>30.649252136752132</v>
          </cell>
          <cell r="Q48">
            <v>1395355734</v>
          </cell>
          <cell r="R48">
            <v>8663</v>
          </cell>
          <cell r="S48">
            <v>12.648967236467234</v>
          </cell>
          <cell r="T48">
            <v>575864262</v>
          </cell>
          <cell r="U48">
            <v>0</v>
          </cell>
          <cell r="V48">
            <v>0</v>
          </cell>
          <cell r="W48">
            <v>0</v>
          </cell>
          <cell r="X48">
            <v>8663</v>
          </cell>
          <cell r="Y48">
            <v>12.648967236467234</v>
          </cell>
          <cell r="Z48">
            <v>575864262</v>
          </cell>
          <cell r="AA48">
            <v>0</v>
          </cell>
          <cell r="AB48">
            <v>0</v>
          </cell>
          <cell r="AC48">
            <v>0</v>
          </cell>
          <cell r="AD48">
            <v>0</v>
          </cell>
          <cell r="AE48" t="str">
            <v xml:space="preserve">Adanya Hold dari Tim SC karena Stok NDC Tinggi </v>
          </cell>
          <cell r="AF48">
            <v>8663</v>
          </cell>
          <cell r="AG48">
            <v>12.648967236467234</v>
          </cell>
          <cell r="AH48">
            <v>575864262</v>
          </cell>
          <cell r="AI48">
            <v>0</v>
          </cell>
          <cell r="AJ48">
            <v>0</v>
          </cell>
          <cell r="AK48">
            <v>0</v>
          </cell>
          <cell r="AL48">
            <v>0</v>
          </cell>
          <cell r="AM48">
            <v>0</v>
          </cell>
          <cell r="AN48">
            <v>0</v>
          </cell>
          <cell r="AO48">
            <v>0</v>
          </cell>
          <cell r="AP48" t="str">
            <v>Proses baru akan dilakukan maret  dengan menarik pesanan TW-3 untuk Effisiensi SDM</v>
          </cell>
          <cell r="AQ48">
            <v>0</v>
          </cell>
          <cell r="AR48">
            <v>0</v>
          </cell>
          <cell r="AS48">
            <v>0</v>
          </cell>
          <cell r="AT48">
            <v>0</v>
          </cell>
          <cell r="AU48">
            <v>0</v>
          </cell>
          <cell r="AV48">
            <v>0</v>
          </cell>
          <cell r="AW48">
            <v>0</v>
          </cell>
          <cell r="AX48"/>
          <cell r="AY48">
            <v>8663</v>
          </cell>
          <cell r="AZ48">
            <v>12.648967236467234</v>
          </cell>
          <cell r="BA48">
            <v>575864262</v>
          </cell>
          <cell r="BB48">
            <v>1666</v>
          </cell>
          <cell r="BC48">
            <v>2.4325498575498572</v>
          </cell>
          <cell r="BD48">
            <v>110745684</v>
          </cell>
          <cell r="BE48">
            <v>1999</v>
          </cell>
          <cell r="BF48">
            <v>2.9187678062678057</v>
          </cell>
          <cell r="BG48">
            <v>132881526</v>
          </cell>
        </row>
        <row r="49">
          <cell r="B49">
            <v>11000232</v>
          </cell>
          <cell r="C49" t="str">
            <v>PARACETAMOL SIRUP (BTL 60 ML)</v>
          </cell>
          <cell r="D49" t="str">
            <v>S01</v>
          </cell>
          <cell r="E49">
            <v>1</v>
          </cell>
          <cell r="F49">
            <v>15000</v>
          </cell>
          <cell r="G49">
            <v>15000</v>
          </cell>
          <cell r="H49">
            <v>900</v>
          </cell>
          <cell r="I49">
            <v>60</v>
          </cell>
          <cell r="J49">
            <v>15000</v>
          </cell>
          <cell r="K49">
            <v>15000</v>
          </cell>
          <cell r="L49">
            <v>3968</v>
          </cell>
          <cell r="M49">
            <v>3291</v>
          </cell>
          <cell r="N49" t="str">
            <v>BT</v>
          </cell>
          <cell r="O49" t="e">
            <v>#REF!</v>
          </cell>
          <cell r="P49" t="e">
            <v>#REF!</v>
          </cell>
          <cell r="Q49" t="e">
            <v>#REF!</v>
          </cell>
          <cell r="R49">
            <v>44100</v>
          </cell>
          <cell r="S49">
            <v>2.94</v>
          </cell>
          <cell r="T49">
            <v>145133100</v>
          </cell>
          <cell r="U49">
            <v>0</v>
          </cell>
          <cell r="V49">
            <v>0</v>
          </cell>
          <cell r="W49">
            <v>0</v>
          </cell>
          <cell r="X49">
            <v>0</v>
          </cell>
          <cell r="Y49">
            <v>0</v>
          </cell>
          <cell r="Z49">
            <v>0</v>
          </cell>
          <cell r="AA49">
            <v>0</v>
          </cell>
          <cell r="AB49">
            <v>0</v>
          </cell>
          <cell r="AC49">
            <v>0</v>
          </cell>
          <cell r="AD49">
            <v>0</v>
          </cell>
          <cell r="AE49"/>
          <cell r="AF49">
            <v>0</v>
          </cell>
          <cell r="AG49">
            <v>0</v>
          </cell>
          <cell r="AH49">
            <v>0</v>
          </cell>
          <cell r="AI49">
            <v>0</v>
          </cell>
          <cell r="AJ49">
            <v>0</v>
          </cell>
          <cell r="AK49">
            <v>0</v>
          </cell>
          <cell r="AL49">
            <v>0</v>
          </cell>
          <cell r="AM49">
            <v>0</v>
          </cell>
          <cell r="AN49">
            <v>0</v>
          </cell>
          <cell r="AO49">
            <v>0</v>
          </cell>
          <cell r="AP49"/>
          <cell r="AQ49">
            <v>44100</v>
          </cell>
          <cell r="AR49">
            <v>2.94</v>
          </cell>
          <cell r="AS49">
            <v>145133100</v>
          </cell>
          <cell r="AT49">
            <v>0</v>
          </cell>
          <cell r="AU49">
            <v>0</v>
          </cell>
          <cell r="AV49">
            <v>0</v>
          </cell>
          <cell r="AW49">
            <v>0</v>
          </cell>
          <cell r="AX49"/>
          <cell r="AY49" t="e">
            <v>#REF!</v>
          </cell>
          <cell r="AZ49" t="e">
            <v>#REF!</v>
          </cell>
          <cell r="BA49" t="e">
            <v>#REF!</v>
          </cell>
          <cell r="BB49" t="e">
            <v>#REF!</v>
          </cell>
          <cell r="BC49" t="e">
            <v>#REF!</v>
          </cell>
          <cell r="BD49" t="e">
            <v>#REF!</v>
          </cell>
          <cell r="BE49" t="e">
            <v>#REF!</v>
          </cell>
          <cell r="BF49" t="e">
            <v>#REF!</v>
          </cell>
          <cell r="BG49" t="e">
            <v>#REF!</v>
          </cell>
        </row>
        <row r="50">
          <cell r="B50">
            <v>11000233</v>
          </cell>
          <cell r="C50" t="str">
            <v>PHENOBARBITAL 30 MG TAB (DUS 100 TAB)</v>
          </cell>
          <cell r="D50" t="str">
            <v>S01</v>
          </cell>
          <cell r="E50">
            <v>100</v>
          </cell>
          <cell r="F50">
            <v>2400000</v>
          </cell>
          <cell r="G50">
            <v>24000</v>
          </cell>
          <cell r="H50">
            <v>300</v>
          </cell>
          <cell r="I50">
            <v>125</v>
          </cell>
          <cell r="J50">
            <v>2400000</v>
          </cell>
          <cell r="K50">
            <v>24000</v>
          </cell>
          <cell r="L50">
            <v>11967</v>
          </cell>
          <cell r="M50">
            <v>16270</v>
          </cell>
          <cell r="N50" t="str">
            <v>DUS</v>
          </cell>
          <cell r="O50" t="e">
            <v>#REF!</v>
          </cell>
          <cell r="P50" t="e">
            <v>#REF!</v>
          </cell>
          <cell r="Q50" t="e">
            <v>#REF!</v>
          </cell>
          <cell r="R50">
            <v>70560</v>
          </cell>
          <cell r="S50">
            <v>2.94</v>
          </cell>
          <cell r="T50">
            <v>1148011200</v>
          </cell>
          <cell r="U50">
            <v>0</v>
          </cell>
          <cell r="V50">
            <v>0</v>
          </cell>
          <cell r="W50">
            <v>0</v>
          </cell>
          <cell r="X50">
            <v>0</v>
          </cell>
          <cell r="Y50">
            <v>0</v>
          </cell>
          <cell r="Z50">
            <v>0</v>
          </cell>
          <cell r="AA50">
            <v>0</v>
          </cell>
          <cell r="AB50">
            <v>0</v>
          </cell>
          <cell r="AC50">
            <v>0</v>
          </cell>
          <cell r="AD50">
            <v>0</v>
          </cell>
          <cell r="AE50"/>
          <cell r="AF50">
            <v>0</v>
          </cell>
          <cell r="AG50">
            <v>0</v>
          </cell>
          <cell r="AH50">
            <v>0</v>
          </cell>
          <cell r="AI50">
            <v>23520</v>
          </cell>
          <cell r="AJ50">
            <v>0.98</v>
          </cell>
          <cell r="AK50">
            <v>382670400</v>
          </cell>
          <cell r="AL50">
            <v>0</v>
          </cell>
          <cell r="AM50">
            <v>0</v>
          </cell>
          <cell r="AN50">
            <v>0</v>
          </cell>
          <cell r="AO50">
            <v>0</v>
          </cell>
          <cell r="AP50" t="str">
            <v>Baru dilakukan trial dengan menggunakan fasilitas banjaran tgl. 3 Feb 2021  masih pemantauan PP</v>
          </cell>
          <cell r="AQ50">
            <v>47040</v>
          </cell>
          <cell r="AR50">
            <v>1.96</v>
          </cell>
          <cell r="AS50">
            <v>765340800</v>
          </cell>
          <cell r="AT50">
            <v>21733</v>
          </cell>
          <cell r="AU50">
            <v>0.90554166666666669</v>
          </cell>
          <cell r="AV50">
            <v>353595910</v>
          </cell>
          <cell r="AW50">
            <v>0.46201105442176871</v>
          </cell>
          <cell r="AX50"/>
          <cell r="AY50">
            <v>23520</v>
          </cell>
          <cell r="AZ50">
            <v>0.98</v>
          </cell>
          <cell r="BA50">
            <v>382670400</v>
          </cell>
          <cell r="BB50" t="e">
            <v>#REF!</v>
          </cell>
          <cell r="BC50" t="e">
            <v>#REF!</v>
          </cell>
          <cell r="BD50" t="e">
            <v>#REF!</v>
          </cell>
          <cell r="BE50">
            <v>163574</v>
          </cell>
          <cell r="BF50">
            <v>6.8155833333333335</v>
          </cell>
          <cell r="BG50">
            <v>2661348980</v>
          </cell>
        </row>
        <row r="51">
          <cell r="B51">
            <v>11000241</v>
          </cell>
          <cell r="C51" t="str">
            <v>PIROXICAM 10 MG (DUS 100 TAB)</v>
          </cell>
          <cell r="D51" t="str">
            <v>S01</v>
          </cell>
          <cell r="E51">
            <v>100</v>
          </cell>
          <cell r="F51">
            <v>2000000</v>
          </cell>
          <cell r="G51">
            <v>20000</v>
          </cell>
          <cell r="H51">
            <v>300</v>
          </cell>
          <cell r="I51">
            <v>150</v>
          </cell>
          <cell r="J51">
            <v>2000000</v>
          </cell>
          <cell r="K51">
            <v>20000</v>
          </cell>
          <cell r="L51">
            <v>11434</v>
          </cell>
          <cell r="M51">
            <v>12317</v>
          </cell>
          <cell r="N51" t="str">
            <v>DUS</v>
          </cell>
          <cell r="O51">
            <v>58800</v>
          </cell>
          <cell r="P51">
            <v>2.94</v>
          </cell>
          <cell r="Q51">
            <v>724239600</v>
          </cell>
          <cell r="R51">
            <v>0</v>
          </cell>
          <cell r="S51">
            <v>0</v>
          </cell>
          <cell r="T51">
            <v>0</v>
          </cell>
          <cell r="U51">
            <v>0</v>
          </cell>
          <cell r="V51">
            <v>0</v>
          </cell>
          <cell r="W51">
            <v>0</v>
          </cell>
          <cell r="X51">
            <v>0</v>
          </cell>
          <cell r="Y51">
            <v>0</v>
          </cell>
          <cell r="Z51">
            <v>0</v>
          </cell>
          <cell r="AA51">
            <v>0</v>
          </cell>
          <cell r="AB51">
            <v>0</v>
          </cell>
          <cell r="AC51">
            <v>0</v>
          </cell>
          <cell r="AD51">
            <v>0</v>
          </cell>
          <cell r="AE51"/>
          <cell r="AF51">
            <v>0</v>
          </cell>
          <cell r="AG51">
            <v>0</v>
          </cell>
          <cell r="AH51">
            <v>0</v>
          </cell>
          <cell r="AI51">
            <v>0</v>
          </cell>
          <cell r="AJ51">
            <v>0</v>
          </cell>
          <cell r="AK51">
            <v>0</v>
          </cell>
          <cell r="AL51">
            <v>0</v>
          </cell>
          <cell r="AM51">
            <v>0</v>
          </cell>
          <cell r="AN51">
            <v>0</v>
          </cell>
          <cell r="AO51">
            <v>0</v>
          </cell>
          <cell r="AP51"/>
          <cell r="AQ51">
            <v>0</v>
          </cell>
          <cell r="AR51">
            <v>0</v>
          </cell>
          <cell r="AS51">
            <v>0</v>
          </cell>
          <cell r="AT51">
            <v>0</v>
          </cell>
          <cell r="AU51">
            <v>0</v>
          </cell>
          <cell r="AV51">
            <v>0</v>
          </cell>
          <cell r="AW51">
            <v>0</v>
          </cell>
          <cell r="AX51"/>
          <cell r="AY51">
            <v>19600</v>
          </cell>
          <cell r="AZ51">
            <v>0.98</v>
          </cell>
          <cell r="BA51">
            <v>241413200</v>
          </cell>
          <cell r="BB51">
            <v>19600</v>
          </cell>
          <cell r="BC51">
            <v>0.98</v>
          </cell>
          <cell r="BD51">
            <v>241413200</v>
          </cell>
          <cell r="BE51">
            <v>19600</v>
          </cell>
          <cell r="BF51">
            <v>0.98</v>
          </cell>
          <cell r="BG51">
            <v>241413200</v>
          </cell>
        </row>
        <row r="52">
          <cell r="B52">
            <v>11000243</v>
          </cell>
          <cell r="C52" t="str">
            <v>PIROXICAM 20 MG (DUS 100 TAB)</v>
          </cell>
          <cell r="D52" t="str">
            <v>S01</v>
          </cell>
          <cell r="E52">
            <v>100</v>
          </cell>
          <cell r="F52">
            <v>1200000</v>
          </cell>
          <cell r="G52">
            <v>12000</v>
          </cell>
          <cell r="H52">
            <v>280</v>
          </cell>
          <cell r="I52">
            <v>250</v>
          </cell>
          <cell r="J52">
            <v>1120000</v>
          </cell>
          <cell r="K52">
            <v>11200</v>
          </cell>
          <cell r="L52">
            <v>14176</v>
          </cell>
          <cell r="M52">
            <v>16237</v>
          </cell>
          <cell r="N52" t="str">
            <v>DUS</v>
          </cell>
          <cell r="O52">
            <v>450016</v>
          </cell>
          <cell r="P52">
            <v>40.18</v>
          </cell>
          <cell r="Q52">
            <v>7306909792</v>
          </cell>
          <cell r="R52">
            <v>307328</v>
          </cell>
          <cell r="S52">
            <v>27.439999999999998</v>
          </cell>
          <cell r="T52">
            <v>4990084736</v>
          </cell>
          <cell r="U52">
            <v>0</v>
          </cell>
          <cell r="V52">
            <v>0</v>
          </cell>
          <cell r="W52">
            <v>0</v>
          </cell>
          <cell r="X52">
            <v>134848</v>
          </cell>
          <cell r="Y52">
            <v>12.04</v>
          </cell>
          <cell r="Z52">
            <v>2189526976</v>
          </cell>
          <cell r="AA52">
            <v>0</v>
          </cell>
          <cell r="AB52">
            <v>0</v>
          </cell>
          <cell r="AC52">
            <v>0</v>
          </cell>
          <cell r="AD52">
            <v>0</v>
          </cell>
          <cell r="AE52" t="str">
            <v xml:space="preserve">Adanya proses bea cukai untuk proses pengadaan Ethanol di Banjaran </v>
          </cell>
          <cell r="AF52">
            <v>134848</v>
          </cell>
          <cell r="AG52">
            <v>12.04</v>
          </cell>
          <cell r="AH52">
            <v>2189526976</v>
          </cell>
          <cell r="AI52">
            <v>113680</v>
          </cell>
          <cell r="AJ52">
            <v>10.15</v>
          </cell>
          <cell r="AK52">
            <v>1845822160</v>
          </cell>
          <cell r="AL52">
            <v>0</v>
          </cell>
          <cell r="AM52">
            <v>0</v>
          </cell>
          <cell r="AN52">
            <v>0</v>
          </cell>
          <cell r="AO52">
            <v>0</v>
          </cell>
          <cell r="AP52" t="str">
            <v>Adanya proses bea cukai untuk proses pengadaan Ethanol di Banjaran sehingga proses produksi di prioritaskan untuk produk citto</v>
          </cell>
          <cell r="AQ52">
            <v>58800</v>
          </cell>
          <cell r="AR52">
            <v>5.25</v>
          </cell>
          <cell r="AS52">
            <v>954735600</v>
          </cell>
          <cell r="AT52">
            <v>100142</v>
          </cell>
          <cell r="AU52">
            <v>8.9412500000000001</v>
          </cell>
          <cell r="AV52">
            <v>1626005654</v>
          </cell>
          <cell r="AW52">
            <v>1.703095238095238</v>
          </cell>
          <cell r="AX52"/>
          <cell r="AY52">
            <v>0</v>
          </cell>
          <cell r="AZ52">
            <v>0</v>
          </cell>
          <cell r="BA52">
            <v>0</v>
          </cell>
          <cell r="BB52">
            <v>76832</v>
          </cell>
          <cell r="BC52">
            <v>6.86</v>
          </cell>
          <cell r="BD52">
            <v>1247521184</v>
          </cell>
          <cell r="BE52">
            <v>65856</v>
          </cell>
          <cell r="BF52">
            <v>5.88</v>
          </cell>
          <cell r="BG52">
            <v>1069303872</v>
          </cell>
        </row>
        <row r="53">
          <cell r="B53">
            <v>11000248</v>
          </cell>
          <cell r="C53" t="str">
            <v>PYRANTEL 125 MG (DUS 100 TAB)</v>
          </cell>
          <cell r="D53" t="str">
            <v>S01</v>
          </cell>
          <cell r="E53">
            <v>100</v>
          </cell>
          <cell r="F53">
            <v>450000</v>
          </cell>
          <cell r="G53">
            <v>4500</v>
          </cell>
          <cell r="H53">
            <v>252</v>
          </cell>
          <cell r="I53">
            <v>560</v>
          </cell>
          <cell r="J53">
            <v>450000</v>
          </cell>
          <cell r="K53">
            <v>4500</v>
          </cell>
          <cell r="L53">
            <v>40043</v>
          </cell>
          <cell r="M53">
            <v>56782</v>
          </cell>
          <cell r="N53" t="str">
            <v>DUS</v>
          </cell>
          <cell r="O53">
            <v>13230</v>
          </cell>
          <cell r="P53">
            <v>2.94</v>
          </cell>
          <cell r="Q53">
            <v>751225860</v>
          </cell>
          <cell r="R53">
            <v>13230</v>
          </cell>
          <cell r="S53">
            <v>2.94</v>
          </cell>
          <cell r="T53">
            <v>751225860</v>
          </cell>
          <cell r="U53">
            <v>0</v>
          </cell>
          <cell r="V53">
            <v>0</v>
          </cell>
          <cell r="W53">
            <v>0</v>
          </cell>
          <cell r="X53">
            <v>8820</v>
          </cell>
          <cell r="Y53">
            <v>1.96</v>
          </cell>
          <cell r="Z53">
            <v>500817240</v>
          </cell>
          <cell r="AA53">
            <v>0</v>
          </cell>
          <cell r="AB53">
            <v>0</v>
          </cell>
          <cell r="AC53">
            <v>0</v>
          </cell>
          <cell r="AD53">
            <v>0</v>
          </cell>
          <cell r="AE53" t="str">
            <v>Belum Di lakukan Trial dengan Fasilitas Plant Banjaran masih tahap persiapan Dok</v>
          </cell>
          <cell r="AF53">
            <v>8820</v>
          </cell>
          <cell r="AG53">
            <v>1.96</v>
          </cell>
          <cell r="AH53">
            <v>500817240</v>
          </cell>
          <cell r="AI53">
            <v>0</v>
          </cell>
          <cell r="AJ53">
            <v>0</v>
          </cell>
          <cell r="AK53">
            <v>0</v>
          </cell>
          <cell r="AL53">
            <v>0</v>
          </cell>
          <cell r="AM53">
            <v>0</v>
          </cell>
          <cell r="AN53">
            <v>0</v>
          </cell>
          <cell r="AO53">
            <v>0</v>
          </cell>
          <cell r="AP53" t="str">
            <v>Baru dilakukan trial dengan menggunakan fasilitas banjaran tgl. 22 Feb 2021  masih pemantauan PP untuk tahap proses pencetakan</v>
          </cell>
          <cell r="AQ53">
            <v>4410</v>
          </cell>
          <cell r="AR53">
            <v>0.98</v>
          </cell>
          <cell r="AS53">
            <v>250408620</v>
          </cell>
          <cell r="AT53">
            <v>0</v>
          </cell>
          <cell r="AU53">
            <v>0</v>
          </cell>
          <cell r="AV53">
            <v>0</v>
          </cell>
          <cell r="AW53">
            <v>0</v>
          </cell>
          <cell r="AX53"/>
          <cell r="AY53">
            <v>0</v>
          </cell>
          <cell r="AZ53">
            <v>0</v>
          </cell>
          <cell r="BA53">
            <v>0</v>
          </cell>
          <cell r="BB53">
            <v>0</v>
          </cell>
          <cell r="BC53">
            <v>0</v>
          </cell>
          <cell r="BD53">
            <v>0</v>
          </cell>
          <cell r="BE53">
            <v>0</v>
          </cell>
          <cell r="BF53">
            <v>0</v>
          </cell>
          <cell r="BG53">
            <v>0</v>
          </cell>
        </row>
        <row r="54">
          <cell r="B54">
            <v>11000251</v>
          </cell>
          <cell r="C54" t="str">
            <v>PYRAZINAMIDE 500 MG (DUS 100 TAB)</v>
          </cell>
          <cell r="D54" t="str">
            <v>S01</v>
          </cell>
          <cell r="E54">
            <v>100</v>
          </cell>
          <cell r="F54">
            <v>500000</v>
          </cell>
          <cell r="G54">
            <v>5000</v>
          </cell>
          <cell r="H54">
            <v>350</v>
          </cell>
          <cell r="I54">
            <v>700</v>
          </cell>
          <cell r="J54">
            <v>500000</v>
          </cell>
          <cell r="K54">
            <v>5000</v>
          </cell>
          <cell r="L54">
            <v>29386</v>
          </cell>
          <cell r="M54">
            <v>31514</v>
          </cell>
          <cell r="N54" t="str">
            <v>DUS</v>
          </cell>
          <cell r="O54">
            <v>24500</v>
          </cell>
          <cell r="P54">
            <v>4.9000000000000004</v>
          </cell>
          <cell r="Q54">
            <v>772093000</v>
          </cell>
          <cell r="R54">
            <v>9800</v>
          </cell>
          <cell r="S54">
            <v>1.96</v>
          </cell>
          <cell r="T54">
            <v>308837200</v>
          </cell>
          <cell r="U54">
            <v>0</v>
          </cell>
          <cell r="V54">
            <v>0</v>
          </cell>
          <cell r="W54">
            <v>0</v>
          </cell>
          <cell r="X54">
            <v>4900</v>
          </cell>
          <cell r="Y54">
            <v>0.98</v>
          </cell>
          <cell r="Z54">
            <v>154418600</v>
          </cell>
          <cell r="AA54">
            <v>0</v>
          </cell>
          <cell r="AB54">
            <v>0</v>
          </cell>
          <cell r="AC54">
            <v>0</v>
          </cell>
          <cell r="AD54">
            <v>0</v>
          </cell>
          <cell r="AE54" t="str">
            <v>Belum Di lakukan Trial dengan Fasilitas Plant Banjaran masih tahap persiapan Dok</v>
          </cell>
          <cell r="AF54">
            <v>4900</v>
          </cell>
          <cell r="AG54">
            <v>0.98</v>
          </cell>
          <cell r="AH54">
            <v>154418600</v>
          </cell>
          <cell r="AI54">
            <v>4900</v>
          </cell>
          <cell r="AJ54">
            <v>0.98</v>
          </cell>
          <cell r="AK54">
            <v>154418600</v>
          </cell>
          <cell r="AL54">
            <v>0</v>
          </cell>
          <cell r="AM54">
            <v>0</v>
          </cell>
          <cell r="AN54">
            <v>0</v>
          </cell>
          <cell r="AO54">
            <v>0</v>
          </cell>
          <cell r="AP54" t="str">
            <v>Baru dilakukan trial dengan menggunakan fasilitas banjaran tgl. 10 Feb 2021  masih pemantauan PP untuk tahap proses pencetakan</v>
          </cell>
          <cell r="AQ54">
            <v>0</v>
          </cell>
          <cell r="AR54">
            <v>0</v>
          </cell>
          <cell r="AS54">
            <v>0</v>
          </cell>
          <cell r="AT54">
            <v>3852</v>
          </cell>
          <cell r="AU54">
            <v>0.77039999999999997</v>
          </cell>
          <cell r="AV54">
            <v>121391928</v>
          </cell>
          <cell r="AW54">
            <v>0</v>
          </cell>
          <cell r="AX54"/>
          <cell r="AY54">
            <v>4900</v>
          </cell>
          <cell r="AZ54">
            <v>0.98</v>
          </cell>
          <cell r="BA54">
            <v>154418600</v>
          </cell>
          <cell r="BB54">
            <v>4900</v>
          </cell>
          <cell r="BC54">
            <v>0.98</v>
          </cell>
          <cell r="BD54">
            <v>154418600</v>
          </cell>
          <cell r="BE54">
            <v>4900</v>
          </cell>
          <cell r="BF54">
            <v>0.98</v>
          </cell>
          <cell r="BG54">
            <v>154418600</v>
          </cell>
        </row>
        <row r="55">
          <cell r="B55">
            <v>11000253</v>
          </cell>
          <cell r="C55" t="str">
            <v>QUININE 222 MG TAB (DUS 60 TAB)</v>
          </cell>
          <cell r="D55" t="str">
            <v>S01</v>
          </cell>
          <cell r="E55">
            <v>60</v>
          </cell>
          <cell r="F55">
            <v>1200000</v>
          </cell>
          <cell r="G55">
            <v>20000</v>
          </cell>
          <cell r="H55">
            <v>318</v>
          </cell>
          <cell r="I55">
            <v>265</v>
          </cell>
          <cell r="J55">
            <v>1200000</v>
          </cell>
          <cell r="K55">
            <v>20000</v>
          </cell>
          <cell r="L55">
            <v>23349</v>
          </cell>
          <cell r="M55">
            <v>23349</v>
          </cell>
          <cell r="N55" t="str">
            <v>DUS</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cell r="AF55">
            <v>0</v>
          </cell>
          <cell r="AG55">
            <v>0</v>
          </cell>
          <cell r="AH55">
            <v>0</v>
          </cell>
          <cell r="AI55">
            <v>0</v>
          </cell>
          <cell r="AJ55">
            <v>0</v>
          </cell>
          <cell r="AK55">
            <v>0</v>
          </cell>
          <cell r="AL55">
            <v>0</v>
          </cell>
          <cell r="AM55">
            <v>0</v>
          </cell>
          <cell r="AN55">
            <v>0</v>
          </cell>
          <cell r="AO55">
            <v>0</v>
          </cell>
          <cell r="AP55"/>
          <cell r="AQ55">
            <v>0</v>
          </cell>
          <cell r="AR55">
            <v>0</v>
          </cell>
          <cell r="AS55">
            <v>0</v>
          </cell>
          <cell r="AT55">
            <v>0</v>
          </cell>
          <cell r="AU55">
            <v>0</v>
          </cell>
          <cell r="AV55">
            <v>0</v>
          </cell>
          <cell r="AW55">
            <v>0</v>
          </cell>
          <cell r="AX55"/>
          <cell r="AY55">
            <v>0</v>
          </cell>
          <cell r="AZ55">
            <v>0</v>
          </cell>
          <cell r="BA55">
            <v>0</v>
          </cell>
          <cell r="BB55">
            <v>0</v>
          </cell>
          <cell r="BC55">
            <v>0</v>
          </cell>
          <cell r="BD55">
            <v>0</v>
          </cell>
          <cell r="BE55">
            <v>0</v>
          </cell>
          <cell r="BF55">
            <v>0</v>
          </cell>
          <cell r="BG55">
            <v>0</v>
          </cell>
        </row>
        <row r="56">
          <cell r="B56">
            <v>11000256</v>
          </cell>
          <cell r="C56" t="str">
            <v>RANITIDIN 150 MG (DUS 30 TAB)</v>
          </cell>
          <cell r="D56" t="str">
            <v>S01</v>
          </cell>
          <cell r="E56">
            <v>30</v>
          </cell>
          <cell r="F56">
            <v>600000</v>
          </cell>
          <cell r="G56">
            <v>20000</v>
          </cell>
          <cell r="H56">
            <v>150</v>
          </cell>
          <cell r="I56">
            <v>250</v>
          </cell>
          <cell r="J56">
            <v>600000</v>
          </cell>
          <cell r="K56">
            <v>20000</v>
          </cell>
          <cell r="L56">
            <v>11088</v>
          </cell>
          <cell r="M56">
            <v>11088</v>
          </cell>
          <cell r="N56" t="str">
            <v>DUS</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cell r="AF56">
            <v>0</v>
          </cell>
          <cell r="AG56">
            <v>0</v>
          </cell>
          <cell r="AH56">
            <v>0</v>
          </cell>
          <cell r="AI56">
            <v>0</v>
          </cell>
          <cell r="AJ56">
            <v>0</v>
          </cell>
          <cell r="AK56">
            <v>0</v>
          </cell>
          <cell r="AL56">
            <v>0</v>
          </cell>
          <cell r="AM56">
            <v>0</v>
          </cell>
          <cell r="AN56">
            <v>0</v>
          </cell>
          <cell r="AO56">
            <v>0</v>
          </cell>
          <cell r="AP56"/>
          <cell r="AQ56">
            <v>0</v>
          </cell>
          <cell r="AR56">
            <v>0</v>
          </cell>
          <cell r="AS56">
            <v>0</v>
          </cell>
          <cell r="AT56">
            <v>0</v>
          </cell>
          <cell r="AU56">
            <v>0</v>
          </cell>
          <cell r="AV56">
            <v>0</v>
          </cell>
          <cell r="AW56">
            <v>0</v>
          </cell>
          <cell r="AX56"/>
          <cell r="AY56">
            <v>0</v>
          </cell>
          <cell r="AZ56">
            <v>0</v>
          </cell>
          <cell r="BA56">
            <v>0</v>
          </cell>
          <cell r="BB56">
            <v>0</v>
          </cell>
          <cell r="BC56">
            <v>0</v>
          </cell>
          <cell r="BD56">
            <v>0</v>
          </cell>
          <cell r="BE56">
            <v>0</v>
          </cell>
          <cell r="BF56">
            <v>0</v>
          </cell>
          <cell r="BG56">
            <v>0</v>
          </cell>
        </row>
        <row r="57">
          <cell r="B57">
            <v>11000259</v>
          </cell>
          <cell r="C57" t="str">
            <v>SALBUTAMOL 2 MG (DUS 100 TAB)</v>
          </cell>
          <cell r="D57" t="str">
            <v>S01</v>
          </cell>
          <cell r="E57">
            <v>100</v>
          </cell>
          <cell r="F57">
            <v>2400000</v>
          </cell>
          <cell r="G57">
            <v>24000</v>
          </cell>
          <cell r="H57">
            <v>280</v>
          </cell>
          <cell r="I57">
            <v>110</v>
          </cell>
          <cell r="J57">
            <v>2545454.5454545454</v>
          </cell>
          <cell r="K57">
            <v>25454.545454545456</v>
          </cell>
          <cell r="L57">
            <v>8849</v>
          </cell>
          <cell r="M57">
            <v>8804</v>
          </cell>
          <cell r="N57" t="str">
            <v>DUS</v>
          </cell>
          <cell r="O57">
            <v>411248</v>
          </cell>
          <cell r="P57">
            <v>16.156171428571426</v>
          </cell>
          <cell r="Q57">
            <v>3620627392</v>
          </cell>
          <cell r="R57">
            <v>211680</v>
          </cell>
          <cell r="S57">
            <v>8.3159999999999989</v>
          </cell>
          <cell r="T57">
            <v>1863630720</v>
          </cell>
          <cell r="U57">
            <v>49324</v>
          </cell>
          <cell r="V57">
            <v>1.9377285714285712</v>
          </cell>
          <cell r="W57">
            <v>434248496</v>
          </cell>
          <cell r="X57">
            <v>70560</v>
          </cell>
          <cell r="Y57">
            <v>2.7719999999999998</v>
          </cell>
          <cell r="Z57">
            <v>621210240</v>
          </cell>
          <cell r="AA57">
            <v>49324</v>
          </cell>
          <cell r="AB57">
            <v>1.9377285714285712</v>
          </cell>
          <cell r="AC57">
            <v>434248496</v>
          </cell>
          <cell r="AD57">
            <v>0.6990362811791383</v>
          </cell>
          <cell r="AE57" t="str">
            <v xml:space="preserve">Adanya kekurangan bahan baku pembantu POvidon K30 baru datang 26 jan 2021 </v>
          </cell>
          <cell r="AF57">
            <v>21236</v>
          </cell>
          <cell r="AG57">
            <v>0.83427142857142855</v>
          </cell>
          <cell r="AH57">
            <v>186961744</v>
          </cell>
          <cell r="AI57">
            <v>70560</v>
          </cell>
          <cell r="AJ57">
            <v>2.7719999999999998</v>
          </cell>
          <cell r="AK57">
            <v>621210240</v>
          </cell>
          <cell r="AL57">
            <v>0</v>
          </cell>
          <cell r="AM57">
            <v>0</v>
          </cell>
          <cell r="AN57">
            <v>0</v>
          </cell>
          <cell r="AO57">
            <v>0</v>
          </cell>
          <cell r="AP57" t="str">
            <v>Antri Proses Striping</v>
          </cell>
          <cell r="AQ57">
            <v>70560</v>
          </cell>
          <cell r="AR57">
            <v>2.7719999999999998</v>
          </cell>
          <cell r="AS57">
            <v>621210240</v>
          </cell>
          <cell r="AT57">
            <v>44663</v>
          </cell>
          <cell r="AU57">
            <v>1.754617857142857</v>
          </cell>
          <cell r="AV57">
            <v>393213052</v>
          </cell>
          <cell r="AW57">
            <v>0.63297902494331071</v>
          </cell>
          <cell r="AX57"/>
          <cell r="AY57">
            <v>49892</v>
          </cell>
          <cell r="AZ57">
            <v>1.960042857142857</v>
          </cell>
          <cell r="BA57">
            <v>439249168</v>
          </cell>
          <cell r="BB57">
            <v>74838</v>
          </cell>
          <cell r="BC57">
            <v>2.9400642857142856</v>
          </cell>
          <cell r="BD57">
            <v>658873752</v>
          </cell>
          <cell r="BE57">
            <v>74838</v>
          </cell>
          <cell r="BF57">
            <v>2.9400642857142856</v>
          </cell>
          <cell r="BG57">
            <v>658873752</v>
          </cell>
        </row>
        <row r="58">
          <cell r="B58">
            <v>11000262</v>
          </cell>
          <cell r="C58" t="str">
            <v>SALBUTAMOL 4 MG (DUS 100 TAB)</v>
          </cell>
          <cell r="D58" t="str">
            <v>S01</v>
          </cell>
          <cell r="E58">
            <v>100</v>
          </cell>
          <cell r="F58">
            <v>2400000</v>
          </cell>
          <cell r="G58">
            <v>24000</v>
          </cell>
          <cell r="H58">
            <v>300</v>
          </cell>
          <cell r="I58">
            <v>100</v>
          </cell>
          <cell r="J58">
            <v>3000000</v>
          </cell>
          <cell r="K58">
            <v>30000</v>
          </cell>
          <cell r="L58">
            <v>9274</v>
          </cell>
          <cell r="M58">
            <v>10362</v>
          </cell>
          <cell r="N58" t="str">
            <v>DUS</v>
          </cell>
          <cell r="O58" t="e">
            <v>#REF!</v>
          </cell>
          <cell r="P58" t="e">
            <v>#REF!</v>
          </cell>
          <cell r="Q58" t="e">
            <v>#REF!</v>
          </cell>
          <cell r="R58">
            <v>164640</v>
          </cell>
          <cell r="S58">
            <v>5.4879999999999995</v>
          </cell>
          <cell r="T58">
            <v>1705999680</v>
          </cell>
          <cell r="U58">
            <v>29511</v>
          </cell>
          <cell r="V58">
            <v>0.98370000000000002</v>
          </cell>
          <cell r="W58">
            <v>305792982</v>
          </cell>
          <cell r="X58">
            <v>117600</v>
          </cell>
          <cell r="Y58">
            <v>3.92</v>
          </cell>
          <cell r="Z58">
            <v>1218571200</v>
          </cell>
          <cell r="AA58">
            <v>0</v>
          </cell>
          <cell r="AB58">
            <v>0</v>
          </cell>
          <cell r="AC58">
            <v>0</v>
          </cell>
          <cell r="AD58">
            <v>0</v>
          </cell>
          <cell r="AE58" t="str">
            <v>Baru dilakukan trial dengan fasilitas banjaran 18 Des 2020, sehingga 3 batch pertama perlu dilakukan set up berhenti Adanya kekurangan bahan baku salbutamol sulfate estimasi datamg ng-4 Februari</v>
          </cell>
          <cell r="AF58">
            <v>117600</v>
          </cell>
          <cell r="AG58">
            <v>3.92</v>
          </cell>
          <cell r="AH58">
            <v>1218571200</v>
          </cell>
          <cell r="AI58">
            <v>23520</v>
          </cell>
          <cell r="AJ58">
            <v>0.78400000000000003</v>
          </cell>
          <cell r="AK58">
            <v>243714240</v>
          </cell>
          <cell r="AL58">
            <v>29511</v>
          </cell>
          <cell r="AM58">
            <v>0.98370000000000002</v>
          </cell>
          <cell r="AN58">
            <v>305792982</v>
          </cell>
          <cell r="AO58">
            <v>0.20911989795918368</v>
          </cell>
          <cell r="AP58" t="str">
            <v>Adanya kekurangan bahan baku salbutamol sulfate baru datang 26 Februari 2021</v>
          </cell>
          <cell r="AQ58">
            <v>23520</v>
          </cell>
          <cell r="AR58">
            <v>0.78400000000000003</v>
          </cell>
          <cell r="AS58">
            <v>243714240</v>
          </cell>
          <cell r="AT58">
            <v>28871</v>
          </cell>
          <cell r="AU58">
            <v>0.9623666666666667</v>
          </cell>
          <cell r="AV58">
            <v>299161302</v>
          </cell>
          <cell r="AW58">
            <v>1.2275085034013606</v>
          </cell>
          <cell r="AX58"/>
          <cell r="AY58" t="e">
            <v>#REF!</v>
          </cell>
          <cell r="AZ58" t="e">
            <v>#REF!</v>
          </cell>
          <cell r="BA58" t="e">
            <v>#REF!</v>
          </cell>
          <cell r="BB58">
            <v>29400</v>
          </cell>
          <cell r="BC58">
            <v>0.98</v>
          </cell>
          <cell r="BD58">
            <v>304642800</v>
          </cell>
          <cell r="BE58">
            <v>29400</v>
          </cell>
          <cell r="BF58">
            <v>0.98</v>
          </cell>
          <cell r="BG58">
            <v>304642800</v>
          </cell>
        </row>
        <row r="59">
          <cell r="B59">
            <v>11000264</v>
          </cell>
          <cell r="C59" t="str">
            <v>SIMVASTATIN 10 MG (DUS 50 TAB)</v>
          </cell>
          <cell r="D59" t="str">
            <v>S01</v>
          </cell>
          <cell r="E59">
            <v>50</v>
          </cell>
          <cell r="F59">
            <v>1500000</v>
          </cell>
          <cell r="G59">
            <v>30000</v>
          </cell>
          <cell r="H59">
            <v>300</v>
          </cell>
          <cell r="I59">
            <v>100</v>
          </cell>
          <cell r="J59">
            <v>3000000</v>
          </cell>
          <cell r="K59">
            <v>60000</v>
          </cell>
          <cell r="L59">
            <v>7421</v>
          </cell>
          <cell r="M59">
            <v>6879</v>
          </cell>
          <cell r="N59" t="str">
            <v>DUS</v>
          </cell>
          <cell r="O59">
            <v>382200</v>
          </cell>
          <cell r="P59">
            <v>6.370000000000001</v>
          </cell>
          <cell r="Q59">
            <v>2629153800</v>
          </cell>
          <cell r="R59">
            <v>176400</v>
          </cell>
          <cell r="S59">
            <v>2.9400000000000004</v>
          </cell>
          <cell r="T59">
            <v>1213455600</v>
          </cell>
          <cell r="U59">
            <v>0</v>
          </cell>
          <cell r="V59">
            <v>0</v>
          </cell>
          <cell r="W59">
            <v>0</v>
          </cell>
          <cell r="X59">
            <v>88200</v>
          </cell>
          <cell r="Y59">
            <v>1.47</v>
          </cell>
          <cell r="Z59">
            <v>606727800</v>
          </cell>
          <cell r="AA59">
            <v>0</v>
          </cell>
          <cell r="AB59">
            <v>0</v>
          </cell>
          <cell r="AC59">
            <v>0</v>
          </cell>
          <cell r="AD59">
            <v>0</v>
          </cell>
          <cell r="AE59" t="str">
            <v>Adanya kekurangan bahan LHPC-LH 21 baru datang 26 januari 2021 serta adanya masalah bahan baku simvastatin ex sungwun</v>
          </cell>
          <cell r="AF59">
            <v>88200</v>
          </cell>
          <cell r="AG59">
            <v>1.47</v>
          </cell>
          <cell r="AH59">
            <v>606727800</v>
          </cell>
          <cell r="AI59">
            <v>58800</v>
          </cell>
          <cell r="AJ59">
            <v>0.98</v>
          </cell>
          <cell r="AK59">
            <v>404485200</v>
          </cell>
          <cell r="AL59">
            <v>0</v>
          </cell>
          <cell r="AM59">
            <v>0</v>
          </cell>
          <cell r="AN59">
            <v>0</v>
          </cell>
          <cell r="AO59">
            <v>0</v>
          </cell>
          <cell r="AP59" t="str">
            <v xml:space="preserve">Antri Proses pencetakan </v>
          </cell>
          <cell r="AQ59">
            <v>29400</v>
          </cell>
          <cell r="AR59">
            <v>0.49</v>
          </cell>
          <cell r="AS59">
            <v>202242600</v>
          </cell>
          <cell r="AT59">
            <v>56366</v>
          </cell>
          <cell r="AU59">
            <v>0.93943333333333334</v>
          </cell>
          <cell r="AV59">
            <v>387741714</v>
          </cell>
          <cell r="AW59">
            <v>1.9172108843537414</v>
          </cell>
          <cell r="AX59"/>
          <cell r="AY59">
            <v>88200</v>
          </cell>
          <cell r="AZ59">
            <v>1.47</v>
          </cell>
          <cell r="BA59">
            <v>606727800</v>
          </cell>
          <cell r="BB59">
            <v>58800</v>
          </cell>
          <cell r="BC59">
            <v>0.98</v>
          </cell>
          <cell r="BD59">
            <v>404485200</v>
          </cell>
          <cell r="BE59">
            <v>58800</v>
          </cell>
          <cell r="BF59">
            <v>0.98</v>
          </cell>
          <cell r="BG59">
            <v>404485200</v>
          </cell>
        </row>
        <row r="60">
          <cell r="B60">
            <v>11000266</v>
          </cell>
          <cell r="C60" t="str">
            <v>SIMVASTATIN 20 MG (DUS 50 TAB)</v>
          </cell>
          <cell r="D60" t="str">
            <v>S01</v>
          </cell>
          <cell r="E60">
            <v>50</v>
          </cell>
          <cell r="F60">
            <v>1333350</v>
          </cell>
          <cell r="G60">
            <v>26667</v>
          </cell>
          <cell r="H60">
            <v>300</v>
          </cell>
          <cell r="I60">
            <v>200</v>
          </cell>
          <cell r="J60">
            <v>1500000</v>
          </cell>
          <cell r="K60">
            <v>30000</v>
          </cell>
          <cell r="L60">
            <v>6473</v>
          </cell>
          <cell r="M60">
            <v>6573</v>
          </cell>
          <cell r="N60" t="str">
            <v>DUS</v>
          </cell>
          <cell r="O60">
            <v>1140073</v>
          </cell>
          <cell r="P60">
            <v>38.002433333333336</v>
          </cell>
          <cell r="Q60">
            <v>7493699829</v>
          </cell>
          <cell r="R60">
            <v>522673</v>
          </cell>
          <cell r="S60">
            <v>17.422433333333331</v>
          </cell>
          <cell r="T60">
            <v>3435529629</v>
          </cell>
          <cell r="U60">
            <v>86903</v>
          </cell>
          <cell r="V60">
            <v>2.8967666666666667</v>
          </cell>
          <cell r="W60">
            <v>571213419</v>
          </cell>
          <cell r="X60">
            <v>235203</v>
          </cell>
          <cell r="Y60">
            <v>7.8400999999999996</v>
          </cell>
          <cell r="Z60">
            <v>1545989319</v>
          </cell>
          <cell r="AA60">
            <v>0</v>
          </cell>
          <cell r="AB60">
            <v>0</v>
          </cell>
          <cell r="AC60">
            <v>0</v>
          </cell>
          <cell r="AD60">
            <v>0</v>
          </cell>
          <cell r="AE60" t="str">
            <v xml:space="preserve">Adanya masalah pada bahan baku ex Sungwun yang terdapat spot kuning dikarenakan sudah tidak adanya nitrogen pada kemasan </v>
          </cell>
          <cell r="AF60">
            <v>235203</v>
          </cell>
          <cell r="AG60">
            <v>7.8400999999999996</v>
          </cell>
          <cell r="AH60">
            <v>1545989319</v>
          </cell>
          <cell r="AI60">
            <v>130668</v>
          </cell>
          <cell r="AJ60">
            <v>4.3555999999999999</v>
          </cell>
          <cell r="AK60">
            <v>858880764</v>
          </cell>
          <cell r="AL60">
            <v>86903</v>
          </cell>
          <cell r="AM60">
            <v>2.8967666666666667</v>
          </cell>
          <cell r="AN60">
            <v>571213419</v>
          </cell>
          <cell r="AO60">
            <v>0.23752360804764522</v>
          </cell>
          <cell r="AP60" t="str">
            <v xml:space="preserve">Adanya masalah  pada ketebalan pada batch yang menggunakan bahan baku ex sungwun sehingga tidak bisa menggunakan mesin siebler , menunggu kedatangan bahan kemas Poly cetak simvastatin 230 mm </v>
          </cell>
          <cell r="AQ60">
            <v>156802</v>
          </cell>
          <cell r="AR60">
            <v>5.2267333333333337</v>
          </cell>
          <cell r="AS60">
            <v>1030659546</v>
          </cell>
          <cell r="AT60">
            <v>58360</v>
          </cell>
          <cell r="AU60">
            <v>1.9453333333333334</v>
          </cell>
          <cell r="AV60">
            <v>383600280</v>
          </cell>
          <cell r="AW60">
            <v>0.37218913024068573</v>
          </cell>
          <cell r="AX60"/>
          <cell r="AY60">
            <v>235200</v>
          </cell>
          <cell r="AZ60">
            <v>7.84</v>
          </cell>
          <cell r="BA60">
            <v>1545969600</v>
          </cell>
          <cell r="BB60">
            <v>205800</v>
          </cell>
          <cell r="BC60">
            <v>6.86</v>
          </cell>
          <cell r="BD60">
            <v>1352723400</v>
          </cell>
          <cell r="BE60">
            <v>176400</v>
          </cell>
          <cell r="BF60">
            <v>5.88</v>
          </cell>
          <cell r="BG60">
            <v>1159477200</v>
          </cell>
        </row>
        <row r="61">
          <cell r="B61">
            <v>11000268</v>
          </cell>
          <cell r="C61" t="str">
            <v>SULFADOXINE PYRIMETHAMINE (DUS 100 TAB)</v>
          </cell>
          <cell r="D61" t="str">
            <v>S01</v>
          </cell>
          <cell r="E61">
            <v>100</v>
          </cell>
          <cell r="F61">
            <v>240000</v>
          </cell>
          <cell r="G61">
            <v>2400</v>
          </cell>
          <cell r="H61">
            <v>168</v>
          </cell>
          <cell r="I61">
            <v>700</v>
          </cell>
          <cell r="J61">
            <v>240000</v>
          </cell>
          <cell r="K61">
            <v>2400</v>
          </cell>
          <cell r="L61">
            <v>83467</v>
          </cell>
          <cell r="M61">
            <v>88090</v>
          </cell>
          <cell r="N61" t="str">
            <v>DUS</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cell r="AF61">
            <v>0</v>
          </cell>
          <cell r="AG61">
            <v>0</v>
          </cell>
          <cell r="AH61">
            <v>0</v>
          </cell>
          <cell r="AI61">
            <v>0</v>
          </cell>
          <cell r="AJ61">
            <v>0</v>
          </cell>
          <cell r="AK61">
            <v>0</v>
          </cell>
          <cell r="AL61">
            <v>0</v>
          </cell>
          <cell r="AM61">
            <v>0</v>
          </cell>
          <cell r="AN61">
            <v>0</v>
          </cell>
          <cell r="AO61">
            <v>0</v>
          </cell>
          <cell r="AP61"/>
          <cell r="AQ61">
            <v>0</v>
          </cell>
          <cell r="AR61">
            <v>0</v>
          </cell>
          <cell r="AS61">
            <v>0</v>
          </cell>
          <cell r="AT61">
            <v>0</v>
          </cell>
          <cell r="AU61">
            <v>0</v>
          </cell>
          <cell r="AV61">
            <v>0</v>
          </cell>
          <cell r="AW61">
            <v>0</v>
          </cell>
          <cell r="AX61"/>
          <cell r="AY61">
            <v>0</v>
          </cell>
          <cell r="AZ61">
            <v>0</v>
          </cell>
          <cell r="BA61">
            <v>0</v>
          </cell>
          <cell r="BB61">
            <v>0</v>
          </cell>
          <cell r="BC61">
            <v>0</v>
          </cell>
          <cell r="BD61">
            <v>0</v>
          </cell>
          <cell r="BE61">
            <v>0</v>
          </cell>
          <cell r="BF61">
            <v>0</v>
          </cell>
          <cell r="BG61">
            <v>0</v>
          </cell>
        </row>
        <row r="62">
          <cell r="B62">
            <v>11000793</v>
          </cell>
          <cell r="C62" t="str">
            <v>TABLET TAMBAH DARAH NEO (TSG)(DUS100TAB)</v>
          </cell>
          <cell r="D62" t="str">
            <v>S01</v>
          </cell>
          <cell r="E62">
            <v>100</v>
          </cell>
          <cell r="F62">
            <v>266600</v>
          </cell>
          <cell r="G62">
            <v>2666</v>
          </cell>
          <cell r="H62">
            <v>280</v>
          </cell>
          <cell r="I62">
            <v>380</v>
          </cell>
          <cell r="J62">
            <v>736842.10526315786</v>
          </cell>
          <cell r="K62">
            <v>7368.4210526315783</v>
          </cell>
          <cell r="L62">
            <v>23100</v>
          </cell>
          <cell r="M62">
            <v>14667</v>
          </cell>
          <cell r="N62" t="str">
            <v>DUS</v>
          </cell>
          <cell r="O62">
            <v>902037</v>
          </cell>
          <cell r="P62">
            <v>122.41930714285715</v>
          </cell>
          <cell r="Q62">
            <v>13350178269</v>
          </cell>
          <cell r="R62">
            <v>750404</v>
          </cell>
          <cell r="S62">
            <v>101.84054285714286</v>
          </cell>
          <cell r="T62">
            <v>11126177058</v>
          </cell>
          <cell r="U62">
            <v>85263</v>
          </cell>
          <cell r="V62">
            <v>11.571407142857144</v>
          </cell>
          <cell r="W62">
            <v>1250552421</v>
          </cell>
          <cell r="X62">
            <v>286236</v>
          </cell>
          <cell r="Y62">
            <v>38.846314285714293</v>
          </cell>
          <cell r="Z62">
            <v>4318225002</v>
          </cell>
          <cell r="AA62">
            <v>0</v>
          </cell>
          <cell r="AB62">
            <v>0</v>
          </cell>
          <cell r="AC62">
            <v>0</v>
          </cell>
          <cell r="AD62">
            <v>0</v>
          </cell>
          <cell r="AE62" t="str">
            <v>Adanya kekurangan bahan baku pembantu POvidon K30 baru datang 26 jan 2021 serta adanya proses migrasi dengan pengaturan penurunan PO</v>
          </cell>
          <cell r="AF62">
            <v>286236</v>
          </cell>
          <cell r="AG62">
            <v>38.846314285714293</v>
          </cell>
          <cell r="AH62">
            <v>4198223412</v>
          </cell>
          <cell r="AI62">
            <v>232084</v>
          </cell>
          <cell r="AJ62">
            <v>31.497114285714289</v>
          </cell>
          <cell r="AK62">
            <v>3403976028</v>
          </cell>
          <cell r="AL62">
            <v>85263</v>
          </cell>
          <cell r="AM62">
            <v>11.571407142857144</v>
          </cell>
          <cell r="AN62">
            <v>1250552421</v>
          </cell>
          <cell r="AO62">
            <v>0.16449876524154963</v>
          </cell>
          <cell r="AP62" t="str">
            <v>Adanya kekurangan bahan baku SSG baru datang 26 Februari 2021</v>
          </cell>
          <cell r="AQ62">
            <v>232084</v>
          </cell>
          <cell r="AR62">
            <v>31.497114285714289</v>
          </cell>
          <cell r="AS62">
            <v>3403976028</v>
          </cell>
          <cell r="AT62">
            <v>224097</v>
          </cell>
          <cell r="AU62">
            <v>30.413164285714288</v>
          </cell>
          <cell r="AV62">
            <v>3286830699</v>
          </cell>
          <cell r="AW62">
            <v>0.96558573619896249</v>
          </cell>
          <cell r="AX62"/>
          <cell r="AY62">
            <v>0</v>
          </cell>
          <cell r="AZ62">
            <v>0</v>
          </cell>
          <cell r="BA62">
            <v>0</v>
          </cell>
          <cell r="BB62">
            <v>0</v>
          </cell>
          <cell r="BC62">
            <v>0</v>
          </cell>
          <cell r="BD62">
            <v>0</v>
          </cell>
          <cell r="BE62">
            <v>151633</v>
          </cell>
          <cell r="BF62">
            <v>20.578764285714289</v>
          </cell>
          <cell r="BG62">
            <v>2224001211</v>
          </cell>
        </row>
        <row r="63">
          <cell r="B63">
            <v>11000274</v>
          </cell>
          <cell r="C63" t="str">
            <v>VERAPAMIL  80 MG (DUS 100 TAB)</v>
          </cell>
          <cell r="D63" t="str">
            <v>S01</v>
          </cell>
          <cell r="E63">
            <v>100</v>
          </cell>
          <cell r="F63">
            <v>400000</v>
          </cell>
          <cell r="G63">
            <v>4000</v>
          </cell>
          <cell r="H63">
            <v>92</v>
          </cell>
          <cell r="I63">
            <v>230</v>
          </cell>
          <cell r="J63">
            <v>400000</v>
          </cell>
          <cell r="K63">
            <v>4000</v>
          </cell>
          <cell r="L63">
            <v>33824</v>
          </cell>
          <cell r="M63">
            <v>37188</v>
          </cell>
          <cell r="N63" t="str">
            <v>DUS</v>
          </cell>
          <cell r="O63">
            <v>7840</v>
          </cell>
          <cell r="P63">
            <v>1.96</v>
          </cell>
          <cell r="Q63">
            <v>291553920</v>
          </cell>
          <cell r="R63">
            <v>7840</v>
          </cell>
          <cell r="S63">
            <v>1.96</v>
          </cell>
          <cell r="T63">
            <v>291553920</v>
          </cell>
          <cell r="U63">
            <v>0</v>
          </cell>
          <cell r="V63">
            <v>0</v>
          </cell>
          <cell r="W63">
            <v>0</v>
          </cell>
          <cell r="X63">
            <v>7840</v>
          </cell>
          <cell r="Y63">
            <v>1.96</v>
          </cell>
          <cell r="Z63">
            <v>291553920</v>
          </cell>
          <cell r="AA63">
            <v>0</v>
          </cell>
          <cell r="AB63">
            <v>0</v>
          </cell>
          <cell r="AC63">
            <v>0</v>
          </cell>
          <cell r="AD63">
            <v>0</v>
          </cell>
          <cell r="AE63" t="str">
            <v>Belum Di lakukan Trial dengan Fasilitas Plant Banjaran masih tahap persiapan Dok</v>
          </cell>
          <cell r="AF63">
            <v>7840</v>
          </cell>
          <cell r="AG63">
            <v>1.96</v>
          </cell>
          <cell r="AH63">
            <v>291553920</v>
          </cell>
          <cell r="AI63">
            <v>0</v>
          </cell>
          <cell r="AJ63">
            <v>0</v>
          </cell>
          <cell r="AK63">
            <v>0</v>
          </cell>
          <cell r="AL63">
            <v>0</v>
          </cell>
          <cell r="AM63">
            <v>0</v>
          </cell>
          <cell r="AN63">
            <v>0</v>
          </cell>
          <cell r="AO63">
            <v>0</v>
          </cell>
          <cell r="AP63" t="str">
            <v>Belum Di lakukan Trial dengan Fasilitas Plant Banjaran masih tahap persiapan Dok</v>
          </cell>
          <cell r="AQ63">
            <v>0</v>
          </cell>
          <cell r="AR63">
            <v>0</v>
          </cell>
          <cell r="AS63">
            <v>0</v>
          </cell>
          <cell r="AT63">
            <v>0</v>
          </cell>
          <cell r="AU63">
            <v>0</v>
          </cell>
          <cell r="AV63">
            <v>0</v>
          </cell>
          <cell r="AW63">
            <v>0</v>
          </cell>
          <cell r="AX63"/>
          <cell r="AY63">
            <v>0</v>
          </cell>
          <cell r="AZ63">
            <v>0</v>
          </cell>
          <cell r="BA63">
            <v>0</v>
          </cell>
          <cell r="BB63">
            <v>0</v>
          </cell>
          <cell r="BC63">
            <v>0</v>
          </cell>
          <cell r="BD63">
            <v>0</v>
          </cell>
          <cell r="BE63">
            <v>0</v>
          </cell>
          <cell r="BF63">
            <v>0</v>
          </cell>
          <cell r="BG63">
            <v>0</v>
          </cell>
        </row>
        <row r="64">
          <cell r="B64">
            <v>11000275</v>
          </cell>
          <cell r="C64" t="str">
            <v>VITAMIN B1 100 MG TAB(SUPL)(DUS 100 TAB)</v>
          </cell>
          <cell r="D64" t="str">
            <v>S01</v>
          </cell>
          <cell r="E64">
            <v>100</v>
          </cell>
          <cell r="F64">
            <v>1300000</v>
          </cell>
          <cell r="G64">
            <v>13000</v>
          </cell>
          <cell r="H64">
            <v>292.5</v>
          </cell>
          <cell r="I64">
            <v>225</v>
          </cell>
          <cell r="J64">
            <v>1300000</v>
          </cell>
          <cell r="K64">
            <v>13000</v>
          </cell>
          <cell r="L64">
            <v>16015</v>
          </cell>
          <cell r="M64">
            <v>15108</v>
          </cell>
          <cell r="N64" t="str">
            <v>DUS</v>
          </cell>
          <cell r="O64">
            <v>25480</v>
          </cell>
          <cell r="P64">
            <v>1.96</v>
          </cell>
          <cell r="Q64">
            <v>384951840</v>
          </cell>
          <cell r="R64">
            <v>12740</v>
          </cell>
          <cell r="S64">
            <v>0.98</v>
          </cell>
          <cell r="T64">
            <v>192475920</v>
          </cell>
          <cell r="U64">
            <v>0</v>
          </cell>
          <cell r="V64">
            <v>0</v>
          </cell>
          <cell r="W64">
            <v>0</v>
          </cell>
          <cell r="X64">
            <v>0</v>
          </cell>
          <cell r="Y64">
            <v>0</v>
          </cell>
          <cell r="Z64">
            <v>0</v>
          </cell>
          <cell r="AA64">
            <v>0</v>
          </cell>
          <cell r="AB64">
            <v>0</v>
          </cell>
          <cell r="AC64">
            <v>0</v>
          </cell>
          <cell r="AD64">
            <v>0</v>
          </cell>
          <cell r="AE64"/>
          <cell r="AF64">
            <v>0</v>
          </cell>
          <cell r="AG64">
            <v>0</v>
          </cell>
          <cell r="AH64">
            <v>0</v>
          </cell>
          <cell r="AI64">
            <v>12740</v>
          </cell>
          <cell r="AJ64">
            <v>0.98</v>
          </cell>
          <cell r="AK64">
            <v>192475920</v>
          </cell>
          <cell r="AL64">
            <v>0</v>
          </cell>
          <cell r="AM64">
            <v>0</v>
          </cell>
          <cell r="AN64">
            <v>0</v>
          </cell>
          <cell r="AO64">
            <v>0</v>
          </cell>
          <cell r="AP64" t="str">
            <v>Belum Di lakukan Trial dengan Fasilitas Plant Banjaran masih tahap persiapan Dok</v>
          </cell>
          <cell r="AQ64">
            <v>0</v>
          </cell>
          <cell r="AR64">
            <v>0</v>
          </cell>
          <cell r="AS64">
            <v>0</v>
          </cell>
          <cell r="AT64">
            <v>0</v>
          </cell>
          <cell r="AU64">
            <v>0</v>
          </cell>
          <cell r="AV64">
            <v>0</v>
          </cell>
          <cell r="AW64">
            <v>0</v>
          </cell>
          <cell r="AX64"/>
          <cell r="AY64">
            <v>0</v>
          </cell>
          <cell r="AZ64">
            <v>0</v>
          </cell>
          <cell r="BA64">
            <v>0</v>
          </cell>
          <cell r="BB64">
            <v>0</v>
          </cell>
          <cell r="BC64">
            <v>0</v>
          </cell>
          <cell r="BD64">
            <v>0</v>
          </cell>
          <cell r="BE64">
            <v>12740</v>
          </cell>
          <cell r="BF64">
            <v>0.98</v>
          </cell>
          <cell r="BG64">
            <v>192475920</v>
          </cell>
        </row>
        <row r="65">
          <cell r="B65">
            <v>11000488</v>
          </cell>
          <cell r="C65" t="str">
            <v>VITAMIN B1 50 MG (SUPLEMEN)(DUS100TAB)</v>
          </cell>
          <cell r="D65" t="str">
            <v>S01</v>
          </cell>
          <cell r="E65">
            <v>100</v>
          </cell>
          <cell r="F65">
            <v>2560000</v>
          </cell>
          <cell r="G65">
            <v>25600</v>
          </cell>
          <cell r="H65">
            <v>280</v>
          </cell>
          <cell r="I65">
            <v>125</v>
          </cell>
          <cell r="J65">
            <v>2240000</v>
          </cell>
          <cell r="K65">
            <v>22400</v>
          </cell>
          <cell r="L65">
            <v>12153</v>
          </cell>
          <cell r="M65">
            <v>14860</v>
          </cell>
          <cell r="N65" t="str">
            <v>DUS</v>
          </cell>
          <cell r="O65">
            <v>87808</v>
          </cell>
          <cell r="P65">
            <v>3.92</v>
          </cell>
          <cell r="Q65">
            <v>1304826880</v>
          </cell>
          <cell r="R65">
            <v>87808</v>
          </cell>
          <cell r="S65">
            <v>3.92</v>
          </cell>
          <cell r="T65">
            <v>1304826880</v>
          </cell>
          <cell r="U65">
            <v>0</v>
          </cell>
          <cell r="V65">
            <v>0</v>
          </cell>
          <cell r="W65">
            <v>0</v>
          </cell>
          <cell r="X65">
            <v>0</v>
          </cell>
          <cell r="Y65">
            <v>0</v>
          </cell>
          <cell r="Z65">
            <v>0</v>
          </cell>
          <cell r="AA65">
            <v>0</v>
          </cell>
          <cell r="AB65">
            <v>0</v>
          </cell>
          <cell r="AC65">
            <v>0</v>
          </cell>
          <cell r="AD65">
            <v>0</v>
          </cell>
          <cell r="AE65"/>
          <cell r="AF65">
            <v>0</v>
          </cell>
          <cell r="AG65">
            <v>0</v>
          </cell>
          <cell r="AH65">
            <v>0</v>
          </cell>
          <cell r="AI65">
            <v>43904</v>
          </cell>
          <cell r="AJ65">
            <v>1.96</v>
          </cell>
          <cell r="AK65">
            <v>652413440</v>
          </cell>
          <cell r="AL65">
            <v>0</v>
          </cell>
          <cell r="AM65">
            <v>0</v>
          </cell>
          <cell r="AN65">
            <v>0</v>
          </cell>
          <cell r="AO65">
            <v>0</v>
          </cell>
          <cell r="AP65" t="str">
            <v>Belum Di lakukan Trial dengan Fasilitas Plant Banjaran masih tahap persiapan Dok</v>
          </cell>
          <cell r="AQ65">
            <v>43904</v>
          </cell>
          <cell r="AR65">
            <v>1.96</v>
          </cell>
          <cell r="AS65">
            <v>652413440</v>
          </cell>
          <cell r="AT65">
            <v>0</v>
          </cell>
          <cell r="AU65">
            <v>0</v>
          </cell>
          <cell r="AV65">
            <v>0</v>
          </cell>
          <cell r="AW65">
            <v>0</v>
          </cell>
          <cell r="AX65"/>
          <cell r="AY65">
            <v>0</v>
          </cell>
          <cell r="AZ65">
            <v>0</v>
          </cell>
          <cell r="BA65">
            <v>0</v>
          </cell>
          <cell r="BB65">
            <v>0</v>
          </cell>
          <cell r="BC65">
            <v>0</v>
          </cell>
          <cell r="BD65">
            <v>0</v>
          </cell>
          <cell r="BE65">
            <v>0</v>
          </cell>
          <cell r="BF65">
            <v>0</v>
          </cell>
          <cell r="BG65">
            <v>0</v>
          </cell>
        </row>
        <row r="66">
          <cell r="B66">
            <v>11000485</v>
          </cell>
          <cell r="C66" t="str">
            <v>VITAMIN B12 50 MCG (SUPLEMEN)(DUS100TAB)</v>
          </cell>
          <cell r="D66" t="str">
            <v>S01</v>
          </cell>
          <cell r="E66">
            <v>100</v>
          </cell>
          <cell r="F66">
            <v>3000000</v>
          </cell>
          <cell r="G66">
            <v>30000</v>
          </cell>
          <cell r="H66">
            <v>300</v>
          </cell>
          <cell r="I66">
            <v>100</v>
          </cell>
          <cell r="J66">
            <v>3000000</v>
          </cell>
          <cell r="K66">
            <v>30000</v>
          </cell>
          <cell r="L66">
            <v>8474</v>
          </cell>
          <cell r="M66">
            <v>11492</v>
          </cell>
          <cell r="N66" t="str">
            <v>DUS</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cell r="AF66">
            <v>0</v>
          </cell>
          <cell r="AG66">
            <v>0</v>
          </cell>
          <cell r="AH66">
            <v>0</v>
          </cell>
          <cell r="AI66">
            <v>0</v>
          </cell>
          <cell r="AJ66">
            <v>0</v>
          </cell>
          <cell r="AK66">
            <v>0</v>
          </cell>
          <cell r="AL66">
            <v>0</v>
          </cell>
          <cell r="AM66">
            <v>0</v>
          </cell>
          <cell r="AN66">
            <v>0</v>
          </cell>
          <cell r="AO66">
            <v>0</v>
          </cell>
          <cell r="AP66"/>
          <cell r="AQ66">
            <v>0</v>
          </cell>
          <cell r="AR66">
            <v>0</v>
          </cell>
          <cell r="AS66">
            <v>0</v>
          </cell>
          <cell r="AT66">
            <v>0</v>
          </cell>
          <cell r="AU66">
            <v>0</v>
          </cell>
          <cell r="AV66">
            <v>0</v>
          </cell>
          <cell r="AW66">
            <v>0</v>
          </cell>
          <cell r="AX66"/>
          <cell r="AY66">
            <v>0</v>
          </cell>
          <cell r="AZ66">
            <v>0</v>
          </cell>
          <cell r="BA66">
            <v>0</v>
          </cell>
          <cell r="BB66">
            <v>0</v>
          </cell>
          <cell r="BC66">
            <v>0</v>
          </cell>
          <cell r="BD66">
            <v>0</v>
          </cell>
          <cell r="BE66">
            <v>0</v>
          </cell>
          <cell r="BF66">
            <v>0</v>
          </cell>
          <cell r="BG66">
            <v>0</v>
          </cell>
        </row>
        <row r="67">
          <cell r="B67">
            <v>11000486</v>
          </cell>
          <cell r="C67" t="str">
            <v>VITAMIN B6 10 MG (SUPLEMEN)(DUS100TAB)</v>
          </cell>
          <cell r="D67" t="str">
            <v>S01</v>
          </cell>
          <cell r="E67">
            <v>100</v>
          </cell>
          <cell r="F67">
            <v>3000000</v>
          </cell>
          <cell r="G67">
            <v>30000</v>
          </cell>
          <cell r="H67">
            <v>280</v>
          </cell>
          <cell r="I67">
            <v>100</v>
          </cell>
          <cell r="J67">
            <v>2800000</v>
          </cell>
          <cell r="K67">
            <v>28000</v>
          </cell>
          <cell r="L67">
            <v>8650</v>
          </cell>
          <cell r="M67">
            <v>8274</v>
          </cell>
          <cell r="N67" t="str">
            <v>DUS</v>
          </cell>
          <cell r="O67">
            <v>352800</v>
          </cell>
          <cell r="P67">
            <v>12.6</v>
          </cell>
          <cell r="Q67">
            <v>2919067200</v>
          </cell>
          <cell r="R67">
            <v>160718</v>
          </cell>
          <cell r="S67">
            <v>5.739928571428571</v>
          </cell>
          <cell r="T67">
            <v>1329780732</v>
          </cell>
          <cell r="U67">
            <v>0</v>
          </cell>
          <cell r="V67">
            <v>0</v>
          </cell>
          <cell r="W67">
            <v>0</v>
          </cell>
          <cell r="X67">
            <v>0</v>
          </cell>
          <cell r="Y67">
            <v>0</v>
          </cell>
          <cell r="Z67">
            <v>0</v>
          </cell>
          <cell r="AA67">
            <v>0</v>
          </cell>
          <cell r="AB67">
            <v>0</v>
          </cell>
          <cell r="AC67">
            <v>0</v>
          </cell>
          <cell r="AD67">
            <v>0</v>
          </cell>
          <cell r="AE67"/>
          <cell r="AF67">
            <v>0</v>
          </cell>
          <cell r="AG67">
            <v>0</v>
          </cell>
          <cell r="AH67">
            <v>0</v>
          </cell>
          <cell r="AI67">
            <v>160718</v>
          </cell>
          <cell r="AJ67">
            <v>5.739928571428571</v>
          </cell>
          <cell r="AK67">
            <v>1329780732</v>
          </cell>
          <cell r="AL67">
            <v>0</v>
          </cell>
          <cell r="AM67">
            <v>0</v>
          </cell>
          <cell r="AN67">
            <v>0</v>
          </cell>
          <cell r="AO67">
            <v>0</v>
          </cell>
          <cell r="AP67" t="str">
            <v xml:space="preserve">Dilakukan Hold pengirimana oleh SC karena stok Tinggi , proses prduksi tidak jadi prioritas </v>
          </cell>
          <cell r="AQ67">
            <v>0</v>
          </cell>
          <cell r="AR67">
            <v>0</v>
          </cell>
          <cell r="AS67">
            <v>0</v>
          </cell>
          <cell r="AT67">
            <v>0</v>
          </cell>
          <cell r="AU67">
            <v>0</v>
          </cell>
          <cell r="AV67">
            <v>0</v>
          </cell>
          <cell r="AW67">
            <v>0</v>
          </cell>
          <cell r="AX67"/>
          <cell r="AY67">
            <v>0</v>
          </cell>
          <cell r="AZ67">
            <v>0</v>
          </cell>
          <cell r="BA67">
            <v>0</v>
          </cell>
          <cell r="BB67">
            <v>192082</v>
          </cell>
          <cell r="BC67">
            <v>6.8600714285714286</v>
          </cell>
          <cell r="BD67">
            <v>1589286468</v>
          </cell>
          <cell r="BE67">
            <v>0</v>
          </cell>
          <cell r="BF67">
            <v>0</v>
          </cell>
          <cell r="BG67">
            <v>0</v>
          </cell>
        </row>
        <row r="68">
          <cell r="B68">
            <v>11000489</v>
          </cell>
          <cell r="C68" t="str">
            <v>VITAMIN C 250 MG TAB (SM)(DUS 100 TAB)</v>
          </cell>
          <cell r="D68" t="str">
            <v>S01</v>
          </cell>
          <cell r="E68">
            <v>100</v>
          </cell>
          <cell r="F68">
            <v>1000000</v>
          </cell>
          <cell r="G68">
            <v>10000</v>
          </cell>
          <cell r="H68">
            <v>300</v>
          </cell>
          <cell r="I68">
            <v>350</v>
          </cell>
          <cell r="J68">
            <v>857142.85714285716</v>
          </cell>
          <cell r="K68">
            <v>8571.4285714285725</v>
          </cell>
          <cell r="L68">
            <v>14078</v>
          </cell>
          <cell r="M68">
            <v>14712</v>
          </cell>
          <cell r="N68" t="str">
            <v>DUS</v>
          </cell>
          <cell r="O68">
            <v>454812</v>
          </cell>
          <cell r="P68">
            <v>53.061399999999992</v>
          </cell>
          <cell r="Q68">
            <v>6691194144</v>
          </cell>
          <cell r="R68">
            <v>295220</v>
          </cell>
          <cell r="S68">
            <v>34.44233333333333</v>
          </cell>
          <cell r="T68">
            <v>4343276640</v>
          </cell>
          <cell r="U68">
            <v>0</v>
          </cell>
          <cell r="V68">
            <v>0</v>
          </cell>
          <cell r="W68">
            <v>0</v>
          </cell>
          <cell r="X68">
            <v>144028</v>
          </cell>
          <cell r="Y68">
            <v>16.803266666666666</v>
          </cell>
          <cell r="Z68">
            <v>2118939936</v>
          </cell>
          <cell r="AA68">
            <v>0</v>
          </cell>
          <cell r="AB68">
            <v>0</v>
          </cell>
          <cell r="AC68">
            <v>0</v>
          </cell>
          <cell r="AD68">
            <v>0</v>
          </cell>
          <cell r="AE68" t="str">
            <v>Adanya kekurangan Bahan baku Ascorbic Acid DC 97 baru datang 25 Fenb 2021</v>
          </cell>
          <cell r="AF68">
            <v>144028</v>
          </cell>
          <cell r="AG68">
            <v>16.803266666666666</v>
          </cell>
          <cell r="AH68">
            <v>2118939936</v>
          </cell>
          <cell r="AI68">
            <v>75596</v>
          </cell>
          <cell r="AJ68">
            <v>8.8195333333333323</v>
          </cell>
          <cell r="AK68">
            <v>1112168352</v>
          </cell>
          <cell r="AL68">
            <v>0</v>
          </cell>
          <cell r="AM68">
            <v>0</v>
          </cell>
          <cell r="AN68">
            <v>0</v>
          </cell>
          <cell r="AO68">
            <v>0</v>
          </cell>
          <cell r="AP68"/>
          <cell r="AQ68">
            <v>75596</v>
          </cell>
          <cell r="AR68">
            <v>8.8195333333333323</v>
          </cell>
          <cell r="AS68">
            <v>1112168352</v>
          </cell>
          <cell r="AT68">
            <v>33774</v>
          </cell>
          <cell r="AU68">
            <v>3.9402999999999997</v>
          </cell>
          <cell r="AV68">
            <v>496883088</v>
          </cell>
          <cell r="AW68">
            <v>0.44676967035292875</v>
          </cell>
          <cell r="AX68"/>
          <cell r="AY68">
            <v>8400</v>
          </cell>
          <cell r="AZ68">
            <v>0.97999999999999987</v>
          </cell>
          <cell r="BA68">
            <v>123580800</v>
          </cell>
          <cell r="BB68">
            <v>75596</v>
          </cell>
          <cell r="BC68">
            <v>8.8195333333333323</v>
          </cell>
          <cell r="BD68">
            <v>1112168352</v>
          </cell>
          <cell r="BE68">
            <v>75596</v>
          </cell>
          <cell r="BF68">
            <v>8.8195333333333323</v>
          </cell>
          <cell r="BG68">
            <v>1112168352</v>
          </cell>
        </row>
        <row r="69">
          <cell r="B69">
            <v>11000283</v>
          </cell>
          <cell r="C69" t="str">
            <v>VITAMIN C 100 MG TAB(SUPL)(DUS 100TAB)</v>
          </cell>
          <cell r="D69" t="str">
            <v>S01</v>
          </cell>
          <cell r="E69">
            <v>100</v>
          </cell>
          <cell r="F69">
            <v>2000000</v>
          </cell>
          <cell r="G69">
            <v>20000</v>
          </cell>
          <cell r="H69">
            <v>280</v>
          </cell>
          <cell r="I69">
            <v>100</v>
          </cell>
          <cell r="J69">
            <v>2800000</v>
          </cell>
          <cell r="K69">
            <v>28000</v>
          </cell>
          <cell r="L69">
            <v>10336</v>
          </cell>
          <cell r="M69">
            <v>11916</v>
          </cell>
          <cell r="N69" t="str">
            <v>DUS</v>
          </cell>
          <cell r="O69">
            <v>58800</v>
          </cell>
          <cell r="P69">
            <v>2.0999999999999996</v>
          </cell>
          <cell r="Q69">
            <v>700660800</v>
          </cell>
          <cell r="R69">
            <v>19600</v>
          </cell>
          <cell r="S69">
            <v>0.7</v>
          </cell>
          <cell r="T69">
            <v>233553600</v>
          </cell>
          <cell r="U69">
            <v>0</v>
          </cell>
          <cell r="V69">
            <v>0</v>
          </cell>
          <cell r="W69">
            <v>0</v>
          </cell>
          <cell r="X69">
            <v>19600</v>
          </cell>
          <cell r="Y69">
            <v>0.7</v>
          </cell>
          <cell r="Z69">
            <v>233553600</v>
          </cell>
          <cell r="AA69">
            <v>0</v>
          </cell>
          <cell r="AB69">
            <v>0</v>
          </cell>
          <cell r="AC69">
            <v>0</v>
          </cell>
          <cell r="AD69">
            <v>0</v>
          </cell>
          <cell r="AE69" t="str">
            <v>Belum Di lakukan Trial dengan Fasilitas Plant Banjaran Trial baru dilakukan tgl 13 Jan 2021</v>
          </cell>
          <cell r="AF69">
            <v>19600</v>
          </cell>
          <cell r="AG69">
            <v>0.7</v>
          </cell>
          <cell r="AH69">
            <v>233553600</v>
          </cell>
          <cell r="AI69">
            <v>0</v>
          </cell>
          <cell r="AJ69">
            <v>0</v>
          </cell>
          <cell r="AK69">
            <v>0</v>
          </cell>
          <cell r="AL69">
            <v>0</v>
          </cell>
          <cell r="AM69">
            <v>0</v>
          </cell>
          <cell r="AN69">
            <v>0</v>
          </cell>
          <cell r="AO69">
            <v>0</v>
          </cell>
          <cell r="AP69" t="str">
            <v>Baru dilakukan trial dengan menggunakan fasilitas banjaran tgl. 31 Feb 2021  masih pemantauan PP</v>
          </cell>
          <cell r="AQ69">
            <v>0</v>
          </cell>
          <cell r="AR69">
            <v>0</v>
          </cell>
          <cell r="AS69">
            <v>0</v>
          </cell>
          <cell r="AT69">
            <v>17295</v>
          </cell>
          <cell r="AU69">
            <v>0.61767857142857141</v>
          </cell>
          <cell r="AV69">
            <v>206087220</v>
          </cell>
          <cell r="AW69" t="e">
            <v>#DIV/0!</v>
          </cell>
          <cell r="AX69"/>
          <cell r="AY69">
            <v>19600</v>
          </cell>
          <cell r="AZ69">
            <v>0.7</v>
          </cell>
          <cell r="BA69">
            <v>233553600</v>
          </cell>
          <cell r="BB69">
            <v>0</v>
          </cell>
          <cell r="BC69">
            <v>0</v>
          </cell>
          <cell r="BD69">
            <v>0</v>
          </cell>
          <cell r="BE69">
            <v>19600</v>
          </cell>
          <cell r="BF69">
            <v>0.7</v>
          </cell>
          <cell r="BG69">
            <v>233553600</v>
          </cell>
        </row>
        <row r="70">
          <cell r="B70">
            <v>11000288</v>
          </cell>
          <cell r="C70" t="str">
            <v>VITAMIN C 50 MG TAB (SUPL)(DUS 100 TAB)</v>
          </cell>
          <cell r="D70" t="str">
            <v>S01</v>
          </cell>
          <cell r="E70">
            <v>100</v>
          </cell>
          <cell r="F70">
            <v>2400000</v>
          </cell>
          <cell r="G70">
            <v>24000</v>
          </cell>
          <cell r="H70">
            <v>150</v>
          </cell>
          <cell r="I70">
            <v>100</v>
          </cell>
          <cell r="J70">
            <v>1500000</v>
          </cell>
          <cell r="K70">
            <v>15000</v>
          </cell>
          <cell r="L70">
            <v>8079</v>
          </cell>
          <cell r="M70">
            <v>8243</v>
          </cell>
          <cell r="N70" t="str">
            <v>DUS</v>
          </cell>
          <cell r="O70">
            <v>1734600</v>
          </cell>
          <cell r="P70">
            <v>115.64000000000001</v>
          </cell>
          <cell r="Q70">
            <v>14298307800</v>
          </cell>
          <cell r="R70">
            <v>1176000</v>
          </cell>
          <cell r="S70">
            <v>78.400000000000006</v>
          </cell>
          <cell r="T70">
            <v>9693768000</v>
          </cell>
          <cell r="U70">
            <v>160935</v>
          </cell>
          <cell r="V70">
            <v>10.728999999999999</v>
          </cell>
          <cell r="W70">
            <v>1326587205</v>
          </cell>
          <cell r="X70">
            <v>0</v>
          </cell>
          <cell r="Y70">
            <v>0</v>
          </cell>
          <cell r="Z70">
            <v>0</v>
          </cell>
          <cell r="AA70">
            <v>0</v>
          </cell>
          <cell r="AB70">
            <v>0</v>
          </cell>
          <cell r="AC70">
            <v>0</v>
          </cell>
          <cell r="AD70">
            <v>0</v>
          </cell>
          <cell r="AE70"/>
          <cell r="AF70">
            <v>0</v>
          </cell>
          <cell r="AG70">
            <v>0</v>
          </cell>
          <cell r="AH70">
            <v>0</v>
          </cell>
          <cell r="AI70">
            <v>352800</v>
          </cell>
          <cell r="AJ70">
            <v>23.52</v>
          </cell>
          <cell r="AK70">
            <v>2908130400</v>
          </cell>
          <cell r="AL70">
            <v>160935</v>
          </cell>
          <cell r="AM70">
            <v>10.728999999999999</v>
          </cell>
          <cell r="AN70">
            <v>1326587205</v>
          </cell>
          <cell r="AO70">
            <v>0.45616496598639455</v>
          </cell>
          <cell r="AP70" t="str">
            <v>Adanya masalah pada system SAP tidak bisa DO dan Bahan Baku ascorbic acid baru datang pada tgl 25 Feb 2021</v>
          </cell>
          <cell r="AQ70">
            <v>823200</v>
          </cell>
          <cell r="AR70">
            <v>54.88</v>
          </cell>
          <cell r="AS70">
            <v>6785637600</v>
          </cell>
          <cell r="AT70">
            <v>59755</v>
          </cell>
          <cell r="AU70">
            <v>3.9836666666666667</v>
          </cell>
          <cell r="AV70">
            <v>492560465</v>
          </cell>
          <cell r="AW70">
            <v>7.2588678328474251E-2</v>
          </cell>
          <cell r="AX70"/>
          <cell r="AY70">
            <v>0</v>
          </cell>
          <cell r="AZ70">
            <v>0</v>
          </cell>
          <cell r="BA70">
            <v>0</v>
          </cell>
          <cell r="BB70">
            <v>264600</v>
          </cell>
          <cell r="BC70">
            <v>17.64</v>
          </cell>
          <cell r="BD70">
            <v>2181097800</v>
          </cell>
          <cell r="BE70">
            <v>294000</v>
          </cell>
          <cell r="BF70">
            <v>19.600000000000001</v>
          </cell>
          <cell r="BG70">
            <v>2423442000</v>
          </cell>
        </row>
        <row r="71">
          <cell r="B71">
            <v>11000167</v>
          </cell>
          <cell r="C71" t="str">
            <v>VITAMIN C 50 MG TAB (SUPL)(DUS 100 TAB)</v>
          </cell>
          <cell r="D71" t="str">
            <v>S01</v>
          </cell>
          <cell r="E71">
            <v>100</v>
          </cell>
          <cell r="F71">
            <v>750000</v>
          </cell>
          <cell r="G71">
            <v>7500</v>
          </cell>
          <cell r="H71">
            <v>280</v>
          </cell>
          <cell r="I71">
            <v>400</v>
          </cell>
          <cell r="J71">
            <v>700000</v>
          </cell>
          <cell r="K71">
            <v>7000</v>
          </cell>
          <cell r="L71">
            <v>32341</v>
          </cell>
          <cell r="M71">
            <v>37965</v>
          </cell>
          <cell r="N71" t="str">
            <v>DUS</v>
          </cell>
          <cell r="O71" t="e">
            <v>#REF!</v>
          </cell>
          <cell r="P71" t="e">
            <v>#REF!</v>
          </cell>
          <cell r="Q71" t="e">
            <v>#REF!</v>
          </cell>
          <cell r="R71">
            <v>15328</v>
          </cell>
          <cell r="S71">
            <v>2.1897142857142855</v>
          </cell>
          <cell r="T71">
            <v>581927520</v>
          </cell>
          <cell r="U71">
            <v>6816</v>
          </cell>
          <cell r="V71">
            <v>0.97371428571428575</v>
          </cell>
          <cell r="W71">
            <v>258769440</v>
          </cell>
          <cell r="X71">
            <v>15328</v>
          </cell>
          <cell r="Y71">
            <v>2.1897142857142855</v>
          </cell>
          <cell r="Z71">
            <v>581927520</v>
          </cell>
          <cell r="AA71">
            <v>0</v>
          </cell>
          <cell r="AB71">
            <v>0</v>
          </cell>
          <cell r="AC71">
            <v>0</v>
          </cell>
          <cell r="AD71">
            <v>0</v>
          </cell>
          <cell r="AE71" t="str">
            <v>Baru dilakukan trial dengan fasilitas banjaran sehingga 3 batch pertama perlu dilakukan set up berhenti serta adanya kekurangan bahan baku Chlorpromazine baru datang 19 Feb 2021</v>
          </cell>
          <cell r="AF71">
            <v>15328</v>
          </cell>
          <cell r="AG71">
            <v>2.1897142857142855</v>
          </cell>
          <cell r="AH71">
            <v>581927520</v>
          </cell>
          <cell r="AI71">
            <v>0</v>
          </cell>
          <cell r="AJ71">
            <v>0</v>
          </cell>
          <cell r="AK71">
            <v>0</v>
          </cell>
          <cell r="AL71">
            <v>6816</v>
          </cell>
          <cell r="AM71">
            <v>0.97371428571428575</v>
          </cell>
          <cell r="AN71">
            <v>258769440</v>
          </cell>
          <cell r="AO71">
            <v>0.44467640918580376</v>
          </cell>
          <cell r="AP71" t="str">
            <v>bahan baku Chlorpromazine baru datang tgl. 19 Feb2021 dan masih menunggu FDC YELLOW  NO. 5, LAKE</v>
          </cell>
          <cell r="AQ71">
            <v>0</v>
          </cell>
          <cell r="AR71">
            <v>0</v>
          </cell>
          <cell r="AS71">
            <v>0</v>
          </cell>
          <cell r="AT71">
            <v>0</v>
          </cell>
          <cell r="AU71">
            <v>0</v>
          </cell>
          <cell r="AV71">
            <v>0</v>
          </cell>
          <cell r="AW71">
            <v>0</v>
          </cell>
          <cell r="AX71"/>
          <cell r="AY71">
            <v>0</v>
          </cell>
          <cell r="AZ71">
            <v>0</v>
          </cell>
          <cell r="BA71">
            <v>0</v>
          </cell>
          <cell r="BB71" t="e">
            <v>#REF!</v>
          </cell>
          <cell r="BC71" t="e">
            <v>#REF!</v>
          </cell>
          <cell r="BD71" t="e">
            <v>#REF!</v>
          </cell>
          <cell r="BE71" t="e">
            <v>#REF!</v>
          </cell>
          <cell r="BF71" t="e">
            <v>#REF!</v>
          </cell>
          <cell r="BG71" t="e">
            <v>#REF!</v>
          </cell>
        </row>
        <row r="72">
          <cell r="B72">
            <v>11000213</v>
          </cell>
          <cell r="C72" t="str">
            <v>KETOCONAZOLE 200 MG (DUS 50 TAB)</v>
          </cell>
          <cell r="D72" t="str">
            <v>S01</v>
          </cell>
          <cell r="E72">
            <v>50</v>
          </cell>
          <cell r="F72">
            <v>400000</v>
          </cell>
          <cell r="G72">
            <v>8000</v>
          </cell>
          <cell r="H72">
            <v>140</v>
          </cell>
          <cell r="I72">
            <v>300</v>
          </cell>
          <cell r="J72">
            <v>466666.66666666669</v>
          </cell>
          <cell r="K72">
            <v>9333.3333333333339</v>
          </cell>
          <cell r="L72">
            <v>20718</v>
          </cell>
          <cell r="M72">
            <v>26495</v>
          </cell>
          <cell r="N72" t="str">
            <v>DUS</v>
          </cell>
          <cell r="O72">
            <v>7840</v>
          </cell>
          <cell r="P72">
            <v>0.84</v>
          </cell>
          <cell r="Q72">
            <v>207720800</v>
          </cell>
          <cell r="R72">
            <v>7840</v>
          </cell>
          <cell r="S72">
            <v>0.84</v>
          </cell>
          <cell r="T72">
            <v>207720800</v>
          </cell>
          <cell r="U72">
            <v>0</v>
          </cell>
          <cell r="V72">
            <v>0</v>
          </cell>
          <cell r="W72">
            <v>0</v>
          </cell>
          <cell r="X72">
            <v>7840</v>
          </cell>
          <cell r="Y72">
            <v>0.84</v>
          </cell>
          <cell r="Z72">
            <v>207720800</v>
          </cell>
          <cell r="AA72">
            <v>0</v>
          </cell>
          <cell r="AB72">
            <v>0</v>
          </cell>
          <cell r="AC72">
            <v>0</v>
          </cell>
          <cell r="AD72">
            <v>0</v>
          </cell>
          <cell r="AE72" t="str">
            <v xml:space="preserve">Baru dilakukan trial dengan fasilitas banjaran sehingga 3 batch pertama perlu dilakukan set up berhenti </v>
          </cell>
          <cell r="AF72">
            <v>7840</v>
          </cell>
          <cell r="AG72">
            <v>0.84</v>
          </cell>
          <cell r="AH72">
            <v>207720800</v>
          </cell>
          <cell r="AI72">
            <v>0</v>
          </cell>
          <cell r="AJ72">
            <v>0</v>
          </cell>
          <cell r="AK72">
            <v>0</v>
          </cell>
          <cell r="AL72">
            <v>0</v>
          </cell>
          <cell r="AM72">
            <v>0</v>
          </cell>
          <cell r="AN72">
            <v>0</v>
          </cell>
          <cell r="AO72">
            <v>0</v>
          </cell>
          <cell r="AP72" t="str">
            <v>Adanya kekurangan Pesanan dari SC karena adanya perubahan Batch size sehingga belum bisa dilakukan DO</v>
          </cell>
          <cell r="AQ72">
            <v>0</v>
          </cell>
          <cell r="AR72">
            <v>0</v>
          </cell>
          <cell r="AS72">
            <v>0</v>
          </cell>
          <cell r="AT72">
            <v>9195</v>
          </cell>
          <cell r="AU72">
            <v>0.98517857142857135</v>
          </cell>
          <cell r="AV72">
            <v>243621525</v>
          </cell>
          <cell r="AW72">
            <v>0</v>
          </cell>
          <cell r="AX72"/>
          <cell r="AY72">
            <v>0</v>
          </cell>
          <cell r="AZ72">
            <v>0</v>
          </cell>
          <cell r="BA72">
            <v>0</v>
          </cell>
          <cell r="BB72">
            <v>0</v>
          </cell>
          <cell r="BC72">
            <v>0</v>
          </cell>
          <cell r="BD72">
            <v>0</v>
          </cell>
          <cell r="BE72">
            <v>0</v>
          </cell>
          <cell r="BF72">
            <v>0</v>
          </cell>
          <cell r="BG72">
            <v>0</v>
          </cell>
        </row>
        <row r="73">
          <cell r="B73">
            <v>11002004</v>
          </cell>
          <cell r="C73" t="str">
            <v>HYDROXYCHLOROQUINE 200 MG (DUS 100 TAB)</v>
          </cell>
          <cell r="D73" t="str">
            <v>S01</v>
          </cell>
          <cell r="E73">
            <v>100</v>
          </cell>
          <cell r="F73">
            <v>425000</v>
          </cell>
          <cell r="G73">
            <v>4250</v>
          </cell>
          <cell r="H73">
            <v>150</v>
          </cell>
          <cell r="I73">
            <v>300</v>
          </cell>
          <cell r="J73">
            <v>500000</v>
          </cell>
          <cell r="K73">
            <v>5000</v>
          </cell>
          <cell r="L73">
            <v>444843</v>
          </cell>
          <cell r="M73">
            <v>201909</v>
          </cell>
          <cell r="N73" t="str">
            <v>DUS</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cell r="AF73">
            <v>0</v>
          </cell>
          <cell r="AG73">
            <v>0</v>
          </cell>
          <cell r="AH73">
            <v>0</v>
          </cell>
          <cell r="AI73">
            <v>0</v>
          </cell>
          <cell r="AJ73">
            <v>0</v>
          </cell>
          <cell r="AK73">
            <v>0</v>
          </cell>
          <cell r="AL73">
            <v>0</v>
          </cell>
          <cell r="AM73">
            <v>0</v>
          </cell>
          <cell r="AN73">
            <v>0</v>
          </cell>
          <cell r="AO73">
            <v>0</v>
          </cell>
          <cell r="AP73"/>
          <cell r="AQ73">
            <v>0</v>
          </cell>
          <cell r="AR73">
            <v>0</v>
          </cell>
          <cell r="AS73">
            <v>0</v>
          </cell>
          <cell r="AT73">
            <v>0</v>
          </cell>
          <cell r="AU73">
            <v>0</v>
          </cell>
          <cell r="AV73">
            <v>0</v>
          </cell>
          <cell r="AW73">
            <v>0</v>
          </cell>
          <cell r="AX73"/>
          <cell r="AY73">
            <v>0</v>
          </cell>
          <cell r="AZ73">
            <v>0</v>
          </cell>
          <cell r="BA73">
            <v>0</v>
          </cell>
          <cell r="BB73">
            <v>0</v>
          </cell>
          <cell r="BC73">
            <v>0</v>
          </cell>
          <cell r="BD73">
            <v>0</v>
          </cell>
          <cell r="BE73">
            <v>0</v>
          </cell>
          <cell r="BF73">
            <v>0</v>
          </cell>
          <cell r="BG73">
            <v>0</v>
          </cell>
        </row>
        <row r="74">
          <cell r="B74"/>
          <cell r="C74" t="str">
            <v>SUB TOTAL S01</v>
          </cell>
          <cell r="D74"/>
          <cell r="E74"/>
          <cell r="F74"/>
          <cell r="G74"/>
          <cell r="H74"/>
          <cell r="I74"/>
          <cell r="J74"/>
          <cell r="K74"/>
          <cell r="L74"/>
          <cell r="M74"/>
          <cell r="N74"/>
          <cell r="O74"/>
          <cell r="P74"/>
          <cell r="Q74" t="e">
            <v>#REF!</v>
          </cell>
          <cell r="R74"/>
          <cell r="S74"/>
          <cell r="T74">
            <v>77886654928</v>
          </cell>
          <cell r="U74"/>
          <cell r="V74"/>
          <cell r="W74">
            <v>9518747025</v>
          </cell>
          <cell r="X74"/>
          <cell r="Y74"/>
          <cell r="Z74">
            <v>29064427671</v>
          </cell>
          <cell r="AA74"/>
          <cell r="AB74"/>
          <cell r="AC74">
            <v>1359838012</v>
          </cell>
          <cell r="AD74">
            <v>4.6787021832768574E-2</v>
          </cell>
          <cell r="AE74"/>
          <cell r="AF74"/>
          <cell r="AG74"/>
          <cell r="AH74"/>
          <cell r="AI74"/>
          <cell r="AJ74"/>
          <cell r="AK74">
            <v>21648587976</v>
          </cell>
          <cell r="AL74"/>
          <cell r="AM74"/>
          <cell r="AN74">
            <v>8158909013</v>
          </cell>
          <cell r="AO74">
            <v>0.37687950004153192</v>
          </cell>
          <cell r="AP74"/>
          <cell r="AQ74"/>
          <cell r="AR74"/>
          <cell r="AS74">
            <v>27173639281</v>
          </cell>
          <cell r="AT74"/>
          <cell r="AU74"/>
          <cell r="AV74">
            <v>17201650769</v>
          </cell>
          <cell r="AW74"/>
          <cell r="AX74"/>
          <cell r="AY74"/>
          <cell r="AZ74"/>
          <cell r="BA74" t="e">
            <v>#REF!</v>
          </cell>
          <cell r="BB74"/>
          <cell r="BC74"/>
          <cell r="BD74" t="e">
            <v>#REF!</v>
          </cell>
          <cell r="BE74"/>
          <cell r="BF74"/>
          <cell r="BG74" t="e">
            <v>#REF!</v>
          </cell>
        </row>
        <row r="75">
          <cell r="B75"/>
          <cell r="C75"/>
          <cell r="D75"/>
          <cell r="E75"/>
          <cell r="F75"/>
          <cell r="G75"/>
          <cell r="H75"/>
          <cell r="I75"/>
          <cell r="J75"/>
          <cell r="K75"/>
          <cell r="L75"/>
          <cell r="M75"/>
          <cell r="N75"/>
          <cell r="O75"/>
          <cell r="P75"/>
          <cell r="Q75"/>
          <cell r="R75"/>
          <cell r="S75"/>
          <cell r="T75"/>
          <cell r="U75"/>
          <cell r="V75"/>
          <cell r="W75"/>
          <cell r="X75"/>
          <cell r="Y75"/>
          <cell r="Z75"/>
          <cell r="AA75"/>
          <cell r="AB75"/>
          <cell r="AC75"/>
          <cell r="AD75"/>
          <cell r="AE75"/>
          <cell r="AF75"/>
          <cell r="AG75"/>
          <cell r="AH75"/>
          <cell r="AI75"/>
          <cell r="AJ75"/>
          <cell r="AK75"/>
          <cell r="AL75"/>
          <cell r="AM75"/>
          <cell r="AN75"/>
          <cell r="AO75"/>
          <cell r="AP75"/>
          <cell r="AQ75"/>
          <cell r="AR75"/>
          <cell r="AS75"/>
          <cell r="AT75"/>
          <cell r="AU75"/>
          <cell r="AV75"/>
          <cell r="AW75"/>
          <cell r="AX75"/>
          <cell r="AY75"/>
          <cell r="AZ75"/>
          <cell r="BA75"/>
          <cell r="BB75"/>
          <cell r="BC75"/>
          <cell r="BD75"/>
          <cell r="BE75"/>
          <cell r="BF75"/>
          <cell r="BG75"/>
        </row>
        <row r="76">
          <cell r="B76" t="str">
            <v>S02</v>
          </cell>
          <cell r="C76" t="str">
            <v>OTC &amp; HERBAL</v>
          </cell>
          <cell r="D76"/>
          <cell r="E76"/>
          <cell r="F76"/>
          <cell r="G76"/>
          <cell r="H76"/>
          <cell r="I76"/>
          <cell r="J76"/>
          <cell r="K76"/>
          <cell r="L76"/>
          <cell r="M76"/>
          <cell r="N76"/>
          <cell r="O76"/>
          <cell r="P76"/>
          <cell r="Q76"/>
          <cell r="R76"/>
          <cell r="S76"/>
          <cell r="T76"/>
          <cell r="U76"/>
          <cell r="V76"/>
          <cell r="W76"/>
          <cell r="X76"/>
          <cell r="Y76"/>
          <cell r="Z76"/>
          <cell r="AA76"/>
          <cell r="AB76"/>
          <cell r="AC76"/>
          <cell r="AD76"/>
          <cell r="AE76"/>
          <cell r="AF76"/>
          <cell r="AG76"/>
          <cell r="AH76"/>
          <cell r="AI76"/>
          <cell r="AJ76"/>
          <cell r="AK76"/>
          <cell r="AL76"/>
          <cell r="AM76"/>
          <cell r="AN76"/>
          <cell r="AO76"/>
          <cell r="AP76"/>
          <cell r="AQ76"/>
          <cell r="AR76"/>
          <cell r="AS76"/>
          <cell r="AT76"/>
          <cell r="AU76"/>
          <cell r="AV76"/>
          <cell r="AW76"/>
          <cell r="AX76"/>
          <cell r="AY76"/>
          <cell r="AZ76"/>
          <cell r="BA76"/>
          <cell r="BB76"/>
          <cell r="BC76"/>
          <cell r="BD76"/>
          <cell r="BE76"/>
          <cell r="BF76"/>
          <cell r="BG76"/>
        </row>
        <row r="77">
          <cell r="B77">
            <v>11000155</v>
          </cell>
          <cell r="C77" t="str">
            <v>ASIFIT  KAPLET-BLISTER 3X10 KAPL</v>
          </cell>
          <cell r="D77" t="str">
            <v>S02</v>
          </cell>
          <cell r="E77">
            <v>30</v>
          </cell>
          <cell r="F77">
            <v>399990</v>
          </cell>
          <cell r="G77">
            <v>13333</v>
          </cell>
          <cell r="H77">
            <v>130</v>
          </cell>
          <cell r="I77">
            <v>700</v>
          </cell>
          <cell r="J77">
            <v>185714.28571428571</v>
          </cell>
          <cell r="K77">
            <v>6190.4761904761899</v>
          </cell>
          <cell r="L77">
            <v>13214</v>
          </cell>
          <cell r="M77">
            <v>12789</v>
          </cell>
          <cell r="N77" t="str">
            <v>DUS</v>
          </cell>
          <cell r="O77" t="e">
            <v>#REF!</v>
          </cell>
          <cell r="P77" t="e">
            <v>#REF!</v>
          </cell>
          <cell r="Q77" t="e">
            <v>#REF!</v>
          </cell>
          <cell r="R77">
            <v>117597</v>
          </cell>
          <cell r="S77">
            <v>18.99643846153846</v>
          </cell>
          <cell r="T77">
            <v>1503948033</v>
          </cell>
          <cell r="U77">
            <v>64093</v>
          </cell>
          <cell r="V77">
            <v>10.353484615384616</v>
          </cell>
          <cell r="W77">
            <v>819685377</v>
          </cell>
          <cell r="X77">
            <v>52265</v>
          </cell>
          <cell r="Y77">
            <v>8.4428076923076922</v>
          </cell>
          <cell r="Z77">
            <v>668417085</v>
          </cell>
          <cell r="AA77">
            <v>47629</v>
          </cell>
          <cell r="AB77">
            <v>7.6939153846153854</v>
          </cell>
          <cell r="AC77">
            <v>609127281</v>
          </cell>
          <cell r="AD77">
            <v>0.91129819190662964</v>
          </cell>
          <cell r="AE77" t="str">
            <v>Adanya proses pemilihan produk yang codak pada proses penyalutan dan adanya kendala pada proses blistering</v>
          </cell>
          <cell r="AF77">
            <v>4636</v>
          </cell>
          <cell r="AG77">
            <v>0.74889230769230775</v>
          </cell>
          <cell r="AH77">
            <v>59289804</v>
          </cell>
          <cell r="AI77">
            <v>26133</v>
          </cell>
          <cell r="AJ77">
            <v>4.2214846153846155</v>
          </cell>
          <cell r="AK77">
            <v>334214937</v>
          </cell>
          <cell r="AL77">
            <v>16464</v>
          </cell>
          <cell r="AM77">
            <v>2.6595692307692311</v>
          </cell>
          <cell r="AN77">
            <v>210558096</v>
          </cell>
          <cell r="AO77">
            <v>0.63000803581678333</v>
          </cell>
          <cell r="AP77" t="str">
            <v xml:space="preserve">Adanya kekurangan bahankemas :  Alfo , dus dan leaflet </v>
          </cell>
          <cell r="AQ77">
            <v>39199</v>
          </cell>
          <cell r="AR77">
            <v>6.3321461538461543</v>
          </cell>
          <cell r="AS77">
            <v>501316011</v>
          </cell>
          <cell r="AT77">
            <v>66609</v>
          </cell>
          <cell r="AU77">
            <v>10.759915384615386</v>
          </cell>
          <cell r="AV77">
            <v>851862501</v>
          </cell>
          <cell r="AW77">
            <v>1.6992525319523457</v>
          </cell>
          <cell r="AX77"/>
          <cell r="AY77">
            <v>26133</v>
          </cell>
          <cell r="AZ77">
            <v>4.2214846153846155</v>
          </cell>
          <cell r="BA77">
            <v>334214937</v>
          </cell>
          <cell r="BB77" t="e">
            <v>#REF!</v>
          </cell>
          <cell r="BC77" t="e">
            <v>#REF!</v>
          </cell>
          <cell r="BD77" t="e">
            <v>#REF!</v>
          </cell>
          <cell r="BE77" t="e">
            <v>#REF!</v>
          </cell>
          <cell r="BF77" t="e">
            <v>#REF!</v>
          </cell>
          <cell r="BG77" t="e">
            <v>#REF!</v>
          </cell>
        </row>
        <row r="78">
          <cell r="B78">
            <v>11000157</v>
          </cell>
          <cell r="C78" t="str">
            <v>BATUGIN ELIXIR -BT 120 ML</v>
          </cell>
          <cell r="D78" t="str">
            <v>S02</v>
          </cell>
          <cell r="E78">
            <v>1</v>
          </cell>
          <cell r="F78">
            <v>25000</v>
          </cell>
          <cell r="G78">
            <v>25000</v>
          </cell>
          <cell r="H78">
            <v>3000</v>
          </cell>
          <cell r="I78">
            <v>120</v>
          </cell>
          <cell r="J78">
            <v>25000</v>
          </cell>
          <cell r="K78">
            <v>25000</v>
          </cell>
          <cell r="L78">
            <v>4346</v>
          </cell>
          <cell r="M78">
            <v>5285</v>
          </cell>
          <cell r="N78" t="str">
            <v>BT</v>
          </cell>
          <cell r="O78">
            <v>245000</v>
          </cell>
          <cell r="P78">
            <v>9.8000000000000007</v>
          </cell>
          <cell r="Q78">
            <v>1294825000</v>
          </cell>
          <cell r="R78">
            <v>196000</v>
          </cell>
          <cell r="S78">
            <v>7.8400000000000007</v>
          </cell>
          <cell r="T78">
            <v>1035860000</v>
          </cell>
          <cell r="U78">
            <v>6876</v>
          </cell>
          <cell r="V78">
            <v>0.27504000000000001</v>
          </cell>
          <cell r="W78">
            <v>36339660</v>
          </cell>
          <cell r="X78">
            <v>122500</v>
          </cell>
          <cell r="Y78">
            <v>4.9000000000000004</v>
          </cell>
          <cell r="Z78">
            <v>647412500</v>
          </cell>
          <cell r="AA78">
            <v>0</v>
          </cell>
          <cell r="AB78">
            <v>0</v>
          </cell>
          <cell r="AC78">
            <v>0</v>
          </cell>
          <cell r="AD78">
            <v>0</v>
          </cell>
          <cell r="AE78" t="str">
            <v xml:space="preserve">Belum siapnya Fasilitas Produlsi Herbal serta  perlu dilakukan perubahan formula untuk bahan pengawetnya </v>
          </cell>
          <cell r="AF78">
            <v>122500</v>
          </cell>
          <cell r="AG78">
            <v>4.9000000000000004</v>
          </cell>
          <cell r="AH78">
            <v>647412500</v>
          </cell>
          <cell r="AI78">
            <v>24500</v>
          </cell>
          <cell r="AJ78">
            <v>0.98</v>
          </cell>
          <cell r="AK78">
            <v>129482500</v>
          </cell>
          <cell r="AL78">
            <v>6876</v>
          </cell>
          <cell r="AM78">
            <v>0.27504000000000001</v>
          </cell>
          <cell r="AN78">
            <v>36339660</v>
          </cell>
          <cell r="AO78">
            <v>0.2806530612244898</v>
          </cell>
          <cell r="AP78" t="str">
            <v xml:space="preserve">Adanya Hold pengiriman oleh marketing </v>
          </cell>
          <cell r="AQ78">
            <v>49000</v>
          </cell>
          <cell r="AR78">
            <v>1.96</v>
          </cell>
          <cell r="AS78">
            <v>258965000</v>
          </cell>
          <cell r="AT78">
            <v>0</v>
          </cell>
          <cell r="AU78">
            <v>0</v>
          </cell>
          <cell r="AV78">
            <v>0</v>
          </cell>
          <cell r="AW78">
            <v>0</v>
          </cell>
          <cell r="AX78"/>
          <cell r="AY78">
            <v>0</v>
          </cell>
          <cell r="AZ78">
            <v>0</v>
          </cell>
          <cell r="BA78">
            <v>0</v>
          </cell>
          <cell r="BB78">
            <v>24500</v>
          </cell>
          <cell r="BC78">
            <v>0.98</v>
          </cell>
          <cell r="BD78">
            <v>129482500</v>
          </cell>
          <cell r="BE78">
            <v>24500</v>
          </cell>
          <cell r="BF78">
            <v>0.98</v>
          </cell>
          <cell r="BG78">
            <v>129482500</v>
          </cell>
        </row>
        <row r="79">
          <cell r="B79">
            <v>11000158</v>
          </cell>
          <cell r="C79" t="str">
            <v>BATUGIN ELIXIR -BT 300 ML</v>
          </cell>
          <cell r="D79" t="str">
            <v>S02</v>
          </cell>
          <cell r="E79">
            <v>1</v>
          </cell>
          <cell r="F79">
            <v>10000</v>
          </cell>
          <cell r="G79">
            <v>10000</v>
          </cell>
          <cell r="H79">
            <v>3000</v>
          </cell>
          <cell r="I79">
            <v>300</v>
          </cell>
          <cell r="J79">
            <v>10000</v>
          </cell>
          <cell r="K79">
            <v>10000</v>
          </cell>
          <cell r="L79">
            <v>8210</v>
          </cell>
          <cell r="M79">
            <v>10010</v>
          </cell>
          <cell r="N79" t="str">
            <v>BT</v>
          </cell>
          <cell r="O79">
            <v>274400</v>
          </cell>
          <cell r="P79">
            <v>27.440000000000005</v>
          </cell>
          <cell r="Q79">
            <v>2746744000</v>
          </cell>
          <cell r="R79">
            <v>196000</v>
          </cell>
          <cell r="S79">
            <v>19.600000000000001</v>
          </cell>
          <cell r="T79">
            <v>1961960000</v>
          </cell>
          <cell r="U79">
            <v>2591</v>
          </cell>
          <cell r="V79">
            <v>0.2591</v>
          </cell>
          <cell r="W79">
            <v>25935910</v>
          </cell>
          <cell r="X79">
            <v>127400</v>
          </cell>
          <cell r="Y79">
            <v>12.74</v>
          </cell>
          <cell r="Z79">
            <v>1275274000</v>
          </cell>
          <cell r="AA79">
            <v>0</v>
          </cell>
          <cell r="AB79">
            <v>0</v>
          </cell>
          <cell r="AC79">
            <v>0</v>
          </cell>
          <cell r="AD79">
            <v>0</v>
          </cell>
          <cell r="AE79" t="str">
            <v xml:space="preserve">Belum siapnya Fasilitas Produlsi Herbal serta  perlu dilakukan perubahan formula untuk bahan pengawetnya </v>
          </cell>
          <cell r="AF79">
            <v>127400</v>
          </cell>
          <cell r="AG79">
            <v>12.74</v>
          </cell>
          <cell r="AH79">
            <v>1275274000</v>
          </cell>
          <cell r="AI79">
            <v>39200</v>
          </cell>
          <cell r="AJ79">
            <v>3.92</v>
          </cell>
          <cell r="AK79">
            <v>392392000</v>
          </cell>
          <cell r="AL79">
            <v>2591</v>
          </cell>
          <cell r="AM79">
            <v>0.2591</v>
          </cell>
          <cell r="AN79">
            <v>25935910</v>
          </cell>
          <cell r="AO79">
            <v>6.6096938775510206E-2</v>
          </cell>
          <cell r="AP79" t="str">
            <v xml:space="preserve">Adanya Hold pengiriman oleh marketing </v>
          </cell>
          <cell r="AQ79">
            <v>29400</v>
          </cell>
          <cell r="AR79">
            <v>2.94</v>
          </cell>
          <cell r="AS79">
            <v>294294000</v>
          </cell>
          <cell r="AT79">
            <v>29504</v>
          </cell>
          <cell r="AU79">
            <v>2.9504000000000001</v>
          </cell>
          <cell r="AV79">
            <v>295335040</v>
          </cell>
          <cell r="AW79">
            <v>1.0035374149659864</v>
          </cell>
          <cell r="AX79"/>
          <cell r="AY79">
            <v>0</v>
          </cell>
          <cell r="AZ79">
            <v>0</v>
          </cell>
          <cell r="BA79">
            <v>0</v>
          </cell>
          <cell r="BB79">
            <v>39200</v>
          </cell>
          <cell r="BC79">
            <v>3.92</v>
          </cell>
          <cell r="BD79">
            <v>392392000</v>
          </cell>
          <cell r="BE79">
            <v>39200</v>
          </cell>
          <cell r="BF79">
            <v>3.92</v>
          </cell>
          <cell r="BG79">
            <v>392392000</v>
          </cell>
        </row>
        <row r="80">
          <cell r="B80">
            <v>11000159</v>
          </cell>
          <cell r="C80" t="str">
            <v>BATUGIN SIRUP-SACHET 15 ML</v>
          </cell>
          <cell r="D80" t="str">
            <v>S02</v>
          </cell>
          <cell r="E80">
            <v>6</v>
          </cell>
          <cell r="F80">
            <v>96774</v>
          </cell>
          <cell r="G80">
            <v>16129</v>
          </cell>
          <cell r="H80"/>
          <cell r="I80"/>
          <cell r="J80"/>
          <cell r="K80">
            <v>16129</v>
          </cell>
          <cell r="L80">
            <v>9565</v>
          </cell>
          <cell r="M80">
            <v>11067</v>
          </cell>
          <cell r="N80" t="str">
            <v>DUS</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cell r="AF80">
            <v>0</v>
          </cell>
          <cell r="AG80">
            <v>0</v>
          </cell>
          <cell r="AH80">
            <v>0</v>
          </cell>
          <cell r="AI80">
            <v>0</v>
          </cell>
          <cell r="AJ80">
            <v>0</v>
          </cell>
          <cell r="AK80">
            <v>0</v>
          </cell>
          <cell r="AL80">
            <v>0</v>
          </cell>
          <cell r="AM80">
            <v>0</v>
          </cell>
          <cell r="AN80">
            <v>0</v>
          </cell>
          <cell r="AO80">
            <v>0</v>
          </cell>
          <cell r="AP80"/>
          <cell r="AQ80">
            <v>0</v>
          </cell>
          <cell r="AR80">
            <v>0</v>
          </cell>
          <cell r="AS80">
            <v>0</v>
          </cell>
          <cell r="AT80">
            <v>0</v>
          </cell>
          <cell r="AU80">
            <v>0</v>
          </cell>
          <cell r="AV80">
            <v>0</v>
          </cell>
          <cell r="AW80">
            <v>0</v>
          </cell>
          <cell r="AX80"/>
          <cell r="AY80">
            <v>0</v>
          </cell>
          <cell r="AZ80">
            <v>0</v>
          </cell>
          <cell r="BA80">
            <v>0</v>
          </cell>
          <cell r="BB80">
            <v>0</v>
          </cell>
          <cell r="BC80">
            <v>0</v>
          </cell>
          <cell r="BD80">
            <v>0</v>
          </cell>
          <cell r="BE80">
            <v>0</v>
          </cell>
          <cell r="BF80">
            <v>0</v>
          </cell>
          <cell r="BG80">
            <v>0</v>
          </cell>
        </row>
        <row r="81">
          <cell r="B81">
            <v>11000189</v>
          </cell>
          <cell r="C81" t="str">
            <v>ENKASARI CAIRAN-BT 120 ML</v>
          </cell>
          <cell r="D81" t="str">
            <v>S02</v>
          </cell>
          <cell r="E81">
            <v>1</v>
          </cell>
          <cell r="F81">
            <v>30000</v>
          </cell>
          <cell r="G81">
            <v>30000</v>
          </cell>
          <cell r="H81"/>
          <cell r="I81"/>
          <cell r="J81"/>
          <cell r="K81">
            <v>30000</v>
          </cell>
          <cell r="L81">
            <v>3544</v>
          </cell>
          <cell r="M81">
            <v>3544</v>
          </cell>
          <cell r="N81" t="str">
            <v>BT</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cell r="AF81">
            <v>0</v>
          </cell>
          <cell r="AG81">
            <v>0</v>
          </cell>
          <cell r="AH81">
            <v>0</v>
          </cell>
          <cell r="AI81">
            <v>0</v>
          </cell>
          <cell r="AJ81">
            <v>0</v>
          </cell>
          <cell r="AK81">
            <v>0</v>
          </cell>
          <cell r="AL81">
            <v>0</v>
          </cell>
          <cell r="AM81">
            <v>0</v>
          </cell>
          <cell r="AN81">
            <v>0</v>
          </cell>
          <cell r="AO81">
            <v>0</v>
          </cell>
          <cell r="AP81"/>
          <cell r="AQ81">
            <v>0</v>
          </cell>
          <cell r="AR81">
            <v>0</v>
          </cell>
          <cell r="AS81">
            <v>0</v>
          </cell>
          <cell r="AT81">
            <v>0</v>
          </cell>
          <cell r="AU81">
            <v>0</v>
          </cell>
          <cell r="AV81">
            <v>0</v>
          </cell>
          <cell r="AW81">
            <v>0</v>
          </cell>
          <cell r="AX81"/>
          <cell r="AY81">
            <v>0</v>
          </cell>
          <cell r="AZ81">
            <v>0</v>
          </cell>
          <cell r="BA81">
            <v>0</v>
          </cell>
          <cell r="BB81">
            <v>0</v>
          </cell>
          <cell r="BC81">
            <v>0</v>
          </cell>
          <cell r="BD81">
            <v>0</v>
          </cell>
          <cell r="BE81">
            <v>0</v>
          </cell>
          <cell r="BF81">
            <v>0</v>
          </cell>
          <cell r="BG81">
            <v>0</v>
          </cell>
        </row>
        <row r="82">
          <cell r="B82">
            <v>11002046</v>
          </cell>
          <cell r="C82" t="str">
            <v>ENKASARI HERBAL (BTL@120 ML)</v>
          </cell>
          <cell r="D82" t="str">
            <v>S02</v>
          </cell>
          <cell r="E82">
            <v>1</v>
          </cell>
          <cell r="F82">
            <v>30000</v>
          </cell>
          <cell r="G82">
            <v>30000</v>
          </cell>
          <cell r="H82">
            <v>900</v>
          </cell>
          <cell r="I82">
            <v>120</v>
          </cell>
          <cell r="J82">
            <v>7500</v>
          </cell>
          <cell r="K82">
            <v>30000</v>
          </cell>
          <cell r="L82">
            <v>3604</v>
          </cell>
          <cell r="M82">
            <v>4939</v>
          </cell>
          <cell r="N82" t="str">
            <v>BT</v>
          </cell>
          <cell r="O82">
            <v>275624</v>
          </cell>
          <cell r="P82">
            <v>9.1874666666666673</v>
          </cell>
          <cell r="Q82">
            <v>1361306936</v>
          </cell>
          <cell r="R82">
            <v>275624</v>
          </cell>
          <cell r="S82">
            <v>9.1874666666666673</v>
          </cell>
          <cell r="T82">
            <v>1361306936</v>
          </cell>
          <cell r="U82">
            <v>37156</v>
          </cell>
          <cell r="V82">
            <v>1.2385333333333333</v>
          </cell>
          <cell r="W82">
            <v>183513484</v>
          </cell>
          <cell r="X82">
            <v>128624</v>
          </cell>
          <cell r="Y82">
            <v>4.287466666666667</v>
          </cell>
          <cell r="Z82">
            <v>635273936</v>
          </cell>
          <cell r="AA82">
            <v>37156</v>
          </cell>
          <cell r="AB82">
            <v>1.2385333333333333</v>
          </cell>
          <cell r="AC82">
            <v>183513484</v>
          </cell>
          <cell r="AD82">
            <v>0.28887299415350171</v>
          </cell>
          <cell r="AE82" t="str">
            <v>Belum siapnya Fasilitas Herbal di Banjaran serta adanya masalah pada proses DO dikarenakan Migrasi sistem</v>
          </cell>
          <cell r="AF82">
            <v>91468</v>
          </cell>
          <cell r="AG82">
            <v>3.0489333333333333</v>
          </cell>
          <cell r="AH82">
            <v>451760452</v>
          </cell>
          <cell r="AI82">
            <v>73500</v>
          </cell>
          <cell r="AJ82">
            <v>2.4500000000000002</v>
          </cell>
          <cell r="AK82">
            <v>363016500</v>
          </cell>
          <cell r="AL82">
            <v>0</v>
          </cell>
          <cell r="AM82">
            <v>0</v>
          </cell>
          <cell r="AN82">
            <v>0</v>
          </cell>
          <cell r="AO82">
            <v>0</v>
          </cell>
          <cell r="AP82" t="str">
            <v xml:space="preserve">Adanya Hold pengiriman oleh marketing </v>
          </cell>
          <cell r="AQ82">
            <v>73500</v>
          </cell>
          <cell r="AR82">
            <v>2.4500000000000002</v>
          </cell>
          <cell r="AS82">
            <v>363016500</v>
          </cell>
          <cell r="AT82">
            <v>0</v>
          </cell>
          <cell r="AU82">
            <v>0</v>
          </cell>
          <cell r="AV82">
            <v>0</v>
          </cell>
          <cell r="AW82">
            <v>0</v>
          </cell>
          <cell r="AX82"/>
          <cell r="AY82">
            <v>0</v>
          </cell>
          <cell r="AZ82">
            <v>0</v>
          </cell>
          <cell r="BA82">
            <v>0</v>
          </cell>
          <cell r="BB82">
            <v>0</v>
          </cell>
          <cell r="BC82">
            <v>0</v>
          </cell>
          <cell r="BD82">
            <v>0</v>
          </cell>
          <cell r="BE82">
            <v>0</v>
          </cell>
          <cell r="BF82">
            <v>0</v>
          </cell>
          <cell r="BG82">
            <v>0</v>
          </cell>
        </row>
        <row r="83">
          <cell r="B83">
            <v>11000197</v>
          </cell>
          <cell r="C83" t="str">
            <v>FITUNO KAPLET-BLISTER 3X10 KAPLET</v>
          </cell>
          <cell r="D83" t="str">
            <v>S02</v>
          </cell>
          <cell r="E83">
            <v>30</v>
          </cell>
          <cell r="F83">
            <v>375000</v>
          </cell>
          <cell r="G83">
            <v>12500</v>
          </cell>
          <cell r="H83">
            <v>262.5</v>
          </cell>
          <cell r="I83">
            <v>700</v>
          </cell>
          <cell r="J83">
            <v>375000</v>
          </cell>
          <cell r="K83">
            <v>12500</v>
          </cell>
          <cell r="L83">
            <v>13629</v>
          </cell>
          <cell r="M83">
            <v>11527</v>
          </cell>
          <cell r="N83" t="str">
            <v>DUS</v>
          </cell>
          <cell r="O83">
            <v>330040</v>
          </cell>
          <cell r="P83">
            <v>26.403199999999998</v>
          </cell>
          <cell r="Q83">
            <v>3804371080</v>
          </cell>
          <cell r="R83">
            <v>85040</v>
          </cell>
          <cell r="S83">
            <v>6.8031999999999995</v>
          </cell>
          <cell r="T83">
            <v>980256080</v>
          </cell>
          <cell r="U83">
            <v>0</v>
          </cell>
          <cell r="V83">
            <v>0</v>
          </cell>
          <cell r="W83">
            <v>0</v>
          </cell>
          <cell r="X83">
            <v>36040</v>
          </cell>
          <cell r="Y83">
            <v>2.8832</v>
          </cell>
          <cell r="Z83">
            <v>415433080</v>
          </cell>
          <cell r="AA83">
            <v>0</v>
          </cell>
          <cell r="AB83">
            <v>0</v>
          </cell>
          <cell r="AC83">
            <v>0</v>
          </cell>
          <cell r="AD83">
            <v>0</v>
          </cell>
          <cell r="AE83" t="str">
            <v>Belum Di lakukan Trial dengan Fasilitas Plant Banjaran masih tahap persiapan Dok</v>
          </cell>
          <cell r="AF83">
            <v>36040</v>
          </cell>
          <cell r="AG83">
            <v>2.8832</v>
          </cell>
          <cell r="AH83">
            <v>415433080</v>
          </cell>
          <cell r="AI83">
            <v>24500</v>
          </cell>
          <cell r="AJ83">
            <v>1.96</v>
          </cell>
          <cell r="AK83">
            <v>282411500</v>
          </cell>
          <cell r="AL83">
            <v>0</v>
          </cell>
          <cell r="AM83">
            <v>0</v>
          </cell>
          <cell r="AN83">
            <v>0</v>
          </cell>
          <cell r="AO83">
            <v>0</v>
          </cell>
          <cell r="AP83" t="str">
            <v>Belum Di lakukan Trial dengan Fasilitas Plant Banjaran masih tahap persiapan Dok</v>
          </cell>
          <cell r="AQ83">
            <v>24500</v>
          </cell>
          <cell r="AR83">
            <v>1.96</v>
          </cell>
          <cell r="AS83">
            <v>282411500</v>
          </cell>
          <cell r="AT83">
            <v>5644</v>
          </cell>
          <cell r="AU83">
            <v>0.45151999999999998</v>
          </cell>
          <cell r="AV83">
            <v>65058388</v>
          </cell>
          <cell r="AW83">
            <v>0.2303673469387755</v>
          </cell>
          <cell r="AX83"/>
          <cell r="AY83">
            <v>122500</v>
          </cell>
          <cell r="AZ83">
            <v>9.8000000000000007</v>
          </cell>
          <cell r="BA83">
            <v>1412057500</v>
          </cell>
          <cell r="BB83">
            <v>61250</v>
          </cell>
          <cell r="BC83">
            <v>4.9000000000000004</v>
          </cell>
          <cell r="BD83">
            <v>706028750</v>
          </cell>
          <cell r="BE83">
            <v>61250</v>
          </cell>
          <cell r="BF83">
            <v>4.9000000000000004</v>
          </cell>
          <cell r="BG83">
            <v>706028750</v>
          </cell>
        </row>
        <row r="84">
          <cell r="B84">
            <v>11001784</v>
          </cell>
          <cell r="C84" t="str">
            <v>FITUNO IMMUNE KIDS 60ML</v>
          </cell>
          <cell r="D84" t="str">
            <v>S02</v>
          </cell>
          <cell r="E84">
            <v>1</v>
          </cell>
          <cell r="F84">
            <v>16667</v>
          </cell>
          <cell r="G84">
            <v>16667</v>
          </cell>
          <cell r="H84">
            <v>1000</v>
          </cell>
          <cell r="I84">
            <v>60</v>
          </cell>
          <cell r="J84">
            <v>16666.666666666668</v>
          </cell>
          <cell r="K84">
            <v>16666.666666666668</v>
          </cell>
          <cell r="L84">
            <v>13019</v>
          </cell>
          <cell r="M84">
            <v>12288</v>
          </cell>
          <cell r="N84" t="str">
            <v>BT</v>
          </cell>
          <cell r="O84">
            <v>98003</v>
          </cell>
          <cell r="P84">
            <v>5.8801799999999993</v>
          </cell>
          <cell r="Q84">
            <v>1204260864</v>
          </cell>
          <cell r="R84">
            <v>0</v>
          </cell>
          <cell r="S84">
            <v>0</v>
          </cell>
          <cell r="T84">
            <v>0</v>
          </cell>
          <cell r="U84">
            <v>0</v>
          </cell>
          <cell r="V84">
            <v>0</v>
          </cell>
          <cell r="W84">
            <v>0</v>
          </cell>
          <cell r="X84">
            <v>0</v>
          </cell>
          <cell r="Y84">
            <v>0</v>
          </cell>
          <cell r="Z84">
            <v>0</v>
          </cell>
          <cell r="AA84">
            <v>0</v>
          </cell>
          <cell r="AB84">
            <v>0</v>
          </cell>
          <cell r="AC84">
            <v>0</v>
          </cell>
          <cell r="AD84">
            <v>0</v>
          </cell>
          <cell r="AE84"/>
          <cell r="AF84">
            <v>0</v>
          </cell>
          <cell r="AG84">
            <v>0</v>
          </cell>
          <cell r="AH84">
            <v>0</v>
          </cell>
          <cell r="AI84">
            <v>0</v>
          </cell>
          <cell r="AJ84">
            <v>0</v>
          </cell>
          <cell r="AK84">
            <v>0</v>
          </cell>
          <cell r="AL84">
            <v>0</v>
          </cell>
          <cell r="AM84">
            <v>0</v>
          </cell>
          <cell r="AN84">
            <v>0</v>
          </cell>
          <cell r="AO84">
            <v>0</v>
          </cell>
          <cell r="AP84"/>
          <cell r="AQ84">
            <v>0</v>
          </cell>
          <cell r="AR84">
            <v>0</v>
          </cell>
          <cell r="AS84">
            <v>0</v>
          </cell>
          <cell r="AT84">
            <v>0</v>
          </cell>
          <cell r="AU84">
            <v>0</v>
          </cell>
          <cell r="AV84">
            <v>0</v>
          </cell>
          <cell r="AW84">
            <v>0</v>
          </cell>
          <cell r="AX84"/>
          <cell r="AY84">
            <v>0</v>
          </cell>
          <cell r="AZ84">
            <v>0</v>
          </cell>
          <cell r="BA84">
            <v>0</v>
          </cell>
          <cell r="BB84">
            <v>16334</v>
          </cell>
          <cell r="BC84">
            <v>0.98003999999999991</v>
          </cell>
          <cell r="BD84">
            <v>200712192</v>
          </cell>
          <cell r="BE84">
            <v>81669</v>
          </cell>
          <cell r="BF84">
            <v>4.9001399999999995</v>
          </cell>
          <cell r="BG84">
            <v>1003548672</v>
          </cell>
        </row>
        <row r="85">
          <cell r="B85">
            <v>11001823</v>
          </cell>
          <cell r="C85" t="str">
            <v>FITUNO IMMUNE KIDS 100ML</v>
          </cell>
          <cell r="D85" t="str">
            <v>S02</v>
          </cell>
          <cell r="E85">
            <v>1</v>
          </cell>
          <cell r="F85">
            <v>10000</v>
          </cell>
          <cell r="G85">
            <v>10000</v>
          </cell>
          <cell r="H85">
            <v>1000</v>
          </cell>
          <cell r="I85">
            <v>100</v>
          </cell>
          <cell r="J85">
            <v>10000</v>
          </cell>
          <cell r="K85">
            <v>10000</v>
          </cell>
          <cell r="L85">
            <v>17960</v>
          </cell>
          <cell r="M85">
            <v>16599</v>
          </cell>
          <cell r="N85" t="str">
            <v>BT</v>
          </cell>
          <cell r="O85">
            <v>98000</v>
          </cell>
          <cell r="P85">
            <v>9.8000000000000007</v>
          </cell>
          <cell r="Q85">
            <v>1626702000</v>
          </cell>
          <cell r="R85">
            <v>0</v>
          </cell>
          <cell r="S85">
            <v>0</v>
          </cell>
          <cell r="T85">
            <v>0</v>
          </cell>
          <cell r="U85">
            <v>0</v>
          </cell>
          <cell r="V85">
            <v>0</v>
          </cell>
          <cell r="W85">
            <v>0</v>
          </cell>
          <cell r="X85">
            <v>0</v>
          </cell>
          <cell r="Y85">
            <v>0</v>
          </cell>
          <cell r="Z85">
            <v>0</v>
          </cell>
          <cell r="AA85">
            <v>0</v>
          </cell>
          <cell r="AB85">
            <v>0</v>
          </cell>
          <cell r="AC85">
            <v>0</v>
          </cell>
          <cell r="AD85">
            <v>0</v>
          </cell>
          <cell r="AE85"/>
          <cell r="AF85">
            <v>0</v>
          </cell>
          <cell r="AG85">
            <v>0</v>
          </cell>
          <cell r="AH85">
            <v>0</v>
          </cell>
          <cell r="AI85">
            <v>0</v>
          </cell>
          <cell r="AJ85">
            <v>0</v>
          </cell>
          <cell r="AK85">
            <v>0</v>
          </cell>
          <cell r="AL85">
            <v>0</v>
          </cell>
          <cell r="AM85">
            <v>0</v>
          </cell>
          <cell r="AN85">
            <v>0</v>
          </cell>
          <cell r="AO85">
            <v>0</v>
          </cell>
          <cell r="AP85"/>
          <cell r="AQ85">
            <v>0</v>
          </cell>
          <cell r="AR85">
            <v>0</v>
          </cell>
          <cell r="AS85">
            <v>0</v>
          </cell>
          <cell r="AT85">
            <v>0</v>
          </cell>
          <cell r="AU85">
            <v>0</v>
          </cell>
          <cell r="AV85">
            <v>0</v>
          </cell>
          <cell r="AW85">
            <v>0</v>
          </cell>
          <cell r="AX85"/>
          <cell r="AY85">
            <v>0</v>
          </cell>
          <cell r="AZ85">
            <v>0</v>
          </cell>
          <cell r="BA85">
            <v>0</v>
          </cell>
          <cell r="BB85">
            <v>29400</v>
          </cell>
          <cell r="BC85">
            <v>2.94</v>
          </cell>
          <cell r="BD85">
            <v>488010600</v>
          </cell>
          <cell r="BE85">
            <v>68600</v>
          </cell>
          <cell r="BF85">
            <v>6.86</v>
          </cell>
          <cell r="BG85">
            <v>1138691400</v>
          </cell>
        </row>
        <row r="86">
          <cell r="B86">
            <v>11001414</v>
          </cell>
          <cell r="C86" t="str">
            <v>ASIFIT PLUS FENUGREEK (3 x 10 Tab)</v>
          </cell>
          <cell r="D86" t="str">
            <v>S02</v>
          </cell>
          <cell r="E86">
            <v>30</v>
          </cell>
          <cell r="F86">
            <v>73680</v>
          </cell>
          <cell r="G86">
            <v>2456</v>
          </cell>
          <cell r="H86">
            <v>120</v>
          </cell>
          <cell r="I86">
            <v>950</v>
          </cell>
          <cell r="J86">
            <v>126315.78947368421</v>
          </cell>
          <cell r="K86">
            <v>4210.5263157894742</v>
          </cell>
          <cell r="L86">
            <v>25329</v>
          </cell>
          <cell r="M86">
            <v>25329</v>
          </cell>
          <cell r="N86" t="str">
            <v>DUS</v>
          </cell>
          <cell r="O86">
            <v>4814</v>
          </cell>
          <cell r="P86">
            <v>1.1433249999999999</v>
          </cell>
          <cell r="Q86">
            <v>121933806</v>
          </cell>
          <cell r="R86">
            <v>4814</v>
          </cell>
          <cell r="S86">
            <v>1.1433249999999999</v>
          </cell>
          <cell r="T86">
            <v>121933806</v>
          </cell>
          <cell r="U86"/>
          <cell r="V86"/>
          <cell r="W86"/>
          <cell r="X86">
            <v>4814</v>
          </cell>
          <cell r="Y86">
            <v>1.1433249999999999</v>
          </cell>
          <cell r="Z86">
            <v>121933806</v>
          </cell>
          <cell r="AA86">
            <v>0</v>
          </cell>
          <cell r="AB86">
            <v>0</v>
          </cell>
          <cell r="AC86">
            <v>0</v>
          </cell>
          <cell r="AD86">
            <v>0</v>
          </cell>
          <cell r="AE86"/>
          <cell r="AF86">
            <v>4814</v>
          </cell>
          <cell r="AG86">
            <v>1.1433249999999999</v>
          </cell>
          <cell r="AH86">
            <v>121933806</v>
          </cell>
          <cell r="AI86">
            <v>0</v>
          </cell>
          <cell r="AJ86">
            <v>0</v>
          </cell>
          <cell r="AK86">
            <v>0</v>
          </cell>
          <cell r="AL86">
            <v>0</v>
          </cell>
          <cell r="AM86">
            <v>0</v>
          </cell>
          <cell r="AN86">
            <v>0</v>
          </cell>
          <cell r="AO86">
            <v>0</v>
          </cell>
          <cell r="AP86"/>
          <cell r="AQ86">
            <v>0</v>
          </cell>
          <cell r="AR86">
            <v>0</v>
          </cell>
          <cell r="AS86">
            <v>0</v>
          </cell>
          <cell r="AT86">
            <v>0</v>
          </cell>
          <cell r="AU86">
            <v>0</v>
          </cell>
          <cell r="AV86">
            <v>0</v>
          </cell>
          <cell r="AW86">
            <v>0</v>
          </cell>
          <cell r="AX86"/>
          <cell r="AY86">
            <v>0</v>
          </cell>
          <cell r="AZ86">
            <v>0</v>
          </cell>
          <cell r="BA86">
            <v>0</v>
          </cell>
          <cell r="BB86"/>
          <cell r="BC86"/>
          <cell r="BD86"/>
          <cell r="BE86">
            <v>0</v>
          </cell>
          <cell r="BF86">
            <v>0</v>
          </cell>
          <cell r="BG86">
            <v>0</v>
          </cell>
        </row>
        <row r="87">
          <cell r="B87"/>
          <cell r="C87" t="str">
            <v>SUB TOTAL S02</v>
          </cell>
          <cell r="D87"/>
          <cell r="E87"/>
          <cell r="F87"/>
          <cell r="G87"/>
          <cell r="H87"/>
          <cell r="I87"/>
          <cell r="J87"/>
          <cell r="K87"/>
          <cell r="L87"/>
          <cell r="M87"/>
          <cell r="N87"/>
          <cell r="O87"/>
          <cell r="P87"/>
          <cell r="Q87" t="e">
            <v>#REF!</v>
          </cell>
          <cell r="R87"/>
          <cell r="S87"/>
          <cell r="T87">
            <v>6965264855</v>
          </cell>
          <cell r="U87"/>
          <cell r="V87"/>
          <cell r="W87">
            <v>1065474431</v>
          </cell>
          <cell r="X87"/>
          <cell r="Y87"/>
          <cell r="Z87">
            <v>3763744407</v>
          </cell>
          <cell r="AA87"/>
          <cell r="AB87"/>
          <cell r="AC87">
            <v>792640765</v>
          </cell>
          <cell r="AD87">
            <v>0.21059898847695585</v>
          </cell>
          <cell r="AE87"/>
          <cell r="AF87"/>
          <cell r="AG87"/>
          <cell r="AH87"/>
          <cell r="AI87"/>
          <cell r="AJ87"/>
          <cell r="AK87">
            <v>1501517437</v>
          </cell>
          <cell r="AL87"/>
          <cell r="AM87"/>
          <cell r="AN87">
            <v>272833666</v>
          </cell>
          <cell r="AO87">
            <v>0.18170529311009259</v>
          </cell>
          <cell r="AP87"/>
          <cell r="AQ87"/>
          <cell r="AR87"/>
          <cell r="AS87">
            <v>1700003011</v>
          </cell>
          <cell r="AT87"/>
          <cell r="AU87"/>
          <cell r="AV87">
            <v>1212255929</v>
          </cell>
          <cell r="AW87"/>
          <cell r="AX87"/>
          <cell r="AY87"/>
          <cell r="AZ87"/>
          <cell r="BA87">
            <v>1746272437</v>
          </cell>
          <cell r="BB87"/>
          <cell r="BC87"/>
          <cell r="BD87" t="e">
            <v>#REF!</v>
          </cell>
          <cell r="BE87"/>
          <cell r="BF87"/>
          <cell r="BG87" t="e">
            <v>#REF!</v>
          </cell>
        </row>
        <row r="88">
          <cell r="B88"/>
          <cell r="C88"/>
          <cell r="D88"/>
          <cell r="E88"/>
          <cell r="F88"/>
          <cell r="G88"/>
          <cell r="H88"/>
          <cell r="I88"/>
          <cell r="J88"/>
          <cell r="K88"/>
          <cell r="L88"/>
          <cell r="M88"/>
          <cell r="N88"/>
          <cell r="O88"/>
          <cell r="P88"/>
          <cell r="Q88"/>
          <cell r="R88"/>
          <cell r="S88"/>
          <cell r="T88"/>
          <cell r="U88"/>
          <cell r="V88"/>
          <cell r="W88"/>
          <cell r="X88"/>
          <cell r="Y88"/>
          <cell r="Z88"/>
          <cell r="AA88"/>
          <cell r="AB88"/>
          <cell r="AC88"/>
          <cell r="AD88"/>
          <cell r="AE88"/>
          <cell r="AF88"/>
          <cell r="AG88"/>
          <cell r="AH88"/>
          <cell r="AI88"/>
          <cell r="AJ88"/>
          <cell r="AK88"/>
          <cell r="AL88"/>
          <cell r="AM88"/>
          <cell r="AN88"/>
          <cell r="AO88"/>
          <cell r="AP88"/>
          <cell r="AQ88"/>
          <cell r="AR88"/>
          <cell r="AS88"/>
          <cell r="AT88"/>
          <cell r="AU88"/>
          <cell r="AV88"/>
          <cell r="AW88"/>
          <cell r="AX88"/>
          <cell r="AY88"/>
          <cell r="AZ88"/>
          <cell r="BA88"/>
          <cell r="BB88"/>
          <cell r="BC88"/>
          <cell r="BD88"/>
          <cell r="BE88"/>
          <cell r="BF88"/>
          <cell r="BG88"/>
        </row>
        <row r="89">
          <cell r="B89" t="str">
            <v>S04</v>
          </cell>
          <cell r="C89" t="str">
            <v>ETHICAL</v>
          </cell>
          <cell r="D89"/>
          <cell r="E89"/>
          <cell r="F89"/>
          <cell r="G89"/>
          <cell r="H89"/>
          <cell r="I89"/>
          <cell r="J89"/>
          <cell r="K89"/>
          <cell r="L89"/>
          <cell r="M89"/>
          <cell r="N89"/>
          <cell r="O89"/>
          <cell r="P89"/>
          <cell r="Q89"/>
          <cell r="R89"/>
          <cell r="S89"/>
          <cell r="T89"/>
          <cell r="U89"/>
          <cell r="V89"/>
          <cell r="W89"/>
          <cell r="X89"/>
          <cell r="Y89"/>
          <cell r="Z89"/>
          <cell r="AA89"/>
          <cell r="AB89"/>
          <cell r="AC89"/>
          <cell r="AD89"/>
          <cell r="AE89"/>
          <cell r="AF89"/>
          <cell r="AG89"/>
          <cell r="AH89"/>
          <cell r="AI89"/>
          <cell r="AJ89"/>
          <cell r="AK89"/>
          <cell r="AL89"/>
          <cell r="AM89"/>
          <cell r="AN89"/>
          <cell r="AO89"/>
          <cell r="AP89"/>
          <cell r="AQ89"/>
          <cell r="AR89"/>
          <cell r="AS89"/>
          <cell r="AT89"/>
          <cell r="AU89"/>
          <cell r="AV89"/>
          <cell r="AW89"/>
          <cell r="AX89"/>
          <cell r="AY89"/>
          <cell r="AZ89"/>
          <cell r="BA89"/>
          <cell r="BB89"/>
          <cell r="BC89"/>
          <cell r="BD89"/>
          <cell r="BE89"/>
          <cell r="BF89"/>
          <cell r="BG89"/>
        </row>
        <row r="90">
          <cell r="B90">
            <v>11000163</v>
          </cell>
          <cell r="C90" t="str">
            <v>CARTYLO 80 MG-STRIP 10X10 TABLET</v>
          </cell>
          <cell r="D90" t="str">
            <v>S04</v>
          </cell>
          <cell r="E90">
            <v>100</v>
          </cell>
          <cell r="F90">
            <v>400000</v>
          </cell>
          <cell r="G90">
            <v>4000</v>
          </cell>
          <cell r="H90">
            <v>120</v>
          </cell>
          <cell r="I90">
            <v>150</v>
          </cell>
          <cell r="J90">
            <v>800000</v>
          </cell>
          <cell r="K90">
            <v>8000</v>
          </cell>
          <cell r="L90">
            <v>20372</v>
          </cell>
          <cell r="M90">
            <v>20150</v>
          </cell>
          <cell r="N90" t="str">
            <v>DUS</v>
          </cell>
          <cell r="O90">
            <v>47040</v>
          </cell>
          <cell r="P90">
            <v>5.8800000000000008</v>
          </cell>
          <cell r="Q90">
            <v>947856000</v>
          </cell>
          <cell r="R90">
            <v>31360</v>
          </cell>
          <cell r="S90">
            <v>3.92</v>
          </cell>
          <cell r="T90">
            <v>631904000</v>
          </cell>
          <cell r="U90">
            <v>0</v>
          </cell>
          <cell r="V90">
            <v>0</v>
          </cell>
          <cell r="W90">
            <v>0</v>
          </cell>
          <cell r="X90">
            <v>7840</v>
          </cell>
          <cell r="Y90">
            <v>0.98</v>
          </cell>
          <cell r="Z90">
            <v>157976000</v>
          </cell>
          <cell r="AA90">
            <v>0</v>
          </cell>
          <cell r="AB90">
            <v>0</v>
          </cell>
          <cell r="AC90">
            <v>0</v>
          </cell>
          <cell r="AD90">
            <v>0</v>
          </cell>
          <cell r="AE90" t="str">
            <v>Adanya Kekurangan Bahan Baku ACETYL SALICYLIC ACID baru datang tgl 29 jan 2021 serta bahan baku Starch 1500 yang baru datang 19 Februari 2021</v>
          </cell>
          <cell r="AF90">
            <v>7840</v>
          </cell>
          <cell r="AG90">
            <v>0.98</v>
          </cell>
          <cell r="AH90">
            <v>157976000</v>
          </cell>
          <cell r="AI90">
            <v>11760</v>
          </cell>
          <cell r="AJ90">
            <v>1.47</v>
          </cell>
          <cell r="AK90">
            <v>236964000</v>
          </cell>
          <cell r="AL90">
            <v>0</v>
          </cell>
          <cell r="AM90">
            <v>0</v>
          </cell>
          <cell r="AN90">
            <v>0</v>
          </cell>
          <cell r="AO90">
            <v>0</v>
          </cell>
          <cell r="AP90" t="str">
            <v>Adanya kekurangan bahan baku Starch 1500 yang baru datang 19 Februari 2021</v>
          </cell>
          <cell r="AQ90">
            <v>11760</v>
          </cell>
          <cell r="AR90">
            <v>1.47</v>
          </cell>
          <cell r="AS90">
            <v>236964000</v>
          </cell>
          <cell r="AT90">
            <v>0</v>
          </cell>
          <cell r="AU90">
            <v>0</v>
          </cell>
          <cell r="AV90">
            <v>0</v>
          </cell>
          <cell r="AW90">
            <v>0</v>
          </cell>
          <cell r="AX90"/>
          <cell r="AY90">
            <v>0</v>
          </cell>
          <cell r="AZ90">
            <v>0</v>
          </cell>
          <cell r="BA90">
            <v>0</v>
          </cell>
          <cell r="BB90">
            <v>7840</v>
          </cell>
          <cell r="BC90">
            <v>0.98</v>
          </cell>
          <cell r="BD90">
            <v>157976000</v>
          </cell>
          <cell r="BE90">
            <v>7840</v>
          </cell>
          <cell r="BF90">
            <v>0.98</v>
          </cell>
          <cell r="BG90">
            <v>157976000</v>
          </cell>
        </row>
        <row r="91">
          <cell r="B91">
            <v>11000214</v>
          </cell>
          <cell r="C91" t="str">
            <v>FUNGORAL 200 MG-STRIP 5X10 TABLET</v>
          </cell>
          <cell r="D91" t="str">
            <v>S04</v>
          </cell>
          <cell r="E91">
            <v>50</v>
          </cell>
          <cell r="F91">
            <v>400000</v>
          </cell>
          <cell r="G91">
            <v>8000</v>
          </cell>
          <cell r="H91">
            <v>120</v>
          </cell>
          <cell r="I91">
            <v>300</v>
          </cell>
          <cell r="J91">
            <v>400000</v>
          </cell>
          <cell r="K91">
            <v>8000</v>
          </cell>
          <cell r="L91">
            <v>20252</v>
          </cell>
          <cell r="M91">
            <v>20222</v>
          </cell>
          <cell r="N91" t="str">
            <v>DUS</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cell r="AF91">
            <v>0</v>
          </cell>
          <cell r="AG91">
            <v>0</v>
          </cell>
          <cell r="AH91">
            <v>0</v>
          </cell>
          <cell r="AI91">
            <v>0</v>
          </cell>
          <cell r="AJ91">
            <v>0</v>
          </cell>
          <cell r="AK91">
            <v>0</v>
          </cell>
          <cell r="AL91">
            <v>0</v>
          </cell>
          <cell r="AM91">
            <v>0</v>
          </cell>
          <cell r="AN91">
            <v>0</v>
          </cell>
          <cell r="AO91">
            <v>0</v>
          </cell>
          <cell r="AP91"/>
          <cell r="AQ91">
            <v>0</v>
          </cell>
          <cell r="AR91">
            <v>0</v>
          </cell>
          <cell r="AS91">
            <v>0</v>
          </cell>
          <cell r="AT91">
            <v>0</v>
          </cell>
          <cell r="AU91">
            <v>0</v>
          </cell>
          <cell r="AV91">
            <v>0</v>
          </cell>
          <cell r="AW91">
            <v>0</v>
          </cell>
          <cell r="AX91"/>
          <cell r="AY91">
            <v>0</v>
          </cell>
          <cell r="AZ91">
            <v>0</v>
          </cell>
          <cell r="BA91">
            <v>0</v>
          </cell>
          <cell r="BB91">
            <v>0</v>
          </cell>
          <cell r="BC91">
            <v>0</v>
          </cell>
          <cell r="BD91">
            <v>0</v>
          </cell>
          <cell r="BE91">
            <v>0</v>
          </cell>
          <cell r="BF91">
            <v>0</v>
          </cell>
          <cell r="BG91">
            <v>0</v>
          </cell>
        </row>
        <row r="92">
          <cell r="B92">
            <v>11000206</v>
          </cell>
          <cell r="C92" t="str">
            <v>ISONAT 5 MG-STRIP 5X10 TABLET</v>
          </cell>
          <cell r="D92" t="str">
            <v>S04</v>
          </cell>
          <cell r="E92">
            <v>50</v>
          </cell>
          <cell r="F92">
            <v>625000</v>
          </cell>
          <cell r="G92">
            <v>12500</v>
          </cell>
          <cell r="H92">
            <v>50</v>
          </cell>
          <cell r="I92">
            <v>80</v>
          </cell>
          <cell r="J92">
            <v>625000</v>
          </cell>
          <cell r="K92">
            <v>12500</v>
          </cell>
          <cell r="L92">
            <v>7898</v>
          </cell>
          <cell r="M92">
            <v>7279</v>
          </cell>
          <cell r="N92" t="str">
            <v>DUS</v>
          </cell>
          <cell r="O92">
            <v>12250</v>
          </cell>
          <cell r="P92">
            <v>0.98</v>
          </cell>
          <cell r="Q92">
            <v>89167750</v>
          </cell>
          <cell r="R92">
            <v>12250</v>
          </cell>
          <cell r="S92">
            <v>0.98</v>
          </cell>
          <cell r="T92">
            <v>89167750</v>
          </cell>
          <cell r="U92">
            <v>0</v>
          </cell>
          <cell r="V92">
            <v>0</v>
          </cell>
          <cell r="W92">
            <v>0</v>
          </cell>
          <cell r="X92">
            <v>12250</v>
          </cell>
          <cell r="Y92">
            <v>0.98</v>
          </cell>
          <cell r="Z92">
            <v>89167750</v>
          </cell>
          <cell r="AA92">
            <v>0</v>
          </cell>
          <cell r="AB92">
            <v>0</v>
          </cell>
          <cell r="AC92">
            <v>0</v>
          </cell>
          <cell r="AD92">
            <v>0</v>
          </cell>
          <cell r="AE92" t="str">
            <v>Belum Di lakukan Trial dengan Fasilitas Plant Banjaran masih tahap persiapan Dok</v>
          </cell>
          <cell r="AF92">
            <v>12250</v>
          </cell>
          <cell r="AG92">
            <v>0.98</v>
          </cell>
          <cell r="AH92">
            <v>89167750</v>
          </cell>
          <cell r="AI92">
            <v>0</v>
          </cell>
          <cell r="AJ92">
            <v>0</v>
          </cell>
          <cell r="AK92">
            <v>0</v>
          </cell>
          <cell r="AL92">
            <v>0</v>
          </cell>
          <cell r="AM92">
            <v>0</v>
          </cell>
          <cell r="AN92">
            <v>0</v>
          </cell>
          <cell r="AO92">
            <v>0</v>
          </cell>
          <cell r="AP92" t="str">
            <v>Belum Di lakukan Trial dengan Fasilitas Plant Banjaran masih tahap persiapan Dok</v>
          </cell>
          <cell r="AQ92">
            <v>0</v>
          </cell>
          <cell r="AR92">
            <v>0</v>
          </cell>
          <cell r="AS92">
            <v>0</v>
          </cell>
          <cell r="AT92">
            <v>0</v>
          </cell>
          <cell r="AU92">
            <v>0</v>
          </cell>
          <cell r="AV92">
            <v>0</v>
          </cell>
          <cell r="AW92">
            <v>0</v>
          </cell>
          <cell r="AX92"/>
          <cell r="AY92">
            <v>0</v>
          </cell>
          <cell r="AZ92">
            <v>0</v>
          </cell>
          <cell r="BA92">
            <v>0</v>
          </cell>
          <cell r="BB92">
            <v>0</v>
          </cell>
          <cell r="BC92">
            <v>0</v>
          </cell>
          <cell r="BD92">
            <v>0</v>
          </cell>
          <cell r="BE92">
            <v>0</v>
          </cell>
          <cell r="BF92">
            <v>0</v>
          </cell>
          <cell r="BG92">
            <v>0</v>
          </cell>
        </row>
        <row r="93">
          <cell r="B93">
            <v>11000207</v>
          </cell>
          <cell r="C93" t="str">
            <v>ISONAT 10 MG-STRIP 5X10 TABLET</v>
          </cell>
          <cell r="D93" t="str">
            <v>S04</v>
          </cell>
          <cell r="E93">
            <v>50</v>
          </cell>
          <cell r="F93">
            <v>625000</v>
          </cell>
          <cell r="G93">
            <v>12500</v>
          </cell>
          <cell r="H93"/>
          <cell r="I93"/>
          <cell r="J93"/>
          <cell r="K93">
            <v>12500</v>
          </cell>
          <cell r="L93">
            <v>9174</v>
          </cell>
          <cell r="M93">
            <v>9174</v>
          </cell>
          <cell r="N93" t="str">
            <v>DUS</v>
          </cell>
          <cell r="O93">
            <v>12250</v>
          </cell>
          <cell r="P93">
            <v>0.98</v>
          </cell>
          <cell r="Q93">
            <v>112381500</v>
          </cell>
          <cell r="R93">
            <v>12250</v>
          </cell>
          <cell r="S93">
            <v>0.98</v>
          </cell>
          <cell r="T93">
            <v>112381500</v>
          </cell>
          <cell r="U93">
            <v>0</v>
          </cell>
          <cell r="V93">
            <v>0</v>
          </cell>
          <cell r="W93">
            <v>0</v>
          </cell>
          <cell r="X93">
            <v>0</v>
          </cell>
          <cell r="Y93">
            <v>0</v>
          </cell>
          <cell r="Z93">
            <v>0</v>
          </cell>
          <cell r="AA93">
            <v>0</v>
          </cell>
          <cell r="AB93">
            <v>0</v>
          </cell>
          <cell r="AC93">
            <v>0</v>
          </cell>
          <cell r="AD93">
            <v>0</v>
          </cell>
          <cell r="AE93"/>
          <cell r="AF93">
            <v>0</v>
          </cell>
          <cell r="AG93">
            <v>0</v>
          </cell>
          <cell r="AH93">
            <v>0</v>
          </cell>
          <cell r="AI93">
            <v>0</v>
          </cell>
          <cell r="AJ93">
            <v>0</v>
          </cell>
          <cell r="AK93">
            <v>0</v>
          </cell>
          <cell r="AL93">
            <v>0</v>
          </cell>
          <cell r="AM93">
            <v>0</v>
          </cell>
          <cell r="AN93">
            <v>0</v>
          </cell>
          <cell r="AO93">
            <v>0</v>
          </cell>
          <cell r="AP93"/>
          <cell r="AQ93">
            <v>12250</v>
          </cell>
          <cell r="AR93">
            <v>0.98</v>
          </cell>
          <cell r="AS93">
            <v>112381500</v>
          </cell>
          <cell r="AT93">
            <v>0</v>
          </cell>
          <cell r="AU93">
            <v>0</v>
          </cell>
          <cell r="AV93">
            <v>0</v>
          </cell>
          <cell r="AW93">
            <v>0</v>
          </cell>
          <cell r="AX93"/>
          <cell r="AY93">
            <v>0</v>
          </cell>
          <cell r="AZ93">
            <v>0</v>
          </cell>
          <cell r="BA93">
            <v>0</v>
          </cell>
          <cell r="BB93">
            <v>0</v>
          </cell>
          <cell r="BC93">
            <v>0</v>
          </cell>
          <cell r="BD93">
            <v>0</v>
          </cell>
          <cell r="BE93">
            <v>0</v>
          </cell>
          <cell r="BF93">
            <v>0</v>
          </cell>
          <cell r="BG93">
            <v>0</v>
          </cell>
        </row>
        <row r="94">
          <cell r="B94">
            <v>11000218</v>
          </cell>
          <cell r="C94" t="str">
            <v>LOVEQUIN 500 MG-STRIP 2X10 TABLET</v>
          </cell>
          <cell r="D94" t="str">
            <v>S04</v>
          </cell>
          <cell r="E94">
            <v>20</v>
          </cell>
          <cell r="F94">
            <v>220000</v>
          </cell>
          <cell r="G94">
            <v>11000</v>
          </cell>
          <cell r="H94">
            <v>300</v>
          </cell>
          <cell r="I94">
            <v>660</v>
          </cell>
          <cell r="J94">
            <v>454545.45454545453</v>
          </cell>
          <cell r="K94">
            <v>22727.272727272728</v>
          </cell>
          <cell r="L94">
            <v>10196</v>
          </cell>
          <cell r="M94">
            <v>10196</v>
          </cell>
          <cell r="N94" t="str">
            <v>DUS</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cell r="AF94">
            <v>0</v>
          </cell>
          <cell r="AG94">
            <v>0</v>
          </cell>
          <cell r="AH94">
            <v>0</v>
          </cell>
          <cell r="AI94">
            <v>0</v>
          </cell>
          <cell r="AJ94">
            <v>0</v>
          </cell>
          <cell r="AK94">
            <v>0</v>
          </cell>
          <cell r="AL94">
            <v>0</v>
          </cell>
          <cell r="AM94">
            <v>0</v>
          </cell>
          <cell r="AN94">
            <v>0</v>
          </cell>
          <cell r="AO94">
            <v>0</v>
          </cell>
          <cell r="AP94"/>
          <cell r="AQ94">
            <v>0</v>
          </cell>
          <cell r="AR94">
            <v>0</v>
          </cell>
          <cell r="AS94">
            <v>0</v>
          </cell>
          <cell r="AT94">
            <v>0</v>
          </cell>
          <cell r="AU94">
            <v>0</v>
          </cell>
          <cell r="AV94">
            <v>0</v>
          </cell>
          <cell r="AW94">
            <v>0</v>
          </cell>
          <cell r="AX94"/>
          <cell r="AY94">
            <v>0</v>
          </cell>
          <cell r="AZ94">
            <v>0</v>
          </cell>
          <cell r="BA94">
            <v>0</v>
          </cell>
          <cell r="BB94">
            <v>0</v>
          </cell>
          <cell r="BC94">
            <v>0</v>
          </cell>
          <cell r="BD94">
            <v>0</v>
          </cell>
          <cell r="BE94">
            <v>0</v>
          </cell>
          <cell r="BF94">
            <v>0</v>
          </cell>
          <cell r="BG94">
            <v>0</v>
          </cell>
        </row>
        <row r="95">
          <cell r="B95">
            <v>11000226</v>
          </cell>
          <cell r="C95" t="str">
            <v>NEURODIAL KAPLET-STRIP 10X10 TABLET</v>
          </cell>
          <cell r="D95" t="str">
            <v>S04</v>
          </cell>
          <cell r="E95">
            <v>100</v>
          </cell>
          <cell r="F95">
            <v>450000</v>
          </cell>
          <cell r="G95">
            <v>4500</v>
          </cell>
          <cell r="H95">
            <v>310.5</v>
          </cell>
          <cell r="I95">
            <v>690</v>
          </cell>
          <cell r="J95">
            <v>450000</v>
          </cell>
          <cell r="K95">
            <v>4500</v>
          </cell>
          <cell r="L95">
            <v>31538</v>
          </cell>
          <cell r="M95">
            <v>43030</v>
          </cell>
          <cell r="N95" t="str">
            <v>DUS</v>
          </cell>
          <cell r="O95">
            <v>17640</v>
          </cell>
          <cell r="P95">
            <v>3.92</v>
          </cell>
          <cell r="Q95">
            <v>759049200</v>
          </cell>
          <cell r="R95">
            <v>17640</v>
          </cell>
          <cell r="S95">
            <v>3.92</v>
          </cell>
          <cell r="T95">
            <v>759049200</v>
          </cell>
          <cell r="U95">
            <v>4187</v>
          </cell>
          <cell r="V95">
            <v>0.93044444444444441</v>
          </cell>
          <cell r="W95">
            <v>180166610</v>
          </cell>
          <cell r="X95">
            <v>17640</v>
          </cell>
          <cell r="Y95">
            <v>3.92</v>
          </cell>
          <cell r="Z95">
            <v>759049200</v>
          </cell>
          <cell r="AA95">
            <v>4187</v>
          </cell>
          <cell r="AB95">
            <v>0.93044444444444441</v>
          </cell>
          <cell r="AC95">
            <v>180166610</v>
          </cell>
          <cell r="AD95">
            <v>0.23735827664399092</v>
          </cell>
          <cell r="AE95" t="str">
            <v xml:space="preserve">Belum Di lakukan Trial dengan Fasilitas Plant Banjaran masih tahap persiapan Dok sera adanya kekurangan bahan baku metamizole </v>
          </cell>
          <cell r="AF95">
            <v>13453</v>
          </cell>
          <cell r="AG95">
            <v>2.9895555555555555</v>
          </cell>
          <cell r="AH95">
            <v>578882590</v>
          </cell>
          <cell r="AI95">
            <v>0</v>
          </cell>
          <cell r="AJ95">
            <v>0</v>
          </cell>
          <cell r="AK95">
            <v>0</v>
          </cell>
          <cell r="AL95">
            <v>0</v>
          </cell>
          <cell r="AM95">
            <v>0</v>
          </cell>
          <cell r="AN95">
            <v>0</v>
          </cell>
          <cell r="AO95">
            <v>0</v>
          </cell>
          <cell r="AP95" t="str">
            <v xml:space="preserve">Belum Di lakukan Trial dengan Fasilitas Plant Banjaran masih tahap persiapan Dok sera adanya kekurangan bahan baku metamizole </v>
          </cell>
          <cell r="AQ95">
            <v>0</v>
          </cell>
          <cell r="AR95">
            <v>0</v>
          </cell>
          <cell r="AS95">
            <v>0</v>
          </cell>
          <cell r="AT95">
            <v>0</v>
          </cell>
          <cell r="AU95">
            <v>0</v>
          </cell>
          <cell r="AV95">
            <v>0</v>
          </cell>
          <cell r="AW95">
            <v>0</v>
          </cell>
          <cell r="AX95"/>
          <cell r="AY95">
            <v>0</v>
          </cell>
          <cell r="AZ95">
            <v>0</v>
          </cell>
          <cell r="BA95">
            <v>0</v>
          </cell>
          <cell r="BB95">
            <v>0</v>
          </cell>
          <cell r="BC95">
            <v>0</v>
          </cell>
          <cell r="BD95">
            <v>0</v>
          </cell>
          <cell r="BE95">
            <v>0</v>
          </cell>
          <cell r="BF95">
            <v>0</v>
          </cell>
          <cell r="BG95">
            <v>0</v>
          </cell>
        </row>
        <row r="96">
          <cell r="B96">
            <v>11000228</v>
          </cell>
          <cell r="C96" t="str">
            <v>NOPRIL 10 MG-STRIP 5X10 TABLET</v>
          </cell>
          <cell r="D96" t="str">
            <v>S04</v>
          </cell>
          <cell r="E96">
            <v>50</v>
          </cell>
          <cell r="F96">
            <v>250000</v>
          </cell>
          <cell r="G96">
            <v>5000</v>
          </cell>
          <cell r="H96"/>
          <cell r="I96"/>
          <cell r="J96"/>
          <cell r="K96">
            <v>5000</v>
          </cell>
          <cell r="L96">
            <v>12597</v>
          </cell>
          <cell r="M96">
            <v>12597</v>
          </cell>
          <cell r="N96" t="str">
            <v>DUS</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cell r="AF96">
            <v>0</v>
          </cell>
          <cell r="AG96">
            <v>0</v>
          </cell>
          <cell r="AH96">
            <v>0</v>
          </cell>
          <cell r="AI96">
            <v>0</v>
          </cell>
          <cell r="AJ96">
            <v>0</v>
          </cell>
          <cell r="AK96">
            <v>0</v>
          </cell>
          <cell r="AL96">
            <v>0</v>
          </cell>
          <cell r="AM96">
            <v>0</v>
          </cell>
          <cell r="AN96">
            <v>0</v>
          </cell>
          <cell r="AO96">
            <v>0</v>
          </cell>
          <cell r="AP96"/>
          <cell r="AQ96">
            <v>0</v>
          </cell>
          <cell r="AR96">
            <v>0</v>
          </cell>
          <cell r="AS96">
            <v>0</v>
          </cell>
          <cell r="AT96">
            <v>0</v>
          </cell>
          <cell r="AU96">
            <v>0</v>
          </cell>
          <cell r="AV96">
            <v>0</v>
          </cell>
          <cell r="AW96">
            <v>0</v>
          </cell>
          <cell r="AX96"/>
          <cell r="AY96">
            <v>0</v>
          </cell>
          <cell r="AZ96">
            <v>0</v>
          </cell>
          <cell r="BA96">
            <v>0</v>
          </cell>
          <cell r="BB96">
            <v>0</v>
          </cell>
          <cell r="BC96">
            <v>0</v>
          </cell>
          <cell r="BD96">
            <v>0</v>
          </cell>
          <cell r="BE96">
            <v>0</v>
          </cell>
          <cell r="BF96">
            <v>0</v>
          </cell>
          <cell r="BG96">
            <v>0</v>
          </cell>
        </row>
        <row r="97">
          <cell r="B97">
            <v>11000246</v>
          </cell>
          <cell r="C97" t="str">
            <v>PRIMET 25 MG-STRIP 10X10 TABLET</v>
          </cell>
          <cell r="D97" t="str">
            <v>S04</v>
          </cell>
          <cell r="E97">
            <v>100</v>
          </cell>
          <cell r="F97">
            <v>500000</v>
          </cell>
          <cell r="G97">
            <v>5000</v>
          </cell>
          <cell r="H97">
            <v>50</v>
          </cell>
          <cell r="I97">
            <v>100</v>
          </cell>
          <cell r="J97">
            <v>500000</v>
          </cell>
          <cell r="K97">
            <v>5000</v>
          </cell>
          <cell r="L97">
            <v>17991</v>
          </cell>
          <cell r="M97">
            <v>14615</v>
          </cell>
          <cell r="N97" t="str">
            <v>DUS</v>
          </cell>
          <cell r="O97">
            <v>2910</v>
          </cell>
          <cell r="P97">
            <v>0.58199999999999996</v>
          </cell>
          <cell r="Q97">
            <v>42529650</v>
          </cell>
          <cell r="R97">
            <v>2910</v>
          </cell>
          <cell r="S97">
            <v>0.58199999999999996</v>
          </cell>
          <cell r="T97">
            <v>42529650</v>
          </cell>
          <cell r="U97">
            <v>2910</v>
          </cell>
          <cell r="V97">
            <v>0.58199999999999996</v>
          </cell>
          <cell r="W97">
            <v>42529650</v>
          </cell>
          <cell r="X97">
            <v>0</v>
          </cell>
          <cell r="Y97">
            <v>0</v>
          </cell>
          <cell r="Z97">
            <v>0</v>
          </cell>
          <cell r="AA97">
            <v>2910</v>
          </cell>
          <cell r="AB97">
            <v>0.58199999999999996</v>
          </cell>
          <cell r="AC97">
            <v>42529650</v>
          </cell>
          <cell r="AD97">
            <v>0</v>
          </cell>
          <cell r="AE97" t="str">
            <v>PO Februari ditarik ke Januari</v>
          </cell>
          <cell r="AF97">
            <v>-2910</v>
          </cell>
          <cell r="AG97">
            <v>-0.58199999999999996</v>
          </cell>
          <cell r="AH97">
            <v>-42529650</v>
          </cell>
          <cell r="AI97">
            <v>2910</v>
          </cell>
          <cell r="AJ97">
            <v>0.58199999999999996</v>
          </cell>
          <cell r="AK97">
            <v>42529650</v>
          </cell>
          <cell r="AL97">
            <v>0</v>
          </cell>
          <cell r="AM97">
            <v>0</v>
          </cell>
          <cell r="AN97">
            <v>0</v>
          </cell>
          <cell r="AO97">
            <v>0</v>
          </cell>
          <cell r="AP97" t="str">
            <v>Pesanan terpenuhi di bulan januari</v>
          </cell>
          <cell r="AQ97">
            <v>0</v>
          </cell>
          <cell r="AR97">
            <v>0</v>
          </cell>
          <cell r="AS97">
            <v>0</v>
          </cell>
          <cell r="AT97">
            <v>0</v>
          </cell>
          <cell r="AU97">
            <v>0</v>
          </cell>
          <cell r="AV97">
            <v>0</v>
          </cell>
          <cell r="AW97">
            <v>0</v>
          </cell>
          <cell r="AX97"/>
          <cell r="AY97">
            <v>0</v>
          </cell>
          <cell r="AZ97">
            <v>0</v>
          </cell>
          <cell r="BA97">
            <v>0</v>
          </cell>
          <cell r="BB97">
            <v>0</v>
          </cell>
          <cell r="BC97">
            <v>0</v>
          </cell>
          <cell r="BD97">
            <v>0</v>
          </cell>
          <cell r="BE97">
            <v>0</v>
          </cell>
          <cell r="BF97">
            <v>0</v>
          </cell>
          <cell r="BG97">
            <v>0</v>
          </cell>
        </row>
        <row r="98">
          <cell r="B98">
            <v>11000247</v>
          </cell>
          <cell r="C98" t="str">
            <v>PROTOFEN 100 MG-STRIP 5X10 TAB</v>
          </cell>
          <cell r="D98" t="str">
            <v>S04</v>
          </cell>
          <cell r="E98">
            <v>50</v>
          </cell>
          <cell r="F98">
            <v>200000</v>
          </cell>
          <cell r="G98">
            <v>4000</v>
          </cell>
          <cell r="H98">
            <v>75</v>
          </cell>
          <cell r="I98">
            <v>375</v>
          </cell>
          <cell r="J98">
            <v>200000</v>
          </cell>
          <cell r="K98">
            <v>4000</v>
          </cell>
          <cell r="L98">
            <v>30163</v>
          </cell>
          <cell r="M98">
            <v>36159</v>
          </cell>
          <cell r="N98" t="str">
            <v>DUS</v>
          </cell>
          <cell r="O98" t="e">
            <v>#REF!</v>
          </cell>
          <cell r="P98" t="e">
            <v>#REF!</v>
          </cell>
          <cell r="Q98" t="e">
            <v>#REF!</v>
          </cell>
          <cell r="R98">
            <v>3920</v>
          </cell>
          <cell r="S98">
            <v>0.98</v>
          </cell>
          <cell r="T98">
            <v>141743280</v>
          </cell>
          <cell r="U98">
            <v>0</v>
          </cell>
          <cell r="V98">
            <v>0</v>
          </cell>
          <cell r="W98">
            <v>0</v>
          </cell>
          <cell r="X98">
            <v>0</v>
          </cell>
          <cell r="Y98">
            <v>0</v>
          </cell>
          <cell r="Z98">
            <v>0</v>
          </cell>
          <cell r="AA98">
            <v>0</v>
          </cell>
          <cell r="AB98">
            <v>0</v>
          </cell>
          <cell r="AC98">
            <v>0</v>
          </cell>
          <cell r="AD98">
            <v>0</v>
          </cell>
          <cell r="AE98"/>
          <cell r="AF98">
            <v>0</v>
          </cell>
          <cell r="AG98">
            <v>0</v>
          </cell>
          <cell r="AH98">
            <v>0</v>
          </cell>
          <cell r="AI98">
            <v>0</v>
          </cell>
          <cell r="AJ98">
            <v>0</v>
          </cell>
          <cell r="AK98">
            <v>0</v>
          </cell>
          <cell r="AL98">
            <v>0</v>
          </cell>
          <cell r="AM98">
            <v>0</v>
          </cell>
          <cell r="AN98">
            <v>0</v>
          </cell>
          <cell r="AO98">
            <v>0</v>
          </cell>
          <cell r="AP98"/>
          <cell r="AQ98">
            <v>3920</v>
          </cell>
          <cell r="AR98">
            <v>0.98</v>
          </cell>
          <cell r="AS98">
            <v>141743280</v>
          </cell>
          <cell r="AT98">
            <v>0</v>
          </cell>
          <cell r="AU98">
            <v>0</v>
          </cell>
          <cell r="AV98">
            <v>0</v>
          </cell>
          <cell r="AW98">
            <v>0</v>
          </cell>
          <cell r="AX98"/>
          <cell r="AY98">
            <v>7840</v>
          </cell>
          <cell r="AZ98">
            <v>1.96</v>
          </cell>
          <cell r="BA98">
            <v>283486560</v>
          </cell>
          <cell r="BB98" t="e">
            <v>#REF!</v>
          </cell>
          <cell r="BC98" t="e">
            <v>#REF!</v>
          </cell>
          <cell r="BD98" t="e">
            <v>#REF!</v>
          </cell>
          <cell r="BE98">
            <v>3920</v>
          </cell>
          <cell r="BF98">
            <v>0.98</v>
          </cell>
          <cell r="BG98">
            <v>141743280</v>
          </cell>
        </row>
        <row r="99">
          <cell r="B99">
            <v>11000255</v>
          </cell>
          <cell r="C99" t="str">
            <v>RAHISTIN TABLET-STRIP 10X10 TABLET</v>
          </cell>
          <cell r="D99" t="str">
            <v>S04</v>
          </cell>
          <cell r="E99">
            <v>100</v>
          </cell>
          <cell r="F99">
            <v>400000</v>
          </cell>
          <cell r="G99">
            <v>4000</v>
          </cell>
          <cell r="H99">
            <v>48</v>
          </cell>
          <cell r="I99">
            <v>120</v>
          </cell>
          <cell r="J99">
            <v>400000</v>
          </cell>
          <cell r="K99">
            <v>4000</v>
          </cell>
          <cell r="L99">
            <v>18214</v>
          </cell>
          <cell r="M99">
            <v>18238</v>
          </cell>
          <cell r="N99" t="str">
            <v>DUS</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cell r="AF99">
            <v>0</v>
          </cell>
          <cell r="AG99">
            <v>0</v>
          </cell>
          <cell r="AH99">
            <v>0</v>
          </cell>
          <cell r="AI99">
            <v>0</v>
          </cell>
          <cell r="AJ99">
            <v>0</v>
          </cell>
          <cell r="AK99">
            <v>0</v>
          </cell>
          <cell r="AL99">
            <v>0</v>
          </cell>
          <cell r="AM99">
            <v>0</v>
          </cell>
          <cell r="AN99">
            <v>0</v>
          </cell>
          <cell r="AO99">
            <v>0</v>
          </cell>
          <cell r="AP99"/>
          <cell r="AQ99">
            <v>0</v>
          </cell>
          <cell r="AR99">
            <v>0</v>
          </cell>
          <cell r="AS99">
            <v>0</v>
          </cell>
          <cell r="AT99">
            <v>0</v>
          </cell>
          <cell r="AU99">
            <v>0</v>
          </cell>
          <cell r="AV99">
            <v>0</v>
          </cell>
          <cell r="AW99">
            <v>0</v>
          </cell>
          <cell r="AX99"/>
          <cell r="AY99">
            <v>0</v>
          </cell>
          <cell r="AZ99">
            <v>0</v>
          </cell>
          <cell r="BA99">
            <v>0</v>
          </cell>
          <cell r="BB99">
            <v>0</v>
          </cell>
          <cell r="BC99">
            <v>0</v>
          </cell>
          <cell r="BD99">
            <v>0</v>
          </cell>
          <cell r="BE99">
            <v>0</v>
          </cell>
          <cell r="BF99">
            <v>0</v>
          </cell>
          <cell r="BG99">
            <v>0</v>
          </cell>
        </row>
        <row r="100">
          <cell r="B100">
            <v>11000257</v>
          </cell>
          <cell r="C100" t="str">
            <v>RETAPHYL SR-STRIP 10X10 TABLET</v>
          </cell>
          <cell r="D100" t="str">
            <v>S04</v>
          </cell>
          <cell r="E100">
            <v>100</v>
          </cell>
          <cell r="F100">
            <v>375000</v>
          </cell>
          <cell r="G100">
            <v>3750</v>
          </cell>
          <cell r="H100">
            <v>250</v>
          </cell>
          <cell r="I100">
            <v>400</v>
          </cell>
          <cell r="J100">
            <v>625000</v>
          </cell>
          <cell r="K100">
            <v>6250</v>
          </cell>
          <cell r="L100">
            <v>26358</v>
          </cell>
          <cell r="M100">
            <v>19501</v>
          </cell>
          <cell r="N100" t="str">
            <v>DUS</v>
          </cell>
          <cell r="O100">
            <v>105350</v>
          </cell>
          <cell r="P100">
            <v>16.855999999999998</v>
          </cell>
          <cell r="Q100">
            <v>2054430350</v>
          </cell>
          <cell r="R100">
            <v>44100</v>
          </cell>
          <cell r="S100">
            <v>7.056</v>
          </cell>
          <cell r="T100">
            <v>859994100</v>
          </cell>
          <cell r="U100">
            <v>6218</v>
          </cell>
          <cell r="V100">
            <v>0.99487999999999999</v>
          </cell>
          <cell r="W100">
            <v>121257218</v>
          </cell>
          <cell r="X100">
            <v>25725</v>
          </cell>
          <cell r="Y100">
            <v>4.1159999999999997</v>
          </cell>
          <cell r="Z100">
            <v>501663225</v>
          </cell>
          <cell r="AA100">
            <v>6218</v>
          </cell>
          <cell r="AB100">
            <v>0.99487999999999999</v>
          </cell>
          <cell r="AC100">
            <v>121257218</v>
          </cell>
          <cell r="AD100">
            <v>0.24171039844509232</v>
          </cell>
          <cell r="AE100" t="str">
            <v>Adanya kekurangan bahan baku Povidon K30 baru datang 26 Jan 2021</v>
          </cell>
          <cell r="AF100">
            <v>19507</v>
          </cell>
          <cell r="AG100">
            <v>3.1211199999999999</v>
          </cell>
          <cell r="AH100">
            <v>380406007</v>
          </cell>
          <cell r="AI100">
            <v>7350</v>
          </cell>
          <cell r="AJ100">
            <v>1.1759999999999999</v>
          </cell>
          <cell r="AK100">
            <v>143332350</v>
          </cell>
          <cell r="AL100">
            <v>0</v>
          </cell>
          <cell r="AM100">
            <v>0</v>
          </cell>
          <cell r="AN100">
            <v>0</v>
          </cell>
          <cell r="AO100">
            <v>0</v>
          </cell>
          <cell r="AP100" t="str">
            <v>antri Proses pengemasan Primer</v>
          </cell>
          <cell r="AQ100">
            <v>11025</v>
          </cell>
          <cell r="AR100">
            <v>1.764</v>
          </cell>
          <cell r="AS100">
            <v>214998525</v>
          </cell>
          <cell r="AT100">
            <v>18423</v>
          </cell>
          <cell r="AU100">
            <v>2.9476800000000001</v>
          </cell>
          <cell r="AV100">
            <v>359266923</v>
          </cell>
          <cell r="AW100">
            <v>1.6710204081632654</v>
          </cell>
          <cell r="AX100"/>
          <cell r="AY100">
            <v>24500</v>
          </cell>
          <cell r="AZ100">
            <v>3.92</v>
          </cell>
          <cell r="BA100">
            <v>477774500</v>
          </cell>
          <cell r="BB100">
            <v>18375</v>
          </cell>
          <cell r="BC100">
            <v>2.94</v>
          </cell>
          <cell r="BD100">
            <v>358330875</v>
          </cell>
          <cell r="BE100">
            <v>18375</v>
          </cell>
          <cell r="BF100">
            <v>2.94</v>
          </cell>
          <cell r="BG100">
            <v>358330875</v>
          </cell>
        </row>
        <row r="101">
          <cell r="B101">
            <v>11000265</v>
          </cell>
          <cell r="C101" t="str">
            <v>STATCOL 10 MG-STRIP 5X10 TABLET</v>
          </cell>
          <cell r="D101" t="str">
            <v>S04</v>
          </cell>
          <cell r="E101">
            <v>50</v>
          </cell>
          <cell r="F101">
            <v>500000</v>
          </cell>
          <cell r="G101">
            <v>10000</v>
          </cell>
          <cell r="H101"/>
          <cell r="I101"/>
          <cell r="J101"/>
          <cell r="K101">
            <v>10000</v>
          </cell>
          <cell r="L101">
            <v>8833</v>
          </cell>
          <cell r="M101">
            <v>8833</v>
          </cell>
          <cell r="N101" t="str">
            <v>DUS</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cell r="AF101">
            <v>0</v>
          </cell>
          <cell r="AG101">
            <v>0</v>
          </cell>
          <cell r="AH101">
            <v>0</v>
          </cell>
          <cell r="AI101">
            <v>0</v>
          </cell>
          <cell r="AJ101">
            <v>0</v>
          </cell>
          <cell r="AK101">
            <v>0</v>
          </cell>
          <cell r="AL101">
            <v>0</v>
          </cell>
          <cell r="AM101">
            <v>0</v>
          </cell>
          <cell r="AN101">
            <v>0</v>
          </cell>
          <cell r="AO101">
            <v>0</v>
          </cell>
          <cell r="AP101"/>
          <cell r="AQ101">
            <v>0</v>
          </cell>
          <cell r="AR101">
            <v>0</v>
          </cell>
          <cell r="AS101">
            <v>0</v>
          </cell>
          <cell r="AT101">
            <v>0</v>
          </cell>
          <cell r="AU101">
            <v>0</v>
          </cell>
          <cell r="AV101">
            <v>0</v>
          </cell>
          <cell r="AW101">
            <v>0</v>
          </cell>
          <cell r="AX101"/>
          <cell r="AY101">
            <v>0</v>
          </cell>
          <cell r="AZ101">
            <v>0</v>
          </cell>
          <cell r="BA101">
            <v>0</v>
          </cell>
          <cell r="BB101">
            <v>0</v>
          </cell>
          <cell r="BC101">
            <v>0</v>
          </cell>
          <cell r="BD101">
            <v>0</v>
          </cell>
          <cell r="BE101">
            <v>0</v>
          </cell>
          <cell r="BF101">
            <v>0</v>
          </cell>
          <cell r="BG101">
            <v>0</v>
          </cell>
        </row>
        <row r="102">
          <cell r="B102">
            <v>11000267</v>
          </cell>
          <cell r="C102" t="str">
            <v>STATCOL 20 MG-STRIP 3X10 TABLET</v>
          </cell>
          <cell r="D102" t="str">
            <v>S04</v>
          </cell>
          <cell r="E102">
            <v>30</v>
          </cell>
          <cell r="F102">
            <v>249990</v>
          </cell>
          <cell r="G102">
            <v>8333</v>
          </cell>
          <cell r="H102"/>
          <cell r="I102"/>
          <cell r="J102"/>
          <cell r="K102">
            <v>8333</v>
          </cell>
          <cell r="L102">
            <v>8277</v>
          </cell>
          <cell r="M102">
            <v>8277</v>
          </cell>
          <cell r="N102" t="str">
            <v>DUS</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cell r="AF102">
            <v>0</v>
          </cell>
          <cell r="AG102">
            <v>0</v>
          </cell>
          <cell r="AH102">
            <v>0</v>
          </cell>
          <cell r="AI102">
            <v>0</v>
          </cell>
          <cell r="AJ102">
            <v>0</v>
          </cell>
          <cell r="AK102">
            <v>0</v>
          </cell>
          <cell r="AL102">
            <v>0</v>
          </cell>
          <cell r="AM102">
            <v>0</v>
          </cell>
          <cell r="AN102">
            <v>0</v>
          </cell>
          <cell r="AO102">
            <v>0</v>
          </cell>
          <cell r="AP102"/>
          <cell r="AQ102">
            <v>0</v>
          </cell>
          <cell r="AR102">
            <v>0</v>
          </cell>
          <cell r="AS102">
            <v>0</v>
          </cell>
          <cell r="AT102">
            <v>0</v>
          </cell>
          <cell r="AU102">
            <v>0</v>
          </cell>
          <cell r="AV102">
            <v>0</v>
          </cell>
          <cell r="AW102">
            <v>0</v>
          </cell>
          <cell r="AX102"/>
          <cell r="AY102">
            <v>0</v>
          </cell>
          <cell r="AZ102">
            <v>0</v>
          </cell>
          <cell r="BA102">
            <v>0</v>
          </cell>
          <cell r="BB102">
            <v>0</v>
          </cell>
          <cell r="BC102">
            <v>0</v>
          </cell>
          <cell r="BD102">
            <v>0</v>
          </cell>
          <cell r="BE102">
            <v>0</v>
          </cell>
          <cell r="BF102">
            <v>0</v>
          </cell>
          <cell r="BG102">
            <v>0</v>
          </cell>
        </row>
        <row r="103">
          <cell r="B103">
            <v>11000172</v>
          </cell>
          <cell r="C103" t="str">
            <v>TROMBIKAF TABLET-STRIP 3X10 TABLET</v>
          </cell>
          <cell r="D103" t="str">
            <v>S04</v>
          </cell>
          <cell r="E103">
            <v>30</v>
          </cell>
          <cell r="F103">
            <v>440010</v>
          </cell>
          <cell r="G103">
            <v>14667</v>
          </cell>
          <cell r="H103"/>
          <cell r="I103"/>
          <cell r="J103"/>
          <cell r="K103">
            <v>14667</v>
          </cell>
          <cell r="L103">
            <v>35011</v>
          </cell>
          <cell r="M103">
            <v>27351</v>
          </cell>
          <cell r="N103" t="str">
            <v>DUS</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cell r="AF103">
            <v>0</v>
          </cell>
          <cell r="AG103">
            <v>0</v>
          </cell>
          <cell r="AH103">
            <v>0</v>
          </cell>
          <cell r="AI103">
            <v>0</v>
          </cell>
          <cell r="AJ103">
            <v>0</v>
          </cell>
          <cell r="AK103">
            <v>0</v>
          </cell>
          <cell r="AL103">
            <v>0</v>
          </cell>
          <cell r="AM103">
            <v>0</v>
          </cell>
          <cell r="AN103">
            <v>0</v>
          </cell>
          <cell r="AO103">
            <v>0</v>
          </cell>
          <cell r="AP103"/>
          <cell r="AQ103">
            <v>0</v>
          </cell>
          <cell r="AR103">
            <v>0</v>
          </cell>
          <cell r="AS103">
            <v>0</v>
          </cell>
          <cell r="AT103">
            <v>0</v>
          </cell>
          <cell r="AU103">
            <v>0</v>
          </cell>
          <cell r="AV103">
            <v>0</v>
          </cell>
          <cell r="AW103">
            <v>0</v>
          </cell>
          <cell r="AX103"/>
          <cell r="AY103">
            <v>0</v>
          </cell>
          <cell r="AZ103">
            <v>0</v>
          </cell>
          <cell r="BA103">
            <v>0</v>
          </cell>
          <cell r="BB103">
            <v>0</v>
          </cell>
          <cell r="BC103">
            <v>0</v>
          </cell>
          <cell r="BD103">
            <v>0</v>
          </cell>
          <cell r="BE103">
            <v>0</v>
          </cell>
          <cell r="BF103">
            <v>0</v>
          </cell>
          <cell r="BG103">
            <v>0</v>
          </cell>
        </row>
        <row r="104">
          <cell r="B104" t="str">
            <v>OGB18</v>
          </cell>
          <cell r="C104" t="str">
            <v>LISINOPRIL TABLET</v>
          </cell>
          <cell r="D104" t="str">
            <v>S04</v>
          </cell>
          <cell r="E104">
            <v>25</v>
          </cell>
          <cell r="F104"/>
          <cell r="G104"/>
          <cell r="H104"/>
          <cell r="I104"/>
          <cell r="J104"/>
          <cell r="K104"/>
          <cell r="L104">
            <v>0</v>
          </cell>
          <cell r="M104">
            <v>0</v>
          </cell>
          <cell r="N104" t="str">
            <v>DUS</v>
          </cell>
          <cell r="O104">
            <v>0</v>
          </cell>
          <cell r="P104" t="e">
            <v>#DIV/0!</v>
          </cell>
          <cell r="Q104">
            <v>0</v>
          </cell>
          <cell r="R104">
            <v>0</v>
          </cell>
          <cell r="S104" t="e">
            <v>#DIV/0!</v>
          </cell>
          <cell r="T104">
            <v>0</v>
          </cell>
          <cell r="U104">
            <v>0</v>
          </cell>
          <cell r="V104">
            <v>0</v>
          </cell>
          <cell r="W104">
            <v>0</v>
          </cell>
          <cell r="X104">
            <v>0</v>
          </cell>
          <cell r="Y104">
            <v>0</v>
          </cell>
          <cell r="Z104">
            <v>0</v>
          </cell>
          <cell r="AA104">
            <v>0</v>
          </cell>
          <cell r="AB104">
            <v>0</v>
          </cell>
          <cell r="AC104">
            <v>0</v>
          </cell>
          <cell r="AD104">
            <v>0</v>
          </cell>
          <cell r="AE104"/>
          <cell r="AF104">
            <v>0</v>
          </cell>
          <cell r="AG104">
            <v>0</v>
          </cell>
          <cell r="AH104">
            <v>0</v>
          </cell>
          <cell r="AI104">
            <v>0</v>
          </cell>
          <cell r="AJ104">
            <v>0</v>
          </cell>
          <cell r="AK104">
            <v>0</v>
          </cell>
          <cell r="AL104">
            <v>0</v>
          </cell>
          <cell r="AM104">
            <v>0</v>
          </cell>
          <cell r="AN104">
            <v>0</v>
          </cell>
          <cell r="AO104">
            <v>0</v>
          </cell>
          <cell r="AP104"/>
          <cell r="AQ104">
            <v>0</v>
          </cell>
          <cell r="AR104" t="e">
            <v>#DIV/0!</v>
          </cell>
          <cell r="AS104">
            <v>0</v>
          </cell>
          <cell r="AT104">
            <v>0</v>
          </cell>
          <cell r="AU104" t="e">
            <v>#DIV/0!</v>
          </cell>
          <cell r="AV104">
            <v>0</v>
          </cell>
          <cell r="AW104">
            <v>0</v>
          </cell>
          <cell r="AX104"/>
          <cell r="AY104">
            <v>0</v>
          </cell>
          <cell r="AZ104">
            <v>0</v>
          </cell>
          <cell r="BA104">
            <v>0</v>
          </cell>
          <cell r="BB104">
            <v>0</v>
          </cell>
          <cell r="BC104">
            <v>0</v>
          </cell>
          <cell r="BD104">
            <v>0</v>
          </cell>
          <cell r="BE104">
            <v>0</v>
          </cell>
          <cell r="BF104">
            <v>0</v>
          </cell>
          <cell r="BG104">
            <v>0</v>
          </cell>
        </row>
        <row r="105">
          <cell r="B105"/>
          <cell r="C105" t="str">
            <v>SUB TOTAL S04</v>
          </cell>
          <cell r="D105"/>
          <cell r="E105"/>
          <cell r="F105"/>
          <cell r="G105"/>
          <cell r="H105"/>
          <cell r="I105"/>
          <cell r="J105"/>
          <cell r="K105"/>
          <cell r="L105">
            <v>0</v>
          </cell>
          <cell r="M105"/>
          <cell r="N105"/>
          <cell r="O105"/>
          <cell r="P105"/>
          <cell r="Q105" t="e">
            <v>#REF!</v>
          </cell>
          <cell r="R105"/>
          <cell r="S105"/>
          <cell r="T105">
            <v>2636769480</v>
          </cell>
          <cell r="U105"/>
          <cell r="V105"/>
          <cell r="W105">
            <v>343953478</v>
          </cell>
          <cell r="X105"/>
          <cell r="Y105"/>
          <cell r="Z105">
            <v>1507856175</v>
          </cell>
          <cell r="AA105"/>
          <cell r="AB105"/>
          <cell r="AC105">
            <v>343953478</v>
          </cell>
          <cell r="AD105">
            <v>0.22810761643099017</v>
          </cell>
          <cell r="AE105"/>
          <cell r="AF105"/>
          <cell r="AG105"/>
          <cell r="AH105"/>
          <cell r="AI105"/>
          <cell r="AJ105"/>
          <cell r="AK105">
            <v>422826000</v>
          </cell>
          <cell r="AL105"/>
          <cell r="AM105"/>
          <cell r="AN105">
            <v>0</v>
          </cell>
          <cell r="AO105">
            <v>0</v>
          </cell>
          <cell r="AP105"/>
          <cell r="AQ105"/>
          <cell r="AR105"/>
          <cell r="AS105">
            <v>706087305</v>
          </cell>
          <cell r="AT105"/>
          <cell r="AU105"/>
          <cell r="AV105">
            <v>359266923</v>
          </cell>
          <cell r="AW105"/>
          <cell r="AX105"/>
          <cell r="AY105"/>
          <cell r="AZ105"/>
          <cell r="BA105">
            <v>761261060</v>
          </cell>
          <cell r="BB105"/>
          <cell r="BC105"/>
          <cell r="BD105" t="e">
            <v>#REF!</v>
          </cell>
          <cell r="BE105"/>
          <cell r="BF105"/>
          <cell r="BG105">
            <v>658050155</v>
          </cell>
        </row>
        <row r="106">
          <cell r="B106"/>
          <cell r="C106"/>
          <cell r="D106"/>
          <cell r="E106"/>
          <cell r="F106"/>
          <cell r="G106"/>
          <cell r="H106"/>
          <cell r="I106"/>
          <cell r="J106"/>
          <cell r="K106"/>
          <cell r="L106"/>
          <cell r="M106"/>
          <cell r="N106"/>
          <cell r="O106"/>
          <cell r="P106"/>
          <cell r="Q106"/>
          <cell r="R106"/>
          <cell r="S106"/>
          <cell r="T106"/>
          <cell r="U106"/>
          <cell r="V106"/>
          <cell r="W106"/>
          <cell r="X106"/>
          <cell r="Y106"/>
          <cell r="Z106"/>
          <cell r="AA106"/>
          <cell r="AB106"/>
          <cell r="AC106"/>
          <cell r="AD106"/>
          <cell r="AE106"/>
          <cell r="AF106"/>
          <cell r="AG106"/>
          <cell r="AH106"/>
          <cell r="AI106"/>
          <cell r="AJ106"/>
          <cell r="AK106"/>
          <cell r="AL106"/>
          <cell r="AM106"/>
          <cell r="AN106"/>
          <cell r="AO106"/>
          <cell r="AP106"/>
          <cell r="AQ106"/>
          <cell r="AR106"/>
          <cell r="AS106"/>
          <cell r="AT106"/>
          <cell r="AU106"/>
          <cell r="AV106"/>
          <cell r="AW106"/>
          <cell r="AX106"/>
          <cell r="AY106"/>
          <cell r="AZ106"/>
          <cell r="BA106"/>
          <cell r="BB106"/>
          <cell r="BC106"/>
          <cell r="BD106"/>
          <cell r="BE106"/>
          <cell r="BF106"/>
          <cell r="BG106"/>
        </row>
        <row r="107">
          <cell r="B107" t="str">
            <v>S05</v>
          </cell>
          <cell r="C107" t="str">
            <v>EKSPORT</v>
          </cell>
          <cell r="D107"/>
          <cell r="E107"/>
          <cell r="F107"/>
          <cell r="G107"/>
          <cell r="H107"/>
          <cell r="I107"/>
          <cell r="J107"/>
          <cell r="K107"/>
          <cell r="L107"/>
          <cell r="M107"/>
          <cell r="N107"/>
          <cell r="O107"/>
          <cell r="P107"/>
          <cell r="Q107"/>
          <cell r="R107"/>
          <cell r="S107"/>
          <cell r="T107"/>
          <cell r="U107"/>
          <cell r="V107"/>
          <cell r="W107"/>
          <cell r="X107"/>
          <cell r="Y107"/>
          <cell r="Z107"/>
          <cell r="AA107"/>
          <cell r="AB107"/>
          <cell r="AC107"/>
          <cell r="AD107"/>
          <cell r="AE107"/>
          <cell r="AF107"/>
          <cell r="AG107"/>
          <cell r="AH107"/>
          <cell r="AI107"/>
          <cell r="AJ107"/>
          <cell r="AK107"/>
          <cell r="AL107"/>
          <cell r="AM107"/>
          <cell r="AN107"/>
          <cell r="AO107"/>
          <cell r="AP107"/>
          <cell r="AQ107"/>
          <cell r="AR107"/>
          <cell r="AS107"/>
          <cell r="AT107"/>
          <cell r="AU107"/>
          <cell r="AV107"/>
          <cell r="AW107">
            <v>0</v>
          </cell>
          <cell r="AX107"/>
          <cell r="AY107"/>
          <cell r="AZ107"/>
          <cell r="BA107"/>
          <cell r="BB107"/>
          <cell r="BC107"/>
          <cell r="BD107"/>
          <cell r="BE107"/>
          <cell r="BF107"/>
          <cell r="BG107"/>
        </row>
        <row r="108">
          <cell r="B108">
            <v>11000148</v>
          </cell>
          <cell r="C108" t="str">
            <v>AMBROXOL 30 MG (HK)-STRIP 10X10 TABLET</v>
          </cell>
          <cell r="D108" t="str">
            <v>S05</v>
          </cell>
          <cell r="E108">
            <v>100</v>
          </cell>
          <cell r="F108">
            <v>600000</v>
          </cell>
          <cell r="G108">
            <v>6000</v>
          </cell>
          <cell r="H108">
            <v>150</v>
          </cell>
          <cell r="I108">
            <v>230</v>
          </cell>
          <cell r="J108">
            <v>652173.91304347804</v>
          </cell>
          <cell r="K108">
            <v>6521.7391304347802</v>
          </cell>
          <cell r="L108">
            <v>15079</v>
          </cell>
          <cell r="M108">
            <v>18430</v>
          </cell>
          <cell r="N108" t="str">
            <v>DUS</v>
          </cell>
          <cell r="O108">
            <v>1000</v>
          </cell>
          <cell r="P108">
            <v>0.15333333333333338</v>
          </cell>
          <cell r="Q108">
            <v>18430000</v>
          </cell>
          <cell r="R108">
            <v>1000</v>
          </cell>
          <cell r="S108">
            <v>0.15333333333333338</v>
          </cell>
          <cell r="T108">
            <v>18430000</v>
          </cell>
          <cell r="U108">
            <v>1000</v>
          </cell>
          <cell r="V108">
            <v>0.15333333333333338</v>
          </cell>
          <cell r="W108">
            <v>18430000</v>
          </cell>
          <cell r="X108">
            <v>1000</v>
          </cell>
          <cell r="Y108">
            <v>0.15333333333333338</v>
          </cell>
          <cell r="Z108">
            <v>18430000</v>
          </cell>
          <cell r="AA108">
            <v>0</v>
          </cell>
          <cell r="AB108">
            <v>0</v>
          </cell>
          <cell r="AC108">
            <v>0</v>
          </cell>
          <cell r="AD108">
            <v>0</v>
          </cell>
          <cell r="AE108" t="str">
            <v>Baru dilakukan trial dengan fasilitas banjaran sehingga 3 batch pertama perlu dilakukan set up berhenti</v>
          </cell>
          <cell r="AF108">
            <v>1000</v>
          </cell>
          <cell r="AG108">
            <v>0.15333333333333338</v>
          </cell>
          <cell r="AH108">
            <v>18430000</v>
          </cell>
          <cell r="AI108">
            <v>0</v>
          </cell>
          <cell r="AJ108">
            <v>0</v>
          </cell>
          <cell r="AK108">
            <v>0</v>
          </cell>
          <cell r="AL108">
            <v>1000</v>
          </cell>
          <cell r="AM108">
            <v>0.15333333333333338</v>
          </cell>
          <cell r="AN108">
            <v>18430000</v>
          </cell>
          <cell r="AO108">
            <v>1</v>
          </cell>
          <cell r="AP108"/>
          <cell r="AQ108">
            <v>0</v>
          </cell>
          <cell r="AR108">
            <v>0</v>
          </cell>
          <cell r="AS108">
            <v>0</v>
          </cell>
          <cell r="AT108">
            <v>0</v>
          </cell>
          <cell r="AU108">
            <v>0</v>
          </cell>
          <cell r="AV108">
            <v>0</v>
          </cell>
          <cell r="AW108">
            <v>0</v>
          </cell>
          <cell r="AX108"/>
          <cell r="AY108">
            <v>0</v>
          </cell>
          <cell r="AZ108">
            <v>0</v>
          </cell>
          <cell r="BA108">
            <v>0</v>
          </cell>
          <cell r="BB108">
            <v>0</v>
          </cell>
          <cell r="BC108">
            <v>0</v>
          </cell>
          <cell r="BD108">
            <v>0</v>
          </cell>
          <cell r="BE108">
            <v>0</v>
          </cell>
          <cell r="BF108">
            <v>0</v>
          </cell>
          <cell r="BG108">
            <v>0</v>
          </cell>
        </row>
        <row r="109">
          <cell r="B109">
            <v>11000260</v>
          </cell>
          <cell r="C109" t="str">
            <v>SALBUTAMOL 2  MG (HK) (DUS 100 TAB)</v>
          </cell>
          <cell r="D109" t="str">
            <v>S05</v>
          </cell>
          <cell r="E109">
            <v>100</v>
          </cell>
          <cell r="F109">
            <v>2400000</v>
          </cell>
          <cell r="G109">
            <v>24000</v>
          </cell>
          <cell r="H109">
            <v>280</v>
          </cell>
          <cell r="I109">
            <v>110</v>
          </cell>
          <cell r="J109">
            <v>2545454.5454545501</v>
          </cell>
          <cell r="K109">
            <v>25454.5454545455</v>
          </cell>
          <cell r="L109">
            <v>8849</v>
          </cell>
          <cell r="M109">
            <v>8893</v>
          </cell>
          <cell r="N109" t="str">
            <v>DUS</v>
          </cell>
          <cell r="O109">
            <v>5000</v>
          </cell>
          <cell r="P109">
            <v>0.19642857142857109</v>
          </cell>
          <cell r="Q109">
            <v>44465000</v>
          </cell>
          <cell r="R109">
            <v>5000</v>
          </cell>
          <cell r="S109">
            <v>0.19642857142857109</v>
          </cell>
          <cell r="T109">
            <v>44465000</v>
          </cell>
          <cell r="U109">
            <v>0</v>
          </cell>
          <cell r="V109">
            <v>0</v>
          </cell>
          <cell r="W109">
            <v>0</v>
          </cell>
          <cell r="X109">
            <v>5000</v>
          </cell>
          <cell r="Y109">
            <v>0.19642857142857109</v>
          </cell>
          <cell r="Z109">
            <v>44465000</v>
          </cell>
          <cell r="AA109">
            <v>0</v>
          </cell>
          <cell r="AB109">
            <v>0</v>
          </cell>
          <cell r="AC109">
            <v>0</v>
          </cell>
          <cell r="AD109">
            <v>0</v>
          </cell>
          <cell r="AE109" t="str">
            <v>Baru dilakukan trial dengan fasilitas banjaran sehingga 3 batch pertama perlu dilakukan set up berhenti</v>
          </cell>
          <cell r="AF109">
            <v>5000</v>
          </cell>
          <cell r="AG109">
            <v>0.19642857142857109</v>
          </cell>
          <cell r="AH109">
            <v>44465000</v>
          </cell>
          <cell r="AI109">
            <v>0</v>
          </cell>
          <cell r="AJ109">
            <v>0</v>
          </cell>
          <cell r="AK109">
            <v>0</v>
          </cell>
          <cell r="AL109">
            <v>0</v>
          </cell>
          <cell r="AM109">
            <v>0</v>
          </cell>
          <cell r="AN109">
            <v>0</v>
          </cell>
          <cell r="AO109">
            <v>0</v>
          </cell>
          <cell r="AP109" t="str">
            <v>antri Proses pengemasan Primer</v>
          </cell>
          <cell r="AQ109">
            <v>0</v>
          </cell>
          <cell r="AR109">
            <v>0</v>
          </cell>
          <cell r="AS109">
            <v>0</v>
          </cell>
          <cell r="AT109">
            <v>5000</v>
          </cell>
          <cell r="AU109">
            <v>0.19642857142857109</v>
          </cell>
          <cell r="AV109">
            <v>44465000</v>
          </cell>
          <cell r="AW109">
            <v>0</v>
          </cell>
          <cell r="AX109"/>
          <cell r="AY109">
            <v>0</v>
          </cell>
          <cell r="AZ109">
            <v>0</v>
          </cell>
          <cell r="BA109">
            <v>0</v>
          </cell>
          <cell r="BB109">
            <v>0</v>
          </cell>
          <cell r="BC109">
            <v>0</v>
          </cell>
          <cell r="BD109">
            <v>0</v>
          </cell>
          <cell r="BE109">
            <v>0</v>
          </cell>
          <cell r="BF109">
            <v>0</v>
          </cell>
          <cell r="BG109">
            <v>0</v>
          </cell>
        </row>
        <row r="110">
          <cell r="B110"/>
          <cell r="C110" t="str">
            <v>SUB TOTAL S05</v>
          </cell>
          <cell r="D110"/>
          <cell r="E110"/>
          <cell r="F110"/>
          <cell r="G110"/>
          <cell r="H110"/>
          <cell r="I110"/>
          <cell r="J110"/>
          <cell r="K110"/>
          <cell r="L110">
            <v>0</v>
          </cell>
          <cell r="M110"/>
          <cell r="N110"/>
          <cell r="O110"/>
          <cell r="P110"/>
          <cell r="Q110">
            <v>62895000</v>
          </cell>
          <cell r="R110"/>
          <cell r="S110"/>
          <cell r="T110">
            <v>62895000</v>
          </cell>
          <cell r="U110"/>
          <cell r="V110"/>
          <cell r="W110">
            <v>18430000</v>
          </cell>
          <cell r="X110"/>
          <cell r="Y110"/>
          <cell r="Z110">
            <v>62895000</v>
          </cell>
          <cell r="AA110"/>
          <cell r="AB110"/>
          <cell r="AC110">
            <v>0</v>
          </cell>
          <cell r="AD110">
            <v>0</v>
          </cell>
          <cell r="AE110"/>
          <cell r="AF110"/>
          <cell r="AG110"/>
          <cell r="AH110"/>
          <cell r="AI110"/>
          <cell r="AJ110"/>
          <cell r="AK110">
            <v>0</v>
          </cell>
          <cell r="AL110"/>
          <cell r="AM110"/>
          <cell r="AN110">
            <v>18430000</v>
          </cell>
          <cell r="AO110" t="e">
            <v>#DIV/0!</v>
          </cell>
          <cell r="AP110"/>
          <cell r="AQ110"/>
          <cell r="AR110"/>
          <cell r="AS110">
            <v>0</v>
          </cell>
          <cell r="AT110"/>
          <cell r="AU110"/>
          <cell r="AV110">
            <v>44465000</v>
          </cell>
          <cell r="AW110"/>
          <cell r="AX110"/>
          <cell r="AY110"/>
          <cell r="AZ110"/>
          <cell r="BA110">
            <v>0</v>
          </cell>
          <cell r="BB110"/>
          <cell r="BC110"/>
          <cell r="BD110">
            <v>0</v>
          </cell>
          <cell r="BE110"/>
          <cell r="BF110"/>
          <cell r="BG110">
            <v>0</v>
          </cell>
        </row>
        <row r="111">
          <cell r="B111"/>
          <cell r="C111"/>
          <cell r="D111"/>
          <cell r="E111"/>
          <cell r="F111"/>
          <cell r="G111"/>
          <cell r="H111"/>
          <cell r="I111"/>
          <cell r="J111"/>
          <cell r="K111"/>
          <cell r="L111"/>
          <cell r="M111"/>
          <cell r="N111"/>
          <cell r="O111"/>
          <cell r="P111"/>
          <cell r="Q111"/>
          <cell r="R111"/>
          <cell r="S111"/>
          <cell r="T111"/>
          <cell r="U111"/>
          <cell r="V111"/>
          <cell r="W111"/>
          <cell r="X111"/>
          <cell r="Y111"/>
          <cell r="Z111"/>
          <cell r="AA111"/>
          <cell r="AB111"/>
          <cell r="AC111"/>
          <cell r="AD111"/>
          <cell r="AE111"/>
          <cell r="AF111"/>
          <cell r="AG111"/>
          <cell r="AH111"/>
          <cell r="AI111"/>
          <cell r="AJ111"/>
          <cell r="AK111"/>
          <cell r="AL111"/>
          <cell r="AM111"/>
          <cell r="AN111"/>
          <cell r="AO111"/>
          <cell r="AP111"/>
          <cell r="AQ111"/>
          <cell r="AR111"/>
          <cell r="AS111"/>
          <cell r="AT111"/>
          <cell r="AU111"/>
          <cell r="AV111"/>
          <cell r="AW111"/>
          <cell r="AX111"/>
          <cell r="AY111"/>
          <cell r="AZ111"/>
          <cell r="BA111"/>
          <cell r="BB111"/>
          <cell r="BC111"/>
          <cell r="BD111"/>
          <cell r="BE111"/>
          <cell r="BF111"/>
          <cell r="BG111"/>
        </row>
        <row r="112">
          <cell r="B112"/>
          <cell r="C112" t="str">
            <v>BANJARAN</v>
          </cell>
          <cell r="D112"/>
          <cell r="E112"/>
          <cell r="F112"/>
          <cell r="G112"/>
          <cell r="H112"/>
          <cell r="I112"/>
          <cell r="J112"/>
          <cell r="K112"/>
          <cell r="L112"/>
          <cell r="M112"/>
          <cell r="N112"/>
          <cell r="O112"/>
          <cell r="P112"/>
          <cell r="Q112"/>
          <cell r="R112"/>
          <cell r="S112"/>
          <cell r="T112"/>
          <cell r="U112"/>
          <cell r="V112"/>
          <cell r="W112"/>
          <cell r="X112"/>
          <cell r="Y112"/>
          <cell r="Z112"/>
          <cell r="AA112"/>
          <cell r="AB112"/>
          <cell r="AC112"/>
          <cell r="AD112"/>
          <cell r="AE112"/>
          <cell r="AF112"/>
          <cell r="AG112"/>
          <cell r="AH112"/>
          <cell r="AI112"/>
          <cell r="AJ112"/>
          <cell r="AK112"/>
          <cell r="AL112"/>
          <cell r="AM112"/>
          <cell r="AN112"/>
          <cell r="AO112"/>
          <cell r="AP112"/>
          <cell r="AQ112"/>
          <cell r="AR112"/>
          <cell r="AS112"/>
          <cell r="AT112"/>
          <cell r="AU112"/>
          <cell r="AV112"/>
          <cell r="AW112"/>
          <cell r="AX112"/>
          <cell r="AY112"/>
          <cell r="AZ112"/>
          <cell r="BA112"/>
          <cell r="BB112"/>
          <cell r="BC112"/>
          <cell r="BD112"/>
          <cell r="BE112"/>
          <cell r="BF112"/>
          <cell r="BG112"/>
        </row>
        <row r="113">
          <cell r="B113">
            <v>11001446</v>
          </cell>
          <cell r="C113" t="str">
            <v>AMBROXOL 30 MG (DUS 100 TAB)-BJN</v>
          </cell>
          <cell r="D113" t="str">
            <v>S01</v>
          </cell>
          <cell r="E113"/>
          <cell r="F113"/>
          <cell r="G113"/>
          <cell r="H113"/>
          <cell r="I113"/>
          <cell r="J113"/>
          <cell r="K113">
            <v>6521.7391304347802</v>
          </cell>
          <cell r="L113">
            <v>1</v>
          </cell>
          <cell r="M113">
            <v>9404</v>
          </cell>
          <cell r="N113" t="str">
            <v>BOT</v>
          </cell>
          <cell r="O113">
            <v>42750</v>
          </cell>
          <cell r="P113">
            <v>6.5550000000000024</v>
          </cell>
          <cell r="Q113">
            <v>402021000</v>
          </cell>
          <cell r="R113">
            <v>42750</v>
          </cell>
          <cell r="S113">
            <v>6.5550000000000024</v>
          </cell>
          <cell r="T113">
            <v>402021000</v>
          </cell>
          <cell r="U113">
            <v>0</v>
          </cell>
          <cell r="V113">
            <v>0</v>
          </cell>
          <cell r="W113">
            <v>0</v>
          </cell>
          <cell r="X113">
            <v>0</v>
          </cell>
          <cell r="Y113">
            <v>0</v>
          </cell>
          <cell r="Z113">
            <v>0</v>
          </cell>
          <cell r="AA113">
            <v>0</v>
          </cell>
          <cell r="AB113">
            <v>0</v>
          </cell>
          <cell r="AC113">
            <v>0</v>
          </cell>
          <cell r="AD113">
            <v>0</v>
          </cell>
          <cell r="AE113"/>
          <cell r="AF113">
            <v>0</v>
          </cell>
          <cell r="AG113">
            <v>0</v>
          </cell>
          <cell r="AH113">
            <v>0</v>
          </cell>
          <cell r="AI113">
            <v>0</v>
          </cell>
          <cell r="AJ113">
            <v>0</v>
          </cell>
          <cell r="AK113">
            <v>0</v>
          </cell>
          <cell r="AL113">
            <v>0</v>
          </cell>
          <cell r="AM113">
            <v>0</v>
          </cell>
          <cell r="AN113">
            <v>0</v>
          </cell>
          <cell r="AO113">
            <v>0</v>
          </cell>
          <cell r="AP113"/>
          <cell r="AQ113">
            <v>42750</v>
          </cell>
          <cell r="AR113">
            <v>6.5550000000000024</v>
          </cell>
          <cell r="AS113">
            <v>402021000</v>
          </cell>
          <cell r="AT113">
            <v>0</v>
          </cell>
          <cell r="AU113">
            <v>0</v>
          </cell>
          <cell r="AV113">
            <v>0</v>
          </cell>
          <cell r="AW113">
            <v>0</v>
          </cell>
          <cell r="AX113"/>
          <cell r="AY113">
            <v>0</v>
          </cell>
          <cell r="AZ113">
            <v>0</v>
          </cell>
          <cell r="BA113">
            <v>0</v>
          </cell>
          <cell r="BB113">
            <v>0</v>
          </cell>
          <cell r="BC113">
            <v>0</v>
          </cell>
          <cell r="BD113">
            <v>0</v>
          </cell>
          <cell r="BE113">
            <v>0</v>
          </cell>
          <cell r="BF113">
            <v>0</v>
          </cell>
          <cell r="BG113">
            <v>0</v>
          </cell>
        </row>
        <row r="114">
          <cell r="B114">
            <v>11001470</v>
          </cell>
          <cell r="C114" t="str">
            <v>CLOPIDOGREL 75 MG (DUS 30 TAB)-BJN</v>
          </cell>
          <cell r="D114" t="str">
            <v>S01</v>
          </cell>
          <cell r="E114">
            <v>30</v>
          </cell>
          <cell r="F114">
            <v>440010</v>
          </cell>
          <cell r="G114">
            <v>14667</v>
          </cell>
          <cell r="H114">
            <v>110</v>
          </cell>
          <cell r="I114">
            <v>250</v>
          </cell>
          <cell r="J114">
            <v>440000</v>
          </cell>
          <cell r="K114">
            <v>14666.666666666701</v>
          </cell>
          <cell r="L114">
            <v>32229</v>
          </cell>
          <cell r="M114">
            <v>30</v>
          </cell>
          <cell r="N114" t="str">
            <v>DUS</v>
          </cell>
          <cell r="O114">
            <v>273101</v>
          </cell>
          <cell r="P114">
            <v>18.620522727272686</v>
          </cell>
          <cell r="Q114">
            <v>8193030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cell r="AF114">
            <v>0</v>
          </cell>
          <cell r="AG114">
            <v>0</v>
          </cell>
          <cell r="AH114">
            <v>0</v>
          </cell>
          <cell r="AI114">
            <v>0</v>
          </cell>
          <cell r="AJ114">
            <v>0</v>
          </cell>
          <cell r="AK114">
            <v>0</v>
          </cell>
          <cell r="AL114">
            <v>0</v>
          </cell>
          <cell r="AM114">
            <v>0</v>
          </cell>
          <cell r="AN114">
            <v>0</v>
          </cell>
          <cell r="AO114">
            <v>0</v>
          </cell>
          <cell r="AP114"/>
          <cell r="AQ114">
            <v>0</v>
          </cell>
          <cell r="AR114">
            <v>0</v>
          </cell>
          <cell r="AS114">
            <v>0</v>
          </cell>
          <cell r="AT114">
            <v>0</v>
          </cell>
          <cell r="AU114">
            <v>0</v>
          </cell>
          <cell r="AV114">
            <v>0</v>
          </cell>
          <cell r="AW114">
            <v>0</v>
          </cell>
          <cell r="AX114"/>
          <cell r="AY114">
            <v>86243</v>
          </cell>
          <cell r="AZ114">
            <v>5.8802045454545322</v>
          </cell>
          <cell r="BA114">
            <v>2587290</v>
          </cell>
          <cell r="BB114">
            <v>100616</v>
          </cell>
          <cell r="BC114">
            <v>6.8601818181818022</v>
          </cell>
          <cell r="BD114">
            <v>3018480</v>
          </cell>
          <cell r="BE114">
            <v>86242</v>
          </cell>
          <cell r="BF114">
            <v>5.8801363636363497</v>
          </cell>
          <cell r="BG114">
            <v>2587260</v>
          </cell>
        </row>
        <row r="115">
          <cell r="B115">
            <v>11001472</v>
          </cell>
          <cell r="C115" t="str">
            <v>COTRIMOXAZOLE SUSPENSI (BTL 60 ML)-BJN</v>
          </cell>
          <cell r="D115" t="str">
            <v>S01</v>
          </cell>
          <cell r="E115">
            <v>1</v>
          </cell>
          <cell r="F115"/>
          <cell r="G115"/>
          <cell r="H115"/>
          <cell r="I115"/>
          <cell r="J115"/>
          <cell r="K115">
            <v>14516</v>
          </cell>
          <cell r="L115">
            <v>5149</v>
          </cell>
          <cell r="M115">
            <v>5378</v>
          </cell>
          <cell r="N115" t="str">
            <v>BOT</v>
          </cell>
          <cell r="O115">
            <v>28742</v>
          </cell>
          <cell r="P115">
            <v>1.9800220446403967</v>
          </cell>
          <cell r="Q115">
            <v>154574476</v>
          </cell>
          <cell r="R115">
            <v>14226</v>
          </cell>
          <cell r="S115">
            <v>0.98002204464039677</v>
          </cell>
          <cell r="T115">
            <v>76507428</v>
          </cell>
          <cell r="U115">
            <v>0</v>
          </cell>
          <cell r="V115">
            <v>0</v>
          </cell>
          <cell r="W115">
            <v>0</v>
          </cell>
          <cell r="X115">
            <v>14226</v>
          </cell>
          <cell r="Y115">
            <v>0.98002204464039677</v>
          </cell>
          <cell r="Z115">
            <v>76507428</v>
          </cell>
          <cell r="AA115">
            <v>0</v>
          </cell>
          <cell r="AB115">
            <v>0</v>
          </cell>
          <cell r="AC115">
            <v>0</v>
          </cell>
          <cell r="AD115">
            <v>0</v>
          </cell>
          <cell r="AE115" t="str">
            <v>Belum Di lakukan Trial dengan Fasilitas Plant Banjaran masih tahap persiapan Dok</v>
          </cell>
          <cell r="AF115">
            <v>14226</v>
          </cell>
          <cell r="AG115">
            <v>0.98002204464039677</v>
          </cell>
          <cell r="AH115">
            <v>76507428</v>
          </cell>
          <cell r="AI115">
            <v>0</v>
          </cell>
          <cell r="AJ115">
            <v>0</v>
          </cell>
          <cell r="AK115">
            <v>0</v>
          </cell>
          <cell r="AL115">
            <v>0</v>
          </cell>
          <cell r="AM115">
            <v>0</v>
          </cell>
          <cell r="AN115">
            <v>0</v>
          </cell>
          <cell r="AO115">
            <v>0</v>
          </cell>
          <cell r="AP115"/>
          <cell r="AQ115">
            <v>0</v>
          </cell>
          <cell r="AR115">
            <v>0</v>
          </cell>
          <cell r="AS115">
            <v>0</v>
          </cell>
          <cell r="AT115">
            <v>0</v>
          </cell>
          <cell r="AU115">
            <v>0</v>
          </cell>
          <cell r="AV115">
            <v>0</v>
          </cell>
          <cell r="AW115">
            <v>0</v>
          </cell>
          <cell r="AX115"/>
          <cell r="AY115">
            <v>0</v>
          </cell>
          <cell r="AZ115">
            <v>0</v>
          </cell>
          <cell r="BA115">
            <v>0</v>
          </cell>
          <cell r="BB115">
            <v>14516</v>
          </cell>
          <cell r="BC115">
            <v>1</v>
          </cell>
          <cell r="BD115">
            <v>78067048</v>
          </cell>
          <cell r="BE115">
            <v>0</v>
          </cell>
          <cell r="BF115">
            <v>0</v>
          </cell>
          <cell r="BG115">
            <v>0</v>
          </cell>
        </row>
        <row r="116">
          <cell r="B116">
            <v>11001478</v>
          </cell>
          <cell r="C116" t="str">
            <v>DIMENHYDRINATE 50 MG (DUS 100 TAB)-BJN</v>
          </cell>
          <cell r="D116" t="str">
            <v>S01</v>
          </cell>
          <cell r="E116">
            <v>100</v>
          </cell>
          <cell r="F116"/>
          <cell r="G116"/>
          <cell r="H116"/>
          <cell r="I116"/>
          <cell r="J116"/>
          <cell r="K116">
            <v>12060</v>
          </cell>
          <cell r="L116">
            <v>100</v>
          </cell>
          <cell r="M116">
            <v>100</v>
          </cell>
          <cell r="N116" t="str">
            <v>DUS</v>
          </cell>
          <cell r="O116">
            <v>70200</v>
          </cell>
          <cell r="P116">
            <v>5.8208955223880601</v>
          </cell>
          <cell r="Q116">
            <v>7020000</v>
          </cell>
          <cell r="R116">
            <v>34200</v>
          </cell>
          <cell r="S116">
            <v>2.8358208955223883</v>
          </cell>
          <cell r="T116">
            <v>3420000</v>
          </cell>
          <cell r="U116">
            <v>0</v>
          </cell>
          <cell r="V116">
            <v>0</v>
          </cell>
          <cell r="W116">
            <v>0</v>
          </cell>
          <cell r="X116">
            <v>0</v>
          </cell>
          <cell r="Y116">
            <v>0</v>
          </cell>
          <cell r="Z116">
            <v>0</v>
          </cell>
          <cell r="AA116">
            <v>0</v>
          </cell>
          <cell r="AB116">
            <v>0</v>
          </cell>
          <cell r="AC116">
            <v>0</v>
          </cell>
          <cell r="AD116">
            <v>0</v>
          </cell>
          <cell r="AE116"/>
          <cell r="AF116">
            <v>0</v>
          </cell>
          <cell r="AG116">
            <v>0</v>
          </cell>
          <cell r="AH116">
            <v>0</v>
          </cell>
          <cell r="AI116">
            <v>0</v>
          </cell>
          <cell r="AJ116">
            <v>0</v>
          </cell>
          <cell r="AK116">
            <v>0</v>
          </cell>
          <cell r="AL116">
            <v>0</v>
          </cell>
          <cell r="AM116">
            <v>0</v>
          </cell>
          <cell r="AN116">
            <v>0</v>
          </cell>
          <cell r="AO116">
            <v>0</v>
          </cell>
          <cell r="AP116"/>
          <cell r="AQ116">
            <v>34200</v>
          </cell>
          <cell r="AR116">
            <v>2.8358208955223883</v>
          </cell>
          <cell r="AS116">
            <v>3420000</v>
          </cell>
          <cell r="AT116">
            <v>0</v>
          </cell>
          <cell r="AU116">
            <v>0</v>
          </cell>
          <cell r="AV116">
            <v>0</v>
          </cell>
          <cell r="AW116">
            <v>0</v>
          </cell>
          <cell r="AX116"/>
          <cell r="AY116">
            <v>12000</v>
          </cell>
          <cell r="AZ116">
            <v>0.99502487562189057</v>
          </cell>
          <cell r="BA116">
            <v>1200000</v>
          </cell>
          <cell r="BB116">
            <v>12000</v>
          </cell>
          <cell r="BC116">
            <v>0.99502487562189057</v>
          </cell>
          <cell r="BD116">
            <v>1200000</v>
          </cell>
          <cell r="BE116">
            <v>12000</v>
          </cell>
          <cell r="BF116">
            <v>0.99502487562189057</v>
          </cell>
          <cell r="BG116">
            <v>1200000</v>
          </cell>
        </row>
        <row r="117">
          <cell r="B117">
            <v>11001483</v>
          </cell>
          <cell r="C117" t="str">
            <v>ERSYLAN SYRUP (BTL 60 ML)-BJN</v>
          </cell>
          <cell r="D117" t="str">
            <v>S02</v>
          </cell>
          <cell r="E117">
            <v>1</v>
          </cell>
          <cell r="F117"/>
          <cell r="G117"/>
          <cell r="H117"/>
          <cell r="I117"/>
          <cell r="J117"/>
          <cell r="K117">
            <v>13333</v>
          </cell>
          <cell r="L117">
            <v>1</v>
          </cell>
          <cell r="M117">
            <v>6628</v>
          </cell>
          <cell r="N117" t="str">
            <v>BOT</v>
          </cell>
          <cell r="O117">
            <v>0</v>
          </cell>
          <cell r="P117">
            <v>0</v>
          </cell>
          <cell r="Q117">
            <v>0</v>
          </cell>
          <cell r="R117">
            <v>0</v>
          </cell>
          <cell r="S117">
            <v>0</v>
          </cell>
          <cell r="T117">
            <v>0</v>
          </cell>
          <cell r="U117">
            <v>38105</v>
          </cell>
          <cell r="V117">
            <v>2.8579464486612167</v>
          </cell>
          <cell r="W117">
            <v>252559940</v>
          </cell>
          <cell r="X117">
            <v>0</v>
          </cell>
          <cell r="Y117">
            <v>0</v>
          </cell>
          <cell r="Z117">
            <v>0</v>
          </cell>
          <cell r="AA117">
            <v>38105</v>
          </cell>
          <cell r="AB117">
            <v>2.8579464486612167</v>
          </cell>
          <cell r="AC117">
            <v>252559940</v>
          </cell>
          <cell r="AD117">
            <v>0</v>
          </cell>
          <cell r="AE117" t="str">
            <v>Barang sudah di DO di Desember karena ada permintaan penambahan barcode di dus sehingga barang dari NDC ditarik kembali dan selanjutnya dilakukan pengiriman ulang</v>
          </cell>
          <cell r="AF117">
            <v>0</v>
          </cell>
          <cell r="AG117">
            <v>0</v>
          </cell>
          <cell r="AH117">
            <v>0</v>
          </cell>
          <cell r="AI117">
            <v>0</v>
          </cell>
          <cell r="AJ117">
            <v>0</v>
          </cell>
          <cell r="AK117">
            <v>0</v>
          </cell>
          <cell r="AL117">
            <v>0</v>
          </cell>
          <cell r="AM117">
            <v>0</v>
          </cell>
          <cell r="AN117">
            <v>0</v>
          </cell>
          <cell r="AO117">
            <v>0</v>
          </cell>
          <cell r="AP117"/>
          <cell r="AQ117">
            <v>0</v>
          </cell>
          <cell r="AR117">
            <v>0</v>
          </cell>
          <cell r="AS117">
            <v>0</v>
          </cell>
          <cell r="AT117">
            <v>0</v>
          </cell>
          <cell r="AU117">
            <v>0</v>
          </cell>
          <cell r="AV117">
            <v>0</v>
          </cell>
          <cell r="AW117">
            <v>0</v>
          </cell>
          <cell r="AX117"/>
          <cell r="AY117">
            <v>0</v>
          </cell>
          <cell r="AZ117">
            <v>0</v>
          </cell>
          <cell r="BA117">
            <v>0</v>
          </cell>
          <cell r="BB117">
            <v>0</v>
          </cell>
          <cell r="BC117">
            <v>0</v>
          </cell>
          <cell r="BD117">
            <v>0</v>
          </cell>
          <cell r="BE117">
            <v>0</v>
          </cell>
          <cell r="BF117">
            <v>0</v>
          </cell>
          <cell r="BG117">
            <v>0</v>
          </cell>
        </row>
        <row r="118">
          <cell r="B118">
            <v>11001489</v>
          </cell>
          <cell r="C118" t="str">
            <v>EXTRALAC SYRUP (BTL 60 ML)-BJN</v>
          </cell>
          <cell r="D118" t="str">
            <v>S04</v>
          </cell>
          <cell r="E118">
            <v>1</v>
          </cell>
          <cell r="F118"/>
          <cell r="G118"/>
          <cell r="H118"/>
          <cell r="I118"/>
          <cell r="J118"/>
          <cell r="K118">
            <v>3100</v>
          </cell>
          <cell r="L118">
            <v>20646</v>
          </cell>
          <cell r="M118">
            <v>20646</v>
          </cell>
          <cell r="N118" t="str">
            <v>BOT</v>
          </cell>
          <cell r="O118">
            <v>9099</v>
          </cell>
          <cell r="P118">
            <v>2.9351612903225806</v>
          </cell>
          <cell r="Q118">
            <v>163885122</v>
          </cell>
          <cell r="R118">
            <v>9099</v>
          </cell>
          <cell r="S118">
            <v>2.9351612903225806</v>
          </cell>
          <cell r="T118">
            <v>163885122</v>
          </cell>
          <cell r="U118">
            <v>0</v>
          </cell>
          <cell r="V118">
            <v>0</v>
          </cell>
          <cell r="W118">
            <v>0</v>
          </cell>
          <cell r="X118">
            <v>3033</v>
          </cell>
          <cell r="Y118">
            <v>0.97838709677419355</v>
          </cell>
          <cell r="Z118">
            <v>62619318</v>
          </cell>
          <cell r="AA118">
            <v>0</v>
          </cell>
          <cell r="AB118">
            <v>0</v>
          </cell>
          <cell r="AC118">
            <v>0</v>
          </cell>
          <cell r="AD118">
            <v>0</v>
          </cell>
          <cell r="AE118" t="str">
            <v>Belum Di lakukan Trial dengan Fasilitas Plant Banjaran masih tahap persiapan Dok</v>
          </cell>
          <cell r="AF118">
            <v>3033</v>
          </cell>
          <cell r="AG118">
            <v>0.97838709677419355</v>
          </cell>
          <cell r="AH118">
            <v>62619318</v>
          </cell>
          <cell r="AI118">
            <v>0</v>
          </cell>
          <cell r="AJ118">
            <v>0</v>
          </cell>
          <cell r="AK118">
            <v>0</v>
          </cell>
          <cell r="AL118">
            <v>0</v>
          </cell>
          <cell r="AM118">
            <v>0</v>
          </cell>
          <cell r="AN118">
            <v>0</v>
          </cell>
          <cell r="AO118">
            <v>0</v>
          </cell>
          <cell r="AP118"/>
          <cell r="AQ118">
            <v>6066</v>
          </cell>
          <cell r="AR118">
            <v>1.9567741935483871</v>
          </cell>
          <cell r="AS118">
            <v>101265804</v>
          </cell>
          <cell r="AT118">
            <v>0</v>
          </cell>
          <cell r="AU118">
            <v>0</v>
          </cell>
          <cell r="AV118">
            <v>0</v>
          </cell>
          <cell r="AW118">
            <v>0</v>
          </cell>
          <cell r="AX118"/>
          <cell r="AY118">
            <v>0</v>
          </cell>
          <cell r="AZ118">
            <v>0</v>
          </cell>
          <cell r="BA118">
            <v>0</v>
          </cell>
          <cell r="BB118">
            <v>0</v>
          </cell>
          <cell r="BC118">
            <v>0</v>
          </cell>
          <cell r="BD118">
            <v>0</v>
          </cell>
          <cell r="BE118">
            <v>0</v>
          </cell>
          <cell r="BF118">
            <v>0</v>
          </cell>
          <cell r="BG118">
            <v>0</v>
          </cell>
        </row>
        <row r="119">
          <cell r="B119">
            <v>11001517</v>
          </cell>
          <cell r="C119" t="str">
            <v>MAGASIDA SUSPENSI (BTL 60 ML)-BJN</v>
          </cell>
          <cell r="D119" t="str">
            <v>S02</v>
          </cell>
          <cell r="E119"/>
          <cell r="F119"/>
          <cell r="G119"/>
          <cell r="H119"/>
          <cell r="I119"/>
          <cell r="J119"/>
          <cell r="K119">
            <v>15000</v>
          </cell>
          <cell r="L119"/>
          <cell r="M119">
            <v>1</v>
          </cell>
          <cell r="N119" t="str">
            <v>BOT</v>
          </cell>
          <cell r="O119">
            <v>29106</v>
          </cell>
          <cell r="P119">
            <v>1.9404000000000001</v>
          </cell>
          <cell r="Q119">
            <v>29106</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cell r="AF119">
            <v>0</v>
          </cell>
          <cell r="AG119">
            <v>0</v>
          </cell>
          <cell r="AH119">
            <v>0</v>
          </cell>
          <cell r="AI119">
            <v>0</v>
          </cell>
          <cell r="AJ119">
            <v>0</v>
          </cell>
          <cell r="AK119">
            <v>0</v>
          </cell>
          <cell r="AL119">
            <v>0</v>
          </cell>
          <cell r="AM119">
            <v>0</v>
          </cell>
          <cell r="AN119">
            <v>0</v>
          </cell>
          <cell r="AO119">
            <v>0</v>
          </cell>
          <cell r="AP119"/>
          <cell r="AQ119">
            <v>0</v>
          </cell>
          <cell r="AR119">
            <v>0</v>
          </cell>
          <cell r="AS119">
            <v>0</v>
          </cell>
          <cell r="AT119">
            <v>0</v>
          </cell>
          <cell r="AU119">
            <v>0</v>
          </cell>
          <cell r="AV119">
            <v>0</v>
          </cell>
          <cell r="AW119">
            <v>0</v>
          </cell>
          <cell r="AX119"/>
          <cell r="AY119">
            <v>19404</v>
          </cell>
          <cell r="AZ119">
            <v>1.2936000000000001</v>
          </cell>
          <cell r="BA119">
            <v>19404</v>
          </cell>
          <cell r="BB119">
            <v>9702</v>
          </cell>
          <cell r="BC119">
            <v>0.64680000000000004</v>
          </cell>
          <cell r="BD119">
            <v>9702</v>
          </cell>
          <cell r="BE119">
            <v>0</v>
          </cell>
          <cell r="BF119">
            <v>0</v>
          </cell>
          <cell r="BG119">
            <v>0</v>
          </cell>
        </row>
        <row r="120">
          <cell r="B120">
            <v>11002085</v>
          </cell>
          <cell r="C120" t="str">
            <v>FAVIPIRAVIR 200 MG (DUS 100 TAB)</v>
          </cell>
          <cell r="D120" t="str">
            <v>S01</v>
          </cell>
          <cell r="E120">
            <v>100</v>
          </cell>
          <cell r="F120"/>
          <cell r="G120"/>
          <cell r="H120"/>
          <cell r="I120"/>
          <cell r="J120">
            <v>528300</v>
          </cell>
          <cell r="K120">
            <v>5283</v>
          </cell>
          <cell r="L120">
            <v>1</v>
          </cell>
          <cell r="M120">
            <v>684110</v>
          </cell>
          <cell r="N120" t="str">
            <v>DUS</v>
          </cell>
          <cell r="O120">
            <v>165157</v>
          </cell>
          <cell r="P120">
            <v>31.26197236418701</v>
          </cell>
          <cell r="Q120">
            <v>112985555270</v>
          </cell>
          <cell r="R120">
            <v>90157</v>
          </cell>
          <cell r="S120">
            <v>17.065493091046751</v>
          </cell>
          <cell r="T120">
            <v>61677305270</v>
          </cell>
          <cell r="U120">
            <v>58282</v>
          </cell>
          <cell r="V120">
            <v>11.031989399962143</v>
          </cell>
          <cell r="W120">
            <v>39871299020</v>
          </cell>
          <cell r="X120">
            <v>5174</v>
          </cell>
          <cell r="Y120">
            <v>0.97936778345636943</v>
          </cell>
          <cell r="Z120">
            <v>3539585140</v>
          </cell>
          <cell r="AA120">
            <v>7329</v>
          </cell>
          <cell r="AB120">
            <v>1.3872799545712664</v>
          </cell>
          <cell r="AC120">
            <v>5013842190</v>
          </cell>
          <cell r="AD120">
            <v>1.416505604947816</v>
          </cell>
          <cell r="AE120" t="str">
            <v>Menghabiskan stok bahan baku Favipiravir sehingga besar batch diperbesar ( isu produk tidak akan diproduksi lagi)</v>
          </cell>
          <cell r="AF120">
            <v>0</v>
          </cell>
          <cell r="AG120">
            <v>0</v>
          </cell>
          <cell r="AH120">
            <v>0</v>
          </cell>
          <cell r="AI120">
            <v>0</v>
          </cell>
          <cell r="AJ120">
            <v>0</v>
          </cell>
          <cell r="AK120">
            <v>0</v>
          </cell>
          <cell r="AL120">
            <v>50953</v>
          </cell>
          <cell r="AM120">
            <v>9.6447094453908768</v>
          </cell>
          <cell r="AN120">
            <v>34857456830</v>
          </cell>
          <cell r="AO120">
            <v>0</v>
          </cell>
          <cell r="AP120" t="str">
            <v>Penarikan pesanan bulan maret karena permintaan marketing cukup tinggi</v>
          </cell>
          <cell r="AQ120">
            <v>84983</v>
          </cell>
          <cell r="AR120">
            <v>16.086125307590383</v>
          </cell>
          <cell r="AS120">
            <v>58137720130</v>
          </cell>
          <cell r="AT120">
            <v>52073</v>
          </cell>
          <cell r="AU120">
            <v>9.856710202536437</v>
          </cell>
          <cell r="AV120">
            <v>35623660030</v>
          </cell>
          <cell r="AW120">
            <v>0.6127460786274902</v>
          </cell>
          <cell r="AX120"/>
          <cell r="AY120">
            <v>75000</v>
          </cell>
          <cell r="AZ120">
            <v>14.196479273140261</v>
          </cell>
          <cell r="BA120">
            <v>51308250000</v>
          </cell>
          <cell r="BB120">
            <v>0</v>
          </cell>
          <cell r="BC120">
            <v>0</v>
          </cell>
          <cell r="BD120">
            <v>0</v>
          </cell>
          <cell r="BE120">
            <v>0</v>
          </cell>
          <cell r="BF120">
            <v>0</v>
          </cell>
          <cell r="BG120">
            <v>0</v>
          </cell>
        </row>
        <row r="121">
          <cell r="B121">
            <v>11001980</v>
          </cell>
          <cell r="C121" t="str">
            <v>FERMOL DEMAM ANAK 60 ML RASA STRAWBERRY</v>
          </cell>
          <cell r="D121" t="str">
            <v>S02</v>
          </cell>
          <cell r="E121"/>
          <cell r="F121"/>
          <cell r="G121"/>
          <cell r="H121"/>
          <cell r="I121"/>
          <cell r="J121"/>
          <cell r="K121">
            <v>12500</v>
          </cell>
          <cell r="L121"/>
          <cell r="M121">
            <v>10527</v>
          </cell>
          <cell r="N121" t="str">
            <v>BOT</v>
          </cell>
          <cell r="O121">
            <v>37195</v>
          </cell>
          <cell r="P121">
            <v>2.9756</v>
          </cell>
          <cell r="Q121">
            <v>391551765</v>
          </cell>
          <cell r="R121">
            <v>37195</v>
          </cell>
          <cell r="S121">
            <v>2.9756</v>
          </cell>
          <cell r="T121">
            <v>391551765</v>
          </cell>
          <cell r="U121">
            <v>0</v>
          </cell>
          <cell r="V121">
            <v>0</v>
          </cell>
          <cell r="W121">
            <v>0</v>
          </cell>
          <cell r="X121">
            <v>0</v>
          </cell>
          <cell r="Y121">
            <v>0</v>
          </cell>
          <cell r="Z121">
            <v>0</v>
          </cell>
          <cell r="AA121">
            <v>0</v>
          </cell>
          <cell r="AB121">
            <v>0</v>
          </cell>
          <cell r="AC121">
            <v>0</v>
          </cell>
          <cell r="AD121">
            <v>0</v>
          </cell>
          <cell r="AE121"/>
          <cell r="AF121">
            <v>0</v>
          </cell>
          <cell r="AG121">
            <v>0</v>
          </cell>
          <cell r="AH121">
            <v>0</v>
          </cell>
          <cell r="AI121">
            <v>0</v>
          </cell>
          <cell r="AJ121">
            <v>0</v>
          </cell>
          <cell r="AK121">
            <v>0</v>
          </cell>
          <cell r="AL121">
            <v>0</v>
          </cell>
          <cell r="AM121">
            <v>0</v>
          </cell>
          <cell r="AN121">
            <v>0</v>
          </cell>
          <cell r="AO121">
            <v>0</v>
          </cell>
          <cell r="AP121"/>
          <cell r="AQ121">
            <v>37195</v>
          </cell>
          <cell r="AR121">
            <v>2.9756</v>
          </cell>
          <cell r="AS121">
            <v>391551765</v>
          </cell>
          <cell r="AT121">
            <v>0</v>
          </cell>
          <cell r="AU121">
            <v>0</v>
          </cell>
          <cell r="AV121">
            <v>0</v>
          </cell>
          <cell r="AW121">
            <v>0</v>
          </cell>
          <cell r="AX121"/>
          <cell r="AY121">
            <v>0</v>
          </cell>
          <cell r="AZ121">
            <v>0</v>
          </cell>
          <cell r="BA121"/>
          <cell r="BB121">
            <v>0</v>
          </cell>
          <cell r="BC121">
            <v>0</v>
          </cell>
          <cell r="BD121">
            <v>0</v>
          </cell>
          <cell r="BE121">
            <v>0</v>
          </cell>
          <cell r="BF121">
            <v>0</v>
          </cell>
          <cell r="BG121">
            <v>0</v>
          </cell>
        </row>
        <row r="122">
          <cell r="B122">
            <v>11001536</v>
          </cell>
          <cell r="C122" t="str">
            <v>ORALIT (DUS 100 SASE)-BJN</v>
          </cell>
          <cell r="D122" t="str">
            <v>S01</v>
          </cell>
          <cell r="E122">
            <v>100</v>
          </cell>
          <cell r="F122">
            <v>34000</v>
          </cell>
          <cell r="G122">
            <v>340</v>
          </cell>
          <cell r="H122">
            <v>280.8</v>
          </cell>
          <cell r="I122">
            <v>4.0999999999999996</v>
          </cell>
          <cell r="J122">
            <v>68487.804878048802</v>
          </cell>
          <cell r="K122">
            <v>684.87804878048803</v>
          </cell>
          <cell r="L122">
            <v>1</v>
          </cell>
          <cell r="M122">
            <v>53217</v>
          </cell>
          <cell r="N122" t="str">
            <v>SC</v>
          </cell>
          <cell r="O122">
            <v>1036</v>
          </cell>
          <cell r="P122">
            <v>1.5126780626780623</v>
          </cell>
          <cell r="Q122">
            <v>55132812</v>
          </cell>
          <cell r="R122">
            <v>1036</v>
          </cell>
          <cell r="S122">
            <v>1.5126780626780623</v>
          </cell>
          <cell r="T122">
            <v>55132812</v>
          </cell>
          <cell r="U122">
            <v>0</v>
          </cell>
          <cell r="V122">
            <v>0</v>
          </cell>
          <cell r="W122">
            <v>0</v>
          </cell>
          <cell r="X122">
            <v>0</v>
          </cell>
          <cell r="Y122">
            <v>0</v>
          </cell>
          <cell r="Z122">
            <v>0</v>
          </cell>
          <cell r="AA122">
            <v>0</v>
          </cell>
          <cell r="AB122">
            <v>0</v>
          </cell>
          <cell r="AC122">
            <v>0</v>
          </cell>
          <cell r="AD122">
            <v>0</v>
          </cell>
          <cell r="AE122"/>
          <cell r="AF122">
            <v>0</v>
          </cell>
          <cell r="AG122">
            <v>0</v>
          </cell>
          <cell r="AH122">
            <v>0</v>
          </cell>
          <cell r="AI122">
            <v>0</v>
          </cell>
          <cell r="AJ122">
            <v>0</v>
          </cell>
          <cell r="AK122">
            <v>0</v>
          </cell>
          <cell r="AL122">
            <v>0</v>
          </cell>
          <cell r="AM122">
            <v>0</v>
          </cell>
          <cell r="AN122">
            <v>0</v>
          </cell>
          <cell r="AO122">
            <v>0</v>
          </cell>
          <cell r="AP122"/>
          <cell r="AQ122">
            <v>1036</v>
          </cell>
          <cell r="AR122">
            <v>1.5126780626780623</v>
          </cell>
          <cell r="AS122">
            <v>55132812</v>
          </cell>
          <cell r="AT122">
            <v>0</v>
          </cell>
          <cell r="AU122">
            <v>0</v>
          </cell>
          <cell r="AV122">
            <v>0</v>
          </cell>
          <cell r="AW122">
            <v>0</v>
          </cell>
          <cell r="AX122"/>
          <cell r="AY122">
            <v>0</v>
          </cell>
          <cell r="AZ122">
            <v>0</v>
          </cell>
          <cell r="BA122">
            <v>0</v>
          </cell>
          <cell r="BB122">
            <v>0</v>
          </cell>
          <cell r="BC122">
            <v>0</v>
          </cell>
          <cell r="BD122">
            <v>0</v>
          </cell>
          <cell r="BE122">
            <v>0</v>
          </cell>
          <cell r="BF122">
            <v>0</v>
          </cell>
          <cell r="BG122">
            <v>0</v>
          </cell>
        </row>
        <row r="123">
          <cell r="B123">
            <v>11002118</v>
          </cell>
          <cell r="C123" t="str">
            <v>PANKREON FOR CHILDREN 5 G SACHET-BJN</v>
          </cell>
          <cell r="D123" t="str">
            <v>S04</v>
          </cell>
          <cell r="E123"/>
          <cell r="F123"/>
          <cell r="G123"/>
          <cell r="H123"/>
          <cell r="I123"/>
          <cell r="J123"/>
          <cell r="K123">
            <v>2400</v>
          </cell>
          <cell r="L123">
            <v>1</v>
          </cell>
          <cell r="M123">
            <v>1000</v>
          </cell>
          <cell r="N123" t="str">
            <v>DUS</v>
          </cell>
          <cell r="O123">
            <v>2400</v>
          </cell>
          <cell r="P123">
            <v>1</v>
          </cell>
          <cell r="Q123">
            <v>2400000</v>
          </cell>
          <cell r="R123">
            <v>2400</v>
          </cell>
          <cell r="S123">
            <v>1</v>
          </cell>
          <cell r="T123">
            <v>2400000</v>
          </cell>
          <cell r="U123">
            <v>0</v>
          </cell>
          <cell r="V123">
            <v>0</v>
          </cell>
          <cell r="W123">
            <v>0</v>
          </cell>
          <cell r="X123">
            <v>0</v>
          </cell>
          <cell r="Y123">
            <v>0</v>
          </cell>
          <cell r="Z123">
            <v>0</v>
          </cell>
          <cell r="AA123">
            <v>0</v>
          </cell>
          <cell r="AB123">
            <v>0</v>
          </cell>
          <cell r="AC123">
            <v>0</v>
          </cell>
          <cell r="AD123">
            <v>0</v>
          </cell>
          <cell r="AE123"/>
          <cell r="AF123">
            <v>0</v>
          </cell>
          <cell r="AG123">
            <v>0</v>
          </cell>
          <cell r="AH123">
            <v>0</v>
          </cell>
          <cell r="AI123">
            <v>0</v>
          </cell>
          <cell r="AJ123">
            <v>0</v>
          </cell>
          <cell r="AK123">
            <v>0</v>
          </cell>
          <cell r="AL123">
            <v>0</v>
          </cell>
          <cell r="AM123">
            <v>0</v>
          </cell>
          <cell r="AN123">
            <v>0</v>
          </cell>
          <cell r="AO123">
            <v>0</v>
          </cell>
          <cell r="AP123"/>
          <cell r="AQ123">
            <v>2400</v>
          </cell>
          <cell r="AR123">
            <v>1</v>
          </cell>
          <cell r="AS123">
            <v>2400000</v>
          </cell>
          <cell r="AT123">
            <v>0</v>
          </cell>
          <cell r="AU123">
            <v>0</v>
          </cell>
          <cell r="AV123">
            <v>0</v>
          </cell>
          <cell r="AW123">
            <v>0</v>
          </cell>
          <cell r="AX123"/>
          <cell r="AY123">
            <v>0</v>
          </cell>
          <cell r="AZ123">
            <v>0</v>
          </cell>
          <cell r="BA123">
            <v>0</v>
          </cell>
          <cell r="BB123">
            <v>0</v>
          </cell>
          <cell r="BC123">
            <v>0</v>
          </cell>
          <cell r="BD123">
            <v>0</v>
          </cell>
          <cell r="BE123">
            <v>0</v>
          </cell>
          <cell r="BF123">
            <v>0</v>
          </cell>
          <cell r="BG123">
            <v>0</v>
          </cell>
        </row>
        <row r="124">
          <cell r="B124">
            <v>11001542</v>
          </cell>
          <cell r="C124" t="str">
            <v>PIROXICAM 10 MG (DUS 100 TAB)-BJN</v>
          </cell>
          <cell r="D124" t="str">
            <v>S01</v>
          </cell>
          <cell r="E124">
            <v>100</v>
          </cell>
          <cell r="F124"/>
          <cell r="G124"/>
          <cell r="H124"/>
          <cell r="I124"/>
          <cell r="J124"/>
          <cell r="K124">
            <v>22300</v>
          </cell>
          <cell r="L124">
            <v>5353</v>
          </cell>
          <cell r="M124">
            <v>6889</v>
          </cell>
          <cell r="N124" t="str">
            <v>DUS</v>
          </cell>
          <cell r="O124">
            <v>65333</v>
          </cell>
          <cell r="P124">
            <v>2.9297309417040358</v>
          </cell>
          <cell r="Q124">
            <v>450079037</v>
          </cell>
          <cell r="R124">
            <v>65333</v>
          </cell>
          <cell r="S124">
            <v>2.9297309417040358</v>
          </cell>
          <cell r="T124">
            <v>450079037</v>
          </cell>
          <cell r="U124">
            <v>0</v>
          </cell>
          <cell r="V124">
            <v>0</v>
          </cell>
          <cell r="W124">
            <v>0</v>
          </cell>
          <cell r="X124">
            <v>0</v>
          </cell>
          <cell r="Y124">
            <v>0</v>
          </cell>
          <cell r="Z124">
            <v>0</v>
          </cell>
          <cell r="AA124">
            <v>0</v>
          </cell>
          <cell r="AB124">
            <v>0</v>
          </cell>
          <cell r="AC124">
            <v>0</v>
          </cell>
          <cell r="AD124">
            <v>0</v>
          </cell>
          <cell r="AE124"/>
          <cell r="AF124">
            <v>0</v>
          </cell>
          <cell r="AG124">
            <v>0</v>
          </cell>
          <cell r="AH124">
            <v>0</v>
          </cell>
          <cell r="AI124">
            <v>0</v>
          </cell>
          <cell r="AJ124">
            <v>0</v>
          </cell>
          <cell r="AK124">
            <v>0</v>
          </cell>
          <cell r="AL124">
            <v>0</v>
          </cell>
          <cell r="AM124">
            <v>0</v>
          </cell>
          <cell r="AN124">
            <v>0</v>
          </cell>
          <cell r="AO124">
            <v>0</v>
          </cell>
          <cell r="AP124"/>
          <cell r="AQ124">
            <v>65333</v>
          </cell>
          <cell r="AR124">
            <v>2.9297309417040358</v>
          </cell>
          <cell r="AS124">
            <v>450079037</v>
          </cell>
          <cell r="AT124">
            <v>0</v>
          </cell>
          <cell r="AU124">
            <v>0</v>
          </cell>
          <cell r="AV124">
            <v>0</v>
          </cell>
          <cell r="AW124">
            <v>0</v>
          </cell>
          <cell r="AX124"/>
          <cell r="AY124">
            <v>0</v>
          </cell>
          <cell r="AZ124">
            <v>0</v>
          </cell>
          <cell r="BA124">
            <v>0</v>
          </cell>
          <cell r="BB124">
            <v>0</v>
          </cell>
          <cell r="BC124">
            <v>0</v>
          </cell>
          <cell r="BD124">
            <v>0</v>
          </cell>
          <cell r="BE124">
            <v>0</v>
          </cell>
          <cell r="BF124">
            <v>0</v>
          </cell>
          <cell r="BG124">
            <v>0</v>
          </cell>
        </row>
        <row r="125">
          <cell r="B125">
            <v>11001543</v>
          </cell>
          <cell r="C125" t="str">
            <v>PIROXICAM 20 MG (DUS 100 TAB)-BJN</v>
          </cell>
          <cell r="D125" t="str">
            <v>S01</v>
          </cell>
          <cell r="E125">
            <v>100</v>
          </cell>
          <cell r="F125"/>
          <cell r="G125"/>
          <cell r="H125"/>
          <cell r="I125"/>
          <cell r="J125"/>
          <cell r="K125">
            <v>11150</v>
          </cell>
          <cell r="L125">
            <v>8627</v>
          </cell>
          <cell r="M125">
            <v>9427</v>
          </cell>
          <cell r="N125" t="str">
            <v>DUS</v>
          </cell>
          <cell r="O125">
            <v>32340</v>
          </cell>
          <cell r="P125">
            <v>2.9004484304932734</v>
          </cell>
          <cell r="Q125">
            <v>304869180</v>
          </cell>
          <cell r="R125">
            <v>32340</v>
          </cell>
          <cell r="S125">
            <v>2.9004484304932734</v>
          </cell>
          <cell r="T125">
            <v>304869180</v>
          </cell>
          <cell r="U125">
            <v>0</v>
          </cell>
          <cell r="V125">
            <v>0</v>
          </cell>
          <cell r="W125">
            <v>0</v>
          </cell>
          <cell r="X125">
            <v>0</v>
          </cell>
          <cell r="Y125">
            <v>0</v>
          </cell>
          <cell r="Z125">
            <v>0</v>
          </cell>
          <cell r="AA125">
            <v>0</v>
          </cell>
          <cell r="AB125">
            <v>0</v>
          </cell>
          <cell r="AC125">
            <v>0</v>
          </cell>
          <cell r="AD125">
            <v>0</v>
          </cell>
          <cell r="AE125"/>
          <cell r="AF125">
            <v>0</v>
          </cell>
          <cell r="AG125">
            <v>0</v>
          </cell>
          <cell r="AH125">
            <v>0</v>
          </cell>
          <cell r="AI125">
            <v>0</v>
          </cell>
          <cell r="AJ125">
            <v>0</v>
          </cell>
          <cell r="AK125">
            <v>0</v>
          </cell>
          <cell r="AL125">
            <v>0</v>
          </cell>
          <cell r="AM125">
            <v>0</v>
          </cell>
          <cell r="AN125">
            <v>0</v>
          </cell>
          <cell r="AO125">
            <v>0</v>
          </cell>
          <cell r="AP125"/>
          <cell r="AQ125">
            <v>32340</v>
          </cell>
          <cell r="AR125">
            <v>2.9004484304932734</v>
          </cell>
          <cell r="AS125">
            <v>304869180</v>
          </cell>
          <cell r="AT125">
            <v>0</v>
          </cell>
          <cell r="AU125">
            <v>0</v>
          </cell>
          <cell r="AV125">
            <v>0</v>
          </cell>
          <cell r="AW125">
            <v>0</v>
          </cell>
          <cell r="AX125"/>
          <cell r="AY125">
            <v>0</v>
          </cell>
          <cell r="AZ125">
            <v>0</v>
          </cell>
          <cell r="BA125">
            <v>0</v>
          </cell>
          <cell r="BB125">
            <v>0</v>
          </cell>
          <cell r="BC125">
            <v>0</v>
          </cell>
          <cell r="BD125">
            <v>0</v>
          </cell>
          <cell r="BE125">
            <v>0</v>
          </cell>
          <cell r="BF125">
            <v>0</v>
          </cell>
          <cell r="BG125">
            <v>0</v>
          </cell>
        </row>
        <row r="126">
          <cell r="B126">
            <v>11001739</v>
          </cell>
          <cell r="C126" t="str">
            <v>ERSYLAN EXPECTORANT 60ML - BJN</v>
          </cell>
          <cell r="D126" t="str">
            <v>S02</v>
          </cell>
          <cell r="E126">
            <v>1</v>
          </cell>
          <cell r="F126"/>
          <cell r="G126"/>
          <cell r="H126"/>
          <cell r="I126"/>
          <cell r="J126"/>
          <cell r="K126">
            <v>13333</v>
          </cell>
          <cell r="L126">
            <v>9686</v>
          </cell>
          <cell r="M126">
            <v>11319</v>
          </cell>
          <cell r="N126" t="str">
            <v>BOT</v>
          </cell>
          <cell r="O126">
            <v>39198</v>
          </cell>
          <cell r="P126">
            <v>2.939923498087452</v>
          </cell>
          <cell r="Q126">
            <v>443682162</v>
          </cell>
          <cell r="R126">
            <v>39198</v>
          </cell>
          <cell r="S126">
            <v>2.939923498087452</v>
          </cell>
          <cell r="T126">
            <v>443682162</v>
          </cell>
          <cell r="U126">
            <v>38923</v>
          </cell>
          <cell r="V126">
            <v>2.9192979824495611</v>
          </cell>
          <cell r="W126">
            <v>440569437</v>
          </cell>
          <cell r="X126">
            <v>0</v>
          </cell>
          <cell r="Y126">
            <v>0</v>
          </cell>
          <cell r="Z126">
            <v>0</v>
          </cell>
          <cell r="AA126">
            <v>38923</v>
          </cell>
          <cell r="AB126">
            <v>2.9192979824495611</v>
          </cell>
          <cell r="AC126">
            <v>440569437</v>
          </cell>
          <cell r="AD126">
            <v>0</v>
          </cell>
          <cell r="AE126" t="str">
            <v>PO Februari ditarik ke Januari , target marketing launching januari</v>
          </cell>
          <cell r="AF126">
            <v>-38923</v>
          </cell>
          <cell r="AG126">
            <v>-2.9192979824495611</v>
          </cell>
          <cell r="AH126">
            <v>-440569437</v>
          </cell>
          <cell r="AI126">
            <v>39198</v>
          </cell>
          <cell r="AJ126">
            <v>2.939923498087452</v>
          </cell>
          <cell r="AK126">
            <v>443682162</v>
          </cell>
          <cell r="AL126">
            <v>0</v>
          </cell>
          <cell r="AM126">
            <v>0</v>
          </cell>
          <cell r="AN126">
            <v>0</v>
          </cell>
          <cell r="AO126">
            <v>0</v>
          </cell>
          <cell r="AP126" t="str">
            <v>Sudah terealisasi di bulan januari</v>
          </cell>
          <cell r="AQ126">
            <v>0</v>
          </cell>
          <cell r="AR126">
            <v>0</v>
          </cell>
          <cell r="AS126">
            <v>0</v>
          </cell>
          <cell r="AT126">
            <v>0</v>
          </cell>
          <cell r="AU126">
            <v>0</v>
          </cell>
          <cell r="AV126">
            <v>0</v>
          </cell>
          <cell r="AW126">
            <v>0</v>
          </cell>
          <cell r="AX126"/>
          <cell r="AY126">
            <v>0</v>
          </cell>
          <cell r="AZ126">
            <v>0</v>
          </cell>
          <cell r="BA126">
            <v>0</v>
          </cell>
          <cell r="BB126">
            <v>0</v>
          </cell>
          <cell r="BC126">
            <v>0</v>
          </cell>
          <cell r="BD126">
            <v>0</v>
          </cell>
          <cell r="BE126">
            <v>0</v>
          </cell>
          <cell r="BF126">
            <v>0</v>
          </cell>
          <cell r="BG126">
            <v>0</v>
          </cell>
        </row>
        <row r="127">
          <cell r="B127">
            <v>11002083</v>
          </cell>
          <cell r="C127" t="str">
            <v>ROSUVASTATIN CALCIUM 20 MG (DUS 30 TAB)</v>
          </cell>
          <cell r="D127" t="str">
            <v>S01</v>
          </cell>
          <cell r="E127">
            <v>30</v>
          </cell>
          <cell r="F127"/>
          <cell r="G127"/>
          <cell r="H127"/>
          <cell r="I127"/>
          <cell r="J127"/>
          <cell r="K127">
            <v>27700</v>
          </cell>
          <cell r="L127">
            <v>21316</v>
          </cell>
          <cell r="M127">
            <v>21316</v>
          </cell>
          <cell r="N127" t="str">
            <v>DUS</v>
          </cell>
          <cell r="O127">
            <v>16667</v>
          </cell>
          <cell r="P127">
            <v>0.60169675090252706</v>
          </cell>
          <cell r="Q127">
            <v>355273772</v>
          </cell>
          <cell r="R127">
            <v>16667</v>
          </cell>
          <cell r="S127">
            <v>0.60169675090252706</v>
          </cell>
          <cell r="T127">
            <v>355273772</v>
          </cell>
          <cell r="U127">
            <v>0</v>
          </cell>
          <cell r="V127">
            <v>0</v>
          </cell>
          <cell r="W127">
            <v>0</v>
          </cell>
          <cell r="X127">
            <v>0</v>
          </cell>
          <cell r="Y127">
            <v>0</v>
          </cell>
          <cell r="Z127">
            <v>0</v>
          </cell>
          <cell r="AA127">
            <v>0</v>
          </cell>
          <cell r="AB127">
            <v>0</v>
          </cell>
          <cell r="AC127">
            <v>0</v>
          </cell>
          <cell r="AD127">
            <v>0</v>
          </cell>
          <cell r="AE127"/>
          <cell r="AF127">
            <v>0</v>
          </cell>
          <cell r="AG127">
            <v>0</v>
          </cell>
          <cell r="AH127">
            <v>0</v>
          </cell>
          <cell r="AI127">
            <v>0</v>
          </cell>
          <cell r="AJ127">
            <v>0</v>
          </cell>
          <cell r="AK127">
            <v>0</v>
          </cell>
          <cell r="AL127">
            <v>0</v>
          </cell>
          <cell r="AM127">
            <v>0</v>
          </cell>
          <cell r="AN127">
            <v>0</v>
          </cell>
          <cell r="AO127">
            <v>0</v>
          </cell>
          <cell r="AP127"/>
          <cell r="AQ127">
            <v>16667</v>
          </cell>
          <cell r="AR127">
            <v>0.60169675090252706</v>
          </cell>
          <cell r="AS127">
            <v>355273772</v>
          </cell>
          <cell r="AT127">
            <v>0</v>
          </cell>
          <cell r="AU127">
            <v>0</v>
          </cell>
          <cell r="AV127">
            <v>0</v>
          </cell>
          <cell r="AW127">
            <v>0</v>
          </cell>
          <cell r="AX127"/>
          <cell r="AY127">
            <v>0</v>
          </cell>
          <cell r="AZ127">
            <v>0</v>
          </cell>
          <cell r="BA127">
            <v>0</v>
          </cell>
          <cell r="BB127">
            <v>0</v>
          </cell>
          <cell r="BC127">
            <v>0</v>
          </cell>
          <cell r="BD127">
            <v>0</v>
          </cell>
          <cell r="BE127">
            <v>0</v>
          </cell>
          <cell r="BF127">
            <v>0</v>
          </cell>
          <cell r="BG127">
            <v>0</v>
          </cell>
        </row>
        <row r="128">
          <cell r="B128">
            <v>11002086</v>
          </cell>
          <cell r="C128" t="str">
            <v>VALSARTAN 160 MG TSS (DUS 30 TAB)</v>
          </cell>
          <cell r="D128" t="str">
            <v>S01</v>
          </cell>
          <cell r="E128">
            <v>30</v>
          </cell>
          <cell r="F128"/>
          <cell r="G128"/>
          <cell r="H128"/>
          <cell r="I128"/>
          <cell r="J128"/>
          <cell r="K128">
            <v>14583</v>
          </cell>
          <cell r="L128">
            <v>32898</v>
          </cell>
          <cell r="M128">
            <v>19035</v>
          </cell>
          <cell r="N128" t="str">
            <v>DUS</v>
          </cell>
          <cell r="O128">
            <v>42874</v>
          </cell>
          <cell r="P128">
            <v>2.939998628540081</v>
          </cell>
          <cell r="Q128">
            <v>816106590</v>
          </cell>
          <cell r="R128">
            <v>42874</v>
          </cell>
          <cell r="S128">
            <v>2.939998628540081</v>
          </cell>
          <cell r="T128">
            <v>816106590</v>
          </cell>
          <cell r="U128">
            <v>0</v>
          </cell>
          <cell r="V128">
            <v>0</v>
          </cell>
          <cell r="W128">
            <v>0</v>
          </cell>
          <cell r="X128">
            <v>0</v>
          </cell>
          <cell r="Y128">
            <v>0</v>
          </cell>
          <cell r="Z128">
            <v>0</v>
          </cell>
          <cell r="AA128">
            <v>0</v>
          </cell>
          <cell r="AB128">
            <v>0</v>
          </cell>
          <cell r="AC128">
            <v>0</v>
          </cell>
          <cell r="AD128">
            <v>0</v>
          </cell>
          <cell r="AE128"/>
          <cell r="AF128">
            <v>0</v>
          </cell>
          <cell r="AG128">
            <v>0</v>
          </cell>
          <cell r="AH128">
            <v>0</v>
          </cell>
          <cell r="AI128">
            <v>0</v>
          </cell>
          <cell r="AJ128">
            <v>0</v>
          </cell>
          <cell r="AK128">
            <v>0</v>
          </cell>
          <cell r="AL128">
            <v>0</v>
          </cell>
          <cell r="AM128">
            <v>0</v>
          </cell>
          <cell r="AN128">
            <v>0</v>
          </cell>
          <cell r="AO128">
            <v>0</v>
          </cell>
          <cell r="AP128"/>
          <cell r="AQ128">
            <v>42874</v>
          </cell>
          <cell r="AR128">
            <v>2.939998628540081</v>
          </cell>
          <cell r="AS128">
            <v>816106590</v>
          </cell>
          <cell r="AT128">
            <v>13385</v>
          </cell>
          <cell r="AU128">
            <v>0.91784955084687647</v>
          </cell>
          <cell r="AV128">
            <v>8492782</v>
          </cell>
          <cell r="AW128">
            <v>1.0406461734367321E-2</v>
          </cell>
          <cell r="AX128"/>
          <cell r="AY128">
            <v>0</v>
          </cell>
          <cell r="AZ128">
            <v>0</v>
          </cell>
          <cell r="BA128">
            <v>0</v>
          </cell>
          <cell r="BB128">
            <v>0</v>
          </cell>
          <cell r="BC128">
            <v>0</v>
          </cell>
          <cell r="BD128">
            <v>0</v>
          </cell>
          <cell r="BE128">
            <v>0</v>
          </cell>
          <cell r="BF128">
            <v>0</v>
          </cell>
          <cell r="BG128">
            <v>0</v>
          </cell>
        </row>
        <row r="129">
          <cell r="B129">
            <v>11002134</v>
          </cell>
          <cell r="C129" t="str">
            <v>VALSARTAN 80 MG TSS (DUS 30 TAB)</v>
          </cell>
          <cell r="D129" t="str">
            <v>S01</v>
          </cell>
          <cell r="E129">
            <v>30</v>
          </cell>
          <cell r="F129"/>
          <cell r="G129"/>
          <cell r="H129"/>
          <cell r="I129"/>
          <cell r="J129"/>
          <cell r="K129">
            <v>29116</v>
          </cell>
          <cell r="L129">
            <v>32898</v>
          </cell>
          <cell r="M129">
            <v>11287</v>
          </cell>
          <cell r="N129" t="str">
            <v>DUS</v>
          </cell>
          <cell r="O129">
            <v>58332</v>
          </cell>
          <cell r="P129">
            <v>2.0034345377112239</v>
          </cell>
          <cell r="Q129">
            <v>658393284</v>
          </cell>
          <cell r="R129">
            <v>58332</v>
          </cell>
          <cell r="S129">
            <v>2.0034345377112239</v>
          </cell>
          <cell r="T129">
            <v>658393284</v>
          </cell>
          <cell r="U129">
            <v>0</v>
          </cell>
          <cell r="V129">
            <v>0</v>
          </cell>
          <cell r="W129">
            <v>0</v>
          </cell>
          <cell r="X129">
            <v>0</v>
          </cell>
          <cell r="Y129">
            <v>0</v>
          </cell>
          <cell r="Z129">
            <v>0</v>
          </cell>
          <cell r="AA129">
            <v>0</v>
          </cell>
          <cell r="AB129">
            <v>0</v>
          </cell>
          <cell r="AC129">
            <v>0</v>
          </cell>
          <cell r="AD129">
            <v>0</v>
          </cell>
          <cell r="AE129"/>
          <cell r="AF129">
            <v>0</v>
          </cell>
          <cell r="AG129">
            <v>0</v>
          </cell>
          <cell r="AH129">
            <v>0</v>
          </cell>
          <cell r="AI129">
            <v>0</v>
          </cell>
          <cell r="AJ129">
            <v>0</v>
          </cell>
          <cell r="AK129">
            <v>0</v>
          </cell>
          <cell r="AL129">
            <v>0</v>
          </cell>
          <cell r="AM129">
            <v>0</v>
          </cell>
          <cell r="AN129">
            <v>0</v>
          </cell>
          <cell r="AO129">
            <v>0</v>
          </cell>
          <cell r="AP129"/>
          <cell r="AQ129">
            <v>58332</v>
          </cell>
          <cell r="AR129">
            <v>2.0034345377112239</v>
          </cell>
          <cell r="AS129">
            <v>658393284</v>
          </cell>
          <cell r="AT129">
            <v>0</v>
          </cell>
          <cell r="AU129">
            <v>0</v>
          </cell>
          <cell r="AV129">
            <v>0</v>
          </cell>
          <cell r="AW129">
            <v>0</v>
          </cell>
          <cell r="AX129"/>
          <cell r="AY129">
            <v>0</v>
          </cell>
          <cell r="AZ129">
            <v>0</v>
          </cell>
          <cell r="BA129">
            <v>0</v>
          </cell>
          <cell r="BB129">
            <v>0</v>
          </cell>
          <cell r="BC129">
            <v>0</v>
          </cell>
          <cell r="BD129">
            <v>0</v>
          </cell>
          <cell r="BE129">
            <v>0</v>
          </cell>
          <cell r="BF129">
            <v>0</v>
          </cell>
          <cell r="BG129">
            <v>0</v>
          </cell>
        </row>
        <row r="130">
          <cell r="B130">
            <v>11001576</v>
          </cell>
          <cell r="C130" t="str">
            <v>VITAMIN C 100MG TAB(SUPL)(DUS100TAB)-BJN</v>
          </cell>
          <cell r="D130" t="str">
            <v>S01</v>
          </cell>
          <cell r="E130"/>
          <cell r="F130"/>
          <cell r="G130"/>
          <cell r="H130"/>
          <cell r="I130"/>
          <cell r="J130"/>
          <cell r="K130">
            <v>28000</v>
          </cell>
          <cell r="L130">
            <v>1</v>
          </cell>
          <cell r="M130">
            <v>100</v>
          </cell>
          <cell r="N130" t="str">
            <v>DUS</v>
          </cell>
          <cell r="O130">
            <v>19600</v>
          </cell>
          <cell r="P130">
            <v>0.7</v>
          </cell>
          <cell r="Q130">
            <v>1960000</v>
          </cell>
          <cell r="R130"/>
          <cell r="S130"/>
          <cell r="T130"/>
          <cell r="U130"/>
          <cell r="V130"/>
          <cell r="W130"/>
          <cell r="X130">
            <v>0</v>
          </cell>
          <cell r="Y130">
            <v>0</v>
          </cell>
          <cell r="Z130">
            <v>0</v>
          </cell>
          <cell r="AA130">
            <v>0</v>
          </cell>
          <cell r="AB130">
            <v>0</v>
          </cell>
          <cell r="AC130">
            <v>0</v>
          </cell>
          <cell r="AD130">
            <v>0</v>
          </cell>
          <cell r="AE130"/>
          <cell r="AF130">
            <v>0</v>
          </cell>
          <cell r="AG130">
            <v>0</v>
          </cell>
          <cell r="AH130">
            <v>0</v>
          </cell>
          <cell r="AI130">
            <v>19600</v>
          </cell>
          <cell r="AJ130">
            <v>0.7</v>
          </cell>
          <cell r="AK130">
            <v>1960000</v>
          </cell>
          <cell r="AL130">
            <v>0</v>
          </cell>
          <cell r="AM130">
            <v>0</v>
          </cell>
          <cell r="AN130">
            <v>0</v>
          </cell>
          <cell r="AO130">
            <v>0</v>
          </cell>
          <cell r="AP130"/>
          <cell r="AQ130">
            <v>0</v>
          </cell>
          <cell r="AR130">
            <v>0</v>
          </cell>
          <cell r="AS130">
            <v>0</v>
          </cell>
          <cell r="AT130">
            <v>0</v>
          </cell>
          <cell r="AU130">
            <v>0</v>
          </cell>
          <cell r="AV130">
            <v>0</v>
          </cell>
          <cell r="AW130">
            <v>0</v>
          </cell>
          <cell r="AX130"/>
          <cell r="AY130">
            <v>0</v>
          </cell>
          <cell r="AZ130">
            <v>0</v>
          </cell>
          <cell r="BA130">
            <v>0</v>
          </cell>
          <cell r="BB130">
            <v>0</v>
          </cell>
          <cell r="BC130">
            <v>0</v>
          </cell>
          <cell r="BD130">
            <v>0</v>
          </cell>
          <cell r="BE130">
            <v>0</v>
          </cell>
          <cell r="BF130">
            <v>0</v>
          </cell>
          <cell r="BG130">
            <v>0</v>
          </cell>
        </row>
        <row r="131">
          <cell r="B131"/>
          <cell r="C131" t="str">
            <v>SUB TOTAL Banjaran</v>
          </cell>
          <cell r="D131"/>
          <cell r="E131"/>
          <cell r="F131"/>
          <cell r="G131"/>
          <cell r="H131"/>
          <cell r="I131"/>
          <cell r="J131"/>
          <cell r="K131"/>
          <cell r="L131">
            <v>0</v>
          </cell>
          <cell r="M131"/>
          <cell r="N131"/>
          <cell r="O131"/>
          <cell r="P131"/>
          <cell r="Q131">
            <v>117200726606</v>
          </cell>
          <cell r="R131"/>
          <cell r="S131"/>
          <cell r="T131">
            <v>65800627422</v>
          </cell>
          <cell r="U131"/>
          <cell r="V131"/>
          <cell r="W131">
            <v>40564428397</v>
          </cell>
          <cell r="X131"/>
          <cell r="Y131"/>
          <cell r="Z131">
            <v>3678711886</v>
          </cell>
          <cell r="AA131"/>
          <cell r="AB131"/>
          <cell r="AC131">
            <v>5706971567</v>
          </cell>
          <cell r="AD131">
            <v>1.5513505117698689</v>
          </cell>
          <cell r="AE131"/>
          <cell r="AF131"/>
          <cell r="AG131"/>
          <cell r="AH131"/>
          <cell r="AI131"/>
          <cell r="AJ131"/>
          <cell r="AK131">
            <v>445642162</v>
          </cell>
          <cell r="AL131"/>
          <cell r="AM131"/>
          <cell r="AN131">
            <v>34857456830</v>
          </cell>
          <cell r="AO131">
            <v>78.218489636534883</v>
          </cell>
          <cell r="AP131"/>
          <cell r="AQ131"/>
          <cell r="AR131"/>
          <cell r="AS131">
            <v>61678233374</v>
          </cell>
          <cell r="AT131"/>
          <cell r="AU131"/>
          <cell r="AV131">
            <v>35632152812</v>
          </cell>
          <cell r="AW131"/>
          <cell r="AX131"/>
          <cell r="AY131"/>
          <cell r="AZ131"/>
          <cell r="BA131">
            <v>51312056694</v>
          </cell>
          <cell r="BB131"/>
          <cell r="BC131"/>
          <cell r="BD131">
            <v>82295230</v>
          </cell>
          <cell r="BE131"/>
          <cell r="BF131"/>
          <cell r="BG131">
            <v>3787260</v>
          </cell>
        </row>
        <row r="132">
          <cell r="B132"/>
          <cell r="C132"/>
          <cell r="D132"/>
          <cell r="E132"/>
          <cell r="F132"/>
          <cell r="G132"/>
          <cell r="H132"/>
          <cell r="I132"/>
          <cell r="J132"/>
          <cell r="K132"/>
          <cell r="L132"/>
          <cell r="M132"/>
          <cell r="N132"/>
          <cell r="O132"/>
          <cell r="P132"/>
          <cell r="Q132"/>
          <cell r="R132"/>
          <cell r="S132"/>
          <cell r="T132"/>
          <cell r="U132"/>
          <cell r="V132"/>
          <cell r="W132"/>
          <cell r="X132"/>
          <cell r="Y132"/>
          <cell r="Z132"/>
          <cell r="AA132"/>
          <cell r="AB132"/>
          <cell r="AC132"/>
          <cell r="AD132"/>
          <cell r="AE132"/>
          <cell r="AF132"/>
          <cell r="AG132"/>
          <cell r="AH132"/>
          <cell r="AI132"/>
          <cell r="AJ132"/>
          <cell r="AK132"/>
          <cell r="AL132"/>
          <cell r="AM132"/>
          <cell r="AN132"/>
          <cell r="AO132"/>
          <cell r="AP132"/>
          <cell r="AQ132"/>
          <cell r="AR132"/>
          <cell r="AS132"/>
          <cell r="AT132"/>
          <cell r="AU132"/>
          <cell r="AV132"/>
          <cell r="AW132"/>
          <cell r="AX132"/>
          <cell r="AY132"/>
          <cell r="AZ132"/>
          <cell r="BA132"/>
          <cell r="BB132"/>
          <cell r="BC132"/>
          <cell r="BD132"/>
          <cell r="BE132"/>
          <cell r="BF132"/>
          <cell r="BG132"/>
        </row>
        <row r="133">
          <cell r="B133"/>
          <cell r="C133" t="str">
            <v>MEDAN</v>
          </cell>
          <cell r="D133"/>
          <cell r="E133"/>
          <cell r="F133"/>
          <cell r="G133"/>
          <cell r="H133"/>
          <cell r="I133"/>
          <cell r="J133"/>
          <cell r="K133"/>
          <cell r="L133"/>
          <cell r="M133"/>
          <cell r="N133"/>
          <cell r="O133"/>
          <cell r="P133"/>
          <cell r="Q133"/>
          <cell r="R133"/>
          <cell r="S133"/>
          <cell r="T133"/>
          <cell r="U133"/>
          <cell r="V133"/>
          <cell r="W133"/>
          <cell r="X133"/>
          <cell r="Y133"/>
          <cell r="Z133"/>
          <cell r="AA133"/>
          <cell r="AB133"/>
          <cell r="AC133"/>
          <cell r="AD133"/>
          <cell r="AE133"/>
          <cell r="AF133"/>
          <cell r="AG133"/>
          <cell r="AH133"/>
          <cell r="AI133"/>
          <cell r="AJ133"/>
          <cell r="AK133"/>
          <cell r="AL133"/>
          <cell r="AM133"/>
          <cell r="AN133"/>
          <cell r="AO133"/>
          <cell r="AP133"/>
          <cell r="AQ133"/>
          <cell r="AR133"/>
          <cell r="AS133"/>
          <cell r="AT133"/>
          <cell r="AU133"/>
          <cell r="AV133"/>
          <cell r="AW133"/>
          <cell r="AX133"/>
          <cell r="AY133"/>
          <cell r="AZ133"/>
          <cell r="BA133"/>
          <cell r="BB133"/>
          <cell r="BC133"/>
          <cell r="BD133"/>
          <cell r="BE133"/>
          <cell r="BF133"/>
          <cell r="BG133"/>
        </row>
        <row r="134">
          <cell r="B134">
            <v>11000386</v>
          </cell>
          <cell r="C134" t="str">
            <v>CALCIUM LACTAT 500 MG (DUS 100 TAB)</v>
          </cell>
          <cell r="D134" t="str">
            <v>S01</v>
          </cell>
          <cell r="E134">
            <v>100</v>
          </cell>
          <cell r="F134"/>
          <cell r="G134"/>
          <cell r="H134"/>
          <cell r="I134"/>
          <cell r="J134"/>
          <cell r="K134">
            <v>2500</v>
          </cell>
          <cell r="L134">
            <v>13243</v>
          </cell>
          <cell r="M134">
            <v>13243</v>
          </cell>
          <cell r="N134" t="str">
            <v>DUS</v>
          </cell>
          <cell r="O134">
            <v>51450</v>
          </cell>
          <cell r="P134">
            <v>20.580000000000005</v>
          </cell>
          <cell r="Q134">
            <v>681352350</v>
          </cell>
          <cell r="R134">
            <v>19600</v>
          </cell>
          <cell r="S134">
            <v>7.8400000000000007</v>
          </cell>
          <cell r="T134">
            <v>259562800</v>
          </cell>
          <cell r="U134">
            <v>0</v>
          </cell>
          <cell r="V134">
            <v>0</v>
          </cell>
          <cell r="W134">
            <v>0</v>
          </cell>
          <cell r="X134">
            <v>2450</v>
          </cell>
          <cell r="Y134">
            <v>0.98</v>
          </cell>
          <cell r="Z134">
            <v>32445350</v>
          </cell>
          <cell r="AA134">
            <v>0</v>
          </cell>
          <cell r="AB134">
            <v>0</v>
          </cell>
          <cell r="AC134">
            <v>0</v>
          </cell>
          <cell r="AD134">
            <v>0</v>
          </cell>
          <cell r="AE134" t="str">
            <v>Belum Di lakukan Trial dengan Fasilitas Plant Banjaran masih tahap persiapan Dok</v>
          </cell>
          <cell r="AF134">
            <v>2450</v>
          </cell>
          <cell r="AG134">
            <v>0.98</v>
          </cell>
          <cell r="AH134">
            <v>32445350</v>
          </cell>
          <cell r="AI134">
            <v>12250</v>
          </cell>
          <cell r="AJ134">
            <v>4.9000000000000004</v>
          </cell>
          <cell r="AK134">
            <v>162226750</v>
          </cell>
          <cell r="AL134">
            <v>0</v>
          </cell>
          <cell r="AM134">
            <v>0</v>
          </cell>
          <cell r="AN134">
            <v>0</v>
          </cell>
          <cell r="AO134">
            <v>0</v>
          </cell>
          <cell r="AP134" t="str">
            <v>Belum Di lakukan Trial dengan Fasilitas Plant Banjaran masih tahap persiapan Dok</v>
          </cell>
          <cell r="AQ134">
            <v>4900</v>
          </cell>
          <cell r="AR134">
            <v>1.96</v>
          </cell>
          <cell r="AS134">
            <v>64890700</v>
          </cell>
          <cell r="AT134">
            <v>0</v>
          </cell>
          <cell r="AU134">
            <v>0</v>
          </cell>
          <cell r="AV134">
            <v>0</v>
          </cell>
          <cell r="AW134">
            <v>0</v>
          </cell>
          <cell r="AX134"/>
          <cell r="AY134">
            <v>12250</v>
          </cell>
          <cell r="AZ134">
            <v>4.9000000000000004</v>
          </cell>
          <cell r="BA134">
            <v>162226750</v>
          </cell>
          <cell r="BB134">
            <v>9800</v>
          </cell>
          <cell r="BC134">
            <v>3.92</v>
          </cell>
          <cell r="BD134">
            <v>129781400</v>
          </cell>
          <cell r="BE134">
            <v>9800</v>
          </cell>
          <cell r="BF134">
            <v>3.92</v>
          </cell>
          <cell r="BG134">
            <v>129781400</v>
          </cell>
        </row>
        <row r="135">
          <cell r="B135">
            <v>11000388</v>
          </cell>
          <cell r="C135" t="str">
            <v>CHLORAMPHENICOL 250 MG (DUS 100 KAPS)</v>
          </cell>
          <cell r="D135" t="str">
            <v>S01</v>
          </cell>
          <cell r="E135">
            <v>100</v>
          </cell>
          <cell r="F135"/>
          <cell r="G135"/>
          <cell r="H135"/>
          <cell r="I135"/>
          <cell r="J135"/>
          <cell r="K135">
            <v>3000</v>
          </cell>
          <cell r="L135">
            <v>52944</v>
          </cell>
          <cell r="M135">
            <v>52944</v>
          </cell>
          <cell r="N135" t="str">
            <v>DUS</v>
          </cell>
          <cell r="O135">
            <v>5880</v>
          </cell>
          <cell r="P135">
            <v>1.96</v>
          </cell>
          <cell r="Q135">
            <v>311310720</v>
          </cell>
          <cell r="R135">
            <v>5880</v>
          </cell>
          <cell r="S135">
            <v>1.96</v>
          </cell>
          <cell r="T135">
            <v>311310720</v>
          </cell>
          <cell r="U135">
            <v>0</v>
          </cell>
          <cell r="V135">
            <v>0</v>
          </cell>
          <cell r="W135">
            <v>0</v>
          </cell>
          <cell r="X135">
            <v>0</v>
          </cell>
          <cell r="Y135">
            <v>0</v>
          </cell>
          <cell r="Z135">
            <v>0</v>
          </cell>
          <cell r="AA135">
            <v>0</v>
          </cell>
          <cell r="AB135">
            <v>0</v>
          </cell>
          <cell r="AC135">
            <v>0</v>
          </cell>
          <cell r="AD135">
            <v>0</v>
          </cell>
          <cell r="AE135"/>
          <cell r="AF135">
            <v>0</v>
          </cell>
          <cell r="AG135">
            <v>0</v>
          </cell>
          <cell r="AH135">
            <v>0</v>
          </cell>
          <cell r="AI135">
            <v>2940</v>
          </cell>
          <cell r="AJ135">
            <v>0.98</v>
          </cell>
          <cell r="AK135">
            <v>155655360</v>
          </cell>
          <cell r="AL135">
            <v>0</v>
          </cell>
          <cell r="AM135">
            <v>0</v>
          </cell>
          <cell r="AN135">
            <v>0</v>
          </cell>
          <cell r="AO135">
            <v>0</v>
          </cell>
          <cell r="AP135"/>
          <cell r="AQ135">
            <v>2940</v>
          </cell>
          <cell r="AR135">
            <v>0.98</v>
          </cell>
          <cell r="AS135">
            <v>155655360</v>
          </cell>
          <cell r="AT135">
            <v>0</v>
          </cell>
          <cell r="AU135">
            <v>0</v>
          </cell>
          <cell r="AV135">
            <v>0</v>
          </cell>
          <cell r="AW135">
            <v>0</v>
          </cell>
          <cell r="AX135"/>
          <cell r="AY135">
            <v>0</v>
          </cell>
          <cell r="AZ135">
            <v>0</v>
          </cell>
          <cell r="BA135">
            <v>0</v>
          </cell>
          <cell r="BB135">
            <v>0</v>
          </cell>
          <cell r="BC135">
            <v>0</v>
          </cell>
          <cell r="BD135">
            <v>0</v>
          </cell>
          <cell r="BE135">
            <v>0</v>
          </cell>
          <cell r="BF135">
            <v>0</v>
          </cell>
          <cell r="BG135">
            <v>0</v>
          </cell>
        </row>
        <row r="136">
          <cell r="B136">
            <v>11000397</v>
          </cell>
          <cell r="C136" t="str">
            <v>PARACETAMOL 500 MG (DUS 100 TAB)</v>
          </cell>
          <cell r="D136" t="str">
            <v>S01</v>
          </cell>
          <cell r="E136">
            <v>100</v>
          </cell>
          <cell r="F136"/>
          <cell r="G136"/>
          <cell r="H136"/>
          <cell r="I136"/>
          <cell r="J136"/>
          <cell r="K136">
            <v>2600</v>
          </cell>
          <cell r="L136">
            <v>19805</v>
          </cell>
          <cell r="M136">
            <v>19805</v>
          </cell>
          <cell r="N136" t="str">
            <v>DUS</v>
          </cell>
          <cell r="O136">
            <v>63700</v>
          </cell>
          <cell r="P136">
            <v>24.5</v>
          </cell>
          <cell r="Q136">
            <v>1261578500</v>
          </cell>
          <cell r="R136">
            <v>5096</v>
          </cell>
          <cell r="S136">
            <v>1.96</v>
          </cell>
          <cell r="T136">
            <v>100926280</v>
          </cell>
          <cell r="U136">
            <v>0</v>
          </cell>
          <cell r="V136">
            <v>0</v>
          </cell>
          <cell r="W136">
            <v>0</v>
          </cell>
          <cell r="X136">
            <v>5096</v>
          </cell>
          <cell r="Y136">
            <v>1.96</v>
          </cell>
          <cell r="Z136">
            <v>100926280</v>
          </cell>
          <cell r="AA136">
            <v>0</v>
          </cell>
          <cell r="AB136">
            <v>0</v>
          </cell>
          <cell r="AC136">
            <v>0</v>
          </cell>
          <cell r="AD136">
            <v>0</v>
          </cell>
          <cell r="AE136" t="str">
            <v>Belum Di lakukan Trial dengan Fasilitas Plant Banjaran masih tahap persiapan Dok</v>
          </cell>
          <cell r="AF136">
            <v>5096</v>
          </cell>
          <cell r="AG136">
            <v>1.96</v>
          </cell>
          <cell r="AH136">
            <v>100926280</v>
          </cell>
          <cell r="AI136">
            <v>0</v>
          </cell>
          <cell r="AJ136">
            <v>0</v>
          </cell>
          <cell r="AK136">
            <v>0</v>
          </cell>
          <cell r="AL136">
            <v>0</v>
          </cell>
          <cell r="AM136">
            <v>0</v>
          </cell>
          <cell r="AN136">
            <v>0</v>
          </cell>
          <cell r="AO136">
            <v>0</v>
          </cell>
          <cell r="AP136" t="str">
            <v>Belum Di lakukan Trial dengan Fasilitas Plant Banjaran masih tahap persiapan Dok</v>
          </cell>
          <cell r="AQ136">
            <v>0</v>
          </cell>
          <cell r="AR136">
            <v>0</v>
          </cell>
          <cell r="AS136">
            <v>0</v>
          </cell>
          <cell r="AT136">
            <v>0</v>
          </cell>
          <cell r="AU136">
            <v>0</v>
          </cell>
          <cell r="AV136">
            <v>0</v>
          </cell>
          <cell r="AW136">
            <v>0</v>
          </cell>
          <cell r="AX136"/>
          <cell r="AY136">
            <v>0</v>
          </cell>
          <cell r="AZ136">
            <v>0</v>
          </cell>
          <cell r="BA136">
            <v>0</v>
          </cell>
          <cell r="BB136">
            <v>25480</v>
          </cell>
          <cell r="BC136">
            <v>9.8000000000000007</v>
          </cell>
          <cell r="BD136">
            <v>504631400</v>
          </cell>
          <cell r="BE136">
            <v>33124</v>
          </cell>
          <cell r="BF136">
            <v>12.74</v>
          </cell>
          <cell r="BG136">
            <v>656020820</v>
          </cell>
        </row>
        <row r="137">
          <cell r="B137">
            <v>11000487</v>
          </cell>
          <cell r="C137" t="str">
            <v>VITAMIN B KOMPLEKS(SUPLEMEN)(DUS100TAB)</v>
          </cell>
          <cell r="D137" t="str">
            <v>S01</v>
          </cell>
          <cell r="E137">
            <v>100</v>
          </cell>
          <cell r="F137"/>
          <cell r="G137"/>
          <cell r="H137"/>
          <cell r="I137"/>
          <cell r="J137"/>
          <cell r="K137">
            <v>10000</v>
          </cell>
          <cell r="L137">
            <v>19805</v>
          </cell>
          <cell r="M137">
            <v>9200</v>
          </cell>
          <cell r="N137" t="str">
            <v>DUS</v>
          </cell>
          <cell r="O137">
            <v>637000</v>
          </cell>
          <cell r="P137">
            <v>63.7</v>
          </cell>
          <cell r="Q137">
            <v>5860400000</v>
          </cell>
          <cell r="R137">
            <v>0</v>
          </cell>
          <cell r="S137">
            <v>0</v>
          </cell>
          <cell r="T137">
            <v>0</v>
          </cell>
          <cell r="U137"/>
          <cell r="V137"/>
          <cell r="W137"/>
          <cell r="X137">
            <v>0</v>
          </cell>
          <cell r="Y137">
            <v>0</v>
          </cell>
          <cell r="Z137">
            <v>0</v>
          </cell>
          <cell r="AA137">
            <v>0</v>
          </cell>
          <cell r="AB137">
            <v>0</v>
          </cell>
          <cell r="AC137">
            <v>0</v>
          </cell>
          <cell r="AD137">
            <v>0</v>
          </cell>
          <cell r="AE137"/>
          <cell r="AF137">
            <v>0</v>
          </cell>
          <cell r="AG137">
            <v>0</v>
          </cell>
          <cell r="AH137">
            <v>0</v>
          </cell>
          <cell r="AI137">
            <v>0</v>
          </cell>
          <cell r="AJ137">
            <v>0</v>
          </cell>
          <cell r="AK137">
            <v>0</v>
          </cell>
          <cell r="AL137">
            <v>0</v>
          </cell>
          <cell r="AM137">
            <v>0</v>
          </cell>
          <cell r="AN137">
            <v>0</v>
          </cell>
          <cell r="AO137">
            <v>0</v>
          </cell>
          <cell r="AP137"/>
          <cell r="AQ137">
            <v>0</v>
          </cell>
          <cell r="AR137">
            <v>0</v>
          </cell>
          <cell r="AS137">
            <v>0</v>
          </cell>
          <cell r="AT137">
            <v>0</v>
          </cell>
          <cell r="AU137">
            <v>0</v>
          </cell>
          <cell r="AV137">
            <v>0</v>
          </cell>
          <cell r="AW137">
            <v>0</v>
          </cell>
          <cell r="AX137"/>
          <cell r="AY137">
            <v>0</v>
          </cell>
          <cell r="AZ137">
            <v>0</v>
          </cell>
          <cell r="BA137">
            <v>0</v>
          </cell>
          <cell r="BB137">
            <v>637000</v>
          </cell>
          <cell r="BC137">
            <v>63.7</v>
          </cell>
          <cell r="BD137">
            <v>5860400000</v>
          </cell>
          <cell r="BE137">
            <v>0</v>
          </cell>
          <cell r="BF137">
            <v>0</v>
          </cell>
          <cell r="BG137">
            <v>0</v>
          </cell>
        </row>
        <row r="138">
          <cell r="B138"/>
          <cell r="C138" t="str">
            <v>SUB TOTAL Medan</v>
          </cell>
          <cell r="D138"/>
          <cell r="E138"/>
          <cell r="F138"/>
          <cell r="G138"/>
          <cell r="H138"/>
          <cell r="I138"/>
          <cell r="J138"/>
          <cell r="K138"/>
          <cell r="L138">
            <v>0</v>
          </cell>
          <cell r="M138"/>
          <cell r="N138"/>
          <cell r="O138"/>
          <cell r="P138"/>
          <cell r="Q138">
            <v>8114641570</v>
          </cell>
          <cell r="R138"/>
          <cell r="S138"/>
          <cell r="T138">
            <v>671799800</v>
          </cell>
          <cell r="U138"/>
          <cell r="V138"/>
          <cell r="W138">
            <v>0</v>
          </cell>
          <cell r="X138"/>
          <cell r="Y138"/>
          <cell r="Z138">
            <v>133371630</v>
          </cell>
          <cell r="AA138"/>
          <cell r="AB138"/>
          <cell r="AC138">
            <v>0</v>
          </cell>
          <cell r="AD138"/>
          <cell r="AE138"/>
          <cell r="AF138"/>
          <cell r="AG138"/>
          <cell r="AH138"/>
          <cell r="AI138"/>
          <cell r="AJ138"/>
          <cell r="AK138">
            <v>317882110</v>
          </cell>
          <cell r="AL138"/>
          <cell r="AM138"/>
          <cell r="AN138">
            <v>0</v>
          </cell>
          <cell r="AO138"/>
          <cell r="AP138"/>
          <cell r="AQ138"/>
          <cell r="AR138"/>
          <cell r="AS138">
            <v>220546060</v>
          </cell>
          <cell r="AT138"/>
          <cell r="AU138"/>
          <cell r="AV138">
            <v>0</v>
          </cell>
          <cell r="AW138"/>
          <cell r="AX138"/>
          <cell r="AY138"/>
          <cell r="AZ138"/>
          <cell r="BA138">
            <v>162226750</v>
          </cell>
          <cell r="BB138"/>
          <cell r="BC138"/>
          <cell r="BD138">
            <v>6494812800</v>
          </cell>
          <cell r="BE138"/>
          <cell r="BF138"/>
          <cell r="BG138">
            <v>785802220</v>
          </cell>
        </row>
        <row r="139">
          <cell r="B139"/>
          <cell r="C139" t="str">
            <v xml:space="preserve">TOTAL </v>
          </cell>
          <cell r="D139"/>
          <cell r="E139"/>
          <cell r="F139"/>
          <cell r="G139"/>
          <cell r="H139"/>
          <cell r="I139"/>
          <cell r="J139"/>
          <cell r="K139"/>
          <cell r="L139"/>
          <cell r="M139"/>
          <cell r="N139"/>
          <cell r="O139"/>
          <cell r="P139"/>
          <cell r="Q139" t="e">
            <v>#REF!</v>
          </cell>
          <cell r="R139"/>
          <cell r="S139"/>
          <cell r="T139">
            <v>154024011485</v>
          </cell>
          <cell r="U139"/>
          <cell r="V139"/>
          <cell r="W139">
            <v>51511033331</v>
          </cell>
          <cell r="X139"/>
          <cell r="Y139"/>
          <cell r="Z139">
            <v>38211006769</v>
          </cell>
          <cell r="AA139"/>
          <cell r="AB139"/>
          <cell r="AC139">
            <v>8203403822</v>
          </cell>
          <cell r="AD139">
            <v>0.2146869322651633</v>
          </cell>
          <cell r="AE139"/>
          <cell r="AF139"/>
          <cell r="AG139"/>
          <cell r="AH139"/>
          <cell r="AI139"/>
          <cell r="AJ139"/>
          <cell r="AK139">
            <v>24336455685</v>
          </cell>
          <cell r="AL139"/>
          <cell r="AM139"/>
          <cell r="AN139">
            <v>43307629509</v>
          </cell>
          <cell r="AO139">
            <v>1.7795372534749609</v>
          </cell>
          <cell r="AP139"/>
          <cell r="AQ139"/>
          <cell r="AR139"/>
          <cell r="AS139">
            <v>91478509031</v>
          </cell>
          <cell r="AT139"/>
          <cell r="AU139"/>
          <cell r="AV139">
            <v>54449791433</v>
          </cell>
          <cell r="AW139">
            <v>0.59521948936168378</v>
          </cell>
          <cell r="AX139"/>
          <cell r="AY139"/>
          <cell r="AZ139"/>
          <cell r="BA139" t="e">
            <v>#REF!</v>
          </cell>
          <cell r="BB139"/>
          <cell r="BC139"/>
          <cell r="BD139" t="e">
            <v>#REF!</v>
          </cell>
          <cell r="BE139"/>
          <cell r="BF139"/>
          <cell r="BG139" t="e">
            <v>#REF!</v>
          </cell>
        </row>
        <row r="140">
          <cell r="Q140"/>
          <cell r="R140"/>
          <cell r="S140"/>
          <cell r="T140"/>
          <cell r="U140"/>
          <cell r="V140"/>
          <cell r="W140"/>
          <cell r="Z140"/>
          <cell r="AA140"/>
          <cell r="AB140"/>
          <cell r="AC140"/>
          <cell r="AD140"/>
          <cell r="AE140"/>
          <cell r="AG140"/>
          <cell r="AH140"/>
          <cell r="AN140"/>
          <cell r="AO140"/>
          <cell r="AP140"/>
        </row>
        <row r="141">
          <cell r="Z141"/>
          <cell r="AA141"/>
          <cell r="AB141"/>
          <cell r="AC141"/>
        </row>
        <row r="142">
          <cell r="C142" t="str">
            <v>Total</v>
          </cell>
          <cell r="D142" t="str">
            <v>S01</v>
          </cell>
          <cell r="Z142">
            <v>29064427671</v>
          </cell>
          <cell r="AC142">
            <v>1359838012</v>
          </cell>
          <cell r="AD142">
            <v>4.6787021832768574E-2</v>
          </cell>
          <cell r="AE142"/>
          <cell r="AG142"/>
          <cell r="AH142"/>
          <cell r="AI142"/>
          <cell r="AO142"/>
          <cell r="AP142"/>
          <cell r="BD142"/>
          <cell r="BG142"/>
        </row>
        <row r="143">
          <cell r="D143" t="str">
            <v>S02</v>
          </cell>
          <cell r="Z143">
            <v>3763744407</v>
          </cell>
          <cell r="AC143">
            <v>792640765</v>
          </cell>
          <cell r="AD143">
            <v>0.21059898847695585</v>
          </cell>
          <cell r="AE143"/>
          <cell r="AG143"/>
          <cell r="AH143"/>
          <cell r="AI143"/>
          <cell r="AO143"/>
          <cell r="AP143"/>
          <cell r="BA143"/>
        </row>
        <row r="144">
          <cell r="D144" t="str">
            <v>S04</v>
          </cell>
          <cell r="Z144">
            <v>1507856175</v>
          </cell>
          <cell r="AC144">
            <v>343953478</v>
          </cell>
          <cell r="AD144">
            <v>0.22810761643099017</v>
          </cell>
          <cell r="AE144"/>
          <cell r="AG144"/>
          <cell r="AH144"/>
          <cell r="AI144"/>
          <cell r="AO144"/>
          <cell r="AP144"/>
        </row>
        <row r="145">
          <cell r="D145" t="str">
            <v>S05</v>
          </cell>
          <cell r="Z145">
            <v>62895000</v>
          </cell>
          <cell r="AC145">
            <v>0</v>
          </cell>
          <cell r="AD145">
            <v>0</v>
          </cell>
          <cell r="AE145"/>
          <cell r="AG145"/>
          <cell r="AH145"/>
          <cell r="AI145"/>
          <cell r="AO145"/>
          <cell r="AP145"/>
        </row>
        <row r="146">
          <cell r="D146" t="str">
            <v>PBJn</v>
          </cell>
          <cell r="Z146">
            <v>3678711886</v>
          </cell>
          <cell r="AC146">
            <v>5706971567</v>
          </cell>
          <cell r="AD146">
            <v>1.5513505117698689</v>
          </cell>
          <cell r="AE146"/>
          <cell r="AG146"/>
          <cell r="AH146"/>
          <cell r="AI146"/>
          <cell r="AO146"/>
          <cell r="AP146"/>
        </row>
        <row r="147">
          <cell r="D147" t="str">
            <v>PM</v>
          </cell>
          <cell r="Z147">
            <v>133371630</v>
          </cell>
          <cell r="AC147">
            <v>0</v>
          </cell>
          <cell r="AD147">
            <v>0</v>
          </cell>
          <cell r="AE147"/>
          <cell r="AG147"/>
          <cell r="AH147"/>
          <cell r="AI147"/>
          <cell r="AO147"/>
          <cell r="AP147"/>
        </row>
        <row r="148">
          <cell r="Z148">
            <v>38211006769</v>
          </cell>
          <cell r="AC148">
            <v>8203403822</v>
          </cell>
          <cell r="AD148">
            <v>0.2146869322651633</v>
          </cell>
          <cell r="AE148"/>
          <cell r="AG148"/>
          <cell r="AH148"/>
          <cell r="AI148"/>
          <cell r="AO148"/>
          <cell r="AP148"/>
        </row>
      </sheetData>
      <sheetData sheetId="3"/>
      <sheetData sheetId="4"/>
      <sheetData sheetId="5"/>
      <sheetData sheetId="6"/>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1"/>
    </sheetNames>
    <sheetDataSet>
      <sheetData sheetId="0" refreshError="1"/>
      <sheetData sheetId="1">
        <row r="2">
          <cell r="B2" t="str">
            <v>KODE MATERIAL</v>
          </cell>
          <cell r="C2" t="str">
            <v>Material description</v>
          </cell>
          <cell r="D2" t="str">
            <v>SATUAN/KEMASAN</v>
          </cell>
          <cell r="E2" t="str">
            <v>Sum of Quantity</v>
          </cell>
          <cell r="F2" t="str">
            <v>Sum of Condition Value</v>
          </cell>
        </row>
        <row r="3">
          <cell r="B3">
            <v>11000112</v>
          </cell>
          <cell r="C3" t="str">
            <v>NITROKAF RETARD F. KAPS.(100)</v>
          </cell>
          <cell r="D3" t="str">
            <v>DUS</v>
          </cell>
          <cell r="E3">
            <v>14700</v>
          </cell>
          <cell r="F3">
            <v>719829600</v>
          </cell>
        </row>
        <row r="4">
          <cell r="B4">
            <v>11000113</v>
          </cell>
          <cell r="C4" t="str">
            <v>NITROKAF RETARD KAPSUL (100)</v>
          </cell>
          <cell r="D4" t="str">
            <v>DUS</v>
          </cell>
          <cell r="E4">
            <v>190120</v>
          </cell>
          <cell r="F4">
            <v>9329948880</v>
          </cell>
        </row>
        <row r="5">
          <cell r="B5">
            <v>11000145</v>
          </cell>
          <cell r="C5" t="str">
            <v>ALBENDAZOL 400 MG (DUS 100 TAB KUNYAH)</v>
          </cell>
          <cell r="D5" t="str">
            <v>DUS</v>
          </cell>
          <cell r="E5">
            <v>475998</v>
          </cell>
          <cell r="F5">
            <v>22304314284</v>
          </cell>
        </row>
        <row r="6">
          <cell r="B6">
            <v>11000147</v>
          </cell>
          <cell r="C6" t="str">
            <v>AMBROXOL 30 MG (DUS 100 TAB)</v>
          </cell>
          <cell r="D6" t="str">
            <v>DUS</v>
          </cell>
          <cell r="E6">
            <v>129251</v>
          </cell>
          <cell r="F6">
            <v>2328586016</v>
          </cell>
        </row>
        <row r="7">
          <cell r="B7">
            <v>11000148</v>
          </cell>
          <cell r="C7" t="str">
            <v>AMBROXOL 30 MG (HK)-STRIP 10X10 TABLET</v>
          </cell>
          <cell r="D7" t="str">
            <v>DUS</v>
          </cell>
          <cell r="E7">
            <v>1000</v>
          </cell>
          <cell r="F7">
            <v>18430000</v>
          </cell>
        </row>
        <row r="8">
          <cell r="B8">
            <v>11000150</v>
          </cell>
          <cell r="C8" t="str">
            <v>AMLODIPINE  5 MG (DUS 50 TAB)</v>
          </cell>
          <cell r="D8" t="str">
            <v>DUS</v>
          </cell>
          <cell r="E8">
            <v>1433250</v>
          </cell>
          <cell r="F8">
            <v>7762482000</v>
          </cell>
        </row>
        <row r="9">
          <cell r="B9">
            <v>11000151</v>
          </cell>
          <cell r="C9" t="str">
            <v>AMLODIPINE 10 MG (DUS 50 TAB)</v>
          </cell>
          <cell r="D9" t="str">
            <v>DUS</v>
          </cell>
          <cell r="E9">
            <v>840840</v>
          </cell>
          <cell r="F9">
            <v>3803960160</v>
          </cell>
        </row>
        <row r="10">
          <cell r="B10">
            <v>11000152</v>
          </cell>
          <cell r="C10" t="str">
            <v>ANTASIDA DOEN (DUS 100 TAB)</v>
          </cell>
          <cell r="D10" t="str">
            <v>DUS</v>
          </cell>
          <cell r="E10">
            <v>85512</v>
          </cell>
          <cell r="F10">
            <v>2387409528</v>
          </cell>
        </row>
        <row r="11">
          <cell r="B11">
            <v>11000155</v>
          </cell>
          <cell r="C11" t="str">
            <v>ASIFIT  KAPLET-BLISTER 3X10 KAPL</v>
          </cell>
          <cell r="D11" t="str">
            <v>DUS</v>
          </cell>
          <cell r="E11">
            <v>360310</v>
          </cell>
          <cell r="F11">
            <v>4608004590</v>
          </cell>
        </row>
        <row r="12">
          <cell r="B12">
            <v>11000157</v>
          </cell>
          <cell r="C12" t="str">
            <v>BATUGIN ELIXIR -BT 120 ML</v>
          </cell>
          <cell r="D12" t="str">
            <v>BOT</v>
          </cell>
          <cell r="E12">
            <v>294000</v>
          </cell>
          <cell r="F12">
            <v>1553790000</v>
          </cell>
        </row>
        <row r="13">
          <cell r="B13">
            <v>11000158</v>
          </cell>
          <cell r="C13" t="str">
            <v>BATUGIN ELIXIR -BT 300 ML</v>
          </cell>
          <cell r="D13" t="str">
            <v>BOT</v>
          </cell>
          <cell r="E13">
            <v>460600</v>
          </cell>
          <cell r="F13">
            <v>4610606000</v>
          </cell>
        </row>
        <row r="14">
          <cell r="B14">
            <v>11000161</v>
          </cell>
          <cell r="C14" t="str">
            <v>CAPTOPRIL 12.5 MG TAB (DUS 100 TAB)</v>
          </cell>
          <cell r="D14" t="str">
            <v>DUS</v>
          </cell>
          <cell r="E14">
            <v>104532</v>
          </cell>
          <cell r="F14">
            <v>1420589880</v>
          </cell>
        </row>
        <row r="15">
          <cell r="B15">
            <v>11000163</v>
          </cell>
          <cell r="C15" t="str">
            <v>CARTYLO 80 MG-STRIP 10X10 TABLET</v>
          </cell>
          <cell r="D15" t="str">
            <v>DUS</v>
          </cell>
          <cell r="E15">
            <v>47040</v>
          </cell>
          <cell r="F15">
            <v>947856000</v>
          </cell>
        </row>
        <row r="16">
          <cell r="B16">
            <v>11000167</v>
          </cell>
          <cell r="C16" t="str">
            <v>CHLORPROMAZIN 100 MG (DUS 100 TAB)</v>
          </cell>
          <cell r="D16" t="str">
            <v>DUS</v>
          </cell>
          <cell r="E16">
            <v>15328</v>
          </cell>
          <cell r="F16">
            <v>581927520</v>
          </cell>
        </row>
        <row r="17">
          <cell r="B17">
            <v>11000169</v>
          </cell>
          <cell r="C17" t="str">
            <v>CIMETIDINE 200 MG (DUS 100 TAB)</v>
          </cell>
          <cell r="D17" t="str">
            <v>DUS</v>
          </cell>
          <cell r="E17">
            <v>82320</v>
          </cell>
          <cell r="F17">
            <v>2449596240</v>
          </cell>
        </row>
        <row r="18">
          <cell r="B18">
            <v>11000170</v>
          </cell>
          <cell r="C18" t="str">
            <v>CLONIDINE 0.15 MG (DUS 100 TAB)</v>
          </cell>
          <cell r="D18" t="str">
            <v>DUS</v>
          </cell>
          <cell r="E18">
            <v>160720</v>
          </cell>
          <cell r="F18">
            <v>2557858800</v>
          </cell>
        </row>
        <row r="19">
          <cell r="B19">
            <v>11000171</v>
          </cell>
          <cell r="C19" t="str">
            <v>CLOPIDOGREL 75 MG (DUS 30 TAB)</v>
          </cell>
          <cell r="D19" t="str">
            <v>DUS</v>
          </cell>
          <cell r="E19">
            <v>402449</v>
          </cell>
          <cell r="F19">
            <v>10891074838</v>
          </cell>
        </row>
        <row r="20">
          <cell r="B20">
            <v>11000173</v>
          </cell>
          <cell r="C20" t="str">
            <v>COTRIMOXAZOLE ADULT (DUS 100 TAB)</v>
          </cell>
          <cell r="D20" t="str">
            <v>DUS</v>
          </cell>
          <cell r="E20">
            <v>14700</v>
          </cell>
          <cell r="F20">
            <v>429004800</v>
          </cell>
        </row>
        <row r="21">
          <cell r="B21">
            <v>11000182</v>
          </cell>
          <cell r="C21" t="str">
            <v>DEXAMETHASONE 0.5 MG (DUS 100 TAB)</v>
          </cell>
          <cell r="D21" t="str">
            <v>DUS</v>
          </cell>
          <cell r="E21">
            <v>78400</v>
          </cell>
          <cell r="F21">
            <v>848131200</v>
          </cell>
        </row>
        <row r="22">
          <cell r="B22">
            <v>11000187</v>
          </cell>
          <cell r="C22" t="str">
            <v>DILTIAZEM 30 MG (DUS 100 TAB)</v>
          </cell>
          <cell r="D22" t="str">
            <v>DUS</v>
          </cell>
          <cell r="E22">
            <v>35280</v>
          </cell>
          <cell r="F22">
            <v>570477600</v>
          </cell>
        </row>
        <row r="23">
          <cell r="B23">
            <v>11000192</v>
          </cell>
          <cell r="C23" t="str">
            <v>ERGOTAMINE COFFEINE (BTL 100 TAB)</v>
          </cell>
          <cell r="D23" t="str">
            <v>BOT</v>
          </cell>
          <cell r="E23">
            <v>19600</v>
          </cell>
          <cell r="F23">
            <v>365579200</v>
          </cell>
        </row>
        <row r="24">
          <cell r="B24">
            <v>11000194</v>
          </cell>
          <cell r="C24" t="str">
            <v>ETHAMBUTOL 500 MG (DUS 100 TAB)</v>
          </cell>
          <cell r="D24" t="str">
            <v>DUS</v>
          </cell>
          <cell r="E24">
            <v>44704</v>
          </cell>
          <cell r="F24">
            <v>2593636672</v>
          </cell>
        </row>
        <row r="25">
          <cell r="B25">
            <v>11000197</v>
          </cell>
          <cell r="C25" t="str">
            <v>FITUNO KAPLET-BLISTER 3X10 KAPLET</v>
          </cell>
          <cell r="D25" t="str">
            <v>DUS</v>
          </cell>
          <cell r="E25">
            <v>633350</v>
          </cell>
          <cell r="F25">
            <v>7300625450</v>
          </cell>
        </row>
        <row r="26">
          <cell r="B26">
            <v>11000200</v>
          </cell>
          <cell r="C26" t="str">
            <v>FUROSEMIDE 40 MG (DUS 200 TAB)</v>
          </cell>
          <cell r="D26" t="str">
            <v>DUS</v>
          </cell>
          <cell r="E26">
            <v>352800</v>
          </cell>
          <cell r="F26">
            <v>5660323200</v>
          </cell>
        </row>
        <row r="27">
          <cell r="B27">
            <v>11000204</v>
          </cell>
          <cell r="C27" t="str">
            <v>HYDROCLOROTIAZID 25 MG (DUS 100 TAB)</v>
          </cell>
          <cell r="D27" t="str">
            <v>DUS</v>
          </cell>
          <cell r="E27">
            <v>380900</v>
          </cell>
          <cell r="F27">
            <v>2510131000</v>
          </cell>
        </row>
        <row r="28">
          <cell r="B28">
            <v>11000206</v>
          </cell>
          <cell r="C28" t="str">
            <v>ISONAT 5 MG-STRIP 5X10 TABLET</v>
          </cell>
          <cell r="D28" t="str">
            <v>DUS</v>
          </cell>
          <cell r="E28">
            <v>12250</v>
          </cell>
          <cell r="F28">
            <v>89167750</v>
          </cell>
        </row>
        <row r="29">
          <cell r="B29">
            <v>11000207</v>
          </cell>
          <cell r="C29" t="str">
            <v>ISONAT 10 MG-STRIP 5X10 TABLET</v>
          </cell>
          <cell r="D29" t="str">
            <v>DUS</v>
          </cell>
          <cell r="E29">
            <v>12250</v>
          </cell>
          <cell r="F29">
            <v>112381500</v>
          </cell>
        </row>
        <row r="30">
          <cell r="B30">
            <v>11000208</v>
          </cell>
          <cell r="C30" t="str">
            <v>ISONIAZID 100 MG (DUS 100 TAB)</v>
          </cell>
          <cell r="D30" t="str">
            <v>DUS</v>
          </cell>
          <cell r="E30">
            <v>129360</v>
          </cell>
          <cell r="F30">
            <v>2472198960</v>
          </cell>
        </row>
        <row r="31">
          <cell r="B31">
            <v>11000210</v>
          </cell>
          <cell r="C31" t="str">
            <v>ISONIAZID 300 MG (DUS 100 TAB)</v>
          </cell>
          <cell r="D31" t="str">
            <v>DUS</v>
          </cell>
          <cell r="E31">
            <v>336655</v>
          </cell>
          <cell r="F31">
            <v>8709264850</v>
          </cell>
        </row>
        <row r="32">
          <cell r="B32">
            <v>11000213</v>
          </cell>
          <cell r="C32" t="str">
            <v>KETOCONAZOLE 200 MG (DUS 50 TAB)</v>
          </cell>
          <cell r="D32" t="str">
            <v>DUS</v>
          </cell>
          <cell r="E32">
            <v>18341</v>
          </cell>
          <cell r="F32">
            <v>485944795</v>
          </cell>
        </row>
        <row r="33">
          <cell r="B33">
            <v>11000216</v>
          </cell>
          <cell r="C33" t="str">
            <v>KINA (DUS 24 STRIP)</v>
          </cell>
          <cell r="D33" t="str">
            <v>DUS</v>
          </cell>
          <cell r="E33">
            <v>39826</v>
          </cell>
          <cell r="F33">
            <v>5710092576</v>
          </cell>
        </row>
        <row r="34">
          <cell r="B34">
            <v>11000220</v>
          </cell>
          <cell r="C34" t="str">
            <v>MELOXICAM 15 MG (DUS 20 TAB)</v>
          </cell>
          <cell r="D34" t="str">
            <v>DUS</v>
          </cell>
          <cell r="E34">
            <v>17150</v>
          </cell>
          <cell r="F34">
            <v>87104850</v>
          </cell>
        </row>
        <row r="35">
          <cell r="B35">
            <v>11000221</v>
          </cell>
          <cell r="C35" t="str">
            <v>METOCLOPRAMID 5 MG (DUS 100 TAB)</v>
          </cell>
          <cell r="D35" t="str">
            <v>DUS</v>
          </cell>
          <cell r="E35">
            <v>29400</v>
          </cell>
          <cell r="F35">
            <v>138768000</v>
          </cell>
        </row>
        <row r="36">
          <cell r="B36">
            <v>11000222</v>
          </cell>
          <cell r="C36" t="str">
            <v>METOCLOPRAMID 10 MG (DUS 100 TAB)</v>
          </cell>
          <cell r="D36" t="str">
            <v>DUS</v>
          </cell>
          <cell r="E36">
            <v>39200</v>
          </cell>
          <cell r="F36">
            <v>620340000</v>
          </cell>
        </row>
        <row r="37">
          <cell r="B37">
            <v>11000225</v>
          </cell>
          <cell r="C37" t="str">
            <v>METRONIDAZOLE 500 MG (DUS 100 TAB)</v>
          </cell>
          <cell r="D37" t="str">
            <v>DUS</v>
          </cell>
          <cell r="E37">
            <v>61663</v>
          </cell>
          <cell r="F37">
            <v>1724282469</v>
          </cell>
        </row>
        <row r="38">
          <cell r="B38">
            <v>11000226</v>
          </cell>
          <cell r="C38" t="str">
            <v>NEURODIAL KAPLET-STRIP 10X10 TABLET</v>
          </cell>
          <cell r="D38" t="str">
            <v>DUS</v>
          </cell>
          <cell r="E38">
            <v>17640</v>
          </cell>
          <cell r="F38">
            <v>759049200</v>
          </cell>
        </row>
        <row r="39">
          <cell r="B39">
            <v>11000227</v>
          </cell>
          <cell r="C39" t="str">
            <v>NIFEDIPIN 10 MG (DUS 100 TAB)</v>
          </cell>
          <cell r="D39" t="str">
            <v>DUS</v>
          </cell>
          <cell r="E39">
            <v>58800</v>
          </cell>
          <cell r="F39">
            <v>1065573600</v>
          </cell>
        </row>
        <row r="40">
          <cell r="B40">
            <v>11000229</v>
          </cell>
          <cell r="C40" t="str">
            <v>ORALIT (DUS 100 SASE)</v>
          </cell>
          <cell r="D40" t="str">
            <v>DUS</v>
          </cell>
          <cell r="E40">
            <v>20991</v>
          </cell>
          <cell r="F40">
            <v>1395355734</v>
          </cell>
        </row>
        <row r="41">
          <cell r="B41">
            <v>11000232</v>
          </cell>
          <cell r="C41" t="str">
            <v>PARACETAMOL SIRUP (BTL 60 ML)</v>
          </cell>
          <cell r="D41" t="str">
            <v>BOT</v>
          </cell>
          <cell r="E41">
            <v>147000</v>
          </cell>
          <cell r="F41">
            <v>483777000</v>
          </cell>
        </row>
        <row r="42">
          <cell r="B42">
            <v>11000233</v>
          </cell>
          <cell r="C42" t="str">
            <v>PHENOBARBITAL 30 MG TAB (DUS 100 TAB)</v>
          </cell>
          <cell r="D42" t="str">
            <v>DUS</v>
          </cell>
          <cell r="E42">
            <v>257654</v>
          </cell>
          <cell r="F42">
            <v>4192030580</v>
          </cell>
        </row>
        <row r="43">
          <cell r="B43">
            <v>11000241</v>
          </cell>
          <cell r="C43" t="str">
            <v>PIROXICAM 10 MG (DUS 100 TAB)</v>
          </cell>
          <cell r="D43" t="str">
            <v>DUS</v>
          </cell>
          <cell r="E43">
            <v>98000</v>
          </cell>
          <cell r="F43">
            <v>1207066000</v>
          </cell>
        </row>
        <row r="44">
          <cell r="B44">
            <v>11000243</v>
          </cell>
          <cell r="C44" t="str">
            <v>PIROXICAM 20 MG (DUS 100 TAB)</v>
          </cell>
          <cell r="D44" t="str">
            <v>DUS</v>
          </cell>
          <cell r="E44">
            <v>581728</v>
          </cell>
          <cell r="F44">
            <v>9445517536</v>
          </cell>
        </row>
        <row r="45">
          <cell r="B45">
            <v>11000246</v>
          </cell>
          <cell r="C45" t="str">
            <v>PRIMET 25 MG-STRIP 10X10 TABLET</v>
          </cell>
          <cell r="D45" t="str">
            <v>DUS</v>
          </cell>
          <cell r="E45">
            <v>7810</v>
          </cell>
          <cell r="F45">
            <v>114143150</v>
          </cell>
        </row>
        <row r="46">
          <cell r="B46">
            <v>11000247</v>
          </cell>
          <cell r="C46" t="str">
            <v>PROTOFEN 100 MG-STRIP 5X10 TAB</v>
          </cell>
          <cell r="D46" t="str">
            <v>DUS</v>
          </cell>
          <cell r="E46">
            <v>15680</v>
          </cell>
          <cell r="F46">
            <v>566973120</v>
          </cell>
        </row>
        <row r="47">
          <cell r="B47">
            <v>11000248</v>
          </cell>
          <cell r="C47" t="str">
            <v>PYRANTEL 125 MG (DUS 100 TAB)</v>
          </cell>
          <cell r="D47" t="str">
            <v>DUS</v>
          </cell>
          <cell r="E47">
            <v>17640</v>
          </cell>
          <cell r="F47">
            <v>1001634480</v>
          </cell>
        </row>
        <row r="48">
          <cell r="B48">
            <v>11000251</v>
          </cell>
          <cell r="C48" t="str">
            <v>PYRAZINAMIDE 500 MG (DUS 100 TAB)</v>
          </cell>
          <cell r="D48" t="str">
            <v>DUS</v>
          </cell>
          <cell r="E48">
            <v>36260</v>
          </cell>
          <cell r="F48">
            <v>1142697640</v>
          </cell>
        </row>
        <row r="49">
          <cell r="B49">
            <v>11000255</v>
          </cell>
          <cell r="C49" t="str">
            <v>RAHISTIN TABLET-STRIP 10X10 TABLET</v>
          </cell>
          <cell r="D49" t="str">
            <v>DUS</v>
          </cell>
          <cell r="E49">
            <v>11760</v>
          </cell>
          <cell r="F49">
            <v>214478880</v>
          </cell>
        </row>
        <row r="50">
          <cell r="B50">
            <v>11000257</v>
          </cell>
          <cell r="C50" t="str">
            <v>RETAPHYL SR-STRIP 10X10 TABLET</v>
          </cell>
          <cell r="D50" t="str">
            <v>DUS</v>
          </cell>
          <cell r="E50">
            <v>105350</v>
          </cell>
          <cell r="F50">
            <v>2054430350</v>
          </cell>
        </row>
        <row r="51">
          <cell r="B51">
            <v>11000259</v>
          </cell>
          <cell r="C51" t="str">
            <v>SALBUTAMOL 2 MG (DUS 100 TAB)</v>
          </cell>
          <cell r="D51" t="str">
            <v>DUS</v>
          </cell>
          <cell r="E51">
            <v>535978</v>
          </cell>
          <cell r="F51">
            <v>4718750312</v>
          </cell>
        </row>
        <row r="52">
          <cell r="B52">
            <v>11000260</v>
          </cell>
          <cell r="C52" t="str">
            <v>SALBUTAMOL 2  MG (HK) (DUS 100 TAB)</v>
          </cell>
          <cell r="D52" t="str">
            <v>DUS</v>
          </cell>
          <cell r="E52">
            <v>5000</v>
          </cell>
          <cell r="F52">
            <v>44465000</v>
          </cell>
        </row>
        <row r="53">
          <cell r="B53">
            <v>11000262</v>
          </cell>
          <cell r="C53" t="str">
            <v>SALBUTAMOL 4 MG (DUS 100 TAB)</v>
          </cell>
          <cell r="D53" t="str">
            <v>DUS</v>
          </cell>
          <cell r="E53">
            <v>311640</v>
          </cell>
          <cell r="F53">
            <v>3229213680</v>
          </cell>
        </row>
        <row r="54">
          <cell r="B54">
            <v>11000264</v>
          </cell>
          <cell r="C54" t="str">
            <v>SIMVASTATIN 10 MG (DUS 50 TAB)</v>
          </cell>
          <cell r="D54" t="str">
            <v>DUS</v>
          </cell>
          <cell r="E54">
            <v>499800</v>
          </cell>
          <cell r="F54">
            <v>3438124200</v>
          </cell>
        </row>
        <row r="55">
          <cell r="B55">
            <v>11000266</v>
          </cell>
          <cell r="C55" t="str">
            <v>SIMVASTATIN 20 MG (DUS 50 TAB)</v>
          </cell>
          <cell r="D55" t="str">
            <v>DUS</v>
          </cell>
          <cell r="E55">
            <v>1345873</v>
          </cell>
          <cell r="F55">
            <v>8846423229</v>
          </cell>
        </row>
        <row r="56">
          <cell r="B56">
            <v>11000274</v>
          </cell>
          <cell r="C56" t="str">
            <v>VERAPAMIL  80 MG (DUS 100 TAB)</v>
          </cell>
          <cell r="D56" t="str">
            <v>DUS</v>
          </cell>
          <cell r="E56">
            <v>7840</v>
          </cell>
          <cell r="F56">
            <v>291553920</v>
          </cell>
        </row>
        <row r="57">
          <cell r="B57">
            <v>11000275</v>
          </cell>
          <cell r="C57" t="str">
            <v>VITAMIN B1 100 MG TAB(SUPL)(DUS 100 TAB)</v>
          </cell>
          <cell r="D57" t="str">
            <v>DUS</v>
          </cell>
          <cell r="E57">
            <v>25480</v>
          </cell>
          <cell r="F57">
            <v>384951840</v>
          </cell>
        </row>
        <row r="58">
          <cell r="B58">
            <v>11000283</v>
          </cell>
          <cell r="C58" t="str">
            <v>VITAMIN C 100 MG TAB(SUPL)(DUS 100TAB)</v>
          </cell>
          <cell r="D58" t="str">
            <v>DUS</v>
          </cell>
          <cell r="E58">
            <v>79929</v>
          </cell>
          <cell r="F58">
            <v>952433964</v>
          </cell>
        </row>
        <row r="59">
          <cell r="B59">
            <v>11000288</v>
          </cell>
          <cell r="C59" t="str">
            <v>VITAMIN C 50 MG TAB (SUPL)(DUS 100 TAB)</v>
          </cell>
          <cell r="D59" t="str">
            <v>DUS</v>
          </cell>
          <cell r="E59">
            <v>852600</v>
          </cell>
          <cell r="F59">
            <v>7027981800</v>
          </cell>
        </row>
        <row r="60">
          <cell r="B60">
            <v>11000386</v>
          </cell>
          <cell r="C60" t="str">
            <v>CALCIUM LACTAT 500 MG (DUS 100 TAB)</v>
          </cell>
          <cell r="D60" t="str">
            <v>DUS</v>
          </cell>
          <cell r="E60">
            <v>58800</v>
          </cell>
          <cell r="F60">
            <v>778688400</v>
          </cell>
        </row>
        <row r="61">
          <cell r="B61">
            <v>11000388</v>
          </cell>
          <cell r="C61" t="str">
            <v>CHLORAMPHENICOL 250 MG (DUS 100 KAPS)</v>
          </cell>
          <cell r="D61" t="str">
            <v>DUS</v>
          </cell>
          <cell r="E61">
            <v>8820</v>
          </cell>
          <cell r="F61">
            <v>466966080</v>
          </cell>
        </row>
        <row r="62">
          <cell r="B62">
            <v>11000397</v>
          </cell>
          <cell r="C62" t="str">
            <v>PARACETAMOL 500 MG (DUS 100 TAB)</v>
          </cell>
          <cell r="D62" t="str">
            <v>DUS</v>
          </cell>
          <cell r="E62">
            <v>201610</v>
          </cell>
          <cell r="F62">
            <v>3992886050</v>
          </cell>
        </row>
        <row r="63">
          <cell r="B63">
            <v>11000424</v>
          </cell>
          <cell r="C63" t="str">
            <v>CAPTOPRIL 25 MG (DUS 100 TAB)</v>
          </cell>
          <cell r="D63" t="str">
            <v>DUS</v>
          </cell>
          <cell r="E63">
            <v>98000</v>
          </cell>
          <cell r="F63">
            <v>1063594000</v>
          </cell>
        </row>
        <row r="64">
          <cell r="B64">
            <v>11000486</v>
          </cell>
          <cell r="C64" t="str">
            <v>VITAMIN B6 10 MG (SUPLEMEN)(DUS100TAB)</v>
          </cell>
          <cell r="D64" t="str">
            <v>DUS</v>
          </cell>
          <cell r="E64">
            <v>330308</v>
          </cell>
          <cell r="F64">
            <v>2732968392</v>
          </cell>
        </row>
        <row r="65">
          <cell r="B65">
            <v>11000487</v>
          </cell>
          <cell r="C65" t="str">
            <v>VITAMIN B KOMPLEKS(SUPLEMEN)(DUS100TAB)</v>
          </cell>
          <cell r="D65" t="str">
            <v>DUS</v>
          </cell>
          <cell r="E65">
            <v>637000</v>
          </cell>
          <cell r="F65">
            <v>5860400000</v>
          </cell>
        </row>
        <row r="66">
          <cell r="B66">
            <v>11000488</v>
          </cell>
          <cell r="C66" t="str">
            <v>VITAMIN B1 50 MG (SUPLEMEN)(DUS100TAB)</v>
          </cell>
          <cell r="D66" t="str">
            <v>DUS</v>
          </cell>
          <cell r="E66">
            <v>87808</v>
          </cell>
          <cell r="F66">
            <v>1304826880</v>
          </cell>
        </row>
        <row r="67">
          <cell r="B67">
            <v>11000489</v>
          </cell>
          <cell r="C67" t="str">
            <v>VITAMIN C 250 MG (SUPLEMEN)(DUS100TAB)</v>
          </cell>
          <cell r="D67" t="str">
            <v>DUS</v>
          </cell>
          <cell r="E67">
            <v>597605</v>
          </cell>
          <cell r="F67">
            <v>8791964760</v>
          </cell>
        </row>
        <row r="68">
          <cell r="B68">
            <v>11000697</v>
          </cell>
          <cell r="C68" t="str">
            <v>LACBON GRANUL-SACHET 1 GRAM</v>
          </cell>
          <cell r="D68" t="str">
            <v>DUS</v>
          </cell>
          <cell r="E68">
            <v>5880</v>
          </cell>
          <cell r="F68">
            <v>213444000</v>
          </cell>
        </row>
        <row r="69">
          <cell r="B69">
            <v>11000793</v>
          </cell>
          <cell r="C69" t="str">
            <v>TABLET TAMBAH DARAH NEO (TSG)(DUS100TAB)</v>
          </cell>
          <cell r="D69" t="str">
            <v>DUS</v>
          </cell>
          <cell r="E69">
            <v>1482037</v>
          </cell>
          <cell r="F69">
            <v>21737036679</v>
          </cell>
        </row>
        <row r="70">
          <cell r="B70">
            <v>11001414</v>
          </cell>
          <cell r="C70" t="str">
            <v>ASIFIT PLUS FENUGREEK</v>
          </cell>
          <cell r="D70" t="str">
            <v>DUS</v>
          </cell>
          <cell r="E70">
            <v>4814</v>
          </cell>
          <cell r="F70">
            <v>121933806</v>
          </cell>
        </row>
        <row r="71">
          <cell r="B71">
            <v>11001446</v>
          </cell>
          <cell r="C71" t="str">
            <v>AMBROXOL 30 MG (DUS 100 TAB)-BJN</v>
          </cell>
          <cell r="D71" t="str">
            <v>DUS</v>
          </cell>
          <cell r="E71">
            <v>42750</v>
          </cell>
          <cell r="F71">
            <v>402021000</v>
          </cell>
        </row>
        <row r="72">
          <cell r="B72">
            <v>11001447</v>
          </cell>
          <cell r="C72" t="str">
            <v>AMBROXOL SYRUP (BTL 60 ML)-BJN</v>
          </cell>
          <cell r="D72" t="str">
            <v>BOT</v>
          </cell>
          <cell r="E72">
            <v>161700</v>
          </cell>
          <cell r="F72">
            <v>593924100</v>
          </cell>
        </row>
        <row r="73">
          <cell r="B73">
            <v>11001448</v>
          </cell>
          <cell r="C73" t="str">
            <v>AMLODIPINE 5 MG (DUS 30 TAB)-BJN</v>
          </cell>
          <cell r="D73" t="str">
            <v>DUS</v>
          </cell>
          <cell r="E73">
            <v>93333</v>
          </cell>
          <cell r="F73">
            <v>2799990</v>
          </cell>
        </row>
        <row r="74">
          <cell r="B74">
            <v>11001449</v>
          </cell>
          <cell r="C74" t="str">
            <v>AMLODIPINE 10 MG (DUS 30 TAB)-BJN</v>
          </cell>
          <cell r="D74" t="str">
            <v>DUS</v>
          </cell>
          <cell r="E74">
            <v>46665</v>
          </cell>
          <cell r="F74">
            <v>2333250</v>
          </cell>
        </row>
        <row r="75">
          <cell r="B75">
            <v>11001452</v>
          </cell>
          <cell r="C75" t="str">
            <v>ANTASIDA DOEN SUSPENSI-BJN (BTL60ML)-BJN</v>
          </cell>
          <cell r="D75" t="str">
            <v>BOT</v>
          </cell>
          <cell r="E75">
            <v>147000</v>
          </cell>
          <cell r="F75">
            <v>634011000</v>
          </cell>
        </row>
        <row r="76">
          <cell r="B76">
            <v>11001470</v>
          </cell>
          <cell r="C76" t="str">
            <v>CLOPIDOGREL 75 MG (DUS 30 TAB)-BJN</v>
          </cell>
          <cell r="D76" t="str">
            <v>DUS</v>
          </cell>
          <cell r="E76">
            <v>565784</v>
          </cell>
          <cell r="F76">
            <v>8552390944</v>
          </cell>
        </row>
        <row r="77">
          <cell r="B77">
            <v>11001472</v>
          </cell>
          <cell r="C77" t="str">
            <v>COTRIMOXAZOLE SUSPENSI (BTL 60 ML)-BJN</v>
          </cell>
          <cell r="D77" t="str">
            <v>BOT</v>
          </cell>
          <cell r="E77">
            <v>43258</v>
          </cell>
          <cell r="F77">
            <v>232641524</v>
          </cell>
        </row>
        <row r="78">
          <cell r="B78">
            <v>11001478</v>
          </cell>
          <cell r="C78" t="str">
            <v>DIMENHYDRINATE 50 MG (DUS 100 TAB)-BJN</v>
          </cell>
          <cell r="D78" t="str">
            <v>DUS</v>
          </cell>
          <cell r="E78">
            <v>70200</v>
          </cell>
          <cell r="F78">
            <v>715548600</v>
          </cell>
        </row>
        <row r="79">
          <cell r="B79">
            <v>11001483</v>
          </cell>
          <cell r="C79" t="str">
            <v>ERSYLAN SYRUP (BTL 60 ML)-BJN</v>
          </cell>
          <cell r="D79" t="str">
            <v>BOT</v>
          </cell>
          <cell r="E79">
            <v>38105</v>
          </cell>
          <cell r="F79">
            <v>252559940</v>
          </cell>
        </row>
        <row r="80">
          <cell r="B80">
            <v>11001489</v>
          </cell>
          <cell r="C80" t="str">
            <v>EXTRALAC SYRUP (BTL 60 ML)-BJN</v>
          </cell>
          <cell r="D80" t="str">
            <v>BOT</v>
          </cell>
          <cell r="E80">
            <v>9099</v>
          </cell>
          <cell r="F80">
            <v>163885122</v>
          </cell>
        </row>
        <row r="81">
          <cell r="B81">
            <v>11001517</v>
          </cell>
          <cell r="C81" t="str">
            <v>MAGASIDA SUSPENSI (BTL 60 ML)-BJN</v>
          </cell>
          <cell r="D81" t="str">
            <v>BOT</v>
          </cell>
          <cell r="E81">
            <v>29106</v>
          </cell>
          <cell r="F81">
            <v>172802322</v>
          </cell>
        </row>
        <row r="82">
          <cell r="B82">
            <v>11001518</v>
          </cell>
          <cell r="C82" t="str">
            <v>MAGASIDA TABLET (DUS 10 TAB)-BJN</v>
          </cell>
          <cell r="D82" t="str">
            <v>DUS</v>
          </cell>
          <cell r="E82">
            <v>60000</v>
          </cell>
          <cell r="F82">
            <v>600000</v>
          </cell>
        </row>
        <row r="83">
          <cell r="B83">
            <v>11001536</v>
          </cell>
          <cell r="C83" t="str">
            <v>ORALIT (DUS 100 SASE)-BJN</v>
          </cell>
          <cell r="D83" t="str">
            <v>DUS</v>
          </cell>
          <cell r="E83">
            <v>1036</v>
          </cell>
          <cell r="F83">
            <v>55132812</v>
          </cell>
        </row>
        <row r="84">
          <cell r="B84">
            <v>11001542</v>
          </cell>
          <cell r="C84" t="str">
            <v>PIROXICAM 10 MG (DUS 100 TAB)-BJN</v>
          </cell>
          <cell r="D84" t="str">
            <v>DUS</v>
          </cell>
          <cell r="E84">
            <v>65333</v>
          </cell>
          <cell r="F84">
            <v>450079037</v>
          </cell>
        </row>
        <row r="85">
          <cell r="B85">
            <v>11001543</v>
          </cell>
          <cell r="C85" t="str">
            <v>PIROXICAM 20 MG (DUS 100 TAB)-BJN</v>
          </cell>
          <cell r="D85" t="str">
            <v>DUS</v>
          </cell>
          <cell r="E85">
            <v>32340</v>
          </cell>
          <cell r="F85">
            <v>304869180</v>
          </cell>
        </row>
        <row r="86">
          <cell r="B86">
            <v>11001576</v>
          </cell>
          <cell r="C86" t="str">
            <v>VITAMIN C 100MG TAB(SUPL)(DUS100TAB)-BJN</v>
          </cell>
          <cell r="D86" t="str">
            <v>DUS</v>
          </cell>
          <cell r="E86">
            <v>19600</v>
          </cell>
          <cell r="F86">
            <v>1960000</v>
          </cell>
        </row>
        <row r="87">
          <cell r="B87">
            <v>11001578</v>
          </cell>
          <cell r="C87" t="str">
            <v>VITAMIN C 50 MG TAB(SUPL)(DUS100TAB)-BJN</v>
          </cell>
          <cell r="D87" t="str">
            <v>DUS</v>
          </cell>
          <cell r="E87">
            <v>882000</v>
          </cell>
          <cell r="F87">
            <v>88200000</v>
          </cell>
        </row>
        <row r="88">
          <cell r="B88">
            <v>11001739</v>
          </cell>
          <cell r="C88" t="str">
            <v>ERSYLAN EXPECTORANT 60ML - BJN</v>
          </cell>
          <cell r="D88" t="str">
            <v>BOT</v>
          </cell>
          <cell r="E88">
            <v>39198</v>
          </cell>
          <cell r="F88">
            <v>443682162</v>
          </cell>
        </row>
        <row r="89">
          <cell r="B89">
            <v>11001784</v>
          </cell>
          <cell r="C89" t="str">
            <v>FITUNO IMMUNE KIDS 60ML</v>
          </cell>
          <cell r="D89" t="str">
            <v>BOT</v>
          </cell>
          <cell r="E89">
            <v>98003</v>
          </cell>
          <cell r="F89">
            <v>1204260864</v>
          </cell>
        </row>
        <row r="90">
          <cell r="B90">
            <v>11001823</v>
          </cell>
          <cell r="C90" t="str">
            <v>FITUNO IMMUNE KIDS 100 ML</v>
          </cell>
          <cell r="D90" t="str">
            <v>BOT</v>
          </cell>
          <cell r="E90">
            <v>98000</v>
          </cell>
          <cell r="F90">
            <v>1626702000</v>
          </cell>
        </row>
        <row r="91">
          <cell r="B91">
            <v>11001864</v>
          </cell>
          <cell r="C91" t="str">
            <v>CETIRIZINE DIHYDROCHLORIDE SYR 5MG/ML</v>
          </cell>
          <cell r="D91" t="str">
            <v>BOT</v>
          </cell>
          <cell r="E91">
            <v>23356</v>
          </cell>
          <cell r="F91">
            <v>117924444</v>
          </cell>
        </row>
        <row r="92">
          <cell r="B92">
            <v>11001980</v>
          </cell>
          <cell r="C92" t="str">
            <v>FERMOL DEMAM ANAK 60 ML RASA STRAWBERRY</v>
          </cell>
          <cell r="D92" t="str">
            <v>BOT</v>
          </cell>
          <cell r="E92">
            <v>37195</v>
          </cell>
          <cell r="F92">
            <v>391551765</v>
          </cell>
        </row>
        <row r="93">
          <cell r="B93">
            <v>11002046</v>
          </cell>
          <cell r="C93" t="str">
            <v>ENKASARI HERBAL (BTL@120 ML)</v>
          </cell>
          <cell r="D93" t="str">
            <v>BOT</v>
          </cell>
          <cell r="E93">
            <v>363824</v>
          </cell>
          <cell r="F93">
            <v>1796926736</v>
          </cell>
        </row>
        <row r="94">
          <cell r="B94">
            <v>11002047</v>
          </cell>
          <cell r="C94" t="str">
            <v>LOVEQUIN 500 MG TSS DUS 20 TAB</v>
          </cell>
          <cell r="D94" t="str">
            <v>DUS</v>
          </cell>
          <cell r="E94">
            <v>12646</v>
          </cell>
          <cell r="F94">
            <v>132428912</v>
          </cell>
        </row>
        <row r="95">
          <cell r="B95">
            <v>11002048</v>
          </cell>
          <cell r="C95" t="str">
            <v>LEVOFLOXACIN HEMIHYDRATE 500 MG TSS</v>
          </cell>
          <cell r="D95" t="str">
            <v>DUS</v>
          </cell>
          <cell r="E95">
            <v>177232</v>
          </cell>
          <cell r="F95">
            <v>4857397424</v>
          </cell>
        </row>
        <row r="96">
          <cell r="B96">
            <v>11002083</v>
          </cell>
          <cell r="C96" t="str">
            <v>ROSUVASTATIN CALCIUM 20 MG (DUS 30 TAB)</v>
          </cell>
          <cell r="D96" t="str">
            <v>DUS</v>
          </cell>
          <cell r="E96">
            <v>16667</v>
          </cell>
          <cell r="F96">
            <v>355273772</v>
          </cell>
        </row>
        <row r="97">
          <cell r="B97">
            <v>11002085</v>
          </cell>
          <cell r="C97" t="str">
            <v>FAVIPIRAVIR 200 MG (DUS 100 TAB)</v>
          </cell>
          <cell r="D97" t="str">
            <v>DUS</v>
          </cell>
          <cell r="E97">
            <v>655174</v>
          </cell>
          <cell r="F97">
            <v>448211085140</v>
          </cell>
        </row>
        <row r="98">
          <cell r="B98">
            <v>11002086</v>
          </cell>
          <cell r="C98" t="str">
            <v>VALSARTAN 160 MG TSS (DUS 30 TAB)</v>
          </cell>
          <cell r="D98" t="str">
            <v>DUS</v>
          </cell>
          <cell r="E98">
            <v>55813</v>
          </cell>
          <cell r="F98">
            <v>816116455</v>
          </cell>
        </row>
        <row r="99">
          <cell r="B99">
            <v>11002114</v>
          </cell>
          <cell r="C99" t="str">
            <v>ETHAMBUTOL HCL TSS 400 MG</v>
          </cell>
          <cell r="D99" t="str">
            <v>DUS</v>
          </cell>
          <cell r="E99">
            <v>5000</v>
          </cell>
          <cell r="F99">
            <v>1676590000</v>
          </cell>
        </row>
        <row r="100">
          <cell r="B100">
            <v>11002118</v>
          </cell>
          <cell r="C100" t="str">
            <v>PANKREON FOR CHILDREN 5 G SACHET-BJN</v>
          </cell>
          <cell r="D100" t="str">
            <v>DUS</v>
          </cell>
          <cell r="E100">
            <v>11695</v>
          </cell>
          <cell r="F100">
            <v>280563050</v>
          </cell>
        </row>
        <row r="101">
          <cell r="B101">
            <v>11002134</v>
          </cell>
          <cell r="C101" t="str">
            <v>VALSARTAN 80 MG DUS 30 TAB - BJN</v>
          </cell>
          <cell r="D101" t="str">
            <v>DUS</v>
          </cell>
          <cell r="E101">
            <v>145680</v>
          </cell>
          <cell r="F101">
            <v>1644290160</v>
          </cell>
        </row>
        <row r="102">
          <cell r="B102">
            <v>11002180</v>
          </cell>
          <cell r="C102" t="str">
            <v>LISINOPRIL DIHYDRATE 5 MG 50 TAB</v>
          </cell>
          <cell r="D102" t="str">
            <v>DUS</v>
          </cell>
          <cell r="E102">
            <v>28000</v>
          </cell>
          <cell r="F102">
            <v>560</v>
          </cell>
        </row>
        <row r="103">
          <cell r="B103">
            <v>11002181</v>
          </cell>
          <cell r="C103" t="str">
            <v>LISINOPRIL DIHYDRATE 10 MG 50 TAB</v>
          </cell>
          <cell r="D103" t="str">
            <v>DUS</v>
          </cell>
          <cell r="E103">
            <v>14000</v>
          </cell>
          <cell r="F103">
            <v>280</v>
          </cell>
        </row>
        <row r="104">
          <cell r="B104">
            <v>11002183</v>
          </cell>
          <cell r="C104" t="str">
            <v>AVICOV 200 MG TSS</v>
          </cell>
          <cell r="D104" t="str">
            <v>DUS</v>
          </cell>
          <cell r="E104">
            <v>129480</v>
          </cell>
          <cell r="F104">
            <v>72533420160</v>
          </cell>
        </row>
        <row r="105">
          <cell r="F105">
            <v>767059026175</v>
          </cell>
        </row>
      </sheetData>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efreshError="1">
        <row r="1">
          <cell r="B1" t="str">
            <v>Material</v>
          </cell>
          <cell r="C1" t="str">
            <v>Plant</v>
          </cell>
          <cell r="D1" t="str">
            <v>Valuation Type</v>
          </cell>
          <cell r="E1" t="str">
            <v>Material description</v>
          </cell>
          <cell r="F1" t="str">
            <v>Last Change</v>
          </cell>
          <cell r="G1" t="str">
            <v>Material type</v>
          </cell>
          <cell r="H1" t="str">
            <v>Material Group</v>
          </cell>
          <cell r="I1" t="str">
            <v>Base Unit of Measure</v>
          </cell>
          <cell r="J1" t="str">
            <v>Purchasing group</v>
          </cell>
          <cell r="K1" t="str">
            <v>ABC Indicator</v>
          </cell>
          <cell r="L1" t="str">
            <v>MRP Type</v>
          </cell>
          <cell r="M1" t="str">
            <v>Valuation Class</v>
          </cell>
          <cell r="N1" t="str">
            <v>Price control</v>
          </cell>
          <cell r="O1" t="str">
            <v>Price</v>
          </cell>
        </row>
        <row r="2">
          <cell r="B2">
            <v>11000145</v>
          </cell>
          <cell r="C2" t="str">
            <v>1102</v>
          </cell>
          <cell r="D2" t="str">
            <v/>
          </cell>
          <cell r="E2" t="str">
            <v>ALBENDAZOL 400 MG (DUS 100 TAB KUNYAH)</v>
          </cell>
          <cell r="F2">
            <v>44053</v>
          </cell>
          <cell r="G2" t="str">
            <v>ZPJ1</v>
          </cell>
          <cell r="H2" t="str">
            <v>P-10000</v>
          </cell>
          <cell r="I2" t="str">
            <v>BTR</v>
          </cell>
          <cell r="J2" t="str">
            <v>106</v>
          </cell>
          <cell r="K2" t="str">
            <v/>
          </cell>
          <cell r="L2" t="str">
            <v>M0</v>
          </cell>
          <cell r="M2" t="str">
            <v>1100</v>
          </cell>
          <cell r="N2" t="str">
            <v>S</v>
          </cell>
          <cell r="O2">
            <v>33747</v>
          </cell>
        </row>
        <row r="3">
          <cell r="B3">
            <v>11000146</v>
          </cell>
          <cell r="C3" t="str">
            <v>1102</v>
          </cell>
          <cell r="D3" t="str">
            <v/>
          </cell>
          <cell r="E3" t="str">
            <v>ALLOPURINOL 100 MG (DUS 100 TAB)</v>
          </cell>
          <cell r="F3">
            <v>44053</v>
          </cell>
          <cell r="G3" t="str">
            <v>ZPJ1</v>
          </cell>
          <cell r="H3" t="str">
            <v>P-10000</v>
          </cell>
          <cell r="I3" t="str">
            <v>BTR</v>
          </cell>
          <cell r="J3" t="str">
            <v>106</v>
          </cell>
          <cell r="K3" t="str">
            <v/>
          </cell>
          <cell r="L3" t="str">
            <v>M0</v>
          </cell>
          <cell r="M3" t="str">
            <v>1100</v>
          </cell>
          <cell r="N3" t="str">
            <v>S</v>
          </cell>
          <cell r="O3">
            <v>19489</v>
          </cell>
        </row>
        <row r="4">
          <cell r="B4">
            <v>11000147</v>
          </cell>
          <cell r="C4" t="str">
            <v>1102</v>
          </cell>
          <cell r="D4" t="str">
            <v/>
          </cell>
          <cell r="E4" t="str">
            <v>AMBROXOL 30 MG (DUS 100 TAB)</v>
          </cell>
          <cell r="F4">
            <v>44053</v>
          </cell>
          <cell r="G4" t="str">
            <v>ZPJ1</v>
          </cell>
          <cell r="H4" t="str">
            <v>P-10000</v>
          </cell>
          <cell r="I4" t="str">
            <v>BTR</v>
          </cell>
          <cell r="J4" t="str">
            <v>106</v>
          </cell>
          <cell r="K4" t="str">
            <v/>
          </cell>
          <cell r="L4" t="str">
            <v>M0</v>
          </cell>
          <cell r="M4" t="str">
            <v>1100</v>
          </cell>
          <cell r="N4" t="str">
            <v>S</v>
          </cell>
          <cell r="O4">
            <v>15079</v>
          </cell>
        </row>
        <row r="5">
          <cell r="B5">
            <v>11000148</v>
          </cell>
          <cell r="C5" t="str">
            <v>1102</v>
          </cell>
          <cell r="D5" t="str">
            <v/>
          </cell>
          <cell r="E5" t="str">
            <v>AMBROXOL 30 MG (HK)-STRIP 10X10 TABLET</v>
          </cell>
          <cell r="F5">
            <v>44053</v>
          </cell>
          <cell r="G5" t="str">
            <v>ZPJ1</v>
          </cell>
          <cell r="H5" t="str">
            <v>P-10000</v>
          </cell>
          <cell r="I5" t="str">
            <v>BTR</v>
          </cell>
          <cell r="J5" t="str">
            <v>106</v>
          </cell>
          <cell r="K5" t="str">
            <v/>
          </cell>
          <cell r="L5" t="str">
            <v>M0</v>
          </cell>
          <cell r="M5" t="str">
            <v>1100</v>
          </cell>
          <cell r="N5" t="str">
            <v>S</v>
          </cell>
          <cell r="O5">
            <v>15320</v>
          </cell>
        </row>
        <row r="6">
          <cell r="B6">
            <v>11000149</v>
          </cell>
          <cell r="C6" t="str">
            <v>1102</v>
          </cell>
          <cell r="D6" t="str">
            <v/>
          </cell>
          <cell r="E6" t="str">
            <v>AMBROXOL SIRUP (BTL 60 ML)</v>
          </cell>
          <cell r="F6">
            <v>44053</v>
          </cell>
          <cell r="G6" t="str">
            <v>ZPJ1</v>
          </cell>
          <cell r="H6" t="str">
            <v>P-10000</v>
          </cell>
          <cell r="I6" t="str">
            <v>BT</v>
          </cell>
          <cell r="J6" t="str">
            <v>106</v>
          </cell>
          <cell r="K6" t="str">
            <v/>
          </cell>
          <cell r="L6" t="str">
            <v>M0</v>
          </cell>
          <cell r="M6" t="str">
            <v>1100</v>
          </cell>
          <cell r="N6" t="str">
            <v>S</v>
          </cell>
          <cell r="O6">
            <v>3639</v>
          </cell>
        </row>
        <row r="7">
          <cell r="B7">
            <v>11000150</v>
          </cell>
          <cell r="C7" t="str">
            <v>1102</v>
          </cell>
          <cell r="D7" t="str">
            <v/>
          </cell>
          <cell r="E7" t="str">
            <v>AMLODIPINE  5 MG (DUS 50 TAB)</v>
          </cell>
          <cell r="F7">
            <v>44053</v>
          </cell>
          <cell r="G7" t="str">
            <v>ZPJ1</v>
          </cell>
          <cell r="H7" t="str">
            <v>P-10000</v>
          </cell>
          <cell r="I7" t="str">
            <v>BTR</v>
          </cell>
          <cell r="J7" t="str">
            <v>106</v>
          </cell>
          <cell r="K7" t="str">
            <v/>
          </cell>
          <cell r="L7" t="str">
            <v>M0</v>
          </cell>
          <cell r="M7" t="str">
            <v>1100</v>
          </cell>
          <cell r="N7" t="str">
            <v>S</v>
          </cell>
          <cell r="O7">
            <v>6238</v>
          </cell>
        </row>
        <row r="8">
          <cell r="B8">
            <v>11000151</v>
          </cell>
          <cell r="C8" t="str">
            <v>1102</v>
          </cell>
          <cell r="D8" t="str">
            <v/>
          </cell>
          <cell r="E8" t="str">
            <v>AMLODIPINE 10 MG (DUS 50 TAB)</v>
          </cell>
          <cell r="F8">
            <v>44053</v>
          </cell>
          <cell r="G8" t="str">
            <v>ZPJ1</v>
          </cell>
          <cell r="H8" t="str">
            <v>P-10000</v>
          </cell>
          <cell r="I8" t="str">
            <v>BTR</v>
          </cell>
          <cell r="J8" t="str">
            <v>106</v>
          </cell>
          <cell r="K8" t="str">
            <v/>
          </cell>
          <cell r="L8" t="str">
            <v>M0</v>
          </cell>
          <cell r="M8" t="str">
            <v>1100</v>
          </cell>
          <cell r="N8" t="str">
            <v>S</v>
          </cell>
          <cell r="O8">
            <v>7134</v>
          </cell>
        </row>
        <row r="9">
          <cell r="B9">
            <v>11000152</v>
          </cell>
          <cell r="C9" t="str">
            <v>1102</v>
          </cell>
          <cell r="D9" t="str">
            <v/>
          </cell>
          <cell r="E9" t="str">
            <v>ANTASIDA DOEN (DUS 100 TAB)</v>
          </cell>
          <cell r="F9">
            <v>44053</v>
          </cell>
          <cell r="G9" t="str">
            <v>ZPJ1</v>
          </cell>
          <cell r="H9" t="str">
            <v>P-10000</v>
          </cell>
          <cell r="I9" t="str">
            <v>BTR</v>
          </cell>
          <cell r="J9" t="str">
            <v>106</v>
          </cell>
          <cell r="K9" t="str">
            <v/>
          </cell>
          <cell r="L9" t="str">
            <v>M0</v>
          </cell>
          <cell r="M9" t="str">
            <v>1100</v>
          </cell>
          <cell r="N9" t="str">
            <v>S</v>
          </cell>
          <cell r="O9">
            <v>21298</v>
          </cell>
        </row>
        <row r="10">
          <cell r="B10">
            <v>11000153</v>
          </cell>
          <cell r="C10" t="str">
            <v>1102</v>
          </cell>
          <cell r="D10" t="str">
            <v/>
          </cell>
          <cell r="E10" t="str">
            <v>ACT / KOMBIPAK MALARIA (BLISTER)</v>
          </cell>
          <cell r="F10">
            <v>43894</v>
          </cell>
          <cell r="G10" t="str">
            <v>ZPJ1</v>
          </cell>
          <cell r="H10" t="str">
            <v>P-10000</v>
          </cell>
          <cell r="I10" t="str">
            <v>BTR</v>
          </cell>
          <cell r="J10" t="str">
            <v>106</v>
          </cell>
          <cell r="K10" t="str">
            <v/>
          </cell>
          <cell r="L10" t="str">
            <v>M0</v>
          </cell>
          <cell r="M10" t="str">
            <v>1100</v>
          </cell>
          <cell r="N10" t="str">
            <v>S</v>
          </cell>
          <cell r="O10">
            <v>12175</v>
          </cell>
        </row>
        <row r="11">
          <cell r="B11">
            <v>11000154</v>
          </cell>
          <cell r="C11" t="str">
            <v>1102</v>
          </cell>
          <cell r="D11" t="str">
            <v/>
          </cell>
          <cell r="E11" t="str">
            <v>ASAM USNAT</v>
          </cell>
          <cell r="F11">
            <v>43839</v>
          </cell>
          <cell r="G11" t="str">
            <v>ZPJ1</v>
          </cell>
          <cell r="H11" t="str">
            <v>P-10000</v>
          </cell>
          <cell r="I11" t="str">
            <v>KG</v>
          </cell>
          <cell r="J11" t="str">
            <v>106</v>
          </cell>
          <cell r="K11" t="str">
            <v/>
          </cell>
          <cell r="L11" t="str">
            <v>M0</v>
          </cell>
          <cell r="M11" t="str">
            <v>1100</v>
          </cell>
          <cell r="N11" t="str">
            <v>S</v>
          </cell>
          <cell r="O11">
            <v>25448954</v>
          </cell>
        </row>
        <row r="12">
          <cell r="B12">
            <v>11000155</v>
          </cell>
          <cell r="C12" t="str">
            <v>1102</v>
          </cell>
          <cell r="D12" t="str">
            <v/>
          </cell>
          <cell r="E12" t="str">
            <v>ASIFIT  KAPLET-BLISTER 3X10 KAPL</v>
          </cell>
          <cell r="F12">
            <v>43892</v>
          </cell>
          <cell r="G12" t="str">
            <v>ZPJ1</v>
          </cell>
          <cell r="H12" t="str">
            <v>P-10000</v>
          </cell>
          <cell r="I12" t="str">
            <v>BTR</v>
          </cell>
          <cell r="J12" t="str">
            <v>106</v>
          </cell>
          <cell r="K12" t="str">
            <v/>
          </cell>
          <cell r="L12" t="str">
            <v>M0</v>
          </cell>
          <cell r="M12" t="str">
            <v>1100</v>
          </cell>
          <cell r="N12" t="str">
            <v>S</v>
          </cell>
          <cell r="O12">
            <v>13214</v>
          </cell>
        </row>
        <row r="13">
          <cell r="B13">
            <v>11000156</v>
          </cell>
          <cell r="C13" t="str">
            <v>1102</v>
          </cell>
          <cell r="D13" t="str">
            <v/>
          </cell>
          <cell r="E13" t="str">
            <v>ASIFIT  KAPLET-BT 30 KAPLET</v>
          </cell>
          <cell r="F13">
            <v>43838</v>
          </cell>
          <cell r="G13" t="str">
            <v>ZPJ1</v>
          </cell>
          <cell r="H13" t="str">
            <v>P-10000</v>
          </cell>
          <cell r="I13" t="str">
            <v>BTR</v>
          </cell>
          <cell r="J13" t="str">
            <v>106</v>
          </cell>
          <cell r="K13" t="str">
            <v/>
          </cell>
          <cell r="L13" t="str">
            <v>M0</v>
          </cell>
          <cell r="M13" t="str">
            <v>1100</v>
          </cell>
          <cell r="N13" t="str">
            <v>S</v>
          </cell>
          <cell r="O13">
            <v>16823</v>
          </cell>
        </row>
        <row r="14">
          <cell r="B14">
            <v>11000157</v>
          </cell>
          <cell r="C14" t="str">
            <v>1102</v>
          </cell>
          <cell r="D14" t="str">
            <v/>
          </cell>
          <cell r="E14" t="str">
            <v>BATUGIN ELIXIR -BT 120 ML</v>
          </cell>
          <cell r="F14">
            <v>44053</v>
          </cell>
          <cell r="G14" t="str">
            <v>ZPJ1</v>
          </cell>
          <cell r="H14" t="str">
            <v>P-10000</v>
          </cell>
          <cell r="I14" t="str">
            <v>BT</v>
          </cell>
          <cell r="J14" t="str">
            <v>106</v>
          </cell>
          <cell r="K14" t="str">
            <v/>
          </cell>
          <cell r="L14" t="str">
            <v>M0</v>
          </cell>
          <cell r="M14" t="str">
            <v>1100</v>
          </cell>
          <cell r="N14" t="str">
            <v>S</v>
          </cell>
          <cell r="O14">
            <v>4346</v>
          </cell>
        </row>
        <row r="15">
          <cell r="B15">
            <v>11000158</v>
          </cell>
          <cell r="C15" t="str">
            <v>1102</v>
          </cell>
          <cell r="D15" t="str">
            <v/>
          </cell>
          <cell r="E15" t="str">
            <v>BATUGIN ELIXIR -BT 300 ML</v>
          </cell>
          <cell r="F15">
            <v>44053</v>
          </cell>
          <cell r="G15" t="str">
            <v>ZPJ1</v>
          </cell>
          <cell r="H15" t="str">
            <v>P-10000</v>
          </cell>
          <cell r="I15" t="str">
            <v>BT</v>
          </cell>
          <cell r="J15" t="str">
            <v>106</v>
          </cell>
          <cell r="K15" t="str">
            <v/>
          </cell>
          <cell r="L15" t="str">
            <v>M0</v>
          </cell>
          <cell r="M15" t="str">
            <v>1100</v>
          </cell>
          <cell r="N15" t="str">
            <v>S</v>
          </cell>
          <cell r="O15">
            <v>8210</v>
          </cell>
        </row>
        <row r="16">
          <cell r="B16">
            <v>11000159</v>
          </cell>
          <cell r="C16" t="str">
            <v>1102</v>
          </cell>
          <cell r="D16" t="str">
            <v/>
          </cell>
          <cell r="E16" t="str">
            <v>BATUGIN SIRUP-SACHET 15 ML</v>
          </cell>
          <cell r="F16">
            <v>44053</v>
          </cell>
          <cell r="G16" t="str">
            <v>ZPJ1</v>
          </cell>
          <cell r="H16" t="str">
            <v>P-10000</v>
          </cell>
          <cell r="I16" t="str">
            <v>SC</v>
          </cell>
          <cell r="J16" t="str">
            <v>106</v>
          </cell>
          <cell r="K16" t="str">
            <v/>
          </cell>
          <cell r="L16" t="str">
            <v>M0</v>
          </cell>
          <cell r="M16" t="str">
            <v>1100</v>
          </cell>
          <cell r="N16" t="str">
            <v>S</v>
          </cell>
          <cell r="O16">
            <v>9565</v>
          </cell>
        </row>
        <row r="17">
          <cell r="B17">
            <v>11000160</v>
          </cell>
          <cell r="C17" t="str">
            <v>1102</v>
          </cell>
          <cell r="D17" t="str">
            <v/>
          </cell>
          <cell r="E17" t="str">
            <v>BEKAMIN C FORTE 250 MG-BT 100 TABLET</v>
          </cell>
          <cell r="F17">
            <v>43861</v>
          </cell>
          <cell r="G17" t="str">
            <v>ZPJ1</v>
          </cell>
          <cell r="H17" t="str">
            <v>P-10000</v>
          </cell>
          <cell r="I17" t="str">
            <v>BTR</v>
          </cell>
          <cell r="J17" t="str">
            <v>106</v>
          </cell>
          <cell r="K17" t="str">
            <v/>
          </cell>
          <cell r="L17" t="str">
            <v>M0</v>
          </cell>
          <cell r="M17" t="str">
            <v>1100</v>
          </cell>
          <cell r="N17" t="str">
            <v>S</v>
          </cell>
          <cell r="O17">
            <v>13003</v>
          </cell>
        </row>
        <row r="18">
          <cell r="B18">
            <v>11000161</v>
          </cell>
          <cell r="C18" t="str">
            <v>1102</v>
          </cell>
          <cell r="D18" t="str">
            <v/>
          </cell>
          <cell r="E18" t="str">
            <v>CAPTOPRIL 12.5 MG TAB (DUS 100 TAB)</v>
          </cell>
          <cell r="F18">
            <v>44053</v>
          </cell>
          <cell r="G18" t="str">
            <v>ZPJ1</v>
          </cell>
          <cell r="H18" t="str">
            <v>P-10000</v>
          </cell>
          <cell r="I18" t="str">
            <v>BTR</v>
          </cell>
          <cell r="J18" t="str">
            <v>106</v>
          </cell>
          <cell r="K18" t="str">
            <v/>
          </cell>
          <cell r="L18" t="str">
            <v>M0</v>
          </cell>
          <cell r="M18" t="str">
            <v>1100</v>
          </cell>
          <cell r="N18" t="str">
            <v>S</v>
          </cell>
          <cell r="O18">
            <v>11403</v>
          </cell>
        </row>
        <row r="19">
          <cell r="B19">
            <v>11000162</v>
          </cell>
          <cell r="C19" t="str">
            <v>1102</v>
          </cell>
          <cell r="D19" t="str">
            <v/>
          </cell>
          <cell r="E19" t="str">
            <v>CAPTOPRIL 25 MG (DUS 60 TAB)</v>
          </cell>
          <cell r="F19">
            <v>44053</v>
          </cell>
          <cell r="G19" t="str">
            <v>ZPJ1</v>
          </cell>
          <cell r="H19" t="str">
            <v>P-10000</v>
          </cell>
          <cell r="I19" t="str">
            <v>BTR</v>
          </cell>
          <cell r="J19" t="str">
            <v>106</v>
          </cell>
          <cell r="K19" t="str">
            <v/>
          </cell>
          <cell r="L19" t="str">
            <v>M0</v>
          </cell>
          <cell r="M19" t="str">
            <v>1100</v>
          </cell>
          <cell r="N19" t="str">
            <v>S</v>
          </cell>
          <cell r="O19">
            <v>14095</v>
          </cell>
        </row>
        <row r="20">
          <cell r="B20">
            <v>11000163</v>
          </cell>
          <cell r="C20" t="str">
            <v>1102</v>
          </cell>
          <cell r="D20" t="str">
            <v/>
          </cell>
          <cell r="E20" t="str">
            <v>CARTYLO 80 MG-STRIP 10X10 TABLET</v>
          </cell>
          <cell r="F20">
            <v>44053</v>
          </cell>
          <cell r="G20" t="str">
            <v>ZPJ1</v>
          </cell>
          <cell r="H20" t="str">
            <v>P-10000</v>
          </cell>
          <cell r="I20" t="str">
            <v>BTR</v>
          </cell>
          <cell r="J20" t="str">
            <v>106</v>
          </cell>
          <cell r="K20" t="str">
            <v/>
          </cell>
          <cell r="L20" t="str">
            <v>M0</v>
          </cell>
          <cell r="M20" t="str">
            <v>1100</v>
          </cell>
          <cell r="N20" t="str">
            <v>S</v>
          </cell>
          <cell r="O20">
            <v>20372</v>
          </cell>
        </row>
        <row r="21">
          <cell r="B21">
            <v>11000164</v>
          </cell>
          <cell r="C21" t="str">
            <v>1102</v>
          </cell>
          <cell r="D21" t="str">
            <v/>
          </cell>
          <cell r="E21" t="str">
            <v>CHLORAMPHENICOL SUSPENSI (BTL 60 ML)</v>
          </cell>
          <cell r="F21">
            <v>44053</v>
          </cell>
          <cell r="G21" t="str">
            <v>ZPJ1</v>
          </cell>
          <cell r="H21" t="str">
            <v>P-10000</v>
          </cell>
          <cell r="I21" t="str">
            <v>BT</v>
          </cell>
          <cell r="J21" t="str">
            <v>106</v>
          </cell>
          <cell r="K21" t="str">
            <v/>
          </cell>
          <cell r="L21" t="str">
            <v>M0</v>
          </cell>
          <cell r="M21" t="str">
            <v>1100</v>
          </cell>
          <cell r="N21" t="str">
            <v>S</v>
          </cell>
          <cell r="O21">
            <v>6911</v>
          </cell>
        </row>
        <row r="22">
          <cell r="B22">
            <v>11000165</v>
          </cell>
          <cell r="C22" t="str">
            <v>1102</v>
          </cell>
          <cell r="D22" t="str">
            <v/>
          </cell>
          <cell r="E22" t="str">
            <v>CHLOROQUIN 150 MG TAB (DUS 100)</v>
          </cell>
          <cell r="F22">
            <v>44053</v>
          </cell>
          <cell r="G22" t="str">
            <v>ZPJ1</v>
          </cell>
          <cell r="H22" t="str">
            <v>P-10000</v>
          </cell>
          <cell r="I22" t="str">
            <v>BTR</v>
          </cell>
          <cell r="J22" t="str">
            <v>106</v>
          </cell>
          <cell r="K22" t="str">
            <v/>
          </cell>
          <cell r="L22" t="str">
            <v>M0</v>
          </cell>
          <cell r="M22" t="str">
            <v>1100</v>
          </cell>
          <cell r="N22" t="str">
            <v>S</v>
          </cell>
          <cell r="O22">
            <v>23522</v>
          </cell>
        </row>
        <row r="23">
          <cell r="B23">
            <v>11000166</v>
          </cell>
          <cell r="C23" t="str">
            <v>1102</v>
          </cell>
          <cell r="D23" t="str">
            <v/>
          </cell>
          <cell r="E23" t="str">
            <v>CHLOROQUIN 150 MG (BTL 100 TAB)</v>
          </cell>
          <cell r="F23">
            <v>44029</v>
          </cell>
          <cell r="G23" t="str">
            <v>ZPJ1</v>
          </cell>
          <cell r="H23" t="str">
            <v>P-10000</v>
          </cell>
          <cell r="I23" t="str">
            <v>BTR</v>
          </cell>
          <cell r="J23" t="str">
            <v>106</v>
          </cell>
          <cell r="K23" t="str">
            <v/>
          </cell>
          <cell r="L23" t="str">
            <v>M0</v>
          </cell>
          <cell r="M23" t="str">
            <v>1100</v>
          </cell>
          <cell r="N23" t="str">
            <v>S</v>
          </cell>
          <cell r="O23">
            <v>21240</v>
          </cell>
        </row>
        <row r="24">
          <cell r="B24">
            <v>11000167</v>
          </cell>
          <cell r="C24" t="str">
            <v>1102</v>
          </cell>
          <cell r="D24" t="str">
            <v/>
          </cell>
          <cell r="E24" t="str">
            <v>CHLORPROMAZIN 100 MG (DUS 100 TAB)</v>
          </cell>
          <cell r="F24">
            <v>44053</v>
          </cell>
          <cell r="G24" t="str">
            <v>ZPJ1</v>
          </cell>
          <cell r="H24" t="str">
            <v>P-10000</v>
          </cell>
          <cell r="I24" t="str">
            <v>BTR</v>
          </cell>
          <cell r="J24" t="str">
            <v>106</v>
          </cell>
          <cell r="K24" t="str">
            <v/>
          </cell>
          <cell r="L24" t="str">
            <v>M0</v>
          </cell>
          <cell r="M24" t="str">
            <v>1100</v>
          </cell>
          <cell r="N24" t="str">
            <v>S</v>
          </cell>
          <cell r="O24">
            <v>32341</v>
          </cell>
        </row>
        <row r="25">
          <cell r="B25">
            <v>11000168</v>
          </cell>
          <cell r="C25" t="str">
            <v>1102</v>
          </cell>
          <cell r="D25" t="str">
            <v/>
          </cell>
          <cell r="E25" t="str">
            <v>CHLORPROMAZINE 100 MG (BTL 100 TAB)</v>
          </cell>
          <cell r="F25">
            <v>43878</v>
          </cell>
          <cell r="G25" t="str">
            <v>ZPJ1</v>
          </cell>
          <cell r="H25" t="str">
            <v>P-10000</v>
          </cell>
          <cell r="I25" t="str">
            <v>BTR</v>
          </cell>
          <cell r="J25" t="str">
            <v>106</v>
          </cell>
          <cell r="K25" t="str">
            <v/>
          </cell>
          <cell r="L25" t="str">
            <v>M0</v>
          </cell>
          <cell r="M25" t="str">
            <v>1100</v>
          </cell>
          <cell r="N25" t="str">
            <v>S</v>
          </cell>
          <cell r="O25">
            <v>30645</v>
          </cell>
        </row>
        <row r="26">
          <cell r="B26">
            <v>11000169</v>
          </cell>
          <cell r="C26" t="str">
            <v>1102</v>
          </cell>
          <cell r="D26" t="str">
            <v/>
          </cell>
          <cell r="E26" t="str">
            <v>CIMETIDINE 200 MG (DUS 100 TAB)</v>
          </cell>
          <cell r="F26">
            <v>44053</v>
          </cell>
          <cell r="G26" t="str">
            <v>ZPJ1</v>
          </cell>
          <cell r="H26" t="str">
            <v>P-10000</v>
          </cell>
          <cell r="I26" t="str">
            <v>BTR</v>
          </cell>
          <cell r="J26" t="str">
            <v>106</v>
          </cell>
          <cell r="K26" t="str">
            <v/>
          </cell>
          <cell r="L26" t="str">
            <v>M0</v>
          </cell>
          <cell r="M26" t="str">
            <v>1100</v>
          </cell>
          <cell r="N26" t="str">
            <v>S</v>
          </cell>
          <cell r="O26">
            <v>23919</v>
          </cell>
        </row>
        <row r="27">
          <cell r="B27">
            <v>11000170</v>
          </cell>
          <cell r="C27" t="str">
            <v>1102</v>
          </cell>
          <cell r="D27" t="str">
            <v/>
          </cell>
          <cell r="E27" t="str">
            <v>CLONIDINE 0.15 MG (DUS 100 TAB)</v>
          </cell>
          <cell r="F27">
            <v>44053</v>
          </cell>
          <cell r="G27" t="str">
            <v>ZPJ1</v>
          </cell>
          <cell r="H27" t="str">
            <v>P-10000</v>
          </cell>
          <cell r="I27" t="str">
            <v>BTR</v>
          </cell>
          <cell r="J27" t="str">
            <v>106</v>
          </cell>
          <cell r="K27" t="str">
            <v/>
          </cell>
          <cell r="L27" t="str">
            <v>M0</v>
          </cell>
          <cell r="M27" t="str">
            <v>1100</v>
          </cell>
          <cell r="N27" t="str">
            <v>S</v>
          </cell>
          <cell r="O27">
            <v>13032</v>
          </cell>
        </row>
        <row r="28">
          <cell r="B28">
            <v>11000171</v>
          </cell>
          <cell r="C28" t="str">
            <v>1102</v>
          </cell>
          <cell r="D28" t="str">
            <v/>
          </cell>
          <cell r="E28" t="str">
            <v>CLOPIDOGREL 75 MG (DUS 30 TAB)</v>
          </cell>
          <cell r="F28">
            <v>44053</v>
          </cell>
          <cell r="G28" t="str">
            <v>ZPJ1</v>
          </cell>
          <cell r="H28" t="str">
            <v>P-10000</v>
          </cell>
          <cell r="I28" t="str">
            <v>BTR</v>
          </cell>
          <cell r="J28" t="str">
            <v>106</v>
          </cell>
          <cell r="K28" t="str">
            <v/>
          </cell>
          <cell r="L28" t="str">
            <v>M0</v>
          </cell>
          <cell r="M28" t="str">
            <v>1100</v>
          </cell>
          <cell r="N28" t="str">
            <v>S</v>
          </cell>
          <cell r="O28">
            <v>32229</v>
          </cell>
        </row>
        <row r="29">
          <cell r="B29">
            <v>11000172</v>
          </cell>
          <cell r="C29" t="str">
            <v>1102</v>
          </cell>
          <cell r="D29" t="str">
            <v/>
          </cell>
          <cell r="E29" t="str">
            <v>TROMBIKAF TABLET-STRIP 3X10 TABLET</v>
          </cell>
          <cell r="F29">
            <v>44053</v>
          </cell>
          <cell r="G29" t="str">
            <v>ZPJ1</v>
          </cell>
          <cell r="H29" t="str">
            <v>P-10000</v>
          </cell>
          <cell r="I29" t="str">
            <v>BTR</v>
          </cell>
          <cell r="J29" t="str">
            <v>106</v>
          </cell>
          <cell r="K29" t="str">
            <v/>
          </cell>
          <cell r="L29" t="str">
            <v>M0</v>
          </cell>
          <cell r="M29" t="str">
            <v>1100</v>
          </cell>
          <cell r="N29" t="str">
            <v>S</v>
          </cell>
          <cell r="O29">
            <v>35011</v>
          </cell>
        </row>
        <row r="30">
          <cell r="B30">
            <v>11000173</v>
          </cell>
          <cell r="C30" t="str">
            <v>1102</v>
          </cell>
          <cell r="D30" t="str">
            <v/>
          </cell>
          <cell r="E30" t="str">
            <v>COTRIMOXAZOLE ADULT (DUS 100 TAB)</v>
          </cell>
          <cell r="F30">
            <v>44053</v>
          </cell>
          <cell r="G30" t="str">
            <v>ZPJ1</v>
          </cell>
          <cell r="H30" t="str">
            <v>P-10000</v>
          </cell>
          <cell r="I30" t="str">
            <v>BTR</v>
          </cell>
          <cell r="J30" t="str">
            <v>106</v>
          </cell>
          <cell r="K30" t="str">
            <v/>
          </cell>
          <cell r="L30" t="str">
            <v>M0</v>
          </cell>
          <cell r="M30" t="str">
            <v>1100</v>
          </cell>
          <cell r="N30" t="str">
            <v>S</v>
          </cell>
          <cell r="O30">
            <v>22917</v>
          </cell>
        </row>
        <row r="31">
          <cell r="B31">
            <v>11000174</v>
          </cell>
          <cell r="C31" t="str">
            <v>1102</v>
          </cell>
          <cell r="D31" t="str">
            <v/>
          </cell>
          <cell r="E31" t="str">
            <v>COTRIMOXAZOLE ADUL (BTL 100 TAB)</v>
          </cell>
          <cell r="F31">
            <v>43838</v>
          </cell>
          <cell r="G31" t="str">
            <v>ZPJ1</v>
          </cell>
          <cell r="H31" t="str">
            <v>P-10000</v>
          </cell>
          <cell r="I31" t="str">
            <v>BTR</v>
          </cell>
          <cell r="J31" t="str">
            <v>106</v>
          </cell>
          <cell r="K31" t="str">
            <v/>
          </cell>
          <cell r="L31" t="str">
            <v>M0</v>
          </cell>
          <cell r="M31" t="str">
            <v>1100</v>
          </cell>
          <cell r="N31" t="str">
            <v>S</v>
          </cell>
          <cell r="O31">
            <v>20752</v>
          </cell>
        </row>
        <row r="32">
          <cell r="B32">
            <v>11000175</v>
          </cell>
          <cell r="C32" t="str">
            <v>1102</v>
          </cell>
          <cell r="D32" t="str">
            <v/>
          </cell>
          <cell r="E32" t="str">
            <v>COTRIMOXAZOLE SUSPENSI  (BTL 60 ML)</v>
          </cell>
          <cell r="F32">
            <v>44053</v>
          </cell>
          <cell r="G32" t="str">
            <v>ZPJ1</v>
          </cell>
          <cell r="H32" t="str">
            <v>P-10000</v>
          </cell>
          <cell r="I32" t="str">
            <v>BT</v>
          </cell>
          <cell r="J32" t="str">
            <v>106</v>
          </cell>
          <cell r="K32" t="str">
            <v/>
          </cell>
          <cell r="L32" t="str">
            <v>M0</v>
          </cell>
          <cell r="M32" t="str">
            <v>1100</v>
          </cell>
          <cell r="N32" t="str">
            <v>S</v>
          </cell>
          <cell r="O32">
            <v>5149</v>
          </cell>
        </row>
        <row r="33">
          <cell r="B33">
            <v>11000176</v>
          </cell>
          <cell r="C33" t="str">
            <v>1102</v>
          </cell>
          <cell r="D33" t="str">
            <v/>
          </cell>
          <cell r="E33" t="str">
            <v>CU.T 380 A BKKBN PROGRAM-POUCH (UNIT)</v>
          </cell>
          <cell r="F33">
            <v>43894</v>
          </cell>
          <cell r="G33" t="str">
            <v>ZPJ1</v>
          </cell>
          <cell r="H33" t="str">
            <v>P-10000</v>
          </cell>
          <cell r="I33" t="str">
            <v>UNT</v>
          </cell>
          <cell r="J33" t="str">
            <v>106</v>
          </cell>
          <cell r="K33" t="str">
            <v/>
          </cell>
          <cell r="L33" t="str">
            <v>M0</v>
          </cell>
          <cell r="M33" t="str">
            <v>1100</v>
          </cell>
          <cell r="N33" t="str">
            <v>S</v>
          </cell>
          <cell r="O33">
            <v>4321</v>
          </cell>
        </row>
        <row r="34">
          <cell r="B34">
            <v>11000177</v>
          </cell>
          <cell r="C34" t="str">
            <v>1102</v>
          </cell>
          <cell r="D34" t="str">
            <v/>
          </cell>
          <cell r="E34" t="str">
            <v>CU.T 380 A LIBI-AMP. 1 UNIT</v>
          </cell>
          <cell r="F34">
            <v>43684</v>
          </cell>
          <cell r="G34" t="str">
            <v>ZPJ1</v>
          </cell>
          <cell r="H34" t="str">
            <v>P-10000</v>
          </cell>
          <cell r="I34" t="str">
            <v>UNT</v>
          </cell>
          <cell r="J34" t="str">
            <v>106</v>
          </cell>
          <cell r="K34" t="str">
            <v/>
          </cell>
          <cell r="L34" t="str">
            <v>M0</v>
          </cell>
          <cell r="M34" t="str">
            <v>1100</v>
          </cell>
          <cell r="N34" t="str">
            <v>S</v>
          </cell>
          <cell r="O34">
            <v>7482</v>
          </cell>
        </row>
        <row r="35">
          <cell r="B35">
            <v>11000178</v>
          </cell>
          <cell r="C35" t="str">
            <v>1102</v>
          </cell>
          <cell r="D35" t="str">
            <v/>
          </cell>
          <cell r="E35" t="str">
            <v>CU.T 380 A  LIMAS-AMP. 1 UNIT</v>
          </cell>
          <cell r="F35">
            <v>43861</v>
          </cell>
          <cell r="G35" t="str">
            <v>ZPJ1</v>
          </cell>
          <cell r="H35" t="str">
            <v>P-10000</v>
          </cell>
          <cell r="I35" t="str">
            <v>UNT</v>
          </cell>
          <cell r="J35" t="str">
            <v>106</v>
          </cell>
          <cell r="K35" t="str">
            <v/>
          </cell>
          <cell r="L35" t="str">
            <v>M0</v>
          </cell>
          <cell r="M35" t="str">
            <v>1100</v>
          </cell>
          <cell r="N35" t="str">
            <v>S</v>
          </cell>
          <cell r="O35">
            <v>5949</v>
          </cell>
        </row>
        <row r="36">
          <cell r="B36">
            <v>11000179</v>
          </cell>
          <cell r="C36" t="str">
            <v>1102</v>
          </cell>
          <cell r="D36" t="str">
            <v/>
          </cell>
          <cell r="E36" t="str">
            <v>CU.T 380 A LIBI SAFE LOAD-POUCH 1 UNIT</v>
          </cell>
          <cell r="F36">
            <v>43861</v>
          </cell>
          <cell r="G36" t="str">
            <v>ZPJ1</v>
          </cell>
          <cell r="H36" t="str">
            <v>P-10000</v>
          </cell>
          <cell r="I36" t="str">
            <v>UNT</v>
          </cell>
          <cell r="J36" t="str">
            <v>106</v>
          </cell>
          <cell r="K36" t="str">
            <v/>
          </cell>
          <cell r="L36" t="str">
            <v>M0</v>
          </cell>
          <cell r="M36" t="str">
            <v>1100</v>
          </cell>
          <cell r="N36" t="str">
            <v>S</v>
          </cell>
          <cell r="O36">
            <v>8268</v>
          </cell>
        </row>
        <row r="37">
          <cell r="B37">
            <v>11000180</v>
          </cell>
          <cell r="C37" t="str">
            <v>1102</v>
          </cell>
          <cell r="D37" t="str">
            <v/>
          </cell>
          <cell r="E37" t="str">
            <v>CU T 380 A LIMAS SAFE LOAD-AMP. 1 UNIT</v>
          </cell>
          <cell r="F37">
            <v>43861</v>
          </cell>
          <cell r="G37" t="str">
            <v>ZPJ1</v>
          </cell>
          <cell r="H37" t="str">
            <v>P-10000</v>
          </cell>
          <cell r="I37" t="str">
            <v>UNT</v>
          </cell>
          <cell r="J37" t="str">
            <v>106</v>
          </cell>
          <cell r="K37" t="str">
            <v/>
          </cell>
          <cell r="L37" t="str">
            <v>M0</v>
          </cell>
          <cell r="M37" t="str">
            <v>1100</v>
          </cell>
          <cell r="N37" t="str">
            <v>S</v>
          </cell>
          <cell r="O37">
            <v>9240</v>
          </cell>
        </row>
        <row r="38">
          <cell r="B38">
            <v>11000181</v>
          </cell>
          <cell r="C38" t="str">
            <v>1102</v>
          </cell>
          <cell r="D38" t="str">
            <v/>
          </cell>
          <cell r="E38" t="str">
            <v>CUT 380A POST PARTUM SAFE LOAD-DUS 25 UN</v>
          </cell>
          <cell r="F38">
            <v>43684</v>
          </cell>
          <cell r="G38" t="str">
            <v>ZPJ1</v>
          </cell>
          <cell r="H38" t="str">
            <v>P-10000</v>
          </cell>
          <cell r="I38" t="str">
            <v>UNT</v>
          </cell>
          <cell r="J38" t="str">
            <v>106</v>
          </cell>
          <cell r="K38" t="str">
            <v/>
          </cell>
          <cell r="L38" t="str">
            <v>M0</v>
          </cell>
          <cell r="M38" t="str">
            <v>1100</v>
          </cell>
          <cell r="N38" t="str">
            <v>S</v>
          </cell>
          <cell r="O38">
            <v>60383</v>
          </cell>
        </row>
        <row r="39">
          <cell r="B39">
            <v>11000182</v>
          </cell>
          <cell r="C39" t="str">
            <v>1102</v>
          </cell>
          <cell r="D39" t="str">
            <v/>
          </cell>
          <cell r="E39" t="str">
            <v>DEXAMETHASONE 0.5 MG (DUS 100 TAB)</v>
          </cell>
          <cell r="F39">
            <v>44053</v>
          </cell>
          <cell r="G39" t="str">
            <v>ZPJ1</v>
          </cell>
          <cell r="H39" t="str">
            <v>P-10000</v>
          </cell>
          <cell r="I39" t="str">
            <v>BTR</v>
          </cell>
          <cell r="J39" t="str">
            <v>106</v>
          </cell>
          <cell r="K39" t="str">
            <v/>
          </cell>
          <cell r="L39" t="str">
            <v>M0</v>
          </cell>
          <cell r="M39" t="str">
            <v>1100</v>
          </cell>
          <cell r="N39" t="str">
            <v>S</v>
          </cell>
          <cell r="O39">
            <v>10627</v>
          </cell>
        </row>
        <row r="40">
          <cell r="B40">
            <v>11000183</v>
          </cell>
          <cell r="C40" t="str">
            <v>1102</v>
          </cell>
          <cell r="D40" t="str">
            <v/>
          </cell>
          <cell r="E40" t="str">
            <v>DEXAMETHASONE 0.5 MG (BTL 100 TAB)</v>
          </cell>
          <cell r="F40">
            <v>43894</v>
          </cell>
          <cell r="G40" t="str">
            <v>ZPJ1</v>
          </cell>
          <cell r="H40" t="str">
            <v>P-10000</v>
          </cell>
          <cell r="I40" t="str">
            <v>BTR</v>
          </cell>
          <cell r="J40" t="str">
            <v>106</v>
          </cell>
          <cell r="K40" t="str">
            <v/>
          </cell>
          <cell r="L40" t="str">
            <v>M0</v>
          </cell>
          <cell r="M40" t="str">
            <v>1100</v>
          </cell>
          <cell r="N40" t="str">
            <v>S</v>
          </cell>
          <cell r="O40">
            <v>9002</v>
          </cell>
        </row>
        <row r="41">
          <cell r="B41">
            <v>11000184</v>
          </cell>
          <cell r="C41" t="str">
            <v>1102</v>
          </cell>
          <cell r="D41" t="str">
            <v/>
          </cell>
          <cell r="E41" t="str">
            <v>DEXAMETHASON 0.5MG (MYN)-STRIP 10X10 TAB</v>
          </cell>
          <cell r="F41">
            <v>44053</v>
          </cell>
          <cell r="G41" t="str">
            <v>ZPJ1</v>
          </cell>
          <cell r="H41" t="str">
            <v>P-10000</v>
          </cell>
          <cell r="I41" t="str">
            <v>BTR</v>
          </cell>
          <cell r="J41" t="str">
            <v>106</v>
          </cell>
          <cell r="K41" t="str">
            <v/>
          </cell>
          <cell r="L41" t="str">
            <v>M0</v>
          </cell>
          <cell r="M41" t="str">
            <v>1100</v>
          </cell>
          <cell r="N41" t="str">
            <v>S</v>
          </cell>
          <cell r="O41">
            <v>4511</v>
          </cell>
        </row>
        <row r="42">
          <cell r="B42">
            <v>11000185</v>
          </cell>
          <cell r="C42" t="str">
            <v>1102</v>
          </cell>
          <cell r="D42" t="str">
            <v/>
          </cell>
          <cell r="E42" t="str">
            <v>DIETHYLCARBAMAZINE 100 MG (DUS 100 TAB)</v>
          </cell>
          <cell r="F42">
            <v>44053</v>
          </cell>
          <cell r="G42" t="str">
            <v>ZPJ1</v>
          </cell>
          <cell r="H42" t="str">
            <v>P-10000</v>
          </cell>
          <cell r="I42" t="str">
            <v>BTR</v>
          </cell>
          <cell r="J42" t="str">
            <v>106</v>
          </cell>
          <cell r="K42" t="str">
            <v/>
          </cell>
          <cell r="L42" t="str">
            <v>M0</v>
          </cell>
          <cell r="M42" t="str">
            <v>1100</v>
          </cell>
          <cell r="N42" t="str">
            <v>S</v>
          </cell>
          <cell r="O42">
            <v>12074</v>
          </cell>
        </row>
        <row r="43">
          <cell r="B43">
            <v>11000186</v>
          </cell>
          <cell r="C43" t="str">
            <v>1102</v>
          </cell>
          <cell r="D43" t="str">
            <v/>
          </cell>
          <cell r="E43" t="str">
            <v>DIETHYLCARBAMAZINE 100 MG (BTL 100 TAB)</v>
          </cell>
          <cell r="F43">
            <v>44053</v>
          </cell>
          <cell r="G43" t="str">
            <v>ZPJ1</v>
          </cell>
          <cell r="H43" t="str">
            <v>P-10000</v>
          </cell>
          <cell r="I43" t="str">
            <v>BTR</v>
          </cell>
          <cell r="J43" t="str">
            <v>106</v>
          </cell>
          <cell r="K43" t="str">
            <v/>
          </cell>
          <cell r="L43" t="str">
            <v>M0</v>
          </cell>
          <cell r="M43" t="str">
            <v>1100</v>
          </cell>
          <cell r="N43" t="str">
            <v>S</v>
          </cell>
          <cell r="O43">
            <v>10318</v>
          </cell>
        </row>
        <row r="44">
          <cell r="B44">
            <v>11000187</v>
          </cell>
          <cell r="C44" t="str">
            <v>1102</v>
          </cell>
          <cell r="D44" t="str">
            <v/>
          </cell>
          <cell r="E44" t="str">
            <v>DILTIAZEM 30 MG (DUS 100 TAB)</v>
          </cell>
          <cell r="F44">
            <v>44053</v>
          </cell>
          <cell r="G44" t="str">
            <v>ZPJ1</v>
          </cell>
          <cell r="H44" t="str">
            <v>P-10000</v>
          </cell>
          <cell r="I44" t="str">
            <v>BTR</v>
          </cell>
          <cell r="J44" t="str">
            <v>106</v>
          </cell>
          <cell r="K44" t="str">
            <v/>
          </cell>
          <cell r="L44" t="str">
            <v>M0</v>
          </cell>
          <cell r="M44" t="str">
            <v>1100</v>
          </cell>
          <cell r="N44" t="str">
            <v>S</v>
          </cell>
          <cell r="O44">
            <v>16606</v>
          </cell>
        </row>
        <row r="45">
          <cell r="B45">
            <v>11000188</v>
          </cell>
          <cell r="C45" t="str">
            <v>1102</v>
          </cell>
          <cell r="D45" t="str">
            <v/>
          </cell>
          <cell r="E45" t="str">
            <v>DIMENHYDRINATE 50 MG (BTL 100 TAB)</v>
          </cell>
          <cell r="F45">
            <v>44053</v>
          </cell>
          <cell r="G45" t="str">
            <v>ZPJ1</v>
          </cell>
          <cell r="H45" t="str">
            <v>P-10000</v>
          </cell>
          <cell r="I45" t="str">
            <v>BTR</v>
          </cell>
          <cell r="J45" t="str">
            <v>106</v>
          </cell>
          <cell r="K45" t="str">
            <v/>
          </cell>
          <cell r="L45" t="str">
            <v>M0</v>
          </cell>
          <cell r="M45" t="str">
            <v>1100</v>
          </cell>
          <cell r="N45" t="str">
            <v>S</v>
          </cell>
          <cell r="O45">
            <v>12676</v>
          </cell>
        </row>
        <row r="46">
          <cell r="B46">
            <v>11000189</v>
          </cell>
          <cell r="C46" t="str">
            <v>1102</v>
          </cell>
          <cell r="D46" t="str">
            <v/>
          </cell>
          <cell r="E46" t="str">
            <v>ENKASARI CAIRAN-BT 120 ML</v>
          </cell>
          <cell r="F46">
            <v>44053</v>
          </cell>
          <cell r="G46" t="str">
            <v>ZPJ1</v>
          </cell>
          <cell r="H46" t="str">
            <v>P-10000</v>
          </cell>
          <cell r="I46" t="str">
            <v>BT</v>
          </cell>
          <cell r="J46" t="str">
            <v>106</v>
          </cell>
          <cell r="K46" t="str">
            <v/>
          </cell>
          <cell r="L46" t="str">
            <v>M0</v>
          </cell>
          <cell r="M46" t="str">
            <v>1100</v>
          </cell>
          <cell r="N46" t="str">
            <v>S</v>
          </cell>
          <cell r="O46">
            <v>3544</v>
          </cell>
        </row>
        <row r="47">
          <cell r="B47">
            <v>11000190</v>
          </cell>
          <cell r="C47" t="str">
            <v>1102</v>
          </cell>
          <cell r="D47" t="str">
            <v/>
          </cell>
          <cell r="E47" t="str">
            <v>EPHEDRIN 25 MG TAB (DUS 100 TAB)</v>
          </cell>
          <cell r="F47">
            <v>43907</v>
          </cell>
          <cell r="G47" t="str">
            <v>ZPJ1</v>
          </cell>
          <cell r="H47" t="str">
            <v>P-10000</v>
          </cell>
          <cell r="I47" t="str">
            <v>BTR</v>
          </cell>
          <cell r="J47" t="str">
            <v>106</v>
          </cell>
          <cell r="K47" t="str">
            <v/>
          </cell>
          <cell r="L47" t="str">
            <v>M0</v>
          </cell>
          <cell r="M47" t="str">
            <v>1100</v>
          </cell>
          <cell r="N47" t="str">
            <v>S</v>
          </cell>
          <cell r="O47">
            <v>9069</v>
          </cell>
        </row>
        <row r="48">
          <cell r="B48">
            <v>11000191</v>
          </cell>
          <cell r="C48" t="str">
            <v>1102</v>
          </cell>
          <cell r="D48" t="str">
            <v/>
          </cell>
          <cell r="E48" t="str">
            <v>EPHEDRINE 25 MG TAB (BTL 100 TAB)</v>
          </cell>
          <cell r="F48">
            <v>43894</v>
          </cell>
          <cell r="G48" t="str">
            <v>ZPJ1</v>
          </cell>
          <cell r="H48" t="str">
            <v>P-10000</v>
          </cell>
          <cell r="I48" t="str">
            <v>BTR</v>
          </cell>
          <cell r="J48" t="str">
            <v>106</v>
          </cell>
          <cell r="K48" t="str">
            <v/>
          </cell>
          <cell r="L48" t="str">
            <v>M0</v>
          </cell>
          <cell r="M48" t="str">
            <v>1100</v>
          </cell>
          <cell r="N48" t="str">
            <v>S</v>
          </cell>
          <cell r="O48">
            <v>9599</v>
          </cell>
        </row>
        <row r="49">
          <cell r="B49">
            <v>11000192</v>
          </cell>
          <cell r="C49" t="str">
            <v>1102</v>
          </cell>
          <cell r="D49" t="str">
            <v/>
          </cell>
          <cell r="E49" t="str">
            <v>ERGOTAMINE COFFEINE (BTL 100 TAB)</v>
          </cell>
          <cell r="F49">
            <v>44053</v>
          </cell>
          <cell r="G49" t="str">
            <v>ZPJ1</v>
          </cell>
          <cell r="H49" t="str">
            <v>P-10000</v>
          </cell>
          <cell r="I49" t="str">
            <v>BTR</v>
          </cell>
          <cell r="J49" t="str">
            <v>106</v>
          </cell>
          <cell r="K49" t="str">
            <v/>
          </cell>
          <cell r="L49" t="str">
            <v>M0</v>
          </cell>
          <cell r="M49" t="str">
            <v>1100</v>
          </cell>
          <cell r="N49" t="str">
            <v>S</v>
          </cell>
          <cell r="O49">
            <v>18354</v>
          </cell>
        </row>
        <row r="50">
          <cell r="B50">
            <v>11000193</v>
          </cell>
          <cell r="C50" t="str">
            <v>1102</v>
          </cell>
          <cell r="D50" t="str">
            <v/>
          </cell>
          <cell r="E50" t="str">
            <v>ETHAMBUTOL 250 MG (DUS 200 TAB)</v>
          </cell>
          <cell r="F50">
            <v>44053</v>
          </cell>
          <cell r="G50" t="str">
            <v>ZPJ1</v>
          </cell>
          <cell r="H50" t="str">
            <v>P-10000</v>
          </cell>
          <cell r="I50" t="str">
            <v>BTR</v>
          </cell>
          <cell r="J50" t="str">
            <v>106</v>
          </cell>
          <cell r="K50" t="str">
            <v/>
          </cell>
          <cell r="L50" t="str">
            <v>M0</v>
          </cell>
          <cell r="M50" t="str">
            <v>1100</v>
          </cell>
          <cell r="N50" t="str">
            <v>S</v>
          </cell>
          <cell r="O50">
            <v>75938</v>
          </cell>
        </row>
        <row r="51">
          <cell r="B51">
            <v>11000194</v>
          </cell>
          <cell r="C51" t="str">
            <v>1102</v>
          </cell>
          <cell r="D51" t="str">
            <v/>
          </cell>
          <cell r="E51" t="str">
            <v>ETHAMBUTOL 500 MG (DUS 100 TAB)</v>
          </cell>
          <cell r="F51">
            <v>44053</v>
          </cell>
          <cell r="G51" t="str">
            <v>ZPJ1</v>
          </cell>
          <cell r="H51" t="str">
            <v>P-10000</v>
          </cell>
          <cell r="I51" t="str">
            <v>BTR</v>
          </cell>
          <cell r="J51" t="str">
            <v>106</v>
          </cell>
          <cell r="K51" t="str">
            <v/>
          </cell>
          <cell r="L51" t="str">
            <v>M0</v>
          </cell>
          <cell r="M51" t="str">
            <v>1100</v>
          </cell>
          <cell r="N51" t="str">
            <v>S</v>
          </cell>
          <cell r="O51">
            <v>59708</v>
          </cell>
        </row>
        <row r="52">
          <cell r="B52">
            <v>11000195</v>
          </cell>
          <cell r="C52" t="str">
            <v>1102</v>
          </cell>
          <cell r="D52" t="str">
            <v/>
          </cell>
          <cell r="E52" t="str">
            <v>FITALIV 20 GR-DUS 6 SASE</v>
          </cell>
          <cell r="F52">
            <v>44053</v>
          </cell>
          <cell r="G52" t="str">
            <v>ZPJ1</v>
          </cell>
          <cell r="H52" t="str">
            <v>P-10000</v>
          </cell>
          <cell r="I52" t="str">
            <v>SC</v>
          </cell>
          <cell r="J52" t="str">
            <v>106</v>
          </cell>
          <cell r="K52" t="str">
            <v/>
          </cell>
          <cell r="L52" t="str">
            <v>M0</v>
          </cell>
          <cell r="M52" t="str">
            <v>1100</v>
          </cell>
          <cell r="N52" t="str">
            <v>S</v>
          </cell>
          <cell r="O52">
            <v>18106</v>
          </cell>
        </row>
        <row r="53">
          <cell r="B53">
            <v>11000196</v>
          </cell>
          <cell r="C53" t="str">
            <v>1102</v>
          </cell>
          <cell r="D53" t="str">
            <v/>
          </cell>
          <cell r="E53" t="str">
            <v>FITALIV 20 GR-DUS 25 SASE</v>
          </cell>
          <cell r="F53">
            <v>44053</v>
          </cell>
          <cell r="G53" t="str">
            <v>ZPJ1</v>
          </cell>
          <cell r="H53" t="str">
            <v>P-10000</v>
          </cell>
          <cell r="I53" t="str">
            <v>SC</v>
          </cell>
          <cell r="J53" t="str">
            <v>106</v>
          </cell>
          <cell r="K53" t="str">
            <v/>
          </cell>
          <cell r="L53" t="str">
            <v>M0</v>
          </cell>
          <cell r="M53" t="str">
            <v>1100</v>
          </cell>
          <cell r="N53" t="str">
            <v>S</v>
          </cell>
          <cell r="O53">
            <v>72234</v>
          </cell>
        </row>
        <row r="54">
          <cell r="B54">
            <v>11000197</v>
          </cell>
          <cell r="C54" t="str">
            <v>1102</v>
          </cell>
          <cell r="D54" t="str">
            <v/>
          </cell>
          <cell r="E54" t="str">
            <v>FITUNO KAPLET-BLISTER 3X10 KAPLET</v>
          </cell>
          <cell r="F54">
            <v>44053</v>
          </cell>
          <cell r="G54" t="str">
            <v>ZPJ1</v>
          </cell>
          <cell r="H54" t="str">
            <v>P-10000</v>
          </cell>
          <cell r="I54" t="str">
            <v>BTR</v>
          </cell>
          <cell r="J54" t="str">
            <v>106</v>
          </cell>
          <cell r="K54" t="str">
            <v/>
          </cell>
          <cell r="L54" t="str">
            <v>M0</v>
          </cell>
          <cell r="M54" t="str">
            <v>1100</v>
          </cell>
          <cell r="N54" t="str">
            <v>S</v>
          </cell>
          <cell r="O54">
            <v>13629</v>
          </cell>
        </row>
        <row r="55">
          <cell r="B55">
            <v>11000198</v>
          </cell>
          <cell r="C55" t="str">
            <v>1102</v>
          </cell>
          <cell r="D55" t="str">
            <v/>
          </cell>
          <cell r="E55" t="str">
            <v>FITUNO KAPLET-BT 30 TABLET</v>
          </cell>
          <cell r="F55">
            <v>43838</v>
          </cell>
          <cell r="G55" t="str">
            <v>ZPJ1</v>
          </cell>
          <cell r="H55" t="str">
            <v>P-10000</v>
          </cell>
          <cell r="I55" t="str">
            <v>BTR</v>
          </cell>
          <cell r="J55" t="str">
            <v>106</v>
          </cell>
          <cell r="K55" t="str">
            <v/>
          </cell>
          <cell r="L55" t="str">
            <v>M0</v>
          </cell>
          <cell r="M55" t="str">
            <v>1100</v>
          </cell>
          <cell r="N55" t="str">
            <v>S</v>
          </cell>
          <cell r="O55">
            <v>15527</v>
          </cell>
        </row>
        <row r="56">
          <cell r="B56">
            <v>11000199</v>
          </cell>
          <cell r="C56" t="str">
            <v>1102</v>
          </cell>
          <cell r="D56" t="str">
            <v/>
          </cell>
          <cell r="E56" t="str">
            <v>FUROSEMIDE 40 MG (BTL 100 TAB)</v>
          </cell>
          <cell r="F56">
            <v>43861</v>
          </cell>
          <cell r="G56" t="str">
            <v>ZPJ1</v>
          </cell>
          <cell r="H56" t="str">
            <v>P-10000</v>
          </cell>
          <cell r="I56" t="str">
            <v>BTR</v>
          </cell>
          <cell r="J56" t="str">
            <v>106</v>
          </cell>
          <cell r="K56" t="str">
            <v/>
          </cell>
          <cell r="L56" t="str">
            <v>M0</v>
          </cell>
          <cell r="M56" t="str">
            <v>1100</v>
          </cell>
          <cell r="N56" t="str">
            <v>S</v>
          </cell>
          <cell r="O56">
            <v>16027</v>
          </cell>
        </row>
        <row r="57">
          <cell r="B57">
            <v>11000200</v>
          </cell>
          <cell r="C57" t="str">
            <v>1102</v>
          </cell>
          <cell r="D57" t="str">
            <v/>
          </cell>
          <cell r="E57" t="str">
            <v>FUROSEMIDE 40 MG (DUS 200 TAB)</v>
          </cell>
          <cell r="F57">
            <v>44053</v>
          </cell>
          <cell r="G57" t="str">
            <v>ZPJ1</v>
          </cell>
          <cell r="H57" t="str">
            <v>P-10000</v>
          </cell>
          <cell r="I57" t="str">
            <v>BTR</v>
          </cell>
          <cell r="J57" t="str">
            <v>106</v>
          </cell>
          <cell r="K57" t="str">
            <v/>
          </cell>
          <cell r="L57" t="str">
            <v>M0</v>
          </cell>
          <cell r="M57" t="str">
            <v>1100</v>
          </cell>
          <cell r="N57" t="str">
            <v>S</v>
          </cell>
          <cell r="O57">
            <v>22886</v>
          </cell>
        </row>
        <row r="58">
          <cell r="B58">
            <v>11000201</v>
          </cell>
          <cell r="C58" t="str">
            <v>1102</v>
          </cell>
          <cell r="D58" t="str">
            <v/>
          </cell>
          <cell r="E58" t="str">
            <v>GRAVINON-STRIP 3X10 TABLET</v>
          </cell>
          <cell r="F58">
            <v>43894</v>
          </cell>
          <cell r="G58" t="str">
            <v>ZPJ1</v>
          </cell>
          <cell r="H58" t="str">
            <v>P-10000</v>
          </cell>
          <cell r="I58" t="str">
            <v>BTR</v>
          </cell>
          <cell r="J58" t="str">
            <v>106</v>
          </cell>
          <cell r="K58" t="str">
            <v/>
          </cell>
          <cell r="L58" t="str">
            <v>M0</v>
          </cell>
          <cell r="M58" t="str">
            <v>1100</v>
          </cell>
          <cell r="N58" t="str">
            <v>S</v>
          </cell>
          <cell r="O58">
            <v>12537</v>
          </cell>
        </row>
        <row r="59">
          <cell r="B59">
            <v>11000202</v>
          </cell>
          <cell r="C59" t="str">
            <v>1102</v>
          </cell>
          <cell r="D59" t="str">
            <v/>
          </cell>
          <cell r="E59" t="str">
            <v>GRISEOFULVIN 125 MG(DUS 100 TAB)</v>
          </cell>
          <cell r="F59">
            <v>44053</v>
          </cell>
          <cell r="G59" t="str">
            <v>ZPJ1</v>
          </cell>
          <cell r="H59" t="str">
            <v>P-10000</v>
          </cell>
          <cell r="I59" t="str">
            <v>BTR</v>
          </cell>
          <cell r="J59" t="str">
            <v>106</v>
          </cell>
          <cell r="K59" t="str">
            <v/>
          </cell>
          <cell r="L59" t="str">
            <v>M0</v>
          </cell>
          <cell r="M59" t="str">
            <v>1100</v>
          </cell>
          <cell r="N59" t="str">
            <v>S</v>
          </cell>
          <cell r="O59">
            <v>23308</v>
          </cell>
        </row>
        <row r="60">
          <cell r="B60">
            <v>11000203</v>
          </cell>
          <cell r="C60" t="str">
            <v>1102</v>
          </cell>
          <cell r="D60" t="str">
            <v/>
          </cell>
          <cell r="E60" t="str">
            <v>GRISEOFULVIN 125 MG (BTL 100 TAB)</v>
          </cell>
          <cell r="F60">
            <v>43838</v>
          </cell>
          <cell r="G60" t="str">
            <v>ZPJ1</v>
          </cell>
          <cell r="H60" t="str">
            <v>P-10000</v>
          </cell>
          <cell r="I60" t="str">
            <v>BTR</v>
          </cell>
          <cell r="J60" t="str">
            <v>106</v>
          </cell>
          <cell r="K60" t="str">
            <v/>
          </cell>
          <cell r="L60" t="str">
            <v>M0</v>
          </cell>
          <cell r="M60" t="str">
            <v>1100</v>
          </cell>
          <cell r="N60" t="str">
            <v>S</v>
          </cell>
          <cell r="O60">
            <v>21811</v>
          </cell>
        </row>
        <row r="61">
          <cell r="B61">
            <v>11000204</v>
          </cell>
          <cell r="C61" t="str">
            <v>1102</v>
          </cell>
          <cell r="D61" t="str">
            <v/>
          </cell>
          <cell r="E61" t="str">
            <v>HYDROCLOROTIAZID 25 MG (DUS 100 TAB)</v>
          </cell>
          <cell r="F61">
            <v>44053</v>
          </cell>
          <cell r="G61" t="str">
            <v>ZPJ1</v>
          </cell>
          <cell r="H61" t="str">
            <v>P-10000</v>
          </cell>
          <cell r="I61" t="str">
            <v>BTR</v>
          </cell>
          <cell r="J61" t="str">
            <v>106</v>
          </cell>
          <cell r="K61" t="str">
            <v/>
          </cell>
          <cell r="L61" t="str">
            <v>M0</v>
          </cell>
          <cell r="M61" t="str">
            <v>1100</v>
          </cell>
          <cell r="N61" t="str">
            <v>S</v>
          </cell>
          <cell r="O61">
            <v>10425</v>
          </cell>
        </row>
        <row r="62">
          <cell r="B62">
            <v>11000205</v>
          </cell>
          <cell r="C62" t="str">
            <v>1102</v>
          </cell>
          <cell r="D62" t="str">
            <v/>
          </cell>
          <cell r="E62" t="str">
            <v>HYDROCHLOROTIAZID 25MG-BT 100 TAB</v>
          </cell>
          <cell r="F62">
            <v>43894</v>
          </cell>
          <cell r="G62" t="str">
            <v>ZPJ1</v>
          </cell>
          <cell r="H62" t="str">
            <v>P-10000</v>
          </cell>
          <cell r="I62" t="str">
            <v>BTR</v>
          </cell>
          <cell r="J62" t="str">
            <v>106</v>
          </cell>
          <cell r="K62" t="str">
            <v/>
          </cell>
          <cell r="L62" t="str">
            <v>M0</v>
          </cell>
          <cell r="M62" t="str">
            <v>1100</v>
          </cell>
          <cell r="N62" t="str">
            <v>S</v>
          </cell>
          <cell r="O62">
            <v>8966</v>
          </cell>
        </row>
        <row r="63">
          <cell r="B63">
            <v>11000206</v>
          </cell>
          <cell r="C63" t="str">
            <v>1102</v>
          </cell>
          <cell r="D63" t="str">
            <v/>
          </cell>
          <cell r="E63" t="str">
            <v>ISONAT 5 MG-STRIP 5X10 TABLET</v>
          </cell>
          <cell r="F63">
            <v>44053</v>
          </cell>
          <cell r="G63" t="str">
            <v>ZPJ1</v>
          </cell>
          <cell r="H63" t="str">
            <v>P-10000</v>
          </cell>
          <cell r="I63" t="str">
            <v>BTR</v>
          </cell>
          <cell r="J63" t="str">
            <v>106</v>
          </cell>
          <cell r="K63" t="str">
            <v/>
          </cell>
          <cell r="L63" t="str">
            <v>M0</v>
          </cell>
          <cell r="M63" t="str">
            <v>1100</v>
          </cell>
          <cell r="N63" t="str">
            <v>S</v>
          </cell>
          <cell r="O63">
            <v>7898</v>
          </cell>
        </row>
        <row r="64">
          <cell r="B64">
            <v>11000207</v>
          </cell>
          <cell r="C64" t="str">
            <v>1102</v>
          </cell>
          <cell r="D64" t="str">
            <v/>
          </cell>
          <cell r="E64" t="str">
            <v>ISONAT 10 MG-STRIP 5X10 TABLET</v>
          </cell>
          <cell r="F64">
            <v>44053</v>
          </cell>
          <cell r="G64" t="str">
            <v>ZPJ1</v>
          </cell>
          <cell r="H64" t="str">
            <v>P-10000</v>
          </cell>
          <cell r="I64" t="str">
            <v>BTR</v>
          </cell>
          <cell r="J64" t="str">
            <v>106</v>
          </cell>
          <cell r="K64" t="str">
            <v/>
          </cell>
          <cell r="L64" t="str">
            <v>M0</v>
          </cell>
          <cell r="M64" t="str">
            <v>1100</v>
          </cell>
          <cell r="N64" t="str">
            <v>S</v>
          </cell>
          <cell r="O64">
            <v>9174</v>
          </cell>
        </row>
        <row r="65">
          <cell r="B65">
            <v>11000208</v>
          </cell>
          <cell r="C65" t="str">
            <v>1102</v>
          </cell>
          <cell r="D65" t="str">
            <v/>
          </cell>
          <cell r="E65" t="str">
            <v>ISONIAZID 100 MG (DUS 100 TAB)</v>
          </cell>
          <cell r="F65">
            <v>44053</v>
          </cell>
          <cell r="G65" t="str">
            <v>ZPJ1</v>
          </cell>
          <cell r="H65" t="str">
            <v>P-10000</v>
          </cell>
          <cell r="I65" t="str">
            <v>BTR</v>
          </cell>
          <cell r="J65" t="str">
            <v>106</v>
          </cell>
          <cell r="K65" t="str">
            <v/>
          </cell>
          <cell r="L65" t="str">
            <v>M0</v>
          </cell>
          <cell r="M65" t="str">
            <v>1100</v>
          </cell>
          <cell r="N65" t="str">
            <v>S</v>
          </cell>
          <cell r="O65">
            <v>14039</v>
          </cell>
        </row>
        <row r="66">
          <cell r="B66">
            <v>11000209</v>
          </cell>
          <cell r="C66" t="str">
            <v>1102</v>
          </cell>
          <cell r="D66" t="str">
            <v/>
          </cell>
          <cell r="E66" t="str">
            <v>ISONIAZID 100 MG (BTL 100 TAB)</v>
          </cell>
          <cell r="F66">
            <v>44029</v>
          </cell>
          <cell r="G66" t="str">
            <v>ZPJ1</v>
          </cell>
          <cell r="H66" t="str">
            <v>P-10000</v>
          </cell>
          <cell r="I66" t="str">
            <v>BTR</v>
          </cell>
          <cell r="J66" t="str">
            <v>106</v>
          </cell>
          <cell r="K66" t="str">
            <v/>
          </cell>
          <cell r="L66" t="str">
            <v>M0</v>
          </cell>
          <cell r="M66" t="str">
            <v>1100</v>
          </cell>
          <cell r="N66" t="str">
            <v>S</v>
          </cell>
          <cell r="O66">
            <v>11785</v>
          </cell>
        </row>
        <row r="67">
          <cell r="B67">
            <v>11000210</v>
          </cell>
          <cell r="C67" t="str">
            <v>1102</v>
          </cell>
          <cell r="D67" t="str">
            <v/>
          </cell>
          <cell r="E67" t="str">
            <v>ISONIAZID 300 MG (DUS 100 TAB)</v>
          </cell>
          <cell r="F67">
            <v>44053</v>
          </cell>
          <cell r="G67" t="str">
            <v>ZPJ1</v>
          </cell>
          <cell r="H67" t="str">
            <v>P-10000</v>
          </cell>
          <cell r="I67" t="str">
            <v>BTR</v>
          </cell>
          <cell r="J67" t="str">
            <v>106</v>
          </cell>
          <cell r="K67" t="str">
            <v/>
          </cell>
          <cell r="L67" t="str">
            <v>M0</v>
          </cell>
          <cell r="M67" t="str">
            <v>1100</v>
          </cell>
          <cell r="N67" t="str">
            <v>S</v>
          </cell>
          <cell r="O67">
            <v>20487</v>
          </cell>
        </row>
        <row r="68">
          <cell r="B68">
            <v>11000211</v>
          </cell>
          <cell r="C68" t="str">
            <v>1102</v>
          </cell>
          <cell r="D68" t="str">
            <v/>
          </cell>
          <cell r="E68" t="str">
            <v>ISONIAZID (INH) 300 MG (BTL 100 TAB)</v>
          </cell>
          <cell r="F68">
            <v>44053</v>
          </cell>
          <cell r="G68" t="str">
            <v>ZPJ1</v>
          </cell>
          <cell r="H68" t="str">
            <v>P-10000</v>
          </cell>
          <cell r="I68" t="str">
            <v>BTR</v>
          </cell>
          <cell r="J68" t="str">
            <v>106</v>
          </cell>
          <cell r="K68" t="str">
            <v/>
          </cell>
          <cell r="L68" t="str">
            <v>M0</v>
          </cell>
          <cell r="M68" t="str">
            <v>1100</v>
          </cell>
          <cell r="N68" t="str">
            <v>S</v>
          </cell>
          <cell r="O68">
            <v>18291</v>
          </cell>
        </row>
        <row r="69">
          <cell r="B69">
            <v>11000212</v>
          </cell>
          <cell r="C69" t="str">
            <v>1102</v>
          </cell>
          <cell r="D69" t="str">
            <v/>
          </cell>
          <cell r="E69" t="str">
            <v>KAFTENSAR-DUS 3X10 TABLET</v>
          </cell>
          <cell r="F69">
            <v>43861</v>
          </cell>
          <cell r="G69" t="str">
            <v>ZPJ1</v>
          </cell>
          <cell r="H69" t="str">
            <v>P-10000</v>
          </cell>
          <cell r="I69" t="str">
            <v>BTR</v>
          </cell>
          <cell r="J69" t="str">
            <v>106</v>
          </cell>
          <cell r="K69" t="str">
            <v/>
          </cell>
          <cell r="L69" t="str">
            <v>M0</v>
          </cell>
          <cell r="M69" t="str">
            <v>1100</v>
          </cell>
          <cell r="N69" t="str">
            <v>S</v>
          </cell>
          <cell r="O69">
            <v>14861</v>
          </cell>
        </row>
        <row r="70">
          <cell r="B70">
            <v>11000213</v>
          </cell>
          <cell r="C70" t="str">
            <v>1102</v>
          </cell>
          <cell r="D70" t="str">
            <v/>
          </cell>
          <cell r="E70" t="str">
            <v>KETOCONAZOLE 200 MG (DUS 50 TAB)</v>
          </cell>
          <cell r="F70">
            <v>44053</v>
          </cell>
          <cell r="G70" t="str">
            <v>ZPJ1</v>
          </cell>
          <cell r="H70" t="str">
            <v>P-10000</v>
          </cell>
          <cell r="I70" t="str">
            <v>BTR</v>
          </cell>
          <cell r="J70" t="str">
            <v>106</v>
          </cell>
          <cell r="K70" t="str">
            <v/>
          </cell>
          <cell r="L70" t="str">
            <v>M0</v>
          </cell>
          <cell r="M70" t="str">
            <v>1100</v>
          </cell>
          <cell r="N70" t="str">
            <v>S</v>
          </cell>
          <cell r="O70">
            <v>20718</v>
          </cell>
        </row>
        <row r="71">
          <cell r="B71">
            <v>11000214</v>
          </cell>
          <cell r="C71" t="str">
            <v>1102</v>
          </cell>
          <cell r="D71" t="str">
            <v/>
          </cell>
          <cell r="E71" t="str">
            <v>FUNGORAL 200 MG-STRIP 5X10 TABLET</v>
          </cell>
          <cell r="F71">
            <v>44053</v>
          </cell>
          <cell r="G71" t="str">
            <v>ZPJ1</v>
          </cell>
          <cell r="H71" t="str">
            <v>P-10000</v>
          </cell>
          <cell r="I71" t="str">
            <v>BTR</v>
          </cell>
          <cell r="J71" t="str">
            <v>106</v>
          </cell>
          <cell r="K71" t="str">
            <v/>
          </cell>
          <cell r="L71" t="str">
            <v>M0</v>
          </cell>
          <cell r="M71" t="str">
            <v>1100</v>
          </cell>
          <cell r="N71" t="str">
            <v>S</v>
          </cell>
          <cell r="O71">
            <v>20252</v>
          </cell>
        </row>
        <row r="72">
          <cell r="B72">
            <v>11000215</v>
          </cell>
          <cell r="C72" t="str">
            <v>1102</v>
          </cell>
          <cell r="D72" t="str">
            <v/>
          </cell>
          <cell r="E72" t="str">
            <v>FUNGORAL 200 MG (HK)-STRIP 5X10 TABLET</v>
          </cell>
          <cell r="F72">
            <v>44053</v>
          </cell>
          <cell r="G72" t="str">
            <v>ZPJ1</v>
          </cell>
          <cell r="H72" t="str">
            <v>P-10000</v>
          </cell>
          <cell r="I72" t="str">
            <v>BTR</v>
          </cell>
          <cell r="J72" t="str">
            <v>106</v>
          </cell>
          <cell r="K72" t="str">
            <v/>
          </cell>
          <cell r="L72" t="str">
            <v>M0</v>
          </cell>
          <cell r="M72" t="str">
            <v>1100</v>
          </cell>
          <cell r="N72" t="str">
            <v>S</v>
          </cell>
          <cell r="O72">
            <v>19931</v>
          </cell>
        </row>
        <row r="73">
          <cell r="B73">
            <v>11000216</v>
          </cell>
          <cell r="C73" t="str">
            <v>1102</v>
          </cell>
          <cell r="D73" t="str">
            <v/>
          </cell>
          <cell r="E73" t="str">
            <v>KINA (DUS 24 STRIP)</v>
          </cell>
          <cell r="F73">
            <v>44053</v>
          </cell>
          <cell r="G73" t="str">
            <v>ZPJ1</v>
          </cell>
          <cell r="H73" t="str">
            <v>P-10000</v>
          </cell>
          <cell r="I73" t="str">
            <v>BTR</v>
          </cell>
          <cell r="J73" t="str">
            <v>106</v>
          </cell>
          <cell r="K73" t="str">
            <v/>
          </cell>
          <cell r="L73" t="str">
            <v>M0</v>
          </cell>
          <cell r="M73" t="str">
            <v>1100</v>
          </cell>
          <cell r="N73" t="str">
            <v>S</v>
          </cell>
          <cell r="O73">
            <v>4445</v>
          </cell>
        </row>
        <row r="74">
          <cell r="B74">
            <v>11000217</v>
          </cell>
          <cell r="C74" t="str">
            <v>1102</v>
          </cell>
          <cell r="D74" t="str">
            <v/>
          </cell>
          <cell r="E74" t="str">
            <v>LEVOFLOXACIN 500 MG (DUS 50 TAB)</v>
          </cell>
          <cell r="F74">
            <v>44053</v>
          </cell>
          <cell r="G74" t="str">
            <v>ZPJ1</v>
          </cell>
          <cell r="H74" t="str">
            <v>P-10000</v>
          </cell>
          <cell r="I74" t="str">
            <v>BTR</v>
          </cell>
          <cell r="J74" t="str">
            <v>106</v>
          </cell>
          <cell r="K74" t="str">
            <v/>
          </cell>
          <cell r="L74" t="str">
            <v>M0</v>
          </cell>
          <cell r="M74" t="str">
            <v>1100</v>
          </cell>
          <cell r="N74" t="str">
            <v>S</v>
          </cell>
          <cell r="O74">
            <v>23527</v>
          </cell>
        </row>
        <row r="75">
          <cell r="B75">
            <v>11000218</v>
          </cell>
          <cell r="C75" t="str">
            <v>1102</v>
          </cell>
          <cell r="D75" t="str">
            <v/>
          </cell>
          <cell r="E75" t="str">
            <v>LOVEQUIN 500 MG-STRIP 2X10 TABLET</v>
          </cell>
          <cell r="F75">
            <v>44053</v>
          </cell>
          <cell r="G75" t="str">
            <v>ZPJ1</v>
          </cell>
          <cell r="H75" t="str">
            <v>P-10000</v>
          </cell>
          <cell r="I75" t="str">
            <v>BTR</v>
          </cell>
          <cell r="J75" t="str">
            <v>106</v>
          </cell>
          <cell r="K75" t="str">
            <v/>
          </cell>
          <cell r="L75" t="str">
            <v>M0</v>
          </cell>
          <cell r="M75" t="str">
            <v>1100</v>
          </cell>
          <cell r="N75" t="str">
            <v>S</v>
          </cell>
          <cell r="O75">
            <v>10196</v>
          </cell>
        </row>
        <row r="76">
          <cell r="B76">
            <v>11000219</v>
          </cell>
          <cell r="C76" t="str">
            <v>1102</v>
          </cell>
          <cell r="D76" t="str">
            <v/>
          </cell>
          <cell r="E76" t="str">
            <v>MELOXICAM 7,5 MG (DUS 20 TAB)</v>
          </cell>
          <cell r="F76">
            <v>44053</v>
          </cell>
          <cell r="G76" t="str">
            <v>ZPJ1</v>
          </cell>
          <cell r="H76" t="str">
            <v>P-10000</v>
          </cell>
          <cell r="I76" t="str">
            <v>BTR</v>
          </cell>
          <cell r="J76" t="str">
            <v>106</v>
          </cell>
          <cell r="K76" t="str">
            <v/>
          </cell>
          <cell r="L76" t="str">
            <v>M0</v>
          </cell>
          <cell r="M76" t="str">
            <v>1100</v>
          </cell>
          <cell r="N76" t="str">
            <v>S</v>
          </cell>
          <cell r="O76">
            <v>3955</v>
          </cell>
        </row>
        <row r="77">
          <cell r="B77">
            <v>11000220</v>
          </cell>
          <cell r="C77" t="str">
            <v>1102</v>
          </cell>
          <cell r="D77" t="str">
            <v/>
          </cell>
          <cell r="E77" t="str">
            <v>MELOXICAM 15 MG (DUS 20 TAB)</v>
          </cell>
          <cell r="F77">
            <v>44053</v>
          </cell>
          <cell r="G77" t="str">
            <v>ZPJ1</v>
          </cell>
          <cell r="H77" t="str">
            <v>P-10000</v>
          </cell>
          <cell r="I77" t="str">
            <v>BTR</v>
          </cell>
          <cell r="J77" t="str">
            <v>106</v>
          </cell>
          <cell r="K77" t="str">
            <v/>
          </cell>
          <cell r="L77" t="str">
            <v>M0</v>
          </cell>
          <cell r="M77" t="str">
            <v>1100</v>
          </cell>
          <cell r="N77" t="str">
            <v>S</v>
          </cell>
          <cell r="O77">
            <v>4586</v>
          </cell>
        </row>
        <row r="78">
          <cell r="B78">
            <v>11000221</v>
          </cell>
          <cell r="C78" t="str">
            <v>1102</v>
          </cell>
          <cell r="D78" t="str">
            <v/>
          </cell>
          <cell r="E78" t="str">
            <v>METOCLOPRAMID 5 MG (DUS 100 TAB)</v>
          </cell>
          <cell r="F78">
            <v>44053</v>
          </cell>
          <cell r="G78" t="str">
            <v>ZPJ1</v>
          </cell>
          <cell r="H78" t="str">
            <v>P-10000</v>
          </cell>
          <cell r="I78" t="str">
            <v>BTR</v>
          </cell>
          <cell r="J78" t="str">
            <v>106</v>
          </cell>
          <cell r="K78" t="str">
            <v/>
          </cell>
          <cell r="L78" t="str">
            <v>M0</v>
          </cell>
          <cell r="M78" t="str">
            <v>1100</v>
          </cell>
          <cell r="N78" t="str">
            <v>S</v>
          </cell>
          <cell r="O78">
            <v>4720</v>
          </cell>
        </row>
        <row r="79">
          <cell r="B79">
            <v>11000222</v>
          </cell>
          <cell r="C79" t="str">
            <v>1102</v>
          </cell>
          <cell r="D79" t="str">
            <v/>
          </cell>
          <cell r="E79" t="str">
            <v>METOCLOPRAMID 10 MG (DUS 100 TAB)</v>
          </cell>
          <cell r="F79">
            <v>44053</v>
          </cell>
          <cell r="G79" t="str">
            <v>ZPJ1</v>
          </cell>
          <cell r="H79" t="str">
            <v>P-10000</v>
          </cell>
          <cell r="I79" t="str">
            <v>BTR</v>
          </cell>
          <cell r="J79" t="str">
            <v>106</v>
          </cell>
          <cell r="K79" t="str">
            <v/>
          </cell>
          <cell r="L79" t="str">
            <v>M0</v>
          </cell>
          <cell r="M79" t="str">
            <v>1100</v>
          </cell>
          <cell r="N79" t="str">
            <v>S</v>
          </cell>
          <cell r="O79">
            <v>8100</v>
          </cell>
        </row>
        <row r="80">
          <cell r="B80">
            <v>11000223</v>
          </cell>
          <cell r="C80" t="str">
            <v>1102</v>
          </cell>
          <cell r="D80" t="str">
            <v/>
          </cell>
          <cell r="E80" t="str">
            <v>METRONIDAZOLE 250 MG (DUS 100 TAB)</v>
          </cell>
          <cell r="F80">
            <v>44053</v>
          </cell>
          <cell r="G80" t="str">
            <v>ZPJ1</v>
          </cell>
          <cell r="H80" t="str">
            <v>P-10000</v>
          </cell>
          <cell r="I80" t="str">
            <v>BTR</v>
          </cell>
          <cell r="J80" t="str">
            <v>106</v>
          </cell>
          <cell r="K80" t="str">
            <v/>
          </cell>
          <cell r="L80" t="str">
            <v>M0</v>
          </cell>
          <cell r="M80" t="str">
            <v>1100</v>
          </cell>
          <cell r="N80" t="str">
            <v>S</v>
          </cell>
          <cell r="O80">
            <v>18302</v>
          </cell>
        </row>
        <row r="81">
          <cell r="B81">
            <v>11000224</v>
          </cell>
          <cell r="C81" t="str">
            <v>1102</v>
          </cell>
          <cell r="D81" t="str">
            <v/>
          </cell>
          <cell r="E81" t="str">
            <v>METRONIDAZOLE 250 MG (BTL 100 TAB)</v>
          </cell>
          <cell r="F81">
            <v>43838</v>
          </cell>
          <cell r="G81" t="str">
            <v>ZPJ1</v>
          </cell>
          <cell r="H81" t="str">
            <v>P-10000</v>
          </cell>
          <cell r="I81" t="str">
            <v>BTR</v>
          </cell>
          <cell r="J81" t="str">
            <v>106</v>
          </cell>
          <cell r="K81" t="str">
            <v/>
          </cell>
          <cell r="L81" t="str">
            <v>M0</v>
          </cell>
          <cell r="M81" t="str">
            <v>1100</v>
          </cell>
          <cell r="N81" t="str">
            <v>S</v>
          </cell>
          <cell r="O81">
            <v>14426</v>
          </cell>
        </row>
        <row r="82">
          <cell r="B82">
            <v>11000225</v>
          </cell>
          <cell r="C82" t="str">
            <v>1102</v>
          </cell>
          <cell r="D82" t="str">
            <v/>
          </cell>
          <cell r="E82" t="str">
            <v>METRONIDAZOLE 500 MG (DUS 100 TAB)</v>
          </cell>
          <cell r="F82">
            <v>44053</v>
          </cell>
          <cell r="G82" t="str">
            <v>ZPJ1</v>
          </cell>
          <cell r="H82" t="str">
            <v>P-10000</v>
          </cell>
          <cell r="I82" t="str">
            <v>BTR</v>
          </cell>
          <cell r="J82" t="str">
            <v>106</v>
          </cell>
          <cell r="K82" t="str">
            <v/>
          </cell>
          <cell r="L82" t="str">
            <v>M0</v>
          </cell>
          <cell r="M82" t="str">
            <v>1100</v>
          </cell>
          <cell r="N82" t="str">
            <v>S</v>
          </cell>
          <cell r="O82">
            <v>21597</v>
          </cell>
        </row>
        <row r="83">
          <cell r="B83">
            <v>11000226</v>
          </cell>
          <cell r="C83" t="str">
            <v>1102</v>
          </cell>
          <cell r="D83" t="str">
            <v/>
          </cell>
          <cell r="E83" t="str">
            <v>NEURODIAL KAPLET-STRIP 10X10 TABLET</v>
          </cell>
          <cell r="F83">
            <v>44053</v>
          </cell>
          <cell r="G83" t="str">
            <v>ZPJ1</v>
          </cell>
          <cell r="H83" t="str">
            <v>P-10000</v>
          </cell>
          <cell r="I83" t="str">
            <v>BTR</v>
          </cell>
          <cell r="J83" t="str">
            <v>106</v>
          </cell>
          <cell r="K83" t="str">
            <v/>
          </cell>
          <cell r="L83" t="str">
            <v>M0</v>
          </cell>
          <cell r="M83" t="str">
            <v>1100</v>
          </cell>
          <cell r="N83" t="str">
            <v>S</v>
          </cell>
          <cell r="O83">
            <v>31538</v>
          </cell>
        </row>
        <row r="84">
          <cell r="B84">
            <v>11000227</v>
          </cell>
          <cell r="C84" t="str">
            <v>1102</v>
          </cell>
          <cell r="D84" t="str">
            <v/>
          </cell>
          <cell r="E84" t="str">
            <v>NIFEDIPIN 10 MG (DUS 100 TAB)</v>
          </cell>
          <cell r="F84">
            <v>44053</v>
          </cell>
          <cell r="G84" t="str">
            <v>ZPJ1</v>
          </cell>
          <cell r="H84" t="str">
            <v>P-10000</v>
          </cell>
          <cell r="I84" t="str">
            <v>BTR</v>
          </cell>
          <cell r="J84" t="str">
            <v>106</v>
          </cell>
          <cell r="K84" t="str">
            <v/>
          </cell>
          <cell r="L84" t="str">
            <v>M0</v>
          </cell>
          <cell r="M84" t="str">
            <v>1100</v>
          </cell>
          <cell r="N84" t="str">
            <v>S</v>
          </cell>
          <cell r="O84">
            <v>17197</v>
          </cell>
        </row>
        <row r="85">
          <cell r="B85">
            <v>11000228</v>
          </cell>
          <cell r="C85" t="str">
            <v>1102</v>
          </cell>
          <cell r="D85" t="str">
            <v/>
          </cell>
          <cell r="E85" t="str">
            <v>NOPRIL 10 MG-STRIP 5X10 TABLET</v>
          </cell>
          <cell r="F85">
            <v>44053</v>
          </cell>
          <cell r="G85" t="str">
            <v>ZPJ1</v>
          </cell>
          <cell r="H85" t="str">
            <v>P-10000</v>
          </cell>
          <cell r="I85" t="str">
            <v>BTR</v>
          </cell>
          <cell r="J85" t="str">
            <v>106</v>
          </cell>
          <cell r="K85" t="str">
            <v/>
          </cell>
          <cell r="L85" t="str">
            <v>M0</v>
          </cell>
          <cell r="M85" t="str">
            <v>1100</v>
          </cell>
          <cell r="N85" t="str">
            <v>S</v>
          </cell>
          <cell r="O85">
            <v>12597</v>
          </cell>
        </row>
        <row r="86">
          <cell r="B86">
            <v>11000229</v>
          </cell>
          <cell r="C86" t="str">
            <v>1102</v>
          </cell>
          <cell r="D86" t="str">
            <v/>
          </cell>
          <cell r="E86" t="str">
            <v>ORALIT (DUS 100 SASE)</v>
          </cell>
          <cell r="F86">
            <v>44053</v>
          </cell>
          <cell r="G86" t="str">
            <v>ZPJ1</v>
          </cell>
          <cell r="H86" t="str">
            <v>P-10000</v>
          </cell>
          <cell r="I86" t="str">
            <v>SC</v>
          </cell>
          <cell r="J86" t="str">
            <v>106</v>
          </cell>
          <cell r="K86" t="str">
            <v/>
          </cell>
          <cell r="L86" t="str">
            <v>M0</v>
          </cell>
          <cell r="M86" t="str">
            <v>1100</v>
          </cell>
          <cell r="N86" t="str">
            <v>S</v>
          </cell>
          <cell r="O86">
            <v>64469</v>
          </cell>
        </row>
        <row r="87">
          <cell r="B87">
            <v>11000230</v>
          </cell>
          <cell r="C87" t="str">
            <v>1102</v>
          </cell>
          <cell r="D87" t="str">
            <v/>
          </cell>
          <cell r="E87" t="str">
            <v>PAPAVERIN 40 MG (DUS 100 TAB)</v>
          </cell>
          <cell r="F87">
            <v>43894</v>
          </cell>
          <cell r="G87" t="str">
            <v>ZPJ1</v>
          </cell>
          <cell r="H87" t="str">
            <v>P-10000</v>
          </cell>
          <cell r="I87" t="str">
            <v>BTR</v>
          </cell>
          <cell r="J87" t="str">
            <v>106</v>
          </cell>
          <cell r="K87" t="str">
            <v/>
          </cell>
          <cell r="L87" t="str">
            <v>M0</v>
          </cell>
          <cell r="M87" t="str">
            <v>1100</v>
          </cell>
          <cell r="N87" t="str">
            <v>S</v>
          </cell>
          <cell r="O87">
            <v>13473</v>
          </cell>
        </row>
        <row r="88">
          <cell r="B88">
            <v>11000231</v>
          </cell>
          <cell r="C88" t="str">
            <v>1102</v>
          </cell>
          <cell r="D88" t="str">
            <v/>
          </cell>
          <cell r="E88" t="str">
            <v>PAPAVERIN 40 MG (BTL 100 TAB)</v>
          </cell>
          <cell r="F88">
            <v>43894</v>
          </cell>
          <cell r="G88" t="str">
            <v>ZPJ1</v>
          </cell>
          <cell r="H88" t="str">
            <v>P-10000</v>
          </cell>
          <cell r="I88" t="str">
            <v>BTR</v>
          </cell>
          <cell r="J88" t="str">
            <v>106</v>
          </cell>
          <cell r="K88" t="str">
            <v/>
          </cell>
          <cell r="L88" t="str">
            <v>M0</v>
          </cell>
          <cell r="M88" t="str">
            <v>1100</v>
          </cell>
          <cell r="N88" t="str">
            <v>S</v>
          </cell>
          <cell r="O88">
            <v>14749</v>
          </cell>
        </row>
        <row r="89">
          <cell r="B89">
            <v>11000232</v>
          </cell>
          <cell r="C89" t="str">
            <v>1102</v>
          </cell>
          <cell r="D89" t="str">
            <v/>
          </cell>
          <cell r="E89" t="str">
            <v>PARACETAMOL SIRUP (BTL 60 ML)</v>
          </cell>
          <cell r="F89">
            <v>44053</v>
          </cell>
          <cell r="G89" t="str">
            <v>ZPJ1</v>
          </cell>
          <cell r="H89" t="str">
            <v>P-10000</v>
          </cell>
          <cell r="I89" t="str">
            <v>BT</v>
          </cell>
          <cell r="J89" t="str">
            <v>106</v>
          </cell>
          <cell r="K89" t="str">
            <v/>
          </cell>
          <cell r="L89" t="str">
            <v>M0</v>
          </cell>
          <cell r="M89" t="str">
            <v>1100</v>
          </cell>
          <cell r="N89" t="str">
            <v>S</v>
          </cell>
          <cell r="O89">
            <v>3968</v>
          </cell>
        </row>
        <row r="90">
          <cell r="B90">
            <v>11000233</v>
          </cell>
          <cell r="C90" t="str">
            <v>1102</v>
          </cell>
          <cell r="D90" t="str">
            <v/>
          </cell>
          <cell r="E90" t="str">
            <v>PHENOBARBITAL 30 MG TAB (DUS 100 TAB)</v>
          </cell>
          <cell r="F90">
            <v>44053</v>
          </cell>
          <cell r="G90" t="str">
            <v>ZPJ1</v>
          </cell>
          <cell r="H90" t="str">
            <v>P-10000</v>
          </cell>
          <cell r="I90" t="str">
            <v>BTR</v>
          </cell>
          <cell r="J90" t="str">
            <v>106</v>
          </cell>
          <cell r="K90" t="str">
            <v/>
          </cell>
          <cell r="L90" t="str">
            <v>M0</v>
          </cell>
          <cell r="M90" t="str">
            <v>1100</v>
          </cell>
          <cell r="N90" t="str">
            <v>S</v>
          </cell>
          <cell r="O90">
            <v>11967</v>
          </cell>
        </row>
        <row r="91">
          <cell r="B91">
            <v>11000234</v>
          </cell>
          <cell r="C91" t="str">
            <v>1102</v>
          </cell>
          <cell r="D91" t="str">
            <v/>
          </cell>
          <cell r="E91" t="str">
            <v>PHENOBARBITAL 30 MG TAB (BTL 100 TAB)</v>
          </cell>
          <cell r="F91">
            <v>44053</v>
          </cell>
          <cell r="G91" t="str">
            <v>ZPJ1</v>
          </cell>
          <cell r="H91" t="str">
            <v>P-10000</v>
          </cell>
          <cell r="I91" t="str">
            <v>BTR</v>
          </cell>
          <cell r="J91" t="str">
            <v>106</v>
          </cell>
          <cell r="K91" t="str">
            <v/>
          </cell>
          <cell r="L91" t="str">
            <v>M0</v>
          </cell>
          <cell r="M91" t="str">
            <v>1100</v>
          </cell>
          <cell r="N91" t="str">
            <v>S</v>
          </cell>
          <cell r="O91">
            <v>9989</v>
          </cell>
        </row>
        <row r="92">
          <cell r="B92">
            <v>11000235</v>
          </cell>
          <cell r="C92" t="str">
            <v>1102</v>
          </cell>
          <cell r="D92" t="str">
            <v/>
          </cell>
          <cell r="E92" t="str">
            <v>PHERPENAZINE 4 MG TAB (BTL 100 TAB)</v>
          </cell>
          <cell r="F92">
            <v>43894</v>
          </cell>
          <cell r="G92" t="str">
            <v>ZPJ1</v>
          </cell>
          <cell r="H92" t="str">
            <v>P-10000</v>
          </cell>
          <cell r="I92" t="str">
            <v>BTR</v>
          </cell>
          <cell r="J92" t="str">
            <v>106</v>
          </cell>
          <cell r="K92" t="str">
            <v/>
          </cell>
          <cell r="L92" t="str">
            <v>M0</v>
          </cell>
          <cell r="M92" t="str">
            <v>1100</v>
          </cell>
          <cell r="N92" t="str">
            <v>S</v>
          </cell>
          <cell r="O92">
            <v>9097</v>
          </cell>
        </row>
        <row r="93">
          <cell r="B93">
            <v>11000236</v>
          </cell>
          <cell r="C93" t="str">
            <v>1102</v>
          </cell>
          <cell r="D93" t="str">
            <v/>
          </cell>
          <cell r="E93" t="str">
            <v>PIL KB MIKRODIOL 30 LIMAS-BLISS 28 TAB</v>
          </cell>
          <cell r="F93">
            <v>44004</v>
          </cell>
          <cell r="G93" t="str">
            <v>ZPJ1</v>
          </cell>
          <cell r="H93" t="str">
            <v>P-10000</v>
          </cell>
          <cell r="I93" t="str">
            <v>BLT</v>
          </cell>
          <cell r="J93" t="str">
            <v>106</v>
          </cell>
          <cell r="K93" t="str">
            <v/>
          </cell>
          <cell r="L93" t="str">
            <v>M0</v>
          </cell>
          <cell r="M93" t="str">
            <v>1100</v>
          </cell>
          <cell r="N93" t="str">
            <v>S</v>
          </cell>
          <cell r="O93">
            <v>789</v>
          </cell>
        </row>
        <row r="94">
          <cell r="B94">
            <v>11000237</v>
          </cell>
          <cell r="C94" t="str">
            <v>1102</v>
          </cell>
          <cell r="D94" t="str">
            <v/>
          </cell>
          <cell r="E94" t="str">
            <v>PIL KB 1 KOMBINASI BKKBN(DUS 100 SIKLUS)</v>
          </cell>
          <cell r="F94">
            <v>43977</v>
          </cell>
          <cell r="G94" t="str">
            <v>ZPJ1</v>
          </cell>
          <cell r="H94" t="str">
            <v>P-10000</v>
          </cell>
          <cell r="I94" t="str">
            <v>BLT</v>
          </cell>
          <cell r="J94" t="str">
            <v>106</v>
          </cell>
          <cell r="K94" t="str">
            <v/>
          </cell>
          <cell r="L94" t="str">
            <v>M0</v>
          </cell>
          <cell r="M94" t="str">
            <v>1100</v>
          </cell>
          <cell r="N94" t="str">
            <v>S</v>
          </cell>
          <cell r="O94">
            <v>677</v>
          </cell>
        </row>
        <row r="95">
          <cell r="B95">
            <v>11000238</v>
          </cell>
          <cell r="C95" t="str">
            <v>1102</v>
          </cell>
          <cell r="D95" t="str">
            <v/>
          </cell>
          <cell r="E95" t="str">
            <v>PIL KB ORAL KOMBINASI (DUS 100 SIKLUS)</v>
          </cell>
          <cell r="F95">
            <v>44004</v>
          </cell>
          <cell r="G95" t="str">
            <v>ZPJ1</v>
          </cell>
          <cell r="H95" t="str">
            <v>P-10000</v>
          </cell>
          <cell r="I95" t="str">
            <v>BLT</v>
          </cell>
          <cell r="J95" t="str">
            <v>106</v>
          </cell>
          <cell r="K95" t="str">
            <v/>
          </cell>
          <cell r="L95" t="str">
            <v>M0</v>
          </cell>
          <cell r="M95" t="str">
            <v>1100</v>
          </cell>
          <cell r="N95" t="str">
            <v>S</v>
          </cell>
          <cell r="O95">
            <v>647</v>
          </cell>
        </row>
        <row r="96">
          <cell r="B96">
            <v>11000239</v>
          </cell>
          <cell r="C96" t="str">
            <v>1102</v>
          </cell>
          <cell r="D96" t="str">
            <v/>
          </cell>
          <cell r="E96" t="str">
            <v>PIL KB MIKRODIOL PROG.MALAYSIA-BLT 28TAB</v>
          </cell>
          <cell r="F96">
            <v>43717</v>
          </cell>
          <cell r="G96" t="str">
            <v>ZPJ1</v>
          </cell>
          <cell r="H96" t="str">
            <v>P-10000</v>
          </cell>
          <cell r="I96" t="str">
            <v>BLT</v>
          </cell>
          <cell r="J96" t="str">
            <v>106</v>
          </cell>
          <cell r="K96" t="str">
            <v/>
          </cell>
          <cell r="L96" t="str">
            <v>M0</v>
          </cell>
          <cell r="M96" t="str">
            <v>1100</v>
          </cell>
          <cell r="N96" t="str">
            <v>S</v>
          </cell>
          <cell r="O96">
            <v>658</v>
          </cell>
        </row>
        <row r="97">
          <cell r="B97">
            <v>11000240</v>
          </cell>
          <cell r="C97" t="str">
            <v>1102</v>
          </cell>
          <cell r="D97" t="str">
            <v/>
          </cell>
          <cell r="E97" t="str">
            <v>PIL KB ORAL KOMBINASI BKKBN(DUS 100SIKL)</v>
          </cell>
          <cell r="F97">
            <v>43894</v>
          </cell>
          <cell r="G97" t="str">
            <v>ZPJ1</v>
          </cell>
          <cell r="H97" t="str">
            <v>P-10000</v>
          </cell>
          <cell r="I97" t="str">
            <v>BLT</v>
          </cell>
          <cell r="J97" t="str">
            <v>106</v>
          </cell>
          <cell r="K97" t="str">
            <v/>
          </cell>
          <cell r="L97" t="str">
            <v>M0</v>
          </cell>
          <cell r="M97" t="str">
            <v>1100</v>
          </cell>
          <cell r="N97" t="str">
            <v>S</v>
          </cell>
          <cell r="O97">
            <v>595</v>
          </cell>
        </row>
        <row r="98">
          <cell r="B98">
            <v>11000241</v>
          </cell>
          <cell r="C98" t="str">
            <v>1102</v>
          </cell>
          <cell r="D98" t="str">
            <v/>
          </cell>
          <cell r="E98" t="str">
            <v>PIROXICAM 10 MG (DUS 100 TAB)</v>
          </cell>
          <cell r="F98">
            <v>44053</v>
          </cell>
          <cell r="G98" t="str">
            <v>ZPJ1</v>
          </cell>
          <cell r="H98" t="str">
            <v>P-10000</v>
          </cell>
          <cell r="I98" t="str">
            <v>BTR</v>
          </cell>
          <cell r="J98" t="str">
            <v>106</v>
          </cell>
          <cell r="K98" t="str">
            <v/>
          </cell>
          <cell r="L98" t="str">
            <v>M0</v>
          </cell>
          <cell r="M98" t="str">
            <v>1100</v>
          </cell>
          <cell r="N98" t="str">
            <v>S</v>
          </cell>
          <cell r="O98">
            <v>11434</v>
          </cell>
        </row>
        <row r="99">
          <cell r="B99">
            <v>11000242</v>
          </cell>
          <cell r="C99" t="str">
            <v>1102</v>
          </cell>
          <cell r="D99" t="str">
            <v/>
          </cell>
          <cell r="E99" t="str">
            <v>KIFADENE 10 MG-STRIP 10X10 TABLET</v>
          </cell>
          <cell r="F99">
            <v>43861</v>
          </cell>
          <cell r="G99" t="str">
            <v>ZPJ1</v>
          </cell>
          <cell r="H99" t="str">
            <v>P-10000</v>
          </cell>
          <cell r="I99" t="str">
            <v>BTR</v>
          </cell>
          <cell r="J99" t="str">
            <v>106</v>
          </cell>
          <cell r="K99" t="str">
            <v/>
          </cell>
          <cell r="L99" t="str">
            <v>M0</v>
          </cell>
          <cell r="M99" t="str">
            <v>1100</v>
          </cell>
          <cell r="N99" t="str">
            <v>S</v>
          </cell>
          <cell r="O99">
            <v>12110</v>
          </cell>
        </row>
        <row r="100">
          <cell r="B100">
            <v>11000243</v>
          </cell>
          <cell r="C100" t="str">
            <v>1102</v>
          </cell>
          <cell r="D100" t="str">
            <v/>
          </cell>
          <cell r="E100" t="str">
            <v>PIROXICAM 20 MG (DUS 100 TAB)</v>
          </cell>
          <cell r="F100">
            <v>44053</v>
          </cell>
          <cell r="G100" t="str">
            <v>ZPJ1</v>
          </cell>
          <cell r="H100" t="str">
            <v>P-10000</v>
          </cell>
          <cell r="I100" t="str">
            <v>BTR</v>
          </cell>
          <cell r="J100" t="str">
            <v>106</v>
          </cell>
          <cell r="K100" t="str">
            <v/>
          </cell>
          <cell r="L100" t="str">
            <v>M0</v>
          </cell>
          <cell r="M100" t="str">
            <v>1100</v>
          </cell>
          <cell r="N100" t="str">
            <v>S</v>
          </cell>
          <cell r="O100">
            <v>14176</v>
          </cell>
        </row>
        <row r="101">
          <cell r="B101">
            <v>11000244</v>
          </cell>
          <cell r="C101" t="str">
            <v>1102</v>
          </cell>
          <cell r="D101" t="str">
            <v/>
          </cell>
          <cell r="E101" t="str">
            <v>KIFADENE 20 MG-STRIP 10X10 TABLET</v>
          </cell>
          <cell r="F101">
            <v>43861</v>
          </cell>
          <cell r="G101" t="str">
            <v>ZPJ1</v>
          </cell>
          <cell r="H101" t="str">
            <v>P-10000</v>
          </cell>
          <cell r="I101" t="str">
            <v>BTR</v>
          </cell>
          <cell r="J101" t="str">
            <v>106</v>
          </cell>
          <cell r="K101" t="str">
            <v/>
          </cell>
          <cell r="L101" t="str">
            <v>M0</v>
          </cell>
          <cell r="M101" t="str">
            <v>1100</v>
          </cell>
          <cell r="N101" t="str">
            <v>S</v>
          </cell>
          <cell r="O101">
            <v>14520</v>
          </cell>
        </row>
        <row r="102">
          <cell r="B102">
            <v>11000245</v>
          </cell>
          <cell r="C102" t="str">
            <v>1102</v>
          </cell>
          <cell r="D102" t="str">
            <v/>
          </cell>
          <cell r="E102" t="str">
            <v>PREDNISON  5 MG (DUS 100 TAB)</v>
          </cell>
          <cell r="F102">
            <v>43894</v>
          </cell>
          <cell r="G102" t="str">
            <v>ZPJ1</v>
          </cell>
          <cell r="H102" t="str">
            <v>P-10000</v>
          </cell>
          <cell r="I102" t="str">
            <v>BTR</v>
          </cell>
          <cell r="J102" t="str">
            <v>106</v>
          </cell>
          <cell r="K102" t="str">
            <v/>
          </cell>
          <cell r="L102" t="str">
            <v>M0</v>
          </cell>
          <cell r="M102" t="str">
            <v>1100</v>
          </cell>
          <cell r="N102" t="str">
            <v>S</v>
          </cell>
          <cell r="O102">
            <v>12893</v>
          </cell>
        </row>
        <row r="103">
          <cell r="B103">
            <v>11000246</v>
          </cell>
          <cell r="C103" t="str">
            <v>1102</v>
          </cell>
          <cell r="D103" t="str">
            <v/>
          </cell>
          <cell r="E103" t="str">
            <v>PRIMET 25 MG-STRIP 10X10 TABLET</v>
          </cell>
          <cell r="F103">
            <v>44053</v>
          </cell>
          <cell r="G103" t="str">
            <v>ZPJ1</v>
          </cell>
          <cell r="H103" t="str">
            <v>P-10000</v>
          </cell>
          <cell r="I103" t="str">
            <v>BTR</v>
          </cell>
          <cell r="J103" t="str">
            <v>106</v>
          </cell>
          <cell r="K103" t="str">
            <v/>
          </cell>
          <cell r="L103" t="str">
            <v>M0</v>
          </cell>
          <cell r="M103" t="str">
            <v>1100</v>
          </cell>
          <cell r="N103" t="str">
            <v>S</v>
          </cell>
          <cell r="O103">
            <v>17991</v>
          </cell>
        </row>
        <row r="104">
          <cell r="B104">
            <v>11000247</v>
          </cell>
          <cell r="C104" t="str">
            <v>1102</v>
          </cell>
          <cell r="D104" t="str">
            <v/>
          </cell>
          <cell r="E104" t="str">
            <v>PROTOFEN 100 MG-STRIP 5X10 TAB</v>
          </cell>
          <cell r="F104">
            <v>44053</v>
          </cell>
          <cell r="G104" t="str">
            <v>ZPJ1</v>
          </cell>
          <cell r="H104" t="str">
            <v>P-10000</v>
          </cell>
          <cell r="I104" t="str">
            <v>BTR</v>
          </cell>
          <cell r="J104" t="str">
            <v>106</v>
          </cell>
          <cell r="K104" t="str">
            <v/>
          </cell>
          <cell r="L104" t="str">
            <v>M0</v>
          </cell>
          <cell r="M104" t="str">
            <v>1100</v>
          </cell>
          <cell r="N104" t="str">
            <v>S</v>
          </cell>
          <cell r="O104">
            <v>30163</v>
          </cell>
        </row>
        <row r="105">
          <cell r="B105">
            <v>11000248</v>
          </cell>
          <cell r="C105" t="str">
            <v>1102</v>
          </cell>
          <cell r="D105" t="str">
            <v/>
          </cell>
          <cell r="E105" t="str">
            <v>PYRANTEL 125 MG (DUS 100 TAB)</v>
          </cell>
          <cell r="F105">
            <v>44053</v>
          </cell>
          <cell r="G105" t="str">
            <v>ZPJ1</v>
          </cell>
          <cell r="H105" t="str">
            <v>P-10000</v>
          </cell>
          <cell r="I105" t="str">
            <v>BTR</v>
          </cell>
          <cell r="J105" t="str">
            <v>106</v>
          </cell>
          <cell r="K105" t="str">
            <v/>
          </cell>
          <cell r="L105" t="str">
            <v>M0</v>
          </cell>
          <cell r="M105" t="str">
            <v>1100</v>
          </cell>
          <cell r="N105" t="str">
            <v>S</v>
          </cell>
          <cell r="O105">
            <v>40043</v>
          </cell>
        </row>
        <row r="106">
          <cell r="B106">
            <v>11000249</v>
          </cell>
          <cell r="C106" t="str">
            <v>1102</v>
          </cell>
          <cell r="D106" t="str">
            <v/>
          </cell>
          <cell r="E106" t="str">
            <v>PYRANTEL 125 MG (DUS 28 TAB)</v>
          </cell>
          <cell r="F106">
            <v>44053</v>
          </cell>
          <cell r="G106" t="str">
            <v>ZPJ1</v>
          </cell>
          <cell r="H106" t="str">
            <v>P-10000</v>
          </cell>
          <cell r="I106" t="str">
            <v>BTR</v>
          </cell>
          <cell r="J106" t="str">
            <v>106</v>
          </cell>
          <cell r="K106" t="str">
            <v/>
          </cell>
          <cell r="L106" t="str">
            <v>M0</v>
          </cell>
          <cell r="M106" t="str">
            <v>1100</v>
          </cell>
          <cell r="N106" t="str">
            <v>S</v>
          </cell>
          <cell r="O106">
            <v>27825</v>
          </cell>
        </row>
        <row r="107">
          <cell r="B107">
            <v>11000250</v>
          </cell>
          <cell r="C107" t="str">
            <v>1102</v>
          </cell>
          <cell r="D107" t="str">
            <v/>
          </cell>
          <cell r="E107" t="str">
            <v>PYRANTEL SUSPENSI 125 MG/5 ML(BTL 60 ML)</v>
          </cell>
          <cell r="F107">
            <v>43894</v>
          </cell>
          <cell r="G107" t="str">
            <v>ZPJ1</v>
          </cell>
          <cell r="H107" t="str">
            <v>P-10000</v>
          </cell>
          <cell r="I107" t="str">
            <v>BT</v>
          </cell>
          <cell r="J107" t="str">
            <v>106</v>
          </cell>
          <cell r="K107" t="str">
            <v/>
          </cell>
          <cell r="L107" t="str">
            <v>M0</v>
          </cell>
          <cell r="M107" t="str">
            <v>1100</v>
          </cell>
          <cell r="N107" t="str">
            <v>S</v>
          </cell>
          <cell r="O107">
            <v>7203</v>
          </cell>
        </row>
        <row r="108">
          <cell r="B108">
            <v>11000251</v>
          </cell>
          <cell r="C108" t="str">
            <v>1102</v>
          </cell>
          <cell r="D108" t="str">
            <v/>
          </cell>
          <cell r="E108" t="str">
            <v>PYRAZINAMIDE 500 MG (DUS 100 TAB)</v>
          </cell>
          <cell r="F108">
            <v>44053</v>
          </cell>
          <cell r="G108" t="str">
            <v>ZPJ1</v>
          </cell>
          <cell r="H108" t="str">
            <v>P-10000</v>
          </cell>
          <cell r="I108" t="str">
            <v>BTR</v>
          </cell>
          <cell r="J108" t="str">
            <v>106</v>
          </cell>
          <cell r="K108" t="str">
            <v/>
          </cell>
          <cell r="L108" t="str">
            <v>M0</v>
          </cell>
          <cell r="M108" t="str">
            <v>1100</v>
          </cell>
          <cell r="N108" t="str">
            <v>S</v>
          </cell>
          <cell r="O108">
            <v>29386</v>
          </cell>
        </row>
        <row r="109">
          <cell r="B109">
            <v>11000252</v>
          </cell>
          <cell r="C109" t="str">
            <v>1102</v>
          </cell>
          <cell r="D109" t="str">
            <v/>
          </cell>
          <cell r="E109" t="str">
            <v>QUININE 222 MG TAB (DUS 100 TAB)</v>
          </cell>
          <cell r="F109">
            <v>43894</v>
          </cell>
          <cell r="G109" t="str">
            <v>ZPJ1</v>
          </cell>
          <cell r="H109" t="str">
            <v>P-10000</v>
          </cell>
          <cell r="I109" t="str">
            <v>BTR</v>
          </cell>
          <cell r="J109" t="str">
            <v>106</v>
          </cell>
          <cell r="K109" t="str">
            <v/>
          </cell>
          <cell r="L109" t="str">
            <v>M0</v>
          </cell>
          <cell r="M109" t="str">
            <v>1100</v>
          </cell>
          <cell r="N109" t="str">
            <v>S</v>
          </cell>
          <cell r="O109">
            <v>44029</v>
          </cell>
        </row>
        <row r="110">
          <cell r="B110">
            <v>11000253</v>
          </cell>
          <cell r="C110" t="str">
            <v>1102</v>
          </cell>
          <cell r="D110" t="str">
            <v/>
          </cell>
          <cell r="E110" t="str">
            <v>QUININE 222 MG TAB (DUS 60 TAB)</v>
          </cell>
          <cell r="F110">
            <v>44053</v>
          </cell>
          <cell r="G110" t="str">
            <v>ZPJ1</v>
          </cell>
          <cell r="H110" t="str">
            <v>P-10000</v>
          </cell>
          <cell r="I110" t="str">
            <v>BTR</v>
          </cell>
          <cell r="J110" t="str">
            <v>106</v>
          </cell>
          <cell r="K110" t="str">
            <v/>
          </cell>
          <cell r="L110" t="str">
            <v>M0</v>
          </cell>
          <cell r="M110" t="str">
            <v>1100</v>
          </cell>
          <cell r="N110" t="str">
            <v>S</v>
          </cell>
          <cell r="O110">
            <v>23349</v>
          </cell>
        </row>
        <row r="111">
          <cell r="B111">
            <v>11000254</v>
          </cell>
          <cell r="C111" t="str">
            <v>1102</v>
          </cell>
          <cell r="D111" t="str">
            <v/>
          </cell>
          <cell r="E111" t="str">
            <v>QUININE 222 MG (BTL 100 TAB)</v>
          </cell>
          <cell r="F111">
            <v>43861</v>
          </cell>
          <cell r="G111" t="str">
            <v>ZPJ1</v>
          </cell>
          <cell r="H111" t="str">
            <v>P-10000</v>
          </cell>
          <cell r="I111" t="str">
            <v>BTR</v>
          </cell>
          <cell r="J111" t="str">
            <v>106</v>
          </cell>
          <cell r="K111" t="str">
            <v/>
          </cell>
          <cell r="L111" t="str">
            <v>M0</v>
          </cell>
          <cell r="M111" t="str">
            <v>1100</v>
          </cell>
          <cell r="N111" t="str">
            <v>S</v>
          </cell>
          <cell r="O111">
            <v>43570</v>
          </cell>
        </row>
        <row r="112">
          <cell r="B112">
            <v>11000255</v>
          </cell>
          <cell r="C112" t="str">
            <v>1102</v>
          </cell>
          <cell r="D112" t="str">
            <v/>
          </cell>
          <cell r="E112" t="str">
            <v>RAHISTIN TABLET-STRIP 10X10 TABLET</v>
          </cell>
          <cell r="F112">
            <v>44053</v>
          </cell>
          <cell r="G112" t="str">
            <v>ZPJ1</v>
          </cell>
          <cell r="H112" t="str">
            <v>P-10000</v>
          </cell>
          <cell r="I112" t="str">
            <v>BTR</v>
          </cell>
          <cell r="J112" t="str">
            <v>106</v>
          </cell>
          <cell r="K112" t="str">
            <v/>
          </cell>
          <cell r="L112" t="str">
            <v>M0</v>
          </cell>
          <cell r="M112" t="str">
            <v>1100</v>
          </cell>
          <cell r="N112" t="str">
            <v>S</v>
          </cell>
          <cell r="O112">
            <v>18214</v>
          </cell>
        </row>
        <row r="113">
          <cell r="B113">
            <v>11000256</v>
          </cell>
          <cell r="C113" t="str">
            <v>1102</v>
          </cell>
          <cell r="D113" t="str">
            <v/>
          </cell>
          <cell r="E113" t="str">
            <v>RANITIDIN 150 MG (DUS 30 TAB)</v>
          </cell>
          <cell r="F113">
            <v>44053</v>
          </cell>
          <cell r="G113" t="str">
            <v>ZPJ1</v>
          </cell>
          <cell r="H113" t="str">
            <v>P-10000</v>
          </cell>
          <cell r="I113" t="str">
            <v>BTR</v>
          </cell>
          <cell r="J113" t="str">
            <v>106</v>
          </cell>
          <cell r="K113" t="str">
            <v/>
          </cell>
          <cell r="L113" t="str">
            <v>M0</v>
          </cell>
          <cell r="M113" t="str">
            <v>1100</v>
          </cell>
          <cell r="N113" t="str">
            <v>S</v>
          </cell>
          <cell r="O113">
            <v>11088</v>
          </cell>
        </row>
        <row r="114">
          <cell r="B114">
            <v>11000257</v>
          </cell>
          <cell r="C114" t="str">
            <v>1102</v>
          </cell>
          <cell r="D114" t="str">
            <v/>
          </cell>
          <cell r="E114" t="str">
            <v>RETAPHYL SR-STRIP 10X10 TABLET</v>
          </cell>
          <cell r="F114">
            <v>44053</v>
          </cell>
          <cell r="G114" t="str">
            <v>ZPJ1</v>
          </cell>
          <cell r="H114" t="str">
            <v>P-10000</v>
          </cell>
          <cell r="I114" t="str">
            <v>BTR</v>
          </cell>
          <cell r="J114" t="str">
            <v>106</v>
          </cell>
          <cell r="K114" t="str">
            <v/>
          </cell>
          <cell r="L114" t="str">
            <v>M0</v>
          </cell>
          <cell r="M114" t="str">
            <v>1100</v>
          </cell>
          <cell r="N114" t="str">
            <v>S</v>
          </cell>
          <cell r="O114">
            <v>26358</v>
          </cell>
        </row>
        <row r="115">
          <cell r="B115">
            <v>11000258</v>
          </cell>
          <cell r="C115" t="str">
            <v>1102</v>
          </cell>
          <cell r="D115" t="str">
            <v/>
          </cell>
          <cell r="E115" t="str">
            <v>RETAPHYL SR (HK)-STRIP 10X10 TABLET</v>
          </cell>
          <cell r="F115">
            <v>43838</v>
          </cell>
          <cell r="G115" t="str">
            <v>ZPJ1</v>
          </cell>
          <cell r="H115" t="str">
            <v>P-10000</v>
          </cell>
          <cell r="I115" t="str">
            <v>BTR</v>
          </cell>
          <cell r="J115" t="str">
            <v>106</v>
          </cell>
          <cell r="K115" t="str">
            <v/>
          </cell>
          <cell r="L115" t="str">
            <v>M0</v>
          </cell>
          <cell r="M115" t="str">
            <v>1100</v>
          </cell>
          <cell r="N115" t="str">
            <v>S</v>
          </cell>
          <cell r="O115">
            <v>26898</v>
          </cell>
        </row>
        <row r="116">
          <cell r="B116">
            <v>11000259</v>
          </cell>
          <cell r="C116" t="str">
            <v>1102</v>
          </cell>
          <cell r="D116" t="str">
            <v/>
          </cell>
          <cell r="E116" t="str">
            <v>SALBUTAMOL 2 MG (DUS 100 TAB)</v>
          </cell>
          <cell r="F116">
            <v>44053</v>
          </cell>
          <cell r="G116" t="str">
            <v>ZPJ1</v>
          </cell>
          <cell r="H116" t="str">
            <v>P-10000</v>
          </cell>
          <cell r="I116" t="str">
            <v>BTR</v>
          </cell>
          <cell r="J116" t="str">
            <v>106</v>
          </cell>
          <cell r="K116" t="str">
            <v/>
          </cell>
          <cell r="L116" t="str">
            <v>M0</v>
          </cell>
          <cell r="M116" t="str">
            <v>1100</v>
          </cell>
          <cell r="N116" t="str">
            <v>S</v>
          </cell>
          <cell r="O116">
            <v>8849</v>
          </cell>
        </row>
        <row r="117">
          <cell r="B117">
            <v>11000260</v>
          </cell>
          <cell r="C117" t="str">
            <v>1102</v>
          </cell>
          <cell r="D117" t="str">
            <v/>
          </cell>
          <cell r="E117" t="str">
            <v>SALBUTAMOL 2  MG (HK) (DUS 100 TAB)</v>
          </cell>
          <cell r="F117">
            <v>43838</v>
          </cell>
          <cell r="G117" t="str">
            <v>ZPJ1</v>
          </cell>
          <cell r="H117" t="str">
            <v>P-10000</v>
          </cell>
          <cell r="I117" t="str">
            <v>BTR</v>
          </cell>
          <cell r="J117" t="str">
            <v>106</v>
          </cell>
          <cell r="K117" t="str">
            <v/>
          </cell>
          <cell r="L117" t="str">
            <v>M0</v>
          </cell>
          <cell r="M117" t="str">
            <v>1100</v>
          </cell>
          <cell r="N117" t="str">
            <v>S</v>
          </cell>
          <cell r="O117">
            <v>8893</v>
          </cell>
        </row>
        <row r="118">
          <cell r="B118">
            <v>11000261</v>
          </cell>
          <cell r="C118" t="str">
            <v>1102</v>
          </cell>
          <cell r="D118" t="str">
            <v/>
          </cell>
          <cell r="E118" t="str">
            <v>ASMACARE 2 MG-STRIP 5X10 TABLET</v>
          </cell>
          <cell r="F118">
            <v>43861</v>
          </cell>
          <cell r="G118" t="str">
            <v>ZPJ1</v>
          </cell>
          <cell r="H118" t="str">
            <v>P-10000</v>
          </cell>
          <cell r="I118" t="str">
            <v>BTR</v>
          </cell>
          <cell r="J118" t="str">
            <v>106</v>
          </cell>
          <cell r="K118" t="str">
            <v/>
          </cell>
          <cell r="L118" t="str">
            <v>M0</v>
          </cell>
          <cell r="M118" t="str">
            <v>1100</v>
          </cell>
          <cell r="N118" t="str">
            <v>S</v>
          </cell>
          <cell r="O118">
            <v>5944</v>
          </cell>
        </row>
        <row r="119">
          <cell r="B119">
            <v>11000262</v>
          </cell>
          <cell r="C119" t="str">
            <v>1102</v>
          </cell>
          <cell r="D119" t="str">
            <v/>
          </cell>
          <cell r="E119" t="str">
            <v>SALBUTAMOL 4 MG (DUS 100 TAB)</v>
          </cell>
          <cell r="F119">
            <v>43902</v>
          </cell>
          <cell r="G119" t="str">
            <v>ZPJ1</v>
          </cell>
          <cell r="H119" t="str">
            <v>P-10000</v>
          </cell>
          <cell r="I119" t="str">
            <v>BTR</v>
          </cell>
          <cell r="J119" t="str">
            <v>106</v>
          </cell>
          <cell r="K119" t="str">
            <v/>
          </cell>
          <cell r="L119" t="str">
            <v>M0</v>
          </cell>
          <cell r="M119" t="str">
            <v>1100</v>
          </cell>
          <cell r="N119" t="str">
            <v>S</v>
          </cell>
          <cell r="O119">
            <v>9274</v>
          </cell>
        </row>
        <row r="120">
          <cell r="B120">
            <v>11000263</v>
          </cell>
          <cell r="C120" t="str">
            <v>1102</v>
          </cell>
          <cell r="D120" t="str">
            <v/>
          </cell>
          <cell r="E120" t="str">
            <v>ASMACARE 4 MG-STRIP 5X10 TABLET</v>
          </cell>
          <cell r="F120">
            <v>43861</v>
          </cell>
          <cell r="G120" t="str">
            <v>ZPJ1</v>
          </cell>
          <cell r="H120" t="str">
            <v>P-10000</v>
          </cell>
          <cell r="I120" t="str">
            <v>BTR</v>
          </cell>
          <cell r="J120" t="str">
            <v>106</v>
          </cell>
          <cell r="K120" t="str">
            <v/>
          </cell>
          <cell r="L120" t="str">
            <v>M0</v>
          </cell>
          <cell r="M120" t="str">
            <v>1100</v>
          </cell>
          <cell r="N120" t="str">
            <v>S</v>
          </cell>
          <cell r="O120">
            <v>6315</v>
          </cell>
        </row>
        <row r="121">
          <cell r="B121">
            <v>11000264</v>
          </cell>
          <cell r="C121" t="str">
            <v>1102</v>
          </cell>
          <cell r="D121" t="str">
            <v/>
          </cell>
          <cell r="E121" t="str">
            <v>SIMVASTATIN 10 MG (DUS 50 TAB)</v>
          </cell>
          <cell r="F121">
            <v>44053</v>
          </cell>
          <cell r="G121" t="str">
            <v>ZPJ1</v>
          </cell>
          <cell r="H121" t="str">
            <v>P-10000</v>
          </cell>
          <cell r="I121" t="str">
            <v>BTR</v>
          </cell>
          <cell r="J121" t="str">
            <v>106</v>
          </cell>
          <cell r="K121" t="str">
            <v/>
          </cell>
          <cell r="L121" t="str">
            <v>M0</v>
          </cell>
          <cell r="M121" t="str">
            <v>1100</v>
          </cell>
          <cell r="N121" t="str">
            <v>S</v>
          </cell>
          <cell r="O121">
            <v>7421</v>
          </cell>
        </row>
        <row r="122">
          <cell r="B122">
            <v>11000265</v>
          </cell>
          <cell r="C122" t="str">
            <v>1102</v>
          </cell>
          <cell r="D122" t="str">
            <v/>
          </cell>
          <cell r="E122" t="str">
            <v>STATCOL 10 MG-STRIP 5X10 TABLET</v>
          </cell>
          <cell r="F122">
            <v>44053</v>
          </cell>
          <cell r="G122" t="str">
            <v>ZPJ1</v>
          </cell>
          <cell r="H122" t="str">
            <v>P-10000</v>
          </cell>
          <cell r="I122" t="str">
            <v>BTR</v>
          </cell>
          <cell r="J122" t="str">
            <v>106</v>
          </cell>
          <cell r="K122" t="str">
            <v/>
          </cell>
          <cell r="L122" t="str">
            <v>M0</v>
          </cell>
          <cell r="M122" t="str">
            <v>1100</v>
          </cell>
          <cell r="N122" t="str">
            <v>S</v>
          </cell>
          <cell r="O122">
            <v>8833</v>
          </cell>
        </row>
        <row r="123">
          <cell r="B123">
            <v>11000266</v>
          </cell>
          <cell r="C123" t="str">
            <v>1102</v>
          </cell>
          <cell r="D123" t="str">
            <v/>
          </cell>
          <cell r="E123" t="str">
            <v>SIMVASTATIN 20 MG (DUS 50 TAB)</v>
          </cell>
          <cell r="F123">
            <v>44053</v>
          </cell>
          <cell r="G123" t="str">
            <v>ZPJ1</v>
          </cell>
          <cell r="H123" t="str">
            <v>P-10000</v>
          </cell>
          <cell r="I123" t="str">
            <v>BTR</v>
          </cell>
          <cell r="J123" t="str">
            <v>106</v>
          </cell>
          <cell r="K123" t="str">
            <v/>
          </cell>
          <cell r="L123" t="str">
            <v>M0</v>
          </cell>
          <cell r="M123" t="str">
            <v>1100</v>
          </cell>
          <cell r="N123" t="str">
            <v>S</v>
          </cell>
          <cell r="O123">
            <v>6473</v>
          </cell>
        </row>
        <row r="124">
          <cell r="B124">
            <v>11000267</v>
          </cell>
          <cell r="C124" t="str">
            <v>1102</v>
          </cell>
          <cell r="D124" t="str">
            <v/>
          </cell>
          <cell r="E124" t="str">
            <v>STATCOL 20 MG-STRIP 3X10 TABLET</v>
          </cell>
          <cell r="F124">
            <v>44053</v>
          </cell>
          <cell r="G124" t="str">
            <v>ZPJ1</v>
          </cell>
          <cell r="H124" t="str">
            <v>P-10000</v>
          </cell>
          <cell r="I124" t="str">
            <v>BTR</v>
          </cell>
          <cell r="J124" t="str">
            <v>106</v>
          </cell>
          <cell r="K124" t="str">
            <v/>
          </cell>
          <cell r="L124" t="str">
            <v>M0</v>
          </cell>
          <cell r="M124" t="str">
            <v>1100</v>
          </cell>
          <cell r="N124" t="str">
            <v>S</v>
          </cell>
          <cell r="O124">
            <v>8277</v>
          </cell>
        </row>
        <row r="125">
          <cell r="B125">
            <v>11000268</v>
          </cell>
          <cell r="C125" t="str">
            <v>1102</v>
          </cell>
          <cell r="D125" t="str">
            <v/>
          </cell>
          <cell r="E125" t="str">
            <v>SULFADOXINE PYRIMETHAMINE (DUS 100 TAB)</v>
          </cell>
          <cell r="F125">
            <v>44053</v>
          </cell>
          <cell r="G125" t="str">
            <v>ZPJ1</v>
          </cell>
          <cell r="H125" t="str">
            <v>P-10000</v>
          </cell>
          <cell r="I125" t="str">
            <v>BTR</v>
          </cell>
          <cell r="J125" t="str">
            <v>106</v>
          </cell>
          <cell r="K125" t="str">
            <v/>
          </cell>
          <cell r="L125" t="str">
            <v>M0</v>
          </cell>
          <cell r="M125" t="str">
            <v>1100</v>
          </cell>
          <cell r="N125" t="str">
            <v>S</v>
          </cell>
          <cell r="O125">
            <v>83467</v>
          </cell>
        </row>
        <row r="126">
          <cell r="B126">
            <v>11000269</v>
          </cell>
          <cell r="C126" t="str">
            <v>1102</v>
          </cell>
          <cell r="D126" t="str">
            <v/>
          </cell>
          <cell r="E126" t="str">
            <v>SULFADOXINE PYRIMETHAMINE (BTL 100 TAB)</v>
          </cell>
          <cell r="F126">
            <v>43861</v>
          </cell>
          <cell r="G126" t="str">
            <v>ZPJ1</v>
          </cell>
          <cell r="H126" t="str">
            <v>P-10000</v>
          </cell>
          <cell r="I126" t="str">
            <v>BTR</v>
          </cell>
          <cell r="J126" t="str">
            <v>106</v>
          </cell>
          <cell r="K126" t="str">
            <v/>
          </cell>
          <cell r="L126" t="str">
            <v>M0</v>
          </cell>
          <cell r="M126" t="str">
            <v>1100</v>
          </cell>
          <cell r="N126" t="str">
            <v>S</v>
          </cell>
          <cell r="O126">
            <v>115867</v>
          </cell>
        </row>
        <row r="127">
          <cell r="B127">
            <v>11000270</v>
          </cell>
          <cell r="C127" t="str">
            <v>1102</v>
          </cell>
          <cell r="D127" t="str">
            <v/>
          </cell>
          <cell r="E127" t="str">
            <v>SUPRA FLU TABLET -STRIP 25X4 TAB</v>
          </cell>
          <cell r="F127">
            <v>43861</v>
          </cell>
          <cell r="G127" t="str">
            <v>ZPJ1</v>
          </cell>
          <cell r="H127" t="str">
            <v>P-10000</v>
          </cell>
          <cell r="I127" t="str">
            <v>BTR</v>
          </cell>
          <cell r="J127" t="str">
            <v>106</v>
          </cell>
          <cell r="K127" t="str">
            <v/>
          </cell>
          <cell r="L127" t="str">
            <v>M0</v>
          </cell>
          <cell r="M127" t="str">
            <v>1100</v>
          </cell>
          <cell r="N127" t="str">
            <v>S</v>
          </cell>
          <cell r="O127">
            <v>28392</v>
          </cell>
        </row>
        <row r="128">
          <cell r="B128">
            <v>11000271</v>
          </cell>
          <cell r="C128" t="str">
            <v>1102</v>
          </cell>
          <cell r="D128" t="str">
            <v/>
          </cell>
          <cell r="E128" t="str">
            <v>TABURIA (DUS 30 SASE)</v>
          </cell>
          <cell r="F128">
            <v>44053</v>
          </cell>
          <cell r="G128" t="str">
            <v>ZPJ1</v>
          </cell>
          <cell r="H128" t="str">
            <v>P-10000</v>
          </cell>
          <cell r="I128" t="str">
            <v>SC</v>
          </cell>
          <cell r="J128" t="str">
            <v>106</v>
          </cell>
          <cell r="K128" t="str">
            <v/>
          </cell>
          <cell r="L128" t="str">
            <v>M0</v>
          </cell>
          <cell r="M128" t="str">
            <v>1100</v>
          </cell>
          <cell r="N128" t="str">
            <v>S</v>
          </cell>
          <cell r="O128">
            <v>461</v>
          </cell>
        </row>
        <row r="129">
          <cell r="B129">
            <v>11000272</v>
          </cell>
          <cell r="C129" t="str">
            <v>1102</v>
          </cell>
          <cell r="D129" t="str">
            <v/>
          </cell>
          <cell r="E129" t="str">
            <v>TABLET TAMBAH DARAH NEO-TSF(DUS 100 TAB)</v>
          </cell>
          <cell r="F129">
            <v>44053</v>
          </cell>
          <cell r="G129" t="str">
            <v>ZPJ1</v>
          </cell>
          <cell r="H129" t="str">
            <v>P-10000</v>
          </cell>
          <cell r="I129" t="str">
            <v>BTR</v>
          </cell>
          <cell r="J129" t="str">
            <v>106</v>
          </cell>
          <cell r="K129" t="str">
            <v/>
          </cell>
          <cell r="L129" t="str">
            <v>M0</v>
          </cell>
          <cell r="M129" t="str">
            <v>1100</v>
          </cell>
          <cell r="N129" t="str">
            <v>S</v>
          </cell>
          <cell r="O129">
            <v>23616</v>
          </cell>
        </row>
        <row r="130">
          <cell r="B130">
            <v>11000273</v>
          </cell>
          <cell r="C130" t="str">
            <v>1102</v>
          </cell>
          <cell r="D130" t="str">
            <v/>
          </cell>
          <cell r="E130" t="str">
            <v>VAGIZOL 500 MG-STRIP 5X10 TABLET</v>
          </cell>
          <cell r="F130">
            <v>43861</v>
          </cell>
          <cell r="G130" t="str">
            <v>ZPJ1</v>
          </cell>
          <cell r="H130" t="str">
            <v>P-10000</v>
          </cell>
          <cell r="I130" t="str">
            <v>BTR</v>
          </cell>
          <cell r="J130" t="str">
            <v>106</v>
          </cell>
          <cell r="K130" t="str">
            <v/>
          </cell>
          <cell r="L130" t="str">
            <v>M0</v>
          </cell>
          <cell r="M130" t="str">
            <v>1100</v>
          </cell>
          <cell r="N130" t="str">
            <v>S</v>
          </cell>
          <cell r="O130">
            <v>11525</v>
          </cell>
        </row>
        <row r="131">
          <cell r="B131">
            <v>11000274</v>
          </cell>
          <cell r="C131" t="str">
            <v>1102</v>
          </cell>
          <cell r="D131" t="str">
            <v/>
          </cell>
          <cell r="E131" t="str">
            <v>VERAPAMIL  80 MG (DUS 100 TAB)</v>
          </cell>
          <cell r="F131">
            <v>44053</v>
          </cell>
          <cell r="G131" t="str">
            <v>ZPJ1</v>
          </cell>
          <cell r="H131" t="str">
            <v>P-10000</v>
          </cell>
          <cell r="I131" t="str">
            <v>BTR</v>
          </cell>
          <cell r="J131" t="str">
            <v>106</v>
          </cell>
          <cell r="K131" t="str">
            <v/>
          </cell>
          <cell r="L131" t="str">
            <v>M0</v>
          </cell>
          <cell r="M131" t="str">
            <v>1100</v>
          </cell>
          <cell r="N131" t="str">
            <v>S</v>
          </cell>
          <cell r="O131">
            <v>33824</v>
          </cell>
        </row>
        <row r="132">
          <cell r="B132">
            <v>11000275</v>
          </cell>
          <cell r="C132" t="str">
            <v>1102</v>
          </cell>
          <cell r="D132" t="str">
            <v/>
          </cell>
          <cell r="E132" t="str">
            <v>VITAMIN B1 100 MG TAB(SUPL)(DUS 100 TAB)</v>
          </cell>
          <cell r="F132">
            <v>44053</v>
          </cell>
          <cell r="G132" t="str">
            <v>ZPJ1</v>
          </cell>
          <cell r="H132" t="str">
            <v>P-10000</v>
          </cell>
          <cell r="I132" t="str">
            <v>BTR</v>
          </cell>
          <cell r="J132" t="str">
            <v>106</v>
          </cell>
          <cell r="K132" t="str">
            <v/>
          </cell>
          <cell r="L132" t="str">
            <v>M0</v>
          </cell>
          <cell r="M132" t="str">
            <v>1100</v>
          </cell>
          <cell r="N132" t="str">
            <v>S</v>
          </cell>
          <cell r="O132">
            <v>16015</v>
          </cell>
        </row>
        <row r="133">
          <cell r="B133">
            <v>11000276</v>
          </cell>
          <cell r="C133" t="str">
            <v>1102</v>
          </cell>
          <cell r="D133" t="str">
            <v/>
          </cell>
          <cell r="E133" t="str">
            <v>VITAMIN B1 100 MG (OLD) (BTL 100 TAB)</v>
          </cell>
          <cell r="F133">
            <v>43838</v>
          </cell>
          <cell r="G133" t="str">
            <v>ZPJ1</v>
          </cell>
          <cell r="H133" t="str">
            <v>P-10000</v>
          </cell>
          <cell r="I133" t="str">
            <v>BTR</v>
          </cell>
          <cell r="J133" t="str">
            <v>106</v>
          </cell>
          <cell r="K133" t="str">
            <v/>
          </cell>
          <cell r="L133" t="str">
            <v>M0</v>
          </cell>
          <cell r="M133" t="str">
            <v>1100</v>
          </cell>
          <cell r="N133" t="str">
            <v>S</v>
          </cell>
          <cell r="O133">
            <v>14307</v>
          </cell>
        </row>
        <row r="134">
          <cell r="B134">
            <v>11000277</v>
          </cell>
          <cell r="C134" t="str">
            <v>1102</v>
          </cell>
          <cell r="D134" t="str">
            <v/>
          </cell>
          <cell r="E134" t="str">
            <v>VITAMIN B1 50 MG TAB (OLD)(DUS 100 TAB)</v>
          </cell>
          <cell r="F134">
            <v>43894</v>
          </cell>
          <cell r="G134" t="str">
            <v>ZPJ1</v>
          </cell>
          <cell r="H134" t="str">
            <v>P-10000</v>
          </cell>
          <cell r="I134" t="str">
            <v>BTR</v>
          </cell>
          <cell r="J134" t="str">
            <v>106</v>
          </cell>
          <cell r="K134" t="str">
            <v/>
          </cell>
          <cell r="L134" t="str">
            <v>M0</v>
          </cell>
          <cell r="M134" t="str">
            <v>1100</v>
          </cell>
          <cell r="N134" t="str">
            <v>S</v>
          </cell>
          <cell r="O134">
            <v>12145</v>
          </cell>
        </row>
        <row r="135">
          <cell r="B135">
            <v>11000278</v>
          </cell>
          <cell r="C135" t="str">
            <v>1102</v>
          </cell>
          <cell r="D135" t="str">
            <v/>
          </cell>
          <cell r="E135" t="str">
            <v>VITAMIN B1 50 MG (OLD) (BTL 100 TAB)</v>
          </cell>
          <cell r="F135">
            <v>43861</v>
          </cell>
          <cell r="G135" t="str">
            <v>ZPJ1</v>
          </cell>
          <cell r="H135" t="str">
            <v>P-10000</v>
          </cell>
          <cell r="I135" t="str">
            <v>BTR</v>
          </cell>
          <cell r="J135" t="str">
            <v>106</v>
          </cell>
          <cell r="K135" t="str">
            <v/>
          </cell>
          <cell r="L135" t="str">
            <v>M0</v>
          </cell>
          <cell r="M135" t="str">
            <v>1100</v>
          </cell>
          <cell r="N135" t="str">
            <v>S</v>
          </cell>
          <cell r="O135">
            <v>10793</v>
          </cell>
        </row>
        <row r="136">
          <cell r="B136">
            <v>11000279</v>
          </cell>
          <cell r="C136" t="str">
            <v>1102</v>
          </cell>
          <cell r="D136" t="str">
            <v/>
          </cell>
          <cell r="E136" t="str">
            <v>VITAMIN B12 0.05 MG TAB(OLD)(DUS 100TAB)</v>
          </cell>
          <cell r="F136">
            <v>44029</v>
          </cell>
          <cell r="G136" t="str">
            <v>ZPJ1</v>
          </cell>
          <cell r="H136" t="str">
            <v>P-10000</v>
          </cell>
          <cell r="I136" t="str">
            <v>BTR</v>
          </cell>
          <cell r="J136" t="str">
            <v>106</v>
          </cell>
          <cell r="K136" t="str">
            <v/>
          </cell>
          <cell r="L136" t="str">
            <v>M0</v>
          </cell>
          <cell r="M136" t="str">
            <v>1100</v>
          </cell>
          <cell r="N136" t="str">
            <v>S</v>
          </cell>
          <cell r="O136">
            <v>8477</v>
          </cell>
        </row>
        <row r="137">
          <cell r="B137">
            <v>11000280</v>
          </cell>
          <cell r="C137" t="str">
            <v>1102</v>
          </cell>
          <cell r="D137" t="str">
            <v/>
          </cell>
          <cell r="E137" t="str">
            <v>VITAMIN B12  0.05 MG (OLD) (BTL 100 TAB)</v>
          </cell>
          <cell r="F137">
            <v>43838</v>
          </cell>
          <cell r="G137" t="str">
            <v>ZPJ1</v>
          </cell>
          <cell r="H137" t="str">
            <v>P-10000</v>
          </cell>
          <cell r="I137" t="str">
            <v>BTR</v>
          </cell>
          <cell r="J137" t="str">
            <v>106</v>
          </cell>
          <cell r="K137" t="str">
            <v/>
          </cell>
          <cell r="L137" t="str">
            <v>M0</v>
          </cell>
          <cell r="M137" t="str">
            <v>1100</v>
          </cell>
          <cell r="N137" t="str">
            <v>S</v>
          </cell>
          <cell r="O137">
            <v>7764</v>
          </cell>
        </row>
        <row r="138">
          <cell r="B138">
            <v>11000281</v>
          </cell>
          <cell r="C138" t="str">
            <v>1102</v>
          </cell>
          <cell r="D138" t="str">
            <v/>
          </cell>
          <cell r="E138" t="str">
            <v>VITAMIN B6 10 MG TAB (OLD)(DUS 100 TAB)</v>
          </cell>
          <cell r="F138">
            <v>43894</v>
          </cell>
          <cell r="G138" t="str">
            <v>ZPJ1</v>
          </cell>
          <cell r="H138" t="str">
            <v>P-10000</v>
          </cell>
          <cell r="I138" t="str">
            <v>BTR</v>
          </cell>
          <cell r="J138" t="str">
            <v>106</v>
          </cell>
          <cell r="K138" t="str">
            <v/>
          </cell>
          <cell r="L138" t="str">
            <v>M0</v>
          </cell>
          <cell r="M138" t="str">
            <v>1100</v>
          </cell>
          <cell r="N138" t="str">
            <v>S</v>
          </cell>
          <cell r="O138">
            <v>8621</v>
          </cell>
        </row>
        <row r="139">
          <cell r="B139">
            <v>11000282</v>
          </cell>
          <cell r="C139" t="str">
            <v>1102</v>
          </cell>
          <cell r="D139" t="str">
            <v/>
          </cell>
          <cell r="E139" t="str">
            <v>VITAMIN B6 10 MG (OLD) (BTL 100 TAB)</v>
          </cell>
          <cell r="F139">
            <v>43838</v>
          </cell>
          <cell r="G139" t="str">
            <v>ZPJ1</v>
          </cell>
          <cell r="H139" t="str">
            <v>P-10000</v>
          </cell>
          <cell r="I139" t="str">
            <v>BTR</v>
          </cell>
          <cell r="J139" t="str">
            <v>106</v>
          </cell>
          <cell r="K139" t="str">
            <v/>
          </cell>
          <cell r="L139" t="str">
            <v>M0</v>
          </cell>
          <cell r="M139" t="str">
            <v>1100</v>
          </cell>
          <cell r="N139" t="str">
            <v>S</v>
          </cell>
          <cell r="O139">
            <v>7877</v>
          </cell>
        </row>
        <row r="140">
          <cell r="B140">
            <v>11000283</v>
          </cell>
          <cell r="C140" t="str">
            <v>1102</v>
          </cell>
          <cell r="D140" t="str">
            <v/>
          </cell>
          <cell r="E140" t="str">
            <v>VITAMIN C 100 MG TAB(SUPL)(DUS 100TAB)</v>
          </cell>
          <cell r="F140">
            <v>44053</v>
          </cell>
          <cell r="G140" t="str">
            <v>ZPJ1</v>
          </cell>
          <cell r="H140" t="str">
            <v>P-10000</v>
          </cell>
          <cell r="I140" t="str">
            <v>BTR</v>
          </cell>
          <cell r="J140" t="str">
            <v>106</v>
          </cell>
          <cell r="K140" t="str">
            <v/>
          </cell>
          <cell r="L140" t="str">
            <v>M0</v>
          </cell>
          <cell r="M140" t="str">
            <v>1100</v>
          </cell>
          <cell r="N140" t="str">
            <v>S</v>
          </cell>
          <cell r="O140">
            <v>10336</v>
          </cell>
        </row>
        <row r="141">
          <cell r="B141">
            <v>11000284</v>
          </cell>
          <cell r="C141" t="str">
            <v>1102</v>
          </cell>
          <cell r="D141" t="str">
            <v/>
          </cell>
          <cell r="E141" t="str">
            <v>VITAMIN C 100 MG (OLD) (BTL 100 TAB)</v>
          </cell>
          <cell r="F141">
            <v>43838</v>
          </cell>
          <cell r="G141" t="str">
            <v>ZPJ1</v>
          </cell>
          <cell r="H141" t="str">
            <v>P-10000</v>
          </cell>
          <cell r="I141" t="str">
            <v>BTR</v>
          </cell>
          <cell r="J141" t="str">
            <v>106</v>
          </cell>
          <cell r="K141" t="str">
            <v/>
          </cell>
          <cell r="L141" t="str">
            <v>M0</v>
          </cell>
          <cell r="M141" t="str">
            <v>1100</v>
          </cell>
          <cell r="N141" t="str">
            <v>S</v>
          </cell>
          <cell r="O141">
            <v>8572</v>
          </cell>
        </row>
        <row r="142">
          <cell r="B142">
            <v>11000285</v>
          </cell>
          <cell r="C142" t="str">
            <v>1102</v>
          </cell>
          <cell r="D142" t="str">
            <v/>
          </cell>
          <cell r="E142" t="str">
            <v>VITAMIN C 250 MG TAB (OLD)(DUS 100 TAB)</v>
          </cell>
          <cell r="F142">
            <v>43942</v>
          </cell>
          <cell r="G142" t="str">
            <v>ZPJ1</v>
          </cell>
          <cell r="H142" t="str">
            <v>P-10000</v>
          </cell>
          <cell r="I142" t="str">
            <v>BTR</v>
          </cell>
          <cell r="J142" t="str">
            <v>106</v>
          </cell>
          <cell r="K142" t="str">
            <v/>
          </cell>
          <cell r="L142" t="str">
            <v>M0</v>
          </cell>
          <cell r="M142" t="str">
            <v>1100</v>
          </cell>
          <cell r="N142" t="str">
            <v>S</v>
          </cell>
          <cell r="O142">
            <v>14075</v>
          </cell>
        </row>
        <row r="143">
          <cell r="B143">
            <v>11000286</v>
          </cell>
          <cell r="C143" t="str">
            <v>1102</v>
          </cell>
          <cell r="D143" t="str">
            <v/>
          </cell>
          <cell r="E143" t="str">
            <v>VITAMIN C 250 MG (OLD) (BTL 100 TAB)</v>
          </cell>
          <cell r="F143">
            <v>44029</v>
          </cell>
          <cell r="G143" t="str">
            <v>ZPJ1</v>
          </cell>
          <cell r="H143" t="str">
            <v>P-10000</v>
          </cell>
          <cell r="I143" t="str">
            <v>BTR</v>
          </cell>
          <cell r="J143" t="str">
            <v>106</v>
          </cell>
          <cell r="K143" t="str">
            <v/>
          </cell>
          <cell r="L143" t="str">
            <v>M0</v>
          </cell>
          <cell r="M143" t="str">
            <v>1100</v>
          </cell>
          <cell r="N143" t="str">
            <v>S</v>
          </cell>
          <cell r="O143">
            <v>11666</v>
          </cell>
        </row>
        <row r="144">
          <cell r="B144">
            <v>11000287</v>
          </cell>
          <cell r="C144" t="str">
            <v>1102</v>
          </cell>
          <cell r="D144" t="str">
            <v/>
          </cell>
          <cell r="E144" t="str">
            <v>VITAMIN C 50 MG TAB (OLD)(DUS 100 TAB)</v>
          </cell>
          <cell r="F144">
            <v>43894</v>
          </cell>
          <cell r="G144" t="str">
            <v>ZPJ1</v>
          </cell>
          <cell r="H144" t="str">
            <v>P-10000</v>
          </cell>
          <cell r="I144" t="str">
            <v>BTR</v>
          </cell>
          <cell r="J144" t="str">
            <v>106</v>
          </cell>
          <cell r="K144" t="str">
            <v/>
          </cell>
          <cell r="L144" t="str">
            <v>M0</v>
          </cell>
          <cell r="M144" t="str">
            <v>1100</v>
          </cell>
          <cell r="N144" t="str">
            <v>S</v>
          </cell>
          <cell r="O144">
            <v>8079</v>
          </cell>
        </row>
        <row r="145">
          <cell r="B145">
            <v>11000288</v>
          </cell>
          <cell r="C145" t="str">
            <v>1102</v>
          </cell>
          <cell r="D145" t="str">
            <v/>
          </cell>
          <cell r="E145" t="str">
            <v>VITAMIN C 50 MG TAB (SUPL)(DUS 100 TAB)</v>
          </cell>
          <cell r="F145">
            <v>44053</v>
          </cell>
          <cell r="G145" t="str">
            <v>ZPJ1</v>
          </cell>
          <cell r="H145" t="str">
            <v>P-10000</v>
          </cell>
          <cell r="I145" t="str">
            <v>BTR</v>
          </cell>
          <cell r="J145" t="str">
            <v>106</v>
          </cell>
          <cell r="K145" t="str">
            <v/>
          </cell>
          <cell r="L145" t="str">
            <v>M0</v>
          </cell>
          <cell r="M145" t="str">
            <v>1100</v>
          </cell>
          <cell r="N145" t="str">
            <v>S</v>
          </cell>
          <cell r="O145">
            <v>8079</v>
          </cell>
        </row>
        <row r="146">
          <cell r="B146">
            <v>11000289</v>
          </cell>
          <cell r="C146" t="str">
            <v>1102</v>
          </cell>
          <cell r="D146" t="str">
            <v/>
          </cell>
          <cell r="E146" t="str">
            <v>VITAMIN C 50 MG (OLD) (BTL 100 TAB)</v>
          </cell>
          <cell r="F146">
            <v>43838</v>
          </cell>
          <cell r="G146" t="str">
            <v>ZPJ1</v>
          </cell>
          <cell r="H146" t="str">
            <v>P-10000</v>
          </cell>
          <cell r="I146" t="str">
            <v>BTR</v>
          </cell>
          <cell r="J146" t="str">
            <v>106</v>
          </cell>
          <cell r="K146" t="str">
            <v/>
          </cell>
          <cell r="L146" t="str">
            <v>M0</v>
          </cell>
          <cell r="M146" t="str">
            <v>1100</v>
          </cell>
          <cell r="N146" t="str">
            <v>S</v>
          </cell>
          <cell r="O146">
            <v>23087</v>
          </cell>
        </row>
        <row r="147">
          <cell r="B147">
            <v>11000290</v>
          </cell>
          <cell r="C147" t="str">
            <v>1102</v>
          </cell>
          <cell r="D147" t="str">
            <v/>
          </cell>
          <cell r="E147" t="str">
            <v>ZOLKAF T. KUNYAH. 400 MG-STRIP 25X2 TAB</v>
          </cell>
          <cell r="F147">
            <v>44053</v>
          </cell>
          <cell r="G147" t="str">
            <v>ZPJ1</v>
          </cell>
          <cell r="H147" t="str">
            <v>P-10000</v>
          </cell>
          <cell r="I147" t="str">
            <v>BTR</v>
          </cell>
          <cell r="J147" t="str">
            <v>106</v>
          </cell>
          <cell r="K147" t="str">
            <v/>
          </cell>
          <cell r="L147" t="str">
            <v>M0</v>
          </cell>
          <cell r="M147" t="str">
            <v>1100</v>
          </cell>
          <cell r="N147" t="str">
            <v>S</v>
          </cell>
          <cell r="O147">
            <v>26806</v>
          </cell>
        </row>
        <row r="148">
          <cell r="B148">
            <v>11000322</v>
          </cell>
          <cell r="C148" t="str">
            <v>1102</v>
          </cell>
          <cell r="D148" t="str">
            <v/>
          </cell>
          <cell r="E148" t="str">
            <v>SODIUM CHLORIDE,PHARMA GRADE@25 KG</v>
          </cell>
          <cell r="F148">
            <v>43790</v>
          </cell>
          <cell r="G148" t="str">
            <v>ZPJ1</v>
          </cell>
          <cell r="H148" t="str">
            <v>P-10000</v>
          </cell>
          <cell r="I148" t="str">
            <v>ZAK</v>
          </cell>
          <cell r="J148" t="str">
            <v>106</v>
          </cell>
          <cell r="K148" t="str">
            <v/>
          </cell>
          <cell r="L148" t="str">
            <v>M0</v>
          </cell>
          <cell r="M148" t="str">
            <v>3000</v>
          </cell>
          <cell r="N148" t="str">
            <v>V</v>
          </cell>
          <cell r="O148">
            <v>384289</v>
          </cell>
        </row>
        <row r="149">
          <cell r="B149">
            <v>11000424</v>
          </cell>
          <cell r="C149" t="str">
            <v>1102</v>
          </cell>
          <cell r="D149" t="str">
            <v/>
          </cell>
          <cell r="E149" t="str">
            <v>CAPTOPRIL 25 MG (DUS 100 TAB)</v>
          </cell>
          <cell r="F149">
            <v>44053</v>
          </cell>
          <cell r="G149" t="str">
            <v>ZPJ1</v>
          </cell>
          <cell r="H149" t="str">
            <v>P-10000</v>
          </cell>
          <cell r="I149" t="str">
            <v>TAB</v>
          </cell>
          <cell r="J149" t="str">
            <v>106</v>
          </cell>
          <cell r="K149" t="str">
            <v/>
          </cell>
          <cell r="L149" t="str">
            <v>M0</v>
          </cell>
          <cell r="M149" t="str">
            <v>1100</v>
          </cell>
          <cell r="N149" t="str">
            <v>S</v>
          </cell>
          <cell r="O149">
            <v>14147</v>
          </cell>
        </row>
        <row r="150">
          <cell r="B150">
            <v>11000439</v>
          </cell>
          <cell r="C150" t="str">
            <v>1102</v>
          </cell>
          <cell r="D150" t="str">
            <v/>
          </cell>
          <cell r="E150" t="str">
            <v>PIL KB MIKRODIOL 30 (EXPORT)</v>
          </cell>
          <cell r="F150">
            <v>43773</v>
          </cell>
          <cell r="G150" t="str">
            <v>ZPJ1</v>
          </cell>
          <cell r="H150" t="str">
            <v>P-10000</v>
          </cell>
          <cell r="I150" t="str">
            <v>BLT</v>
          </cell>
          <cell r="J150" t="str">
            <v>106</v>
          </cell>
          <cell r="K150" t="str">
            <v/>
          </cell>
          <cell r="L150" t="str">
            <v>M0</v>
          </cell>
          <cell r="M150" t="str">
            <v>1100</v>
          </cell>
          <cell r="N150" t="str">
            <v>S</v>
          </cell>
          <cell r="O150">
            <v>410</v>
          </cell>
        </row>
        <row r="151">
          <cell r="B151">
            <v>11000485</v>
          </cell>
          <cell r="C151" t="str">
            <v>1102</v>
          </cell>
          <cell r="D151" t="str">
            <v/>
          </cell>
          <cell r="E151" t="str">
            <v>VITAMIN B12 50 MCG (SUPLEMEN)(DUS100TAB)</v>
          </cell>
          <cell r="F151">
            <v>44053</v>
          </cell>
          <cell r="G151" t="str">
            <v>ZPJ1</v>
          </cell>
          <cell r="H151" t="str">
            <v>P-10000</v>
          </cell>
          <cell r="I151" t="str">
            <v>TAB</v>
          </cell>
          <cell r="J151" t="str">
            <v>106</v>
          </cell>
          <cell r="K151" t="str">
            <v/>
          </cell>
          <cell r="L151" t="str">
            <v>M0</v>
          </cell>
          <cell r="M151" t="str">
            <v>1100</v>
          </cell>
          <cell r="N151" t="str">
            <v>S</v>
          </cell>
          <cell r="O151">
            <v>8474</v>
          </cell>
        </row>
        <row r="152">
          <cell r="B152">
            <v>11000486</v>
          </cell>
          <cell r="C152" t="str">
            <v>1102</v>
          </cell>
          <cell r="D152" t="str">
            <v/>
          </cell>
          <cell r="E152" t="str">
            <v>VITAMIN B6 10 MG (SUPLEMEN)(DUS100TAB)</v>
          </cell>
          <cell r="F152">
            <v>44053</v>
          </cell>
          <cell r="G152" t="str">
            <v>ZPJ1</v>
          </cell>
          <cell r="H152" t="str">
            <v>P-10000</v>
          </cell>
          <cell r="I152" t="str">
            <v>TAB</v>
          </cell>
          <cell r="J152" t="str">
            <v>106</v>
          </cell>
          <cell r="K152" t="str">
            <v/>
          </cell>
          <cell r="L152" t="str">
            <v>M0</v>
          </cell>
          <cell r="M152" t="str">
            <v>1100</v>
          </cell>
          <cell r="N152" t="str">
            <v>S</v>
          </cell>
          <cell r="O152">
            <v>8650</v>
          </cell>
        </row>
        <row r="153">
          <cell r="B153">
            <v>11000488</v>
          </cell>
          <cell r="C153" t="str">
            <v>1102</v>
          </cell>
          <cell r="D153" t="str">
            <v/>
          </cell>
          <cell r="E153" t="str">
            <v>VITAMIN B1 50 MG (SUPLEMEN)(DUS100TAB)</v>
          </cell>
          <cell r="F153">
            <v>44053</v>
          </cell>
          <cell r="G153" t="str">
            <v>ZPJ1</v>
          </cell>
          <cell r="H153" t="str">
            <v>P-10000</v>
          </cell>
          <cell r="I153" t="str">
            <v>TAB</v>
          </cell>
          <cell r="J153" t="str">
            <v>106</v>
          </cell>
          <cell r="K153" t="str">
            <v/>
          </cell>
          <cell r="L153" t="str">
            <v>M0</v>
          </cell>
          <cell r="M153" t="str">
            <v>1100</v>
          </cell>
          <cell r="N153" t="str">
            <v>S</v>
          </cell>
          <cell r="O153">
            <v>12153</v>
          </cell>
        </row>
        <row r="154">
          <cell r="B154">
            <v>11000489</v>
          </cell>
          <cell r="C154" t="str">
            <v>1102</v>
          </cell>
          <cell r="D154" t="str">
            <v/>
          </cell>
          <cell r="E154" t="str">
            <v>VITAMIN C 250 MG (SUPLEMEN)(DUS100TAB)</v>
          </cell>
          <cell r="F154">
            <v>44053</v>
          </cell>
          <cell r="G154" t="str">
            <v>ZPJ1</v>
          </cell>
          <cell r="H154" t="str">
            <v>P-10000</v>
          </cell>
          <cell r="I154" t="str">
            <v>TAB</v>
          </cell>
          <cell r="J154" t="str">
            <v>106</v>
          </cell>
          <cell r="K154" t="str">
            <v/>
          </cell>
          <cell r="L154" t="str">
            <v>M0</v>
          </cell>
          <cell r="M154" t="str">
            <v>1100</v>
          </cell>
          <cell r="N154" t="str">
            <v>S</v>
          </cell>
          <cell r="O154">
            <v>14078</v>
          </cell>
        </row>
        <row r="155">
          <cell r="B155">
            <v>11000697</v>
          </cell>
          <cell r="C155" t="str">
            <v>1102</v>
          </cell>
          <cell r="D155" t="str">
            <v/>
          </cell>
          <cell r="E155" t="str">
            <v>LACBON GRANUL-SACHET 1 GRAM</v>
          </cell>
          <cell r="F155">
            <v>44053</v>
          </cell>
          <cell r="G155" t="str">
            <v>ZPJ1</v>
          </cell>
          <cell r="H155" t="str">
            <v>P-10000</v>
          </cell>
          <cell r="I155" t="str">
            <v>SC</v>
          </cell>
          <cell r="J155" t="str">
            <v>106</v>
          </cell>
          <cell r="K155" t="str">
            <v/>
          </cell>
          <cell r="L155" t="str">
            <v>M0</v>
          </cell>
          <cell r="M155" t="str">
            <v>1100</v>
          </cell>
          <cell r="N155" t="str">
            <v>S</v>
          </cell>
          <cell r="O155">
            <v>726</v>
          </cell>
        </row>
        <row r="156">
          <cell r="B156">
            <v>11000793</v>
          </cell>
          <cell r="C156" t="str">
            <v>1102</v>
          </cell>
          <cell r="D156" t="str">
            <v/>
          </cell>
          <cell r="E156" t="str">
            <v>TABLET TAMBAH DARAH NEO (TSG)(DUS100TAB)</v>
          </cell>
          <cell r="F156">
            <v>44053</v>
          </cell>
          <cell r="G156" t="str">
            <v>ZPJ1</v>
          </cell>
          <cell r="H156" t="str">
            <v>P-10000</v>
          </cell>
          <cell r="I156" t="str">
            <v>BTR</v>
          </cell>
          <cell r="J156" t="str">
            <v>106</v>
          </cell>
          <cell r="K156" t="str">
            <v/>
          </cell>
          <cell r="L156" t="str">
            <v>M0</v>
          </cell>
          <cell r="M156" t="str">
            <v>1100</v>
          </cell>
          <cell r="N156" t="str">
            <v>S</v>
          </cell>
          <cell r="O156">
            <v>23100</v>
          </cell>
        </row>
        <row r="157">
          <cell r="B157">
            <v>11000794</v>
          </cell>
          <cell r="C157" t="str">
            <v>1102</v>
          </cell>
          <cell r="D157" t="str">
            <v/>
          </cell>
          <cell r="E157" t="str">
            <v>TABLET TAMBAH DARAH NEO (TSG)-Dus 3x10</v>
          </cell>
          <cell r="F157">
            <v>43840</v>
          </cell>
          <cell r="G157" t="str">
            <v>ZPJ1</v>
          </cell>
          <cell r="H157" t="str">
            <v>P-10000</v>
          </cell>
          <cell r="I157" t="str">
            <v>BTR</v>
          </cell>
          <cell r="J157" t="str">
            <v>106</v>
          </cell>
          <cell r="K157" t="str">
            <v/>
          </cell>
          <cell r="L157" t="str">
            <v>M0</v>
          </cell>
          <cell r="M157" t="str">
            <v>1100</v>
          </cell>
          <cell r="N157" t="str">
            <v>S</v>
          </cell>
          <cell r="O157">
            <v>47370</v>
          </cell>
        </row>
        <row r="158">
          <cell r="B158">
            <v>11000857</v>
          </cell>
          <cell r="C158" t="str">
            <v>1102</v>
          </cell>
          <cell r="D158" t="str">
            <v/>
          </cell>
          <cell r="E158" t="str">
            <v>PIL KB 1 KOMBINASI (DUS 100SIKLUS@28TAB)</v>
          </cell>
          <cell r="F158">
            <v>43717</v>
          </cell>
          <cell r="G158" t="str">
            <v>ZPJ1</v>
          </cell>
          <cell r="H158" t="str">
            <v>P-10000</v>
          </cell>
          <cell r="I158" t="str">
            <v>BLT</v>
          </cell>
          <cell r="J158" t="str">
            <v>106</v>
          </cell>
          <cell r="K158" t="str">
            <v/>
          </cell>
          <cell r="L158" t="str">
            <v>M0</v>
          </cell>
          <cell r="M158" t="str">
            <v>1100</v>
          </cell>
          <cell r="N158" t="str">
            <v>S</v>
          </cell>
          <cell r="O158">
            <v>911</v>
          </cell>
        </row>
        <row r="159">
          <cell r="B159">
            <v>11000903</v>
          </cell>
          <cell r="C159" t="str">
            <v>1102</v>
          </cell>
          <cell r="D159" t="str">
            <v/>
          </cell>
          <cell r="E159" t="str">
            <v>FRESHLIV GRANUL - 25 SACHET @ 20 G</v>
          </cell>
          <cell r="F159">
            <v>43717</v>
          </cell>
          <cell r="G159" t="str">
            <v>ZPJ1</v>
          </cell>
          <cell r="H159" t="str">
            <v>P-10000</v>
          </cell>
          <cell r="I159" t="str">
            <v>SC</v>
          </cell>
          <cell r="J159" t="str">
            <v>106</v>
          </cell>
          <cell r="K159" t="str">
            <v/>
          </cell>
          <cell r="L159" t="str">
            <v>PD</v>
          </cell>
          <cell r="M159" t="str">
            <v>1100</v>
          </cell>
          <cell r="N159" t="str">
            <v>S</v>
          </cell>
          <cell r="O159">
            <v>0</v>
          </cell>
        </row>
        <row r="160">
          <cell r="B160">
            <v>11000904</v>
          </cell>
          <cell r="C160" t="str">
            <v>1102</v>
          </cell>
          <cell r="D160" t="str">
            <v/>
          </cell>
          <cell r="E160" t="str">
            <v>FRESHLIV GRANUL - 6 SACHET @ 20 G</v>
          </cell>
          <cell r="F160">
            <v>43717</v>
          </cell>
          <cell r="G160" t="str">
            <v>ZPJ1</v>
          </cell>
          <cell r="H160" t="str">
            <v>P-10000</v>
          </cell>
          <cell r="I160" t="str">
            <v>SC</v>
          </cell>
          <cell r="J160" t="str">
            <v>106</v>
          </cell>
          <cell r="K160" t="str">
            <v/>
          </cell>
          <cell r="L160" t="str">
            <v>PD</v>
          </cell>
          <cell r="M160" t="str">
            <v>1100</v>
          </cell>
          <cell r="N160" t="str">
            <v>S</v>
          </cell>
          <cell r="O160">
            <v>0</v>
          </cell>
        </row>
        <row r="161">
          <cell r="B161">
            <v>11001414</v>
          </cell>
          <cell r="C161" t="str">
            <v>1102</v>
          </cell>
          <cell r="D161" t="str">
            <v/>
          </cell>
          <cell r="E161" t="str">
            <v>ASIFIT PLUS FENUGREEK</v>
          </cell>
          <cell r="F161">
            <v>44000</v>
          </cell>
          <cell r="G161" t="str">
            <v>ZPJ1</v>
          </cell>
          <cell r="H161" t="str">
            <v>P-10000</v>
          </cell>
          <cell r="I161" t="str">
            <v>TAB</v>
          </cell>
          <cell r="J161" t="str">
            <v>106</v>
          </cell>
          <cell r="K161" t="str">
            <v/>
          </cell>
          <cell r="L161" t="str">
            <v>M0</v>
          </cell>
          <cell r="M161" t="str">
            <v>1100</v>
          </cell>
          <cell r="N161" t="str">
            <v>S</v>
          </cell>
          <cell r="O161">
            <v>25329</v>
          </cell>
        </row>
        <row r="162">
          <cell r="B162">
            <v>11001447</v>
          </cell>
          <cell r="C162" t="str">
            <v>1102</v>
          </cell>
          <cell r="D162" t="str">
            <v/>
          </cell>
          <cell r="E162" t="str">
            <v>AMBROXOL SYRUP (BTL 60 ML)-BJN</v>
          </cell>
          <cell r="F162">
            <v>44053</v>
          </cell>
          <cell r="G162" t="str">
            <v>ZPJ1</v>
          </cell>
          <cell r="H162" t="str">
            <v>P-10000</v>
          </cell>
          <cell r="I162" t="str">
            <v>BT</v>
          </cell>
          <cell r="J162" t="str">
            <v>106</v>
          </cell>
          <cell r="K162" t="str">
            <v/>
          </cell>
          <cell r="L162" t="str">
            <v>M0</v>
          </cell>
          <cell r="M162" t="str">
            <v>1100</v>
          </cell>
          <cell r="N162" t="str">
            <v>S</v>
          </cell>
          <cell r="O162">
            <v>3138</v>
          </cell>
        </row>
        <row r="163">
          <cell r="B163">
            <v>11001638</v>
          </cell>
          <cell r="C163" t="str">
            <v>1102</v>
          </cell>
          <cell r="D163" t="str">
            <v/>
          </cell>
          <cell r="E163" t="str">
            <v>FUNGORAL 200 MG DUS 1X10 TAB (NIGERIA)</v>
          </cell>
          <cell r="F163">
            <v>43838</v>
          </cell>
          <cell r="G163" t="str">
            <v>ZPJ1</v>
          </cell>
          <cell r="H163" t="str">
            <v>P-10000</v>
          </cell>
          <cell r="I163" t="str">
            <v>TAB</v>
          </cell>
          <cell r="J163" t="str">
            <v>106</v>
          </cell>
          <cell r="K163" t="str">
            <v/>
          </cell>
          <cell r="L163" t="str">
            <v>M0</v>
          </cell>
          <cell r="M163" t="str">
            <v>1100</v>
          </cell>
          <cell r="N163" t="str">
            <v>S</v>
          </cell>
          <cell r="O163">
            <v>6585</v>
          </cell>
        </row>
        <row r="164">
          <cell r="B164">
            <v>11001639</v>
          </cell>
          <cell r="C164" t="str">
            <v>1102</v>
          </cell>
          <cell r="D164" t="str">
            <v/>
          </cell>
          <cell r="E164" t="str">
            <v>LOVEQUIN 500 MG DUS 1X10 TAB (NIGERIA)</v>
          </cell>
          <cell r="F164">
            <v>43838</v>
          </cell>
          <cell r="G164" t="str">
            <v>ZPJ1</v>
          </cell>
          <cell r="H164" t="str">
            <v>P-10000</v>
          </cell>
          <cell r="I164" t="str">
            <v>TAB</v>
          </cell>
          <cell r="J164" t="str">
            <v>106</v>
          </cell>
          <cell r="K164" t="str">
            <v/>
          </cell>
          <cell r="L164" t="str">
            <v>M0</v>
          </cell>
          <cell r="M164" t="str">
            <v>1100</v>
          </cell>
          <cell r="N164" t="str">
            <v>S</v>
          </cell>
          <cell r="O164">
            <v>6178</v>
          </cell>
        </row>
        <row r="165">
          <cell r="B165">
            <v>11001640</v>
          </cell>
          <cell r="C165" t="str">
            <v>1102</v>
          </cell>
          <cell r="D165" t="str">
            <v/>
          </cell>
          <cell r="E165" t="str">
            <v>RAHISTIN DUS 10X10 TAB (NIGERIA)</v>
          </cell>
          <cell r="F165">
            <v>43838</v>
          </cell>
          <cell r="G165" t="str">
            <v>ZPJ1</v>
          </cell>
          <cell r="H165" t="str">
            <v>P-10000</v>
          </cell>
          <cell r="I165" t="str">
            <v>TAB</v>
          </cell>
          <cell r="J165" t="str">
            <v>106</v>
          </cell>
          <cell r="K165" t="str">
            <v/>
          </cell>
          <cell r="L165" t="str">
            <v>M0</v>
          </cell>
          <cell r="M165" t="str">
            <v>1100</v>
          </cell>
          <cell r="N165" t="str">
            <v>S</v>
          </cell>
          <cell r="O165">
            <v>19160</v>
          </cell>
        </row>
        <row r="166">
          <cell r="B166">
            <v>11001641</v>
          </cell>
          <cell r="C166" t="str">
            <v>1102</v>
          </cell>
          <cell r="D166" t="str">
            <v/>
          </cell>
          <cell r="E166" t="str">
            <v>KINA DUS 10X10 TAB (NIGERIA)</v>
          </cell>
          <cell r="F166">
            <v>43838</v>
          </cell>
          <cell r="G166" t="str">
            <v>ZPJ1</v>
          </cell>
          <cell r="H166" t="str">
            <v>P-10000</v>
          </cell>
          <cell r="I166" t="str">
            <v>TAB</v>
          </cell>
          <cell r="J166" t="str">
            <v>106</v>
          </cell>
          <cell r="K166" t="str">
            <v/>
          </cell>
          <cell r="L166" t="str">
            <v>M0</v>
          </cell>
          <cell r="M166" t="str">
            <v>1100</v>
          </cell>
          <cell r="N166" t="str">
            <v>S</v>
          </cell>
          <cell r="O166">
            <v>42733</v>
          </cell>
        </row>
        <row r="167">
          <cell r="B167">
            <v>11001644</v>
          </cell>
          <cell r="C167" t="str">
            <v>1102</v>
          </cell>
          <cell r="D167" t="str">
            <v/>
          </cell>
          <cell r="E167" t="str">
            <v>LEVOFLOXACIN HEMI 250 MG (DUS 30 TAB)</v>
          </cell>
          <cell r="F167">
            <v>44014</v>
          </cell>
          <cell r="G167" t="str">
            <v>ZPJ1</v>
          </cell>
          <cell r="H167" t="str">
            <v>P-10000</v>
          </cell>
          <cell r="I167" t="str">
            <v>TAB</v>
          </cell>
          <cell r="J167" t="str">
            <v>106</v>
          </cell>
          <cell r="K167" t="str">
            <v/>
          </cell>
          <cell r="L167" t="str">
            <v>M0</v>
          </cell>
          <cell r="M167" t="str">
            <v>1100</v>
          </cell>
          <cell r="N167" t="str">
            <v>S</v>
          </cell>
          <cell r="O167">
            <v>9580</v>
          </cell>
        </row>
        <row r="168">
          <cell r="B168">
            <v>11001784</v>
          </cell>
          <cell r="C168" t="str">
            <v>1102</v>
          </cell>
          <cell r="D168" t="str">
            <v/>
          </cell>
          <cell r="E168" t="str">
            <v>FITUNO IMMUNE KIDS 60ML</v>
          </cell>
          <cell r="F168">
            <v>44014</v>
          </cell>
          <cell r="G168" t="str">
            <v>ZPJ1</v>
          </cell>
          <cell r="H168" t="str">
            <v>P-10000</v>
          </cell>
          <cell r="I168" t="str">
            <v>BT</v>
          </cell>
          <cell r="J168" t="str">
            <v>106</v>
          </cell>
          <cell r="K168" t="str">
            <v/>
          </cell>
          <cell r="L168" t="str">
            <v>M0</v>
          </cell>
          <cell r="M168" t="str">
            <v>1100</v>
          </cell>
          <cell r="N168" t="str">
            <v>S</v>
          </cell>
          <cell r="O168">
            <v>13019</v>
          </cell>
        </row>
        <row r="169">
          <cell r="B169">
            <v>11001823</v>
          </cell>
          <cell r="C169" t="str">
            <v>1102</v>
          </cell>
          <cell r="D169" t="str">
            <v/>
          </cell>
          <cell r="E169" t="str">
            <v>FITUNO IMMUNE KIDS 100 ML</v>
          </cell>
          <cell r="F169">
            <v>44014</v>
          </cell>
          <cell r="G169" t="str">
            <v>ZPJ1</v>
          </cell>
          <cell r="H169" t="str">
            <v>P-10000</v>
          </cell>
          <cell r="I169" t="str">
            <v>BT</v>
          </cell>
          <cell r="J169" t="str">
            <v>106</v>
          </cell>
          <cell r="K169" t="str">
            <v/>
          </cell>
          <cell r="L169" t="str">
            <v>M0</v>
          </cell>
          <cell r="M169" t="str">
            <v>1100</v>
          </cell>
          <cell r="N169" t="str">
            <v>S</v>
          </cell>
          <cell r="O169">
            <v>17960</v>
          </cell>
        </row>
        <row r="170">
          <cell r="B170">
            <v>11001864</v>
          </cell>
          <cell r="C170" t="str">
            <v>1102</v>
          </cell>
          <cell r="D170" t="str">
            <v/>
          </cell>
          <cell r="E170" t="str">
            <v>CETIRIZINE DIHYDROCHLORIDE SYR 5MG/ML</v>
          </cell>
          <cell r="F170">
            <v>44014</v>
          </cell>
          <cell r="G170" t="str">
            <v>ZPJ1</v>
          </cell>
          <cell r="H170" t="str">
            <v>P-10000</v>
          </cell>
          <cell r="I170" t="str">
            <v>BT</v>
          </cell>
          <cell r="J170" t="str">
            <v>106</v>
          </cell>
          <cell r="K170" t="str">
            <v/>
          </cell>
          <cell r="L170" t="str">
            <v>M0</v>
          </cell>
          <cell r="M170" t="str">
            <v>1100</v>
          </cell>
          <cell r="N170" t="str">
            <v>S</v>
          </cell>
          <cell r="O170">
            <v>5000</v>
          </cell>
        </row>
        <row r="171">
          <cell r="B171">
            <v>11001905</v>
          </cell>
          <cell r="C171" t="str">
            <v>1102</v>
          </cell>
          <cell r="D171" t="str">
            <v/>
          </cell>
          <cell r="E171" t="str">
            <v>SIMVASTATIN 20 MG (DUS 50 TAB) - MKL</v>
          </cell>
          <cell r="F171">
            <v>43941</v>
          </cell>
          <cell r="G171" t="str">
            <v>ZPJ1</v>
          </cell>
          <cell r="H171" t="str">
            <v>P-10000</v>
          </cell>
          <cell r="I171" t="str">
            <v>BTR</v>
          </cell>
          <cell r="J171" t="str">
            <v>106</v>
          </cell>
          <cell r="K171" t="str">
            <v/>
          </cell>
          <cell r="L171" t="str">
            <v>M0</v>
          </cell>
          <cell r="M171" t="str">
            <v>1100</v>
          </cell>
          <cell r="N171" t="str">
            <v>S</v>
          </cell>
          <cell r="O171">
            <v>1</v>
          </cell>
        </row>
        <row r="172">
          <cell r="B172">
            <v>11001906</v>
          </cell>
          <cell r="C172" t="str">
            <v>1102</v>
          </cell>
          <cell r="D172" t="str">
            <v/>
          </cell>
          <cell r="E172" t="str">
            <v>ORALIT (DUS 100 SASE) - MKL</v>
          </cell>
          <cell r="F172">
            <v>44021</v>
          </cell>
          <cell r="G172" t="str">
            <v>ZPJ1</v>
          </cell>
          <cell r="H172" t="str">
            <v>P-10000</v>
          </cell>
          <cell r="I172" t="str">
            <v>SC</v>
          </cell>
          <cell r="J172" t="str">
            <v>106</v>
          </cell>
          <cell r="K172" t="str">
            <v/>
          </cell>
          <cell r="L172" t="str">
            <v>M0</v>
          </cell>
          <cell r="M172" t="str">
            <v>1100</v>
          </cell>
          <cell r="N172" t="str">
            <v>S</v>
          </cell>
          <cell r="O172">
            <v>1</v>
          </cell>
        </row>
        <row r="173">
          <cell r="B173">
            <v>11001907</v>
          </cell>
          <cell r="C173" t="str">
            <v>1102</v>
          </cell>
          <cell r="D173" t="str">
            <v/>
          </cell>
          <cell r="E173" t="str">
            <v>PARACETAMOL SIRUP (BTL 60 ML) - MKL</v>
          </cell>
          <cell r="F173">
            <v>43993</v>
          </cell>
          <cell r="G173" t="str">
            <v>ZPJ1</v>
          </cell>
          <cell r="H173" t="str">
            <v>P-10000</v>
          </cell>
          <cell r="I173" t="str">
            <v>BT</v>
          </cell>
          <cell r="J173" t="str">
            <v>106</v>
          </cell>
          <cell r="K173" t="str">
            <v/>
          </cell>
          <cell r="L173" t="str">
            <v>M0</v>
          </cell>
          <cell r="M173" t="str">
            <v>1100</v>
          </cell>
          <cell r="N173" t="str">
            <v>S</v>
          </cell>
          <cell r="O173">
            <v>1</v>
          </cell>
        </row>
        <row r="174">
          <cell r="B174">
            <v>11001908</v>
          </cell>
          <cell r="C174" t="str">
            <v>1102</v>
          </cell>
          <cell r="D174" t="str">
            <v/>
          </cell>
          <cell r="E174" t="str">
            <v>AMBROXOL SYRUP (BTL 60 ML) - MKL</v>
          </cell>
          <cell r="F174">
            <v>43920</v>
          </cell>
          <cell r="G174" t="str">
            <v>ZPJ1</v>
          </cell>
          <cell r="H174" t="str">
            <v>P-10000</v>
          </cell>
          <cell r="I174" t="str">
            <v>BT</v>
          </cell>
          <cell r="J174" t="str">
            <v>106</v>
          </cell>
          <cell r="K174" t="str">
            <v/>
          </cell>
          <cell r="L174" t="str">
            <v>M0</v>
          </cell>
          <cell r="M174" t="str">
            <v>1100</v>
          </cell>
          <cell r="N174" t="str">
            <v>S</v>
          </cell>
          <cell r="O174">
            <v>1</v>
          </cell>
        </row>
        <row r="175">
          <cell r="B175">
            <v>11001910</v>
          </cell>
          <cell r="C175" t="str">
            <v>1102</v>
          </cell>
          <cell r="D175" t="str">
            <v/>
          </cell>
          <cell r="E175" t="str">
            <v>AMLODIPINE  5 MG (DUS 50 TAB) - MKL</v>
          </cell>
          <cell r="F175">
            <v>43966</v>
          </cell>
          <cell r="G175" t="str">
            <v>ZPJ1</v>
          </cell>
          <cell r="H175" t="str">
            <v>P-10000</v>
          </cell>
          <cell r="I175" t="str">
            <v>BTR</v>
          </cell>
          <cell r="J175" t="str">
            <v>106</v>
          </cell>
          <cell r="K175" t="str">
            <v/>
          </cell>
          <cell r="L175" t="str">
            <v>M0</v>
          </cell>
          <cell r="M175" t="str">
            <v>1100</v>
          </cell>
          <cell r="N175" t="str">
            <v>S</v>
          </cell>
          <cell r="O175">
            <v>4551</v>
          </cell>
        </row>
        <row r="176">
          <cell r="B176">
            <v>11001911</v>
          </cell>
          <cell r="C176" t="str">
            <v>1102</v>
          </cell>
          <cell r="D176" t="str">
            <v/>
          </cell>
          <cell r="E176" t="str">
            <v>AMLODIPINE 10 MG (DUS 50 TAB) - MKL</v>
          </cell>
          <cell r="F176">
            <v>43920</v>
          </cell>
          <cell r="G176" t="str">
            <v>ZPJ1</v>
          </cell>
          <cell r="H176" t="str">
            <v>P-10000</v>
          </cell>
          <cell r="I176" t="str">
            <v>BTR</v>
          </cell>
          <cell r="J176" t="str">
            <v>106</v>
          </cell>
          <cell r="K176" t="str">
            <v/>
          </cell>
          <cell r="L176" t="str">
            <v>M0</v>
          </cell>
          <cell r="M176" t="str">
            <v>1100</v>
          </cell>
          <cell r="N176" t="str">
            <v>S</v>
          </cell>
          <cell r="O176">
            <v>4551</v>
          </cell>
        </row>
        <row r="177">
          <cell r="B177">
            <v>11001912</v>
          </cell>
          <cell r="C177" t="str">
            <v>1102</v>
          </cell>
          <cell r="D177" t="str">
            <v/>
          </cell>
          <cell r="E177" t="str">
            <v>CLOPIDOGREL 75 MG (DUS 30 TAB) - MKL</v>
          </cell>
          <cell r="F177">
            <v>43920</v>
          </cell>
          <cell r="G177" t="str">
            <v>ZPJ1</v>
          </cell>
          <cell r="H177" t="str">
            <v>P-10000</v>
          </cell>
          <cell r="I177" t="str">
            <v>BTR</v>
          </cell>
          <cell r="J177" t="str">
            <v>106</v>
          </cell>
          <cell r="K177" t="str">
            <v/>
          </cell>
          <cell r="L177" t="str">
            <v>M0</v>
          </cell>
          <cell r="M177" t="str">
            <v>1100</v>
          </cell>
          <cell r="N177" t="str">
            <v>S</v>
          </cell>
          <cell r="O177">
            <v>29572</v>
          </cell>
        </row>
        <row r="178">
          <cell r="B178">
            <v>11001923</v>
          </cell>
          <cell r="C178" t="str">
            <v>1102</v>
          </cell>
          <cell r="D178" t="str">
            <v/>
          </cell>
          <cell r="E178" t="str">
            <v>ETHAMBUTOL 500 MG (DUS 100 TAB) - MKL</v>
          </cell>
          <cell r="F178">
            <v>43920</v>
          </cell>
          <cell r="G178" t="str">
            <v>ZPJ1</v>
          </cell>
          <cell r="H178" t="str">
            <v>P-10000</v>
          </cell>
          <cell r="I178" t="str">
            <v>BTR</v>
          </cell>
          <cell r="J178" t="str">
            <v>106</v>
          </cell>
          <cell r="K178" t="str">
            <v/>
          </cell>
          <cell r="L178" t="str">
            <v>M0</v>
          </cell>
          <cell r="M178" t="str">
            <v>1100</v>
          </cell>
          <cell r="N178" t="str">
            <v>S</v>
          </cell>
          <cell r="O178">
            <v>48394</v>
          </cell>
        </row>
        <row r="179">
          <cell r="B179">
            <v>11001924</v>
          </cell>
          <cell r="C179" t="str">
            <v>1102</v>
          </cell>
          <cell r="D179" t="str">
            <v/>
          </cell>
          <cell r="E179" t="str">
            <v>LEVOFLOXACIN 500 MG (DUS 50 TAB) - MKL</v>
          </cell>
          <cell r="F179">
            <v>43920</v>
          </cell>
          <cell r="G179" t="str">
            <v>ZPJ1</v>
          </cell>
          <cell r="H179" t="str">
            <v>P-10000</v>
          </cell>
          <cell r="I179" t="str">
            <v>BTR</v>
          </cell>
          <cell r="J179" t="str">
            <v>106</v>
          </cell>
          <cell r="K179" t="str">
            <v/>
          </cell>
          <cell r="L179" t="str">
            <v>M0</v>
          </cell>
          <cell r="M179" t="str">
            <v>1100</v>
          </cell>
          <cell r="N179" t="str">
            <v>S</v>
          </cell>
          <cell r="O179">
            <v>20307</v>
          </cell>
        </row>
        <row r="180">
          <cell r="B180">
            <v>11001925</v>
          </cell>
          <cell r="C180" t="str">
            <v>1102</v>
          </cell>
          <cell r="D180" t="str">
            <v/>
          </cell>
          <cell r="E180" t="str">
            <v>TTD NEO (TSG) (DUS100TAB) - MKL</v>
          </cell>
          <cell r="F180">
            <v>44006</v>
          </cell>
          <cell r="G180" t="str">
            <v>ZPJ1</v>
          </cell>
          <cell r="H180" t="str">
            <v>P-10000</v>
          </cell>
          <cell r="I180" t="str">
            <v>BTR</v>
          </cell>
          <cell r="J180" t="str">
            <v>106</v>
          </cell>
          <cell r="K180" t="str">
            <v/>
          </cell>
          <cell r="L180" t="str">
            <v>M0</v>
          </cell>
          <cell r="M180" t="str">
            <v>1100</v>
          </cell>
          <cell r="N180" t="str">
            <v>S</v>
          </cell>
          <cell r="O180">
            <v>15015</v>
          </cell>
        </row>
        <row r="181">
          <cell r="B181">
            <v>11001926</v>
          </cell>
          <cell r="C181" t="str">
            <v>1102</v>
          </cell>
          <cell r="D181" t="str">
            <v/>
          </cell>
          <cell r="E181" t="str">
            <v>HIDROCLOROTIAZID 25MG (DUS100TAB)-MKL</v>
          </cell>
          <cell r="F181">
            <v>43920</v>
          </cell>
          <cell r="G181" t="str">
            <v>ZPJ1</v>
          </cell>
          <cell r="H181" t="str">
            <v>P-10000</v>
          </cell>
          <cell r="I181" t="str">
            <v>BTR</v>
          </cell>
          <cell r="J181" t="str">
            <v>106</v>
          </cell>
          <cell r="K181" t="str">
            <v/>
          </cell>
          <cell r="L181" t="str">
            <v>M0</v>
          </cell>
          <cell r="M181" t="str">
            <v>1100</v>
          </cell>
          <cell r="N181" t="str">
            <v>S</v>
          </cell>
          <cell r="O181">
            <v>6679</v>
          </cell>
        </row>
        <row r="182">
          <cell r="B182">
            <v>11001927</v>
          </cell>
          <cell r="C182" t="str">
            <v>1102</v>
          </cell>
          <cell r="D182" t="str">
            <v/>
          </cell>
          <cell r="E182" t="str">
            <v>PIROXICAM 10 MG (DUS 100 TAB) - MKL</v>
          </cell>
          <cell r="F182">
            <v>43920</v>
          </cell>
          <cell r="G182" t="str">
            <v>ZPJ1</v>
          </cell>
          <cell r="H182" t="str">
            <v>P-10000</v>
          </cell>
          <cell r="I182" t="str">
            <v>BTR</v>
          </cell>
          <cell r="J182" t="str">
            <v>106</v>
          </cell>
          <cell r="K182" t="str">
            <v/>
          </cell>
          <cell r="L182" t="str">
            <v>M0</v>
          </cell>
          <cell r="M182" t="str">
            <v>1100</v>
          </cell>
          <cell r="N182" t="str">
            <v>S</v>
          </cell>
          <cell r="O182">
            <v>6815</v>
          </cell>
        </row>
        <row r="183">
          <cell r="B183">
            <v>11001928</v>
          </cell>
          <cell r="C183" t="str">
            <v>1102</v>
          </cell>
          <cell r="D183" t="str">
            <v/>
          </cell>
          <cell r="E183" t="str">
            <v>PIROXICAM 20 MG (DUS 100 TAB) - MKL</v>
          </cell>
          <cell r="F183">
            <v>43920</v>
          </cell>
          <cell r="G183" t="str">
            <v>ZPJ1</v>
          </cell>
          <cell r="H183" t="str">
            <v>P-10000</v>
          </cell>
          <cell r="I183" t="str">
            <v>BTR</v>
          </cell>
          <cell r="J183" t="str">
            <v>106</v>
          </cell>
          <cell r="K183" t="str">
            <v/>
          </cell>
          <cell r="L183" t="str">
            <v>M0</v>
          </cell>
          <cell r="M183" t="str">
            <v>1100</v>
          </cell>
          <cell r="N183" t="str">
            <v>S</v>
          </cell>
          <cell r="O183">
            <v>8627</v>
          </cell>
        </row>
        <row r="184">
          <cell r="B184">
            <v>11001929</v>
          </cell>
          <cell r="C184" t="str">
            <v>1102</v>
          </cell>
          <cell r="D184" t="str">
            <v/>
          </cell>
          <cell r="E184" t="str">
            <v>MELOXICAM 15 MG (DUS 20 TAB) - MKL</v>
          </cell>
          <cell r="F184">
            <v>43920</v>
          </cell>
          <cell r="G184" t="str">
            <v>ZPJ1</v>
          </cell>
          <cell r="H184" t="str">
            <v>P-10000</v>
          </cell>
          <cell r="I184" t="str">
            <v>BTR</v>
          </cell>
          <cell r="J184" t="str">
            <v>106</v>
          </cell>
          <cell r="K184" t="str">
            <v/>
          </cell>
          <cell r="L184" t="str">
            <v>M0</v>
          </cell>
          <cell r="M184" t="str">
            <v>1100</v>
          </cell>
          <cell r="N184" t="str">
            <v>S</v>
          </cell>
          <cell r="O184">
            <v>3005</v>
          </cell>
        </row>
        <row r="185">
          <cell r="B185">
            <v>11001930</v>
          </cell>
          <cell r="C185" t="str">
            <v>1102</v>
          </cell>
          <cell r="D185" t="str">
            <v/>
          </cell>
          <cell r="E185" t="str">
            <v>FUROSEMIDE 40 MG (DUS 200 TAB) - MKL</v>
          </cell>
          <cell r="F185">
            <v>44022</v>
          </cell>
          <cell r="G185" t="str">
            <v>ZPJ1</v>
          </cell>
          <cell r="H185" t="str">
            <v>P-10000</v>
          </cell>
          <cell r="I185" t="str">
            <v>BTR</v>
          </cell>
          <cell r="J185" t="str">
            <v>106</v>
          </cell>
          <cell r="K185" t="str">
            <v/>
          </cell>
          <cell r="L185" t="str">
            <v>M0</v>
          </cell>
          <cell r="M185" t="str">
            <v>1100</v>
          </cell>
          <cell r="N185" t="str">
            <v>S</v>
          </cell>
          <cell r="O185">
            <v>14632</v>
          </cell>
        </row>
        <row r="186">
          <cell r="B186">
            <v>11002004</v>
          </cell>
          <cell r="C186" t="str">
            <v>1102</v>
          </cell>
          <cell r="D186" t="str">
            <v/>
          </cell>
          <cell r="E186" t="str">
            <v>HYDROXYCHLOROQUINE 200 MG (DUS 100 TAB)</v>
          </cell>
          <cell r="F186">
            <v>44053</v>
          </cell>
          <cell r="G186" t="str">
            <v>ZPJ1</v>
          </cell>
          <cell r="H186" t="str">
            <v>P-10000</v>
          </cell>
          <cell r="I186" t="str">
            <v>TAB</v>
          </cell>
          <cell r="J186" t="str">
            <v>106</v>
          </cell>
          <cell r="K186" t="str">
            <v/>
          </cell>
          <cell r="L186" t="str">
            <v>M0</v>
          </cell>
          <cell r="M186" t="str">
            <v>1100</v>
          </cell>
          <cell r="N186" t="str">
            <v>S</v>
          </cell>
          <cell r="O186">
            <v>444843</v>
          </cell>
        </row>
        <row r="187">
          <cell r="B187">
            <v>11002006</v>
          </cell>
          <cell r="C187" t="str">
            <v>1102</v>
          </cell>
          <cell r="D187" t="str">
            <v/>
          </cell>
          <cell r="E187" t="str">
            <v>VITAMIN C 50 MG TAB (DUS 100 TAB) - MKL</v>
          </cell>
          <cell r="F187">
            <v>44047</v>
          </cell>
          <cell r="G187" t="str">
            <v>ZPJ1</v>
          </cell>
          <cell r="H187" t="str">
            <v>P-10000</v>
          </cell>
          <cell r="I187" t="str">
            <v>BTR</v>
          </cell>
          <cell r="J187" t="str">
            <v>106</v>
          </cell>
          <cell r="K187" t="str">
            <v/>
          </cell>
          <cell r="L187" t="str">
            <v>M0</v>
          </cell>
          <cell r="M187" t="str">
            <v>1100</v>
          </cell>
          <cell r="N187" t="str">
            <v>S</v>
          </cell>
          <cell r="O187">
            <v>8079</v>
          </cell>
        </row>
        <row r="188">
          <cell r="B188">
            <v>11002007</v>
          </cell>
          <cell r="C188" t="str">
            <v>1102</v>
          </cell>
          <cell r="D188" t="str">
            <v/>
          </cell>
          <cell r="E188" t="str">
            <v>VITAMIN C 250 MG (DUS100TAB) - MKL</v>
          </cell>
          <cell r="F188">
            <v>43955</v>
          </cell>
          <cell r="G188" t="str">
            <v>ZPJ1</v>
          </cell>
          <cell r="H188" t="str">
            <v>P-10000</v>
          </cell>
          <cell r="I188" t="str">
            <v>TAB</v>
          </cell>
          <cell r="J188" t="str">
            <v>106</v>
          </cell>
          <cell r="K188" t="str">
            <v/>
          </cell>
          <cell r="L188" t="str">
            <v>M0</v>
          </cell>
          <cell r="M188" t="str">
            <v>1100</v>
          </cell>
          <cell r="N188" t="str">
            <v>S</v>
          </cell>
          <cell r="O188">
            <v>14078</v>
          </cell>
        </row>
        <row r="189">
          <cell r="B189">
            <v>11002046</v>
          </cell>
          <cell r="C189" t="str">
            <v>1102</v>
          </cell>
          <cell r="D189" t="str">
            <v/>
          </cell>
          <cell r="E189" t="str">
            <v>ENKASARI HERBAL (BTL@120 ML)</v>
          </cell>
          <cell r="F189">
            <v>44048</v>
          </cell>
          <cell r="G189" t="str">
            <v>ZPJ1</v>
          </cell>
          <cell r="H189" t="str">
            <v>P-10000</v>
          </cell>
          <cell r="I189" t="str">
            <v>BT</v>
          </cell>
          <cell r="J189" t="str">
            <v>106</v>
          </cell>
          <cell r="K189" t="str">
            <v/>
          </cell>
          <cell r="L189" t="str">
            <v>M0</v>
          </cell>
          <cell r="M189" t="str">
            <v>1100</v>
          </cell>
          <cell r="N189" t="str">
            <v>S</v>
          </cell>
          <cell r="O189">
            <v>3604</v>
          </cell>
        </row>
        <row r="190">
          <cell r="B190">
            <v>11002047</v>
          </cell>
          <cell r="C190" t="str">
            <v>1102</v>
          </cell>
          <cell r="D190" t="str">
            <v/>
          </cell>
          <cell r="E190" t="str">
            <v>LOVEQUIN 500 MG TSS DUS 20 TAB</v>
          </cell>
          <cell r="F190">
            <v>43956</v>
          </cell>
          <cell r="G190" t="str">
            <v>ZPJ1</v>
          </cell>
          <cell r="H190" t="str">
            <v>P-10000</v>
          </cell>
          <cell r="I190" t="str">
            <v>BTR</v>
          </cell>
          <cell r="J190" t="str">
            <v>106</v>
          </cell>
          <cell r="K190" t="str">
            <v/>
          </cell>
          <cell r="L190" t="str">
            <v>M0</v>
          </cell>
          <cell r="M190" t="str">
            <v>1100</v>
          </cell>
          <cell r="N190" t="str">
            <v>S</v>
          </cell>
          <cell r="O190">
            <v>10538</v>
          </cell>
        </row>
        <row r="191">
          <cell r="B191">
            <v>11002048</v>
          </cell>
          <cell r="C191" t="str">
            <v>1102</v>
          </cell>
          <cell r="D191" t="str">
            <v/>
          </cell>
          <cell r="E191" t="str">
            <v>LEVOFLOXACIN HEMIHYDRATE 500 MG TSS</v>
          </cell>
          <cell r="F191">
            <v>44050</v>
          </cell>
          <cell r="G191" t="str">
            <v>ZPJ1</v>
          </cell>
          <cell r="H191" t="str">
            <v>P-10000</v>
          </cell>
          <cell r="I191" t="str">
            <v>BTR</v>
          </cell>
          <cell r="J191" t="str">
            <v>106</v>
          </cell>
          <cell r="K191" t="str">
            <v/>
          </cell>
          <cell r="L191" t="str">
            <v>M0</v>
          </cell>
          <cell r="M191" t="str">
            <v>1100</v>
          </cell>
          <cell r="N191" t="str">
            <v>S</v>
          </cell>
          <cell r="O191">
            <v>23527</v>
          </cell>
        </row>
      </sheetData>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me Line Proses"/>
      <sheetName val="TW4"/>
      <sheetName val="ZRMM074"/>
      <sheetName val="PIv"/>
      <sheetName val="Rekap"/>
      <sheetName val="Pesanan "/>
      <sheetName val="WIP"/>
      <sheetName val="Sheet1"/>
      <sheetName val="Sheet2"/>
      <sheetName val="Time Line TW-4"/>
    </sheetNames>
    <sheetDataSet>
      <sheetData sheetId="0"/>
      <sheetData sheetId="1"/>
      <sheetData sheetId="2"/>
      <sheetData sheetId="3"/>
      <sheetData sheetId="4">
        <row r="1">
          <cell r="B1" t="str">
            <v>KODE MATERIAL</v>
          </cell>
          <cell r="C1" t="str">
            <v>Material description</v>
          </cell>
          <cell r="D1" t="str">
            <v>UoM</v>
          </cell>
          <cell r="E1" t="str">
            <v>Qty</v>
          </cell>
          <cell r="F1" t="str">
            <v>Value</v>
          </cell>
          <cell r="G1" t="str">
            <v>Qty</v>
          </cell>
          <cell r="H1"/>
          <cell r="I1"/>
          <cell r="J1" t="str">
            <v>Value</v>
          </cell>
          <cell r="K1"/>
          <cell r="L1"/>
        </row>
        <row r="2">
          <cell r="B2"/>
          <cell r="C2"/>
          <cell r="D2"/>
          <cell r="E2"/>
          <cell r="F2"/>
          <cell r="G2" t="str">
            <v>Jan</v>
          </cell>
          <cell r="H2" t="str">
            <v>Feb</v>
          </cell>
          <cell r="I2" t="str">
            <v>Mar</v>
          </cell>
          <cell r="J2" t="str">
            <v>Jan</v>
          </cell>
          <cell r="K2" t="str">
            <v>Feb</v>
          </cell>
          <cell r="L2" t="str">
            <v>Mar</v>
          </cell>
        </row>
        <row r="3">
          <cell r="B3">
            <v>11000147</v>
          </cell>
          <cell r="C3" t="str">
            <v>AMBROXOL 30 MG (DUS 100 TAB)</v>
          </cell>
          <cell r="D3" t="str">
            <v>DUS</v>
          </cell>
          <cell r="E3">
            <v>55478</v>
          </cell>
          <cell r="F3">
            <v>836552762</v>
          </cell>
          <cell r="G3">
            <v>31446</v>
          </cell>
          <cell r="H3">
            <v>12272</v>
          </cell>
          <cell r="I3">
            <v>11760</v>
          </cell>
          <cell r="J3">
            <v>474174234</v>
          </cell>
          <cell r="K3">
            <v>185049488</v>
          </cell>
          <cell r="L3">
            <v>177329040</v>
          </cell>
        </row>
        <row r="4">
          <cell r="B4">
            <v>11000152</v>
          </cell>
          <cell r="C4" t="str">
            <v>ANTASIDA DOEN (DUS 100 TAB)</v>
          </cell>
          <cell r="D4" t="str">
            <v>DUS</v>
          </cell>
          <cell r="E4">
            <v>11760</v>
          </cell>
          <cell r="F4">
            <v>250464480</v>
          </cell>
          <cell r="G4"/>
          <cell r="H4">
            <v>11760</v>
          </cell>
          <cell r="I4"/>
          <cell r="J4"/>
          <cell r="K4">
            <v>250464480</v>
          </cell>
          <cell r="L4"/>
        </row>
        <row r="5">
          <cell r="B5">
            <v>11000155</v>
          </cell>
          <cell r="C5" t="str">
            <v>ASIFIT  KAPLET-BLISTER 3X10 KAPL</v>
          </cell>
          <cell r="D5" t="str">
            <v>DUS</v>
          </cell>
          <cell r="E5">
            <v>78398</v>
          </cell>
          <cell r="F5">
            <v>1035951172</v>
          </cell>
          <cell r="G5">
            <v>52265</v>
          </cell>
          <cell r="H5">
            <v>26133</v>
          </cell>
          <cell r="I5"/>
          <cell r="J5">
            <v>690629710</v>
          </cell>
          <cell r="K5">
            <v>345321462</v>
          </cell>
          <cell r="L5"/>
        </row>
        <row r="6">
          <cell r="B6">
            <v>11000157</v>
          </cell>
          <cell r="C6" t="str">
            <v>BATUGIN ELIXIR -BT 120 ML</v>
          </cell>
          <cell r="D6" t="str">
            <v>BOT</v>
          </cell>
          <cell r="E6">
            <v>196000</v>
          </cell>
          <cell r="F6">
            <v>851816000</v>
          </cell>
          <cell r="G6">
            <v>122500</v>
          </cell>
          <cell r="H6">
            <v>24500</v>
          </cell>
          <cell r="I6">
            <v>49000</v>
          </cell>
          <cell r="J6">
            <v>532385000</v>
          </cell>
          <cell r="K6">
            <v>106477000</v>
          </cell>
          <cell r="L6">
            <v>212954000</v>
          </cell>
        </row>
        <row r="7">
          <cell r="B7">
            <v>11000158</v>
          </cell>
          <cell r="C7" t="str">
            <v>BATUGIN ELIXIR -BT 300 ML</v>
          </cell>
          <cell r="D7" t="str">
            <v>BOT</v>
          </cell>
          <cell r="E7">
            <v>196000</v>
          </cell>
          <cell r="F7">
            <v>1609160000</v>
          </cell>
          <cell r="G7">
            <v>127400</v>
          </cell>
          <cell r="H7">
            <v>39200</v>
          </cell>
          <cell r="I7">
            <v>29400</v>
          </cell>
          <cell r="J7">
            <v>1045954000</v>
          </cell>
          <cell r="K7">
            <v>321832000</v>
          </cell>
          <cell r="L7">
            <v>241374000</v>
          </cell>
        </row>
        <row r="8">
          <cell r="B8">
            <v>11000161</v>
          </cell>
          <cell r="C8" t="str">
            <v>CAPTOPRIL 12.5 MG TAB (DUS 100 TAB)</v>
          </cell>
          <cell r="D8" t="str">
            <v>DUS</v>
          </cell>
          <cell r="E8">
            <v>55534</v>
          </cell>
          <cell r="F8">
            <v>633254202</v>
          </cell>
          <cell r="G8">
            <v>55534</v>
          </cell>
          <cell r="H8"/>
          <cell r="I8"/>
          <cell r="J8">
            <v>633254202</v>
          </cell>
          <cell r="K8"/>
          <cell r="L8"/>
        </row>
        <row r="9">
          <cell r="B9">
            <v>11000163</v>
          </cell>
          <cell r="C9" t="str">
            <v>CARTYLO 80 MG-STRIP 10X10 TABLET</v>
          </cell>
          <cell r="D9" t="str">
            <v>DUS</v>
          </cell>
          <cell r="E9">
            <v>31360</v>
          </cell>
          <cell r="F9">
            <v>638865920</v>
          </cell>
          <cell r="G9">
            <v>7840</v>
          </cell>
          <cell r="H9">
            <v>11760</v>
          </cell>
          <cell r="I9">
            <v>11760</v>
          </cell>
          <cell r="J9">
            <v>159716480</v>
          </cell>
          <cell r="K9">
            <v>239574720</v>
          </cell>
          <cell r="L9">
            <v>239574720</v>
          </cell>
        </row>
        <row r="10">
          <cell r="B10">
            <v>11000169</v>
          </cell>
          <cell r="C10" t="str">
            <v>CIMETIDINE 200 MG (DUS 100 TAB)</v>
          </cell>
          <cell r="D10" t="str">
            <v>DUS</v>
          </cell>
          <cell r="E10">
            <v>35280</v>
          </cell>
          <cell r="F10">
            <v>843862320</v>
          </cell>
          <cell r="G10">
            <v>11760</v>
          </cell>
          <cell r="H10">
            <v>11760</v>
          </cell>
          <cell r="I10">
            <v>11760</v>
          </cell>
          <cell r="J10">
            <v>281287440</v>
          </cell>
          <cell r="K10">
            <v>281287440</v>
          </cell>
          <cell r="L10">
            <v>281287440</v>
          </cell>
        </row>
        <row r="11">
          <cell r="B11">
            <v>11000170</v>
          </cell>
          <cell r="C11" t="str">
            <v>CLONIDINE 0.15 MG (DUS 100 TAB)</v>
          </cell>
          <cell r="D11" t="str">
            <v>DUS</v>
          </cell>
          <cell r="E11">
            <v>19600</v>
          </cell>
          <cell r="F11">
            <v>255427200</v>
          </cell>
          <cell r="G11">
            <v>19600</v>
          </cell>
          <cell r="H11"/>
          <cell r="I11"/>
          <cell r="J11">
            <v>255427200</v>
          </cell>
          <cell r="K11"/>
          <cell r="L11"/>
        </row>
        <row r="12">
          <cell r="B12">
            <v>11000171</v>
          </cell>
          <cell r="C12" t="str">
            <v>CLOPIDOGREL 75 MG (DUS 30 TAB)</v>
          </cell>
          <cell r="D12" t="str">
            <v>DUS</v>
          </cell>
          <cell r="E12">
            <v>86242</v>
          </cell>
          <cell r="F12">
            <v>2550348424</v>
          </cell>
          <cell r="G12">
            <v>14374</v>
          </cell>
          <cell r="H12">
            <v>28747</v>
          </cell>
          <cell r="I12">
            <v>43121</v>
          </cell>
          <cell r="J12">
            <v>425067928</v>
          </cell>
          <cell r="K12">
            <v>850106284</v>
          </cell>
          <cell r="L12">
            <v>1275174212</v>
          </cell>
        </row>
        <row r="13">
          <cell r="B13">
            <v>11000175</v>
          </cell>
          <cell r="C13" t="str">
            <v>COTRIMOXAZOLE SUSPENSI  (BTL 60 ML)</v>
          </cell>
          <cell r="D13" t="str">
            <v>BOT</v>
          </cell>
          <cell r="E13">
            <v>14226</v>
          </cell>
          <cell r="F13">
            <v>73249674</v>
          </cell>
          <cell r="G13"/>
          <cell r="H13"/>
          <cell r="I13">
            <v>14226</v>
          </cell>
          <cell r="J13"/>
          <cell r="K13"/>
          <cell r="L13">
            <v>73249674</v>
          </cell>
        </row>
        <row r="14">
          <cell r="B14">
            <v>11000182</v>
          </cell>
          <cell r="C14" t="str">
            <v>DEXAMETHASONE 0.5 MG (DUS 100 TAB)</v>
          </cell>
          <cell r="D14" t="str">
            <v>DUS</v>
          </cell>
          <cell r="E14">
            <v>62720</v>
          </cell>
          <cell r="F14">
            <v>666525440</v>
          </cell>
          <cell r="G14">
            <v>47040</v>
          </cell>
          <cell r="H14">
            <v>15680</v>
          </cell>
          <cell r="I14"/>
          <cell r="J14">
            <v>499894080</v>
          </cell>
          <cell r="K14">
            <v>166631360</v>
          </cell>
          <cell r="L14"/>
        </row>
        <row r="15">
          <cell r="B15">
            <v>11000187</v>
          </cell>
          <cell r="C15" t="str">
            <v>DILTIAZEM 30 MG (DUS 100 TAB)</v>
          </cell>
          <cell r="D15" t="str">
            <v>DUS</v>
          </cell>
          <cell r="E15">
            <v>23520</v>
          </cell>
          <cell r="F15">
            <v>390573120</v>
          </cell>
          <cell r="G15"/>
          <cell r="H15">
            <v>11760</v>
          </cell>
          <cell r="I15">
            <v>11760</v>
          </cell>
          <cell r="J15"/>
          <cell r="K15">
            <v>195286560</v>
          </cell>
          <cell r="L15">
            <v>195286560</v>
          </cell>
        </row>
        <row r="16">
          <cell r="B16">
            <v>11000188</v>
          </cell>
          <cell r="C16" t="str">
            <v>DIMENHYDRINATE 50 MG (BTL 100 TAB)</v>
          </cell>
          <cell r="D16" t="str">
            <v>BOT</v>
          </cell>
          <cell r="E16">
            <v>9800</v>
          </cell>
          <cell r="F16">
            <v>124224800</v>
          </cell>
          <cell r="G16"/>
          <cell r="H16"/>
          <cell r="I16">
            <v>9800</v>
          </cell>
          <cell r="J16"/>
          <cell r="K16"/>
          <cell r="L16">
            <v>124224800</v>
          </cell>
        </row>
        <row r="17">
          <cell r="B17">
            <v>11000194</v>
          </cell>
          <cell r="C17" t="str">
            <v>ETHAMBUTOL 500 MG (DUS 100 TAB)</v>
          </cell>
          <cell r="D17" t="str">
            <v>DUS</v>
          </cell>
          <cell r="E17">
            <v>22466</v>
          </cell>
          <cell r="F17">
            <v>1341399928</v>
          </cell>
          <cell r="G17">
            <v>4222</v>
          </cell>
          <cell r="H17">
            <v>13344</v>
          </cell>
          <cell r="I17">
            <v>4900</v>
          </cell>
          <cell r="J17">
            <v>252087176</v>
          </cell>
          <cell r="K17">
            <v>796743552</v>
          </cell>
          <cell r="L17">
            <v>292569200</v>
          </cell>
        </row>
        <row r="18">
          <cell r="B18">
            <v>11000197</v>
          </cell>
          <cell r="C18" t="str">
            <v>FITUNO KAPLET-BLISTER 3X10 KAPLET</v>
          </cell>
          <cell r="D18" t="str">
            <v>DUS</v>
          </cell>
          <cell r="E18">
            <v>73500</v>
          </cell>
          <cell r="F18">
            <v>1001731500</v>
          </cell>
          <cell r="G18">
            <v>24500</v>
          </cell>
          <cell r="H18">
            <v>24500</v>
          </cell>
          <cell r="I18">
            <v>24500</v>
          </cell>
          <cell r="J18">
            <v>333910500</v>
          </cell>
          <cell r="K18">
            <v>333910500</v>
          </cell>
          <cell r="L18">
            <v>333910500</v>
          </cell>
        </row>
        <row r="19">
          <cell r="B19">
            <v>11000200</v>
          </cell>
          <cell r="C19" t="str">
            <v>FUROSEMIDE 40 MG (DUS 200 TAB)</v>
          </cell>
          <cell r="D19" t="str">
            <v>DUS</v>
          </cell>
          <cell r="E19">
            <v>220500</v>
          </cell>
          <cell r="F19">
            <v>5046363000</v>
          </cell>
          <cell r="G19">
            <v>70560</v>
          </cell>
          <cell r="H19">
            <v>79380</v>
          </cell>
          <cell r="I19">
            <v>70560</v>
          </cell>
          <cell r="J19">
            <v>1614836160</v>
          </cell>
          <cell r="K19">
            <v>1816690680</v>
          </cell>
          <cell r="L19">
            <v>1614836160</v>
          </cell>
        </row>
        <row r="20">
          <cell r="B20">
            <v>11000204</v>
          </cell>
          <cell r="C20" t="str">
            <v>HYDROCLOROTIAZID 25 MG (DUS 100 TAB)</v>
          </cell>
          <cell r="D20" t="str">
            <v>DUS</v>
          </cell>
          <cell r="E20">
            <v>106495</v>
          </cell>
          <cell r="F20">
            <v>1110210375</v>
          </cell>
          <cell r="G20">
            <v>49001</v>
          </cell>
          <cell r="H20">
            <v>57494</v>
          </cell>
          <cell r="I20"/>
          <cell r="J20">
            <v>510835425</v>
          </cell>
          <cell r="K20">
            <v>599374950</v>
          </cell>
          <cell r="L20"/>
        </row>
        <row r="21">
          <cell r="B21">
            <v>11000206</v>
          </cell>
          <cell r="C21" t="str">
            <v>ISONAT 5 MG-STRIP 5X10 TABLET</v>
          </cell>
          <cell r="D21" t="str">
            <v>DUS</v>
          </cell>
          <cell r="E21">
            <v>12250</v>
          </cell>
          <cell r="F21">
            <v>96750500</v>
          </cell>
          <cell r="G21">
            <v>12250</v>
          </cell>
          <cell r="H21"/>
          <cell r="I21"/>
          <cell r="J21">
            <v>96750500</v>
          </cell>
          <cell r="K21"/>
          <cell r="L21"/>
        </row>
        <row r="22">
          <cell r="B22">
            <v>11000208</v>
          </cell>
          <cell r="C22" t="str">
            <v>ISONIAZID 100 MG (DUS 100 TAB)</v>
          </cell>
          <cell r="D22" t="str">
            <v>DUS</v>
          </cell>
          <cell r="E22">
            <v>11760</v>
          </cell>
          <cell r="F22">
            <v>165098640</v>
          </cell>
          <cell r="G22"/>
          <cell r="H22"/>
          <cell r="I22">
            <v>11760</v>
          </cell>
          <cell r="J22"/>
          <cell r="K22"/>
          <cell r="L22">
            <v>165098640</v>
          </cell>
        </row>
        <row r="23">
          <cell r="B23">
            <v>11000210</v>
          </cell>
          <cell r="C23" t="str">
            <v>ISONIAZID 300 MG (DUS 100 TAB)</v>
          </cell>
          <cell r="D23" t="str">
            <v>DUS</v>
          </cell>
          <cell r="E23">
            <v>72275</v>
          </cell>
          <cell r="F23">
            <v>1480697925</v>
          </cell>
          <cell r="G23">
            <v>28175</v>
          </cell>
          <cell r="H23">
            <v>22050</v>
          </cell>
          <cell r="I23">
            <v>22050</v>
          </cell>
          <cell r="J23">
            <v>577221225</v>
          </cell>
          <cell r="K23">
            <v>451738350</v>
          </cell>
          <cell r="L23">
            <v>451738350</v>
          </cell>
        </row>
        <row r="24">
          <cell r="B24">
            <v>11000221</v>
          </cell>
          <cell r="C24" t="str">
            <v>METOCLOPRAMID 5 MG (DUS 100 TAB)</v>
          </cell>
          <cell r="D24" t="str">
            <v>DUS</v>
          </cell>
          <cell r="E24">
            <v>29400</v>
          </cell>
          <cell r="F24">
            <v>138768000</v>
          </cell>
          <cell r="G24">
            <v>29400</v>
          </cell>
          <cell r="H24"/>
          <cell r="I24"/>
          <cell r="J24">
            <v>138768000</v>
          </cell>
          <cell r="K24"/>
          <cell r="L24"/>
        </row>
        <row r="25">
          <cell r="B25">
            <v>11000225</v>
          </cell>
          <cell r="C25" t="str">
            <v>METRONIDAZOLE 500 MG (DUS 100 TAB)</v>
          </cell>
          <cell r="D25" t="str">
            <v>DUS</v>
          </cell>
          <cell r="E25">
            <v>24500</v>
          </cell>
          <cell r="F25">
            <v>529126500</v>
          </cell>
          <cell r="G25">
            <v>9800</v>
          </cell>
          <cell r="H25">
            <v>9800</v>
          </cell>
          <cell r="I25">
            <v>4900</v>
          </cell>
          <cell r="J25">
            <v>211650600</v>
          </cell>
          <cell r="K25">
            <v>211650600</v>
          </cell>
          <cell r="L25">
            <v>105825300</v>
          </cell>
        </row>
        <row r="26">
          <cell r="B26">
            <v>11000227</v>
          </cell>
          <cell r="C26" t="str">
            <v>NIFEDIPIN 10 MG (DUS 100 TAB)</v>
          </cell>
          <cell r="D26" t="str">
            <v>DUS</v>
          </cell>
          <cell r="E26">
            <v>29400</v>
          </cell>
          <cell r="F26">
            <v>505591800</v>
          </cell>
          <cell r="G26">
            <v>19600</v>
          </cell>
          <cell r="H26">
            <v>9800</v>
          </cell>
          <cell r="I26"/>
          <cell r="J26">
            <v>337061200</v>
          </cell>
          <cell r="K26">
            <v>168530600</v>
          </cell>
          <cell r="L26"/>
        </row>
        <row r="27">
          <cell r="B27">
            <v>11000229</v>
          </cell>
          <cell r="C27" t="str">
            <v>ORALIT (DUS 100 SASE)</v>
          </cell>
          <cell r="D27" t="str">
            <v>DUS</v>
          </cell>
          <cell r="E27">
            <v>8663</v>
          </cell>
          <cell r="F27">
            <v>558494947</v>
          </cell>
          <cell r="G27">
            <v>8663</v>
          </cell>
          <cell r="H27"/>
          <cell r="I27"/>
          <cell r="J27">
            <v>558494947</v>
          </cell>
          <cell r="K27"/>
          <cell r="L27"/>
        </row>
        <row r="28">
          <cell r="B28">
            <v>11000232</v>
          </cell>
          <cell r="C28" t="str">
            <v>PARACETAMOL SIRUP (BTL 60 ML)</v>
          </cell>
          <cell r="D28" t="str">
            <v>BOT</v>
          </cell>
          <cell r="E28">
            <v>44100</v>
          </cell>
          <cell r="F28">
            <v>174988800</v>
          </cell>
          <cell r="G28"/>
          <cell r="H28"/>
          <cell r="I28">
            <v>44100</v>
          </cell>
          <cell r="J28"/>
          <cell r="K28"/>
          <cell r="L28">
            <v>174988800</v>
          </cell>
        </row>
        <row r="29">
          <cell r="B29">
            <v>11000243</v>
          </cell>
          <cell r="C29" t="str">
            <v>PIROXICAM 20 MG (DUS 100 TAB)</v>
          </cell>
          <cell r="D29" t="str">
            <v>DUS</v>
          </cell>
          <cell r="E29">
            <v>307328</v>
          </cell>
          <cell r="F29">
            <v>4356681728</v>
          </cell>
          <cell r="G29">
            <v>134848</v>
          </cell>
          <cell r="H29">
            <v>113680</v>
          </cell>
          <cell r="I29">
            <v>58800</v>
          </cell>
          <cell r="J29">
            <v>1911605248</v>
          </cell>
          <cell r="K29">
            <v>1611527680</v>
          </cell>
          <cell r="L29">
            <v>833548800</v>
          </cell>
        </row>
        <row r="30">
          <cell r="B30">
            <v>11000247</v>
          </cell>
          <cell r="C30" t="str">
            <v>PROTOFEN 100 MG-STRIP 5X10 TAB</v>
          </cell>
          <cell r="D30" t="str">
            <v>DUS</v>
          </cell>
          <cell r="E30">
            <v>3920</v>
          </cell>
          <cell r="F30">
            <v>118238960</v>
          </cell>
          <cell r="G30"/>
          <cell r="H30"/>
          <cell r="I30">
            <v>3920</v>
          </cell>
          <cell r="J30"/>
          <cell r="K30"/>
          <cell r="L30">
            <v>118238960</v>
          </cell>
        </row>
        <row r="31">
          <cell r="B31">
            <v>11000248</v>
          </cell>
          <cell r="C31" t="str">
            <v>PYRANTEL 125 MG (DUS 100 TAB)</v>
          </cell>
          <cell r="D31" t="str">
            <v>DUS</v>
          </cell>
          <cell r="E31">
            <v>13230</v>
          </cell>
          <cell r="F31">
            <v>529768890</v>
          </cell>
          <cell r="G31">
            <v>8820</v>
          </cell>
          <cell r="H31"/>
          <cell r="I31">
            <v>4410</v>
          </cell>
          <cell r="J31">
            <v>353179260</v>
          </cell>
          <cell r="K31"/>
          <cell r="L31">
            <v>176589630</v>
          </cell>
        </row>
        <row r="32">
          <cell r="B32">
            <v>11000251</v>
          </cell>
          <cell r="C32" t="str">
            <v>PYRAZINAMIDE 500 MG (DUS 100 TAB)</v>
          </cell>
          <cell r="D32" t="str">
            <v>DUS</v>
          </cell>
          <cell r="E32">
            <v>9800</v>
          </cell>
          <cell r="F32">
            <v>287982800</v>
          </cell>
          <cell r="G32">
            <v>4900</v>
          </cell>
          <cell r="H32">
            <v>4900</v>
          </cell>
          <cell r="I32"/>
          <cell r="J32">
            <v>143991400</v>
          </cell>
          <cell r="K32">
            <v>143991400</v>
          </cell>
          <cell r="L32"/>
        </row>
        <row r="33">
          <cell r="B33">
            <v>11000257</v>
          </cell>
          <cell r="C33" t="str">
            <v>RETAPHYL SR-STRIP 10X10 TABLET</v>
          </cell>
          <cell r="D33" t="str">
            <v>DUS</v>
          </cell>
          <cell r="E33">
            <v>44100</v>
          </cell>
          <cell r="F33">
            <v>1162387800</v>
          </cell>
          <cell r="G33">
            <v>25725</v>
          </cell>
          <cell r="H33">
            <v>7350</v>
          </cell>
          <cell r="I33">
            <v>11025</v>
          </cell>
          <cell r="J33">
            <v>678059550</v>
          </cell>
          <cell r="K33">
            <v>193731300</v>
          </cell>
          <cell r="L33">
            <v>290596950</v>
          </cell>
        </row>
        <row r="34">
          <cell r="B34">
            <v>11000259</v>
          </cell>
          <cell r="C34" t="str">
            <v>SALBUTAMOL 2 MG (DUS 100 TAB)</v>
          </cell>
          <cell r="D34" t="str">
            <v>DUS</v>
          </cell>
          <cell r="E34">
            <v>211680</v>
          </cell>
          <cell r="F34">
            <v>1873156320</v>
          </cell>
          <cell r="G34">
            <v>70560</v>
          </cell>
          <cell r="H34">
            <v>70560</v>
          </cell>
          <cell r="I34">
            <v>70560</v>
          </cell>
          <cell r="J34">
            <v>624385440</v>
          </cell>
          <cell r="K34">
            <v>624385440</v>
          </cell>
          <cell r="L34">
            <v>624385440</v>
          </cell>
        </row>
        <row r="35">
          <cell r="B35">
            <v>11000262</v>
          </cell>
          <cell r="C35" t="str">
            <v>SALBUTAMOL 4 MG (DUS 100 TAB)</v>
          </cell>
          <cell r="D35" t="str">
            <v>DUS</v>
          </cell>
          <cell r="E35">
            <v>164640</v>
          </cell>
          <cell r="F35">
            <v>1526871360</v>
          </cell>
          <cell r="G35">
            <v>117600</v>
          </cell>
          <cell r="H35">
            <v>23520</v>
          </cell>
          <cell r="I35">
            <v>23520</v>
          </cell>
          <cell r="J35">
            <v>1090622400</v>
          </cell>
          <cell r="K35">
            <v>218124480</v>
          </cell>
          <cell r="L35">
            <v>218124480</v>
          </cell>
        </row>
        <row r="36">
          <cell r="B36">
            <v>11000264</v>
          </cell>
          <cell r="C36" t="str">
            <v>SIMVASTATIN 10 MG (DUS 50 TAB)</v>
          </cell>
          <cell r="D36" t="str">
            <v>DUS</v>
          </cell>
          <cell r="E36">
            <v>176400</v>
          </cell>
          <cell r="F36">
            <v>811263600</v>
          </cell>
          <cell r="G36">
            <v>88200</v>
          </cell>
          <cell r="H36">
            <v>58800</v>
          </cell>
          <cell r="I36">
            <v>29400</v>
          </cell>
          <cell r="J36">
            <v>405631800</v>
          </cell>
          <cell r="K36">
            <v>270421200</v>
          </cell>
          <cell r="L36">
            <v>135210600</v>
          </cell>
        </row>
        <row r="37">
          <cell r="B37">
            <v>11000266</v>
          </cell>
          <cell r="C37" t="str">
            <v>SIMVASTATIN 20 MG (DUS 50 TAB)</v>
          </cell>
          <cell r="D37" t="str">
            <v>DUS</v>
          </cell>
          <cell r="E37">
            <v>522673</v>
          </cell>
          <cell r="F37">
            <v>3383262329</v>
          </cell>
          <cell r="G37">
            <v>235203</v>
          </cell>
          <cell r="H37">
            <v>130668</v>
          </cell>
          <cell r="I37">
            <v>156802</v>
          </cell>
          <cell r="J37">
            <v>1522469019</v>
          </cell>
          <cell r="K37">
            <v>845813964</v>
          </cell>
          <cell r="L37">
            <v>1014979346</v>
          </cell>
        </row>
        <row r="38">
          <cell r="B38">
            <v>11000274</v>
          </cell>
          <cell r="C38" t="str">
            <v>VERAPAMIL  80 MG (DUS 100 TAB)</v>
          </cell>
          <cell r="D38" t="str">
            <v>DUS</v>
          </cell>
          <cell r="E38">
            <v>7840</v>
          </cell>
          <cell r="F38">
            <v>265180160</v>
          </cell>
          <cell r="G38">
            <v>7840</v>
          </cell>
          <cell r="H38"/>
          <cell r="I38"/>
          <cell r="J38">
            <v>265180160</v>
          </cell>
          <cell r="K38"/>
          <cell r="L38"/>
        </row>
        <row r="39">
          <cell r="B39">
            <v>11000275</v>
          </cell>
          <cell r="C39" t="str">
            <v>VITAMIN B1 100 MG TAB(SUPL)(DUS 100 TAB)</v>
          </cell>
          <cell r="D39" t="str">
            <v>DUS</v>
          </cell>
          <cell r="E39">
            <v>12740</v>
          </cell>
          <cell r="F39">
            <v>204031100</v>
          </cell>
          <cell r="G39"/>
          <cell r="H39">
            <v>12740</v>
          </cell>
          <cell r="I39"/>
          <cell r="J39"/>
          <cell r="K39">
            <v>204031100</v>
          </cell>
          <cell r="L39"/>
        </row>
        <row r="40">
          <cell r="B40">
            <v>11000283</v>
          </cell>
          <cell r="C40" t="str">
            <v>VITAMIN C 100 MG TAB(SUPL)(DUS 100TAB)</v>
          </cell>
          <cell r="D40" t="str">
            <v>DUS</v>
          </cell>
          <cell r="E40">
            <v>39200</v>
          </cell>
          <cell r="F40">
            <v>405171200</v>
          </cell>
          <cell r="G40">
            <v>19600</v>
          </cell>
          <cell r="H40">
            <v>19600</v>
          </cell>
          <cell r="I40"/>
          <cell r="J40">
            <v>202585600</v>
          </cell>
          <cell r="K40">
            <v>202585600</v>
          </cell>
          <cell r="L40"/>
        </row>
        <row r="41">
          <cell r="B41">
            <v>11000288</v>
          </cell>
          <cell r="C41" t="str">
            <v>VITAMIN C 50 MG TAB (SUPL)(DUS 100 TAB)</v>
          </cell>
          <cell r="D41" t="str">
            <v>DUS</v>
          </cell>
          <cell r="E41">
            <v>1176000</v>
          </cell>
          <cell r="F41">
            <v>9500904000</v>
          </cell>
          <cell r="G41">
            <v>352800</v>
          </cell>
          <cell r="H41">
            <v>411600</v>
          </cell>
          <cell r="I41">
            <v>411600</v>
          </cell>
          <cell r="J41">
            <v>2850271200</v>
          </cell>
          <cell r="K41">
            <v>3325316400</v>
          </cell>
          <cell r="L41">
            <v>3325316400</v>
          </cell>
        </row>
        <row r="42">
          <cell r="B42">
            <v>11000424</v>
          </cell>
          <cell r="C42" t="str">
            <v>CAPTOPRIL 25 MG (DUS 100 TAB)</v>
          </cell>
          <cell r="D42" t="str">
            <v>DUS</v>
          </cell>
          <cell r="E42">
            <v>49000</v>
          </cell>
          <cell r="F42">
            <v>693203000</v>
          </cell>
          <cell r="G42">
            <v>9800</v>
          </cell>
          <cell r="H42">
            <v>29400</v>
          </cell>
          <cell r="I42">
            <v>9800</v>
          </cell>
          <cell r="J42">
            <v>138640600</v>
          </cell>
          <cell r="K42">
            <v>415921800</v>
          </cell>
          <cell r="L42">
            <v>138640600</v>
          </cell>
        </row>
        <row r="43">
          <cell r="B43">
            <v>11000486</v>
          </cell>
          <cell r="C43" t="str">
            <v>VITAMIN B6 10 MG (SUPLEMEN)(DUS100TAB)</v>
          </cell>
          <cell r="D43" t="str">
            <v>DUS</v>
          </cell>
          <cell r="E43">
            <v>352800</v>
          </cell>
          <cell r="F43">
            <v>3051720000</v>
          </cell>
          <cell r="G43">
            <v>117600</v>
          </cell>
          <cell r="H43">
            <v>117600</v>
          </cell>
          <cell r="I43">
            <v>117600</v>
          </cell>
          <cell r="J43">
            <v>1017240000</v>
          </cell>
          <cell r="K43">
            <v>1017240000</v>
          </cell>
          <cell r="L43">
            <v>1017240000</v>
          </cell>
        </row>
        <row r="44">
          <cell r="B44">
            <v>11000488</v>
          </cell>
          <cell r="C44" t="str">
            <v>VITAMIN B1 50 MG (SUPLEMEN)(DUS100TAB)</v>
          </cell>
          <cell r="D44" t="str">
            <v>DUS</v>
          </cell>
          <cell r="E44">
            <v>87808</v>
          </cell>
          <cell r="F44">
            <v>1067130624</v>
          </cell>
          <cell r="G44"/>
          <cell r="H44">
            <v>43904</v>
          </cell>
          <cell r="I44">
            <v>43904</v>
          </cell>
          <cell r="J44"/>
          <cell r="K44">
            <v>533565312</v>
          </cell>
          <cell r="L44">
            <v>533565312</v>
          </cell>
        </row>
        <row r="45">
          <cell r="B45">
            <v>11000489</v>
          </cell>
          <cell r="C45" t="str">
            <v>VITAMIN C 250 MG (SUPLEMEN)(DUS100TAB)</v>
          </cell>
          <cell r="D45" t="str">
            <v>DUS</v>
          </cell>
          <cell r="E45">
            <v>295220</v>
          </cell>
          <cell r="F45">
            <v>4156107160</v>
          </cell>
          <cell r="G45">
            <v>144028</v>
          </cell>
          <cell r="H45">
            <v>75596</v>
          </cell>
          <cell r="I45">
            <v>75596</v>
          </cell>
          <cell r="J45">
            <v>2027626184</v>
          </cell>
          <cell r="K45">
            <v>1064240488</v>
          </cell>
          <cell r="L45">
            <v>1064240488</v>
          </cell>
        </row>
        <row r="46">
          <cell r="B46">
            <v>11000793</v>
          </cell>
          <cell r="C46" t="str">
            <v>TABLET TAMBAH DARAH NEO (TSG)(DUS100TAB)</v>
          </cell>
          <cell r="D46" t="str">
            <v>DUS</v>
          </cell>
          <cell r="E46">
            <v>750404</v>
          </cell>
          <cell r="F46">
            <v>17334332400</v>
          </cell>
          <cell r="G46">
            <v>286236</v>
          </cell>
          <cell r="H46">
            <v>232084</v>
          </cell>
          <cell r="I46">
            <v>232084</v>
          </cell>
          <cell r="J46">
            <v>6612051600</v>
          </cell>
          <cell r="K46">
            <v>5361140400</v>
          </cell>
          <cell r="L46">
            <v>5361140400</v>
          </cell>
        </row>
        <row r="47">
          <cell r="B47">
            <v>11001414</v>
          </cell>
          <cell r="C47" t="str">
            <v>ASIFIT PLUS FENUGREEK</v>
          </cell>
          <cell r="D47" t="str">
            <v>DUS</v>
          </cell>
          <cell r="E47">
            <v>9910</v>
          </cell>
          <cell r="F47">
            <v>251010390</v>
          </cell>
          <cell r="G47">
            <v>9910</v>
          </cell>
          <cell r="H47"/>
          <cell r="I47"/>
          <cell r="J47">
            <v>251010390</v>
          </cell>
          <cell r="K47"/>
          <cell r="L47"/>
        </row>
        <row r="48">
          <cell r="B48">
            <v>11001447</v>
          </cell>
          <cell r="C48" t="str">
            <v>AMBROXOL SYRUP (BTL 60 ML)-BJN</v>
          </cell>
          <cell r="D48" t="str">
            <v>BOT</v>
          </cell>
          <cell r="E48">
            <v>161700</v>
          </cell>
          <cell r="F48">
            <v>415892400</v>
          </cell>
          <cell r="G48">
            <v>88200</v>
          </cell>
          <cell r="H48">
            <v>44100</v>
          </cell>
          <cell r="I48">
            <v>29400</v>
          </cell>
          <cell r="J48">
            <v>226850400</v>
          </cell>
          <cell r="K48">
            <v>113425200</v>
          </cell>
          <cell r="L48">
            <v>75616800</v>
          </cell>
        </row>
        <row r="49">
          <cell r="B49">
            <v>11001452</v>
          </cell>
          <cell r="C49" t="str">
            <v>ANTASIDA DOEN SUSPENSI-BJN (BTL60ML)-BJN</v>
          </cell>
          <cell r="D49" t="str">
            <v>BOT</v>
          </cell>
          <cell r="E49">
            <v>73500</v>
          </cell>
          <cell r="F49">
            <v>255045000</v>
          </cell>
          <cell r="G49">
            <v>14700</v>
          </cell>
          <cell r="H49">
            <v>29400</v>
          </cell>
          <cell r="I49">
            <v>29400</v>
          </cell>
          <cell r="J49">
            <v>51009000</v>
          </cell>
          <cell r="K49">
            <v>102018000</v>
          </cell>
          <cell r="L49">
            <v>102018000</v>
          </cell>
        </row>
        <row r="50">
          <cell r="B50">
            <v>11001784</v>
          </cell>
          <cell r="C50" t="str">
            <v>FITUNO IMMUNE KIDS 60ML</v>
          </cell>
          <cell r="D50" t="str">
            <v>BOT</v>
          </cell>
          <cell r="E50">
            <v>65335</v>
          </cell>
          <cell r="F50">
            <v>850596365</v>
          </cell>
          <cell r="G50">
            <v>16334</v>
          </cell>
          <cell r="H50">
            <v>16334</v>
          </cell>
          <cell r="I50">
            <v>32667</v>
          </cell>
          <cell r="J50">
            <v>212652346</v>
          </cell>
          <cell r="K50">
            <v>212652346</v>
          </cell>
          <cell r="L50">
            <v>425291673</v>
          </cell>
        </row>
        <row r="51">
          <cell r="B51">
            <v>11001823</v>
          </cell>
          <cell r="C51" t="str">
            <v>FITUNO IMMUNE KIDS 100 ML</v>
          </cell>
          <cell r="D51" t="str">
            <v>BOT</v>
          </cell>
          <cell r="E51">
            <v>58800</v>
          </cell>
          <cell r="F51">
            <v>1056048000</v>
          </cell>
          <cell r="G51">
            <v>19600</v>
          </cell>
          <cell r="H51">
            <v>19600</v>
          </cell>
          <cell r="I51">
            <v>19600</v>
          </cell>
          <cell r="J51">
            <v>352016000</v>
          </cell>
          <cell r="K51">
            <v>352016000</v>
          </cell>
          <cell r="L51">
            <v>352016000</v>
          </cell>
        </row>
        <row r="52">
          <cell r="B52">
            <v>11002046</v>
          </cell>
          <cell r="C52" t="str">
            <v>ENKASARI HERBAL (BTL@120 ML)</v>
          </cell>
          <cell r="D52" t="str">
            <v>BOT</v>
          </cell>
          <cell r="E52">
            <v>220500</v>
          </cell>
          <cell r="F52">
            <v>794682000</v>
          </cell>
          <cell r="G52">
            <v>73500</v>
          </cell>
          <cell r="H52">
            <v>73500</v>
          </cell>
          <cell r="I52">
            <v>73500</v>
          </cell>
          <cell r="J52">
            <v>264894000</v>
          </cell>
          <cell r="K52">
            <v>264894000</v>
          </cell>
          <cell r="L52">
            <v>264894000</v>
          </cell>
        </row>
        <row r="53">
          <cell r="B53">
            <v>11002048</v>
          </cell>
          <cell r="C53" t="str">
            <v>LEVOFLOXACIN HEMIHYDRATE 500 MG TSS</v>
          </cell>
          <cell r="D53" t="str">
            <v>DUS</v>
          </cell>
          <cell r="E53">
            <v>16628</v>
          </cell>
          <cell r="F53">
            <v>391206956</v>
          </cell>
          <cell r="G53"/>
          <cell r="H53">
            <v>4157</v>
          </cell>
          <cell r="I53">
            <v>12471</v>
          </cell>
          <cell r="J53"/>
          <cell r="K53">
            <v>97801739</v>
          </cell>
          <cell r="L53">
            <v>293405217</v>
          </cell>
        </row>
        <row r="54">
          <cell r="F54">
            <v>77651371971</v>
          </cell>
        </row>
      </sheetData>
      <sheetData sheetId="5"/>
      <sheetData sheetId="6"/>
      <sheetData sheetId="7"/>
      <sheetData sheetId="8"/>
      <sheetData sheetId="9"/>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1"/>
      <sheetName val="MASTER BARU"/>
      <sheetName val="Sheet1"/>
      <sheetName val="Sheet2"/>
    </sheetNames>
    <sheetDataSet>
      <sheetData sheetId="0" refreshError="1"/>
      <sheetData sheetId="1">
        <row r="2">
          <cell r="A2" t="str">
            <v>SAP</v>
          </cell>
          <cell r="B2" t="str">
            <v>NAMA PRODUK</v>
          </cell>
          <cell r="C2" t="str">
            <v>Kemasan</v>
          </cell>
          <cell r="D2" t="str">
            <v>Batch Size</v>
          </cell>
          <cell r="E2" t="str">
            <v>LINI</v>
          </cell>
          <cell r="F2" t="str">
            <v>Kelas Pareto</v>
          </cell>
          <cell r="G2" t="str">
            <v>Sediaan</v>
          </cell>
          <cell r="H2" t="str">
            <v>Isi / Btr/kg/L</v>
          </cell>
          <cell r="I2" t="str">
            <v>Isi / Btr/Btl/SC</v>
          </cell>
        </row>
        <row r="3">
          <cell r="A3">
            <v>11000155</v>
          </cell>
          <cell r="B3" t="str">
            <v>ASIFIT KAPLET BLISTER 3X10 KAPL</v>
          </cell>
          <cell r="C3" t="str">
            <v>DUS</v>
          </cell>
          <cell r="D3">
            <v>13333</v>
          </cell>
          <cell r="E3" t="str">
            <v>OTC &amp; HERBAL</v>
          </cell>
          <cell r="F3" t="str">
            <v>Pareto A</v>
          </cell>
          <cell r="G3" t="str">
            <v>Tablet Salut Herbal</v>
          </cell>
          <cell r="H3">
            <v>30</v>
          </cell>
          <cell r="I3">
            <v>30</v>
          </cell>
        </row>
        <row r="4">
          <cell r="A4">
            <v>11000157</v>
          </cell>
          <cell r="B4" t="str">
            <v>BATUGIN ELIXIR BT 120 ML</v>
          </cell>
          <cell r="C4" t="str">
            <v>BT</v>
          </cell>
          <cell r="D4">
            <v>25000</v>
          </cell>
          <cell r="E4" t="str">
            <v>OTC &amp; HERBAL</v>
          </cell>
          <cell r="F4" t="str">
            <v>Pareto A</v>
          </cell>
          <cell r="G4" t="str">
            <v>COD Herbal</v>
          </cell>
          <cell r="H4">
            <v>0.12</v>
          </cell>
          <cell r="I4">
            <v>1</v>
          </cell>
        </row>
        <row r="5">
          <cell r="A5">
            <v>11000158</v>
          </cell>
          <cell r="B5" t="str">
            <v>BATUGIN ELIXIR BT 300 ML</v>
          </cell>
          <cell r="C5" t="str">
            <v>BT</v>
          </cell>
          <cell r="D5">
            <v>10000</v>
          </cell>
          <cell r="E5" t="str">
            <v>OTC &amp; HERBAL</v>
          </cell>
          <cell r="F5" t="str">
            <v>Pareto A</v>
          </cell>
          <cell r="G5" t="str">
            <v>COD Herbal</v>
          </cell>
          <cell r="H5">
            <v>0.3</v>
          </cell>
          <cell r="I5">
            <v>1</v>
          </cell>
        </row>
        <row r="6">
          <cell r="A6">
            <v>11000197</v>
          </cell>
          <cell r="B6" t="str">
            <v>FITUNO KAPLETBLISTER 3X10 KAPLET</v>
          </cell>
          <cell r="C6" t="str">
            <v>DUS</v>
          </cell>
          <cell r="D6">
            <v>12500</v>
          </cell>
          <cell r="E6" t="str">
            <v>OTC &amp; HERBAL</v>
          </cell>
          <cell r="F6" t="str">
            <v>Pareto A</v>
          </cell>
          <cell r="G6" t="str">
            <v>Tablet Salut Herbal</v>
          </cell>
          <cell r="H6">
            <v>30</v>
          </cell>
          <cell r="I6">
            <v>30</v>
          </cell>
        </row>
        <row r="7">
          <cell r="A7">
            <v>11001517</v>
          </cell>
          <cell r="B7" t="str">
            <v>MAGASIDA 60 ML SUSPENSI</v>
          </cell>
          <cell r="C7" t="str">
            <v>BT</v>
          </cell>
          <cell r="D7">
            <v>15000</v>
          </cell>
          <cell r="E7" t="str">
            <v>OTC &amp; HERBAL</v>
          </cell>
          <cell r="F7" t="str">
            <v>Pareto C</v>
          </cell>
          <cell r="G7" t="str">
            <v>Cairan Pharma</v>
          </cell>
          <cell r="H7">
            <v>0.06</v>
          </cell>
          <cell r="I7">
            <v>1</v>
          </cell>
        </row>
        <row r="8">
          <cell r="A8">
            <v>11001414</v>
          </cell>
          <cell r="B8" t="str">
            <v>ASIFIT PLUS FENUGREEK</v>
          </cell>
          <cell r="C8" t="str">
            <v>DUS</v>
          </cell>
          <cell r="D8">
            <v>2456</v>
          </cell>
          <cell r="E8" t="str">
            <v>OTC &amp; HERBAL</v>
          </cell>
          <cell r="F8" t="str">
            <v>Pareto B</v>
          </cell>
          <cell r="G8" t="str">
            <v>Tablet Salut Herbal</v>
          </cell>
          <cell r="H8">
            <v>30</v>
          </cell>
          <cell r="I8">
            <v>30</v>
          </cell>
        </row>
        <row r="9">
          <cell r="A9">
            <v>11002046</v>
          </cell>
          <cell r="B9" t="str">
            <v>ENKASARI HERBAL (BTL@120 ML)</v>
          </cell>
          <cell r="C9" t="str">
            <v>BT</v>
          </cell>
          <cell r="D9">
            <v>30000</v>
          </cell>
          <cell r="E9" t="str">
            <v>OTC &amp; HERBAL</v>
          </cell>
          <cell r="F9" t="str">
            <v>Pareto A</v>
          </cell>
          <cell r="G9" t="str">
            <v>COL Herbal</v>
          </cell>
          <cell r="H9">
            <v>0.12</v>
          </cell>
          <cell r="I9">
            <v>1</v>
          </cell>
        </row>
        <row r="10">
          <cell r="A10">
            <v>11001784</v>
          </cell>
          <cell r="B10" t="str">
            <v>FITUNO IMMUNE KIDS 60ML</v>
          </cell>
          <cell r="C10" t="str">
            <v>BT</v>
          </cell>
          <cell r="D10">
            <v>15000</v>
          </cell>
          <cell r="E10" t="str">
            <v>OTC &amp; HERBAL</v>
          </cell>
          <cell r="F10" t="str">
            <v>Pareto A</v>
          </cell>
          <cell r="G10" t="str">
            <v>COD Herbal</v>
          </cell>
          <cell r="H10">
            <v>0.06</v>
          </cell>
          <cell r="I10">
            <v>1</v>
          </cell>
        </row>
        <row r="11">
          <cell r="A11">
            <v>11001823</v>
          </cell>
          <cell r="B11" t="str">
            <v>FITUNO IMMUNE KIDS 120ML</v>
          </cell>
          <cell r="C11" t="str">
            <v>BT</v>
          </cell>
          <cell r="D11">
            <v>10000</v>
          </cell>
          <cell r="E11" t="str">
            <v>OTC &amp; HERBAL</v>
          </cell>
          <cell r="F11" t="str">
            <v>Pareto A</v>
          </cell>
          <cell r="G11" t="str">
            <v>COD Herbal</v>
          </cell>
          <cell r="H11">
            <v>0.1</v>
          </cell>
          <cell r="I11">
            <v>1</v>
          </cell>
        </row>
        <row r="12">
          <cell r="A12">
            <v>11001483</v>
          </cell>
          <cell r="B12" t="str">
            <v>ERSYLAN ORIGINAL</v>
          </cell>
          <cell r="C12" t="str">
            <v>BT</v>
          </cell>
          <cell r="D12">
            <v>13333</v>
          </cell>
          <cell r="E12" t="str">
            <v>OTC &amp; HERBAL</v>
          </cell>
          <cell r="F12" t="str">
            <v>Pareto C</v>
          </cell>
          <cell r="G12" t="str">
            <v>Cairan Pharma</v>
          </cell>
          <cell r="H12">
            <v>0.06</v>
          </cell>
          <cell r="I12">
            <v>1</v>
          </cell>
        </row>
        <row r="13">
          <cell r="A13">
            <v>11001739</v>
          </cell>
          <cell r="B13" t="str">
            <v>ERSYLAN EXPECTORANT</v>
          </cell>
          <cell r="C13" t="str">
            <v>BT</v>
          </cell>
          <cell r="D13">
            <v>13333</v>
          </cell>
          <cell r="E13" t="str">
            <v>OTC &amp; HERBAL</v>
          </cell>
          <cell r="F13" t="str">
            <v>Pareto C</v>
          </cell>
          <cell r="G13" t="str">
            <v>Cairan Pharma</v>
          </cell>
          <cell r="H13">
            <v>0.06</v>
          </cell>
          <cell r="I13">
            <v>1</v>
          </cell>
        </row>
        <row r="14">
          <cell r="A14">
            <v>11001979</v>
          </cell>
          <cell r="B14" t="str">
            <v>FERMOL JERUK</v>
          </cell>
          <cell r="C14" t="str">
            <v>BT</v>
          </cell>
          <cell r="D14">
            <v>13333</v>
          </cell>
          <cell r="E14" t="str">
            <v>OTC &amp; HERBAL</v>
          </cell>
          <cell r="F14" t="str">
            <v>Pareto C</v>
          </cell>
          <cell r="G14" t="str">
            <v>Cairan Pharma</v>
          </cell>
          <cell r="H14">
            <v>0.06</v>
          </cell>
          <cell r="I14">
            <v>1</v>
          </cell>
        </row>
        <row r="15">
          <cell r="A15">
            <v>11001980</v>
          </cell>
          <cell r="B15" t="str">
            <v>FERMOL STROBERI</v>
          </cell>
          <cell r="C15" t="str">
            <v>BT</v>
          </cell>
          <cell r="D15">
            <v>13333</v>
          </cell>
          <cell r="E15" t="str">
            <v>OTC &amp; HERBAL</v>
          </cell>
          <cell r="F15" t="str">
            <v>Pareto C</v>
          </cell>
          <cell r="G15" t="str">
            <v>Cairan Pharma</v>
          </cell>
          <cell r="H15">
            <v>0.06</v>
          </cell>
          <cell r="I15">
            <v>1</v>
          </cell>
        </row>
        <row r="16">
          <cell r="A16">
            <v>11001978</v>
          </cell>
          <cell r="B16" t="str">
            <v>FERMOL ANGGUR</v>
          </cell>
          <cell r="C16" t="str">
            <v>BT</v>
          </cell>
          <cell r="D16">
            <v>13333</v>
          </cell>
          <cell r="E16" t="str">
            <v>OTC &amp; HERBAL</v>
          </cell>
          <cell r="F16" t="str">
            <v>Pareto C</v>
          </cell>
          <cell r="G16" t="str">
            <v>Cairan Pharma</v>
          </cell>
          <cell r="H16">
            <v>0.06</v>
          </cell>
          <cell r="I16">
            <v>1</v>
          </cell>
        </row>
        <row r="17">
          <cell r="A17">
            <v>11000216</v>
          </cell>
          <cell r="B17" t="str">
            <v>KINA (DUS 24 STRIP)</v>
          </cell>
          <cell r="C17" t="str">
            <v>STR</v>
          </cell>
          <cell r="D17">
            <v>100000</v>
          </cell>
          <cell r="E17" t="str">
            <v>OGB &amp; PRODUK KHUSUS</v>
          </cell>
          <cell r="F17" t="str">
            <v>Pareto A</v>
          </cell>
          <cell r="G17" t="str">
            <v>Tablet Salut Pharma</v>
          </cell>
          <cell r="H17">
            <v>288</v>
          </cell>
          <cell r="I17">
            <v>288</v>
          </cell>
        </row>
        <row r="18">
          <cell r="A18">
            <v>11000145</v>
          </cell>
          <cell r="B18" t="str">
            <v>ALBENDAZOL 400 MG (DUS 100 TAB KUNYAH)</v>
          </cell>
          <cell r="C18" t="str">
            <v>DUS</v>
          </cell>
          <cell r="D18">
            <v>5000</v>
          </cell>
          <cell r="E18" t="str">
            <v>OGB &amp; PRODUK KHUSUS</v>
          </cell>
          <cell r="F18" t="str">
            <v>Pareto C</v>
          </cell>
          <cell r="G18" t="str">
            <v>Tablet Plain Pharma</v>
          </cell>
          <cell r="H18">
            <v>100</v>
          </cell>
          <cell r="I18">
            <v>100</v>
          </cell>
        </row>
        <row r="19">
          <cell r="A19">
            <v>11000171</v>
          </cell>
          <cell r="B19" t="str">
            <v>CLOPIDOGREL 75 MG (DUS 30 TAB)</v>
          </cell>
          <cell r="C19" t="str">
            <v>DUS</v>
          </cell>
          <cell r="D19">
            <v>14667</v>
          </cell>
          <cell r="E19" t="str">
            <v>OGB &amp; PRODUK KHUSUS</v>
          </cell>
          <cell r="F19" t="str">
            <v>Pareto A</v>
          </cell>
          <cell r="G19" t="str">
            <v>Tablet Salut Pharma</v>
          </cell>
          <cell r="H19">
            <v>30</v>
          </cell>
          <cell r="I19">
            <v>30</v>
          </cell>
        </row>
        <row r="20">
          <cell r="A20">
            <v>11000200</v>
          </cell>
          <cell r="B20" t="str">
            <v>FUROSEMIDE 40 MG (DUS 200 TAB)</v>
          </cell>
          <cell r="C20" t="str">
            <v>DUS</v>
          </cell>
          <cell r="D20">
            <v>9000</v>
          </cell>
          <cell r="E20" t="str">
            <v>OGB &amp; PRODUK KHUSUS</v>
          </cell>
          <cell r="F20" t="str">
            <v>Pareto A</v>
          </cell>
          <cell r="G20" t="str">
            <v>Tablet Plain Pharma</v>
          </cell>
          <cell r="H20">
            <v>200</v>
          </cell>
          <cell r="I20">
            <v>200</v>
          </cell>
        </row>
        <row r="21">
          <cell r="A21">
            <v>11000204</v>
          </cell>
          <cell r="B21" t="str">
            <v>HYDROCLOROTIAZID 25 MG (DUS 100 TAB)</v>
          </cell>
          <cell r="C21" t="str">
            <v>DUS</v>
          </cell>
          <cell r="D21">
            <v>21000</v>
          </cell>
          <cell r="E21" t="str">
            <v>OGB &amp; PRODUK KHUSUS</v>
          </cell>
          <cell r="F21" t="str">
            <v>Pareto B</v>
          </cell>
          <cell r="G21" t="str">
            <v>Tablet Plain Pharma</v>
          </cell>
          <cell r="H21">
            <v>100</v>
          </cell>
          <cell r="I21">
            <v>100</v>
          </cell>
        </row>
        <row r="22">
          <cell r="A22">
            <v>11000221</v>
          </cell>
          <cell r="B22" t="str">
            <v>METOCLOPRAMID 5 MG (DUS 100 TAB)</v>
          </cell>
          <cell r="C22" t="str">
            <v>DUS</v>
          </cell>
          <cell r="D22">
            <v>30000</v>
          </cell>
          <cell r="E22" t="str">
            <v>OGB &amp; PRODUK KHUSUS</v>
          </cell>
          <cell r="F22" t="str">
            <v>Pareto C</v>
          </cell>
          <cell r="G22" t="str">
            <v>Tablet Plain Pharma</v>
          </cell>
          <cell r="H22">
            <v>100</v>
          </cell>
          <cell r="I22">
            <v>100</v>
          </cell>
        </row>
        <row r="23">
          <cell r="A23">
            <v>11000233</v>
          </cell>
          <cell r="B23" t="str">
            <v>PHENOBARBITAL 30 MG TAB (DUS 100 TAB)</v>
          </cell>
          <cell r="C23" t="str">
            <v>DUS</v>
          </cell>
          <cell r="D23">
            <v>24000</v>
          </cell>
          <cell r="E23" t="str">
            <v>OGB &amp; PRODUK KHUSUS</v>
          </cell>
          <cell r="F23" t="str">
            <v>Pareto B</v>
          </cell>
          <cell r="G23" t="str">
            <v>Tablet Plain Pharma</v>
          </cell>
          <cell r="H23">
            <v>100</v>
          </cell>
          <cell r="I23">
            <v>100</v>
          </cell>
        </row>
        <row r="24">
          <cell r="A24">
            <v>11000264</v>
          </cell>
          <cell r="B24" t="str">
            <v>SIMVASTATIN 10 MG (DUS 50 TAB)</v>
          </cell>
          <cell r="C24" t="str">
            <v>DUS</v>
          </cell>
          <cell r="D24">
            <v>30000</v>
          </cell>
          <cell r="E24" t="str">
            <v>OGB &amp; PRODUK KHUSUS</v>
          </cell>
          <cell r="F24" t="str">
            <v>Pareto A</v>
          </cell>
          <cell r="G24" t="str">
            <v>Tablet Plain Pharma</v>
          </cell>
          <cell r="H24">
            <v>50</v>
          </cell>
          <cell r="I24">
            <v>50</v>
          </cell>
        </row>
        <row r="25">
          <cell r="A25">
            <v>11000266</v>
          </cell>
          <cell r="B25" t="str">
            <v>SIMVASTATIN 20 MG (DUS 50 TAB)</v>
          </cell>
          <cell r="C25" t="str">
            <v>DUS</v>
          </cell>
          <cell r="D25">
            <v>26667</v>
          </cell>
          <cell r="E25" t="str">
            <v>OGB &amp; PRODUK KHUSUS</v>
          </cell>
          <cell r="F25" t="str">
            <v>Pareto A</v>
          </cell>
          <cell r="G25" t="str">
            <v>Tablet Plain Pharma</v>
          </cell>
          <cell r="H25">
            <v>50</v>
          </cell>
          <cell r="I25">
            <v>50</v>
          </cell>
        </row>
        <row r="26">
          <cell r="A26">
            <v>11000793</v>
          </cell>
          <cell r="B26" t="str">
            <v>TABLET TAMBAH DARAH NEO (TSG)(DUS100TAB)</v>
          </cell>
          <cell r="C26" t="str">
            <v>DUS</v>
          </cell>
          <cell r="D26">
            <v>2660</v>
          </cell>
          <cell r="E26" t="str">
            <v>OGB &amp; PRODUK KHUSUS</v>
          </cell>
          <cell r="F26" t="str">
            <v>Pareto A</v>
          </cell>
          <cell r="G26" t="str">
            <v>Tablet Salut Pharma</v>
          </cell>
          <cell r="H26">
            <v>100</v>
          </cell>
          <cell r="I26">
            <v>100</v>
          </cell>
        </row>
        <row r="27">
          <cell r="A27">
            <v>11000485</v>
          </cell>
          <cell r="B27" t="str">
            <v>VITAMIN B12 50 MCG (SUPLEMEN)(DUS100TAB)</v>
          </cell>
          <cell r="C27" t="str">
            <v>DUS</v>
          </cell>
          <cell r="D27">
            <v>30000</v>
          </cell>
          <cell r="E27" t="str">
            <v>OGB &amp; PRODUK KHUSUS</v>
          </cell>
          <cell r="F27" t="str">
            <v>Pareto C</v>
          </cell>
          <cell r="G27" t="str">
            <v>Tablet Plain Pharma</v>
          </cell>
          <cell r="H27">
            <v>100</v>
          </cell>
          <cell r="I27">
            <v>100</v>
          </cell>
        </row>
        <row r="28">
          <cell r="A28">
            <v>11000486</v>
          </cell>
          <cell r="B28" t="str">
            <v>VITAMIN B6 10 MG (SUPLEMEN)(DUS100TAB)</v>
          </cell>
          <cell r="C28" t="str">
            <v>DUS</v>
          </cell>
          <cell r="D28">
            <v>30000</v>
          </cell>
          <cell r="E28" t="str">
            <v>OGB &amp; PRODUK KHUSUS</v>
          </cell>
          <cell r="F28" t="str">
            <v>Pareto A</v>
          </cell>
          <cell r="G28" t="str">
            <v>Tablet Plain Pharma</v>
          </cell>
          <cell r="H28">
            <v>100</v>
          </cell>
          <cell r="I28">
            <v>100</v>
          </cell>
        </row>
        <row r="29">
          <cell r="A29">
            <v>11000150</v>
          </cell>
          <cell r="B29" t="str">
            <v>AMLODIPINE  5 MG (DUS 50 TAB)</v>
          </cell>
          <cell r="C29" t="str">
            <v>DUS</v>
          </cell>
          <cell r="D29">
            <v>30000</v>
          </cell>
          <cell r="E29" t="str">
            <v>OGB &amp; PRODUK KHUSUS</v>
          </cell>
          <cell r="F29" t="str">
            <v>Pareto A</v>
          </cell>
          <cell r="G29" t="str">
            <v>Tablet Plain Pharma</v>
          </cell>
          <cell r="H29">
            <v>50</v>
          </cell>
          <cell r="I29">
            <v>50</v>
          </cell>
        </row>
        <row r="30">
          <cell r="A30">
            <v>11000151</v>
          </cell>
          <cell r="B30" t="str">
            <v>AMLODIPINE 10 MG (DUS 50 TAB)</v>
          </cell>
          <cell r="C30" t="str">
            <v>DUS</v>
          </cell>
          <cell r="D30">
            <v>30000</v>
          </cell>
          <cell r="E30" t="str">
            <v>OGB &amp; PRODUK KHUSUS</v>
          </cell>
          <cell r="F30" t="str">
            <v>Pareto A</v>
          </cell>
          <cell r="G30" t="str">
            <v>Tablet Plain Pharma</v>
          </cell>
          <cell r="H30">
            <v>50</v>
          </cell>
          <cell r="I30">
            <v>50</v>
          </cell>
        </row>
        <row r="31">
          <cell r="A31">
            <v>11002048</v>
          </cell>
          <cell r="B31" t="str">
            <v>LEVOFLOXACIN 500 MG (DUS 50 TAB)</v>
          </cell>
          <cell r="C31" t="str">
            <v>DUS</v>
          </cell>
          <cell r="D31">
            <v>1818</v>
          </cell>
          <cell r="E31" t="str">
            <v>OGB &amp; PRODUK KHUSUS</v>
          </cell>
          <cell r="F31" t="str">
            <v>Pareto B</v>
          </cell>
          <cell r="G31" t="str">
            <v>Tablet Salut Pharma</v>
          </cell>
          <cell r="H31">
            <v>50</v>
          </cell>
          <cell r="I31">
            <v>50</v>
          </cell>
        </row>
        <row r="32">
          <cell r="A32">
            <v>11001386</v>
          </cell>
          <cell r="B32" t="str">
            <v>METAMIZOLE SODIUM 500 MG TAB DUS 10X10</v>
          </cell>
          <cell r="C32" t="str">
            <v>DUS</v>
          </cell>
          <cell r="D32">
            <v>2520</v>
          </cell>
          <cell r="E32" t="str">
            <v>OGB &amp; PRODUK KHUSUS</v>
          </cell>
          <cell r="F32" t="str">
            <v>Pareto C</v>
          </cell>
          <cell r="G32" t="str">
            <v>Tablet Plain Pharma</v>
          </cell>
          <cell r="H32">
            <v>100</v>
          </cell>
          <cell r="I32">
            <v>100</v>
          </cell>
        </row>
        <row r="33">
          <cell r="A33">
            <v>11000222</v>
          </cell>
          <cell r="B33" t="str">
            <v>METOCLOPRAMID 10 MG (DUS 100 TAB)</v>
          </cell>
          <cell r="C33" t="str">
            <v>DUS</v>
          </cell>
          <cell r="D33">
            <v>10000</v>
          </cell>
          <cell r="E33" t="str">
            <v>OGB &amp; PRODUK KHUSUS</v>
          </cell>
          <cell r="F33" t="str">
            <v>Pareto C</v>
          </cell>
          <cell r="G33" t="str">
            <v>Tablet Plain Pharma</v>
          </cell>
          <cell r="H33">
            <v>100</v>
          </cell>
          <cell r="I33">
            <v>100</v>
          </cell>
        </row>
        <row r="34">
          <cell r="A34">
            <v>11000275</v>
          </cell>
          <cell r="B34" t="str">
            <v>VITAMIN B1 100 MG TAB(SUPL)(DUS 100 TAB)</v>
          </cell>
          <cell r="C34" t="str">
            <v>DUS</v>
          </cell>
          <cell r="D34">
            <v>13000</v>
          </cell>
          <cell r="E34" t="str">
            <v>OGB &amp; PRODUK KHUSUS</v>
          </cell>
          <cell r="F34" t="str">
            <v>Pareto B</v>
          </cell>
          <cell r="G34" t="str">
            <v>Tablet Plain Pharma</v>
          </cell>
          <cell r="H34">
            <v>100</v>
          </cell>
          <cell r="I34">
            <v>100</v>
          </cell>
        </row>
        <row r="35">
          <cell r="A35">
            <v>11000146</v>
          </cell>
          <cell r="B35" t="str">
            <v>ALLOPURINOL 100 MG (DUS 100 TAB)</v>
          </cell>
          <cell r="C35" t="str">
            <v>DUS</v>
          </cell>
          <cell r="D35">
            <v>10800</v>
          </cell>
          <cell r="E35" t="str">
            <v>OGB &amp; PRODUK KHUSUS</v>
          </cell>
          <cell r="F35" t="str">
            <v>Pareto B</v>
          </cell>
          <cell r="G35" t="str">
            <v>Tablet Plain Pharma</v>
          </cell>
          <cell r="H35">
            <v>100</v>
          </cell>
          <cell r="I35">
            <v>100</v>
          </cell>
        </row>
        <row r="36">
          <cell r="A36">
            <v>11000147</v>
          </cell>
          <cell r="B36" t="str">
            <v>AMBROXOL 30 MG (DUS 100 TAB)</v>
          </cell>
          <cell r="C36" t="str">
            <v>DUS</v>
          </cell>
          <cell r="D36">
            <v>6000</v>
          </cell>
          <cell r="E36" t="str">
            <v>OGB &amp; PRODUK KHUSUS</v>
          </cell>
          <cell r="F36" t="str">
            <v>Pareto B</v>
          </cell>
          <cell r="G36" t="str">
            <v>Tablet Plain Pharma</v>
          </cell>
          <cell r="H36">
            <v>100</v>
          </cell>
          <cell r="I36">
            <v>100</v>
          </cell>
        </row>
        <row r="37">
          <cell r="A37">
            <v>11000152</v>
          </cell>
          <cell r="B37" t="str">
            <v>ANTASIDA DOEN (DUS 100 TAB)</v>
          </cell>
          <cell r="C37" t="str">
            <v>DUS</v>
          </cell>
          <cell r="D37">
            <v>4000</v>
          </cell>
          <cell r="E37" t="str">
            <v>OGB &amp; PRODUK KHUSUS</v>
          </cell>
          <cell r="F37" t="str">
            <v>Pareto B</v>
          </cell>
          <cell r="G37" t="str">
            <v>Tablet Plain Pharma</v>
          </cell>
          <cell r="H37">
            <v>100</v>
          </cell>
          <cell r="I37">
            <v>100</v>
          </cell>
        </row>
        <row r="38">
          <cell r="A38">
            <v>11001452</v>
          </cell>
          <cell r="B38" t="str">
            <v>ANTASIDA DOEN SUSPENSI (BTL 60 ML)</v>
          </cell>
          <cell r="C38" t="str">
            <v>DUS</v>
          </cell>
          <cell r="D38">
            <v>15000</v>
          </cell>
          <cell r="E38" t="str">
            <v>OGB &amp; PRODUK KHUSUS</v>
          </cell>
          <cell r="F38" t="str">
            <v>Pareto C</v>
          </cell>
          <cell r="G38" t="str">
            <v>Cairan Pharma</v>
          </cell>
          <cell r="H38">
            <v>0.06</v>
          </cell>
          <cell r="I38">
            <v>1</v>
          </cell>
        </row>
        <row r="39">
          <cell r="A39">
            <v>11000386</v>
          </cell>
          <cell r="B39" t="str">
            <v>CALCIUM LACTAT 500 MG (DUS 100 TAB)</v>
          </cell>
          <cell r="C39" t="str">
            <v>DUS</v>
          </cell>
          <cell r="D39">
            <v>2500</v>
          </cell>
          <cell r="E39" t="str">
            <v>OGB &amp; PRODUK KHUSUS</v>
          </cell>
          <cell r="F39" t="str">
            <v>Pareto B</v>
          </cell>
          <cell r="G39" t="str">
            <v>Tablet Plain Pharma</v>
          </cell>
          <cell r="H39">
            <v>100</v>
          </cell>
          <cell r="I39">
            <v>100</v>
          </cell>
        </row>
        <row r="40">
          <cell r="A40">
            <v>11000424</v>
          </cell>
          <cell r="B40" t="str">
            <v>CAPTOPRIL 25 MG (DUS 100 TAB)</v>
          </cell>
          <cell r="C40" t="str">
            <v>DUS</v>
          </cell>
          <cell r="D40">
            <v>10000</v>
          </cell>
          <cell r="E40" t="str">
            <v>OGB &amp; PRODUK KHUSUS</v>
          </cell>
          <cell r="F40" t="str">
            <v>Pareto B</v>
          </cell>
          <cell r="G40" t="str">
            <v>Tablet Plain Pharma</v>
          </cell>
          <cell r="H40">
            <v>100</v>
          </cell>
          <cell r="I40">
            <v>100</v>
          </cell>
        </row>
        <row r="41">
          <cell r="A41">
            <v>11000170</v>
          </cell>
          <cell r="B41" t="str">
            <v>CLONIDINE 0.15 MG (DUS 100 TAB)</v>
          </cell>
          <cell r="C41" t="str">
            <v>DUS</v>
          </cell>
          <cell r="D41">
            <v>10000</v>
          </cell>
          <cell r="E41" t="str">
            <v>OGB &amp; PRODUK KHUSUS</v>
          </cell>
          <cell r="F41" t="str">
            <v>Pareto B</v>
          </cell>
          <cell r="G41" t="str">
            <v>Tablet Plain Pharma</v>
          </cell>
          <cell r="H41">
            <v>100</v>
          </cell>
          <cell r="I41">
            <v>100</v>
          </cell>
        </row>
        <row r="42">
          <cell r="A42">
            <v>11000182</v>
          </cell>
          <cell r="B42" t="str">
            <v>DEXAMETHASONE 0.5 MG (DUS 100 TAB)</v>
          </cell>
          <cell r="C42" t="str">
            <v>DUS</v>
          </cell>
          <cell r="D42">
            <v>16000</v>
          </cell>
          <cell r="E42" t="str">
            <v>OGB &amp; PRODUK KHUSUS</v>
          </cell>
          <cell r="F42" t="str">
            <v>Pareto B</v>
          </cell>
          <cell r="G42" t="str">
            <v>Tablet Plain Pharma</v>
          </cell>
          <cell r="H42">
            <v>100</v>
          </cell>
          <cell r="I42">
            <v>100</v>
          </cell>
        </row>
        <row r="43">
          <cell r="A43">
            <v>11000194</v>
          </cell>
          <cell r="B43" t="str">
            <v>ETHAMBUTOL 500 MG (DUS 100 TAB)</v>
          </cell>
          <cell r="C43" t="str">
            <v>DUS</v>
          </cell>
          <cell r="D43">
            <v>5000</v>
          </cell>
          <cell r="E43" t="str">
            <v>OGB &amp; PRODUK KHUSUS</v>
          </cell>
          <cell r="F43" t="str">
            <v>Pareto B</v>
          </cell>
          <cell r="G43" t="str">
            <v>Tablet Salut Pharma</v>
          </cell>
          <cell r="H43">
            <v>100</v>
          </cell>
          <cell r="I43">
            <v>100</v>
          </cell>
        </row>
        <row r="44">
          <cell r="A44">
            <v>11000392</v>
          </cell>
          <cell r="B44" t="str">
            <v>GLYCERIL GUAIACOLAT100 MG TAB(DUS100TAB)</v>
          </cell>
          <cell r="C44" t="str">
            <v>DUS</v>
          </cell>
          <cell r="D44">
            <v>5000</v>
          </cell>
          <cell r="E44" t="str">
            <v>OGB &amp; PRODUK KHUSUS</v>
          </cell>
          <cell r="F44" t="str">
            <v>Pareto B</v>
          </cell>
          <cell r="G44" t="str">
            <v>Tablet Plain Pharma</v>
          </cell>
          <cell r="H44">
            <v>100</v>
          </cell>
          <cell r="I44">
            <v>100</v>
          </cell>
        </row>
        <row r="45">
          <cell r="A45">
            <v>11000210</v>
          </cell>
          <cell r="B45" t="str">
            <v>ISONIAZID 300 MG (DUS 100 TAB)</v>
          </cell>
          <cell r="C45" t="str">
            <v>DUS</v>
          </cell>
          <cell r="D45">
            <v>7500</v>
          </cell>
          <cell r="E45" t="str">
            <v>OGB &amp; PRODUK KHUSUS</v>
          </cell>
          <cell r="F45" t="str">
            <v>Pareto B</v>
          </cell>
          <cell r="G45" t="str">
            <v>Tablet Plain Pharma</v>
          </cell>
          <cell r="H45">
            <v>100</v>
          </cell>
          <cell r="I45">
            <v>100</v>
          </cell>
        </row>
        <row r="46">
          <cell r="A46">
            <v>11000220</v>
          </cell>
          <cell r="B46" t="str">
            <v>MELOXICAM 15 MG (DUS 20 TAB)</v>
          </cell>
          <cell r="C46" t="str">
            <v>DUS</v>
          </cell>
          <cell r="D46">
            <v>17500</v>
          </cell>
          <cell r="E46" t="str">
            <v>OGB &amp; PRODUK KHUSUS</v>
          </cell>
          <cell r="F46" t="str">
            <v>Pareto B</v>
          </cell>
          <cell r="G46" t="str">
            <v>Tablet Plain Pharma</v>
          </cell>
          <cell r="H46">
            <v>20</v>
          </cell>
          <cell r="I46">
            <v>20</v>
          </cell>
        </row>
        <row r="47">
          <cell r="A47">
            <v>11000219</v>
          </cell>
          <cell r="B47" t="str">
            <v>MELOXICAM 7,5 MG (DUS 20 TAB)</v>
          </cell>
          <cell r="C47" t="str">
            <v>DUS</v>
          </cell>
          <cell r="D47">
            <v>35000</v>
          </cell>
          <cell r="E47" t="str">
            <v>OGB &amp; PRODUK KHUSUS</v>
          </cell>
          <cell r="F47" t="str">
            <v>Pareto C</v>
          </cell>
          <cell r="G47" t="str">
            <v>Tablet Plain Pharma</v>
          </cell>
          <cell r="H47">
            <v>20</v>
          </cell>
          <cell r="I47">
            <v>20</v>
          </cell>
        </row>
        <row r="48">
          <cell r="A48">
            <v>11000225</v>
          </cell>
          <cell r="B48" t="str">
            <v>METRONIDAZOLE 500 MG (DUS 100 TAB)</v>
          </cell>
          <cell r="C48" t="str">
            <v>DUS</v>
          </cell>
          <cell r="D48">
            <v>5000</v>
          </cell>
          <cell r="E48" t="str">
            <v>OGB &amp; PRODUK KHUSUS</v>
          </cell>
          <cell r="F48" t="str">
            <v>Pareto B</v>
          </cell>
          <cell r="G48" t="str">
            <v>Tablet Plain Pharma</v>
          </cell>
          <cell r="H48">
            <v>100</v>
          </cell>
          <cell r="I48">
            <v>100</v>
          </cell>
        </row>
        <row r="49">
          <cell r="A49">
            <v>11000397</v>
          </cell>
          <cell r="B49" t="str">
            <v>PARACETAMOL 500 MG (DUS 100 TAB)</v>
          </cell>
          <cell r="C49" t="str">
            <v>DUS</v>
          </cell>
          <cell r="D49">
            <v>2600</v>
          </cell>
          <cell r="E49" t="str">
            <v>OGB &amp; PRODUK KHUSUS</v>
          </cell>
          <cell r="F49" t="str">
            <v>Pareto A</v>
          </cell>
          <cell r="G49" t="str">
            <v>Tablet Plain Pharma</v>
          </cell>
          <cell r="H49">
            <v>100</v>
          </cell>
          <cell r="I49">
            <v>100</v>
          </cell>
        </row>
        <row r="50">
          <cell r="A50">
            <v>11000241</v>
          </cell>
          <cell r="B50" t="str">
            <v>PIROXICAM 10 MG (DUS 100 TAB)</v>
          </cell>
          <cell r="C50" t="str">
            <v>DUS</v>
          </cell>
          <cell r="D50">
            <v>20000</v>
          </cell>
          <cell r="E50" t="str">
            <v>OGB &amp; PRODUK KHUSUS</v>
          </cell>
          <cell r="F50" t="str">
            <v>Pareto B</v>
          </cell>
          <cell r="G50" t="str">
            <v>Tablet Plain Pharma</v>
          </cell>
          <cell r="H50">
            <v>100</v>
          </cell>
          <cell r="I50">
            <v>100</v>
          </cell>
        </row>
        <row r="51">
          <cell r="A51">
            <v>11000243</v>
          </cell>
          <cell r="B51" t="str">
            <v>PIROXICAM 20 MG (DUS 100 TAB)</v>
          </cell>
          <cell r="C51" t="str">
            <v>DUS</v>
          </cell>
          <cell r="D51">
            <v>12000</v>
          </cell>
          <cell r="E51" t="str">
            <v>OGB &amp; PRODUK KHUSUS</v>
          </cell>
          <cell r="F51" t="str">
            <v>Pareto A</v>
          </cell>
          <cell r="G51" t="str">
            <v>Tablet Plain Pharma</v>
          </cell>
          <cell r="H51">
            <v>100</v>
          </cell>
          <cell r="I51">
            <v>100</v>
          </cell>
        </row>
        <row r="52">
          <cell r="A52">
            <v>11000251</v>
          </cell>
          <cell r="B52" t="str">
            <v>PYRAZINAMIDE 500 MG (DUS 100 TAB)</v>
          </cell>
          <cell r="C52" t="str">
            <v>DUS</v>
          </cell>
          <cell r="D52">
            <v>5000</v>
          </cell>
          <cell r="E52" t="str">
            <v>OGB &amp; PRODUK KHUSUS</v>
          </cell>
          <cell r="F52" t="str">
            <v>Pareto B</v>
          </cell>
          <cell r="G52" t="str">
            <v>Tablet Plain Pharma</v>
          </cell>
          <cell r="H52">
            <v>100</v>
          </cell>
          <cell r="I52">
            <v>100</v>
          </cell>
        </row>
        <row r="53">
          <cell r="A53">
            <v>11000259</v>
          </cell>
          <cell r="B53" t="str">
            <v>SALBUTAMOL 2 MG (DUS 100 TAB)</v>
          </cell>
          <cell r="C53" t="str">
            <v>DUS</v>
          </cell>
          <cell r="D53">
            <v>24000</v>
          </cell>
          <cell r="E53" t="str">
            <v>OGB &amp; PRODUK KHUSUS</v>
          </cell>
          <cell r="F53" t="str">
            <v>Pareto B</v>
          </cell>
          <cell r="G53" t="str">
            <v>Tablet Plain Pharma</v>
          </cell>
          <cell r="H53">
            <v>100</v>
          </cell>
          <cell r="I53">
            <v>100</v>
          </cell>
        </row>
        <row r="54">
          <cell r="A54">
            <v>11000262</v>
          </cell>
          <cell r="B54" t="str">
            <v>SALBUTAMOL 4 MG (DUS 100 TAB)</v>
          </cell>
          <cell r="C54" t="str">
            <v>DUS</v>
          </cell>
          <cell r="D54">
            <v>24000</v>
          </cell>
          <cell r="E54" t="str">
            <v>OGB &amp; PRODUK KHUSUS</v>
          </cell>
          <cell r="F54" t="str">
            <v>Pareto B</v>
          </cell>
          <cell r="G54" t="str">
            <v>Tablet Plain Pharma</v>
          </cell>
          <cell r="H54">
            <v>100</v>
          </cell>
          <cell r="I54">
            <v>100</v>
          </cell>
        </row>
        <row r="55">
          <cell r="A55">
            <v>11000487</v>
          </cell>
          <cell r="B55" t="str">
            <v>VITAMIN B KOMPLEKS(SUPLEMEN)(DUS100TAB)</v>
          </cell>
          <cell r="C55" t="str">
            <v>DUS</v>
          </cell>
          <cell r="D55">
            <v>10000</v>
          </cell>
          <cell r="E55" t="str">
            <v>OGB &amp; PRODUK KHUSUS</v>
          </cell>
          <cell r="F55" t="str">
            <v>Pareto A</v>
          </cell>
          <cell r="G55" t="str">
            <v>Tablet Plain Pharma</v>
          </cell>
          <cell r="H55">
            <v>100</v>
          </cell>
          <cell r="I55">
            <v>100</v>
          </cell>
        </row>
        <row r="56">
          <cell r="A56">
            <v>11000488</v>
          </cell>
          <cell r="B56" t="str">
            <v>VITAMIN B1 50 MG (SUPLEMEN)(DUS100TAB)</v>
          </cell>
          <cell r="C56" t="str">
            <v>DUS</v>
          </cell>
          <cell r="D56">
            <v>25600</v>
          </cell>
          <cell r="E56" t="str">
            <v>OGB &amp; PRODUK KHUSUS</v>
          </cell>
          <cell r="F56" t="str">
            <v>Pareto A</v>
          </cell>
          <cell r="G56" t="str">
            <v>Tablet Plain Pharma</v>
          </cell>
          <cell r="H56">
            <v>100</v>
          </cell>
          <cell r="I56">
            <v>100</v>
          </cell>
        </row>
        <row r="57">
          <cell r="A57">
            <v>11000288</v>
          </cell>
          <cell r="B57" t="str">
            <v>VITAMIN C 50 MG TAB (SUPL)(DUS 100 TAB)</v>
          </cell>
          <cell r="C57" t="str">
            <v>DUS</v>
          </cell>
          <cell r="D57">
            <v>7500</v>
          </cell>
          <cell r="E57" t="str">
            <v>OGB &amp; PRODUK KHUSUS</v>
          </cell>
          <cell r="F57" t="str">
            <v>Pareto A</v>
          </cell>
          <cell r="G57" t="str">
            <v>Tablet Plain Pharma</v>
          </cell>
          <cell r="H57">
            <v>100</v>
          </cell>
          <cell r="I57">
            <v>100</v>
          </cell>
        </row>
        <row r="58">
          <cell r="A58">
            <v>11000149</v>
          </cell>
          <cell r="B58" t="str">
            <v>AMBROXOL SIRUP (BTL 60 ML)</v>
          </cell>
          <cell r="C58" t="str">
            <v>BT</v>
          </cell>
          <cell r="D58">
            <v>15000</v>
          </cell>
          <cell r="E58" t="str">
            <v>OGB &amp; PRODUK KHUSUS</v>
          </cell>
          <cell r="F58" t="str">
            <v>Pareto B</v>
          </cell>
          <cell r="G58" t="str">
            <v>Cairan Pharma</v>
          </cell>
          <cell r="H58">
            <v>0.06</v>
          </cell>
          <cell r="I58">
            <v>1</v>
          </cell>
        </row>
        <row r="59">
          <cell r="A59">
            <v>11000388</v>
          </cell>
          <cell r="B59" t="str">
            <v>CHLORAMPHENICOL 250 MG (DUS 100 KAPS)</v>
          </cell>
          <cell r="C59" t="str">
            <v>BT</v>
          </cell>
          <cell r="D59">
            <v>3000</v>
          </cell>
          <cell r="E59" t="str">
            <v>OGB &amp; PRODUK KHUSUS</v>
          </cell>
          <cell r="F59" t="str">
            <v>Pareto C</v>
          </cell>
          <cell r="G59" t="str">
            <v>Kapsul Pharma</v>
          </cell>
          <cell r="H59">
            <v>100</v>
          </cell>
          <cell r="I59">
            <v>100</v>
          </cell>
        </row>
        <row r="60">
          <cell r="A60">
            <v>11000161</v>
          </cell>
          <cell r="B60" t="str">
            <v>CAPTOPRIL 12.5 MG TAB (DUS 100 TAB)</v>
          </cell>
          <cell r="C60" t="str">
            <v>DUS</v>
          </cell>
          <cell r="D60">
            <v>20000</v>
          </cell>
          <cell r="E60" t="str">
            <v>OGB &amp; PRODUK KHUSUS</v>
          </cell>
          <cell r="F60" t="str">
            <v>Pareto B</v>
          </cell>
          <cell r="G60" t="str">
            <v>Tablet Plain Pharma</v>
          </cell>
          <cell r="H60">
            <v>100</v>
          </cell>
          <cell r="I60">
            <v>100</v>
          </cell>
        </row>
        <row r="61">
          <cell r="A61">
            <v>11000188</v>
          </cell>
          <cell r="B61" t="str">
            <v>DIMENHYDRINATE 50 MG (BTL 100 TAB)</v>
          </cell>
          <cell r="C61" t="str">
            <v>BT</v>
          </cell>
          <cell r="D61">
            <v>10000</v>
          </cell>
          <cell r="E61" t="str">
            <v>OGB &amp; PRODUK KHUSUS</v>
          </cell>
          <cell r="F61" t="str">
            <v>Pareto B</v>
          </cell>
          <cell r="G61" t="str">
            <v>Tablet Plain Pharma</v>
          </cell>
          <cell r="H61">
            <v>100</v>
          </cell>
          <cell r="I61">
            <v>100</v>
          </cell>
        </row>
        <row r="62">
          <cell r="A62">
            <v>11000192</v>
          </cell>
          <cell r="B62" t="str">
            <v>ERGOTAMINE COFFEINE (BTL 100 TAB)</v>
          </cell>
          <cell r="C62" t="str">
            <v>BT</v>
          </cell>
          <cell r="D62">
            <v>10000</v>
          </cell>
          <cell r="E62" t="str">
            <v>OGB &amp; PRODUK KHUSUS</v>
          </cell>
          <cell r="F62" t="str">
            <v>Pareto C</v>
          </cell>
          <cell r="G62" t="str">
            <v>Tablet Salut Pharma</v>
          </cell>
          <cell r="H62">
            <v>100</v>
          </cell>
          <cell r="I62">
            <v>100</v>
          </cell>
        </row>
        <row r="63">
          <cell r="A63">
            <v>11000169</v>
          </cell>
          <cell r="B63" t="str">
            <v>CIMETIDINE 200 MG (DUS 100 TAB)</v>
          </cell>
          <cell r="C63" t="str">
            <v>DUS</v>
          </cell>
          <cell r="D63">
            <v>12000</v>
          </cell>
          <cell r="E63" t="str">
            <v>OGB &amp; PRODUK KHUSUS</v>
          </cell>
          <cell r="F63" t="str">
            <v>Pareto C</v>
          </cell>
          <cell r="G63" t="str">
            <v>Tablet Plain Pharma</v>
          </cell>
          <cell r="H63">
            <v>100</v>
          </cell>
          <cell r="I63">
            <v>100</v>
          </cell>
        </row>
        <row r="64">
          <cell r="A64">
            <v>11000173</v>
          </cell>
          <cell r="B64" t="str">
            <v>COTRIMOXAZOLE ADULT (DUS 100 TAB)</v>
          </cell>
          <cell r="C64" t="str">
            <v>DUS</v>
          </cell>
          <cell r="D64">
            <v>5000</v>
          </cell>
          <cell r="E64" t="str">
            <v>OGB &amp; PRODUK KHUSUS</v>
          </cell>
          <cell r="F64" t="str">
            <v>Pareto C</v>
          </cell>
          <cell r="G64" t="str">
            <v>Tablet Plain Pharma</v>
          </cell>
          <cell r="H64">
            <v>100</v>
          </cell>
          <cell r="I64">
            <v>100</v>
          </cell>
        </row>
        <row r="65">
          <cell r="A65">
            <v>11000187</v>
          </cell>
          <cell r="B65" t="str">
            <v>DILTIAZEM 30 MG (DUS 100 TAB)</v>
          </cell>
          <cell r="C65" t="str">
            <v>DUS</v>
          </cell>
          <cell r="D65">
            <v>12000</v>
          </cell>
          <cell r="E65" t="str">
            <v>OGB &amp; PRODUK KHUSUS</v>
          </cell>
          <cell r="F65" t="str">
            <v>Pareto C</v>
          </cell>
          <cell r="G65" t="str">
            <v>Tablet Plain Pharma</v>
          </cell>
          <cell r="H65">
            <v>100</v>
          </cell>
          <cell r="I65">
            <v>100</v>
          </cell>
        </row>
        <row r="66">
          <cell r="A66">
            <v>11000202</v>
          </cell>
          <cell r="B66" t="str">
            <v>GRISEOFULVIN 125 MG(DUS 100 TAB)</v>
          </cell>
          <cell r="C66" t="str">
            <v>DUS</v>
          </cell>
          <cell r="D66">
            <v>15000</v>
          </cell>
          <cell r="E66" t="str">
            <v>OGB &amp; PRODUK KHUSUS</v>
          </cell>
          <cell r="F66" t="str">
            <v>Pareto C</v>
          </cell>
          <cell r="G66" t="str">
            <v>Tablet Plain Pharma</v>
          </cell>
          <cell r="H66">
            <v>100</v>
          </cell>
          <cell r="I66">
            <v>100</v>
          </cell>
        </row>
        <row r="67">
          <cell r="A67">
            <v>11000208</v>
          </cell>
          <cell r="B67" t="str">
            <v>ISONIAZID 100 MG (DUS 100 TAB)</v>
          </cell>
          <cell r="C67" t="str">
            <v>DUS</v>
          </cell>
          <cell r="D67">
            <v>12000</v>
          </cell>
          <cell r="E67" t="str">
            <v>OGB &amp; PRODUK KHUSUS</v>
          </cell>
          <cell r="F67" t="str">
            <v>Pareto C</v>
          </cell>
          <cell r="G67" t="str">
            <v>Tablet Plain Pharma</v>
          </cell>
          <cell r="H67">
            <v>100</v>
          </cell>
          <cell r="I67">
            <v>100</v>
          </cell>
        </row>
        <row r="68">
          <cell r="A68">
            <v>11000227</v>
          </cell>
          <cell r="B68" t="str">
            <v>NIFEDIPIN 10 MG (DUS 100 TAB)</v>
          </cell>
          <cell r="C68" t="str">
            <v>DUS</v>
          </cell>
          <cell r="D68">
            <v>10000</v>
          </cell>
          <cell r="E68" t="str">
            <v>OGB &amp; PRODUK KHUSUS</v>
          </cell>
          <cell r="F68" t="str">
            <v>Pareto C</v>
          </cell>
          <cell r="G68" t="str">
            <v>Tablet Salut Pharma</v>
          </cell>
          <cell r="H68">
            <v>100</v>
          </cell>
          <cell r="I68">
            <v>100</v>
          </cell>
        </row>
        <row r="69">
          <cell r="A69">
            <v>11000232</v>
          </cell>
          <cell r="B69" t="str">
            <v>PARACETAMOL SIRUP (BTL 60 ML)</v>
          </cell>
          <cell r="C69" t="str">
            <v>BT</v>
          </cell>
          <cell r="D69">
            <v>15000</v>
          </cell>
          <cell r="E69" t="str">
            <v>OGB &amp; PRODUK KHUSUS</v>
          </cell>
          <cell r="F69" t="str">
            <v>Pareto B</v>
          </cell>
          <cell r="G69" t="str">
            <v>Cairan Pharma</v>
          </cell>
          <cell r="H69">
            <v>0.06</v>
          </cell>
          <cell r="I69">
            <v>1</v>
          </cell>
        </row>
        <row r="70">
          <cell r="A70">
            <v>11000274</v>
          </cell>
          <cell r="B70" t="str">
            <v>VERAPAMIL  80 MG (DUS 100 TAB)</v>
          </cell>
          <cell r="C70" t="str">
            <v>DUS</v>
          </cell>
          <cell r="D70">
            <v>4000</v>
          </cell>
          <cell r="E70" t="str">
            <v>OGB &amp; PRODUK KHUSUS</v>
          </cell>
          <cell r="F70" t="str">
            <v>Pareto C</v>
          </cell>
          <cell r="G70" t="str">
            <v>Tablet Salut Pharma</v>
          </cell>
          <cell r="H70">
            <v>100</v>
          </cell>
          <cell r="I70">
            <v>100</v>
          </cell>
        </row>
        <row r="71">
          <cell r="A71">
            <v>11000229</v>
          </cell>
          <cell r="B71" t="str">
            <v>ORALIT (DUS 100 SASE)</v>
          </cell>
          <cell r="C71" t="str">
            <v>DUS</v>
          </cell>
          <cell r="D71">
            <v>340</v>
          </cell>
          <cell r="E71" t="str">
            <v>OGB &amp; PRODUK KHUSUS</v>
          </cell>
          <cell r="F71" t="str">
            <v>Pareto B</v>
          </cell>
          <cell r="G71" t="str">
            <v>Granul Pharma</v>
          </cell>
          <cell r="H71">
            <v>0.4</v>
          </cell>
          <cell r="I71">
            <v>100</v>
          </cell>
        </row>
        <row r="72">
          <cell r="A72">
            <v>11000248</v>
          </cell>
          <cell r="B72" t="str">
            <v>PYRANTEL 125 MG (DUS 100 TAB)</v>
          </cell>
          <cell r="C72" t="str">
            <v>DUS</v>
          </cell>
          <cell r="D72">
            <v>4500</v>
          </cell>
          <cell r="E72" t="str">
            <v>OGB &amp; PRODUK KHUSUS</v>
          </cell>
          <cell r="F72" t="str">
            <v>Pareto C</v>
          </cell>
          <cell r="G72" t="str">
            <v>Tablet Plain Pharma</v>
          </cell>
          <cell r="H72">
            <v>100</v>
          </cell>
          <cell r="I72">
            <v>100</v>
          </cell>
        </row>
        <row r="73">
          <cell r="A73">
            <v>11000283</v>
          </cell>
          <cell r="B73" t="str">
            <v>VITAMIN C 100 MG TAB(SUPL)(DUS 100TAB)</v>
          </cell>
          <cell r="C73" t="str">
            <v>DUS</v>
          </cell>
          <cell r="D73">
            <v>20000</v>
          </cell>
          <cell r="E73" t="str">
            <v>OGB &amp; PRODUK KHUSUS</v>
          </cell>
          <cell r="F73" t="str">
            <v>Pareto C</v>
          </cell>
          <cell r="G73" t="str">
            <v>Tablet Plain Pharma</v>
          </cell>
          <cell r="H73">
            <v>100</v>
          </cell>
          <cell r="I73">
            <v>100</v>
          </cell>
        </row>
        <row r="74">
          <cell r="A74">
            <v>11000164</v>
          </cell>
          <cell r="B74" t="str">
            <v>CHLORAMPHENICOL SUSPENSI (BTL 60 ML)</v>
          </cell>
          <cell r="C74" t="str">
            <v>BT</v>
          </cell>
          <cell r="D74">
            <v>15000</v>
          </cell>
          <cell r="E74" t="str">
            <v>OGB &amp; PRODUK KHUSUS</v>
          </cell>
          <cell r="F74" t="str">
            <v>Pareto C</v>
          </cell>
          <cell r="G74" t="str">
            <v>Cairan Pharma</v>
          </cell>
          <cell r="H74">
            <v>0.06</v>
          </cell>
          <cell r="I74">
            <v>1</v>
          </cell>
        </row>
        <row r="75">
          <cell r="A75">
            <v>11000165</v>
          </cell>
          <cell r="B75" t="str">
            <v>CHLOROQUIN 150 MG TAB (DUS 100)</v>
          </cell>
          <cell r="C75" t="str">
            <v>DUS</v>
          </cell>
          <cell r="D75">
            <v>10000</v>
          </cell>
          <cell r="E75" t="str">
            <v>OGB &amp; PRODUK KHUSUS</v>
          </cell>
          <cell r="F75" t="str">
            <v>Pareto B</v>
          </cell>
          <cell r="G75" t="str">
            <v>Tablet Plain Pharma</v>
          </cell>
          <cell r="H75">
            <v>100</v>
          </cell>
          <cell r="I75">
            <v>100</v>
          </cell>
        </row>
        <row r="76">
          <cell r="A76">
            <v>11000167</v>
          </cell>
          <cell r="B76" t="str">
            <v>CHLORPROMAZIN 100 MG (DUS 100 TAB)</v>
          </cell>
          <cell r="C76" t="str">
            <v>DUS</v>
          </cell>
          <cell r="D76">
            <v>7500</v>
          </cell>
          <cell r="E76" t="str">
            <v>OGB &amp; PRODUK KHUSUS</v>
          </cell>
          <cell r="F76" t="str">
            <v>Pareto C</v>
          </cell>
          <cell r="G76" t="str">
            <v>Tablet Salut Pharma</v>
          </cell>
          <cell r="H76">
            <v>100</v>
          </cell>
          <cell r="I76">
            <v>100</v>
          </cell>
        </row>
        <row r="77">
          <cell r="A77">
            <v>11000175</v>
          </cell>
          <cell r="B77" t="str">
            <v>COTRIMOXAZOLE SUSPENSI  (BTL 60 ML)</v>
          </cell>
          <cell r="C77" t="str">
            <v>BT</v>
          </cell>
          <cell r="D77">
            <v>14516</v>
          </cell>
          <cell r="E77" t="str">
            <v>OGB &amp; PRODUK KHUSUS</v>
          </cell>
          <cell r="F77" t="str">
            <v>Pareto C</v>
          </cell>
          <cell r="G77" t="str">
            <v>Cairan Pharma</v>
          </cell>
          <cell r="H77">
            <v>0.06</v>
          </cell>
          <cell r="I77">
            <v>1</v>
          </cell>
        </row>
        <row r="78">
          <cell r="A78">
            <v>11000193</v>
          </cell>
          <cell r="B78" t="str">
            <v>ETHAMBUTOL 250 MG (DUS 200 TAB)</v>
          </cell>
          <cell r="C78" t="str">
            <v>DUS</v>
          </cell>
          <cell r="D78">
            <v>3250</v>
          </cell>
          <cell r="E78" t="str">
            <v>OGB &amp; PRODUK KHUSUS</v>
          </cell>
          <cell r="F78" t="str">
            <v>Pareto C</v>
          </cell>
          <cell r="G78" t="str">
            <v>Tablet Salut Pharma</v>
          </cell>
          <cell r="H78">
            <v>200</v>
          </cell>
          <cell r="I78">
            <v>200</v>
          </cell>
        </row>
        <row r="79">
          <cell r="A79">
            <v>11000213</v>
          </cell>
          <cell r="B79" t="str">
            <v>KETOCONAZOLE 200 MG (DUS 50 TAB)</v>
          </cell>
          <cell r="C79" t="str">
            <v>DUS</v>
          </cell>
          <cell r="D79">
            <v>8000</v>
          </cell>
          <cell r="E79" t="str">
            <v>OGB &amp; PRODUK KHUSUS</v>
          </cell>
          <cell r="F79" t="str">
            <v>Pareto C</v>
          </cell>
          <cell r="G79" t="str">
            <v>Tablet Plain Pharma</v>
          </cell>
          <cell r="H79">
            <v>50</v>
          </cell>
          <cell r="I79">
            <v>50</v>
          </cell>
        </row>
        <row r="80">
          <cell r="A80">
            <v>11000489</v>
          </cell>
          <cell r="B80" t="str">
            <v>VITAMIN C 250 MG (SUPLEMEN)(DUS100TAB)</v>
          </cell>
          <cell r="C80" t="str">
            <v>DUS</v>
          </cell>
          <cell r="D80">
            <v>10000</v>
          </cell>
          <cell r="E80" t="str">
            <v>OGB &amp; PRODUK KHUSUS</v>
          </cell>
          <cell r="F80" t="str">
            <v>Pareto A</v>
          </cell>
          <cell r="G80" t="str">
            <v>Tablet Plain Pharma</v>
          </cell>
          <cell r="H80">
            <v>100</v>
          </cell>
          <cell r="I80">
            <v>100</v>
          </cell>
        </row>
        <row r="81">
          <cell r="A81">
            <v>11000185</v>
          </cell>
          <cell r="B81" t="str">
            <v>DIETHYLCARBAMAZINE 100 MG (DUS 100 TAB)</v>
          </cell>
          <cell r="C81" t="str">
            <v>DUS</v>
          </cell>
          <cell r="D81">
            <v>15000</v>
          </cell>
          <cell r="E81" t="str">
            <v>OGB &amp; PRODUK KHUSUS</v>
          </cell>
          <cell r="F81" t="str">
            <v>Non Pareto</v>
          </cell>
          <cell r="G81" t="str">
            <v>Tablet Plain Pharma</v>
          </cell>
          <cell r="H81">
            <v>100</v>
          </cell>
          <cell r="I81">
            <v>100</v>
          </cell>
        </row>
        <row r="82">
          <cell r="A82" t="str">
            <v>11000246OGB</v>
          </cell>
          <cell r="B82" t="str">
            <v>PRIMET/PYRIMETAMIN 25 MG</v>
          </cell>
          <cell r="C82" t="str">
            <v>DUS</v>
          </cell>
          <cell r="D82">
            <v>5000</v>
          </cell>
          <cell r="E82" t="str">
            <v>OGB &amp; PRODUK KHUSUS</v>
          </cell>
          <cell r="F82" t="str">
            <v>Non Pareto</v>
          </cell>
          <cell r="G82" t="str">
            <v>Tablet Plain Pharma</v>
          </cell>
          <cell r="H82">
            <v>100</v>
          </cell>
          <cell r="I82">
            <v>100</v>
          </cell>
        </row>
        <row r="83">
          <cell r="A83">
            <v>11000253</v>
          </cell>
          <cell r="B83" t="str">
            <v>QUININE 222 MG TAB (DUS 60 TAB)</v>
          </cell>
          <cell r="C83" t="str">
            <v>DUS</v>
          </cell>
          <cell r="D83">
            <v>20000</v>
          </cell>
          <cell r="E83" t="str">
            <v>OGB &amp; PRODUK KHUSUS</v>
          </cell>
          <cell r="F83" t="str">
            <v>Pareto C</v>
          </cell>
          <cell r="G83" t="str">
            <v>Tablet Salut Pharma</v>
          </cell>
          <cell r="H83">
            <v>60</v>
          </cell>
          <cell r="I83">
            <v>60</v>
          </cell>
        </row>
        <row r="84">
          <cell r="A84">
            <v>11002004</v>
          </cell>
          <cell r="B84" t="str">
            <v>HYDROXYCHLOROQUINE 200 MG (DUS 100 TAB)</v>
          </cell>
          <cell r="C84" t="str">
            <v>DUS</v>
          </cell>
          <cell r="D84">
            <v>5000</v>
          </cell>
          <cell r="E84" t="str">
            <v>OGB &amp; PRODUK KHUSUS</v>
          </cell>
          <cell r="F84" t="str">
            <v>Pareto A</v>
          </cell>
          <cell r="G84" t="str">
            <v>Tablet Salut Pharma</v>
          </cell>
          <cell r="H84">
            <v>100</v>
          </cell>
          <cell r="I84">
            <v>100</v>
          </cell>
        </row>
        <row r="85">
          <cell r="A85">
            <v>11000226</v>
          </cell>
          <cell r="B85" t="str">
            <v>Neurodial</v>
          </cell>
          <cell r="C85" t="str">
            <v>DUS</v>
          </cell>
          <cell r="D85">
            <v>4500</v>
          </cell>
          <cell r="E85" t="str">
            <v>ETIKAL</v>
          </cell>
          <cell r="F85" t="str">
            <v>Pareto C</v>
          </cell>
          <cell r="G85" t="str">
            <v>Tablet Salut Pharma</v>
          </cell>
          <cell r="H85">
            <v>100</v>
          </cell>
          <cell r="I85">
            <v>100</v>
          </cell>
        </row>
        <row r="86">
          <cell r="A86">
            <v>11000247</v>
          </cell>
          <cell r="B86" t="str">
            <v>Protofen 100</v>
          </cell>
          <cell r="C86" t="str">
            <v>DUS</v>
          </cell>
          <cell r="D86">
            <v>4000</v>
          </cell>
          <cell r="E86" t="str">
            <v>ETIKAL</v>
          </cell>
          <cell r="F86" t="str">
            <v>Pareto C</v>
          </cell>
          <cell r="G86" t="str">
            <v>Tablet Salut Pharma</v>
          </cell>
          <cell r="H86">
            <v>50</v>
          </cell>
          <cell r="I86">
            <v>50</v>
          </cell>
        </row>
        <row r="87">
          <cell r="A87">
            <v>11000255</v>
          </cell>
          <cell r="B87" t="str">
            <v>Rahistin</v>
          </cell>
          <cell r="C87" t="str">
            <v>DUS</v>
          </cell>
          <cell r="D87">
            <v>4000</v>
          </cell>
          <cell r="E87" t="str">
            <v>ETIKAL</v>
          </cell>
          <cell r="F87" t="str">
            <v>Pareto B</v>
          </cell>
          <cell r="G87" t="str">
            <v>Tablet Plain Pharma</v>
          </cell>
          <cell r="H87">
            <v>100</v>
          </cell>
          <cell r="I87">
            <v>100</v>
          </cell>
        </row>
        <row r="88">
          <cell r="A88">
            <v>11000214</v>
          </cell>
          <cell r="B88" t="str">
            <v>Fungoral 200</v>
          </cell>
          <cell r="C88" t="str">
            <v>DUS</v>
          </cell>
          <cell r="D88">
            <v>8000</v>
          </cell>
          <cell r="E88" t="str">
            <v>ETIKAL</v>
          </cell>
          <cell r="F88" t="str">
            <v>Pareto C</v>
          </cell>
          <cell r="G88" t="str">
            <v>Tablet Plain Pharma</v>
          </cell>
          <cell r="H88">
            <v>50</v>
          </cell>
          <cell r="I88">
            <v>50</v>
          </cell>
        </row>
        <row r="89">
          <cell r="A89">
            <v>11000218</v>
          </cell>
          <cell r="B89" t="str">
            <v>Lovequin</v>
          </cell>
          <cell r="C89" t="str">
            <v>DUS</v>
          </cell>
          <cell r="D89">
            <v>4545</v>
          </cell>
          <cell r="E89" t="str">
            <v>ETIKAL</v>
          </cell>
          <cell r="F89" t="str">
            <v>Pareto C</v>
          </cell>
          <cell r="G89" t="str">
            <v>Tablet Salut Pharma</v>
          </cell>
          <cell r="H89">
            <v>20</v>
          </cell>
          <cell r="I89">
            <v>20</v>
          </cell>
        </row>
        <row r="90">
          <cell r="A90">
            <v>11000163</v>
          </cell>
          <cell r="B90" t="str">
            <v>Cartylo (Reg)</v>
          </cell>
          <cell r="C90" t="str">
            <v>DUS</v>
          </cell>
          <cell r="D90">
            <v>4000</v>
          </cell>
          <cell r="E90" t="str">
            <v>ETIKAL</v>
          </cell>
          <cell r="F90" t="str">
            <v>Pareto B</v>
          </cell>
          <cell r="G90" t="str">
            <v>Tablet Salut Pharma</v>
          </cell>
          <cell r="H90">
            <v>100</v>
          </cell>
          <cell r="I90">
            <v>100</v>
          </cell>
        </row>
        <row r="91">
          <cell r="A91">
            <v>11000206</v>
          </cell>
          <cell r="B91" t="str">
            <v xml:space="preserve">Isonat 5 </v>
          </cell>
          <cell r="C91" t="str">
            <v>DUS</v>
          </cell>
          <cell r="D91">
            <v>12500</v>
          </cell>
          <cell r="E91" t="str">
            <v>ETIKAL</v>
          </cell>
          <cell r="F91" t="str">
            <v>Pareto C</v>
          </cell>
          <cell r="G91" t="str">
            <v>Tablet Plain Pharma</v>
          </cell>
          <cell r="H91">
            <v>50</v>
          </cell>
          <cell r="I91">
            <v>50</v>
          </cell>
        </row>
        <row r="92">
          <cell r="A92">
            <v>11000265</v>
          </cell>
          <cell r="B92" t="str">
            <v>Statcol 10</v>
          </cell>
          <cell r="C92" t="str">
            <v>DUS</v>
          </cell>
          <cell r="D92">
            <v>10000</v>
          </cell>
          <cell r="E92" t="str">
            <v>ETIKAL</v>
          </cell>
          <cell r="F92" t="str">
            <v>Pareto C</v>
          </cell>
          <cell r="G92" t="str">
            <v>Tablet Plain Pharma</v>
          </cell>
          <cell r="H92">
            <v>50</v>
          </cell>
          <cell r="I92">
            <v>50</v>
          </cell>
        </row>
        <row r="93">
          <cell r="A93">
            <v>11000267</v>
          </cell>
          <cell r="B93" t="str">
            <v>Statcol 20</v>
          </cell>
          <cell r="C93" t="str">
            <v>DUS</v>
          </cell>
          <cell r="D93">
            <v>8333</v>
          </cell>
          <cell r="E93" t="str">
            <v>ETIKAL</v>
          </cell>
          <cell r="F93" t="str">
            <v>Pareto C</v>
          </cell>
          <cell r="G93" t="str">
            <v>Tablet Plain Pharma</v>
          </cell>
          <cell r="H93">
            <v>30</v>
          </cell>
          <cell r="I93">
            <v>30</v>
          </cell>
        </row>
        <row r="94">
          <cell r="A94">
            <v>11000172</v>
          </cell>
          <cell r="B94" t="str">
            <v xml:space="preserve">Trombikaf </v>
          </cell>
          <cell r="C94" t="str">
            <v>DUS</v>
          </cell>
          <cell r="D94">
            <v>14667</v>
          </cell>
          <cell r="E94" t="str">
            <v>ETIKAL</v>
          </cell>
          <cell r="F94" t="str">
            <v>Pareto C</v>
          </cell>
          <cell r="G94" t="str">
            <v>Tablet Salut Pharma</v>
          </cell>
          <cell r="H94">
            <v>30</v>
          </cell>
          <cell r="I94">
            <v>30</v>
          </cell>
        </row>
        <row r="95">
          <cell r="A95">
            <v>11000697</v>
          </cell>
          <cell r="B95" t="str">
            <v>Lacbon Granul</v>
          </cell>
          <cell r="C95" t="str">
            <v>SC</v>
          </cell>
          <cell r="D95">
            <v>1500</v>
          </cell>
          <cell r="E95" t="str">
            <v>ETIKAL</v>
          </cell>
          <cell r="F95" t="str">
            <v>Pareto B</v>
          </cell>
          <cell r="G95" t="str">
            <v>Granul Herbal</v>
          </cell>
          <cell r="H95">
            <v>1E-3</v>
          </cell>
          <cell r="I95">
            <v>1</v>
          </cell>
        </row>
        <row r="96">
          <cell r="A96">
            <v>11001488</v>
          </cell>
          <cell r="B96" t="str">
            <v>Extralac 120</v>
          </cell>
          <cell r="C96" t="str">
            <v>BT</v>
          </cell>
          <cell r="D96">
            <v>1543</v>
          </cell>
          <cell r="E96" t="str">
            <v>ETIKAL</v>
          </cell>
          <cell r="F96" t="str">
            <v>Pareto C</v>
          </cell>
          <cell r="G96" t="str">
            <v>Cairan Pharma</v>
          </cell>
          <cell r="H96">
            <v>0.12</v>
          </cell>
          <cell r="I96">
            <v>1</v>
          </cell>
        </row>
        <row r="97">
          <cell r="A97">
            <v>11000246</v>
          </cell>
          <cell r="B97" t="str">
            <v>Primet</v>
          </cell>
          <cell r="C97" t="str">
            <v>DUS</v>
          </cell>
          <cell r="D97">
            <v>5000</v>
          </cell>
          <cell r="E97" t="str">
            <v>ETIKAL</v>
          </cell>
          <cell r="F97" t="str">
            <v>Pareto C</v>
          </cell>
          <cell r="G97" t="str">
            <v>Tablet Plain Pharma</v>
          </cell>
          <cell r="H97">
            <v>100</v>
          </cell>
          <cell r="I97">
            <v>100</v>
          </cell>
        </row>
        <row r="98">
          <cell r="A98">
            <v>11000257</v>
          </cell>
          <cell r="B98" t="str">
            <v>Retaphyl (Reg)</v>
          </cell>
          <cell r="C98" t="str">
            <v>DUS</v>
          </cell>
          <cell r="D98">
            <v>3750</v>
          </cell>
          <cell r="E98" t="str">
            <v>ETIKAL</v>
          </cell>
          <cell r="F98" t="str">
            <v>Pareto A</v>
          </cell>
          <cell r="G98" t="str">
            <v>Tablet Plain Pharma</v>
          </cell>
          <cell r="H98">
            <v>100</v>
          </cell>
          <cell r="I98">
            <v>100</v>
          </cell>
        </row>
        <row r="99">
          <cell r="A99">
            <v>11000236</v>
          </cell>
          <cell r="B99" t="str">
            <v>Mikrodiol</v>
          </cell>
          <cell r="C99" t="str">
            <v>BLT</v>
          </cell>
          <cell r="D99">
            <v>71428</v>
          </cell>
          <cell r="E99" t="str">
            <v>ETIKAL</v>
          </cell>
          <cell r="F99" t="str">
            <v>Pareto B</v>
          </cell>
          <cell r="G99" t="str">
            <v>PIL KB</v>
          </cell>
          <cell r="H99">
            <v>0</v>
          </cell>
          <cell r="I99">
            <v>0</v>
          </cell>
        </row>
        <row r="100">
          <cell r="A100" t="str">
            <v>11000158BI</v>
          </cell>
          <cell r="B100" t="str">
            <v>BATUGIN ELIXIR -BT 300 ML</v>
          </cell>
          <cell r="C100" t="str">
            <v>BT</v>
          </cell>
          <cell r="D100">
            <v>10000</v>
          </cell>
          <cell r="E100" t="str">
            <v>BISNIS INTERNASIONAL</v>
          </cell>
          <cell r="F100" t="str">
            <v>Non Pareto</v>
          </cell>
          <cell r="G100" t="str">
            <v>COD Herbal</v>
          </cell>
          <cell r="H100">
            <v>0.3</v>
          </cell>
          <cell r="I100">
            <v>1</v>
          </cell>
        </row>
        <row r="101">
          <cell r="A101">
            <v>11001638</v>
          </cell>
          <cell r="B101" t="str">
            <v>FUNGORAL 200 MG DUS 1X10 TAB (NIGERIA)</v>
          </cell>
          <cell r="C101" t="str">
            <v>DUS</v>
          </cell>
          <cell r="D101">
            <v>40000</v>
          </cell>
          <cell r="E101" t="str">
            <v>BISNIS INTERNASIONAL</v>
          </cell>
          <cell r="F101" t="str">
            <v>Non Pareto</v>
          </cell>
          <cell r="G101" t="str">
            <v>Tablet Plain Pharma</v>
          </cell>
          <cell r="H101">
            <v>10</v>
          </cell>
          <cell r="I101">
            <v>10</v>
          </cell>
        </row>
        <row r="102">
          <cell r="A102">
            <v>11001641</v>
          </cell>
          <cell r="B102" t="str">
            <v>KINA DUS 10X10 TAB (NIGERIA)</v>
          </cell>
          <cell r="C102" t="str">
            <v>DUS</v>
          </cell>
          <cell r="D102">
            <v>12000</v>
          </cell>
          <cell r="E102" t="str">
            <v>BISNIS INTERNASIONAL</v>
          </cell>
          <cell r="F102" t="str">
            <v>Non Pareto</v>
          </cell>
          <cell r="G102" t="str">
            <v>Tablet Salut Pharma</v>
          </cell>
          <cell r="H102">
            <v>100</v>
          </cell>
          <cell r="I102">
            <v>100</v>
          </cell>
        </row>
        <row r="103">
          <cell r="A103">
            <v>11000439</v>
          </cell>
          <cell r="B103" t="str">
            <v>PIL KB MIKRODIOL 30 (EXPORT)</v>
          </cell>
          <cell r="C103" t="str">
            <v>BLT</v>
          </cell>
          <cell r="D103">
            <v>71428</v>
          </cell>
          <cell r="E103" t="str">
            <v>BISNIS INTERNASIONAL</v>
          </cell>
          <cell r="F103" t="str">
            <v>Non Pareto</v>
          </cell>
          <cell r="G103" t="str">
            <v>PIL KB</v>
          </cell>
          <cell r="H103">
            <v>0</v>
          </cell>
          <cell r="I103">
            <v>0</v>
          </cell>
        </row>
        <row r="104">
          <cell r="A104">
            <v>11001640</v>
          </cell>
          <cell r="B104" t="str">
            <v>RAHISTIN DUS 10X10 TAB (NIGERIA)</v>
          </cell>
          <cell r="C104" t="str">
            <v>DUS</v>
          </cell>
          <cell r="D104">
            <v>4000</v>
          </cell>
          <cell r="E104" t="str">
            <v>BISNIS INTERNASIONAL</v>
          </cell>
          <cell r="F104" t="str">
            <v>Non Pareto</v>
          </cell>
          <cell r="G104" t="str">
            <v>Tablet Plain Pharma</v>
          </cell>
          <cell r="H104">
            <v>100</v>
          </cell>
          <cell r="I104">
            <v>100</v>
          </cell>
        </row>
        <row r="105">
          <cell r="A105" t="str">
            <v>11000183BI</v>
          </cell>
          <cell r="B105" t="str">
            <v>DEXAMETHASONE 0.5 MG (BTL 100 TAB)</v>
          </cell>
          <cell r="C105" t="str">
            <v>BT</v>
          </cell>
          <cell r="D105">
            <v>16000</v>
          </cell>
          <cell r="E105" t="str">
            <v>BISNIS INTERNASIONAL</v>
          </cell>
          <cell r="F105" t="str">
            <v>Pareto C</v>
          </cell>
          <cell r="G105" t="str">
            <v>Tablet Plain Pharma</v>
          </cell>
          <cell r="H105">
            <v>100</v>
          </cell>
          <cell r="I105">
            <v>100</v>
          </cell>
        </row>
        <row r="106">
          <cell r="A106" t="str">
            <v>11002004BI</v>
          </cell>
          <cell r="B106" t="str">
            <v>HIDROXYCHLOROQUINE 200 MG TAB</v>
          </cell>
          <cell r="C106" t="str">
            <v>DUS</v>
          </cell>
          <cell r="D106">
            <v>5000</v>
          </cell>
          <cell r="E106" t="str">
            <v>BISNIS INTERNASIONAL</v>
          </cell>
          <cell r="F106" t="str">
            <v>Pareto B</v>
          </cell>
          <cell r="G106" t="str">
            <v>Tablet Salut Pharma</v>
          </cell>
          <cell r="H106">
            <v>100</v>
          </cell>
          <cell r="I106">
            <v>100</v>
          </cell>
        </row>
        <row r="107">
          <cell r="A107">
            <v>11000159</v>
          </cell>
          <cell r="B107" t="str">
            <v>BATUGIN SIRUP-SACHET 15 ML</v>
          </cell>
          <cell r="C107" t="str">
            <v>DUS</v>
          </cell>
          <cell r="G107" t="str">
            <v>COD Herbal</v>
          </cell>
          <cell r="H107">
            <v>0.09</v>
          </cell>
          <cell r="I107">
            <v>6</v>
          </cell>
        </row>
        <row r="108">
          <cell r="A108">
            <v>11001644</v>
          </cell>
          <cell r="B108" t="str">
            <v>LEVOFLOXACIN HEMI 250 MG (DUS 30 TAB)</v>
          </cell>
          <cell r="C108" t="str">
            <v>DUS</v>
          </cell>
          <cell r="G108" t="str">
            <v>Tablet Salut Pharma</v>
          </cell>
          <cell r="H108">
            <v>30</v>
          </cell>
          <cell r="I108">
            <v>30</v>
          </cell>
        </row>
        <row r="109">
          <cell r="A109">
            <v>11001447</v>
          </cell>
          <cell r="B109" t="str">
            <v>AMBROXOL SIRUP (BTL 60 ML)</v>
          </cell>
          <cell r="C109" t="str">
            <v>BT</v>
          </cell>
          <cell r="D109">
            <v>15000</v>
          </cell>
          <cell r="E109" t="str">
            <v>OGB &amp; PRODUK KHUSUS</v>
          </cell>
          <cell r="F109" t="str">
            <v>Pareto B</v>
          </cell>
          <cell r="G109" t="str">
            <v>Cairan Pharma</v>
          </cell>
          <cell r="H109">
            <v>0.06</v>
          </cell>
          <cell r="I109">
            <v>1</v>
          </cell>
        </row>
        <row r="110">
          <cell r="A110">
            <v>11000268</v>
          </cell>
          <cell r="B110" t="str">
            <v>SULFADOXINE PYRIMETHAMINE (DUS 100 TAB)</v>
          </cell>
          <cell r="C110" t="str">
            <v>DUS</v>
          </cell>
          <cell r="D110">
            <v>2400</v>
          </cell>
          <cell r="G110" t="str">
            <v>Tablet Plain Pharma</v>
          </cell>
          <cell r="H110">
            <v>100</v>
          </cell>
          <cell r="I110">
            <v>100</v>
          </cell>
        </row>
        <row r="111">
          <cell r="A111">
            <v>11001644</v>
          </cell>
          <cell r="B111" t="str">
            <v>LEVOFLOXACIN HEMI 250 MG (DUS 30 TAB)</v>
          </cell>
          <cell r="C111" t="str">
            <v>DUS</v>
          </cell>
          <cell r="D111">
            <v>6060.606060606061</v>
          </cell>
          <cell r="G111" t="str">
            <v>Tablet Salut Pharma</v>
          </cell>
          <cell r="H111">
            <v>30</v>
          </cell>
          <cell r="I111">
            <v>30</v>
          </cell>
        </row>
        <row r="112">
          <cell r="A112">
            <v>11000189</v>
          </cell>
          <cell r="B112" t="str">
            <v>ENKASARI CAIRAN-BT 120 ML</v>
          </cell>
          <cell r="C112" t="str">
            <v>BT</v>
          </cell>
          <cell r="D112">
            <v>30000</v>
          </cell>
          <cell r="E112" t="str">
            <v>OTC &amp; HERBAL</v>
          </cell>
          <cell r="F112" t="str">
            <v>Pareto A</v>
          </cell>
          <cell r="G112" t="str">
            <v>COL Herbal</v>
          </cell>
          <cell r="H112">
            <v>0.12</v>
          </cell>
          <cell r="I112">
            <v>1</v>
          </cell>
        </row>
        <row r="113">
          <cell r="A113">
            <v>11000256</v>
          </cell>
          <cell r="B113" t="str">
            <v>RANITIDIN 150 MG (DUS 30 TAB)</v>
          </cell>
          <cell r="C113" t="str">
            <v>DUS</v>
          </cell>
          <cell r="G113" t="str">
            <v>Tablet Salut Pharma</v>
          </cell>
          <cell r="H113">
            <v>30</v>
          </cell>
          <cell r="I113">
            <v>30</v>
          </cell>
        </row>
        <row r="114">
          <cell r="A114">
            <v>11000217</v>
          </cell>
          <cell r="B114" t="str">
            <v>LEVOFLOXACIN 500 MG (DUS 50 TAB)</v>
          </cell>
          <cell r="C114" t="str">
            <v>DUS</v>
          </cell>
          <cell r="G114" t="str">
            <v>Tablet Salut Pharma</v>
          </cell>
          <cell r="H114">
            <v>50</v>
          </cell>
          <cell r="I114">
            <v>50</v>
          </cell>
        </row>
        <row r="115">
          <cell r="A115">
            <v>11000223</v>
          </cell>
          <cell r="B115" t="str">
            <v>METRONIDAZOLE 250 MG (DUS 100 TAB)</v>
          </cell>
          <cell r="C115" t="str">
            <v>DUS</v>
          </cell>
          <cell r="G115" t="str">
            <v>Tablet Plain Pharma</v>
          </cell>
          <cell r="H115">
            <v>100</v>
          </cell>
          <cell r="I115">
            <v>100</v>
          </cell>
        </row>
        <row r="116">
          <cell r="A116">
            <v>11000207</v>
          </cell>
          <cell r="B116" t="str">
            <v>ISONAT 10 MG-STRIP 5X10 TABLET</v>
          </cell>
          <cell r="C116" t="str">
            <v>DUS</v>
          </cell>
          <cell r="G116" t="str">
            <v>Tablet Plain Pharma</v>
          </cell>
          <cell r="H116">
            <v>50</v>
          </cell>
          <cell r="I116">
            <v>50</v>
          </cell>
        </row>
        <row r="117">
          <cell r="A117">
            <v>11000228</v>
          </cell>
          <cell r="B117" t="str">
            <v>NOPRIL 10 MG-STRIP 5X10 TABLET</v>
          </cell>
          <cell r="G117" t="str">
            <v>Tablet Plain Pharma</v>
          </cell>
          <cell r="H117">
            <v>50</v>
          </cell>
          <cell r="I117">
            <v>50</v>
          </cell>
        </row>
      </sheetData>
      <sheetData sheetId="2">
        <row r="1">
          <cell r="B1" t="str">
            <v>KODE MATERIAL</v>
          </cell>
        </row>
      </sheetData>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4343.955869097219" createdVersion="6" refreshedVersion="7" minRefreshableVersion="3" recordCount="98" xr:uid="{00000000-000A-0000-FFFF-FFFF00000000}">
  <cacheSource type="worksheet">
    <worksheetSource ref="A5:AD103" sheet="Pesanan  (2)"/>
  </cacheSource>
  <cacheFields count="30">
    <cacheField name="No" numFmtId="0">
      <sharedItems containsString="0" containsBlank="1" containsNumber="1" containsInteger="1" minValue="1" maxValue="66"/>
    </cacheField>
    <cacheField name="Kode" numFmtId="0">
      <sharedItems containsBlank="1" containsMixedTypes="1" containsNumber="1" containsInteger="1" minValue="11000145" maxValue="11002048"/>
    </cacheField>
    <cacheField name="Nama Produk" numFmtId="0">
      <sharedItems containsBlank="1"/>
    </cacheField>
    <cacheField name="Lini" numFmtId="0">
      <sharedItems containsBlank="1"/>
    </cacheField>
    <cacheField name="Isi" numFmtId="0">
      <sharedItems containsString="0" containsBlank="1" containsNumber="1" containsInteger="1" minValue="1" maxValue="288"/>
    </cacheField>
    <cacheField name="Batch Size / Tab" numFmtId="0">
      <sharedItems containsString="0" containsBlank="1" containsNumber="1" containsInteger="1" minValue="10000" maxValue="3000000"/>
    </cacheField>
    <cacheField name="Batch Size / Dus" numFmtId="0">
      <sharedItems containsString="0" containsBlank="1" containsNumber="1" minValue="340" maxValue="35000"/>
    </cacheField>
    <cacheField name="Besar Batch Size Banjaran" numFmtId="0">
      <sharedItems containsString="0" containsBlank="1" containsNumber="1" minValue="48" maxValue="3000"/>
    </cacheField>
    <cacheField name="BesarTablet  (mg)" numFmtId="0">
      <sharedItems containsString="0" containsBlank="1" containsNumber="1" minValue="1" maxValue="950"/>
    </cacheField>
    <cacheField name="Jumlah tablet / batch" numFmtId="0">
      <sharedItems containsString="0" containsBlank="1" containsNumber="1" minValue="7500" maxValue="3000000"/>
    </cacheField>
    <cacheField name="Jumlah Dus  / batch" numFmtId="0">
      <sharedItems containsString="0" containsBlank="1" containsNumber="1" minValue="684.87804878048792" maxValue="60000"/>
    </cacheField>
    <cacheField name="HPP" numFmtId="0">
      <sharedItems containsString="0" containsBlank="1" containsNumber="1" containsInteger="1" minValue="0" maxValue="444843"/>
    </cacheField>
    <cacheField name="Kemasan" numFmtId="0">
      <sharedItems containsBlank="1"/>
    </cacheField>
    <cacheField name="Qty" numFmtId="0">
      <sharedItems containsString="0" containsBlank="1" containsNumber="1" containsInteger="1" minValue="0" maxValue="1176000"/>
    </cacheField>
    <cacheField name="Batch" numFmtId="0">
      <sharedItems containsString="0" containsBlank="1" containsNumber="1" minValue="0" maxValue="103.91892128279885"/>
    </cacheField>
    <cacheField name="Value" numFmtId="0">
      <sharedItems containsString="0" containsBlank="1" containsNumber="1" containsInteger="1" minValue="0" maxValue="68184133364"/>
    </cacheField>
    <cacheField name="Qty2" numFmtId="0">
      <sharedItems containsString="0" containsBlank="1" containsNumber="1" containsInteger="1" minValue="0" maxValue="352800"/>
    </cacheField>
    <cacheField name="Batch2" numFmtId="0">
      <sharedItems containsString="0" containsBlank="1" containsNumber="1" minValue="0" maxValue="39.639096209912537"/>
    </cacheField>
    <cacheField name="Value2" numFmtId="0">
      <sharedItems containsString="0" containsBlank="1" containsNumber="1" containsInteger="1" minValue="0" maxValue="26213399128"/>
    </cacheField>
    <cacheField name="Qty3" numFmtId="0">
      <sharedItems containsString="0" containsBlank="1" containsNumber="1" containsInteger="1" minValue="0" maxValue="411600"/>
    </cacheField>
    <cacheField name="Batch3" numFmtId="0">
      <sharedItems containsString="0" containsBlank="1" containsNumber="1" minValue="0" maxValue="32.139912536443155"/>
    </cacheField>
    <cacheField name="Value3" numFmtId="0">
      <sharedItems containsString="0" containsBlank="1" containsNumber="1" containsInteger="1" minValue="0" maxValue="22125104547"/>
    </cacheField>
    <cacheField name="Qty4" numFmtId="0">
      <sharedItems containsString="0" containsBlank="1" containsNumber="1" containsInteger="1" minValue="0" maxValue="411600"/>
    </cacheField>
    <cacheField name="Batch4" numFmtId="0">
      <sharedItems containsString="0" containsBlank="1" containsNumber="1" minValue="0" maxValue="32.139912536443155"/>
    </cacheField>
    <cacheField name="Value4" numFmtId="0">
      <sharedItems containsString="0" containsBlank="1" containsNumber="1" containsInteger="1" minValue="0" maxValue="19845629689"/>
    </cacheField>
    <cacheField name="Sediaan " numFmtId="0">
      <sharedItems containsBlank="1" containsMixedTypes="1" containsNumber="1" containsInteger="1" minValue="0" maxValue="0" count="9">
        <m/>
        <s v="Tablet Plain Pharma"/>
        <s v="Cairan Pharma"/>
        <s v="Tablet Salut Pharma"/>
        <s v="Granul Pharma"/>
        <s v="Tablet Salut Herbal"/>
        <s v="COD Herbal"/>
        <s v="COL Herbal"/>
        <n v="0"/>
      </sharedItems>
    </cacheField>
    <cacheField name="TW-1" numFmtId="0">
      <sharedItems containsString="0" containsBlank="1" containsNumber="1" containsInteger="1" minValue="0" maxValue="117600000"/>
    </cacheField>
    <cacheField name="KTPR JAN" numFmtId="0">
      <sharedItems containsString="0" containsBlank="1" containsNumber="1" containsInteger="1" minValue="0" maxValue="35280000"/>
    </cacheField>
    <cacheField name="KTPR Feb" numFmtId="0">
      <sharedItems containsString="0" containsBlank="1" containsNumber="1" containsInteger="1" minValue="0" maxValue="41160000"/>
    </cacheField>
    <cacheField name="KTPR Maret" numFmtId="0">
      <sharedItems containsString="0" containsBlank="1" containsNumber="1" containsInteger="1" minValue="0" maxValue="4116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
  <r>
    <m/>
    <s v="S01"/>
    <s v="OGB &amp; PK"/>
    <m/>
    <m/>
    <m/>
    <m/>
    <m/>
    <m/>
    <m/>
    <m/>
    <m/>
    <m/>
    <m/>
    <m/>
    <m/>
    <m/>
    <m/>
    <m/>
    <m/>
    <m/>
    <m/>
    <m/>
    <m/>
    <m/>
    <x v="0"/>
    <m/>
    <m/>
    <m/>
    <m/>
  </r>
  <r>
    <n v="1"/>
    <n v="11000145"/>
    <s v="ALBENDAZOL 400 MG (DUS 100 TAB KUNYAH)"/>
    <s v="S01"/>
    <n v="100"/>
    <n v="500000"/>
    <n v="5000"/>
    <n v="250"/>
    <n v="700"/>
    <n v="357142.85714285716"/>
    <n v="3571.4285714285716"/>
    <n v="33747"/>
    <s v="DUS"/>
    <n v="0"/>
    <n v="0"/>
    <n v="0"/>
    <n v="0"/>
    <n v="0"/>
    <n v="0"/>
    <n v="0"/>
    <n v="0"/>
    <n v="0"/>
    <n v="0"/>
    <n v="0"/>
    <n v="0"/>
    <x v="1"/>
    <n v="0"/>
    <n v="0"/>
    <n v="0"/>
    <n v="0"/>
  </r>
  <r>
    <n v="2"/>
    <n v="11000146"/>
    <s v="ALLOPURINOL 100 MG (DUS 100 TAB)"/>
    <s v="S01"/>
    <n v="100"/>
    <n v="1080000"/>
    <n v="10800"/>
    <n v="270"/>
    <n v="250"/>
    <n v="1080000"/>
    <n v="10800"/>
    <n v="19489"/>
    <s v="DUS"/>
    <n v="0"/>
    <n v="0"/>
    <n v="0"/>
    <n v="0"/>
    <n v="0"/>
    <n v="0"/>
    <n v="0"/>
    <n v="0"/>
    <n v="0"/>
    <n v="0"/>
    <n v="0"/>
    <n v="0"/>
    <x v="1"/>
    <n v="0"/>
    <n v="0"/>
    <n v="0"/>
    <n v="0"/>
  </r>
  <r>
    <n v="3"/>
    <n v="11000147"/>
    <s v="AMBROXOL 30 MG (DUS 100 TAB)"/>
    <s v="S01"/>
    <n v="100"/>
    <n v="600000"/>
    <n v="6000"/>
    <n v="150"/>
    <n v="230"/>
    <n v="652173.91304347827"/>
    <n v="6521.739130434783"/>
    <n v="15079"/>
    <s v="DUS"/>
    <n v="55478"/>
    <n v="8.6802312925170071"/>
    <n v="836552762"/>
    <n v="31446"/>
    <n v="4.9201224489795914"/>
    <n v="474174234"/>
    <n v="12272"/>
    <n v="1.920108843537415"/>
    <n v="185049488"/>
    <n v="11760"/>
    <n v="1.84"/>
    <n v="177329040"/>
    <x v="1"/>
    <n v="5547800"/>
    <n v="3144600"/>
    <n v="1227200"/>
    <n v="1176000"/>
  </r>
  <r>
    <n v="4"/>
    <n v="11001447"/>
    <s v="AMBROXOL SIRUP (BTL 60 ML)"/>
    <s v="S01"/>
    <n v="1"/>
    <n v="15000"/>
    <n v="15000"/>
    <n v="900"/>
    <n v="60"/>
    <n v="15000"/>
    <n v="15000"/>
    <n v="2572"/>
    <s v="BT"/>
    <n v="161700"/>
    <n v="11"/>
    <n v="415892400"/>
    <n v="88200"/>
    <n v="6"/>
    <n v="226850400"/>
    <n v="44100"/>
    <n v="3"/>
    <n v="113425200"/>
    <n v="29400"/>
    <n v="2"/>
    <n v="75616800"/>
    <x v="2"/>
    <n v="161700"/>
    <n v="88200"/>
    <n v="44100"/>
    <n v="29400"/>
  </r>
  <r>
    <n v="5"/>
    <n v="11000150"/>
    <s v="AMLODIPINE  5 MG (DUS 50 TAB)"/>
    <s v="S01"/>
    <n v="50"/>
    <n v="1500000"/>
    <n v="30000"/>
    <n v="150"/>
    <n v="80"/>
    <n v="1875000"/>
    <n v="37500"/>
    <n v="6238"/>
    <s v="DUS"/>
    <n v="0"/>
    <n v="0"/>
    <n v="0"/>
    <n v="0"/>
    <n v="0"/>
    <n v="0"/>
    <n v="0"/>
    <n v="0"/>
    <n v="0"/>
    <n v="0"/>
    <n v="0"/>
    <n v="0"/>
    <x v="1"/>
    <n v="0"/>
    <n v="0"/>
    <n v="0"/>
    <n v="0"/>
  </r>
  <r>
    <n v="6"/>
    <n v="11000151"/>
    <s v="AMLODIPINE 10 MG (DUS 50 TAB)"/>
    <s v="S01"/>
    <n v="50"/>
    <n v="1500000"/>
    <n v="30000"/>
    <n v="180"/>
    <n v="120"/>
    <n v="1500000"/>
    <n v="30000"/>
    <n v="7134"/>
    <s v="DUS"/>
    <n v="0"/>
    <n v="0"/>
    <n v="0"/>
    <n v="0"/>
    <n v="0"/>
    <n v="0"/>
    <n v="0"/>
    <n v="0"/>
    <n v="0"/>
    <n v="0"/>
    <n v="0"/>
    <n v="0"/>
    <x v="1"/>
    <n v="0"/>
    <n v="0"/>
    <n v="0"/>
    <n v="0"/>
  </r>
  <r>
    <n v="7"/>
    <n v="11000152"/>
    <s v="ANTASIDA DOEN (DUS 100 TAB)"/>
    <s v="S01"/>
    <n v="100"/>
    <n v="400000"/>
    <n v="4000"/>
    <n v="280"/>
    <n v="700"/>
    <n v="400000"/>
    <n v="4000"/>
    <n v="21298"/>
    <s v="DUS"/>
    <n v="11760"/>
    <n v="3"/>
    <n v="250464480"/>
    <n v="0"/>
    <n v="0"/>
    <n v="0"/>
    <n v="11760"/>
    <n v="3"/>
    <n v="250464480"/>
    <n v="0"/>
    <n v="0"/>
    <n v="0"/>
    <x v="1"/>
    <n v="1176000"/>
    <n v="0"/>
    <n v="1176000"/>
    <n v="0"/>
  </r>
  <r>
    <n v="8"/>
    <n v="11001452"/>
    <s v="ANTASIDA DOEN SUSPENSI-BJN (BTL60ML)-BJN"/>
    <m/>
    <n v="1"/>
    <n v="15000"/>
    <n v="15000"/>
    <n v="900"/>
    <n v="60"/>
    <n v="15000"/>
    <n v="15000"/>
    <n v="3470"/>
    <s v="BT"/>
    <n v="73500"/>
    <n v="5"/>
    <n v="255045000"/>
    <n v="14700"/>
    <n v="1"/>
    <n v="51009000"/>
    <n v="29400"/>
    <n v="2"/>
    <n v="102018000"/>
    <n v="29400"/>
    <n v="2"/>
    <n v="102018000"/>
    <x v="2"/>
    <n v="73500"/>
    <n v="14700"/>
    <n v="29400"/>
    <n v="29400"/>
  </r>
  <r>
    <n v="9"/>
    <n v="11000161"/>
    <s v="CAPTOPRIL 12.5 MG TAB (DUS 100 TAB)"/>
    <s v="S01"/>
    <n v="100"/>
    <n v="2000000"/>
    <n v="20000"/>
    <n v="250"/>
    <n v="150"/>
    <n v="1666666.6666666667"/>
    <n v="16666.666666666668"/>
    <n v="11403"/>
    <s v="DUS"/>
    <n v="55534"/>
    <n v="3.4000408163265305"/>
    <n v="633254202"/>
    <n v="55534"/>
    <n v="3.4000408163265305"/>
    <n v="633254202"/>
    <n v="0"/>
    <n v="0"/>
    <n v="0"/>
    <n v="0"/>
    <n v="0"/>
    <n v="0"/>
    <x v="1"/>
    <n v="5553400"/>
    <n v="5553400"/>
    <n v="0"/>
    <n v="0"/>
  </r>
  <r>
    <n v="10"/>
    <n v="11000424"/>
    <s v="CAPTOPRIL 25 MG (DUS 100 TAB)"/>
    <s v="S01"/>
    <n v="100"/>
    <n v="1000000"/>
    <n v="10000"/>
    <n v="200"/>
    <n v="200"/>
    <n v="1000000"/>
    <n v="10000"/>
    <n v="14147"/>
    <s v="DUS"/>
    <n v="49000"/>
    <n v="5"/>
    <n v="693203000"/>
    <n v="9800"/>
    <n v="1"/>
    <n v="138640600"/>
    <n v="29400"/>
    <n v="3"/>
    <n v="415921800"/>
    <n v="9800"/>
    <n v="1"/>
    <n v="138640600"/>
    <x v="1"/>
    <n v="4900000"/>
    <n v="980000"/>
    <n v="2940000"/>
    <n v="980000"/>
  </r>
  <r>
    <n v="11"/>
    <n v="11000164"/>
    <s v="CHLORAMPHENICOL SUSPENSI (BTL 60 ML)"/>
    <s v="S01"/>
    <n v="1"/>
    <n v="14516"/>
    <n v="14516"/>
    <n v="900"/>
    <n v="60"/>
    <n v="15000"/>
    <n v="15000"/>
    <n v="6911"/>
    <s v="BT"/>
    <n v="0"/>
    <n v="0"/>
    <n v="0"/>
    <n v="0"/>
    <n v="0"/>
    <n v="0"/>
    <n v="0"/>
    <n v="0"/>
    <n v="0"/>
    <n v="0"/>
    <n v="0"/>
    <n v="0"/>
    <x v="2"/>
    <n v="0"/>
    <n v="0"/>
    <n v="0"/>
    <n v="0"/>
  </r>
  <r>
    <n v="12"/>
    <n v="11000165"/>
    <s v="CHLOROQUIN 150 MG TAB (DUS 100)"/>
    <s v="S01"/>
    <n v="100"/>
    <n v="1000000"/>
    <n v="10000"/>
    <n v="300"/>
    <n v="300"/>
    <n v="1000000"/>
    <n v="10000"/>
    <n v="23522"/>
    <s v="DUS"/>
    <n v="0"/>
    <n v="0"/>
    <n v="0"/>
    <n v="0"/>
    <n v="0"/>
    <n v="0"/>
    <n v="0"/>
    <n v="0"/>
    <n v="0"/>
    <n v="0"/>
    <n v="0"/>
    <n v="0"/>
    <x v="1"/>
    <n v="0"/>
    <n v="0"/>
    <n v="0"/>
    <n v="0"/>
  </r>
  <r>
    <n v="13"/>
    <n v="11000169"/>
    <s v="CIMETIDINE 200 MG (DUS 100 TAB)"/>
    <s v="S01"/>
    <n v="100"/>
    <n v="1200000"/>
    <n v="12000"/>
    <n v="300"/>
    <n v="250"/>
    <n v="1200000"/>
    <n v="12000"/>
    <n v="23919"/>
    <s v="DUS"/>
    <n v="35280"/>
    <n v="3"/>
    <n v="843862320"/>
    <n v="11760"/>
    <n v="1"/>
    <n v="281287440"/>
    <n v="11760"/>
    <n v="1"/>
    <n v="281287440"/>
    <n v="11760"/>
    <n v="1"/>
    <n v="281287440"/>
    <x v="1"/>
    <n v="3528000"/>
    <n v="1176000"/>
    <n v="1176000"/>
    <n v="1176000"/>
  </r>
  <r>
    <n v="14"/>
    <n v="11000170"/>
    <s v="CLONIDINE 0.15 MG (DUS 100 TAB)"/>
    <s v="S01"/>
    <n v="100"/>
    <n v="1000000"/>
    <n v="10000"/>
    <n v="140"/>
    <n v="175"/>
    <n v="800000"/>
    <n v="8000"/>
    <n v="13032"/>
    <s v="DUS"/>
    <n v="19600"/>
    <n v="2.5"/>
    <n v="255427200"/>
    <n v="19600"/>
    <n v="2.5"/>
    <n v="255427200"/>
    <n v="0"/>
    <n v="0"/>
    <n v="0"/>
    <n v="0"/>
    <n v="0"/>
    <n v="0"/>
    <x v="1"/>
    <n v="1960000"/>
    <n v="1960000"/>
    <n v="0"/>
    <n v="0"/>
  </r>
  <r>
    <n v="15"/>
    <n v="11000171"/>
    <s v="CLOPIDOGREL 75 MG (DUS 30 TAB)"/>
    <s v="S01"/>
    <n v="30"/>
    <n v="440010"/>
    <n v="14667"/>
    <n v="110"/>
    <n v="250"/>
    <n v="440000"/>
    <n v="14666.666666666666"/>
    <n v="32229"/>
    <s v="DUS"/>
    <n v="86242"/>
    <n v="6.0001391465677187"/>
    <n v="2550348424"/>
    <n v="14374"/>
    <n v="1.0000463821892394"/>
    <n v="425067928"/>
    <n v="28747"/>
    <n v="2.0000231910946198"/>
    <n v="850106284"/>
    <n v="43121"/>
    <n v="3.0000695732838594"/>
    <n v="1275174212"/>
    <x v="3"/>
    <n v="2587260"/>
    <n v="431220"/>
    <n v="862410"/>
    <n v="1293630"/>
  </r>
  <r>
    <n v="16"/>
    <n v="11000173"/>
    <s v="COTRIMOXAZOLE ADULT (DUS 100 TAB)"/>
    <s v="S01"/>
    <n v="100"/>
    <n v="500000"/>
    <n v="5000"/>
    <n v="300"/>
    <n v="600"/>
    <n v="500000"/>
    <n v="5000"/>
    <n v="22917"/>
    <s v="DUS"/>
    <n v="0"/>
    <n v="0"/>
    <n v="0"/>
    <n v="0"/>
    <n v="0"/>
    <n v="0"/>
    <n v="0"/>
    <n v="0"/>
    <n v="0"/>
    <n v="0"/>
    <n v="0"/>
    <n v="0"/>
    <x v="1"/>
    <n v="0"/>
    <n v="0"/>
    <n v="0"/>
    <n v="0"/>
  </r>
  <r>
    <n v="17"/>
    <n v="11000175"/>
    <s v="COTRIMOXAZOLE SUSPENSI  (BTL 60 ML)"/>
    <s v="S01"/>
    <n v="1"/>
    <n v="14516"/>
    <n v="14516"/>
    <n v="900"/>
    <n v="60"/>
    <n v="15000"/>
    <n v="15000"/>
    <n v="5149"/>
    <s v="BT"/>
    <n v="14226"/>
    <n v="0.96775510204081627"/>
    <n v="73249674"/>
    <n v="0"/>
    <n v="0"/>
    <n v="0"/>
    <n v="0"/>
    <n v="0"/>
    <n v="0"/>
    <n v="14226"/>
    <n v="0.96775510204081627"/>
    <n v="73249674"/>
    <x v="2"/>
    <n v="14226"/>
    <n v="0"/>
    <n v="0"/>
    <n v="14226"/>
  </r>
  <r>
    <n v="18"/>
    <n v="11000182"/>
    <s v="DEXAMETHASONE 0.5 MG (DUS 100 TAB)"/>
    <s v="S01"/>
    <n v="100"/>
    <n v="1600000"/>
    <n v="16000"/>
    <n v="300"/>
    <n v="187"/>
    <n v="1604278.0748663102"/>
    <n v="16042.780748663103"/>
    <n v="10627"/>
    <s v="DUS"/>
    <n v="62720"/>
    <n v="3.9893333333333332"/>
    <n v="666525440"/>
    <n v="47040"/>
    <n v="2.992"/>
    <n v="499894080"/>
    <n v="15680"/>
    <n v="0.99733333333333329"/>
    <n v="166631360"/>
    <n v="0"/>
    <n v="0"/>
    <n v="0"/>
    <x v="1"/>
    <n v="6272000"/>
    <n v="4704000"/>
    <n v="1568000"/>
    <n v="0"/>
  </r>
  <r>
    <n v="19"/>
    <n v="11000185"/>
    <s v="DIETHYLCARBAMAZINE 100 MG (DUS 100 TAB)"/>
    <s v="S01"/>
    <n v="100"/>
    <n v="1500000"/>
    <n v="15000"/>
    <n v="300"/>
    <n v="200"/>
    <n v="1500000"/>
    <n v="15000"/>
    <n v="12074"/>
    <s v="DUS"/>
    <n v="0"/>
    <n v="0"/>
    <n v="0"/>
    <n v="0"/>
    <n v="0"/>
    <n v="0"/>
    <n v="0"/>
    <n v="0"/>
    <n v="0"/>
    <n v="0"/>
    <n v="0"/>
    <n v="0"/>
    <x v="1"/>
    <n v="0"/>
    <n v="0"/>
    <n v="0"/>
    <n v="0"/>
  </r>
  <r>
    <n v="20"/>
    <n v="11000187"/>
    <s v="DILTIAZEM 30 MG (DUS 100 TAB)"/>
    <s v="S01"/>
    <n v="100"/>
    <n v="1200000"/>
    <n v="12000"/>
    <n v="240"/>
    <n v="200"/>
    <n v="1200000"/>
    <n v="12000"/>
    <n v="16606"/>
    <s v="DUS"/>
    <n v="23520"/>
    <n v="2"/>
    <n v="390573120"/>
    <n v="0"/>
    <n v="0"/>
    <n v="0"/>
    <n v="11760"/>
    <n v="1"/>
    <n v="195286560"/>
    <n v="11760"/>
    <n v="1"/>
    <n v="195286560"/>
    <x v="1"/>
    <n v="2352000"/>
    <n v="0"/>
    <n v="1176000"/>
    <n v="1176000"/>
  </r>
  <r>
    <n v="21"/>
    <n v="11000188"/>
    <s v="DIMENHYDRINATE 50 MG (BTL 100 TAB)"/>
    <s v="S01"/>
    <n v="100"/>
    <n v="1000000"/>
    <n v="10000"/>
    <n v="250"/>
    <n v="250"/>
    <n v="1000000"/>
    <n v="10000"/>
    <n v="12676"/>
    <s v="DUS"/>
    <n v="9800"/>
    <n v="1"/>
    <n v="124224800"/>
    <n v="0"/>
    <n v="0"/>
    <n v="0"/>
    <n v="0"/>
    <n v="0"/>
    <n v="0"/>
    <n v="9800"/>
    <n v="1"/>
    <n v="124224800"/>
    <x v="1"/>
    <n v="980000"/>
    <n v="0"/>
    <n v="0"/>
    <n v="980000"/>
  </r>
  <r>
    <n v="22"/>
    <n v="11000192"/>
    <s v="ERGOTAMINE COFFEINE (BTL 100 TAB)"/>
    <s v="S01"/>
    <n v="100"/>
    <n v="1000000"/>
    <n v="10000"/>
    <n v="230"/>
    <n v="230"/>
    <n v="1000000"/>
    <n v="10000"/>
    <n v="18354"/>
    <s v="DUS"/>
    <n v="0"/>
    <n v="0"/>
    <n v="0"/>
    <n v="0"/>
    <n v="0"/>
    <n v="0"/>
    <n v="0"/>
    <n v="0"/>
    <n v="0"/>
    <n v="0"/>
    <n v="0"/>
    <n v="0"/>
    <x v="3"/>
    <n v="0"/>
    <n v="0"/>
    <n v="0"/>
    <n v="0"/>
  </r>
  <r>
    <n v="23"/>
    <n v="11000193"/>
    <s v="ETHAMBUTOL 250 MG (DUS 200 TAB)"/>
    <s v="S01"/>
    <n v="200"/>
    <n v="650000"/>
    <n v="3250"/>
    <n v="312"/>
    <n v="480"/>
    <n v="650000"/>
    <n v="3250"/>
    <n v="75938"/>
    <s v="DUS"/>
    <n v="0"/>
    <n v="0"/>
    <n v="0"/>
    <n v="0"/>
    <n v="0"/>
    <n v="0"/>
    <n v="0"/>
    <n v="0"/>
    <n v="0"/>
    <n v="0"/>
    <n v="0"/>
    <n v="0"/>
    <x v="3"/>
    <n v="0"/>
    <n v="0"/>
    <n v="0"/>
    <n v="0"/>
  </r>
  <r>
    <n v="24"/>
    <n v="11000194"/>
    <s v="ETHAMBUTOL 500 MG (DUS 100 TAB)"/>
    <s v="S01"/>
    <n v="100"/>
    <n v="500000"/>
    <n v="5000"/>
    <n v="280"/>
    <n v="650"/>
    <n v="430769.23076923075"/>
    <n v="4307.6923076923076"/>
    <n v="59708"/>
    <s v="DUS"/>
    <n v="22466"/>
    <n v="5.3217565597667642"/>
    <n v="1341399928"/>
    <n v="4222"/>
    <n v="1.0001093294460643"/>
    <n v="252087176"/>
    <n v="13344"/>
    <n v="3.1609329446064143"/>
    <n v="796743552"/>
    <n v="4900"/>
    <n v="1.1607142857142858"/>
    <n v="292569200"/>
    <x v="3"/>
    <n v="2246600"/>
    <n v="422200"/>
    <n v="1334400"/>
    <n v="490000"/>
  </r>
  <r>
    <n v="25"/>
    <n v="11000200"/>
    <s v="FUROSEMIDE 40 MG (DUS 200 TAB)"/>
    <s v="S01"/>
    <n v="200"/>
    <n v="1800000"/>
    <n v="9000"/>
    <n v="270"/>
    <n v="150"/>
    <n v="1800000"/>
    <n v="9000"/>
    <n v="22886"/>
    <s v="DUS"/>
    <n v="220500"/>
    <n v="25"/>
    <n v="5046363000"/>
    <n v="70560"/>
    <n v="8"/>
    <n v="1614836160"/>
    <n v="79380"/>
    <n v="9"/>
    <n v="1816690680"/>
    <n v="70560"/>
    <n v="8"/>
    <n v="1614836160"/>
    <x v="1"/>
    <n v="44100000"/>
    <n v="14112000"/>
    <n v="15876000"/>
    <n v="14112000"/>
  </r>
  <r>
    <n v="26"/>
    <n v="11000202"/>
    <s v="GRISEOFULVIN 125 MG(DUS 100 TAB)"/>
    <s v="S01"/>
    <n v="100"/>
    <n v="1500000"/>
    <n v="15000"/>
    <n v="262.5"/>
    <n v="175"/>
    <n v="1500000"/>
    <n v="15000"/>
    <n v="23308"/>
    <s v="DUS"/>
    <n v="0"/>
    <n v="0"/>
    <n v="0"/>
    <n v="0"/>
    <n v="0"/>
    <n v="0"/>
    <n v="0"/>
    <n v="0"/>
    <n v="0"/>
    <n v="0"/>
    <n v="0"/>
    <n v="0"/>
    <x v="1"/>
    <n v="0"/>
    <n v="0"/>
    <n v="0"/>
    <n v="0"/>
  </r>
  <r>
    <n v="27"/>
    <n v="11000204"/>
    <s v="HYDROCLOROTIAZID 25 MG (DUS 100 TAB)"/>
    <s v="S01"/>
    <n v="100"/>
    <n v="2100000"/>
    <n v="21000"/>
    <n v="280"/>
    <n v="150"/>
    <n v="1866666.6666666667"/>
    <n v="18666.666666666668"/>
    <n v="10425"/>
    <s v="DUS"/>
    <n v="106495"/>
    <n v="5.821519679300291"/>
    <n v="1110210375"/>
    <n v="49001"/>
    <n v="2.6786260932944601"/>
    <n v="510835425"/>
    <n v="57494"/>
    <n v="3.1428935860058305"/>
    <n v="599374950"/>
    <n v="0"/>
    <n v="0"/>
    <n v="0"/>
    <x v="1"/>
    <n v="10649500"/>
    <n v="4900100"/>
    <n v="5749400"/>
    <n v="0"/>
  </r>
  <r>
    <n v="28"/>
    <n v="11000208"/>
    <s v="ISONIAZID 100 MG (DUS 100 TAB)"/>
    <s v="S01"/>
    <n v="100"/>
    <n v="1200000"/>
    <n v="12000"/>
    <n v="300"/>
    <n v="250"/>
    <n v="1200000"/>
    <n v="12000"/>
    <n v="14039"/>
    <s v="DUS"/>
    <n v="11760"/>
    <n v="1"/>
    <n v="165098640"/>
    <n v="0"/>
    <n v="0"/>
    <n v="0"/>
    <n v="0"/>
    <n v="0"/>
    <n v="0"/>
    <n v="11760"/>
    <n v="1"/>
    <n v="165098640"/>
    <x v="1"/>
    <n v="1176000"/>
    <n v="0"/>
    <n v="0"/>
    <n v="1176000"/>
  </r>
  <r>
    <n v="29"/>
    <n v="11000210"/>
    <s v="ISONIAZID 300 MG (DUS 100 TAB)"/>
    <s v="S01"/>
    <n v="100"/>
    <n v="750000"/>
    <n v="7500"/>
    <n v="280"/>
    <n v="400"/>
    <n v="700000"/>
    <n v="7000"/>
    <n v="20487"/>
    <s v="DUS"/>
    <n v="72275"/>
    <n v="10.535714285714286"/>
    <n v="1480697925"/>
    <n v="28175"/>
    <n v="4.1071428571428568"/>
    <n v="577221225"/>
    <n v="22050"/>
    <n v="3.2142857142857144"/>
    <n v="451738350"/>
    <n v="22050"/>
    <n v="3.2142857142857144"/>
    <n v="451738350"/>
    <x v="1"/>
    <n v="7227500"/>
    <n v="2817500"/>
    <n v="2205000"/>
    <n v="2205000"/>
  </r>
  <r>
    <n v="30"/>
    <n v="11000216"/>
    <s v="KINA (DUS 24 STRIP)"/>
    <s v="S01"/>
    <n v="288"/>
    <n v="1200000"/>
    <n v="4166.666666666667"/>
    <n v="240"/>
    <n v="265"/>
    <n v="905660.3773584906"/>
    <n v="3144.6540880503144"/>
    <n v="4445"/>
    <s v="DUS"/>
    <n v="0"/>
    <n v="0"/>
    <n v="0"/>
    <n v="0"/>
    <n v="0"/>
    <n v="0"/>
    <n v="0"/>
    <n v="0"/>
    <n v="0"/>
    <n v="0"/>
    <n v="0"/>
    <n v="0"/>
    <x v="3"/>
    <n v="0"/>
    <n v="0"/>
    <n v="0"/>
    <n v="0"/>
  </r>
  <r>
    <n v="31"/>
    <n v="11000217"/>
    <s v="LEVOFLOXACIN 500 MG (DUS 50 TAB)"/>
    <s v="S01"/>
    <n v="50"/>
    <n v="474550"/>
    <n v="9491"/>
    <n v="332.17"/>
    <n v="700"/>
    <n v="474528.57142857142"/>
    <n v="9490.5714285714275"/>
    <n v="23527"/>
    <s v="DUS"/>
    <n v="0"/>
    <n v="0"/>
    <n v="0"/>
    <n v="0"/>
    <n v="0"/>
    <n v="0"/>
    <n v="0"/>
    <n v="0"/>
    <n v="0"/>
    <n v="0"/>
    <n v="0"/>
    <n v="0"/>
    <x v="3"/>
    <n v="0"/>
    <n v="0"/>
    <n v="0"/>
    <n v="0"/>
  </r>
  <r>
    <n v="32"/>
    <n v="11001644"/>
    <s v="LEVOFLOXACIN HEMI 250 MG (DUS 30 TAB)"/>
    <s v="S02"/>
    <n v="30"/>
    <n v="474550"/>
    <n v="15818.333333333334"/>
    <n v="60"/>
    <n v="330"/>
    <n v="181818.18181818182"/>
    <n v="6060.606060606061"/>
    <n v="9580"/>
    <s v="DUS"/>
    <n v="0"/>
    <n v="0"/>
    <n v="0"/>
    <n v="0"/>
    <n v="0"/>
    <n v="0"/>
    <n v="0"/>
    <n v="0"/>
    <n v="0"/>
    <n v="0"/>
    <n v="0"/>
    <n v="0"/>
    <x v="3"/>
    <n v="0"/>
    <n v="0"/>
    <n v="0"/>
    <n v="0"/>
  </r>
  <r>
    <n v="33"/>
    <n v="11002048"/>
    <s v="LEVOFLOXACIN HEMIHYDRATE 500 MG TSS"/>
    <s v="S02"/>
    <n v="50"/>
    <n v="474550"/>
    <n v="9491"/>
    <n v="280"/>
    <n v="660"/>
    <n v="424242.42424242425"/>
    <n v="8484.8484848484859"/>
    <n v="23527"/>
    <s v="DUS"/>
    <n v="16628"/>
    <n v="1.9997230320699706"/>
    <n v="391206956"/>
    <n v="0"/>
    <n v="0"/>
    <n v="0"/>
    <n v="4157"/>
    <n v="0.49993075801749265"/>
    <n v="97801739"/>
    <n v="12471"/>
    <n v="1.4997922740524781"/>
    <n v="293405217"/>
    <x v="3"/>
    <n v="831400"/>
    <n v="0"/>
    <n v="207850"/>
    <n v="623550"/>
  </r>
  <r>
    <n v="34"/>
    <n v="11000220"/>
    <s v="MELOXICAM 15 MG (DUS 20 TAB)"/>
    <s v="S01"/>
    <n v="20"/>
    <n v="350000"/>
    <n v="17500"/>
    <n v="52.5"/>
    <n v="150"/>
    <n v="350000"/>
    <n v="17500"/>
    <n v="4586"/>
    <s v="DUS"/>
    <n v="0"/>
    <n v="0"/>
    <n v="0"/>
    <n v="0"/>
    <n v="0"/>
    <n v="0"/>
    <n v="0"/>
    <n v="0"/>
    <n v="0"/>
    <n v="0"/>
    <n v="0"/>
    <n v="0"/>
    <x v="1"/>
    <n v="0"/>
    <n v="0"/>
    <n v="0"/>
    <n v="0"/>
  </r>
  <r>
    <n v="35"/>
    <n v="11000219"/>
    <s v="MELOXICAM 7,5 MG (DUS 20 TAB)"/>
    <s v="S01"/>
    <n v="20"/>
    <n v="700000"/>
    <n v="35000"/>
    <n v="52.5"/>
    <n v="75"/>
    <n v="700000"/>
    <n v="35000"/>
    <n v="3955"/>
    <s v="DUS"/>
    <n v="0"/>
    <n v="0"/>
    <n v="0"/>
    <n v="0"/>
    <n v="0"/>
    <n v="0"/>
    <n v="0"/>
    <n v="0"/>
    <n v="0"/>
    <n v="0"/>
    <n v="0"/>
    <n v="0"/>
    <x v="1"/>
    <n v="0"/>
    <n v="0"/>
    <n v="0"/>
    <n v="0"/>
  </r>
  <r>
    <n v="36"/>
    <n v="11000222"/>
    <s v="METOCLOPRAMID 10 MG (DUS 100 TAB)"/>
    <s v="S01"/>
    <n v="100"/>
    <n v="1000000"/>
    <n v="10000"/>
    <n v="140"/>
    <n v="125"/>
    <n v="1120000"/>
    <n v="11200"/>
    <n v="8100"/>
    <s v="DUS"/>
    <n v="0"/>
    <n v="0"/>
    <n v="0"/>
    <n v="0"/>
    <n v="0"/>
    <n v="0"/>
    <n v="0"/>
    <n v="0"/>
    <n v="0"/>
    <n v="0"/>
    <n v="0"/>
    <n v="0"/>
    <x v="1"/>
    <n v="0"/>
    <n v="0"/>
    <n v="0"/>
    <n v="0"/>
  </r>
  <r>
    <n v="37"/>
    <n v="11000221"/>
    <s v="METOCLOPRAMID 5 MG (DUS 100 TAB)"/>
    <s v="S01"/>
    <n v="100"/>
    <n v="3000000"/>
    <n v="30000"/>
    <n v="300"/>
    <n v="100"/>
    <n v="3000000"/>
    <n v="30000"/>
    <n v="4720"/>
    <s v="DUS"/>
    <n v="29400"/>
    <n v="1"/>
    <n v="138768000"/>
    <n v="29400"/>
    <n v="1"/>
    <n v="138768000"/>
    <n v="0"/>
    <n v="0"/>
    <n v="0"/>
    <n v="0"/>
    <n v="0"/>
    <n v="0"/>
    <x v="1"/>
    <n v="2940000"/>
    <n v="2940000"/>
    <n v="0"/>
    <n v="0"/>
  </r>
  <r>
    <n v="38"/>
    <n v="11000223"/>
    <s v="METRONIDAZOLE 250 MG (DUS 100 TAB)"/>
    <s v="S01"/>
    <n v="100"/>
    <n v="750000"/>
    <n v="7500"/>
    <n v="300"/>
    <n v="400"/>
    <n v="750000"/>
    <n v="7500"/>
    <n v="18302"/>
    <s v="DUS"/>
    <n v="0"/>
    <n v="0"/>
    <n v="0"/>
    <n v="0"/>
    <n v="0"/>
    <n v="0"/>
    <n v="0"/>
    <n v="0"/>
    <n v="0"/>
    <n v="0"/>
    <n v="0"/>
    <n v="0"/>
    <x v="1"/>
    <n v="0"/>
    <n v="0"/>
    <n v="0"/>
    <n v="0"/>
  </r>
  <r>
    <n v="39"/>
    <n v="11000225"/>
    <s v="METRONIDAZOLE 500 MG (DUS 100 TAB)"/>
    <s v="S01"/>
    <n v="100"/>
    <n v="500000"/>
    <n v="5000"/>
    <n v="280"/>
    <n v="650"/>
    <n v="430769.23076923075"/>
    <n v="4307.6923076923076"/>
    <n v="21597"/>
    <s v="DUS"/>
    <n v="24500"/>
    <n v="5.8035714285714297"/>
    <n v="529126500"/>
    <n v="9800"/>
    <n v="2.3214285714285716"/>
    <n v="211650600"/>
    <n v="9800"/>
    <n v="2.3214285714285716"/>
    <n v="211650600"/>
    <n v="4900"/>
    <n v="1.1607142857142858"/>
    <n v="105825300"/>
    <x v="1"/>
    <n v="2450000"/>
    <n v="980000"/>
    <n v="980000"/>
    <n v="490000"/>
  </r>
  <r>
    <n v="40"/>
    <n v="11000227"/>
    <s v="NIFEDIPIN 10 MG (DUS 100 TAB)"/>
    <s v="S01"/>
    <n v="100"/>
    <n v="1000000"/>
    <n v="10000"/>
    <n v="300"/>
    <n v="300"/>
    <n v="1000000"/>
    <n v="10000"/>
    <n v="17197"/>
    <s v="DUS"/>
    <n v="29400"/>
    <n v="3"/>
    <n v="505591800"/>
    <n v="19600"/>
    <n v="2"/>
    <n v="337061200"/>
    <n v="9800"/>
    <n v="1"/>
    <n v="168530600"/>
    <n v="0"/>
    <n v="0"/>
    <n v="0"/>
    <x v="3"/>
    <n v="2940000"/>
    <n v="1960000"/>
    <n v="980000"/>
    <n v="0"/>
  </r>
  <r>
    <n v="41"/>
    <n v="11000229"/>
    <s v="ORALIT (DUS 100 SASE)"/>
    <s v="S01"/>
    <n v="100"/>
    <n v="34000"/>
    <n v="340"/>
    <n v="280.8"/>
    <n v="4.0999999999999996"/>
    <n v="68487.804878048788"/>
    <n v="684.87804878048792"/>
    <n v="64469"/>
    <s v="DUS"/>
    <n v="8663"/>
    <n v="12.907109424966567"/>
    <n v="558494947"/>
    <n v="8663"/>
    <n v="12.907109424966567"/>
    <n v="558494947"/>
    <n v="0"/>
    <n v="0"/>
    <n v="0"/>
    <n v="0"/>
    <n v="0"/>
    <n v="0"/>
    <x v="4"/>
    <n v="866300"/>
    <n v="866300"/>
    <n v="0"/>
    <n v="0"/>
  </r>
  <r>
    <n v="42"/>
    <n v="11000232"/>
    <s v="PARACETAMOL SIRUP (BTL 60 ML)"/>
    <s v="S01"/>
    <n v="1"/>
    <n v="15000"/>
    <n v="15000"/>
    <n v="900"/>
    <n v="60"/>
    <n v="15000"/>
    <n v="15000"/>
    <n v="3968"/>
    <s v="BT"/>
    <n v="44100"/>
    <n v="3"/>
    <n v="174988800"/>
    <n v="0"/>
    <n v="0"/>
    <n v="0"/>
    <n v="0"/>
    <n v="0"/>
    <n v="0"/>
    <n v="44100"/>
    <n v="3"/>
    <n v="174988800"/>
    <x v="2"/>
    <n v="44100"/>
    <n v="0"/>
    <n v="0"/>
    <n v="44100"/>
  </r>
  <r>
    <n v="43"/>
    <n v="11000233"/>
    <s v="PHENOBARBITAL 30 MG TAB (DUS 100 TAB)"/>
    <s v="S01"/>
    <n v="100"/>
    <n v="2400000"/>
    <n v="24000"/>
    <n v="300"/>
    <n v="125"/>
    <n v="2400000"/>
    <n v="24000"/>
    <n v="11967"/>
    <s v="DUS"/>
    <n v="0"/>
    <n v="0"/>
    <n v="0"/>
    <n v="0"/>
    <n v="0"/>
    <n v="0"/>
    <n v="0"/>
    <n v="0"/>
    <n v="0"/>
    <n v="0"/>
    <n v="0"/>
    <n v="0"/>
    <x v="1"/>
    <n v="0"/>
    <n v="0"/>
    <n v="0"/>
    <n v="0"/>
  </r>
  <r>
    <n v="44"/>
    <n v="11000241"/>
    <s v="PIROXICAM 10 MG (DUS 100 TAB)"/>
    <s v="S01"/>
    <n v="100"/>
    <n v="2000000"/>
    <n v="20000"/>
    <n v="300"/>
    <n v="150"/>
    <n v="2000000"/>
    <n v="20000"/>
    <n v="11434"/>
    <s v="DUS"/>
    <n v="0"/>
    <n v="0"/>
    <n v="0"/>
    <n v="0"/>
    <n v="0"/>
    <n v="0"/>
    <n v="0"/>
    <n v="0"/>
    <n v="0"/>
    <n v="0"/>
    <n v="0"/>
    <n v="0"/>
    <x v="1"/>
    <n v="0"/>
    <n v="0"/>
    <n v="0"/>
    <n v="0"/>
  </r>
  <r>
    <n v="45"/>
    <n v="11000243"/>
    <s v="PIROXICAM 20 MG (DUS 100 TAB)"/>
    <s v="S01"/>
    <n v="100"/>
    <n v="1200000"/>
    <n v="12000"/>
    <n v="280"/>
    <n v="250"/>
    <n v="1120000"/>
    <n v="11200"/>
    <n v="14176"/>
    <s v="DUS"/>
    <n v="307328"/>
    <n v="28"/>
    <n v="4356681728"/>
    <n v="134848"/>
    <n v="12.285714285714286"/>
    <n v="1911605248"/>
    <n v="113680"/>
    <n v="10.357142857142858"/>
    <n v="1611527680"/>
    <n v="58800"/>
    <n v="5.3571428571428568"/>
    <n v="833548800"/>
    <x v="1"/>
    <n v="30732800"/>
    <n v="13484800"/>
    <n v="11368000"/>
    <n v="5880000"/>
  </r>
  <r>
    <n v="46"/>
    <n v="11000248"/>
    <s v="PYRANTEL 125 MG (DUS 100 TAB)"/>
    <s v="S01"/>
    <n v="100"/>
    <n v="450000"/>
    <n v="4500"/>
    <n v="252"/>
    <n v="560"/>
    <n v="450000"/>
    <n v="4500"/>
    <n v="40043"/>
    <s v="DUS"/>
    <n v="13230"/>
    <n v="3"/>
    <n v="529768890"/>
    <n v="8820"/>
    <n v="2"/>
    <n v="353179260"/>
    <n v="0"/>
    <n v="0"/>
    <n v="0"/>
    <n v="4410"/>
    <n v="1"/>
    <n v="176589630"/>
    <x v="1"/>
    <n v="1323000"/>
    <n v="882000"/>
    <n v="0"/>
    <n v="441000"/>
  </r>
  <r>
    <n v="47"/>
    <n v="11000251"/>
    <s v="PYRAZINAMIDE 500 MG (DUS 100 TAB)"/>
    <s v="S01"/>
    <n v="100"/>
    <n v="500000"/>
    <n v="5000"/>
    <n v="350"/>
    <n v="700"/>
    <n v="500000"/>
    <n v="5000"/>
    <n v="29386"/>
    <s v="DUS"/>
    <n v="9800"/>
    <n v="2"/>
    <n v="287982800"/>
    <n v="4900"/>
    <n v="1"/>
    <n v="143991400"/>
    <n v="4900"/>
    <n v="1"/>
    <n v="143991400"/>
    <n v="0"/>
    <n v="0"/>
    <n v="0"/>
    <x v="1"/>
    <n v="980000"/>
    <n v="490000"/>
    <n v="490000"/>
    <n v="0"/>
  </r>
  <r>
    <n v="48"/>
    <n v="11000253"/>
    <s v="QUININE 222 MG TAB (DUS 60 TAB)"/>
    <s v="S01"/>
    <n v="60"/>
    <n v="1200000"/>
    <n v="20000"/>
    <n v="318"/>
    <n v="265"/>
    <n v="1200000"/>
    <n v="20000"/>
    <n v="23349"/>
    <s v="DUS"/>
    <n v="0"/>
    <n v="0"/>
    <n v="0"/>
    <n v="0"/>
    <n v="0"/>
    <n v="0"/>
    <n v="0"/>
    <n v="0"/>
    <n v="0"/>
    <n v="0"/>
    <n v="0"/>
    <n v="0"/>
    <x v="3"/>
    <n v="0"/>
    <n v="0"/>
    <n v="0"/>
    <n v="0"/>
  </r>
  <r>
    <n v="49"/>
    <n v="11000256"/>
    <s v="RANITIDIN 150 MG (DUS 30 TAB)"/>
    <s v="S01"/>
    <n v="30"/>
    <n v="600000"/>
    <n v="20000"/>
    <n v="150"/>
    <n v="250"/>
    <n v="600000"/>
    <n v="20000"/>
    <n v="11088"/>
    <s v="DUS"/>
    <n v="0"/>
    <n v="0"/>
    <n v="0"/>
    <n v="0"/>
    <n v="0"/>
    <n v="0"/>
    <n v="0"/>
    <n v="0"/>
    <n v="0"/>
    <n v="0"/>
    <n v="0"/>
    <n v="0"/>
    <x v="3"/>
    <n v="0"/>
    <n v="0"/>
    <n v="0"/>
    <n v="0"/>
  </r>
  <r>
    <n v="50"/>
    <n v="11000259"/>
    <s v="SALBUTAMOL 2 MG (DUS 100 TAB)"/>
    <s v="S01"/>
    <n v="100"/>
    <n v="2400000"/>
    <n v="24000"/>
    <n v="280"/>
    <n v="110"/>
    <n v="2545454.5454545454"/>
    <n v="25454.545454545456"/>
    <n v="8849"/>
    <s v="DUS"/>
    <n v="211680"/>
    <n v="8.4857142857142858"/>
    <n v="1873156320"/>
    <n v="70560"/>
    <n v="2.8285714285714283"/>
    <n v="624385440"/>
    <n v="70560"/>
    <n v="2.8285714285714283"/>
    <n v="624385440"/>
    <n v="70560"/>
    <n v="2.8285714285714283"/>
    <n v="624385440"/>
    <x v="1"/>
    <n v="21168000"/>
    <n v="7056000"/>
    <n v="7056000"/>
    <n v="7056000"/>
  </r>
  <r>
    <n v="51"/>
    <n v="11000262"/>
    <s v="SALBUTAMOL 4 MG (DUS 100 TAB)"/>
    <s v="S01"/>
    <n v="100"/>
    <n v="2400000"/>
    <n v="24000"/>
    <n v="300"/>
    <n v="100"/>
    <n v="3000000"/>
    <n v="30000"/>
    <n v="9274"/>
    <s v="DUS"/>
    <n v="164640"/>
    <n v="5.6"/>
    <n v="1526871360"/>
    <n v="117600"/>
    <n v="4"/>
    <n v="1090622400"/>
    <n v="23520"/>
    <n v="0.8"/>
    <n v="218124480"/>
    <n v="23520"/>
    <n v="0.8"/>
    <n v="218124480"/>
    <x v="1"/>
    <n v="16464000"/>
    <n v="11760000"/>
    <n v="2352000"/>
    <n v="2352000"/>
  </r>
  <r>
    <n v="52"/>
    <n v="11000264"/>
    <s v="SIMVASTATIN 10 MG (DUS 50 TAB)"/>
    <s v="S01"/>
    <n v="50"/>
    <n v="1500000"/>
    <n v="30000"/>
    <n v="300"/>
    <n v="100"/>
    <n v="3000000"/>
    <n v="60000"/>
    <n v="7421"/>
    <s v="DUS"/>
    <n v="176400"/>
    <n v="3"/>
    <n v="811263600"/>
    <n v="88200"/>
    <n v="1.5"/>
    <n v="405631800"/>
    <n v="58800"/>
    <n v="1"/>
    <n v="270421200"/>
    <n v="29400"/>
    <n v="0.5"/>
    <n v="135210600"/>
    <x v="1"/>
    <n v="8820000"/>
    <n v="4410000"/>
    <n v="2940000"/>
    <n v="1470000"/>
  </r>
  <r>
    <n v="53"/>
    <n v="11000266"/>
    <s v="SIMVASTATIN 20 MG (DUS 50 TAB)"/>
    <s v="S01"/>
    <n v="50"/>
    <n v="1333350"/>
    <n v="26667"/>
    <n v="300"/>
    <n v="200"/>
    <n v="1500000"/>
    <n v="30000"/>
    <n v="6473"/>
    <s v="DUS"/>
    <n v="522673"/>
    <n v="17.77799319727891"/>
    <n v="3383262329"/>
    <n v="235203"/>
    <n v="8.0001020408163264"/>
    <n v="1522469019"/>
    <n v="130668"/>
    <n v="4.4444897959183676"/>
    <n v="845813964"/>
    <n v="156802"/>
    <n v="5.3334013605442179"/>
    <n v="1014979346"/>
    <x v="1"/>
    <n v="26133650"/>
    <n v="11760150"/>
    <n v="6533400"/>
    <n v="7840100"/>
  </r>
  <r>
    <n v="54"/>
    <n v="11000268"/>
    <s v="SULFADOXINE PYRIMETHAMINE (DUS 100 TAB)"/>
    <s v="S01"/>
    <n v="100"/>
    <n v="240000"/>
    <n v="2400"/>
    <n v="168"/>
    <n v="700"/>
    <n v="240000"/>
    <n v="2400"/>
    <n v="83467"/>
    <s v="DUS"/>
    <n v="0"/>
    <n v="0"/>
    <n v="0"/>
    <n v="0"/>
    <n v="0"/>
    <n v="0"/>
    <n v="0"/>
    <n v="0"/>
    <n v="0"/>
    <n v="0"/>
    <n v="0"/>
    <n v="0"/>
    <x v="1"/>
    <n v="0"/>
    <n v="0"/>
    <n v="0"/>
    <n v="0"/>
  </r>
  <r>
    <n v="55"/>
    <n v="11000793"/>
    <s v="TABLET TAMBAH DARAH NEO (TSG)(DUS100TAB)"/>
    <s v="S01"/>
    <n v="100"/>
    <n v="266600"/>
    <n v="2666"/>
    <n v="280"/>
    <n v="380"/>
    <n v="736842.10526315786"/>
    <n v="7368.4210526315783"/>
    <n v="23100"/>
    <s v="DUS"/>
    <n v="750404"/>
    <n v="103.91892128279885"/>
    <n v="17334332400"/>
    <n v="286236"/>
    <n v="39.639096209912537"/>
    <n v="6612051600"/>
    <n v="232084"/>
    <n v="32.139912536443155"/>
    <n v="5361140400"/>
    <n v="232084"/>
    <n v="32.139912536443155"/>
    <n v="5361140400"/>
    <x v="3"/>
    <n v="75040400"/>
    <n v="28623600"/>
    <n v="23208400"/>
    <n v="23208400"/>
  </r>
  <r>
    <n v="56"/>
    <n v="11000274"/>
    <s v="VERAPAMIL  80 MG (DUS 100 TAB)"/>
    <s v="S01"/>
    <n v="100"/>
    <n v="400000"/>
    <n v="4000"/>
    <n v="92"/>
    <n v="230"/>
    <n v="400000"/>
    <n v="4000"/>
    <n v="33824"/>
    <s v="DUS"/>
    <n v="7840"/>
    <n v="2"/>
    <n v="265180160"/>
    <n v="7840"/>
    <n v="2"/>
    <n v="265180160"/>
    <n v="0"/>
    <n v="0"/>
    <n v="0"/>
    <n v="0"/>
    <n v="0"/>
    <n v="0"/>
    <x v="3"/>
    <n v="784000"/>
    <n v="784000"/>
    <n v="0"/>
    <n v="0"/>
  </r>
  <r>
    <n v="57"/>
    <n v="11000275"/>
    <s v="VITAMIN B1 100 MG TAB(SUPL)(DUS 100 TAB)"/>
    <s v="S01"/>
    <n v="100"/>
    <n v="1300000"/>
    <n v="13000"/>
    <n v="292.5"/>
    <n v="225"/>
    <n v="1300000"/>
    <n v="13000"/>
    <n v="16015"/>
    <s v="DUS"/>
    <n v="12740"/>
    <n v="1"/>
    <n v="204031100"/>
    <n v="0"/>
    <n v="0"/>
    <n v="0"/>
    <n v="12740"/>
    <n v="1"/>
    <n v="204031100"/>
    <n v="0"/>
    <n v="0"/>
    <n v="0"/>
    <x v="1"/>
    <n v="1274000"/>
    <n v="0"/>
    <n v="1274000"/>
    <n v="0"/>
  </r>
  <r>
    <n v="58"/>
    <n v="11000488"/>
    <s v="VITAMIN B1 50 MG (SUPLEMEN)(DUS100TAB)"/>
    <s v="S01"/>
    <n v="100"/>
    <n v="2560000"/>
    <n v="25600"/>
    <n v="280"/>
    <n v="125"/>
    <n v="2240000"/>
    <n v="22400"/>
    <n v="12153"/>
    <s v="DUS"/>
    <n v="87808"/>
    <n v="4"/>
    <n v="1067130624"/>
    <n v="0"/>
    <n v="0"/>
    <n v="0"/>
    <n v="43904"/>
    <n v="2"/>
    <n v="533565312"/>
    <n v="43904"/>
    <n v="2"/>
    <n v="533565312"/>
    <x v="1"/>
    <n v="8780800"/>
    <n v="0"/>
    <n v="4390400"/>
    <n v="4390400"/>
  </r>
  <r>
    <n v="59"/>
    <n v="11000485"/>
    <s v="VITAMIN B12 50 MCG (SUPLEMEN)(DUS100TAB)"/>
    <s v="S01"/>
    <n v="100"/>
    <n v="3000000"/>
    <n v="30000"/>
    <n v="300"/>
    <n v="100"/>
    <n v="3000000"/>
    <n v="30000"/>
    <n v="8474"/>
    <s v="DUS"/>
    <n v="0"/>
    <n v="0"/>
    <n v="0"/>
    <n v="0"/>
    <n v="0"/>
    <n v="0"/>
    <n v="0"/>
    <n v="0"/>
    <n v="0"/>
    <n v="0"/>
    <n v="0"/>
    <n v="0"/>
    <x v="1"/>
    <n v="0"/>
    <n v="0"/>
    <n v="0"/>
    <n v="0"/>
  </r>
  <r>
    <n v="60"/>
    <n v="11000486"/>
    <s v="VITAMIN B6 10 MG (SUPLEMEN)(DUS100TAB)"/>
    <s v="S01"/>
    <n v="100"/>
    <n v="3000000"/>
    <n v="30000"/>
    <n v="280"/>
    <n v="100"/>
    <n v="2800000"/>
    <n v="28000"/>
    <n v="8650"/>
    <s v="DUS"/>
    <n v="352800"/>
    <n v="12.857142857142858"/>
    <n v="3051720000"/>
    <n v="117600"/>
    <n v="4.2857142857142856"/>
    <n v="1017240000"/>
    <n v="117600"/>
    <n v="4.2857142857142856"/>
    <n v="1017240000"/>
    <n v="117600"/>
    <n v="4.2857142857142856"/>
    <n v="1017240000"/>
    <x v="1"/>
    <n v="35280000"/>
    <n v="11760000"/>
    <n v="11760000"/>
    <n v="11760000"/>
  </r>
  <r>
    <n v="61"/>
    <n v="11000489"/>
    <s v="VITAMIN C 250 MG TAB (SM)(DUS 100 TAB)"/>
    <s v="S01"/>
    <n v="100"/>
    <n v="1000000"/>
    <n v="10000"/>
    <n v="300"/>
    <n v="350"/>
    <n v="857142.85714285716"/>
    <n v="8571.4285714285725"/>
    <n v="14078"/>
    <s v="DUS"/>
    <n v="295220"/>
    <n v="35.145238095238092"/>
    <n v="4156107160"/>
    <n v="144028"/>
    <n v="17.146190476190476"/>
    <n v="2027626184"/>
    <n v="75596"/>
    <n v="8.9995238095238097"/>
    <n v="1064240488"/>
    <n v="75596"/>
    <n v="8.9995238095238097"/>
    <n v="1064240488"/>
    <x v="1"/>
    <n v="29522000"/>
    <n v="14402800"/>
    <n v="7559600"/>
    <n v="7559600"/>
  </r>
  <r>
    <n v="62"/>
    <n v="11000283"/>
    <s v="VITAMIN C 100 MG TAB(SUPL)(DUS 100TAB)"/>
    <s v="S01"/>
    <n v="100"/>
    <n v="2000000"/>
    <n v="20000"/>
    <n v="280"/>
    <n v="100"/>
    <n v="2800000"/>
    <n v="28000"/>
    <n v="10336"/>
    <s v="DUS"/>
    <n v="39200"/>
    <n v="1.4285714285714286"/>
    <n v="405171200"/>
    <n v="19600"/>
    <n v="0.7142857142857143"/>
    <n v="202585600"/>
    <n v="19600"/>
    <n v="0.7142857142857143"/>
    <n v="202585600"/>
    <n v="0"/>
    <n v="0"/>
    <n v="0"/>
    <x v="1"/>
    <n v="3920000"/>
    <n v="1960000"/>
    <n v="1960000"/>
    <n v="0"/>
  </r>
  <r>
    <n v="63"/>
    <n v="11000288"/>
    <s v="VITAMIN C 50 MG TAB (SUPL)(DUS 100 TAB)"/>
    <s v="S01"/>
    <n v="100"/>
    <n v="2400000"/>
    <n v="24000"/>
    <n v="150"/>
    <n v="100"/>
    <n v="1500000"/>
    <n v="15000"/>
    <n v="8079"/>
    <s v="DUS"/>
    <n v="1176000"/>
    <n v="80"/>
    <n v="9500904000"/>
    <n v="352800"/>
    <n v="24"/>
    <n v="2850271200"/>
    <n v="411600"/>
    <n v="28"/>
    <n v="3325316400"/>
    <n v="411600"/>
    <n v="28"/>
    <n v="3325316400"/>
    <x v="1"/>
    <n v="117600000"/>
    <n v="35280000"/>
    <n v="41160000"/>
    <n v="41160000"/>
  </r>
  <r>
    <n v="64"/>
    <n v="11000167"/>
    <s v="CHLORPROMAZIN 100 MG (DUS 100 TAB)"/>
    <s v="S01"/>
    <n v="100"/>
    <n v="750000"/>
    <n v="7500"/>
    <n v="280"/>
    <n v="400"/>
    <n v="700000"/>
    <n v="7000"/>
    <n v="32341"/>
    <s v="DUS"/>
    <n v="0"/>
    <n v="0"/>
    <n v="0"/>
    <n v="0"/>
    <n v="0"/>
    <n v="0"/>
    <n v="0"/>
    <n v="0"/>
    <n v="0"/>
    <n v="0"/>
    <n v="0"/>
    <n v="0"/>
    <x v="3"/>
    <n v="0"/>
    <n v="0"/>
    <n v="0"/>
    <n v="0"/>
  </r>
  <r>
    <n v="65"/>
    <n v="11000213"/>
    <s v="KETOCONAZOLE 200 MG (DUS 50 TAB)"/>
    <s v="S01"/>
    <n v="50"/>
    <n v="400000"/>
    <n v="8000"/>
    <n v="140"/>
    <n v="300"/>
    <n v="466666.66666666669"/>
    <n v="9333.3333333333339"/>
    <n v="20718"/>
    <s v="DUS"/>
    <n v="0"/>
    <n v="0"/>
    <n v="0"/>
    <n v="0"/>
    <n v="0"/>
    <n v="0"/>
    <n v="0"/>
    <n v="0"/>
    <n v="0"/>
    <n v="0"/>
    <n v="0"/>
    <n v="0"/>
    <x v="1"/>
    <n v="0"/>
    <n v="0"/>
    <n v="0"/>
    <n v="0"/>
  </r>
  <r>
    <n v="66"/>
    <n v="11002004"/>
    <s v="HYDROXYCHLOROQUINE 200 MG (DUS 100 TAB)"/>
    <s v="S02"/>
    <n v="100"/>
    <n v="425000"/>
    <n v="4250"/>
    <n v="150"/>
    <n v="300"/>
    <n v="500000"/>
    <n v="5000"/>
    <n v="444843"/>
    <s v="DUS"/>
    <n v="0"/>
    <n v="0"/>
    <n v="0"/>
    <n v="0"/>
    <n v="0"/>
    <n v="0"/>
    <n v="0"/>
    <n v="0"/>
    <n v="0"/>
    <n v="0"/>
    <n v="0"/>
    <n v="0"/>
    <x v="3"/>
    <n v="0"/>
    <n v="0"/>
    <n v="0"/>
    <n v="0"/>
  </r>
  <r>
    <m/>
    <m/>
    <s v="SUB TOTAL S01"/>
    <m/>
    <m/>
    <m/>
    <m/>
    <m/>
    <m/>
    <m/>
    <m/>
    <m/>
    <m/>
    <m/>
    <m/>
    <n v="68184133364"/>
    <m/>
    <m/>
    <n v="26213399128"/>
    <m/>
    <m/>
    <n v="22125104547"/>
    <m/>
    <m/>
    <n v="19845629689"/>
    <x v="0"/>
    <m/>
    <m/>
    <m/>
    <m/>
  </r>
  <r>
    <m/>
    <m/>
    <m/>
    <m/>
    <m/>
    <m/>
    <m/>
    <m/>
    <m/>
    <m/>
    <m/>
    <m/>
    <m/>
    <m/>
    <m/>
    <m/>
    <m/>
    <m/>
    <m/>
    <m/>
    <m/>
    <m/>
    <m/>
    <m/>
    <m/>
    <x v="0"/>
    <m/>
    <m/>
    <m/>
    <m/>
  </r>
  <r>
    <m/>
    <s v="S02"/>
    <s v="OTC &amp; HERBAL"/>
    <m/>
    <m/>
    <m/>
    <m/>
    <m/>
    <m/>
    <m/>
    <m/>
    <m/>
    <m/>
    <m/>
    <m/>
    <m/>
    <m/>
    <m/>
    <m/>
    <m/>
    <m/>
    <m/>
    <m/>
    <m/>
    <m/>
    <x v="0"/>
    <m/>
    <m/>
    <m/>
    <m/>
  </r>
  <r>
    <n v="1"/>
    <n v="11000155"/>
    <s v="ASIFIT  KAPLET-BLISTER 3X10 KAPL"/>
    <s v="S02"/>
    <n v="30"/>
    <n v="399990"/>
    <n v="13333"/>
    <n v="130"/>
    <n v="700"/>
    <n v="185714.28571428571"/>
    <n v="6190.4761904761899"/>
    <n v="13214"/>
    <s v="DUS"/>
    <n v="78398"/>
    <n v="12.922747252747254"/>
    <n v="1035951172"/>
    <n v="52265"/>
    <n v="8.6151098901098901"/>
    <n v="690629710"/>
    <n v="26133"/>
    <n v="4.3076373626373634"/>
    <n v="345321462"/>
    <n v="0"/>
    <n v="0"/>
    <n v="0"/>
    <x v="5"/>
    <n v="2351940"/>
    <n v="1567950"/>
    <n v="783990"/>
    <n v="0"/>
  </r>
  <r>
    <n v="2"/>
    <n v="11000157"/>
    <s v="BATUGIN ELIXIR -BT 120 ML"/>
    <s v="S02"/>
    <n v="1"/>
    <n v="25000"/>
    <n v="25000"/>
    <n v="3000"/>
    <n v="120"/>
    <n v="25000"/>
    <n v="25000"/>
    <n v="4346"/>
    <s v="BT"/>
    <n v="196000"/>
    <n v="8"/>
    <n v="851816000"/>
    <n v="122500"/>
    <n v="5"/>
    <n v="532385000"/>
    <n v="24500"/>
    <n v="1"/>
    <n v="106477000"/>
    <n v="49000"/>
    <n v="2"/>
    <n v="212954000"/>
    <x v="6"/>
    <n v="196000"/>
    <n v="122500"/>
    <n v="24500"/>
    <n v="49000"/>
  </r>
  <r>
    <n v="3"/>
    <n v="11000158"/>
    <s v="BATUGIN ELIXIR -BT 300 ML"/>
    <s v="S02"/>
    <n v="1"/>
    <n v="10000"/>
    <n v="10000"/>
    <n v="3000"/>
    <n v="300"/>
    <n v="10000"/>
    <n v="10000"/>
    <n v="8210"/>
    <s v="BT"/>
    <n v="196000"/>
    <n v="20"/>
    <n v="1609160000"/>
    <n v="127400"/>
    <n v="13"/>
    <n v="1045954000"/>
    <n v="39200"/>
    <n v="4"/>
    <n v="321832000"/>
    <n v="29400"/>
    <n v="3"/>
    <n v="241374000"/>
    <x v="6"/>
    <n v="196000"/>
    <n v="127400"/>
    <n v="39200"/>
    <n v="29400"/>
  </r>
  <r>
    <n v="4"/>
    <n v="11000159"/>
    <s v="BATUGIN SIRUP-SACHET 15 ML"/>
    <s v="S02"/>
    <n v="6"/>
    <n v="96774"/>
    <n v="16129"/>
    <m/>
    <n v="6"/>
    <n v="96774"/>
    <n v="16129"/>
    <n v="9565"/>
    <s v="DUS"/>
    <n v="0"/>
    <n v="0"/>
    <n v="0"/>
    <n v="0"/>
    <n v="0"/>
    <n v="0"/>
    <n v="0"/>
    <n v="0"/>
    <n v="0"/>
    <n v="0"/>
    <n v="0"/>
    <n v="0"/>
    <x v="6"/>
    <n v="0"/>
    <n v="0"/>
    <n v="0"/>
    <n v="0"/>
  </r>
  <r>
    <n v="5"/>
    <n v="11000189"/>
    <s v="ENKASARI CAIRAN-BT 120 ML"/>
    <s v="S02"/>
    <n v="1"/>
    <n v="30000"/>
    <n v="30000"/>
    <m/>
    <n v="1"/>
    <n v="30000"/>
    <n v="30000"/>
    <n v="3544"/>
    <s v="BT"/>
    <n v="0"/>
    <n v="0"/>
    <n v="0"/>
    <n v="0"/>
    <n v="0"/>
    <n v="0"/>
    <n v="0"/>
    <n v="0"/>
    <n v="0"/>
    <n v="0"/>
    <n v="0"/>
    <n v="0"/>
    <x v="7"/>
    <n v="0"/>
    <n v="0"/>
    <n v="0"/>
    <n v="0"/>
  </r>
  <r>
    <n v="6"/>
    <n v="11002046"/>
    <s v="ENKASARI HERBAL (BTL@120 ML)"/>
    <s v="S02"/>
    <n v="1"/>
    <n v="30000"/>
    <n v="30000"/>
    <n v="900"/>
    <n v="120"/>
    <n v="7500"/>
    <n v="7500"/>
    <n v="3604"/>
    <s v="BT"/>
    <n v="220500"/>
    <n v="30"/>
    <n v="794682000"/>
    <n v="73500"/>
    <n v="10"/>
    <n v="264894000"/>
    <n v="73500"/>
    <n v="10"/>
    <n v="264894000"/>
    <n v="73500"/>
    <n v="10"/>
    <n v="264894000"/>
    <x v="7"/>
    <n v="220500"/>
    <n v="73500"/>
    <n v="73500"/>
    <n v="73500"/>
  </r>
  <r>
    <n v="7"/>
    <n v="11000197"/>
    <s v="FITUNO KAPLET-BLISTER 3X10 KAPLET"/>
    <s v="S02"/>
    <n v="30"/>
    <n v="375000"/>
    <n v="12500"/>
    <n v="262.5"/>
    <n v="700"/>
    <n v="375000"/>
    <n v="12500"/>
    <n v="13629"/>
    <s v="DUS"/>
    <n v="73500"/>
    <n v="6"/>
    <n v="1001731500"/>
    <n v="24500"/>
    <n v="2"/>
    <n v="333910500"/>
    <n v="24500"/>
    <n v="2"/>
    <n v="333910500"/>
    <n v="24500"/>
    <n v="2"/>
    <n v="333910500"/>
    <x v="5"/>
    <n v="2205000"/>
    <n v="735000"/>
    <n v="735000"/>
    <n v="735000"/>
  </r>
  <r>
    <n v="8"/>
    <n v="11001784"/>
    <s v="FITUNO IMMUNE KIDS 60ML"/>
    <s v="S02"/>
    <n v="1"/>
    <n v="16667"/>
    <n v="16667"/>
    <n v="1000"/>
    <n v="60"/>
    <n v="16666.666666666668"/>
    <n v="16666.666666666668"/>
    <n v="13019"/>
    <s v="BT"/>
    <n v="65335"/>
    <n v="4.0001020408163264"/>
    <n v="850596365"/>
    <n v="16334"/>
    <n v="1.0000408163265306"/>
    <n v="212652346"/>
    <n v="16334"/>
    <n v="1.0000408163265306"/>
    <n v="212652346"/>
    <n v="32667"/>
    <n v="2.0000204081632651"/>
    <n v="425291673"/>
    <x v="6"/>
    <n v="65335"/>
    <n v="16334"/>
    <n v="16334"/>
    <n v="32667"/>
  </r>
  <r>
    <n v="9"/>
    <n v="11001823"/>
    <s v="FITUNO IMMUNE KIDS 100ML"/>
    <s v="S02"/>
    <n v="1"/>
    <n v="10000"/>
    <n v="10000"/>
    <n v="1000"/>
    <n v="100"/>
    <n v="10000"/>
    <n v="10000"/>
    <n v="17960"/>
    <s v="BT"/>
    <n v="58800"/>
    <n v="6"/>
    <n v="1056048000"/>
    <n v="19600"/>
    <n v="2"/>
    <n v="352016000"/>
    <n v="19600"/>
    <n v="2"/>
    <n v="352016000"/>
    <n v="19600"/>
    <n v="2"/>
    <n v="352016000"/>
    <x v="6"/>
    <n v="58800"/>
    <n v="19600"/>
    <n v="19600"/>
    <n v="19600"/>
  </r>
  <r>
    <n v="10"/>
    <n v="11001414"/>
    <s v="ASIFIT PLUS FENUGREEK (3 x 10 Tab)"/>
    <s v="S02"/>
    <n v="30"/>
    <n v="73680"/>
    <n v="2456"/>
    <n v="120"/>
    <n v="950"/>
    <n v="126315.78947368421"/>
    <n v="4210.5263157894742"/>
    <n v="25329"/>
    <s v="DUS"/>
    <n v="9910"/>
    <n v="2.4016581632653056"/>
    <n v="251010390"/>
    <n v="9910"/>
    <n v="2.4016581632653056"/>
    <n v="251010390"/>
    <n v="0"/>
    <n v="0"/>
    <n v="0"/>
    <n v="0"/>
    <n v="0"/>
    <n v="0"/>
    <x v="5"/>
    <n v="297300"/>
    <n v="297300"/>
    <n v="0"/>
    <n v="0"/>
  </r>
  <r>
    <m/>
    <m/>
    <s v="SUB TOTAL S02"/>
    <m/>
    <m/>
    <m/>
    <m/>
    <m/>
    <m/>
    <m/>
    <m/>
    <m/>
    <m/>
    <m/>
    <m/>
    <n v="7450995427"/>
    <m/>
    <m/>
    <n v="3683451946"/>
    <m/>
    <m/>
    <n v="1937103308"/>
    <m/>
    <m/>
    <n v="1830440173"/>
    <x v="0"/>
    <m/>
    <m/>
    <m/>
    <m/>
  </r>
  <r>
    <m/>
    <m/>
    <m/>
    <m/>
    <m/>
    <m/>
    <m/>
    <m/>
    <m/>
    <m/>
    <m/>
    <m/>
    <m/>
    <m/>
    <m/>
    <m/>
    <m/>
    <m/>
    <m/>
    <m/>
    <m/>
    <m/>
    <m/>
    <m/>
    <m/>
    <x v="0"/>
    <m/>
    <m/>
    <m/>
    <m/>
  </r>
  <r>
    <m/>
    <s v="S04"/>
    <s v="ETHICAL"/>
    <m/>
    <m/>
    <m/>
    <m/>
    <m/>
    <m/>
    <m/>
    <m/>
    <m/>
    <m/>
    <m/>
    <m/>
    <m/>
    <m/>
    <m/>
    <m/>
    <m/>
    <m/>
    <m/>
    <m/>
    <m/>
    <m/>
    <x v="0"/>
    <m/>
    <m/>
    <m/>
    <m/>
  </r>
  <r>
    <n v="1"/>
    <n v="11000163"/>
    <s v="CARTYLO 80 MG-STRIP 10X10 TABLET"/>
    <s v="S04"/>
    <n v="100"/>
    <n v="400000"/>
    <n v="4000"/>
    <n v="120"/>
    <n v="150"/>
    <n v="800000"/>
    <n v="8000"/>
    <n v="20372"/>
    <s v="DUS"/>
    <n v="31360"/>
    <n v="4"/>
    <n v="638865920"/>
    <n v="7840"/>
    <n v="1"/>
    <n v="159716480"/>
    <n v="11760"/>
    <n v="1.5"/>
    <n v="239574720"/>
    <n v="11760"/>
    <n v="1.5"/>
    <n v="239574720"/>
    <x v="3"/>
    <n v="3136000"/>
    <n v="784000"/>
    <n v="1176000"/>
    <n v="1176000"/>
  </r>
  <r>
    <n v="2"/>
    <n v="11000214"/>
    <s v="FUNGORAL 200 MG-STRIP 5X10 TABLET"/>
    <s v="S04"/>
    <n v="50"/>
    <n v="400000"/>
    <n v="8000"/>
    <n v="120"/>
    <n v="300"/>
    <n v="400000"/>
    <n v="8000"/>
    <n v="20252"/>
    <s v="DUS"/>
    <n v="0"/>
    <n v="0"/>
    <n v="0"/>
    <n v="0"/>
    <n v="0"/>
    <n v="0"/>
    <n v="0"/>
    <n v="0"/>
    <n v="0"/>
    <n v="0"/>
    <n v="0"/>
    <n v="0"/>
    <x v="1"/>
    <n v="0"/>
    <n v="0"/>
    <n v="0"/>
    <n v="0"/>
  </r>
  <r>
    <n v="3"/>
    <n v="11000206"/>
    <s v="ISONAT 5 MG-STRIP 5X10 TABLET"/>
    <s v="S04"/>
    <n v="50"/>
    <n v="625000"/>
    <n v="12500"/>
    <n v="50"/>
    <n v="80"/>
    <n v="625000"/>
    <n v="12500"/>
    <n v="7898"/>
    <s v="DUS"/>
    <n v="12250"/>
    <n v="1"/>
    <n v="96750500"/>
    <n v="12250"/>
    <n v="1"/>
    <n v="96750500"/>
    <n v="0"/>
    <n v="0"/>
    <n v="0"/>
    <n v="0"/>
    <n v="0"/>
    <n v="0"/>
    <x v="1"/>
    <n v="612500"/>
    <n v="612500"/>
    <n v="0"/>
    <n v="0"/>
  </r>
  <r>
    <n v="4"/>
    <n v="11000207"/>
    <s v="ISONAT 10 MG-STRIP 5X10 TABLET"/>
    <s v="S04"/>
    <n v="50"/>
    <n v="625000"/>
    <n v="12500"/>
    <n v="50"/>
    <n v="80"/>
    <n v="625000"/>
    <n v="12500"/>
    <n v="9174"/>
    <s v="DUS"/>
    <n v="0"/>
    <n v="0"/>
    <n v="0"/>
    <n v="0"/>
    <n v="0"/>
    <n v="0"/>
    <n v="0"/>
    <n v="0"/>
    <n v="0"/>
    <n v="0"/>
    <n v="0"/>
    <n v="0"/>
    <x v="1"/>
    <n v="0"/>
    <n v="0"/>
    <n v="0"/>
    <n v="0"/>
  </r>
  <r>
    <n v="5"/>
    <n v="11000218"/>
    <s v="LOVEQUIN 500 MG-STRIP 2X10 TABLET"/>
    <s v="S04"/>
    <n v="20"/>
    <n v="220000"/>
    <n v="11000"/>
    <n v="300"/>
    <n v="660"/>
    <n v="454545.45454545453"/>
    <n v="22727.272727272728"/>
    <n v="10196"/>
    <s v="DUS"/>
    <n v="0"/>
    <n v="0"/>
    <n v="0"/>
    <n v="0"/>
    <n v="0"/>
    <n v="0"/>
    <n v="0"/>
    <n v="0"/>
    <n v="0"/>
    <n v="0"/>
    <n v="0"/>
    <n v="0"/>
    <x v="3"/>
    <n v="0"/>
    <n v="0"/>
    <n v="0"/>
    <n v="0"/>
  </r>
  <r>
    <n v="6"/>
    <n v="11000226"/>
    <s v="NEURODIAL KAPLET-STRIP 10X10 TABLET"/>
    <s v="S04"/>
    <n v="100"/>
    <n v="450000"/>
    <n v="4500"/>
    <n v="310.5"/>
    <n v="690"/>
    <n v="450000"/>
    <n v="4500"/>
    <n v="31538"/>
    <s v="DUS"/>
    <n v="0"/>
    <n v="0"/>
    <n v="0"/>
    <n v="0"/>
    <n v="0"/>
    <n v="0"/>
    <n v="0"/>
    <n v="0"/>
    <n v="0"/>
    <n v="0"/>
    <n v="0"/>
    <n v="0"/>
    <x v="3"/>
    <n v="0"/>
    <n v="0"/>
    <n v="0"/>
    <n v="0"/>
  </r>
  <r>
    <n v="7"/>
    <n v="11000228"/>
    <s v="NOPRIL 10 MG-STRIP 5X10 TABLET"/>
    <s v="S04"/>
    <n v="50"/>
    <n v="250000"/>
    <n v="5000"/>
    <m/>
    <m/>
    <m/>
    <n v="5000"/>
    <n v="12597"/>
    <s v="DUS"/>
    <n v="0"/>
    <n v="0"/>
    <n v="0"/>
    <n v="0"/>
    <n v="0"/>
    <n v="0"/>
    <n v="0"/>
    <n v="0"/>
    <n v="0"/>
    <n v="0"/>
    <n v="0"/>
    <n v="0"/>
    <x v="1"/>
    <n v="0"/>
    <n v="0"/>
    <n v="0"/>
    <n v="0"/>
  </r>
  <r>
    <n v="8"/>
    <n v="11000246"/>
    <s v="PRIMET 25 MG-STRIP 10X10 TABLET"/>
    <s v="S04"/>
    <n v="100"/>
    <n v="500000"/>
    <n v="5000"/>
    <n v="50"/>
    <n v="100"/>
    <n v="500000"/>
    <n v="5000"/>
    <n v="17991"/>
    <s v="DUS"/>
    <n v="0"/>
    <n v="0"/>
    <n v="0"/>
    <n v="0"/>
    <n v="0"/>
    <n v="0"/>
    <n v="0"/>
    <n v="0"/>
    <n v="0"/>
    <n v="0"/>
    <n v="0"/>
    <n v="0"/>
    <x v="1"/>
    <n v="0"/>
    <n v="0"/>
    <n v="0"/>
    <n v="0"/>
  </r>
  <r>
    <n v="9"/>
    <n v="11000247"/>
    <s v="PROTOFEN 100 MG-STRIP 5X10 TAB"/>
    <s v="S04"/>
    <n v="50"/>
    <n v="200000"/>
    <n v="4000"/>
    <n v="75"/>
    <n v="375"/>
    <n v="200000"/>
    <n v="4000"/>
    <n v="30163"/>
    <s v="DUS"/>
    <n v="3920"/>
    <n v="1"/>
    <n v="118238960"/>
    <n v="0"/>
    <n v="0"/>
    <n v="0"/>
    <n v="0"/>
    <n v="0"/>
    <n v="0"/>
    <n v="3920"/>
    <n v="1"/>
    <n v="118238960"/>
    <x v="3"/>
    <n v="196000"/>
    <n v="0"/>
    <n v="0"/>
    <n v="196000"/>
  </r>
  <r>
    <n v="10"/>
    <n v="11000255"/>
    <s v="RAHISTIN TABLET-STRIP 10X10 TABLET"/>
    <s v="S04"/>
    <n v="100"/>
    <n v="400000"/>
    <n v="4000"/>
    <n v="48"/>
    <n v="120"/>
    <n v="400000"/>
    <n v="4000"/>
    <n v="18214"/>
    <s v="DUS"/>
    <n v="0"/>
    <n v="0"/>
    <n v="0"/>
    <n v="0"/>
    <n v="0"/>
    <n v="0"/>
    <n v="0"/>
    <n v="0"/>
    <n v="0"/>
    <n v="0"/>
    <n v="0"/>
    <n v="0"/>
    <x v="1"/>
    <n v="0"/>
    <n v="0"/>
    <n v="0"/>
    <n v="0"/>
  </r>
  <r>
    <n v="11"/>
    <n v="11000257"/>
    <s v="RETAPHYL SR-STRIP 10X10 TABLET"/>
    <s v="S04"/>
    <n v="100"/>
    <n v="375000"/>
    <n v="3750"/>
    <n v="250"/>
    <n v="400"/>
    <n v="625000"/>
    <n v="6250"/>
    <n v="26358"/>
    <s v="DUS"/>
    <n v="44100"/>
    <n v="7.2"/>
    <n v="1162387800"/>
    <n v="25725"/>
    <n v="4.2"/>
    <n v="678059550"/>
    <n v="7350"/>
    <n v="1.2"/>
    <n v="193731300"/>
    <n v="11025"/>
    <n v="1.8"/>
    <n v="290596950"/>
    <x v="1"/>
    <n v="4410000"/>
    <n v="2572500"/>
    <n v="735000"/>
    <n v="1102500"/>
  </r>
  <r>
    <n v="12"/>
    <n v="11000265"/>
    <s v="STATCOL 10 MG-STRIP 5X10 TABLET"/>
    <s v="S04"/>
    <n v="50"/>
    <n v="500000"/>
    <n v="10000"/>
    <m/>
    <m/>
    <m/>
    <n v="10000"/>
    <n v="8833"/>
    <s v="DUS"/>
    <n v="0"/>
    <n v="0"/>
    <n v="0"/>
    <n v="0"/>
    <n v="0"/>
    <n v="0"/>
    <n v="0"/>
    <n v="0"/>
    <n v="0"/>
    <n v="0"/>
    <n v="0"/>
    <n v="0"/>
    <x v="1"/>
    <n v="0"/>
    <n v="0"/>
    <n v="0"/>
    <n v="0"/>
  </r>
  <r>
    <n v="13"/>
    <n v="11000267"/>
    <s v="STATCOL 20 MG-STRIP 3X10 TABLET"/>
    <s v="S04"/>
    <n v="30"/>
    <n v="249990"/>
    <n v="8333"/>
    <m/>
    <m/>
    <m/>
    <n v="8333"/>
    <n v="8277"/>
    <s v="DUS"/>
    <n v="0"/>
    <n v="0"/>
    <n v="0"/>
    <n v="0"/>
    <n v="0"/>
    <n v="0"/>
    <n v="0"/>
    <n v="0"/>
    <n v="0"/>
    <n v="0"/>
    <n v="0"/>
    <n v="0"/>
    <x v="1"/>
    <n v="0"/>
    <n v="0"/>
    <n v="0"/>
    <n v="0"/>
  </r>
  <r>
    <n v="14"/>
    <n v="11000172"/>
    <s v="TROMBIKAF TABLET-STRIP 3X10 TABLET"/>
    <s v="S04"/>
    <n v="30"/>
    <n v="440010"/>
    <n v="14667"/>
    <m/>
    <m/>
    <m/>
    <n v="14667"/>
    <n v="35011"/>
    <s v="DUS"/>
    <n v="0"/>
    <n v="0"/>
    <n v="0"/>
    <n v="0"/>
    <n v="0"/>
    <n v="0"/>
    <n v="0"/>
    <n v="0"/>
    <n v="0"/>
    <n v="0"/>
    <n v="0"/>
    <n v="0"/>
    <x v="3"/>
    <n v="0"/>
    <n v="0"/>
    <n v="0"/>
    <n v="0"/>
  </r>
  <r>
    <n v="15"/>
    <s v="OGB18"/>
    <s v="LISINOPRIL TABLET"/>
    <s v="S05"/>
    <n v="25"/>
    <m/>
    <m/>
    <m/>
    <m/>
    <m/>
    <m/>
    <n v="0"/>
    <s v="DUS"/>
    <n v="0"/>
    <n v="0"/>
    <n v="0"/>
    <n v="0"/>
    <n v="0"/>
    <n v="0"/>
    <n v="0"/>
    <n v="0"/>
    <n v="0"/>
    <n v="0"/>
    <n v="0"/>
    <n v="0"/>
    <x v="8"/>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5" applyNumberFormats="0" applyBorderFormats="0" applyFontFormats="0" applyPatternFormats="0" applyAlignmentFormats="0" applyWidthHeightFormats="1" dataCaption="Values" updatedVersion="7" minRefreshableVersion="3" useAutoFormatting="1" createdVersion="6" indent="0" outline="1" outlineData="1" multipleFieldFilters="0">
  <location ref="AF5:AJ13" firstHeaderRow="0"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0">
        <item h="1" x="0"/>
        <item x="3"/>
        <item x="5"/>
        <item x="1"/>
        <item x="4"/>
        <item x="7"/>
        <item x="6"/>
        <item x="2"/>
        <item h="1" x="8"/>
        <item t="default"/>
      </items>
    </pivotField>
    <pivotField dataField="1" showAll="0"/>
    <pivotField dataField="1" showAll="0"/>
    <pivotField dataField="1" showAll="0"/>
    <pivotField dataField="1" showAll="0"/>
  </pivotFields>
  <rowFields count="1">
    <field x="25"/>
  </rowFields>
  <rowItems count="8">
    <i>
      <x v="1"/>
    </i>
    <i>
      <x v="2"/>
    </i>
    <i>
      <x v="3"/>
    </i>
    <i>
      <x v="4"/>
    </i>
    <i>
      <x v="5"/>
    </i>
    <i>
      <x v="6"/>
    </i>
    <i>
      <x v="7"/>
    </i>
    <i t="grand">
      <x/>
    </i>
  </rowItems>
  <colFields count="1">
    <field x="-2"/>
  </colFields>
  <colItems count="4">
    <i>
      <x/>
    </i>
    <i i="1">
      <x v="1"/>
    </i>
    <i i="2">
      <x v="2"/>
    </i>
    <i i="3">
      <x v="3"/>
    </i>
  </colItems>
  <dataFields count="4">
    <dataField name="Sum of KTPR JAN" fld="27" baseField="0" baseItem="0"/>
    <dataField name="Sum of KTPR Feb" fld="28" baseField="0" baseItem="0"/>
    <dataField name="Sum of KTPR Maret" fld="29" baseField="0" baseItem="0"/>
    <dataField name="Sum of TW-1" fld="2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4"/>
  <sheetViews>
    <sheetView workbookViewId="0">
      <selection activeCell="F14" sqref="F14:F15"/>
    </sheetView>
  </sheetViews>
  <sheetFormatPr baseColWidth="10" defaultColWidth="9" defaultRowHeight="13" x14ac:dyDescent="0.15"/>
  <cols>
    <col min="1" max="1" width="6.33203125" customWidth="1"/>
    <col min="2" max="2" width="24.83203125" customWidth="1"/>
    <col min="3" max="3" width="6.5" customWidth="1"/>
    <col min="4" max="4" width="12" customWidth="1"/>
    <col min="5" max="10" width="12.33203125" customWidth="1"/>
    <col min="11" max="11" width="8.33203125" customWidth="1"/>
    <col min="12" max="12" width="9" customWidth="1"/>
    <col min="13" max="13" width="8.5" customWidth="1"/>
    <col min="14" max="14" width="7.83203125" customWidth="1"/>
  </cols>
  <sheetData>
    <row r="1" spans="1:14" ht="16" x14ac:dyDescent="0.2">
      <c r="A1" s="420" t="s">
        <v>0</v>
      </c>
      <c r="B1" s="420"/>
      <c r="C1" s="420"/>
      <c r="D1" s="420"/>
      <c r="E1" s="420"/>
      <c r="F1" s="420"/>
      <c r="G1" s="420"/>
      <c r="H1" s="420"/>
      <c r="I1" s="420"/>
      <c r="J1" s="420"/>
      <c r="K1" s="420"/>
      <c r="L1" s="420"/>
      <c r="M1" s="420"/>
      <c r="N1" s="420"/>
    </row>
    <row r="3" spans="1:14" x14ac:dyDescent="0.15">
      <c r="A3" s="422" t="s">
        <v>1</v>
      </c>
      <c r="B3" s="424" t="s">
        <v>2</v>
      </c>
      <c r="C3" s="424" t="s">
        <v>3</v>
      </c>
      <c r="D3" s="184" t="s">
        <v>4</v>
      </c>
      <c r="E3" s="421" t="s">
        <v>5</v>
      </c>
      <c r="F3" s="421"/>
      <c r="G3" s="421" t="s">
        <v>6</v>
      </c>
      <c r="H3" s="421"/>
      <c r="I3" s="421"/>
      <c r="J3" s="421"/>
      <c r="K3" s="426" t="s">
        <v>7</v>
      </c>
      <c r="L3" s="426"/>
      <c r="M3" s="426"/>
      <c r="N3" s="427"/>
    </row>
    <row r="4" spans="1:14" x14ac:dyDescent="0.15">
      <c r="A4" s="423"/>
      <c r="B4" s="425"/>
      <c r="C4" s="425"/>
      <c r="D4" s="185" t="s">
        <v>8</v>
      </c>
      <c r="E4" s="185" t="s">
        <v>8</v>
      </c>
      <c r="F4" s="185" t="s">
        <v>9</v>
      </c>
      <c r="G4" s="185" t="s">
        <v>10</v>
      </c>
      <c r="H4" s="186" t="s">
        <v>11</v>
      </c>
      <c r="I4" s="186" t="s">
        <v>12</v>
      </c>
      <c r="J4" s="186" t="s">
        <v>13</v>
      </c>
      <c r="K4" s="428"/>
      <c r="L4" s="428"/>
      <c r="M4" s="428"/>
      <c r="N4" s="429"/>
    </row>
    <row r="5" spans="1:14" x14ac:dyDescent="0.15">
      <c r="A5" s="187" t="s">
        <v>14</v>
      </c>
      <c r="B5" s="188" t="s">
        <v>15</v>
      </c>
      <c r="C5" s="188" t="s">
        <v>16</v>
      </c>
      <c r="D5" s="188" t="s">
        <v>17</v>
      </c>
      <c r="E5" s="189" t="s">
        <v>18</v>
      </c>
      <c r="F5" s="189" t="s">
        <v>19</v>
      </c>
      <c r="G5" s="189" t="s">
        <v>20</v>
      </c>
      <c r="H5" s="190" t="s">
        <v>21</v>
      </c>
      <c r="I5" s="190" t="s">
        <v>22</v>
      </c>
      <c r="J5" s="190" t="s">
        <v>23</v>
      </c>
      <c r="K5" s="190" t="s">
        <v>24</v>
      </c>
      <c r="L5" s="190" t="s">
        <v>25</v>
      </c>
      <c r="M5" s="190" t="s">
        <v>26</v>
      </c>
      <c r="N5" s="205" t="s">
        <v>27</v>
      </c>
    </row>
    <row r="6" spans="1:14" ht="14" x14ac:dyDescent="0.15">
      <c r="A6" s="191">
        <v>1</v>
      </c>
      <c r="B6" s="192" t="s">
        <v>28</v>
      </c>
      <c r="C6" s="192"/>
      <c r="D6" s="192"/>
      <c r="E6" s="193"/>
      <c r="F6" s="193"/>
      <c r="G6" s="193"/>
      <c r="H6" s="193"/>
      <c r="I6" s="193"/>
      <c r="J6" s="193"/>
      <c r="K6" s="193"/>
      <c r="L6" s="193"/>
      <c r="M6" s="193"/>
      <c r="N6" s="206"/>
    </row>
    <row r="7" spans="1:14" ht="14" x14ac:dyDescent="0.15">
      <c r="A7" s="194"/>
      <c r="B7" s="195" t="s">
        <v>29</v>
      </c>
      <c r="C7" s="195" t="s">
        <v>30</v>
      </c>
      <c r="D7" s="196">
        <v>510000000</v>
      </c>
      <c r="E7" s="197">
        <v>168000000</v>
      </c>
      <c r="F7" s="197">
        <v>302400000</v>
      </c>
      <c r="G7" s="197">
        <f>G8+G9</f>
        <v>495594610</v>
      </c>
      <c r="H7" s="197">
        <f>H8+H9</f>
        <v>192703370</v>
      </c>
      <c r="I7" s="197">
        <f>I8+I9</f>
        <v>161421060</v>
      </c>
      <c r="J7" s="197">
        <f>J8+J9</f>
        <v>141470180</v>
      </c>
      <c r="K7" s="207">
        <f>G7/D7</f>
        <v>0.97175413725490201</v>
      </c>
      <c r="L7" s="207">
        <f>H7/E7</f>
        <v>1.147043869047619</v>
      </c>
      <c r="M7" s="207">
        <f>I7/E7</f>
        <v>0.96083964285714285</v>
      </c>
      <c r="N7" s="208">
        <f>J7/F7</f>
        <v>0.46782466931216932</v>
      </c>
    </row>
    <row r="8" spans="1:14" ht="14" x14ac:dyDescent="0.15">
      <c r="A8" s="194"/>
      <c r="B8" s="211" t="s">
        <v>31</v>
      </c>
      <c r="C8" s="195" t="s">
        <v>30</v>
      </c>
      <c r="D8" s="196">
        <v>350625000</v>
      </c>
      <c r="E8" s="197">
        <v>115500000</v>
      </c>
      <c r="F8" s="197">
        <v>207900000</v>
      </c>
      <c r="G8" s="197">
        <v>407832950</v>
      </c>
      <c r="H8" s="197">
        <v>159698350</v>
      </c>
      <c r="I8" s="197">
        <v>133652000</v>
      </c>
      <c r="J8" s="197">
        <v>114482600</v>
      </c>
      <c r="K8" s="207">
        <f t="shared" ref="K8:K13" si="0">G8/D8</f>
        <v>1.1631599286987522</v>
      </c>
      <c r="L8" s="207">
        <f t="shared" ref="L8:L13" si="1">H8/E8</f>
        <v>1.382669696969697</v>
      </c>
      <c r="M8" s="207">
        <f t="shared" ref="M8:M13" si="2">I8/E8</f>
        <v>1.1571601731601731</v>
      </c>
      <c r="N8" s="208">
        <f t="shared" ref="N8:N13" si="3">J8/F8</f>
        <v>0.55066185666185663</v>
      </c>
    </row>
    <row r="9" spans="1:14" ht="14" x14ac:dyDescent="0.15">
      <c r="A9" s="194"/>
      <c r="B9" s="211" t="s">
        <v>32</v>
      </c>
      <c r="C9" s="211" t="s">
        <v>30</v>
      </c>
      <c r="D9" s="196">
        <v>159375000</v>
      </c>
      <c r="E9" s="197">
        <v>52500000</v>
      </c>
      <c r="F9" s="197">
        <v>94500000</v>
      </c>
      <c r="G9" s="197">
        <v>87761660</v>
      </c>
      <c r="H9" s="197">
        <v>33005020</v>
      </c>
      <c r="I9" s="197">
        <v>27769060</v>
      </c>
      <c r="J9" s="197">
        <v>26987580</v>
      </c>
      <c r="K9" s="207">
        <f t="shared" si="0"/>
        <v>0.55066139607843134</v>
      </c>
      <c r="L9" s="207">
        <f t="shared" si="1"/>
        <v>0.62866704761904757</v>
      </c>
      <c r="M9" s="207">
        <f t="shared" si="2"/>
        <v>0.52893447619047618</v>
      </c>
      <c r="N9" s="208">
        <f t="shared" si="3"/>
        <v>0.28558285714285714</v>
      </c>
    </row>
    <row r="10" spans="1:14" ht="14" x14ac:dyDescent="0.15">
      <c r="A10" s="194"/>
      <c r="B10" s="195" t="s">
        <v>33</v>
      </c>
      <c r="C10" s="195" t="s">
        <v>30</v>
      </c>
      <c r="D10" s="196">
        <v>53550000</v>
      </c>
      <c r="E10" s="197">
        <v>17640000</v>
      </c>
      <c r="F10" s="197">
        <v>31752000</v>
      </c>
      <c r="G10" s="197">
        <v>0</v>
      </c>
      <c r="H10" s="197">
        <v>0</v>
      </c>
      <c r="I10" s="197">
        <v>0</v>
      </c>
      <c r="J10" s="197">
        <v>0</v>
      </c>
      <c r="K10" s="207">
        <f t="shared" si="0"/>
        <v>0</v>
      </c>
      <c r="L10" s="207">
        <f t="shared" si="1"/>
        <v>0</v>
      </c>
      <c r="M10" s="207">
        <f t="shared" si="2"/>
        <v>0</v>
      </c>
      <c r="N10" s="208">
        <f t="shared" si="3"/>
        <v>0</v>
      </c>
    </row>
    <row r="11" spans="1:14" ht="14" x14ac:dyDescent="0.15">
      <c r="A11" s="194"/>
      <c r="B11" s="195" t="s">
        <v>34</v>
      </c>
      <c r="C11" s="195" t="s">
        <v>30</v>
      </c>
      <c r="D11" s="196">
        <v>15618750</v>
      </c>
      <c r="E11" s="197">
        <v>5145000</v>
      </c>
      <c r="F11" s="197">
        <v>9261000</v>
      </c>
      <c r="G11" s="197">
        <v>0</v>
      </c>
      <c r="H11" s="197">
        <v>0</v>
      </c>
      <c r="I11" s="197">
        <v>0</v>
      </c>
      <c r="J11" s="197">
        <v>0</v>
      </c>
      <c r="K11" s="207">
        <f t="shared" si="0"/>
        <v>0</v>
      </c>
      <c r="L11" s="207">
        <f t="shared" si="1"/>
        <v>0</v>
      </c>
      <c r="M11" s="207">
        <f t="shared" si="2"/>
        <v>0</v>
      </c>
      <c r="N11" s="208">
        <f t="shared" si="3"/>
        <v>0</v>
      </c>
    </row>
    <row r="12" spans="1:14" ht="14" x14ac:dyDescent="0.15">
      <c r="A12" s="194"/>
      <c r="B12" s="195" t="s">
        <v>35</v>
      </c>
      <c r="C12" s="195" t="s">
        <v>36</v>
      </c>
      <c r="D12" s="196">
        <v>8669745</v>
      </c>
      <c r="E12" s="197">
        <v>2855916</v>
      </c>
      <c r="F12" s="197">
        <v>5140648.8</v>
      </c>
      <c r="G12" s="197">
        <v>866300</v>
      </c>
      <c r="H12" s="197">
        <v>866300</v>
      </c>
      <c r="I12" s="197">
        <v>0</v>
      </c>
      <c r="J12" s="197">
        <v>0</v>
      </c>
      <c r="K12" s="207">
        <f t="shared" si="0"/>
        <v>9.9922200710632209E-2</v>
      </c>
      <c r="L12" s="207">
        <f t="shared" si="1"/>
        <v>0.30333525215727636</v>
      </c>
      <c r="M12" s="207">
        <f t="shared" si="2"/>
        <v>0</v>
      </c>
      <c r="N12" s="208">
        <f t="shared" si="3"/>
        <v>0</v>
      </c>
    </row>
    <row r="13" spans="1:14" ht="14" x14ac:dyDescent="0.15">
      <c r="A13" s="194"/>
      <c r="B13" s="195" t="s">
        <v>37</v>
      </c>
      <c r="C13" s="195" t="s">
        <v>38</v>
      </c>
      <c r="D13" s="196">
        <v>955867.5</v>
      </c>
      <c r="E13" s="197">
        <v>314874</v>
      </c>
      <c r="F13" s="197">
        <v>566773.19999999995</v>
      </c>
      <c r="G13" s="197">
        <v>293526</v>
      </c>
      <c r="H13" s="197">
        <v>102900</v>
      </c>
      <c r="I13" s="197">
        <v>73500</v>
      </c>
      <c r="J13" s="197">
        <v>117126</v>
      </c>
      <c r="K13" s="207">
        <f t="shared" si="0"/>
        <v>0.30707812536779416</v>
      </c>
      <c r="L13" s="207">
        <f t="shared" si="1"/>
        <v>0.32679738562091504</v>
      </c>
      <c r="M13" s="207">
        <f t="shared" si="2"/>
        <v>0.23342670401493931</v>
      </c>
      <c r="N13" s="208">
        <f t="shared" si="3"/>
        <v>0.2066540902075116</v>
      </c>
    </row>
    <row r="14" spans="1:14" ht="14" x14ac:dyDescent="0.15">
      <c r="A14" s="194"/>
      <c r="B14" s="195"/>
      <c r="C14" s="195"/>
      <c r="D14" s="195"/>
      <c r="E14" s="197"/>
      <c r="F14" s="197"/>
      <c r="G14" s="197"/>
      <c r="H14" s="197"/>
      <c r="I14" s="197"/>
      <c r="J14" s="197"/>
      <c r="K14" s="197"/>
      <c r="L14" s="140"/>
      <c r="M14" s="140"/>
      <c r="N14" s="209"/>
    </row>
    <row r="15" spans="1:14" ht="14" x14ac:dyDescent="0.15">
      <c r="A15" s="194" t="s">
        <v>39</v>
      </c>
      <c r="B15" s="198" t="s">
        <v>40</v>
      </c>
      <c r="C15" s="198"/>
      <c r="D15" s="198"/>
      <c r="E15" s="197"/>
      <c r="F15" s="197"/>
      <c r="G15" s="197"/>
      <c r="H15" s="197"/>
      <c r="I15" s="197"/>
      <c r="J15" s="197"/>
      <c r="K15" s="197"/>
      <c r="L15" s="140"/>
      <c r="M15" s="140"/>
      <c r="N15" s="209"/>
    </row>
    <row r="16" spans="1:14" ht="14" x14ac:dyDescent="0.15">
      <c r="A16" s="194"/>
      <c r="B16" s="211" t="s">
        <v>31</v>
      </c>
      <c r="C16" s="195" t="s">
        <v>30</v>
      </c>
      <c r="D16" s="196">
        <v>29452500</v>
      </c>
      <c r="E16" s="197">
        <v>9702000</v>
      </c>
      <c r="F16" s="197">
        <v>17463600</v>
      </c>
      <c r="G16" s="197">
        <v>0</v>
      </c>
      <c r="H16" s="197">
        <v>0</v>
      </c>
      <c r="I16" s="197">
        <v>0</v>
      </c>
      <c r="J16" s="197">
        <v>0</v>
      </c>
      <c r="K16" s="207">
        <f t="shared" ref="K16:L19" si="4">G16/D16</f>
        <v>0</v>
      </c>
      <c r="L16" s="207">
        <f t="shared" si="4"/>
        <v>0</v>
      </c>
      <c r="M16" s="207">
        <f t="shared" ref="M16:N19" si="5">I16/E16</f>
        <v>0</v>
      </c>
      <c r="N16" s="208">
        <f t="shared" si="5"/>
        <v>0</v>
      </c>
    </row>
    <row r="17" spans="1:14" ht="14" x14ac:dyDescent="0.15">
      <c r="A17" s="194"/>
      <c r="B17" s="211" t="s">
        <v>32</v>
      </c>
      <c r="C17" s="211" t="s">
        <v>30</v>
      </c>
      <c r="D17" s="196">
        <v>33468750</v>
      </c>
      <c r="E17" s="197">
        <v>11025000</v>
      </c>
      <c r="F17" s="197">
        <v>19845000</v>
      </c>
      <c r="G17" s="197">
        <v>4854240</v>
      </c>
      <c r="H17" s="197">
        <v>2600250</v>
      </c>
      <c r="I17" s="197">
        <v>1518990</v>
      </c>
      <c r="J17" s="197">
        <v>735000</v>
      </c>
      <c r="K17" s="207">
        <f t="shared" si="4"/>
        <v>0.14503798319327732</v>
      </c>
      <c r="L17" s="207">
        <f t="shared" si="4"/>
        <v>0.23585034013605441</v>
      </c>
      <c r="M17" s="207">
        <f t="shared" si="5"/>
        <v>0.13777687074829931</v>
      </c>
      <c r="N17" s="208">
        <f t="shared" si="5"/>
        <v>3.7037037037037035E-2</v>
      </c>
    </row>
    <row r="18" spans="1:14" ht="14" x14ac:dyDescent="0.15">
      <c r="A18" s="199" t="s">
        <v>41</v>
      </c>
      <c r="B18" s="195" t="s">
        <v>34</v>
      </c>
      <c r="C18" s="195" t="s">
        <v>30</v>
      </c>
      <c r="D18" s="196">
        <v>7140000</v>
      </c>
      <c r="E18" s="197">
        <v>2352000</v>
      </c>
      <c r="F18" s="197">
        <v>4233600</v>
      </c>
      <c r="G18" s="197">
        <v>0</v>
      </c>
      <c r="H18" s="197">
        <v>0</v>
      </c>
      <c r="I18" s="197">
        <v>0</v>
      </c>
      <c r="J18" s="197">
        <v>0</v>
      </c>
      <c r="K18" s="207">
        <f t="shared" si="4"/>
        <v>0</v>
      </c>
      <c r="L18" s="207">
        <f t="shared" si="4"/>
        <v>0</v>
      </c>
      <c r="M18" s="207">
        <f t="shared" si="5"/>
        <v>0</v>
      </c>
      <c r="N18" s="208">
        <f t="shared" si="5"/>
        <v>0</v>
      </c>
    </row>
    <row r="19" spans="1:14" ht="14" x14ac:dyDescent="0.15">
      <c r="A19" s="199"/>
      <c r="B19" s="195" t="s">
        <v>35</v>
      </c>
      <c r="C19" s="195" t="s">
        <v>36</v>
      </c>
      <c r="D19" s="196">
        <v>669375</v>
      </c>
      <c r="E19" s="197">
        <v>220500</v>
      </c>
      <c r="F19" s="197">
        <v>396900</v>
      </c>
      <c r="G19" s="197">
        <v>0</v>
      </c>
      <c r="H19" s="197">
        <v>0</v>
      </c>
      <c r="I19" s="197">
        <v>0</v>
      </c>
      <c r="J19" s="197">
        <v>0</v>
      </c>
      <c r="K19" s="207">
        <f t="shared" si="4"/>
        <v>0</v>
      </c>
      <c r="L19" s="207">
        <f t="shared" si="4"/>
        <v>0</v>
      </c>
      <c r="M19" s="207">
        <f t="shared" si="5"/>
        <v>0</v>
      </c>
      <c r="N19" s="208">
        <f t="shared" si="5"/>
        <v>0</v>
      </c>
    </row>
    <row r="20" spans="1:14" ht="14" x14ac:dyDescent="0.15">
      <c r="A20" s="199"/>
      <c r="B20" s="195" t="s">
        <v>37</v>
      </c>
      <c r="C20" s="195"/>
      <c r="D20" s="195"/>
      <c r="E20" s="197"/>
      <c r="F20" s="197"/>
      <c r="G20" s="197"/>
      <c r="H20" s="197"/>
      <c r="I20" s="197"/>
      <c r="J20" s="197"/>
      <c r="K20" s="197"/>
      <c r="L20" s="207"/>
      <c r="M20" s="140"/>
      <c r="N20" s="209"/>
    </row>
    <row r="21" spans="1:14" ht="14" x14ac:dyDescent="0.15">
      <c r="A21" s="199"/>
      <c r="B21" s="211" t="s">
        <v>42</v>
      </c>
      <c r="C21" s="211" t="s">
        <v>38</v>
      </c>
      <c r="D21" s="196">
        <v>1615885.41666667</v>
      </c>
      <c r="E21" s="197">
        <v>294000</v>
      </c>
      <c r="F21" s="197">
        <v>532291.66666666698</v>
      </c>
      <c r="G21" s="197">
        <v>220500</v>
      </c>
      <c r="H21" s="197">
        <v>73500</v>
      </c>
      <c r="I21" s="197">
        <v>73500</v>
      </c>
      <c r="J21" s="197">
        <v>73500</v>
      </c>
      <c r="K21" s="207">
        <f t="shared" ref="K21:L23" si="6">G21/D21</f>
        <v>0.13645769540692962</v>
      </c>
      <c r="L21" s="207">
        <f t="shared" si="6"/>
        <v>0.25</v>
      </c>
      <c r="M21" s="207">
        <f t="shared" ref="M21:N23" si="7">I21/E21</f>
        <v>0.25</v>
      </c>
      <c r="N21" s="208">
        <f t="shared" si="7"/>
        <v>0.13808219178082184</v>
      </c>
    </row>
    <row r="22" spans="1:14" ht="14" x14ac:dyDescent="0.15">
      <c r="A22" s="199"/>
      <c r="B22" s="211" t="s">
        <v>43</v>
      </c>
      <c r="C22" s="211" t="s">
        <v>38</v>
      </c>
      <c r="D22" s="196">
        <v>892500</v>
      </c>
      <c r="E22" s="197">
        <v>294000</v>
      </c>
      <c r="F22" s="197">
        <v>294000</v>
      </c>
      <c r="G22" s="197">
        <v>516135</v>
      </c>
      <c r="H22" s="197">
        <v>285834</v>
      </c>
      <c r="I22" s="197">
        <v>99634</v>
      </c>
      <c r="J22" s="197">
        <v>130667</v>
      </c>
      <c r="K22" s="207">
        <f t="shared" si="6"/>
        <v>0.5783025210084034</v>
      </c>
      <c r="L22" s="207">
        <f t="shared" si="6"/>
        <v>0.97222448979591836</v>
      </c>
      <c r="M22" s="207">
        <f t="shared" si="7"/>
        <v>0.33889115646258505</v>
      </c>
      <c r="N22" s="208">
        <f t="shared" si="7"/>
        <v>0.44444557823129249</v>
      </c>
    </row>
    <row r="23" spans="1:14" ht="14" x14ac:dyDescent="0.15">
      <c r="A23" s="199"/>
      <c r="B23" s="200"/>
      <c r="C23" s="212" t="s">
        <v>36</v>
      </c>
      <c r="D23" s="196">
        <v>1115625</v>
      </c>
      <c r="E23" s="197">
        <v>367500</v>
      </c>
      <c r="F23" s="197">
        <v>661500</v>
      </c>
      <c r="G23" s="197"/>
      <c r="H23" s="197">
        <v>0</v>
      </c>
      <c r="I23" s="197">
        <v>0</v>
      </c>
      <c r="J23" s="197">
        <v>0</v>
      </c>
      <c r="K23" s="207">
        <f t="shared" si="6"/>
        <v>0</v>
      </c>
      <c r="L23" s="207">
        <f t="shared" si="6"/>
        <v>0</v>
      </c>
      <c r="M23" s="207">
        <f t="shared" si="7"/>
        <v>0</v>
      </c>
      <c r="N23" s="208">
        <f t="shared" si="7"/>
        <v>0</v>
      </c>
    </row>
    <row r="24" spans="1:14" ht="14" x14ac:dyDescent="0.15">
      <c r="A24" s="201"/>
      <c r="B24" s="202"/>
      <c r="C24" s="202"/>
      <c r="D24" s="202"/>
      <c r="E24" s="203"/>
      <c r="F24" s="203"/>
      <c r="G24" s="203"/>
      <c r="H24" s="204"/>
      <c r="I24" s="204"/>
      <c r="J24" s="204"/>
      <c r="K24" s="204"/>
      <c r="L24" s="203"/>
      <c r="M24" s="203"/>
      <c r="N24" s="210"/>
    </row>
  </sheetData>
  <mergeCells count="7">
    <mergeCell ref="A1:N1"/>
    <mergeCell ref="E3:F3"/>
    <mergeCell ref="G3:J3"/>
    <mergeCell ref="A3:A4"/>
    <mergeCell ref="B3:B4"/>
    <mergeCell ref="C3:C4"/>
    <mergeCell ref="K3:N4"/>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1"/>
  <sheetViews>
    <sheetView topLeftCell="B1" workbookViewId="0">
      <selection activeCell="H16" sqref="H16:H18"/>
    </sheetView>
  </sheetViews>
  <sheetFormatPr baseColWidth="10" defaultColWidth="9.1640625" defaultRowHeight="13" x14ac:dyDescent="0.15"/>
  <cols>
    <col min="1" max="1" width="13.1640625" style="167" customWidth="1"/>
    <col min="2" max="2" width="9" style="168" customWidth="1"/>
    <col min="3" max="3" width="46.5" style="167" customWidth="1"/>
    <col min="4" max="4" width="6" style="167" customWidth="1"/>
    <col min="5" max="5" width="4.83203125" style="167" customWidth="1"/>
    <col min="6" max="6" width="5" style="167" customWidth="1"/>
    <col min="7" max="7" width="10.33203125" style="167" customWidth="1"/>
    <col min="8" max="8" width="18.1640625" style="167" customWidth="1"/>
    <col min="9" max="9" width="10.33203125" style="167" customWidth="1"/>
    <col min="10" max="10" width="18.1640625" style="167" customWidth="1"/>
    <col min="11" max="11" width="9.1640625" style="167"/>
    <col min="12" max="12" width="14" style="167" customWidth="1"/>
    <col min="13" max="13" width="9.6640625" style="167" customWidth="1"/>
    <col min="14" max="14" width="70.1640625" style="167" customWidth="1"/>
    <col min="15" max="16384" width="9.1640625" style="167"/>
  </cols>
  <sheetData>
    <row r="1" spans="1:14" x14ac:dyDescent="0.15">
      <c r="A1" s="430" t="s">
        <v>44</v>
      </c>
      <c r="B1" s="430"/>
      <c r="C1" s="433" t="s">
        <v>45</v>
      </c>
      <c r="D1" s="433" t="s">
        <v>46</v>
      </c>
      <c r="E1" s="169"/>
      <c r="F1" s="434" t="s">
        <v>47</v>
      </c>
      <c r="G1" s="432" t="s">
        <v>48</v>
      </c>
      <c r="H1" s="432"/>
      <c r="I1" s="432" t="s">
        <v>49</v>
      </c>
      <c r="J1" s="432"/>
      <c r="K1" s="432" t="s">
        <v>50</v>
      </c>
      <c r="L1" s="432"/>
      <c r="M1" s="431" t="s">
        <v>51</v>
      </c>
      <c r="N1" s="431"/>
    </row>
    <row r="2" spans="1:14" x14ac:dyDescent="0.15">
      <c r="A2" s="430"/>
      <c r="B2" s="430"/>
      <c r="C2" s="433"/>
      <c r="D2" s="433"/>
      <c r="E2" s="170"/>
      <c r="F2" s="434"/>
      <c r="G2" s="171" t="s">
        <v>52</v>
      </c>
      <c r="H2" s="171" t="s">
        <v>53</v>
      </c>
      <c r="I2" s="171" t="s">
        <v>52</v>
      </c>
      <c r="J2" s="171" t="s">
        <v>53</v>
      </c>
      <c r="K2" s="171" t="s">
        <v>52</v>
      </c>
      <c r="L2" s="171" t="s">
        <v>53</v>
      </c>
      <c r="M2" s="431"/>
      <c r="N2" s="431"/>
    </row>
    <row r="3" spans="1:14" x14ac:dyDescent="0.15">
      <c r="A3" s="172" t="s">
        <v>54</v>
      </c>
      <c r="B3" s="173">
        <v>11000145</v>
      </c>
      <c r="C3" s="174" t="s">
        <v>55</v>
      </c>
      <c r="D3" s="174" t="e">
        <f>IF(ISNA(VLOOKUP($B3,#REF!,11,FALSE)),0,((VLOOKUP($B3,#REF!,11,FALSE))))</f>
        <v>#REF!</v>
      </c>
      <c r="E3" s="174"/>
      <c r="F3" s="167" t="s">
        <v>56</v>
      </c>
      <c r="G3" s="175">
        <v>74800</v>
      </c>
      <c r="H3" s="175">
        <v>2524275600</v>
      </c>
      <c r="I3" s="175">
        <f>(IF(ISNA(VLOOKUP($A3,[73]Rekap!$A:$E,4,FALSE)),0,((VLOOKUP($A3,[73]Rekap!$A:$E,4,FALSE)))))*-1</f>
        <v>69254</v>
      </c>
      <c r="J3" s="175">
        <f>(IF(ISNA(VLOOKUP($A3,[73]Rekap!$A:$E,5,FALSE)),0,((VLOOKUP($A3,[73]Rekap!$A:$E,5,FALSE)))))*-1</f>
        <v>2337114738</v>
      </c>
      <c r="K3" s="176">
        <f>G3-I3</f>
        <v>5546</v>
      </c>
      <c r="L3" s="177" t="e">
        <f>K3*D3</f>
        <v>#REF!</v>
      </c>
      <c r="M3" s="167" t="s">
        <v>57</v>
      </c>
      <c r="N3" s="167" t="s">
        <v>58</v>
      </c>
    </row>
    <row r="4" spans="1:14" x14ac:dyDescent="0.15">
      <c r="A4" s="172" t="s">
        <v>59</v>
      </c>
      <c r="B4" s="173">
        <v>11000146</v>
      </c>
      <c r="C4" s="174" t="s">
        <v>60</v>
      </c>
      <c r="D4" s="174" t="e">
        <f>IF(ISNA(VLOOKUP($B4,#REF!,11,FALSE)),0,((VLOOKUP($B4,#REF!,11,FALSE))))</f>
        <v>#REF!</v>
      </c>
      <c r="E4" s="174"/>
      <c r="F4" s="167" t="s">
        <v>56</v>
      </c>
      <c r="G4" s="175">
        <v>211680</v>
      </c>
      <c r="H4" s="175">
        <v>4125431520</v>
      </c>
      <c r="I4" s="175">
        <f>(IF(ISNA(VLOOKUP($A4,[73]Rekap!$A:$E,4,FALSE)),0,((VLOOKUP($A4,[73]Rekap!$A:$E,4,FALSE)))))*-1</f>
        <v>213116</v>
      </c>
      <c r="J4" s="175">
        <f>(IF(ISNA(VLOOKUP($A4,[73]Rekap!$A:$E,5,FALSE)),0,((VLOOKUP($A4,[73]Rekap!$A:$E,5,FALSE)))))*-1</f>
        <v>4153417724</v>
      </c>
      <c r="K4" s="176">
        <v>0</v>
      </c>
      <c r="L4" s="176" t="e">
        <f t="shared" ref="L4:L67" si="0">K4*D4</f>
        <v>#REF!</v>
      </c>
    </row>
    <row r="5" spans="1:14" x14ac:dyDescent="0.15">
      <c r="A5" s="172" t="s">
        <v>61</v>
      </c>
      <c r="B5" s="173">
        <v>11000147</v>
      </c>
      <c r="C5" s="174" t="s">
        <v>62</v>
      </c>
      <c r="D5" s="174" t="e">
        <f>IF(ISNA(VLOOKUP($B5,#REF!,11,FALSE)),0,((VLOOKUP($B5,#REF!,11,FALSE))))</f>
        <v>#REF!</v>
      </c>
      <c r="E5" s="174"/>
      <c r="F5" s="167" t="s">
        <v>56</v>
      </c>
      <c r="G5" s="175">
        <v>134951</v>
      </c>
      <c r="H5" s="175">
        <v>2034926129</v>
      </c>
      <c r="I5" s="175">
        <f>(IF(ISNA(VLOOKUP($A5,[73]Rekap!$A:$E,4,FALSE)),0,((VLOOKUP($A5,[73]Rekap!$A:$E,4,FALSE)))))*-1</f>
        <v>134951</v>
      </c>
      <c r="J5" s="175">
        <f>(IF(ISNA(VLOOKUP($A5,[73]Rekap!$A:$E,5,FALSE)),0,((VLOOKUP($A5,[73]Rekap!$A:$E,5,FALSE)))))*-1</f>
        <v>2034926129</v>
      </c>
      <c r="K5" s="176">
        <f>G5-I5</f>
        <v>0</v>
      </c>
      <c r="L5" s="176" t="e">
        <f t="shared" si="0"/>
        <v>#REF!</v>
      </c>
    </row>
    <row r="6" spans="1:14" x14ac:dyDescent="0.15">
      <c r="A6" s="172" t="s">
        <v>63</v>
      </c>
      <c r="B6" s="173">
        <v>11000149</v>
      </c>
      <c r="C6" s="174" t="s">
        <v>64</v>
      </c>
      <c r="D6" s="174">
        <v>2572</v>
      </c>
      <c r="E6" s="174"/>
      <c r="F6" s="167" t="s">
        <v>65</v>
      </c>
      <c r="G6" s="175">
        <v>29597</v>
      </c>
      <c r="H6" s="175">
        <v>107703483</v>
      </c>
      <c r="I6" s="175">
        <f>(IF(ISNA(VLOOKUP($A6,[73]Rekap!$A:$E,4,FALSE)),0,((VLOOKUP($A6,[73]Rekap!$A:$E,4,FALSE)))))*-1</f>
        <v>29597</v>
      </c>
      <c r="J6" s="175">
        <f>(IF(ISNA(VLOOKUP($A6,[73]Rekap!$A:$E,5,FALSE)),0,((VLOOKUP($A6,[73]Rekap!$A:$E,5,FALSE)))))*-1</f>
        <v>107703483</v>
      </c>
      <c r="K6" s="176">
        <f>G6-I6</f>
        <v>0</v>
      </c>
      <c r="L6" s="176">
        <f t="shared" si="0"/>
        <v>0</v>
      </c>
    </row>
    <row r="7" spans="1:14" x14ac:dyDescent="0.15">
      <c r="A7" s="172" t="s">
        <v>66</v>
      </c>
      <c r="B7" s="173">
        <v>11000150</v>
      </c>
      <c r="C7" s="174" t="s">
        <v>67</v>
      </c>
      <c r="D7" s="174" t="e">
        <f>IF(ISNA(VLOOKUP($B7,#REF!,11,FALSE)),0,((VLOOKUP($B7,#REF!,11,FALSE))))</f>
        <v>#REF!</v>
      </c>
      <c r="E7" s="174"/>
      <c r="F7" s="167" t="s">
        <v>56</v>
      </c>
      <c r="G7" s="175">
        <v>1205400</v>
      </c>
      <c r="H7" s="175">
        <v>7519285200</v>
      </c>
      <c r="I7" s="175">
        <f>(IF(ISNA(VLOOKUP($A7,[73]Rekap!$A:$E,4,FALSE)),0,((VLOOKUP($A7,[73]Rekap!$A:$E,4,FALSE)))))*-1</f>
        <v>1059902</v>
      </c>
      <c r="J7" s="175">
        <f>(IF(ISNA(VLOOKUP($A7,[73]Rekap!$A:$E,5,FALSE)),0,((VLOOKUP($A7,[73]Rekap!$A:$E,5,FALSE)))))*-1</f>
        <v>6611668676</v>
      </c>
      <c r="K7" s="176">
        <f>G7-I7</f>
        <v>145498</v>
      </c>
      <c r="L7" s="177" t="e">
        <f t="shared" si="0"/>
        <v>#REF!</v>
      </c>
      <c r="M7" s="167" t="s">
        <v>57</v>
      </c>
      <c r="N7" s="167" t="s">
        <v>68</v>
      </c>
    </row>
    <row r="8" spans="1:14" x14ac:dyDescent="0.15">
      <c r="A8" s="172" t="s">
        <v>69</v>
      </c>
      <c r="B8" s="173">
        <v>11000151</v>
      </c>
      <c r="C8" s="174" t="s">
        <v>70</v>
      </c>
      <c r="D8" s="174" t="e">
        <f>IF(ISNA(VLOOKUP($B8,#REF!,11,FALSE)),0,((VLOOKUP($B8,#REF!,11,FALSE))))</f>
        <v>#REF!</v>
      </c>
      <c r="E8" s="174"/>
      <c r="F8" s="167" t="s">
        <v>56</v>
      </c>
      <c r="G8" s="175">
        <v>876881</v>
      </c>
      <c r="H8" s="175">
        <v>6255669054</v>
      </c>
      <c r="I8" s="175">
        <f>(IF(ISNA(VLOOKUP($A8,[73]Rekap!$A:$E,4,FALSE)),0,((VLOOKUP($A8,[73]Rekap!$A:$E,4,FALSE)))))*-1</f>
        <v>873687</v>
      </c>
      <c r="J8" s="175">
        <f>(IF(ISNA(VLOOKUP($A8,[73]Rekap!$A:$E,5,FALSE)),0,((VLOOKUP($A8,[73]Rekap!$A:$E,5,FALSE)))))*-1</f>
        <v>6232883058</v>
      </c>
      <c r="K8" s="176">
        <v>0</v>
      </c>
      <c r="L8" s="176" t="e">
        <f t="shared" si="0"/>
        <v>#REF!</v>
      </c>
    </row>
    <row r="9" spans="1:14" x14ac:dyDescent="0.15">
      <c r="A9" s="172" t="s">
        <v>71</v>
      </c>
      <c r="B9" s="173">
        <v>11000152</v>
      </c>
      <c r="C9" s="174" t="s">
        <v>72</v>
      </c>
      <c r="D9" s="174" t="e">
        <f>IF(ISNA(VLOOKUP($B9,#REF!,11,FALSE)),0,((VLOOKUP($B9,#REF!,11,FALSE))))</f>
        <v>#REF!</v>
      </c>
      <c r="E9" s="174"/>
      <c r="F9" s="167" t="s">
        <v>56</v>
      </c>
      <c r="G9" s="175">
        <v>78930</v>
      </c>
      <c r="H9" s="175">
        <v>1523604340</v>
      </c>
      <c r="I9" s="175">
        <f>(IF(ISNA(VLOOKUP($A9,[73]Rekap!$A:$E,4,FALSE)),0,((VLOOKUP($A9,[73]Rekap!$A:$E,4,FALSE)))))*-1</f>
        <v>78930</v>
      </c>
      <c r="J9" s="175">
        <f>(IF(ISNA(VLOOKUP($A9,[73]Rekap!$A:$E,5,FALSE)),0,((VLOOKUP($A9,[73]Rekap!$A:$E,5,FALSE)))))*-1</f>
        <v>1522005773</v>
      </c>
      <c r="K9" s="176">
        <f>G9-I9</f>
        <v>0</v>
      </c>
      <c r="L9" s="176" t="e">
        <f t="shared" si="0"/>
        <v>#REF!</v>
      </c>
    </row>
    <row r="10" spans="1:14" x14ac:dyDescent="0.15">
      <c r="A10" s="172" t="s">
        <v>73</v>
      </c>
      <c r="B10" s="173">
        <v>11000155</v>
      </c>
      <c r="C10" s="174" t="s">
        <v>74</v>
      </c>
      <c r="D10" s="174" t="e">
        <f>IF(ISNA(VLOOKUP($B10,#REF!,11,FALSE)),0,((VLOOKUP($B10,#REF!,11,FALSE))))</f>
        <v>#REF!</v>
      </c>
      <c r="E10" s="174"/>
      <c r="F10" s="167" t="s">
        <v>56</v>
      </c>
      <c r="G10" s="175">
        <v>354255</v>
      </c>
      <c r="H10" s="175">
        <v>4681125570</v>
      </c>
      <c r="I10" s="175">
        <f>(IF(ISNA(VLOOKUP($A10,[73]Rekap!$A:$E,4,FALSE)),0,((VLOOKUP($A10,[73]Rekap!$A:$E,4,FALSE)))))*-1</f>
        <v>303824</v>
      </c>
      <c r="J10" s="175">
        <f>(IF(ISNA(VLOOKUP($A10,[73]Rekap!$A:$E,5,FALSE)),0,((VLOOKUP($A10,[73]Rekap!$A:$E,5,FALSE)))))*-1</f>
        <v>4014730336</v>
      </c>
      <c r="K10" s="176">
        <f>G10-I10</f>
        <v>50431</v>
      </c>
      <c r="L10" s="177" t="e">
        <f t="shared" si="0"/>
        <v>#REF!</v>
      </c>
      <c r="M10" s="167" t="s">
        <v>57</v>
      </c>
      <c r="N10" s="167" t="s">
        <v>75</v>
      </c>
    </row>
    <row r="11" spans="1:14" x14ac:dyDescent="0.15">
      <c r="A11" s="172" t="s">
        <v>76</v>
      </c>
      <c r="B11" s="173">
        <v>11000157</v>
      </c>
      <c r="C11" s="174" t="s">
        <v>77</v>
      </c>
      <c r="D11" s="174" t="e">
        <f>IF(ISNA(VLOOKUP($B11,#REF!,11,FALSE)),0,((VLOOKUP($B11,#REF!,11,FALSE))))</f>
        <v>#REF!</v>
      </c>
      <c r="E11" s="174"/>
      <c r="F11" s="167" t="s">
        <v>65</v>
      </c>
      <c r="G11" s="175">
        <v>295178</v>
      </c>
      <c r="H11" s="175">
        <v>1282843588</v>
      </c>
      <c r="I11" s="175">
        <f>(IF(ISNA(VLOOKUP($A11,[73]Rekap!$A:$E,4,FALSE)),0,((VLOOKUP($A11,[73]Rekap!$A:$E,4,FALSE)))))*-1</f>
        <v>298914</v>
      </c>
      <c r="J11" s="175">
        <f>(IF(ISNA(VLOOKUP($A11,[73]Rekap!$A:$E,5,FALSE)),0,((VLOOKUP($A11,[73]Rekap!$A:$E,5,FALSE)))))*-1</f>
        <v>1299080244</v>
      </c>
      <c r="K11" s="176">
        <v>0</v>
      </c>
      <c r="L11" s="176" t="e">
        <f t="shared" si="0"/>
        <v>#REF!</v>
      </c>
    </row>
    <row r="12" spans="1:14" x14ac:dyDescent="0.15">
      <c r="A12" s="172" t="s">
        <v>78</v>
      </c>
      <c r="B12" s="173">
        <v>11000158</v>
      </c>
      <c r="C12" s="174" t="s">
        <v>79</v>
      </c>
      <c r="D12" s="174" t="e">
        <f>IF(ISNA(VLOOKUP($B12,#REF!,11,FALSE)),0,((VLOOKUP($B12,#REF!,11,FALSE))))</f>
        <v>#REF!</v>
      </c>
      <c r="E12" s="174"/>
      <c r="F12" s="167" t="s">
        <v>65</v>
      </c>
      <c r="G12" s="175">
        <v>89285</v>
      </c>
      <c r="H12" s="175">
        <v>733029850</v>
      </c>
      <c r="I12" s="175">
        <f>(IF(ISNA(VLOOKUP($A12,[73]Rekap!$A:$E,4,FALSE)),0,((VLOOKUP($A12,[73]Rekap!$A:$E,4,FALSE)))))*-1</f>
        <v>89876</v>
      </c>
      <c r="J12" s="175">
        <f>(IF(ISNA(VLOOKUP($A12,[73]Rekap!$A:$E,5,FALSE)),0,((VLOOKUP($A12,[73]Rekap!$A:$E,5,FALSE)))))*-1</f>
        <v>737881960</v>
      </c>
      <c r="K12" s="176">
        <v>0</v>
      </c>
      <c r="L12" s="176" t="e">
        <f t="shared" si="0"/>
        <v>#REF!</v>
      </c>
    </row>
    <row r="13" spans="1:14" x14ac:dyDescent="0.15">
      <c r="A13" s="172" t="s">
        <v>80</v>
      </c>
      <c r="B13" s="173">
        <v>11000159</v>
      </c>
      <c r="C13" s="174" t="s">
        <v>81</v>
      </c>
      <c r="D13" s="174" t="e">
        <f>IF(ISNA(VLOOKUP($B13,#REF!,11,FALSE)),0,((VLOOKUP($B13,#REF!,11,FALSE))))</f>
        <v>#REF!</v>
      </c>
      <c r="E13" s="174"/>
      <c r="F13" s="167" t="s">
        <v>56</v>
      </c>
      <c r="G13" s="175">
        <v>15806</v>
      </c>
      <c r="H13" s="175">
        <v>151184390</v>
      </c>
      <c r="I13" s="175">
        <f>(IF(ISNA(VLOOKUP($A13,[73]Rekap!$A:$E,4,FALSE)),0,((VLOOKUP($A13,[73]Rekap!$A:$E,4,FALSE)))))*-1</f>
        <v>15623</v>
      </c>
      <c r="J13" s="175">
        <f>(IF(ISNA(VLOOKUP($A13,[73]Rekap!$A:$E,5,FALSE)),0,((VLOOKUP($A13,[73]Rekap!$A:$E,5,FALSE)))))*-1</f>
        <v>149433995</v>
      </c>
      <c r="K13" s="176">
        <v>0</v>
      </c>
      <c r="L13" s="176" t="e">
        <f t="shared" si="0"/>
        <v>#REF!</v>
      </c>
    </row>
    <row r="14" spans="1:14" x14ac:dyDescent="0.15">
      <c r="A14" s="172" t="s">
        <v>82</v>
      </c>
      <c r="B14" s="173">
        <v>11000161</v>
      </c>
      <c r="C14" s="174" t="s">
        <v>83</v>
      </c>
      <c r="D14" s="174" t="e">
        <f>IF(ISNA(VLOOKUP($B14,#REF!,11,FALSE)),0,((VLOOKUP($B14,#REF!,11,FALSE))))</f>
        <v>#REF!</v>
      </c>
      <c r="E14" s="174"/>
      <c r="F14" s="167" t="s">
        <v>56</v>
      </c>
      <c r="G14" s="175">
        <v>365380</v>
      </c>
      <c r="H14" s="175">
        <v>4166428140</v>
      </c>
      <c r="I14" s="175">
        <f>(IF(ISNA(VLOOKUP($A14,[73]Rekap!$A:$E,4,FALSE)),0,((VLOOKUP($A14,[73]Rekap!$A:$E,4,FALSE)))))*-1</f>
        <v>358621</v>
      </c>
      <c r="J14" s="175">
        <f>(IF(ISNA(VLOOKUP($A14,[73]Rekap!$A:$E,5,FALSE)),0,((VLOOKUP($A14,[73]Rekap!$A:$E,5,FALSE)))))*-1</f>
        <v>4089355263</v>
      </c>
      <c r="K14" s="176">
        <v>0</v>
      </c>
      <c r="L14" s="176" t="e">
        <f t="shared" si="0"/>
        <v>#REF!</v>
      </c>
    </row>
    <row r="15" spans="1:14" x14ac:dyDescent="0.15">
      <c r="A15" s="172" t="s">
        <v>84</v>
      </c>
      <c r="B15" s="173">
        <v>11000163</v>
      </c>
      <c r="C15" s="174" t="s">
        <v>85</v>
      </c>
      <c r="D15" s="174" t="e">
        <f>IF(ISNA(VLOOKUP($B15,#REF!,11,FALSE)),0,((VLOOKUP($B15,#REF!,11,FALSE))))</f>
        <v>#REF!</v>
      </c>
      <c r="E15" s="174"/>
      <c r="F15" s="167" t="s">
        <v>56</v>
      </c>
      <c r="G15" s="175">
        <v>43120</v>
      </c>
      <c r="H15" s="175">
        <v>878440640</v>
      </c>
      <c r="I15" s="175">
        <f>(IF(ISNA(VLOOKUP($A15,[73]Rekap!$A:$E,4,FALSE)),0,((VLOOKUP($A15,[73]Rekap!$A:$E,4,FALSE)))))*-1</f>
        <v>43091</v>
      </c>
      <c r="J15" s="175">
        <f>(IF(ISNA(VLOOKUP($A15,[73]Rekap!$A:$E,5,FALSE)),0,((VLOOKUP($A15,[73]Rekap!$A:$E,5,FALSE)))))*-1</f>
        <v>877849852</v>
      </c>
      <c r="K15" s="176">
        <v>0</v>
      </c>
      <c r="L15" s="176" t="e">
        <f t="shared" si="0"/>
        <v>#REF!</v>
      </c>
    </row>
    <row r="16" spans="1:14" x14ac:dyDescent="0.15">
      <c r="A16" s="172" t="s">
        <v>86</v>
      </c>
      <c r="B16" s="173">
        <v>11000165</v>
      </c>
      <c r="C16" s="174" t="s">
        <v>87</v>
      </c>
      <c r="D16" s="174" t="e">
        <f>IF(ISNA(VLOOKUP($B16,#REF!,11,FALSE)),0,((VLOOKUP($B16,#REF!,11,FALSE))))</f>
        <v>#REF!</v>
      </c>
      <c r="E16" s="174"/>
      <c r="F16" s="167" t="s">
        <v>56</v>
      </c>
      <c r="G16" s="175">
        <v>107800</v>
      </c>
      <c r="H16" s="175">
        <v>2535671600</v>
      </c>
      <c r="I16" s="175">
        <f>(IF(ISNA(VLOOKUP($A16,[73]Rekap!$A:$E,4,FALSE)),0,((VLOOKUP($A16,[73]Rekap!$A:$E,4,FALSE)))))*-1</f>
        <v>108387</v>
      </c>
      <c r="J16" s="175">
        <f>(IF(ISNA(VLOOKUP($A16,[73]Rekap!$A:$E,5,FALSE)),0,((VLOOKUP($A16,[73]Rekap!$A:$E,5,FALSE)))))*-1</f>
        <v>2549479014</v>
      </c>
      <c r="K16" s="176">
        <v>0</v>
      </c>
      <c r="L16" s="176" t="e">
        <f t="shared" si="0"/>
        <v>#REF!</v>
      </c>
    </row>
    <row r="17" spans="1:14" x14ac:dyDescent="0.15">
      <c r="A17" s="172" t="s">
        <v>88</v>
      </c>
      <c r="B17" s="173">
        <v>11000167</v>
      </c>
      <c r="C17" s="174" t="s">
        <v>89</v>
      </c>
      <c r="D17" s="174" t="e">
        <f>IF(ISNA(VLOOKUP($B17,#REF!,11,FALSE)),0,((VLOOKUP($B17,#REF!,11,FALSE))))</f>
        <v>#REF!</v>
      </c>
      <c r="E17" s="174"/>
      <c r="F17" s="167" t="s">
        <v>56</v>
      </c>
      <c r="G17" s="175">
        <v>21542</v>
      </c>
      <c r="H17" s="175">
        <v>696689822</v>
      </c>
      <c r="I17" s="175">
        <f>(IF(ISNA(VLOOKUP($A17,[73]Rekap!$A:$E,4,FALSE)),0,((VLOOKUP($A17,[73]Rekap!$A:$E,4,FALSE)))))*-1</f>
        <v>21542</v>
      </c>
      <c r="J17" s="175">
        <f>(IF(ISNA(VLOOKUP($A17,[73]Rekap!$A:$E,5,FALSE)),0,((VLOOKUP($A17,[73]Rekap!$A:$E,5,FALSE)))))*-1</f>
        <v>696689822</v>
      </c>
      <c r="K17" s="176">
        <f>G17-I17</f>
        <v>0</v>
      </c>
      <c r="L17" s="176" t="e">
        <f t="shared" si="0"/>
        <v>#REF!</v>
      </c>
    </row>
    <row r="18" spans="1:14" x14ac:dyDescent="0.15">
      <c r="A18" s="172" t="s">
        <v>90</v>
      </c>
      <c r="B18" s="173">
        <v>11000169</v>
      </c>
      <c r="C18" s="174" t="s">
        <v>91</v>
      </c>
      <c r="D18" s="174" t="e">
        <f>IF(ISNA(VLOOKUP($B18,#REF!,11,FALSE)),0,((VLOOKUP($B18,#REF!,11,FALSE))))</f>
        <v>#REF!</v>
      </c>
      <c r="E18" s="174"/>
      <c r="F18" s="167" t="s">
        <v>56</v>
      </c>
      <c r="G18" s="175">
        <v>62839</v>
      </c>
      <c r="H18" s="175">
        <v>1503046041</v>
      </c>
      <c r="I18" s="175">
        <f>(IF(ISNA(VLOOKUP($A18,[73]Rekap!$A:$E,4,FALSE)),0,((VLOOKUP($A18,[73]Rekap!$A:$E,4,FALSE)))))*-1</f>
        <v>46766</v>
      </c>
      <c r="J18" s="175">
        <f>(IF(ISNA(VLOOKUP($A18,[73]Rekap!$A:$E,5,FALSE)),0,((VLOOKUP($A18,[73]Rekap!$A:$E,5,FALSE)))))*-1</f>
        <v>1118595954</v>
      </c>
      <c r="K18" s="176">
        <f>G18-I18</f>
        <v>16073</v>
      </c>
      <c r="L18" s="177" t="e">
        <f t="shared" si="0"/>
        <v>#REF!</v>
      </c>
      <c r="M18" s="167" t="s">
        <v>57</v>
      </c>
      <c r="N18" s="167" t="s">
        <v>92</v>
      </c>
    </row>
    <row r="19" spans="1:14" x14ac:dyDescent="0.15">
      <c r="A19" s="172" t="s">
        <v>93</v>
      </c>
      <c r="B19" s="173">
        <v>11000170</v>
      </c>
      <c r="C19" s="174" t="s">
        <v>94</v>
      </c>
      <c r="D19" s="174" t="e">
        <f>IF(ISNA(VLOOKUP($B19,#REF!,11,FALSE)),0,((VLOOKUP($B19,#REF!,11,FALSE))))</f>
        <v>#REF!</v>
      </c>
      <c r="E19" s="174"/>
      <c r="F19" s="167" t="s">
        <v>56</v>
      </c>
      <c r="G19" s="175">
        <v>88565</v>
      </c>
      <c r="H19" s="175">
        <v>1154179080</v>
      </c>
      <c r="I19" s="175">
        <f>(IF(ISNA(VLOOKUP($A19,[73]Rekap!$A:$E,4,FALSE)),0,((VLOOKUP($A19,[73]Rekap!$A:$E,4,FALSE)))))*-1</f>
        <v>78633</v>
      </c>
      <c r="J19" s="175">
        <f>(IF(ISNA(VLOOKUP($A19,[73]Rekap!$A:$E,5,FALSE)),0,((VLOOKUP($A19,[73]Rekap!$A:$E,5,FALSE)))))*-1</f>
        <v>1024745256</v>
      </c>
      <c r="K19" s="176">
        <f>G19-I19</f>
        <v>9932</v>
      </c>
      <c r="L19" s="177" t="e">
        <f t="shared" si="0"/>
        <v>#REF!</v>
      </c>
      <c r="M19" s="167" t="s">
        <v>57</v>
      </c>
      <c r="N19" s="167" t="s">
        <v>95</v>
      </c>
    </row>
    <row r="20" spans="1:14" x14ac:dyDescent="0.15">
      <c r="A20" s="172" t="s">
        <v>96</v>
      </c>
      <c r="B20" s="173">
        <v>11000171</v>
      </c>
      <c r="C20" s="174" t="s">
        <v>97</v>
      </c>
      <c r="D20" s="174" t="e">
        <f>IF(ISNA(VLOOKUP($B20,#REF!,11,FALSE)),0,((VLOOKUP($B20,#REF!,11,FALSE))))</f>
        <v>#REF!</v>
      </c>
      <c r="E20" s="174"/>
      <c r="F20" s="167" t="s">
        <v>56</v>
      </c>
      <c r="G20" s="175">
        <v>143737</v>
      </c>
      <c r="H20" s="175">
        <v>4286619484</v>
      </c>
      <c r="I20" s="175">
        <f>(IF(ISNA(VLOOKUP($A20,[73]Rekap!$A:$E,4,FALSE)),0,((VLOOKUP($A20,[73]Rekap!$A:$E,4,FALSE)))))*-1</f>
        <v>146790</v>
      </c>
      <c r="J20" s="175">
        <f>(IF(ISNA(VLOOKUP($A20,[73]Rekap!$A:$E,5,FALSE)),0,((VLOOKUP($A20,[73]Rekap!$A:$E,5,FALSE)))))*-1</f>
        <v>4385014621</v>
      </c>
      <c r="K20" s="176">
        <v>0</v>
      </c>
      <c r="L20" s="176" t="e">
        <f t="shared" si="0"/>
        <v>#REF!</v>
      </c>
    </row>
    <row r="21" spans="1:14" x14ac:dyDescent="0.15">
      <c r="A21" s="172" t="s">
        <v>98</v>
      </c>
      <c r="B21" s="173">
        <v>11000182</v>
      </c>
      <c r="C21" s="174" t="s">
        <v>99</v>
      </c>
      <c r="D21" s="174" t="e">
        <f>IF(ISNA(VLOOKUP($B21,#REF!,11,FALSE)),0,((VLOOKUP($B21,#REF!,11,FALSE))))</f>
        <v>#REF!</v>
      </c>
      <c r="E21" s="174"/>
      <c r="F21" s="167" t="s">
        <v>56</v>
      </c>
      <c r="G21" s="175">
        <v>203840</v>
      </c>
      <c r="H21" s="175">
        <v>2166207680</v>
      </c>
      <c r="I21" s="175">
        <f>(IF(ISNA(VLOOKUP($A21,[73]Rekap!$A:$E,4,FALSE)),0,((VLOOKUP($A21,[73]Rekap!$A:$E,4,FALSE)))))*-1</f>
        <v>205869</v>
      </c>
      <c r="J21" s="175">
        <f>(IF(ISNA(VLOOKUP($A21,[73]Rekap!$A:$E,5,FALSE)),0,((VLOOKUP($A21,[73]Rekap!$A:$E,5,FALSE)))))*-1</f>
        <v>2187769863</v>
      </c>
      <c r="K21" s="176">
        <v>0</v>
      </c>
      <c r="L21" s="176" t="e">
        <f t="shared" si="0"/>
        <v>#REF!</v>
      </c>
    </row>
    <row r="22" spans="1:14" x14ac:dyDescent="0.15">
      <c r="A22" s="172" t="s">
        <v>100</v>
      </c>
      <c r="B22" s="173">
        <v>11000185</v>
      </c>
      <c r="C22" s="174" t="s">
        <v>101</v>
      </c>
      <c r="D22" s="174" t="e">
        <f>IF(ISNA(VLOOKUP($B22,#REF!,11,FALSE)),0,((VLOOKUP($B22,#REF!,11,FALSE))))</f>
        <v>#REF!</v>
      </c>
      <c r="E22" s="174"/>
      <c r="F22" s="167" t="s">
        <v>56</v>
      </c>
      <c r="G22" s="175">
        <v>58800</v>
      </c>
      <c r="H22" s="175">
        <v>590175600</v>
      </c>
      <c r="I22" s="175">
        <f>(IF(ISNA(VLOOKUP($A22,[73]Rekap!$A:$E,4,FALSE)),0,((VLOOKUP($A22,[73]Rekap!$A:$E,4,FALSE)))))*-1</f>
        <v>58459</v>
      </c>
      <c r="J22" s="175">
        <f>(IF(ISNA(VLOOKUP($A22,[73]Rekap!$A:$E,5,FALSE)),0,((VLOOKUP($A22,[73]Rekap!$A:$E,5,FALSE)))))*-1</f>
        <v>587011682</v>
      </c>
      <c r="K22" s="176">
        <v>0</v>
      </c>
      <c r="L22" s="176" t="e">
        <f t="shared" si="0"/>
        <v>#REF!</v>
      </c>
    </row>
    <row r="23" spans="1:14" x14ac:dyDescent="0.15">
      <c r="A23" s="172" t="s">
        <v>102</v>
      </c>
      <c r="B23" s="173">
        <v>11000187</v>
      </c>
      <c r="C23" s="174" t="s">
        <v>103</v>
      </c>
      <c r="D23" s="174" t="e">
        <f>IF(ISNA(VLOOKUP($B23,#REF!,11,FALSE)),0,((VLOOKUP($B23,#REF!,11,FALSE))))</f>
        <v>#REF!</v>
      </c>
      <c r="E23" s="174"/>
      <c r="F23" s="167" t="s">
        <v>104</v>
      </c>
      <c r="G23" s="175">
        <v>4700</v>
      </c>
      <c r="H23" s="175">
        <v>780482</v>
      </c>
      <c r="I23" s="175">
        <f>(IF(ISNA(VLOOKUP($A23,[73]Rekap!$A:$E,4,FALSE)),0,((VLOOKUP($A23,[73]Rekap!$A:$E,4,FALSE)))))*-1</f>
        <v>4700</v>
      </c>
      <c r="J23" s="175">
        <f>(IF(ISNA(VLOOKUP($A23,[73]Rekap!$A:$E,5,FALSE)),0,((VLOOKUP($A23,[73]Rekap!$A:$E,5,FALSE)))))*-1</f>
        <v>780482</v>
      </c>
      <c r="K23" s="176">
        <f>G23-I23</f>
        <v>0</v>
      </c>
      <c r="L23" s="176" t="e">
        <f t="shared" si="0"/>
        <v>#REF!</v>
      </c>
    </row>
    <row r="24" spans="1:14" x14ac:dyDescent="0.15">
      <c r="A24" s="172" t="s">
        <v>105</v>
      </c>
      <c r="B24" s="173">
        <v>11000188</v>
      </c>
      <c r="C24" s="174" t="s">
        <v>106</v>
      </c>
      <c r="D24" s="174" t="e">
        <f>IF(ISNA(VLOOKUP($B24,#REF!,11,FALSE)),0,((VLOOKUP($B24,#REF!,11,FALSE))))</f>
        <v>#REF!</v>
      </c>
      <c r="E24" s="174"/>
      <c r="F24" s="167" t="s">
        <v>65</v>
      </c>
      <c r="G24" s="175">
        <v>19966</v>
      </c>
      <c r="H24" s="175">
        <v>253089016</v>
      </c>
      <c r="I24" s="175">
        <f>(IF(ISNA(VLOOKUP($A24,[73]Rekap!$A:$E,4,FALSE)),0,((VLOOKUP($A24,[73]Rekap!$A:$E,4,FALSE)))))*-1</f>
        <v>19966</v>
      </c>
      <c r="J24" s="175">
        <f>(IF(ISNA(VLOOKUP($A24,[73]Rekap!$A:$E,5,FALSE)),0,((VLOOKUP($A24,[73]Rekap!$A:$E,5,FALSE)))))*-1</f>
        <v>253089016</v>
      </c>
      <c r="K24" s="176">
        <f>G24-I24</f>
        <v>0</v>
      </c>
      <c r="L24" s="176" t="e">
        <f t="shared" si="0"/>
        <v>#REF!</v>
      </c>
    </row>
    <row r="25" spans="1:14" x14ac:dyDescent="0.15">
      <c r="A25" s="172" t="s">
        <v>107</v>
      </c>
      <c r="B25" s="173">
        <v>11000192</v>
      </c>
      <c r="C25" s="174" t="s">
        <v>108</v>
      </c>
      <c r="D25" s="174" t="e">
        <f>IF(ISNA(VLOOKUP($B25,#REF!,11,FALSE)),0,((VLOOKUP($B25,#REF!,11,FALSE))))</f>
        <v>#REF!</v>
      </c>
      <c r="E25" s="174"/>
      <c r="F25" s="167" t="s">
        <v>65</v>
      </c>
      <c r="G25" s="175">
        <v>39403</v>
      </c>
      <c r="H25" s="175">
        <v>723202662</v>
      </c>
      <c r="I25" s="175">
        <f>(IF(ISNA(VLOOKUP($A25,[73]Rekap!$A:$E,4,FALSE)),0,((VLOOKUP($A25,[73]Rekap!$A:$E,4,FALSE)))))*-1</f>
        <v>39403</v>
      </c>
      <c r="J25" s="175">
        <f>(IF(ISNA(VLOOKUP($A25,[73]Rekap!$A:$E,5,FALSE)),0,((VLOOKUP($A25,[73]Rekap!$A:$E,5,FALSE)))))*-1</f>
        <v>723202662</v>
      </c>
      <c r="K25" s="176">
        <f>G25-I25</f>
        <v>0</v>
      </c>
      <c r="L25" s="176" t="e">
        <f t="shared" si="0"/>
        <v>#REF!</v>
      </c>
    </row>
    <row r="26" spans="1:14" x14ac:dyDescent="0.15">
      <c r="A26" s="172" t="s">
        <v>109</v>
      </c>
      <c r="B26" s="173">
        <v>11000194</v>
      </c>
      <c r="C26" s="174" t="s">
        <v>110</v>
      </c>
      <c r="D26" s="174" t="e">
        <f>IF(ISNA(VLOOKUP($B26,#REF!,11,FALSE)),0,((VLOOKUP($B26,#REF!,11,FALSE))))</f>
        <v>#REF!</v>
      </c>
      <c r="E26" s="174"/>
      <c r="F26" s="167" t="s">
        <v>56</v>
      </c>
      <c r="G26" s="175">
        <v>19600</v>
      </c>
      <c r="H26" s="175">
        <v>1170276800</v>
      </c>
      <c r="I26" s="175">
        <f>(IF(ISNA(VLOOKUP($A26,[73]Rekap!$A:$E,4,FALSE)),0,((VLOOKUP($A26,[73]Rekap!$A:$E,4,FALSE)))))*-1</f>
        <v>14390</v>
      </c>
      <c r="J26" s="175">
        <f>(IF(ISNA(VLOOKUP($A26,[73]Rekap!$A:$E,5,FALSE)),0,((VLOOKUP($A26,[73]Rekap!$A:$E,5,FALSE)))))*-1</f>
        <v>859198120</v>
      </c>
      <c r="K26" s="176">
        <f>G26-I26</f>
        <v>5210</v>
      </c>
      <c r="L26" s="177" t="e">
        <f t="shared" si="0"/>
        <v>#REF!</v>
      </c>
      <c r="M26" s="167" t="s">
        <v>57</v>
      </c>
      <c r="N26" s="167" t="s">
        <v>111</v>
      </c>
    </row>
    <row r="27" spans="1:14" x14ac:dyDescent="0.15">
      <c r="A27" s="174" t="s">
        <v>112</v>
      </c>
      <c r="B27" s="173">
        <v>11000197</v>
      </c>
      <c r="C27" s="174" t="s">
        <v>113</v>
      </c>
      <c r="D27" s="174" t="e">
        <f>IF(ISNA(VLOOKUP($B27,#REF!,11,FALSE)),0,((VLOOKUP($B27,#REF!,11,FALSE))))</f>
        <v>#REF!</v>
      </c>
      <c r="E27" s="174"/>
      <c r="F27" s="167" t="s">
        <v>56</v>
      </c>
      <c r="G27" s="175">
        <v>745960</v>
      </c>
      <c r="H27" s="175">
        <v>10110925160</v>
      </c>
      <c r="I27" s="175">
        <f>(IF(ISNA(VLOOKUP($A27,[73]Rekap!$A:$E,4,FALSE)),0,((VLOOKUP($A27,[73]Rekap!$A:$E,4,FALSE)))))*-1</f>
        <v>745960</v>
      </c>
      <c r="J27" s="175">
        <f>(IF(ISNA(VLOOKUP($A27,[73]Rekap!$A:$E,5,FALSE)),0,((VLOOKUP($A27,[73]Rekap!$A:$E,5,FALSE)))))*-1</f>
        <v>10110930760</v>
      </c>
      <c r="K27" s="176">
        <f>G27-I27</f>
        <v>0</v>
      </c>
      <c r="L27" s="176" t="e">
        <f t="shared" si="0"/>
        <v>#REF!</v>
      </c>
    </row>
    <row r="28" spans="1:14" x14ac:dyDescent="0.15">
      <c r="A28" s="172" t="s">
        <v>114</v>
      </c>
      <c r="B28" s="173">
        <v>11000200</v>
      </c>
      <c r="C28" s="174" t="s">
        <v>115</v>
      </c>
      <c r="D28" s="174" t="e">
        <f>IF(ISNA(VLOOKUP($B28,#REF!,11,FALSE)),0,((VLOOKUP($B28,#REF!,11,FALSE))))</f>
        <v>#REF!</v>
      </c>
      <c r="E28" s="174"/>
      <c r="F28" s="167" t="s">
        <v>56</v>
      </c>
      <c r="G28" s="175">
        <v>282240</v>
      </c>
      <c r="H28" s="175">
        <v>6162110640</v>
      </c>
      <c r="I28" s="175">
        <f>(IF(ISNA(VLOOKUP($A28,[73]Rekap!$A:$E,4,FALSE)),0,((VLOOKUP($A28,[73]Rekap!$A:$E,4,FALSE)))))*-1</f>
        <v>283760</v>
      </c>
      <c r="J28" s="175">
        <f>(IF(ISNA(VLOOKUP($A28,[73]Rekap!$A:$E,5,FALSE)),0,((VLOOKUP($A28,[73]Rekap!$A:$E,5,FALSE)))))*-1</f>
        <v>6196970852</v>
      </c>
      <c r="K28" s="176">
        <v>0</v>
      </c>
      <c r="L28" s="176" t="e">
        <f t="shared" si="0"/>
        <v>#REF!</v>
      </c>
    </row>
    <row r="29" spans="1:14" x14ac:dyDescent="0.15">
      <c r="A29" s="172" t="s">
        <v>116</v>
      </c>
      <c r="B29" s="173">
        <v>11000204</v>
      </c>
      <c r="C29" s="174" t="s">
        <v>117</v>
      </c>
      <c r="D29" s="174" t="e">
        <f>IF(ISNA(VLOOKUP($B29,#REF!,11,FALSE)),0,((VLOOKUP($B29,#REF!,11,FALSE))))</f>
        <v>#REF!</v>
      </c>
      <c r="E29" s="174"/>
      <c r="F29" s="167" t="s">
        <v>56</v>
      </c>
      <c r="G29" s="175">
        <v>205800</v>
      </c>
      <c r="H29" s="175">
        <v>2145465000</v>
      </c>
      <c r="I29" s="175">
        <f>(IF(ISNA(VLOOKUP($A29,[73]Rekap!$A:$E,4,FALSE)),0,((VLOOKUP($A29,[73]Rekap!$A:$E,4,FALSE)))))*-1</f>
        <v>202583</v>
      </c>
      <c r="J29" s="175">
        <f>(IF(ISNA(VLOOKUP($A29,[73]Rekap!$A:$E,5,FALSE)),0,((VLOOKUP($A29,[73]Rekap!$A:$E,5,FALSE)))))*-1</f>
        <v>2111927775</v>
      </c>
      <c r="K29" s="176">
        <v>0</v>
      </c>
      <c r="L29" s="176" t="e">
        <f t="shared" si="0"/>
        <v>#REF!</v>
      </c>
    </row>
    <row r="30" spans="1:14" x14ac:dyDescent="0.15">
      <c r="A30" s="172" t="s">
        <v>118</v>
      </c>
      <c r="B30" s="173">
        <v>11000208</v>
      </c>
      <c r="C30" s="174" t="s">
        <v>119</v>
      </c>
      <c r="D30" s="174" t="e">
        <f>IF(ISNA(VLOOKUP($B30,#REF!,11,FALSE)),0,((VLOOKUP($B30,#REF!,11,FALSE))))</f>
        <v>#REF!</v>
      </c>
      <c r="E30" s="174"/>
      <c r="F30" s="167" t="s">
        <v>56</v>
      </c>
      <c r="G30" s="175">
        <v>47040</v>
      </c>
      <c r="H30" s="175">
        <v>660394560</v>
      </c>
      <c r="I30" s="175">
        <f>(IF(ISNA(VLOOKUP($A30,[73]Rekap!$A:$E,4,FALSE)),0,((VLOOKUP($A30,[73]Rekap!$A:$E,4,FALSE)))))*-1</f>
        <v>47105</v>
      </c>
      <c r="J30" s="175">
        <f>(IF(ISNA(VLOOKUP($A30,[73]Rekap!$A:$E,5,FALSE)),0,((VLOOKUP($A30,[73]Rekap!$A:$E,5,FALSE)))))*-1</f>
        <v>661307095</v>
      </c>
      <c r="K30" s="176">
        <v>0</v>
      </c>
      <c r="L30" s="176" t="e">
        <f t="shared" si="0"/>
        <v>#REF!</v>
      </c>
    </row>
    <row r="31" spans="1:14" x14ac:dyDescent="0.15">
      <c r="A31" s="172" t="s">
        <v>120</v>
      </c>
      <c r="B31" s="173">
        <v>11000210</v>
      </c>
      <c r="C31" s="174" t="s">
        <v>121</v>
      </c>
      <c r="D31" s="174" t="e">
        <f>IF(ISNA(VLOOKUP($B31,#REF!,11,FALSE)),0,((VLOOKUP($B31,#REF!,11,FALSE))))</f>
        <v>#REF!</v>
      </c>
      <c r="E31" s="174"/>
      <c r="F31" s="167" t="s">
        <v>56</v>
      </c>
      <c r="G31" s="175">
        <v>151765</v>
      </c>
      <c r="H31" s="175">
        <v>3109209555</v>
      </c>
      <c r="I31" s="175">
        <f>(IF(ISNA(VLOOKUP($A31,[73]Rekap!$A:$E,4,FALSE)),0,((VLOOKUP($A31,[73]Rekap!$A:$E,4,FALSE)))))*-1</f>
        <v>151776</v>
      </c>
      <c r="J31" s="175">
        <f>(IF(ISNA(VLOOKUP($A31,[73]Rekap!$A:$E,5,FALSE)),0,((VLOOKUP($A31,[73]Rekap!$A:$E,5,FALSE)))))*-1</f>
        <v>3109434912</v>
      </c>
      <c r="K31" s="176">
        <v>0</v>
      </c>
      <c r="L31" s="176" t="e">
        <f t="shared" si="0"/>
        <v>#REF!</v>
      </c>
    </row>
    <row r="32" spans="1:14" ht="16" x14ac:dyDescent="0.2">
      <c r="A32" s="172" t="s">
        <v>122</v>
      </c>
      <c r="B32" s="173">
        <v>11000213</v>
      </c>
      <c r="C32" s="174" t="s">
        <v>123</v>
      </c>
      <c r="D32" s="174" t="e">
        <f>IF(ISNA(VLOOKUP($B32,#REF!,11,FALSE)),0,((VLOOKUP($B32,#REF!,11,FALSE))))</f>
        <v>#REF!</v>
      </c>
      <c r="E32" s="174"/>
      <c r="F32" s="167" t="s">
        <v>56</v>
      </c>
      <c r="G32" s="175">
        <v>15680</v>
      </c>
      <c r="H32" s="175">
        <v>324858240</v>
      </c>
      <c r="I32" s="175">
        <f>(IF(ISNA(VLOOKUP($A32,[73]Rekap!$A:$E,4,FALSE)),0,((VLOOKUP($A32,[73]Rekap!$A:$E,4,FALSE)))))*-1</f>
        <v>7817</v>
      </c>
      <c r="J32" s="175">
        <f>(IF(ISNA(VLOOKUP($A32,[73]Rekap!$A:$E,5,FALSE)),0,((VLOOKUP($A32,[73]Rekap!$A:$E,5,FALSE)))))*-1</f>
        <v>161952606</v>
      </c>
      <c r="K32" s="176">
        <f>G32-I32</f>
        <v>7863</v>
      </c>
      <c r="L32" s="176" t="e">
        <f t="shared" si="0"/>
        <v>#REF!</v>
      </c>
      <c r="M32" s="167" t="s">
        <v>57</v>
      </c>
      <c r="N32" s="178" t="s">
        <v>124</v>
      </c>
    </row>
    <row r="33" spans="1:14" x14ac:dyDescent="0.15">
      <c r="A33" s="172" t="s">
        <v>125</v>
      </c>
      <c r="B33" s="173">
        <v>11000216</v>
      </c>
      <c r="C33" s="174" t="s">
        <v>126</v>
      </c>
      <c r="D33" s="174" t="e">
        <f>IF(ISNA(VLOOKUP($B33,#REF!,11,FALSE)),0,((VLOOKUP($B33,#REF!,11,FALSE))))</f>
        <v>#REF!</v>
      </c>
      <c r="E33" s="174"/>
      <c r="F33" s="167" t="s">
        <v>56</v>
      </c>
      <c r="G33" s="175">
        <v>50156</v>
      </c>
      <c r="H33" s="175">
        <v>5350642080</v>
      </c>
      <c r="I33" s="175">
        <f>(IF(ISNA(VLOOKUP($A33,[73]Rekap!$A:$E,4,FALSE)),0,((VLOOKUP($A33,[73]Rekap!$A:$E,4,FALSE)))))*-1</f>
        <v>50156</v>
      </c>
      <c r="J33" s="175">
        <f>(IF(ISNA(VLOOKUP($A33,[73]Rekap!$A:$E,5,FALSE)),0,((VLOOKUP($A33,[73]Rekap!$A:$E,5,FALSE)))))*-1</f>
        <v>5350642080</v>
      </c>
      <c r="K33" s="176">
        <f>G33-I33</f>
        <v>0</v>
      </c>
      <c r="L33" s="176" t="e">
        <f t="shared" si="0"/>
        <v>#REF!</v>
      </c>
    </row>
    <row r="34" spans="1:14" x14ac:dyDescent="0.15">
      <c r="A34" s="172" t="s">
        <v>127</v>
      </c>
      <c r="B34" s="173">
        <v>11000219</v>
      </c>
      <c r="C34" s="174" t="s">
        <v>128</v>
      </c>
      <c r="D34" s="174" t="e">
        <f>IF(ISNA(VLOOKUP($B34,#REF!,11,FALSE)),0,((VLOOKUP($B34,#REF!,11,FALSE))))</f>
        <v>#REF!</v>
      </c>
      <c r="E34" s="174"/>
      <c r="F34" s="167" t="s">
        <v>56</v>
      </c>
      <c r="G34" s="175">
        <v>139072</v>
      </c>
      <c r="H34" s="175">
        <v>550029760</v>
      </c>
      <c r="I34" s="175">
        <f>(IF(ISNA(VLOOKUP($A34,[73]Rekap!$A:$E,4,FALSE)),0,((VLOOKUP($A34,[73]Rekap!$A:$E,4,FALSE)))))*-1</f>
        <v>139072</v>
      </c>
      <c r="J34" s="175">
        <f>(IF(ISNA(VLOOKUP($A34,[73]Rekap!$A:$E,5,FALSE)),0,((VLOOKUP($A34,[73]Rekap!$A:$E,5,FALSE)))))*-1</f>
        <v>550029760</v>
      </c>
      <c r="K34" s="176">
        <f>G34-I34</f>
        <v>0</v>
      </c>
      <c r="L34" s="176" t="e">
        <f t="shared" si="0"/>
        <v>#REF!</v>
      </c>
    </row>
    <row r="35" spans="1:14" x14ac:dyDescent="0.15">
      <c r="A35" s="172" t="s">
        <v>129</v>
      </c>
      <c r="B35" s="173">
        <v>11000220</v>
      </c>
      <c r="C35" s="174" t="s">
        <v>130</v>
      </c>
      <c r="D35" s="174" t="e">
        <f>IF(ISNA(VLOOKUP($B35,#REF!,11,FALSE)),0,((VLOOKUP($B35,#REF!,11,FALSE))))</f>
        <v>#REF!</v>
      </c>
      <c r="E35" s="174"/>
      <c r="F35" s="167" t="s">
        <v>56</v>
      </c>
      <c r="G35" s="175">
        <v>102900</v>
      </c>
      <c r="H35" s="175">
        <v>471899400</v>
      </c>
      <c r="I35" s="175">
        <f>(IF(ISNA(VLOOKUP($A35,[73]Rekap!$A:$E,4,FALSE)),0,((VLOOKUP($A35,[73]Rekap!$A:$E,4,FALSE)))))*-1</f>
        <v>100415</v>
      </c>
      <c r="J35" s="175">
        <f>(IF(ISNA(VLOOKUP($A35,[73]Rekap!$A:$E,5,FALSE)),0,((VLOOKUP($A35,[73]Rekap!$A:$E,5,FALSE)))))*-1</f>
        <v>460503190</v>
      </c>
      <c r="K35" s="176">
        <v>0</v>
      </c>
      <c r="L35" s="176" t="e">
        <f t="shared" si="0"/>
        <v>#REF!</v>
      </c>
    </row>
    <row r="36" spans="1:14" x14ac:dyDescent="0.15">
      <c r="A36" s="172" t="s">
        <v>131</v>
      </c>
      <c r="B36" s="173">
        <v>11000222</v>
      </c>
      <c r="C36" s="174" t="s">
        <v>132</v>
      </c>
      <c r="D36" s="174" t="e">
        <f>IF(ISNA(VLOOKUP($B36,#REF!,11,FALSE)),0,((VLOOKUP($B36,#REF!,11,FALSE))))</f>
        <v>#REF!</v>
      </c>
      <c r="E36" s="174"/>
      <c r="F36" s="167" t="s">
        <v>56</v>
      </c>
      <c r="G36" s="175">
        <v>9800</v>
      </c>
      <c r="H36" s="175">
        <v>79380000</v>
      </c>
      <c r="I36" s="175">
        <f>(IF(ISNA(VLOOKUP($A36,[73]Rekap!$A:$E,4,FALSE)),0,((VLOOKUP($A36,[73]Rekap!$A:$E,4,FALSE)))))*-1</f>
        <v>10906</v>
      </c>
      <c r="J36" s="175">
        <f>(IF(ISNA(VLOOKUP($A36,[73]Rekap!$A:$E,5,FALSE)),0,((VLOOKUP($A36,[73]Rekap!$A:$E,5,FALSE)))))*-1</f>
        <v>88338600</v>
      </c>
      <c r="K36" s="176">
        <v>0</v>
      </c>
      <c r="L36" s="176" t="e">
        <f t="shared" si="0"/>
        <v>#REF!</v>
      </c>
    </row>
    <row r="37" spans="1:14" ht="16" x14ac:dyDescent="0.2">
      <c r="A37" s="172" t="s">
        <v>133</v>
      </c>
      <c r="B37" s="173">
        <v>11000225</v>
      </c>
      <c r="C37" s="174" t="s">
        <v>134</v>
      </c>
      <c r="D37" s="174" t="e">
        <f>IF(ISNA(VLOOKUP($B37,#REF!,11,FALSE)),0,((VLOOKUP($B37,#REF!,11,FALSE))))</f>
        <v>#REF!</v>
      </c>
      <c r="E37" s="174"/>
      <c r="F37" s="167" t="s">
        <v>56</v>
      </c>
      <c r="G37" s="175">
        <v>68600</v>
      </c>
      <c r="H37" s="175">
        <v>1481554200</v>
      </c>
      <c r="I37" s="175">
        <f>(IF(ISNA(VLOOKUP($A37,[73]Rekap!$A:$E,4,FALSE)),0,((VLOOKUP($A37,[73]Rekap!$A:$E,4,FALSE)))))*-1</f>
        <v>53289</v>
      </c>
      <c r="J37" s="175">
        <f>(IF(ISNA(VLOOKUP($A37,[73]Rekap!$A:$E,5,FALSE)),0,((VLOOKUP($A37,[73]Rekap!$A:$E,5,FALSE)))))*-1</f>
        <v>1150882533</v>
      </c>
      <c r="K37" s="176">
        <f>G37-I37</f>
        <v>15311</v>
      </c>
      <c r="L37" s="176" t="e">
        <f t="shared" si="0"/>
        <v>#REF!</v>
      </c>
      <c r="M37" s="167" t="s">
        <v>57</v>
      </c>
      <c r="N37" s="178" t="s">
        <v>124</v>
      </c>
    </row>
    <row r="38" spans="1:14" x14ac:dyDescent="0.15">
      <c r="A38" s="172" t="s">
        <v>135</v>
      </c>
      <c r="B38" s="173">
        <v>11000227</v>
      </c>
      <c r="C38" s="174" t="s">
        <v>136</v>
      </c>
      <c r="D38" s="174" t="e">
        <f>IF(ISNA(VLOOKUP($B38,#REF!,11,FALSE)),0,((VLOOKUP($B38,#REF!,11,FALSE))))</f>
        <v>#REF!</v>
      </c>
      <c r="E38" s="174"/>
      <c r="F38" s="167" t="s">
        <v>56</v>
      </c>
      <c r="G38" s="175">
        <v>58800</v>
      </c>
      <c r="H38" s="175">
        <v>1011183600</v>
      </c>
      <c r="I38" s="175">
        <f>(IF(ISNA(VLOOKUP($A38,[73]Rekap!$A:$E,4,FALSE)),0,((VLOOKUP($A38,[73]Rekap!$A:$E,4,FALSE)))))*-1</f>
        <v>59010</v>
      </c>
      <c r="J38" s="175">
        <f>(IF(ISNA(VLOOKUP($A38,[73]Rekap!$A:$E,5,FALSE)),0,((VLOOKUP($A38,[73]Rekap!$A:$E,5,FALSE)))))*-1</f>
        <v>1014794970</v>
      </c>
      <c r="K38" s="176">
        <v>0</v>
      </c>
      <c r="L38" s="176" t="e">
        <f t="shared" si="0"/>
        <v>#REF!</v>
      </c>
    </row>
    <row r="39" spans="1:14" x14ac:dyDescent="0.15">
      <c r="A39" s="172" t="s">
        <v>137</v>
      </c>
      <c r="B39" s="173">
        <v>11000229</v>
      </c>
      <c r="C39" s="174" t="s">
        <v>138</v>
      </c>
      <c r="D39" s="174" t="e">
        <f>IF(ISNA(VLOOKUP($B39,#REF!,11,FALSE)),0,((VLOOKUP($B39,#REF!,11,FALSE))))</f>
        <v>#REF!</v>
      </c>
      <c r="E39" s="174"/>
      <c r="F39" s="167" t="s">
        <v>56</v>
      </c>
      <c r="G39" s="175">
        <v>114630</v>
      </c>
      <c r="H39" s="175">
        <v>7283909760</v>
      </c>
      <c r="I39" s="175">
        <f>(IF(ISNA(VLOOKUP($A39,[73]Rekap!$A:$E,4,FALSE)),0,((VLOOKUP($A39,[73]Rekap!$A:$E,4,FALSE)))))*-1</f>
        <v>114811</v>
      </c>
      <c r="J39" s="175">
        <f>(IF(ISNA(VLOOKUP($A39,[73]Rekap!$A:$E,5,FALSE)),0,((VLOOKUP($A39,[73]Rekap!$A:$E,5,FALSE)))))*-1</f>
        <v>7297706289</v>
      </c>
      <c r="K39" s="176">
        <v>0</v>
      </c>
      <c r="L39" s="176" t="e">
        <f t="shared" si="0"/>
        <v>#REF!</v>
      </c>
    </row>
    <row r="40" spans="1:14" x14ac:dyDescent="0.15">
      <c r="A40" s="172" t="s">
        <v>139</v>
      </c>
      <c r="B40" s="173">
        <v>11000232</v>
      </c>
      <c r="C40" s="174" t="s">
        <v>140</v>
      </c>
      <c r="D40" s="174" t="e">
        <f>IF(ISNA(VLOOKUP($B40,#REF!,11,FALSE)),0,((VLOOKUP($B40,#REF!,11,FALSE))))</f>
        <v>#REF!</v>
      </c>
      <c r="E40" s="174"/>
      <c r="F40" s="167" t="s">
        <v>65</v>
      </c>
      <c r="G40" s="175">
        <v>591026</v>
      </c>
      <c r="H40" s="175">
        <v>2317849168</v>
      </c>
      <c r="I40" s="175">
        <f>(IF(ISNA(VLOOKUP($A40,[73]Rekap!$A:$E,4,FALSE)),0,((VLOOKUP($A40,[73]Rekap!$A:$E,4,FALSE)))))*-1</f>
        <v>592600</v>
      </c>
      <c r="J40" s="175">
        <f>(IF(ISNA(VLOOKUP($A40,[73]Rekap!$A:$E,5,FALSE)),0,((VLOOKUP($A40,[73]Rekap!$A:$E,5,FALSE)))))*-1</f>
        <v>2324203880</v>
      </c>
      <c r="K40" s="176">
        <v>0</v>
      </c>
      <c r="L40" s="176" t="e">
        <f t="shared" si="0"/>
        <v>#REF!</v>
      </c>
    </row>
    <row r="41" spans="1:14" x14ac:dyDescent="0.15">
      <c r="A41" s="172" t="s">
        <v>141</v>
      </c>
      <c r="B41" s="173">
        <v>11000233</v>
      </c>
      <c r="C41" s="174" t="s">
        <v>142</v>
      </c>
      <c r="D41" s="174" t="e">
        <f>IF(ISNA(VLOOKUP($B41,#REF!,11,FALSE)),0,((VLOOKUP($B41,#REF!,11,FALSE))))</f>
        <v>#REF!</v>
      </c>
      <c r="E41" s="174"/>
      <c r="F41" s="167" t="s">
        <v>56</v>
      </c>
      <c r="G41" s="175">
        <v>95314</v>
      </c>
      <c r="H41" s="175">
        <v>1140622638</v>
      </c>
      <c r="I41" s="175">
        <f>(IF(ISNA(VLOOKUP($A41,[73]Rekap!$A:$E,4,FALSE)),0,((VLOOKUP($A41,[73]Rekap!$A:$E,4,FALSE)))))*-1</f>
        <v>95314</v>
      </c>
      <c r="J41" s="175">
        <f>(IF(ISNA(VLOOKUP($A41,[73]Rekap!$A:$E,5,FALSE)),0,((VLOOKUP($A41,[73]Rekap!$A:$E,5,FALSE)))))*-1</f>
        <v>1140622638</v>
      </c>
      <c r="K41" s="176">
        <v>0</v>
      </c>
      <c r="L41" s="176" t="e">
        <f t="shared" si="0"/>
        <v>#REF!</v>
      </c>
    </row>
    <row r="42" spans="1:14" x14ac:dyDescent="0.15">
      <c r="A42" s="172" t="s">
        <v>143</v>
      </c>
      <c r="B42" s="173">
        <v>11000241</v>
      </c>
      <c r="C42" s="174" t="s">
        <v>144</v>
      </c>
      <c r="D42" s="174" t="e">
        <f>IF(ISNA(VLOOKUP($B42,#REF!,11,FALSE)),0,((VLOOKUP($B42,#REF!,11,FALSE))))</f>
        <v>#REF!</v>
      </c>
      <c r="E42" s="174"/>
      <c r="F42" s="167" t="s">
        <v>56</v>
      </c>
      <c r="G42" s="175">
        <v>137600</v>
      </c>
      <c r="H42" s="175">
        <v>1573318400</v>
      </c>
      <c r="I42" s="175">
        <f>(IF(ISNA(VLOOKUP($A42,[73]Rekap!$A:$E,4,FALSE)),0,((VLOOKUP($A42,[73]Rekap!$A:$E,4,FALSE)))))*-1</f>
        <v>139791</v>
      </c>
      <c r="J42" s="175">
        <f>(IF(ISNA(VLOOKUP($A42,[73]Rekap!$A:$E,5,FALSE)),0,((VLOOKUP($A42,[73]Rekap!$A:$E,5,FALSE)))))*-1</f>
        <v>1598370294</v>
      </c>
      <c r="K42" s="176">
        <v>0</v>
      </c>
      <c r="L42" s="176" t="e">
        <f t="shared" si="0"/>
        <v>#REF!</v>
      </c>
    </row>
    <row r="43" spans="1:14" x14ac:dyDescent="0.15">
      <c r="A43" s="172" t="s">
        <v>145</v>
      </c>
      <c r="B43" s="173">
        <v>11000243</v>
      </c>
      <c r="C43" s="174" t="s">
        <v>146</v>
      </c>
      <c r="D43" s="174" t="e">
        <f>IF(ISNA(VLOOKUP($B43,#REF!,11,FALSE)),0,((VLOOKUP($B43,#REF!,11,FALSE))))</f>
        <v>#REF!</v>
      </c>
      <c r="E43" s="174"/>
      <c r="F43" s="167" t="s">
        <v>56</v>
      </c>
      <c r="G43" s="175">
        <v>223440</v>
      </c>
      <c r="H43" s="175">
        <v>3167485440</v>
      </c>
      <c r="I43" s="175">
        <f>(IF(ISNA(VLOOKUP($A43,[73]Rekap!$A:$E,4,FALSE)),0,((VLOOKUP($A43,[73]Rekap!$A:$E,4,FALSE)))))*-1</f>
        <v>219784</v>
      </c>
      <c r="J43" s="175">
        <f>(IF(ISNA(VLOOKUP($A43,[73]Rekap!$A:$E,5,FALSE)),0,((VLOOKUP($A43,[73]Rekap!$A:$E,5,FALSE)))))*-1</f>
        <v>3115657984</v>
      </c>
      <c r="K43" s="176">
        <v>0</v>
      </c>
      <c r="L43" s="176" t="e">
        <f t="shared" si="0"/>
        <v>#REF!</v>
      </c>
    </row>
    <row r="44" spans="1:14" x14ac:dyDescent="0.15">
      <c r="A44" s="172" t="s">
        <v>147</v>
      </c>
      <c r="B44" s="173">
        <v>11000246</v>
      </c>
      <c r="C44" s="174" t="s">
        <v>148</v>
      </c>
      <c r="D44" s="174" t="e">
        <f>IF(ISNA(VLOOKUP($B44,#REF!,11,FALSE)),0,((VLOOKUP($B44,#REF!,11,FALSE))))</f>
        <v>#REF!</v>
      </c>
      <c r="E44" s="174"/>
      <c r="F44" s="167" t="s">
        <v>56</v>
      </c>
      <c r="G44" s="175">
        <v>10066</v>
      </c>
      <c r="H44" s="175">
        <v>181097406</v>
      </c>
      <c r="I44" s="175">
        <f>(IF(ISNA(VLOOKUP($A44,[73]Rekap!$A:$E,4,FALSE)),0,((VLOOKUP($A44,[73]Rekap!$A:$E,4,FALSE)))))*-1</f>
        <v>10066</v>
      </c>
      <c r="J44" s="175">
        <f>(IF(ISNA(VLOOKUP($A44,[73]Rekap!$A:$E,5,FALSE)),0,((VLOOKUP($A44,[73]Rekap!$A:$E,5,FALSE)))))*-1</f>
        <v>181097406</v>
      </c>
      <c r="K44" s="176">
        <v>0</v>
      </c>
      <c r="L44" s="176" t="e">
        <f t="shared" si="0"/>
        <v>#REF!</v>
      </c>
    </row>
    <row r="45" spans="1:14" x14ac:dyDescent="0.15">
      <c r="A45" s="172" t="s">
        <v>149</v>
      </c>
      <c r="B45" s="173">
        <v>11000247</v>
      </c>
      <c r="C45" s="174" t="s">
        <v>150</v>
      </c>
      <c r="D45" s="174" t="e">
        <f>IF(ISNA(VLOOKUP($B45,#REF!,11,FALSE)),0,((VLOOKUP($B45,#REF!,11,FALSE))))</f>
        <v>#REF!</v>
      </c>
      <c r="E45" s="174"/>
      <c r="F45" s="167" t="s">
        <v>56</v>
      </c>
      <c r="G45" s="175">
        <v>3920</v>
      </c>
      <c r="H45" s="175">
        <v>118238960</v>
      </c>
      <c r="I45" s="175">
        <f>(IF(ISNA(VLOOKUP($A45,[73]Rekap!$A:$E,4,FALSE)),0,((VLOOKUP($A45,[73]Rekap!$A:$E,4,FALSE)))))*-1</f>
        <v>3730</v>
      </c>
      <c r="J45" s="175">
        <f>(IF(ISNA(VLOOKUP($A45,[73]Rekap!$A:$E,5,FALSE)),0,((VLOOKUP($A45,[73]Rekap!$A:$E,5,FALSE)))))*-1</f>
        <v>112507990</v>
      </c>
      <c r="K45" s="176">
        <v>0</v>
      </c>
      <c r="L45" s="176" t="e">
        <f t="shared" si="0"/>
        <v>#REF!</v>
      </c>
    </row>
    <row r="46" spans="1:14" x14ac:dyDescent="0.15">
      <c r="A46" s="172" t="s">
        <v>151</v>
      </c>
      <c r="B46" s="173">
        <v>11000251</v>
      </c>
      <c r="C46" s="174" t="s">
        <v>152</v>
      </c>
      <c r="D46" s="174" t="e">
        <f>IF(ISNA(VLOOKUP($B46,#REF!,11,FALSE)),0,((VLOOKUP($B46,#REF!,11,FALSE))))</f>
        <v>#REF!</v>
      </c>
      <c r="E46" s="174"/>
      <c r="F46" s="167" t="s">
        <v>56</v>
      </c>
      <c r="G46" s="175">
        <v>15086</v>
      </c>
      <c r="H46" s="175">
        <v>443317196</v>
      </c>
      <c r="I46" s="175">
        <f>(IF(ISNA(VLOOKUP($A46,[73]Rekap!$A:$E,4,FALSE)),0,((VLOOKUP($A46,[73]Rekap!$A:$E,4,FALSE)))))*-1</f>
        <v>15086</v>
      </c>
      <c r="J46" s="175">
        <f>(IF(ISNA(VLOOKUP($A46,[73]Rekap!$A:$E,5,FALSE)),0,((VLOOKUP($A46,[73]Rekap!$A:$E,5,FALSE)))))*-1</f>
        <v>443317196</v>
      </c>
      <c r="K46" s="176">
        <v>0</v>
      </c>
      <c r="L46" s="176" t="e">
        <f t="shared" si="0"/>
        <v>#REF!</v>
      </c>
    </row>
    <row r="47" spans="1:14" x14ac:dyDescent="0.15">
      <c r="A47" s="172" t="s">
        <v>153</v>
      </c>
      <c r="B47" s="173">
        <v>11000255</v>
      </c>
      <c r="C47" s="174" t="s">
        <v>154</v>
      </c>
      <c r="D47" s="174" t="e">
        <f>IF(ISNA(VLOOKUP($B47,#REF!,11,FALSE)),0,((VLOOKUP($B47,#REF!,11,FALSE))))</f>
        <v>#REF!</v>
      </c>
      <c r="E47" s="174"/>
      <c r="F47" s="167" t="s">
        <v>56</v>
      </c>
      <c r="G47" s="175">
        <v>3920</v>
      </c>
      <c r="H47" s="175">
        <v>71398880</v>
      </c>
      <c r="I47" s="175">
        <f>(IF(ISNA(VLOOKUP($A47,[73]Rekap!$A:$E,4,FALSE)),0,((VLOOKUP($A47,[73]Rekap!$A:$E,4,FALSE)))))*-1</f>
        <v>3877</v>
      </c>
      <c r="J47" s="175">
        <f>(IF(ISNA(VLOOKUP($A47,[73]Rekap!$A:$E,5,FALSE)),0,((VLOOKUP($A47,[73]Rekap!$A:$E,5,FALSE)))))*-1</f>
        <v>70615678</v>
      </c>
      <c r="K47" s="176">
        <v>0</v>
      </c>
      <c r="L47" s="176" t="e">
        <f t="shared" si="0"/>
        <v>#REF!</v>
      </c>
    </row>
    <row r="48" spans="1:14" x14ac:dyDescent="0.15">
      <c r="A48" s="172" t="s">
        <v>155</v>
      </c>
      <c r="B48" s="173">
        <v>11000257</v>
      </c>
      <c r="C48" s="174" t="s">
        <v>156</v>
      </c>
      <c r="D48" s="174" t="e">
        <f>IF(ISNA(VLOOKUP($B48,#REF!,11,FALSE)),0,((VLOOKUP($B48,#REF!,11,FALSE))))</f>
        <v>#REF!</v>
      </c>
      <c r="E48" s="174"/>
      <c r="F48" s="167" t="s">
        <v>56</v>
      </c>
      <c r="G48" s="175">
        <v>125795</v>
      </c>
      <c r="H48" s="175">
        <v>3284570010</v>
      </c>
      <c r="I48" s="175">
        <f>(IF(ISNA(VLOOKUP($A48,[73]Rekap!$A:$E,4,FALSE)),0,((VLOOKUP($A48,[73]Rekap!$A:$E,4,FALSE)))))*-1</f>
        <v>117074</v>
      </c>
      <c r="J48" s="175">
        <f>(IF(ISNA(VLOOKUP($A48,[73]Rekap!$A:$E,5,FALSE)),0,((VLOOKUP($A48,[73]Rekap!$A:$E,5,FALSE)))))*-1</f>
        <v>3054716172</v>
      </c>
      <c r="K48" s="176">
        <f>G48-I48</f>
        <v>8721</v>
      </c>
      <c r="L48" s="176" t="e">
        <f t="shared" si="0"/>
        <v>#REF!</v>
      </c>
      <c r="M48" s="167" t="s">
        <v>57</v>
      </c>
      <c r="N48" s="167" t="s">
        <v>157</v>
      </c>
    </row>
    <row r="49" spans="1:14" x14ac:dyDescent="0.15">
      <c r="A49" s="172" t="s">
        <v>158</v>
      </c>
      <c r="B49" s="173">
        <v>11000259</v>
      </c>
      <c r="C49" s="174" t="s">
        <v>159</v>
      </c>
      <c r="D49" s="174" t="e">
        <f>IF(ISNA(VLOOKUP($B49,#REF!,11,FALSE)),0,((VLOOKUP($B49,#REF!,11,FALSE))))</f>
        <v>#REF!</v>
      </c>
      <c r="E49" s="174"/>
      <c r="F49" s="167" t="s">
        <v>56</v>
      </c>
      <c r="G49" s="175">
        <v>243686</v>
      </c>
      <c r="H49" s="175">
        <v>2156377414</v>
      </c>
      <c r="I49" s="175">
        <f>(IF(ISNA(VLOOKUP($A49,[73]Rekap!$A:$E,4,FALSE)),0,((VLOOKUP($A49,[73]Rekap!$A:$E,4,FALSE)))))*-1</f>
        <v>218803</v>
      </c>
      <c r="J49" s="175">
        <f>(IF(ISNA(VLOOKUP($A49,[73]Rekap!$A:$E,5,FALSE)),0,((VLOOKUP($A49,[73]Rekap!$A:$E,5,FALSE)))))*-1</f>
        <v>1936187747</v>
      </c>
      <c r="K49" s="176">
        <f>G49-I49</f>
        <v>24883</v>
      </c>
      <c r="L49" s="176" t="e">
        <f t="shared" si="0"/>
        <v>#REF!</v>
      </c>
      <c r="M49" s="167" t="s">
        <v>57</v>
      </c>
      <c r="N49" s="167" t="s">
        <v>160</v>
      </c>
    </row>
    <row r="50" spans="1:14" x14ac:dyDescent="0.15">
      <c r="A50" s="172" t="s">
        <v>161</v>
      </c>
      <c r="B50" s="173">
        <v>11000262</v>
      </c>
      <c r="C50" s="174" t="s">
        <v>162</v>
      </c>
      <c r="D50" s="174" t="e">
        <f>IF(ISNA(VLOOKUP($B50,#REF!,11,FALSE)),0,((VLOOKUP($B50,#REF!,11,FALSE))))</f>
        <v>#REF!</v>
      </c>
      <c r="E50" s="174"/>
      <c r="F50" s="167" t="s">
        <v>56</v>
      </c>
      <c r="G50" s="175">
        <v>188160</v>
      </c>
      <c r="H50" s="175">
        <v>1744995840</v>
      </c>
      <c r="I50" s="175">
        <f>(IF(ISNA(VLOOKUP($A50,[73]Rekap!$A:$E,4,FALSE)),0,((VLOOKUP($A50,[73]Rekap!$A:$E,4,FALSE)))))*-1</f>
        <v>189751</v>
      </c>
      <c r="J50" s="175">
        <f>(IF(ISNA(VLOOKUP($A50,[73]Rekap!$A:$E,5,FALSE)),0,((VLOOKUP($A50,[73]Rekap!$A:$E,5,FALSE)))))*-1</f>
        <v>1759750774</v>
      </c>
      <c r="K50" s="176">
        <v>0</v>
      </c>
      <c r="L50" s="176" t="e">
        <f t="shared" si="0"/>
        <v>#REF!</v>
      </c>
    </row>
    <row r="51" spans="1:14" x14ac:dyDescent="0.15">
      <c r="A51" s="172" t="s">
        <v>163</v>
      </c>
      <c r="B51" s="173">
        <v>11000264</v>
      </c>
      <c r="C51" s="174" t="s">
        <v>164</v>
      </c>
      <c r="D51" s="174" t="e">
        <f>IF(ISNA(VLOOKUP($B51,#REF!,11,FALSE)),0,((VLOOKUP($B51,#REF!,11,FALSE))))</f>
        <v>#REF!</v>
      </c>
      <c r="E51" s="174"/>
      <c r="F51" s="167" t="s">
        <v>56</v>
      </c>
      <c r="G51" s="175">
        <v>470400</v>
      </c>
      <c r="H51" s="175">
        <v>3490838400</v>
      </c>
      <c r="I51" s="175">
        <f>(IF(ISNA(VLOOKUP($A51,[73]Rekap!$A:$E,4,FALSE)),0,((VLOOKUP($A51,[73]Rekap!$A:$E,4,FALSE)))))*-1</f>
        <v>500945</v>
      </c>
      <c r="J51" s="175">
        <f>(IF(ISNA(VLOOKUP($A51,[73]Rekap!$A:$E,5,FALSE)),0,((VLOOKUP($A51,[73]Rekap!$A:$E,5,FALSE)))))*-1</f>
        <v>3717512845</v>
      </c>
      <c r="K51" s="176">
        <v>0</v>
      </c>
      <c r="L51" s="176" t="e">
        <f t="shared" si="0"/>
        <v>#REF!</v>
      </c>
    </row>
    <row r="52" spans="1:14" ht="16" x14ac:dyDescent="0.2">
      <c r="A52" s="172" t="s">
        <v>165</v>
      </c>
      <c r="B52" s="173">
        <v>11000266</v>
      </c>
      <c r="C52" s="174" t="s">
        <v>166</v>
      </c>
      <c r="D52" s="174" t="e">
        <f>IF(ISNA(VLOOKUP($B52,#REF!,11,FALSE)),0,((VLOOKUP($B52,#REF!,11,FALSE))))</f>
        <v>#REF!</v>
      </c>
      <c r="E52" s="174"/>
      <c r="F52" s="167" t="s">
        <v>56</v>
      </c>
      <c r="G52" s="175">
        <v>1385085</v>
      </c>
      <c r="H52" s="175">
        <v>8965655205</v>
      </c>
      <c r="I52" s="175">
        <f>(IF(ISNA(VLOOKUP($A52,[73]Rekap!$A:$E,4,FALSE)),0,((VLOOKUP($A52,[73]Rekap!$A:$E,4,FALSE)))))*-1</f>
        <v>1359240</v>
      </c>
      <c r="J52" s="175">
        <f>(IF(ISNA(VLOOKUP($A52,[73]Rekap!$A:$E,5,FALSE)),0,((VLOOKUP($A52,[73]Rekap!$A:$E,5,FALSE)))))*-1</f>
        <v>8798360520</v>
      </c>
      <c r="K52" s="176">
        <f>G52-I52</f>
        <v>25845</v>
      </c>
      <c r="L52" s="176" t="e">
        <f t="shared" si="0"/>
        <v>#REF!</v>
      </c>
      <c r="M52" s="167" t="s">
        <v>57</v>
      </c>
      <c r="N52" s="178" t="s">
        <v>160</v>
      </c>
    </row>
    <row r="53" spans="1:14" x14ac:dyDescent="0.15">
      <c r="A53" s="172" t="s">
        <v>167</v>
      </c>
      <c r="B53" s="173">
        <v>11000274</v>
      </c>
      <c r="C53" s="174" t="s">
        <v>168</v>
      </c>
      <c r="D53" s="174" t="e">
        <f>IF(ISNA(VLOOKUP($B53,#REF!,11,FALSE)),0,((VLOOKUP($B53,#REF!,11,FALSE))))</f>
        <v>#REF!</v>
      </c>
      <c r="E53" s="174"/>
      <c r="F53" s="167" t="s">
        <v>56</v>
      </c>
      <c r="G53" s="175">
        <v>3775</v>
      </c>
      <c r="H53" s="175">
        <v>127685600</v>
      </c>
      <c r="I53" s="175">
        <f>(IF(ISNA(VLOOKUP($A53,[73]Rekap!$A:$E,4,FALSE)),0,((VLOOKUP($A53,[73]Rekap!$A:$E,4,FALSE)))))*-1</f>
        <v>3775</v>
      </c>
      <c r="J53" s="175">
        <f>(IF(ISNA(VLOOKUP($A53,[73]Rekap!$A:$E,5,FALSE)),0,((VLOOKUP($A53,[73]Rekap!$A:$E,5,FALSE)))))*-1</f>
        <v>127685600</v>
      </c>
      <c r="K53" s="176">
        <f>G53-I53</f>
        <v>0</v>
      </c>
      <c r="L53" s="176" t="e">
        <f t="shared" si="0"/>
        <v>#REF!</v>
      </c>
    </row>
    <row r="54" spans="1:14" ht="16" x14ac:dyDescent="0.2">
      <c r="A54" s="172" t="s">
        <v>169</v>
      </c>
      <c r="B54" s="173">
        <v>11000283</v>
      </c>
      <c r="C54" s="174" t="s">
        <v>170</v>
      </c>
      <c r="D54" s="174" t="e">
        <f>IF(ISNA(VLOOKUP($B54,#REF!,11,FALSE)),0,((VLOOKUP($B54,#REF!,11,FALSE))))</f>
        <v>#REF!</v>
      </c>
      <c r="E54" s="174"/>
      <c r="F54" s="167" t="s">
        <v>56</v>
      </c>
      <c r="G54" s="175">
        <v>78400</v>
      </c>
      <c r="H54" s="175">
        <v>810342400</v>
      </c>
      <c r="I54" s="175">
        <f>(IF(ISNA(VLOOKUP($A54,[73]Rekap!$A:$E,4,FALSE)),0,((VLOOKUP($A54,[73]Rekap!$A:$E,4,FALSE)))))*-1</f>
        <v>58837</v>
      </c>
      <c r="J54" s="175">
        <f>(IF(ISNA(VLOOKUP($A54,[73]Rekap!$A:$E,5,FALSE)),0,((VLOOKUP($A54,[73]Rekap!$A:$E,5,FALSE)))))*-1</f>
        <v>608139232</v>
      </c>
      <c r="K54" s="176">
        <f>G54-I54</f>
        <v>19563</v>
      </c>
      <c r="L54" s="176" t="e">
        <f t="shared" si="0"/>
        <v>#REF!</v>
      </c>
      <c r="M54" s="167" t="s">
        <v>57</v>
      </c>
      <c r="N54" s="178" t="s">
        <v>171</v>
      </c>
    </row>
    <row r="55" spans="1:14" x14ac:dyDescent="0.15">
      <c r="A55" s="172" t="s">
        <v>172</v>
      </c>
      <c r="B55" s="173">
        <v>11000288</v>
      </c>
      <c r="C55" s="174" t="s">
        <v>173</v>
      </c>
      <c r="D55" s="174" t="e">
        <f>IF(ISNA(VLOOKUP($B55,#REF!,11,FALSE)),0,((VLOOKUP($B55,#REF!,11,FALSE))))</f>
        <v>#REF!</v>
      </c>
      <c r="E55" s="174"/>
      <c r="F55" s="167" t="s">
        <v>56</v>
      </c>
      <c r="G55" s="175">
        <v>1874672</v>
      </c>
      <c r="H55" s="175">
        <v>15145475088</v>
      </c>
      <c r="I55" s="175">
        <f>(IF(ISNA(VLOOKUP($A55,[73]Rekap!$A:$E,4,FALSE)),0,((VLOOKUP($A55,[73]Rekap!$A:$E,4,FALSE)))))*-1</f>
        <v>1859517</v>
      </c>
      <c r="J55" s="175">
        <f>(IF(ISNA(VLOOKUP($A55,[73]Rekap!$A:$E,5,FALSE)),0,((VLOOKUP($A55,[73]Rekap!$A:$E,5,FALSE)))))*-1</f>
        <v>15023037843</v>
      </c>
      <c r="K55" s="176">
        <f>G55-I55</f>
        <v>15155</v>
      </c>
      <c r="L55" s="176" t="e">
        <f t="shared" si="0"/>
        <v>#REF!</v>
      </c>
      <c r="M55" s="167" t="s">
        <v>57</v>
      </c>
      <c r="N55" s="167" t="s">
        <v>174</v>
      </c>
    </row>
    <row r="56" spans="1:14" x14ac:dyDescent="0.15">
      <c r="A56" s="172" t="s">
        <v>175</v>
      </c>
      <c r="B56" s="173">
        <v>11000424</v>
      </c>
      <c r="C56" s="174" t="s">
        <v>176</v>
      </c>
      <c r="D56" s="174" t="e">
        <f>IF(ISNA(VLOOKUP($B56,#REF!,11,FALSE)),0,((VLOOKUP($B56,#REF!,11,FALSE))))</f>
        <v>#REF!</v>
      </c>
      <c r="E56" s="174"/>
      <c r="F56" s="167" t="s">
        <v>56</v>
      </c>
      <c r="G56" s="175">
        <v>274732</v>
      </c>
      <c r="H56" s="175">
        <v>3886633604</v>
      </c>
      <c r="I56" s="175">
        <f>(IF(ISNA(VLOOKUP($A56,[73]Rekap!$A:$E,4,FALSE)),0,((VLOOKUP($A56,[73]Rekap!$A:$E,4,FALSE)))))*-1</f>
        <v>282283</v>
      </c>
      <c r="J56" s="175">
        <f>(IF(ISNA(VLOOKUP($A56,[73]Rekap!$A:$E,5,FALSE)),0,((VLOOKUP($A56,[73]Rekap!$A:$E,5,FALSE)))))*-1</f>
        <v>3993457601</v>
      </c>
      <c r="K56" s="176">
        <v>0</v>
      </c>
      <c r="L56" s="176" t="e">
        <f t="shared" si="0"/>
        <v>#REF!</v>
      </c>
    </row>
    <row r="57" spans="1:14" x14ac:dyDescent="0.15">
      <c r="A57" s="172" t="s">
        <v>177</v>
      </c>
      <c r="B57" s="173">
        <v>11000485</v>
      </c>
      <c r="C57" s="174" t="s">
        <v>178</v>
      </c>
      <c r="D57" s="174" t="e">
        <f>IF(ISNA(VLOOKUP($B57,#REF!,11,FALSE)),0,((VLOOKUP($B57,#REF!,11,FALSE))))</f>
        <v>#REF!</v>
      </c>
      <c r="E57" s="174"/>
      <c r="F57" s="167" t="s">
        <v>56</v>
      </c>
      <c r="G57" s="175">
        <v>58800</v>
      </c>
      <c r="H57" s="175">
        <v>299056800</v>
      </c>
      <c r="I57" s="175">
        <f>(IF(ISNA(VLOOKUP($A57,[73]Rekap!$A:$E,4,FALSE)),0,((VLOOKUP($A57,[73]Rekap!$A:$E,4,FALSE)))))*-1</f>
        <v>60710</v>
      </c>
      <c r="J57" s="175">
        <f>(IF(ISNA(VLOOKUP($A57,[73]Rekap!$A:$E,5,FALSE)),0,((VLOOKUP($A57,[73]Rekap!$A:$E,5,FALSE)))))*-1</f>
        <v>308771060</v>
      </c>
      <c r="K57" s="176">
        <v>0</v>
      </c>
      <c r="L57" s="176" t="e">
        <f t="shared" si="0"/>
        <v>#REF!</v>
      </c>
    </row>
    <row r="58" spans="1:14" x14ac:dyDescent="0.15">
      <c r="A58" s="172" t="s">
        <v>179</v>
      </c>
      <c r="B58" s="173">
        <v>11000486</v>
      </c>
      <c r="C58" s="174" t="s">
        <v>180</v>
      </c>
      <c r="D58" s="174" t="e">
        <f>IF(ISNA(VLOOKUP($B58,#REF!,11,FALSE)),0,((VLOOKUP($B58,#REF!,11,FALSE))))</f>
        <v>#REF!</v>
      </c>
      <c r="E58" s="174"/>
      <c r="F58" s="167" t="s">
        <v>56</v>
      </c>
      <c r="G58" s="175">
        <v>823200</v>
      </c>
      <c r="H58" s="175">
        <v>6515634900</v>
      </c>
      <c r="I58" s="175">
        <f>(IF(ISNA(VLOOKUP($A58,[73]Rekap!$A:$E,4,FALSE)),0,((VLOOKUP($A58,[73]Rekap!$A:$E,4,FALSE)))))*-1</f>
        <v>817016</v>
      </c>
      <c r="J58" s="175">
        <f>(IF(ISNA(VLOOKUP($A58,[73]Rekap!$A:$E,5,FALSE)),0,((VLOOKUP($A58,[73]Rekap!$A:$E,5,FALSE)))))*-1</f>
        <v>6462211038</v>
      </c>
      <c r="K58" s="176">
        <v>0</v>
      </c>
      <c r="L58" s="176" t="e">
        <f t="shared" si="0"/>
        <v>#REF!</v>
      </c>
    </row>
    <row r="59" spans="1:14" ht="16" x14ac:dyDescent="0.2">
      <c r="A59" s="172" t="s">
        <v>181</v>
      </c>
      <c r="B59" s="173">
        <v>11000488</v>
      </c>
      <c r="C59" s="174" t="s">
        <v>182</v>
      </c>
      <c r="D59" s="174" t="e">
        <f>IF(ISNA(VLOOKUP($B59,#REF!,11,FALSE)),0,((VLOOKUP($B59,#REF!,11,FALSE))))</f>
        <v>#REF!</v>
      </c>
      <c r="E59" s="174"/>
      <c r="F59" s="167" t="s">
        <v>56</v>
      </c>
      <c r="G59" s="175">
        <v>352174</v>
      </c>
      <c r="H59" s="175">
        <v>4279970622</v>
      </c>
      <c r="I59" s="175">
        <f>(IF(ISNA(VLOOKUP($A59,[73]Rekap!$A:$E,4,FALSE)),0,((VLOOKUP($A59,[73]Rekap!$A:$E,4,FALSE)))))*-1</f>
        <v>330358</v>
      </c>
      <c r="J59" s="175">
        <f>(IF(ISNA(VLOOKUP($A59,[73]Rekap!$A:$E,5,FALSE)),0,((VLOOKUP($A59,[73]Rekap!$A:$E,5,FALSE)))))*-1</f>
        <v>4014840774</v>
      </c>
      <c r="K59" s="176">
        <f>G59-I59</f>
        <v>21816</v>
      </c>
      <c r="L59" s="177" t="e">
        <f t="shared" si="0"/>
        <v>#REF!</v>
      </c>
      <c r="M59" s="167" t="s">
        <v>57</v>
      </c>
      <c r="N59" s="178" t="s">
        <v>183</v>
      </c>
    </row>
    <row r="60" spans="1:14" x14ac:dyDescent="0.15">
      <c r="A60" s="172" t="s">
        <v>184</v>
      </c>
      <c r="B60" s="173">
        <v>11000489</v>
      </c>
      <c r="C60" s="174" t="s">
        <v>185</v>
      </c>
      <c r="D60" s="174" t="e">
        <f>IF(ISNA(VLOOKUP($B60,#REF!,11,FALSE)),0,((VLOOKUP($B60,#REF!,11,FALSE))))</f>
        <v>#REF!</v>
      </c>
      <c r="E60" s="174"/>
      <c r="F60" s="167" t="s">
        <v>56</v>
      </c>
      <c r="G60" s="175">
        <v>707935</v>
      </c>
      <c r="H60" s="175">
        <v>9927324530</v>
      </c>
      <c r="I60" s="175">
        <f>(IF(ISNA(VLOOKUP($A60,[73]Rekap!$A:$E,4,FALSE)),0,((VLOOKUP($A60,[73]Rekap!$A:$E,4,FALSE)))))*-1</f>
        <v>707068</v>
      </c>
      <c r="J60" s="175">
        <f>(IF(ISNA(VLOOKUP($A60,[73]Rekap!$A:$E,5,FALSE)),0,((VLOOKUP($A60,[73]Rekap!$A:$E,5,FALSE)))))*-1</f>
        <v>9916435622</v>
      </c>
      <c r="K60" s="176">
        <v>0</v>
      </c>
      <c r="L60" s="176" t="e">
        <f t="shared" si="0"/>
        <v>#REF!</v>
      </c>
    </row>
    <row r="61" spans="1:14" x14ac:dyDescent="0.15">
      <c r="A61" s="172" t="s">
        <v>186</v>
      </c>
      <c r="B61" s="173">
        <v>11000697</v>
      </c>
      <c r="C61" s="174" t="s">
        <v>187</v>
      </c>
      <c r="D61" s="174">
        <v>726</v>
      </c>
      <c r="E61" s="174"/>
      <c r="F61" s="167" t="s">
        <v>188</v>
      </c>
      <c r="G61" s="175">
        <v>467800</v>
      </c>
      <c r="H61" s="175">
        <v>339622800</v>
      </c>
      <c r="I61" s="175">
        <f>(IF(ISNA(VLOOKUP($A61,[73]Rekap!$A:$E,4,FALSE)),0,((VLOOKUP($A61,[73]Rekap!$A:$E,4,FALSE)))))*-1</f>
        <v>467800</v>
      </c>
      <c r="J61" s="175">
        <f>(IF(ISNA(VLOOKUP($A61,[73]Rekap!$A:$E,5,FALSE)),0,((VLOOKUP($A61,[73]Rekap!$A:$E,5,FALSE)))))*-1</f>
        <v>339622800</v>
      </c>
      <c r="K61" s="176">
        <v>0</v>
      </c>
      <c r="L61" s="176">
        <f t="shared" si="0"/>
        <v>0</v>
      </c>
    </row>
    <row r="62" spans="1:14" x14ac:dyDescent="0.15">
      <c r="A62" s="172" t="s">
        <v>189</v>
      </c>
      <c r="B62" s="173">
        <v>11000793</v>
      </c>
      <c r="C62" s="174" t="s">
        <v>190</v>
      </c>
      <c r="D62" s="174" t="e">
        <f>IF(ISNA(VLOOKUP($B62,#REF!,11,FALSE)),0,((VLOOKUP($B62,#REF!,11,FALSE))))</f>
        <v>#REF!</v>
      </c>
      <c r="E62" s="174"/>
      <c r="F62" s="167" t="s">
        <v>56</v>
      </c>
      <c r="G62" s="175">
        <v>1417058</v>
      </c>
      <c r="H62" s="175">
        <v>32734039800</v>
      </c>
      <c r="I62" s="175">
        <f>(IF(ISNA(VLOOKUP($A62,[73]Rekap!$A:$E,4,FALSE)),0,((VLOOKUP($A62,[73]Rekap!$A:$E,4,FALSE)))))*-1</f>
        <v>1417058</v>
      </c>
      <c r="J62" s="175">
        <f>(IF(ISNA(VLOOKUP($A62,[73]Rekap!$A:$E,5,FALSE)),0,((VLOOKUP($A62,[73]Rekap!$A:$E,5,FALSE)))))*-1</f>
        <v>32734039800</v>
      </c>
      <c r="K62" s="176">
        <v>0</v>
      </c>
      <c r="L62" s="176" t="e">
        <f t="shared" si="0"/>
        <v>#REF!</v>
      </c>
    </row>
    <row r="63" spans="1:14" x14ac:dyDescent="0.15">
      <c r="A63" s="172" t="s">
        <v>191</v>
      </c>
      <c r="B63" s="173">
        <v>11001644</v>
      </c>
      <c r="C63" s="174" t="s">
        <v>192</v>
      </c>
      <c r="D63" s="174" t="e">
        <f>IF(ISNA(VLOOKUP($B63,#REF!,11,FALSE)),0,((VLOOKUP($B63,#REF!,11,FALSE))))</f>
        <v>#REF!</v>
      </c>
      <c r="E63" s="174"/>
      <c r="F63" s="167" t="s">
        <v>56</v>
      </c>
      <c r="G63" s="175">
        <v>10848</v>
      </c>
      <c r="H63" s="175">
        <v>103923840</v>
      </c>
      <c r="I63" s="175">
        <f>(IF(ISNA(VLOOKUP($A63,[73]Rekap!$A:$E,4,FALSE)),0,((VLOOKUP($A63,[73]Rekap!$A:$E,4,FALSE)))))*-1</f>
        <v>10808</v>
      </c>
      <c r="J63" s="175">
        <f>(IF(ISNA(VLOOKUP($A63,[73]Rekap!$A:$E,5,FALSE)),0,((VLOOKUP($A63,[73]Rekap!$A:$E,5,FALSE)))))*-1</f>
        <v>103540640</v>
      </c>
      <c r="K63" s="176">
        <v>0</v>
      </c>
      <c r="L63" s="176" t="e">
        <f t="shared" si="0"/>
        <v>#REF!</v>
      </c>
    </row>
    <row r="64" spans="1:14" x14ac:dyDescent="0.15">
      <c r="A64" s="172" t="s">
        <v>193</v>
      </c>
      <c r="B64" s="173">
        <v>11001784</v>
      </c>
      <c r="C64" s="174" t="s">
        <v>194</v>
      </c>
      <c r="D64" s="174" t="e">
        <f>IF(ISNA(VLOOKUP($B64,#REF!,11,FALSE)),0,((VLOOKUP($B64,#REF!,11,FALSE))))</f>
        <v>#REF!</v>
      </c>
      <c r="E64" s="174"/>
      <c r="F64" s="167" t="s">
        <v>65</v>
      </c>
      <c r="G64" s="175">
        <v>65335</v>
      </c>
      <c r="H64" s="175">
        <v>850596365</v>
      </c>
      <c r="I64" s="175">
        <f>(IF(ISNA(VLOOKUP($A64,[73]Rekap!$A:$E,4,FALSE)),0,((VLOOKUP($A64,[73]Rekap!$A:$E,4,FALSE)))))*-1</f>
        <v>63668</v>
      </c>
      <c r="J64" s="175">
        <f>(IF(ISNA(VLOOKUP($A64,[73]Rekap!$A:$E,5,FALSE)),0,((VLOOKUP($A64,[73]Rekap!$A:$E,5,FALSE)))))*-1</f>
        <v>828893692</v>
      </c>
      <c r="K64" s="176">
        <v>0</v>
      </c>
      <c r="L64" s="176" t="e">
        <f t="shared" si="0"/>
        <v>#REF!</v>
      </c>
    </row>
    <row r="65" spans="1:12" x14ac:dyDescent="0.15">
      <c r="A65" s="172" t="s">
        <v>195</v>
      </c>
      <c r="B65" s="173">
        <v>11001823</v>
      </c>
      <c r="C65" s="174" t="s">
        <v>196</v>
      </c>
      <c r="D65" s="174" t="e">
        <f>IF(ISNA(VLOOKUP($B65,#REF!,11,FALSE)),0,((VLOOKUP($B65,#REF!,11,FALSE))))</f>
        <v>#REF!</v>
      </c>
      <c r="E65" s="174"/>
      <c r="F65" s="167" t="s">
        <v>65</v>
      </c>
      <c r="G65" s="175">
        <v>58800</v>
      </c>
      <c r="H65" s="175">
        <v>1056048000</v>
      </c>
      <c r="I65" s="175">
        <f>(IF(ISNA(VLOOKUP($A65,[73]Rekap!$A:$E,4,FALSE)),0,((VLOOKUP($A65,[73]Rekap!$A:$E,4,FALSE)))))*-1</f>
        <v>58278</v>
      </c>
      <c r="J65" s="175">
        <f>(IF(ISNA(VLOOKUP($A65,[73]Rekap!$A:$E,5,FALSE)),0,((VLOOKUP($A65,[73]Rekap!$A:$E,5,FALSE)))))*-1</f>
        <v>1046672880</v>
      </c>
      <c r="K65" s="176">
        <v>0</v>
      </c>
      <c r="L65" s="176" t="e">
        <f t="shared" si="0"/>
        <v>#REF!</v>
      </c>
    </row>
    <row r="66" spans="1:12" x14ac:dyDescent="0.15">
      <c r="A66" s="172" t="s">
        <v>197</v>
      </c>
      <c r="B66" s="173">
        <v>11002004</v>
      </c>
      <c r="C66" s="174" t="s">
        <v>198</v>
      </c>
      <c r="D66" s="174" t="e">
        <f>IF(ISNA(VLOOKUP($B66,#REF!,11,FALSE)),0,((VLOOKUP($B66,#REF!,11,FALSE))))</f>
        <v>#REF!</v>
      </c>
      <c r="E66" s="174"/>
      <c r="F66" s="167" t="s">
        <v>56</v>
      </c>
      <c r="G66" s="175">
        <v>14842</v>
      </c>
      <c r="H66" s="175">
        <v>5784022839</v>
      </c>
      <c r="I66" s="175">
        <f>(IF(ISNA(VLOOKUP($A66,[73]Rekap!$A:$E,4,FALSE)),0,((VLOOKUP($A66,[73]Rekap!$A:$E,4,FALSE)))))*-1</f>
        <v>16613</v>
      </c>
      <c r="J66" s="175">
        <f>(IF(ISNA(VLOOKUP($A66,[73]Rekap!$A:$E,5,FALSE)),0,((VLOOKUP($A66,[73]Rekap!$A:$E,5,FALSE)))))*-1</f>
        <v>6571839792</v>
      </c>
      <c r="K66" s="176">
        <v>0</v>
      </c>
      <c r="L66" s="176" t="e">
        <f t="shared" si="0"/>
        <v>#REF!</v>
      </c>
    </row>
    <row r="67" spans="1:12" x14ac:dyDescent="0.15">
      <c r="A67" s="172" t="s">
        <v>199</v>
      </c>
      <c r="B67" s="173">
        <v>11002046</v>
      </c>
      <c r="C67" s="174" t="s">
        <v>200</v>
      </c>
      <c r="D67" s="174" t="e">
        <f>IF(ISNA(VLOOKUP($B67,#REF!,11,FALSE)),0,((VLOOKUP($B67,#REF!,11,FALSE))))</f>
        <v>#REF!</v>
      </c>
      <c r="E67" s="174"/>
      <c r="F67" s="167" t="s">
        <v>65</v>
      </c>
      <c r="G67" s="175">
        <v>991313</v>
      </c>
      <c r="H67" s="175">
        <v>3572692052</v>
      </c>
      <c r="I67" s="175">
        <f>(IF(ISNA(VLOOKUP($A67,[73]Rekap!$A:$E,4,FALSE)),0,((VLOOKUP($A67,[73]Rekap!$A:$E,4,FALSE)))))*-1</f>
        <v>1006137</v>
      </c>
      <c r="J67" s="175">
        <f>(IF(ISNA(VLOOKUP($A67,[73]Rekap!$A:$E,5,FALSE)),0,((VLOOKUP($A67,[73]Rekap!$A:$E,5,FALSE)))))*-1</f>
        <v>3626117748</v>
      </c>
      <c r="K67" s="176">
        <v>0</v>
      </c>
      <c r="L67" s="176" t="e">
        <f t="shared" si="0"/>
        <v>#REF!</v>
      </c>
    </row>
    <row r="68" spans="1:12" x14ac:dyDescent="0.15">
      <c r="A68" s="172" t="s">
        <v>201</v>
      </c>
      <c r="B68" s="173">
        <v>11002048</v>
      </c>
      <c r="C68" s="174" t="s">
        <v>202</v>
      </c>
      <c r="D68" s="174" t="e">
        <f>IF(ISNA(VLOOKUP($B68,#REF!,11,FALSE)),0,((VLOOKUP($B68,#REF!,11,FALSE))))</f>
        <v>#REF!</v>
      </c>
      <c r="E68" s="174"/>
      <c r="F68" s="167" t="s">
        <v>56</v>
      </c>
      <c r="G68" s="175">
        <v>11569</v>
      </c>
      <c r="H68" s="175">
        <v>272183863</v>
      </c>
      <c r="I68" s="175">
        <f>(IF(ISNA(VLOOKUP($A68,[73]Rekap!$A:$E,4,FALSE)),0,((VLOOKUP($A68,[73]Rekap!$A:$E,4,FALSE)))))*-1</f>
        <v>11569</v>
      </c>
      <c r="J68" s="175">
        <f>(IF(ISNA(VLOOKUP($A68,[73]Rekap!$A:$E,5,FALSE)),0,((VLOOKUP($A68,[73]Rekap!$A:$E,5,FALSE)))))*-1</f>
        <v>272183863</v>
      </c>
      <c r="K68" s="176">
        <f>G68-I68</f>
        <v>0</v>
      </c>
      <c r="L68" s="176" t="e">
        <f>K68*D68</f>
        <v>#REF!</v>
      </c>
    </row>
    <row r="69" spans="1:12" ht="14" x14ac:dyDescent="0.15">
      <c r="A69" s="179" t="s">
        <v>203</v>
      </c>
      <c r="B69" s="180"/>
      <c r="C69" s="181"/>
      <c r="D69" s="174"/>
      <c r="E69" s="181"/>
      <c r="F69" s="181"/>
      <c r="G69" s="181"/>
      <c r="H69" s="182">
        <f>SUM(H3:H68)</f>
        <v>204166465786</v>
      </c>
      <c r="I69" s="181"/>
      <c r="J69" s="182">
        <f>SUM(J3:J68)</f>
        <v>201049460254</v>
      </c>
      <c r="L69" s="176" t="e">
        <f>L59+L26+L19+L18+L7+L3+L10</f>
        <v>#REF!</v>
      </c>
    </row>
    <row r="70" spans="1:12" ht="14" x14ac:dyDescent="0.15">
      <c r="A70" s="179" t="s">
        <v>204</v>
      </c>
      <c r="B70" s="180"/>
      <c r="D70" s="174"/>
      <c r="H70" s="183">
        <f>J69/H69</f>
        <v>0.98473301910771605</v>
      </c>
      <c r="L70" s="176"/>
    </row>
    <row r="71" spans="1:12" ht="14" x14ac:dyDescent="0.15">
      <c r="A71" s="179" t="s">
        <v>205</v>
      </c>
      <c r="B71" s="180"/>
      <c r="C71" s="179"/>
      <c r="D71" s="179"/>
      <c r="E71" s="179"/>
      <c r="F71" s="179"/>
      <c r="G71" s="179"/>
      <c r="H71" s="183" t="e">
        <f>J69/(H69-L69)</f>
        <v>#REF!</v>
      </c>
    </row>
  </sheetData>
  <mergeCells count="8">
    <mergeCell ref="A1:B2"/>
    <mergeCell ref="M1:N2"/>
    <mergeCell ref="G1:H1"/>
    <mergeCell ref="I1:J1"/>
    <mergeCell ref="K1:L1"/>
    <mergeCell ref="C1:C2"/>
    <mergeCell ref="D1:D2"/>
    <mergeCell ref="F1:F2"/>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5CA0F-8081-4980-87E2-1C4531E44AEA}">
  <sheetPr>
    <tabColor rgb="FFFFFF00"/>
  </sheetPr>
  <dimension ref="A1:DV166"/>
  <sheetViews>
    <sheetView zoomScale="57" zoomScaleNormal="80" workbookViewId="0">
      <pane xSplit="7" ySplit="3" topLeftCell="H151" activePane="bottomRight" state="frozen"/>
      <selection pane="topRight"/>
      <selection pane="bottomLeft"/>
      <selection pane="bottomRight" activeCell="I139" sqref="I139"/>
    </sheetView>
  </sheetViews>
  <sheetFormatPr baseColWidth="10" defaultColWidth="9.1640625" defaultRowHeight="15" x14ac:dyDescent="0.2"/>
  <cols>
    <col min="1" max="1" width="6.33203125" style="216" customWidth="1"/>
    <col min="2" max="2" width="10.5" style="216" customWidth="1"/>
    <col min="3" max="3" width="32.1640625" style="419" customWidth="1"/>
    <col min="4" max="4" width="5.6640625" style="216" hidden="1" customWidth="1"/>
    <col min="5" max="5" width="6.5" style="216" hidden="1" customWidth="1"/>
    <col min="6" max="6" width="10.6640625" style="216" bestFit="1" customWidth="1"/>
    <col min="7" max="7" width="14.6640625" style="216" hidden="1" customWidth="1"/>
    <col min="8" max="8" width="8.1640625" style="216" bestFit="1" customWidth="1"/>
    <col min="9" max="9" width="9.5" style="217" bestFit="1" customWidth="1"/>
    <col min="10" max="10" width="7.5" style="217" customWidth="1"/>
    <col min="11" max="11" width="17.33203125" style="218" bestFit="1" customWidth="1"/>
    <col min="12" max="12" width="9.5" style="218" bestFit="1" customWidth="1"/>
    <col min="13" max="13" width="6.5" style="218" bestFit="1" customWidth="1"/>
    <col min="14" max="14" width="17.33203125" style="218" bestFit="1" customWidth="1"/>
    <col min="15" max="15" width="10.5" style="218" bestFit="1" customWidth="1"/>
    <col min="16" max="16" width="8.33203125" style="218" customWidth="1"/>
    <col min="17" max="17" width="26.5" style="216" customWidth="1"/>
    <col min="18" max="18" width="8.1640625" style="216" bestFit="1" customWidth="1"/>
    <col min="19" max="19" width="6.5" style="216" bestFit="1" customWidth="1"/>
    <col min="20" max="20" width="14.5" style="216" bestFit="1" customWidth="1"/>
    <col min="21" max="21" width="13.6640625" style="216" customWidth="1"/>
    <col min="22" max="22" width="8.1640625" style="216" bestFit="1" customWidth="1"/>
    <col min="23" max="23" width="13.1640625" style="216" bestFit="1" customWidth="1"/>
    <col min="24" max="24" width="14.5" style="216" bestFit="1" customWidth="1"/>
    <col min="25" max="25" width="13.6640625" style="216" customWidth="1"/>
    <col min="26" max="26" width="20.83203125" style="216" bestFit="1" customWidth="1"/>
    <col min="27" max="27" width="8.1640625" style="216" bestFit="1" customWidth="1"/>
    <col min="28" max="28" width="6.33203125" style="216" bestFit="1" customWidth="1"/>
    <col min="29" max="29" width="15.6640625" style="216" customWidth="1"/>
    <col min="30" max="30" width="25" style="216" customWidth="1"/>
    <col min="31" max="31" width="8.5" style="216" customWidth="1"/>
    <col min="32" max="32" width="6.5" style="216" bestFit="1" customWidth="1"/>
    <col min="33" max="33" width="14.5" style="216" customWidth="1"/>
    <col min="34" max="34" width="27.5" style="216" customWidth="1"/>
    <col min="35" max="35" width="12.1640625" style="216" customWidth="1"/>
    <col min="36" max="36" width="6.33203125" style="216" bestFit="1" customWidth="1"/>
    <col min="37" max="37" width="17" style="216" customWidth="1"/>
    <col min="38" max="38" width="20.83203125" style="216" bestFit="1" customWidth="1"/>
    <col min="39" max="39" width="8.1640625" style="216" bestFit="1" customWidth="1"/>
    <col min="40" max="40" width="6.33203125" style="216" bestFit="1" customWidth="1"/>
    <col min="41" max="41" width="15.6640625" style="216" customWidth="1"/>
    <col min="42" max="42" width="25" style="216" customWidth="1"/>
    <col min="43" max="43" width="8.5" style="216" customWidth="1"/>
    <col min="44" max="44" width="6.5" style="216" bestFit="1" customWidth="1"/>
    <col min="45" max="45" width="14.5" style="216" customWidth="1"/>
    <col min="46" max="46" width="27.5" style="216" customWidth="1"/>
    <col min="47" max="47" width="12.1640625" style="216" customWidth="1"/>
    <col min="48" max="48" width="6.33203125" style="216" bestFit="1" customWidth="1"/>
    <col min="49" max="49" width="17" style="216" customWidth="1"/>
    <col min="50" max="50" width="34.5" style="216" bestFit="1" customWidth="1"/>
    <col min="51" max="51" width="8.1640625" style="216" bestFit="1" customWidth="1"/>
    <col min="52" max="52" width="6.33203125" style="216" bestFit="1" customWidth="1"/>
    <col min="53" max="53" width="13.6640625" style="216" customWidth="1"/>
    <col min="54" max="54" width="29.1640625" style="216" customWidth="1"/>
    <col min="55" max="55" width="9.33203125" style="216" customWidth="1"/>
    <col min="56" max="56" width="6.33203125" style="216" bestFit="1" customWidth="1"/>
    <col min="57" max="57" width="13.6640625" style="216" customWidth="1"/>
    <col min="58" max="58" width="28" style="216" customWidth="1"/>
    <col min="59" max="59" width="10" style="216" customWidth="1"/>
    <col min="60" max="60" width="6.33203125" style="216" bestFit="1" customWidth="1"/>
    <col min="61" max="61" width="13.6640625" style="216" customWidth="1"/>
    <col min="62" max="62" width="31.1640625" style="216" customWidth="1"/>
    <col min="63" max="63" width="9.33203125" style="216" customWidth="1"/>
    <col min="64" max="64" width="7.6640625" style="216" customWidth="1"/>
    <col min="65" max="65" width="15.5" style="216" customWidth="1"/>
    <col min="66" max="66" width="33.6640625" style="216" customWidth="1"/>
    <col min="67" max="67" width="8.1640625" style="216" customWidth="1"/>
    <col min="68" max="68" width="7.6640625" style="216" customWidth="1"/>
    <col min="69" max="69" width="13.6640625" style="216" customWidth="1"/>
    <col min="70" max="70" width="30.83203125" style="216" customWidth="1"/>
    <col min="71" max="71" width="8" style="216" customWidth="1"/>
    <col min="72" max="72" width="6.33203125" style="216" customWidth="1"/>
    <col min="73" max="73" width="15.1640625" style="216" customWidth="1"/>
    <col min="74" max="74" width="31.1640625" style="216" customWidth="1"/>
    <col min="75" max="75" width="9.33203125" style="216" customWidth="1"/>
    <col min="76" max="76" width="7.6640625" style="216" customWidth="1"/>
    <col min="77" max="77" width="15.5" style="216" customWidth="1"/>
    <col min="78" max="78" width="33.6640625" style="216" customWidth="1"/>
    <col min="79" max="79" width="8.1640625" style="216" customWidth="1"/>
    <col min="80" max="80" width="7.6640625" style="216" customWidth="1"/>
    <col min="81" max="81" width="13.6640625" style="216" customWidth="1"/>
    <col min="82" max="82" width="30.83203125" style="216" customWidth="1"/>
    <col min="83" max="83" width="8" style="216" customWidth="1"/>
    <col min="84" max="84" width="6.33203125" style="216" customWidth="1"/>
    <col min="85" max="85" width="15.1640625" style="216" customWidth="1"/>
    <col min="86" max="86" width="9" style="218" hidden="1" customWidth="1"/>
    <col min="87" max="87" width="8.33203125" style="218" hidden="1" customWidth="1"/>
    <col min="88" max="88" width="17.1640625" style="216" hidden="1" customWidth="1"/>
    <col min="89" max="89" width="13.6640625" style="216" hidden="1" customWidth="1"/>
    <col min="90" max="90" width="24.83203125" style="216" customWidth="1"/>
    <col min="91" max="91" width="9.5" style="216" customWidth="1"/>
    <col min="92" max="92" width="7.6640625" style="216" customWidth="1"/>
    <col min="93" max="93" width="13.6640625" style="216" customWidth="1"/>
    <col min="94" max="94" width="33.6640625" style="216" customWidth="1"/>
    <col min="95" max="95" width="8.1640625" style="216" customWidth="1"/>
    <col min="96" max="96" width="7.6640625" style="216" customWidth="1"/>
    <col min="97" max="97" width="13.6640625" style="216" customWidth="1"/>
    <col min="98" max="98" width="30.83203125" style="216" customWidth="1"/>
    <col min="99" max="99" width="8" style="216" customWidth="1"/>
    <col min="100" max="100" width="6.33203125" style="216" customWidth="1"/>
    <col min="101" max="101" width="15.1640625" style="216" customWidth="1"/>
    <col min="102" max="102" width="9.5" style="218" hidden="1" customWidth="1"/>
    <col min="103" max="103" width="8.1640625" style="218" hidden="1" customWidth="1"/>
    <col min="104" max="104" width="17.33203125" style="218" hidden="1" customWidth="1"/>
    <col min="105" max="105" width="9" style="218" hidden="1" customWidth="1"/>
    <col min="106" max="106" width="8.33203125" style="218" hidden="1" customWidth="1"/>
    <col min="107" max="107" width="17.1640625" style="216" hidden="1" customWidth="1"/>
    <col min="108" max="108" width="13.6640625" style="216" hidden="1" customWidth="1"/>
    <col min="109" max="109" width="31" style="216" customWidth="1"/>
    <col min="110" max="112" width="13.6640625" style="216" customWidth="1"/>
    <col min="113" max="113" width="24.83203125" style="216" customWidth="1"/>
    <col min="114" max="114" width="8.1640625" style="216" customWidth="1"/>
    <col min="115" max="115" width="7.6640625" style="216" customWidth="1"/>
    <col min="116" max="116" width="13.6640625" style="216" customWidth="1"/>
    <col min="117" max="117" width="33.6640625" style="216" customWidth="1"/>
    <col min="118" max="118" width="8.1640625" style="216" customWidth="1"/>
    <col min="119" max="119" width="7.6640625" style="216" customWidth="1"/>
    <col min="120" max="120" width="13.6640625" style="216" customWidth="1"/>
    <col min="121" max="121" width="30.83203125" style="216" customWidth="1"/>
    <col min="122" max="122" width="8" style="216" customWidth="1"/>
    <col min="123" max="123" width="6.33203125" style="216" customWidth="1"/>
    <col min="124" max="124" width="15.1640625" style="216" customWidth="1"/>
    <col min="125" max="125" width="70" style="216" bestFit="1" customWidth="1"/>
    <col min="126" max="126" width="75.6640625" style="227" customWidth="1"/>
    <col min="127" max="16384" width="9.1640625" style="216"/>
  </cols>
  <sheetData>
    <row r="1" spans="1:126" s="219" customFormat="1" ht="29.25" customHeight="1" x14ac:dyDescent="0.15">
      <c r="A1" s="438" t="s">
        <v>207</v>
      </c>
      <c r="B1" s="436" t="s">
        <v>208</v>
      </c>
      <c r="C1" s="439" t="s">
        <v>209</v>
      </c>
      <c r="D1" s="436" t="s">
        <v>210</v>
      </c>
      <c r="E1" s="436" t="s">
        <v>211</v>
      </c>
      <c r="F1" s="436" t="s">
        <v>212</v>
      </c>
      <c r="G1" s="436" t="s">
        <v>213</v>
      </c>
      <c r="H1" s="436" t="s">
        <v>46</v>
      </c>
      <c r="I1" s="436" t="s">
        <v>214</v>
      </c>
      <c r="J1" s="436"/>
      <c r="K1" s="440"/>
      <c r="L1" s="436" t="s">
        <v>215</v>
      </c>
      <c r="M1" s="436"/>
      <c r="N1" s="440"/>
      <c r="O1" s="438" t="s">
        <v>216</v>
      </c>
      <c r="P1" s="438"/>
      <c r="Q1" s="438"/>
      <c r="R1" s="438" t="s">
        <v>704</v>
      </c>
      <c r="S1" s="438"/>
      <c r="T1" s="438"/>
      <c r="U1" s="435" t="s">
        <v>702</v>
      </c>
      <c r="V1" s="438" t="s">
        <v>705</v>
      </c>
      <c r="W1" s="438"/>
      <c r="X1" s="438"/>
      <c r="Y1" s="435" t="s">
        <v>703</v>
      </c>
      <c r="Z1" s="435" t="s">
        <v>218</v>
      </c>
      <c r="AA1" s="435"/>
      <c r="AB1" s="435"/>
      <c r="AC1" s="435"/>
      <c r="AD1" s="435"/>
      <c r="AE1" s="435"/>
      <c r="AF1" s="435"/>
      <c r="AG1" s="435"/>
      <c r="AH1" s="435"/>
      <c r="AI1" s="435"/>
      <c r="AJ1" s="435"/>
      <c r="AK1" s="435"/>
      <c r="AL1" s="435" t="s">
        <v>219</v>
      </c>
      <c r="AM1" s="435"/>
      <c r="AN1" s="435"/>
      <c r="AO1" s="435"/>
      <c r="AP1" s="435"/>
      <c r="AQ1" s="435"/>
      <c r="AR1" s="435"/>
      <c r="AS1" s="435"/>
      <c r="AT1" s="435"/>
      <c r="AU1" s="435"/>
      <c r="AV1" s="435"/>
      <c r="AW1" s="435"/>
      <c r="AX1" s="435" t="s">
        <v>220</v>
      </c>
      <c r="AY1" s="435"/>
      <c r="AZ1" s="435"/>
      <c r="BA1" s="435"/>
      <c r="BB1" s="435"/>
      <c r="BC1" s="435"/>
      <c r="BD1" s="435"/>
      <c r="BE1" s="435"/>
      <c r="BF1" s="435"/>
      <c r="BG1" s="435"/>
      <c r="BH1" s="435"/>
      <c r="BI1" s="435"/>
      <c r="BJ1" s="435" t="s">
        <v>221</v>
      </c>
      <c r="BK1" s="435"/>
      <c r="BL1" s="435"/>
      <c r="BM1" s="435"/>
      <c r="BN1" s="435"/>
      <c r="BO1" s="435"/>
      <c r="BP1" s="435"/>
      <c r="BQ1" s="435"/>
      <c r="BR1" s="435"/>
      <c r="BS1" s="435"/>
      <c r="BT1" s="435"/>
      <c r="BU1" s="435"/>
      <c r="BV1" s="435" t="s">
        <v>222</v>
      </c>
      <c r="BW1" s="435"/>
      <c r="BX1" s="435"/>
      <c r="BY1" s="435"/>
      <c r="BZ1" s="435"/>
      <c r="CA1" s="435"/>
      <c r="CB1" s="435"/>
      <c r="CC1" s="435"/>
      <c r="CD1" s="435"/>
      <c r="CE1" s="435"/>
      <c r="CF1" s="435"/>
      <c r="CG1" s="435"/>
      <c r="CH1" s="438" t="s">
        <v>223</v>
      </c>
      <c r="CI1" s="438"/>
      <c r="CJ1" s="438"/>
      <c r="CK1" s="435" t="s">
        <v>217</v>
      </c>
      <c r="CL1" s="435" t="s">
        <v>224</v>
      </c>
      <c r="CM1" s="435"/>
      <c r="CN1" s="435"/>
      <c r="CO1" s="435"/>
      <c r="CP1" s="435"/>
      <c r="CQ1" s="435"/>
      <c r="CR1" s="435"/>
      <c r="CS1" s="435"/>
      <c r="CT1" s="435"/>
      <c r="CU1" s="435"/>
      <c r="CV1" s="435"/>
      <c r="CW1" s="435"/>
      <c r="CX1" s="436" t="s">
        <v>225</v>
      </c>
      <c r="CY1" s="436"/>
      <c r="CZ1" s="440"/>
      <c r="DA1" s="438" t="s">
        <v>226</v>
      </c>
      <c r="DB1" s="438"/>
      <c r="DC1" s="438"/>
      <c r="DD1" s="435" t="s">
        <v>217</v>
      </c>
      <c r="DE1" s="437" t="s">
        <v>227</v>
      </c>
      <c r="DF1" s="437"/>
      <c r="DG1" s="437"/>
      <c r="DH1" s="437"/>
      <c r="DI1" s="435" t="s">
        <v>228</v>
      </c>
      <c r="DJ1" s="435"/>
      <c r="DK1" s="435"/>
      <c r="DL1" s="435"/>
      <c r="DM1" s="435"/>
      <c r="DN1" s="435"/>
      <c r="DO1" s="435"/>
      <c r="DP1" s="435"/>
      <c r="DQ1" s="435"/>
      <c r="DR1" s="435"/>
      <c r="DS1" s="435"/>
      <c r="DT1" s="435"/>
      <c r="DU1" s="230" t="s">
        <v>229</v>
      </c>
      <c r="DV1" s="231" t="s">
        <v>230</v>
      </c>
    </row>
    <row r="2" spans="1:126" s="219" customFormat="1" ht="15" customHeight="1" x14ac:dyDescent="0.15">
      <c r="A2" s="438"/>
      <c r="B2" s="436"/>
      <c r="C2" s="439"/>
      <c r="D2" s="436"/>
      <c r="E2" s="436"/>
      <c r="F2" s="436"/>
      <c r="G2" s="436"/>
      <c r="H2" s="436"/>
      <c r="I2" s="229" t="s">
        <v>52</v>
      </c>
      <c r="J2" s="229" t="s">
        <v>231</v>
      </c>
      <c r="K2" s="225" t="s">
        <v>232</v>
      </c>
      <c r="L2" s="229" t="s">
        <v>52</v>
      </c>
      <c r="M2" s="229" t="s">
        <v>231</v>
      </c>
      <c r="N2" s="225" t="s">
        <v>232</v>
      </c>
      <c r="O2" s="229" t="s">
        <v>52</v>
      </c>
      <c r="P2" s="229" t="s">
        <v>231</v>
      </c>
      <c r="Q2" s="225" t="s">
        <v>232</v>
      </c>
      <c r="R2" s="229" t="s">
        <v>52</v>
      </c>
      <c r="S2" s="229" t="s">
        <v>231</v>
      </c>
      <c r="T2" s="225" t="s">
        <v>232</v>
      </c>
      <c r="U2" s="435"/>
      <c r="V2" s="229" t="s">
        <v>52</v>
      </c>
      <c r="W2" s="229" t="s">
        <v>231</v>
      </c>
      <c r="X2" s="225" t="s">
        <v>232</v>
      </c>
      <c r="Y2" s="435"/>
      <c r="Z2" s="435"/>
      <c r="AA2" s="435"/>
      <c r="AB2" s="435"/>
      <c r="AC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c r="BA2" s="435"/>
      <c r="BB2" s="435"/>
      <c r="BC2" s="435"/>
      <c r="BD2" s="435"/>
      <c r="BE2" s="435"/>
      <c r="BF2" s="435"/>
      <c r="BG2" s="435"/>
      <c r="BH2" s="435"/>
      <c r="BI2" s="435"/>
      <c r="BJ2" s="435"/>
      <c r="BK2" s="435"/>
      <c r="BL2" s="435"/>
      <c r="BM2" s="435"/>
      <c r="BN2" s="435"/>
      <c r="BO2" s="435"/>
      <c r="BP2" s="435"/>
      <c r="BQ2" s="435"/>
      <c r="BR2" s="435"/>
      <c r="BS2" s="435"/>
      <c r="BT2" s="435"/>
      <c r="BU2" s="435"/>
      <c r="BV2" s="435"/>
      <c r="BW2" s="435"/>
      <c r="BX2" s="435"/>
      <c r="BY2" s="435"/>
      <c r="BZ2" s="435"/>
      <c r="CA2" s="435"/>
      <c r="CB2" s="435"/>
      <c r="CC2" s="435"/>
      <c r="CD2" s="435"/>
      <c r="CE2" s="435"/>
      <c r="CF2" s="435"/>
      <c r="CG2" s="435"/>
      <c r="CH2" s="229" t="s">
        <v>52</v>
      </c>
      <c r="CI2" s="229" t="s">
        <v>231</v>
      </c>
      <c r="CJ2" s="225" t="s">
        <v>232</v>
      </c>
      <c r="CK2" s="435"/>
      <c r="CL2" s="435"/>
      <c r="CM2" s="435"/>
      <c r="CN2" s="435"/>
      <c r="CO2" s="435"/>
      <c r="CP2" s="435"/>
      <c r="CQ2" s="435"/>
      <c r="CR2" s="435"/>
      <c r="CS2" s="435"/>
      <c r="CT2" s="435"/>
      <c r="CU2" s="435"/>
      <c r="CV2" s="435"/>
      <c r="CW2" s="435"/>
      <c r="CX2" s="229" t="s">
        <v>52</v>
      </c>
      <c r="CY2" s="229" t="s">
        <v>231</v>
      </c>
      <c r="CZ2" s="225" t="s">
        <v>232</v>
      </c>
      <c r="DA2" s="229" t="s">
        <v>52</v>
      </c>
      <c r="DB2" s="229" t="s">
        <v>231</v>
      </c>
      <c r="DC2" s="225" t="s">
        <v>232</v>
      </c>
      <c r="DD2" s="435"/>
      <c r="DE2" s="437"/>
      <c r="DF2" s="437"/>
      <c r="DG2" s="437"/>
      <c r="DH2" s="437"/>
      <c r="DI2" s="435"/>
      <c r="DJ2" s="435"/>
      <c r="DK2" s="435"/>
      <c r="DL2" s="435"/>
      <c r="DM2" s="435"/>
      <c r="DN2" s="435"/>
      <c r="DO2" s="435"/>
      <c r="DP2" s="435"/>
      <c r="DQ2" s="435"/>
      <c r="DR2" s="435"/>
      <c r="DS2" s="435"/>
      <c r="DT2" s="435"/>
      <c r="DU2" s="232"/>
      <c r="DV2" s="233"/>
    </row>
    <row r="3" spans="1:126" ht="29.25" customHeight="1" x14ac:dyDescent="0.2">
      <c r="A3" s="220" t="s">
        <v>234</v>
      </c>
      <c r="B3" s="220" t="s">
        <v>208</v>
      </c>
      <c r="C3" s="402" t="s">
        <v>209</v>
      </c>
      <c r="D3" s="220"/>
      <c r="E3" s="220"/>
      <c r="F3" s="220" t="s">
        <v>235</v>
      </c>
      <c r="G3" s="220" t="s">
        <v>213</v>
      </c>
      <c r="H3" s="220" t="s">
        <v>46</v>
      </c>
      <c r="I3" s="229" t="s">
        <v>52</v>
      </c>
      <c r="J3" s="229" t="s">
        <v>231</v>
      </c>
      <c r="K3" s="225" t="s">
        <v>232</v>
      </c>
      <c r="L3" s="229" t="s">
        <v>52</v>
      </c>
      <c r="M3" s="229" t="s">
        <v>231</v>
      </c>
      <c r="N3" s="225" t="s">
        <v>232</v>
      </c>
      <c r="O3" s="229" t="s">
        <v>52</v>
      </c>
      <c r="P3" s="229" t="s">
        <v>231</v>
      </c>
      <c r="Q3" s="225" t="s">
        <v>232</v>
      </c>
      <c r="R3" s="229" t="s">
        <v>52</v>
      </c>
      <c r="S3" s="229" t="s">
        <v>231</v>
      </c>
      <c r="T3" s="225" t="s">
        <v>232</v>
      </c>
      <c r="U3" s="220"/>
      <c r="V3" s="229" t="s">
        <v>52</v>
      </c>
      <c r="W3" s="229" t="s">
        <v>231</v>
      </c>
      <c r="X3" s="225" t="s">
        <v>232</v>
      </c>
      <c r="Y3" s="220"/>
      <c r="Z3" s="234" t="s">
        <v>238</v>
      </c>
      <c r="AA3" s="229" t="s">
        <v>52</v>
      </c>
      <c r="AB3" s="234" t="s">
        <v>231</v>
      </c>
      <c r="AC3" s="225" t="s">
        <v>232</v>
      </c>
      <c r="AD3" s="234" t="s">
        <v>239</v>
      </c>
      <c r="AE3" s="229" t="s">
        <v>52</v>
      </c>
      <c r="AF3" s="234" t="s">
        <v>231</v>
      </c>
      <c r="AG3" s="225" t="s">
        <v>232</v>
      </c>
      <c r="AH3" s="234" t="s">
        <v>240</v>
      </c>
      <c r="AI3" s="229" t="s">
        <v>52</v>
      </c>
      <c r="AJ3" s="234" t="s">
        <v>231</v>
      </c>
      <c r="AK3" s="225" t="s">
        <v>232</v>
      </c>
      <c r="AL3" s="234" t="s">
        <v>238</v>
      </c>
      <c r="AM3" s="229" t="s">
        <v>52</v>
      </c>
      <c r="AN3" s="234" t="s">
        <v>231</v>
      </c>
      <c r="AO3" s="225" t="s">
        <v>232</v>
      </c>
      <c r="AP3" s="234" t="s">
        <v>239</v>
      </c>
      <c r="AQ3" s="229" t="s">
        <v>52</v>
      </c>
      <c r="AR3" s="234" t="s">
        <v>231</v>
      </c>
      <c r="AS3" s="225" t="s">
        <v>232</v>
      </c>
      <c r="AT3" s="234" t="s">
        <v>240</v>
      </c>
      <c r="AU3" s="229" t="s">
        <v>52</v>
      </c>
      <c r="AV3" s="234" t="s">
        <v>231</v>
      </c>
      <c r="AW3" s="225" t="s">
        <v>232</v>
      </c>
      <c r="AX3" s="234" t="s">
        <v>238</v>
      </c>
      <c r="AY3" s="229" t="s">
        <v>52</v>
      </c>
      <c r="AZ3" s="234" t="s">
        <v>231</v>
      </c>
      <c r="BA3" s="225" t="s">
        <v>232</v>
      </c>
      <c r="BB3" s="234" t="s">
        <v>239</v>
      </c>
      <c r="BC3" s="229" t="s">
        <v>52</v>
      </c>
      <c r="BD3" s="234" t="s">
        <v>231</v>
      </c>
      <c r="BE3" s="225" t="s">
        <v>232</v>
      </c>
      <c r="BF3" s="234" t="s">
        <v>240</v>
      </c>
      <c r="BG3" s="229" t="s">
        <v>52</v>
      </c>
      <c r="BH3" s="234" t="s">
        <v>231</v>
      </c>
      <c r="BI3" s="225" t="s">
        <v>232</v>
      </c>
      <c r="BJ3" s="234" t="s">
        <v>238</v>
      </c>
      <c r="BK3" s="229" t="s">
        <v>52</v>
      </c>
      <c r="BL3" s="234" t="s">
        <v>231</v>
      </c>
      <c r="BM3" s="225" t="s">
        <v>232</v>
      </c>
      <c r="BN3" s="234" t="s">
        <v>239</v>
      </c>
      <c r="BO3" s="229" t="s">
        <v>52</v>
      </c>
      <c r="BP3" s="234" t="s">
        <v>231</v>
      </c>
      <c r="BQ3" s="225" t="s">
        <v>232</v>
      </c>
      <c r="BR3" s="234" t="s">
        <v>240</v>
      </c>
      <c r="BS3" s="229" t="s">
        <v>52</v>
      </c>
      <c r="BT3" s="234" t="s">
        <v>231</v>
      </c>
      <c r="BU3" s="225" t="s">
        <v>232</v>
      </c>
      <c r="BV3" s="234" t="s">
        <v>238</v>
      </c>
      <c r="BW3" s="229" t="s">
        <v>52</v>
      </c>
      <c r="BX3" s="234" t="s">
        <v>231</v>
      </c>
      <c r="BY3" s="225" t="s">
        <v>232</v>
      </c>
      <c r="BZ3" s="234" t="s">
        <v>239</v>
      </c>
      <c r="CA3" s="229" t="s">
        <v>52</v>
      </c>
      <c r="CB3" s="234" t="s">
        <v>231</v>
      </c>
      <c r="CC3" s="225" t="s">
        <v>232</v>
      </c>
      <c r="CD3" s="234" t="s">
        <v>240</v>
      </c>
      <c r="CE3" s="229" t="s">
        <v>52</v>
      </c>
      <c r="CF3" s="234" t="s">
        <v>231</v>
      </c>
      <c r="CG3" s="225" t="s">
        <v>232</v>
      </c>
      <c r="CH3" s="235"/>
      <c r="CI3" s="235"/>
      <c r="CJ3" s="220"/>
      <c r="CK3" s="220"/>
      <c r="CL3" s="234" t="s">
        <v>238</v>
      </c>
      <c r="CM3" s="229" t="s">
        <v>52</v>
      </c>
      <c r="CN3" s="234" t="s">
        <v>231</v>
      </c>
      <c r="CO3" s="225" t="s">
        <v>232</v>
      </c>
      <c r="CP3" s="234" t="s">
        <v>239</v>
      </c>
      <c r="CQ3" s="229" t="s">
        <v>52</v>
      </c>
      <c r="CR3" s="234" t="s">
        <v>231</v>
      </c>
      <c r="CS3" s="225" t="s">
        <v>232</v>
      </c>
      <c r="CT3" s="234" t="s">
        <v>240</v>
      </c>
      <c r="CU3" s="229" t="s">
        <v>52</v>
      </c>
      <c r="CV3" s="234" t="s">
        <v>231</v>
      </c>
      <c r="CW3" s="225" t="s">
        <v>232</v>
      </c>
      <c r="CX3" s="235"/>
      <c r="CY3" s="235"/>
      <c r="CZ3" s="235"/>
      <c r="DA3" s="235"/>
      <c r="DB3" s="235"/>
      <c r="DC3" s="220"/>
      <c r="DD3" s="220"/>
      <c r="DE3" s="220"/>
      <c r="DF3" s="220"/>
      <c r="DG3" s="220"/>
      <c r="DH3" s="220"/>
      <c r="DI3" s="234" t="s">
        <v>238</v>
      </c>
      <c r="DJ3" s="229" t="s">
        <v>52</v>
      </c>
      <c r="DK3" s="234" t="s">
        <v>231</v>
      </c>
      <c r="DL3" s="225" t="s">
        <v>232</v>
      </c>
      <c r="DM3" s="234" t="s">
        <v>239</v>
      </c>
      <c r="DN3" s="229" t="s">
        <v>52</v>
      </c>
      <c r="DO3" s="234" t="s">
        <v>231</v>
      </c>
      <c r="DP3" s="225" t="s">
        <v>232</v>
      </c>
      <c r="DQ3" s="234" t="s">
        <v>240</v>
      </c>
      <c r="DR3" s="229" t="s">
        <v>52</v>
      </c>
      <c r="DS3" s="234" t="s">
        <v>231</v>
      </c>
      <c r="DT3" s="225" t="s">
        <v>232</v>
      </c>
      <c r="DU3" s="220"/>
      <c r="DV3" s="236"/>
    </row>
    <row r="4" spans="1:126" s="223" customFormat="1" ht="61.5" customHeight="1" x14ac:dyDescent="0.2">
      <c r="A4" s="237">
        <v>1</v>
      </c>
      <c r="B4" s="238">
        <v>11001448</v>
      </c>
      <c r="C4" s="403" t="s">
        <v>261</v>
      </c>
      <c r="D4" s="239" t="s">
        <v>236</v>
      </c>
      <c r="E4" s="240">
        <v>30</v>
      </c>
      <c r="F4" s="240">
        <v>30000</v>
      </c>
      <c r="G4" s="241" t="s">
        <v>56</v>
      </c>
      <c r="H4" s="242">
        <v>1</v>
      </c>
      <c r="I4" s="243">
        <f>IF(ISNA(VLOOKUP($B4,'[74]Pesanan '!$A:$AE,28,FALSE)),0,((VLOOKUP($B4,'[74]Pesanan '!$A:$AE,28,FALSE))))</f>
        <v>0</v>
      </c>
      <c r="J4" s="243">
        <f t="shared" ref="J4:J16" si="0">I4/($F4*0.98)</f>
        <v>0</v>
      </c>
      <c r="K4" s="243">
        <f>IF(ISNA(VLOOKUP($B4,'[74]Pesanan '!$A:$AE,29,FALSE)),0,((VLOOKUP($B4,'[74]Pesanan '!$A:$AE,29,FALSE))))</f>
        <v>0</v>
      </c>
      <c r="L4" s="243">
        <f>IF(ISNA(VLOOKUP($B4,'[74]Pesanan '!$A:$AE,30,FALSE)),0,((VLOOKUP($B4,'[74]Pesanan '!$A:$AE,30,FALSE))))</f>
        <v>0</v>
      </c>
      <c r="M4" s="243">
        <f t="shared" ref="M4:M16" si="1">L4/($F4*0.98)</f>
        <v>0</v>
      </c>
      <c r="N4" s="243">
        <f>IF(ISNA(VLOOKUP($B4,'[74]Pesanan '!$A:$AE,31,FALSE)),0,((VLOOKUP($B4,'[74]Pesanan '!$A:$AE,31,FALSE))))</f>
        <v>0</v>
      </c>
      <c r="O4" s="243">
        <f>IF(ISNA(VLOOKUP($B4,'[75]Rekap Realisasi Jan- Okt'!$A:$E,4,FALSE)),0,((VLOOKUP($B4,'[75]Rekap Realisasi Jan- Okt'!$A:$E,4,FALSE))))</f>
        <v>0</v>
      </c>
      <c r="P4" s="243">
        <f t="shared" ref="P4:P16" si="2">O4/($F4*0.98)</f>
        <v>0</v>
      </c>
      <c r="Q4" s="243">
        <f>IF(ISNA(VLOOKUP($B4,'[75]Rekap Realisasi Jan- Okt'!$A:$E,5,FALSE)),0,((VLOOKUP($B4,'[75]Rekap Realisasi Jan- Okt'!$A:$E,5,FALSE))))</f>
        <v>0</v>
      </c>
      <c r="R4" s="243">
        <f t="shared" ref="R4:R16" si="3">L4-O4</f>
        <v>0</v>
      </c>
      <c r="S4" s="243">
        <f t="shared" ref="S4:S16" si="4">M4-P4</f>
        <v>0</v>
      </c>
      <c r="T4" s="243">
        <f t="shared" ref="T4:T16" si="5">N4-Q4</f>
        <v>0</v>
      </c>
      <c r="U4" s="244">
        <f t="shared" ref="U4:U35" si="6">IFERROR(Q4/N4,0)</f>
        <v>0</v>
      </c>
      <c r="V4" s="243">
        <f>I4-O4</f>
        <v>0</v>
      </c>
      <c r="W4" s="243">
        <f>J4-P4</f>
        <v>0</v>
      </c>
      <c r="X4" s="243">
        <f>K4-Q4</f>
        <v>0</v>
      </c>
      <c r="Y4" s="244">
        <f>IFERROR(Q4/K4,0)</f>
        <v>0</v>
      </c>
      <c r="Z4" s="245" t="s">
        <v>241</v>
      </c>
      <c r="AA4" s="245" t="s">
        <v>241</v>
      </c>
      <c r="AB4" s="245" t="s">
        <v>241</v>
      </c>
      <c r="AC4" s="245" t="s">
        <v>241</v>
      </c>
      <c r="AD4" s="245" t="s">
        <v>241</v>
      </c>
      <c r="AE4" s="245" t="s">
        <v>241</v>
      </c>
      <c r="AF4" s="245" t="s">
        <v>241</v>
      </c>
      <c r="AG4" s="245" t="s">
        <v>241</v>
      </c>
      <c r="AH4" s="245" t="s">
        <v>241</v>
      </c>
      <c r="AI4" s="245" t="s">
        <v>241</v>
      </c>
      <c r="AJ4" s="245" t="s">
        <v>241</v>
      </c>
      <c r="AK4" s="245" t="s">
        <v>241</v>
      </c>
      <c r="AL4" s="245" t="s">
        <v>241</v>
      </c>
      <c r="AM4" s="245" t="s">
        <v>241</v>
      </c>
      <c r="AN4" s="245" t="s">
        <v>241</v>
      </c>
      <c r="AO4" s="245" t="s">
        <v>241</v>
      </c>
      <c r="AP4" s="245" t="s">
        <v>241</v>
      </c>
      <c r="AQ4" s="245" t="s">
        <v>241</v>
      </c>
      <c r="AR4" s="245" t="s">
        <v>241</v>
      </c>
      <c r="AS4" s="245" t="s">
        <v>241</v>
      </c>
      <c r="AT4" s="245" t="s">
        <v>241</v>
      </c>
      <c r="AU4" s="245" t="s">
        <v>241</v>
      </c>
      <c r="AV4" s="245" t="s">
        <v>241</v>
      </c>
      <c r="AW4" s="245" t="s">
        <v>241</v>
      </c>
      <c r="AX4" s="246" t="s">
        <v>262</v>
      </c>
      <c r="AY4" s="247">
        <f>R4</f>
        <v>0</v>
      </c>
      <c r="AZ4" s="243">
        <f>AY4/($F4*0.98)</f>
        <v>0</v>
      </c>
      <c r="BA4" s="247">
        <f>T4</f>
        <v>0</v>
      </c>
      <c r="BB4" s="245" t="s">
        <v>241</v>
      </c>
      <c r="BC4" s="245" t="s">
        <v>241</v>
      </c>
      <c r="BD4" s="245" t="s">
        <v>241</v>
      </c>
      <c r="BE4" s="245" t="s">
        <v>241</v>
      </c>
      <c r="BF4" s="245" t="s">
        <v>241</v>
      </c>
      <c r="BG4" s="245" t="s">
        <v>241</v>
      </c>
      <c r="BH4" s="245" t="s">
        <v>241</v>
      </c>
      <c r="BI4" s="245" t="s">
        <v>241</v>
      </c>
      <c r="BJ4" s="248" t="s">
        <v>263</v>
      </c>
      <c r="BK4" s="249">
        <f t="shared" ref="BK4:BM5" si="7">R4</f>
        <v>0</v>
      </c>
      <c r="BL4" s="249">
        <f t="shared" si="7"/>
        <v>0</v>
      </c>
      <c r="BM4" s="249">
        <f t="shared" si="7"/>
        <v>0</v>
      </c>
      <c r="BN4" s="249" t="s">
        <v>241</v>
      </c>
      <c r="BO4" s="249" t="s">
        <v>241</v>
      </c>
      <c r="BP4" s="249" t="s">
        <v>241</v>
      </c>
      <c r="BQ4" s="249" t="s">
        <v>241</v>
      </c>
      <c r="BR4" s="249" t="s">
        <v>241</v>
      </c>
      <c r="BS4" s="249" t="s">
        <v>241</v>
      </c>
      <c r="BT4" s="249" t="s">
        <v>241</v>
      </c>
      <c r="BU4" s="249" t="s">
        <v>241</v>
      </c>
      <c r="BV4" s="248" t="s">
        <v>263</v>
      </c>
      <c r="BW4" s="249">
        <f t="shared" ref="BW4:BY5" si="8">R4</f>
        <v>0</v>
      </c>
      <c r="BX4" s="249">
        <f t="shared" si="8"/>
        <v>0</v>
      </c>
      <c r="BY4" s="249">
        <f t="shared" si="8"/>
        <v>0</v>
      </c>
      <c r="BZ4" s="249" t="s">
        <v>241</v>
      </c>
      <c r="CA4" s="249" t="s">
        <v>241</v>
      </c>
      <c r="CB4" s="249" t="s">
        <v>241</v>
      </c>
      <c r="CC4" s="249" t="s">
        <v>241</v>
      </c>
      <c r="CD4" s="249" t="s">
        <v>241</v>
      </c>
      <c r="CE4" s="249" t="s">
        <v>241</v>
      </c>
      <c r="CF4" s="249" t="s">
        <v>241</v>
      </c>
      <c r="CG4" s="249" t="s">
        <v>241</v>
      </c>
      <c r="CH4" s="243">
        <f>IF(ISNA(VLOOKUP($B4,[76]Sheet3!$B:$H,6,FALSE)),0,((VLOOKUP($B4,[76]Sheet3!$B:$H,6,FALSE))))</f>
        <v>0</v>
      </c>
      <c r="CI4" s="243">
        <f>CH4/F4</f>
        <v>0</v>
      </c>
      <c r="CJ4" s="243">
        <f>IF(ISNA(VLOOKUP($B4,[76]Sheet3!$B:$H,7,FALSE)),0,((VLOOKUP($B4,[76]Sheet3!$B:$H,7,FALSE))))</f>
        <v>0</v>
      </c>
      <c r="CK4" s="244">
        <v>0</v>
      </c>
      <c r="CL4" s="249" t="s">
        <v>241</v>
      </c>
      <c r="CM4" s="249">
        <v>0</v>
      </c>
      <c r="CN4" s="249" t="s">
        <v>241</v>
      </c>
      <c r="CO4" s="249">
        <f>CM4*H4</f>
        <v>0</v>
      </c>
      <c r="CP4" s="249" t="s">
        <v>241</v>
      </c>
      <c r="CQ4" s="250">
        <v>0</v>
      </c>
      <c r="CR4" s="249" t="s">
        <v>241</v>
      </c>
      <c r="CS4" s="251">
        <f>CQ4*H4</f>
        <v>0</v>
      </c>
      <c r="CT4" s="249" t="s">
        <v>241</v>
      </c>
      <c r="CU4" s="252">
        <v>0</v>
      </c>
      <c r="CV4" s="249" t="s">
        <v>241</v>
      </c>
      <c r="CW4" s="253">
        <f>CU4*H4</f>
        <v>0</v>
      </c>
      <c r="CX4" s="243">
        <f>IF(ISNA(VLOOKUP($B4,'[77]Jan- Mei'!$B:$F,4,FALSE)),0,((VLOOKUP($B4,'[77]Jan- Mei'!$B:$F,4,FALSE))))</f>
        <v>0</v>
      </c>
      <c r="CY4" s="243">
        <f t="shared" ref="CY4:CY16" si="9">CX4/F4</f>
        <v>0</v>
      </c>
      <c r="CZ4" s="243">
        <f>IF(ISNA(VLOOKUP($B4,'[77]Jan- Mei'!$B:$F,5,FALSE)),0,((VLOOKUP($B4,'[77]Jan- Mei'!$B:$F,5,FALSE))))</f>
        <v>0</v>
      </c>
      <c r="DA4" s="243" t="e">
        <f>IF(ISNA(VLOOKUP($B4,#REF!,6,FALSE)),0,((VLOOKUP($B4,#REF!,6,FALSE))))</f>
        <v>#REF!</v>
      </c>
      <c r="DB4" s="243" t="e">
        <f t="shared" ref="DB4:DB16" si="10">DA4/F4</f>
        <v>#REF!</v>
      </c>
      <c r="DC4" s="243" t="e">
        <f>IF(ISNA(VLOOKUP($B4,#REF!,7,FALSE)),0,((VLOOKUP($B4,#REF!,7,FALSE))))</f>
        <v>#REF!</v>
      </c>
      <c r="DD4" s="244" t="s">
        <v>241</v>
      </c>
      <c r="DE4" s="254" t="str">
        <f>IF(ISNA(VLOOKUP($B4,'[78]REAL SD BULAN'!$B:$AD,18,FALSE)),0,((VLOOKUP($B4,'[78]REAL SD BULAN'!$B:$AD,18,FALSE))))</f>
        <v>-</v>
      </c>
      <c r="DF4" s="249">
        <f>IF(ISNA(VLOOKUP($B4,'[78]REAL SD BULAN'!$B:$AD,19,FALSE)),0,((VLOOKUP($B4,'[78]REAL SD BULAN'!$B:$AD,19,FALSE))))</f>
        <v>0</v>
      </c>
      <c r="DG4" s="249" t="str">
        <f>IF(ISNA(VLOOKUP($B4,'[78]REAL SD BULAN'!$B:$AD,20,FALSE)),0,((VLOOKUP($B4,'[78]REAL SD BULAN'!$B:$AD,20,FALSE))))</f>
        <v>-</v>
      </c>
      <c r="DH4" s="249">
        <f>IF(ISNA(VLOOKUP($B4,'[78]REAL SD BULAN'!$B:$AD,21,FALSE)),0,((VLOOKUP($B4,'[78]REAL SD BULAN'!$B:$AD,21,FALSE))))</f>
        <v>0</v>
      </c>
      <c r="DI4" s="249" t="s">
        <v>241</v>
      </c>
      <c r="DJ4" s="249">
        <v>0</v>
      </c>
      <c r="DK4" s="249" t="s">
        <v>241</v>
      </c>
      <c r="DL4" s="249">
        <v>0</v>
      </c>
      <c r="DM4" s="249" t="s">
        <v>241</v>
      </c>
      <c r="DN4" s="250">
        <v>0</v>
      </c>
      <c r="DO4" s="249" t="s">
        <v>241</v>
      </c>
      <c r="DP4" s="251">
        <v>0</v>
      </c>
      <c r="DQ4" s="249" t="s">
        <v>241</v>
      </c>
      <c r="DR4" s="252">
        <v>0</v>
      </c>
      <c r="DS4" s="249" t="s">
        <v>241</v>
      </c>
      <c r="DT4" s="255" t="s">
        <v>241</v>
      </c>
      <c r="DU4" s="256">
        <f>IF(ISNA(VLOOKUP($B4,'[79]Evaluasi Pesanan Jan- Feb'!$B:$BG,30,FALSE)),0,((VLOOKUP($B4,'[79]Evaluasi Pesanan Jan- Feb'!$B:$BG,30,FALSE))))</f>
        <v>0</v>
      </c>
      <c r="DV4" s="256">
        <f>IF(ISNA(VLOOKUP($B4,'[79]Evaluasi Pesanan Jan- Feb'!$B:$BG,30,FALSE)),0,((VLOOKUP($B4,'[79]Evaluasi Pesanan Jan- Feb'!$B:$BG,30,FALSE))))</f>
        <v>0</v>
      </c>
    </row>
    <row r="5" spans="1:126" s="221" customFormat="1" ht="42" x14ac:dyDescent="0.2">
      <c r="A5" s="237">
        <f t="shared" ref="A5:A17" si="11">A4+1</f>
        <v>2</v>
      </c>
      <c r="B5" s="257">
        <v>11001449</v>
      </c>
      <c r="C5" s="404" t="s">
        <v>268</v>
      </c>
      <c r="D5" s="259"/>
      <c r="E5" s="260"/>
      <c r="F5" s="260">
        <v>15555</v>
      </c>
      <c r="G5" s="241" t="s">
        <v>56</v>
      </c>
      <c r="H5" s="242">
        <v>50</v>
      </c>
      <c r="I5" s="243">
        <f>IF(ISNA(VLOOKUP($B5,'[74]Pesanan '!$A:$AE,28,FALSE)),0,((VLOOKUP($B5,'[74]Pesanan '!$A:$AE,28,FALSE))))</f>
        <v>0</v>
      </c>
      <c r="J5" s="243">
        <f t="shared" si="0"/>
        <v>0</v>
      </c>
      <c r="K5" s="243">
        <f>IF(ISNA(VLOOKUP($B5,'[74]Pesanan '!$A:$AE,29,FALSE)),0,((VLOOKUP($B5,'[74]Pesanan '!$A:$AE,29,FALSE))))</f>
        <v>0</v>
      </c>
      <c r="L5" s="243">
        <f>IF(ISNA(VLOOKUP($B5,'[74]Pesanan '!$A:$AE,30,FALSE)),0,((VLOOKUP($B5,'[74]Pesanan '!$A:$AE,30,FALSE))))</f>
        <v>0</v>
      </c>
      <c r="M5" s="243">
        <f t="shared" si="1"/>
        <v>0</v>
      </c>
      <c r="N5" s="243">
        <f>IF(ISNA(VLOOKUP($B5,'[74]Pesanan '!$A:$AE,31,FALSE)),0,((VLOOKUP($B5,'[74]Pesanan '!$A:$AE,31,FALSE))))</f>
        <v>0</v>
      </c>
      <c r="O5" s="243">
        <f>IF(ISNA(VLOOKUP($B5,'[75]Rekap Realisasi Jan- Okt'!$A:$E,4,FALSE)),0,((VLOOKUP($B5,'[75]Rekap Realisasi Jan- Okt'!$A:$E,4,FALSE))))</f>
        <v>0</v>
      </c>
      <c r="P5" s="243">
        <f t="shared" si="2"/>
        <v>0</v>
      </c>
      <c r="Q5" s="243">
        <f>IF(ISNA(VLOOKUP($B5,'[75]Rekap Realisasi Jan- Okt'!$A:$E,5,FALSE)),0,((VLOOKUP($B5,'[75]Rekap Realisasi Jan- Okt'!$A:$E,5,FALSE))))</f>
        <v>0</v>
      </c>
      <c r="R5" s="243">
        <f t="shared" si="3"/>
        <v>0</v>
      </c>
      <c r="S5" s="243">
        <f t="shared" si="4"/>
        <v>0</v>
      </c>
      <c r="T5" s="243">
        <f t="shared" si="5"/>
        <v>0</v>
      </c>
      <c r="U5" s="244">
        <f t="shared" si="6"/>
        <v>0</v>
      </c>
      <c r="V5" s="243">
        <f t="shared" ref="V5:V16" si="12">I5-O5</f>
        <v>0</v>
      </c>
      <c r="W5" s="243">
        <f t="shared" ref="W5:W16" si="13">J5-P5</f>
        <v>0</v>
      </c>
      <c r="X5" s="243">
        <f t="shared" ref="X5:X16" si="14">K5-Q5</f>
        <v>0</v>
      </c>
      <c r="Y5" s="244">
        <f t="shared" ref="Y5:Y68" si="15">IFERROR(Q5/K5,0)</f>
        <v>0</v>
      </c>
      <c r="Z5" s="245" t="s">
        <v>241</v>
      </c>
      <c r="AA5" s="245" t="s">
        <v>241</v>
      </c>
      <c r="AB5" s="245" t="s">
        <v>241</v>
      </c>
      <c r="AC5" s="245" t="s">
        <v>241</v>
      </c>
      <c r="AD5" s="245" t="s">
        <v>241</v>
      </c>
      <c r="AE5" s="245" t="s">
        <v>241</v>
      </c>
      <c r="AF5" s="245" t="s">
        <v>241</v>
      </c>
      <c r="AG5" s="245" t="s">
        <v>241</v>
      </c>
      <c r="AH5" s="245" t="s">
        <v>241</v>
      </c>
      <c r="AI5" s="245" t="s">
        <v>241</v>
      </c>
      <c r="AJ5" s="245" t="s">
        <v>241</v>
      </c>
      <c r="AK5" s="245" t="s">
        <v>241</v>
      </c>
      <c r="AL5" s="245" t="s">
        <v>241</v>
      </c>
      <c r="AM5" s="245" t="s">
        <v>241</v>
      </c>
      <c r="AN5" s="245" t="s">
        <v>241</v>
      </c>
      <c r="AO5" s="245" t="s">
        <v>241</v>
      </c>
      <c r="AP5" s="245" t="s">
        <v>241</v>
      </c>
      <c r="AQ5" s="245" t="s">
        <v>241</v>
      </c>
      <c r="AR5" s="245" t="s">
        <v>241</v>
      </c>
      <c r="AS5" s="245" t="s">
        <v>241</v>
      </c>
      <c r="AT5" s="245" t="s">
        <v>241</v>
      </c>
      <c r="AU5" s="245" t="s">
        <v>241</v>
      </c>
      <c r="AV5" s="245" t="s">
        <v>241</v>
      </c>
      <c r="AW5" s="245" t="s">
        <v>241</v>
      </c>
      <c r="AX5" s="246" t="s">
        <v>262</v>
      </c>
      <c r="AY5" s="247">
        <f>R5</f>
        <v>0</v>
      </c>
      <c r="AZ5" s="243">
        <f>AY5/($F5*0.98)</f>
        <v>0</v>
      </c>
      <c r="BA5" s="247">
        <f>T5</f>
        <v>0</v>
      </c>
      <c r="BB5" s="245" t="s">
        <v>241</v>
      </c>
      <c r="BC5" s="245" t="s">
        <v>241</v>
      </c>
      <c r="BD5" s="245" t="s">
        <v>241</v>
      </c>
      <c r="BE5" s="245" t="s">
        <v>241</v>
      </c>
      <c r="BF5" s="245" t="s">
        <v>241</v>
      </c>
      <c r="BG5" s="245" t="s">
        <v>241</v>
      </c>
      <c r="BH5" s="245" t="s">
        <v>241</v>
      </c>
      <c r="BI5" s="245" t="s">
        <v>241</v>
      </c>
      <c r="BJ5" s="248" t="s">
        <v>263</v>
      </c>
      <c r="BK5" s="249">
        <f t="shared" si="7"/>
        <v>0</v>
      </c>
      <c r="BL5" s="249">
        <f t="shared" si="7"/>
        <v>0</v>
      </c>
      <c r="BM5" s="249">
        <f t="shared" si="7"/>
        <v>0</v>
      </c>
      <c r="BN5" s="249" t="s">
        <v>241</v>
      </c>
      <c r="BO5" s="249" t="s">
        <v>241</v>
      </c>
      <c r="BP5" s="249" t="s">
        <v>241</v>
      </c>
      <c r="BQ5" s="249" t="s">
        <v>241</v>
      </c>
      <c r="BR5" s="249" t="s">
        <v>241</v>
      </c>
      <c r="BS5" s="249" t="s">
        <v>241</v>
      </c>
      <c r="BT5" s="249" t="s">
        <v>241</v>
      </c>
      <c r="BU5" s="249" t="s">
        <v>241</v>
      </c>
      <c r="BV5" s="248" t="s">
        <v>263</v>
      </c>
      <c r="BW5" s="249">
        <f t="shared" si="8"/>
        <v>0</v>
      </c>
      <c r="BX5" s="249">
        <f t="shared" si="8"/>
        <v>0</v>
      </c>
      <c r="BY5" s="249">
        <f t="shared" si="8"/>
        <v>0</v>
      </c>
      <c r="BZ5" s="249" t="s">
        <v>241</v>
      </c>
      <c r="CA5" s="249" t="s">
        <v>241</v>
      </c>
      <c r="CB5" s="249" t="s">
        <v>241</v>
      </c>
      <c r="CC5" s="249" t="s">
        <v>241</v>
      </c>
      <c r="CD5" s="249" t="s">
        <v>241</v>
      </c>
      <c r="CE5" s="249" t="s">
        <v>241</v>
      </c>
      <c r="CF5" s="249" t="s">
        <v>241</v>
      </c>
      <c r="CG5" s="249" t="s">
        <v>241</v>
      </c>
      <c r="CH5" s="243"/>
      <c r="CI5" s="243"/>
      <c r="CJ5" s="243"/>
      <c r="CK5" s="244"/>
      <c r="CL5" s="261"/>
      <c r="CM5" s="249"/>
      <c r="CN5" s="262"/>
      <c r="CO5" s="249"/>
      <c r="CP5" s="263"/>
      <c r="CQ5" s="250"/>
      <c r="CR5" s="263"/>
      <c r="CS5" s="251"/>
      <c r="CT5" s="249"/>
      <c r="CU5" s="252"/>
      <c r="CV5" s="250"/>
      <c r="CW5" s="253"/>
      <c r="CX5" s="243">
        <f>IF(ISNA(VLOOKUP($B5,'[77]Jan- Mei'!$B:$F,4,FALSE)),0,((VLOOKUP($B5,'[77]Jan- Mei'!$B:$F,4,FALSE))))</f>
        <v>0</v>
      </c>
      <c r="CY5" s="243">
        <f t="shared" si="9"/>
        <v>0</v>
      </c>
      <c r="CZ5" s="243">
        <f>IF(ISNA(VLOOKUP($B5,'[77]Jan- Mei'!$B:$F,5,FALSE)),0,((VLOOKUP($B5,'[77]Jan- Mei'!$B:$F,5,FALSE))))</f>
        <v>0</v>
      </c>
      <c r="DA5" s="243" t="e">
        <f>IF(ISNA(VLOOKUP($B5,#REF!,6,FALSE)),0,((VLOOKUP($B5,#REF!,6,FALSE))))</f>
        <v>#REF!</v>
      </c>
      <c r="DB5" s="243" t="e">
        <f t="shared" si="10"/>
        <v>#REF!</v>
      </c>
      <c r="DC5" s="243" t="e">
        <f>IF(ISNA(VLOOKUP($B5,#REF!,7,FALSE)),0,((VLOOKUP($B5,#REF!,7,FALSE))))</f>
        <v>#REF!</v>
      </c>
      <c r="DD5" s="244" t="s">
        <v>241</v>
      </c>
      <c r="DE5" s="254">
        <f>IF(ISNA(VLOOKUP($B5,'[78]REAL SD BULAN'!$B:$AD,18,FALSE)),0,((VLOOKUP($B5,'[78]REAL SD BULAN'!$B:$AD,18,FALSE))))</f>
        <v>0</v>
      </c>
      <c r="DF5" s="249">
        <f>IF(ISNA(VLOOKUP($B5,'[78]REAL SD BULAN'!$B:$AD,19,FALSE)),0,((VLOOKUP($B5,'[78]REAL SD BULAN'!$B:$AD,19,FALSE))))</f>
        <v>0</v>
      </c>
      <c r="DG5" s="249">
        <f>IF(ISNA(VLOOKUP($B5,'[78]REAL SD BULAN'!$B:$AD,20,FALSE)),0,((VLOOKUP($B5,'[78]REAL SD BULAN'!$B:$AD,20,FALSE))))</f>
        <v>0</v>
      </c>
      <c r="DH5" s="249">
        <f>IF(ISNA(VLOOKUP($B5,'[78]REAL SD BULAN'!$B:$AD,21,FALSE)),0,((VLOOKUP($B5,'[78]REAL SD BULAN'!$B:$AD,21,FALSE))))</f>
        <v>0</v>
      </c>
      <c r="DI5" s="261"/>
      <c r="DJ5" s="249"/>
      <c r="DK5" s="262"/>
      <c r="DL5" s="249"/>
      <c r="DM5" s="263"/>
      <c r="DN5" s="250"/>
      <c r="DO5" s="263"/>
      <c r="DP5" s="251"/>
      <c r="DQ5" s="249"/>
      <c r="DR5" s="252"/>
      <c r="DS5" s="250"/>
      <c r="DT5" s="255" t="s">
        <v>241</v>
      </c>
      <c r="DU5" s="256">
        <f>IF(ISNA(VLOOKUP($B5,'[79]Evaluasi Pesanan Jan- Feb'!$B:$BG,30,FALSE)),0,((VLOOKUP($B5,'[79]Evaluasi Pesanan Jan- Feb'!$B:$BG,30,FALSE))))</f>
        <v>0</v>
      </c>
      <c r="DV5" s="256">
        <f>IF(ISNA(VLOOKUP($B5,'[79]Evaluasi Pesanan Jan- Feb'!$B:$BG,30,FALSE)),0,((VLOOKUP($B5,'[79]Evaluasi Pesanan Jan- Feb'!$B:$BG,30,FALSE))))</f>
        <v>0</v>
      </c>
    </row>
    <row r="6" spans="1:126" s="223" customFormat="1" ht="28" x14ac:dyDescent="0.2">
      <c r="A6" s="237">
        <f t="shared" si="11"/>
        <v>3</v>
      </c>
      <c r="B6" s="237">
        <v>11000220</v>
      </c>
      <c r="C6" s="405" t="s">
        <v>130</v>
      </c>
      <c r="D6" s="239" t="s">
        <v>236</v>
      </c>
      <c r="E6" s="240">
        <v>20</v>
      </c>
      <c r="F6" s="240">
        <v>17500</v>
      </c>
      <c r="G6" s="265" t="s">
        <v>56</v>
      </c>
      <c r="H6" s="242">
        <v>5079</v>
      </c>
      <c r="I6" s="243">
        <f>IF(ISNA(VLOOKUP($B6,'[74]Pesanan '!$A:$AE,28,FALSE)),0,((VLOOKUP($B6,'[74]Pesanan '!$A:$AE,28,FALSE))))</f>
        <v>51450</v>
      </c>
      <c r="J6" s="243">
        <f t="shared" si="0"/>
        <v>3</v>
      </c>
      <c r="K6" s="243">
        <f>IF(ISNA(VLOOKUP($B6,'[74]Pesanan '!$A:$AE,29,FALSE)),0,((VLOOKUP($B6,'[74]Pesanan '!$A:$AE,29,FALSE))))</f>
        <v>261314550</v>
      </c>
      <c r="L6" s="243">
        <f>IF(ISNA(VLOOKUP($B6,'[74]Pesanan '!$A:$AE,30,FALSE)),0,((VLOOKUP($B6,'[74]Pesanan '!$A:$AE,30,FALSE))))</f>
        <v>34300</v>
      </c>
      <c r="M6" s="243">
        <f t="shared" si="1"/>
        <v>2</v>
      </c>
      <c r="N6" s="243">
        <f>IF(ISNA(VLOOKUP($B6,'[74]Pesanan '!$A:$AE,31,FALSE)),0,((VLOOKUP($B6,'[74]Pesanan '!$A:$AE,31,FALSE))))</f>
        <v>174209700</v>
      </c>
      <c r="O6" s="243">
        <f>IF(ISNA(VLOOKUP($B6,'[75]Rekap Realisasi Jan- Okt'!$A:$E,4,FALSE)),0,((VLOOKUP($B6,'[75]Rekap Realisasi Jan- Okt'!$A:$E,4,FALSE))))</f>
        <v>0</v>
      </c>
      <c r="P6" s="243">
        <f t="shared" si="2"/>
        <v>0</v>
      </c>
      <c r="Q6" s="243">
        <f>IF(ISNA(VLOOKUP($B6,'[75]Rekap Realisasi Jan- Okt'!$A:$E,5,FALSE)),0,((VLOOKUP($B6,'[75]Rekap Realisasi Jan- Okt'!$A:$E,5,FALSE))))</f>
        <v>0</v>
      </c>
      <c r="R6" s="243">
        <f t="shared" si="3"/>
        <v>34300</v>
      </c>
      <c r="S6" s="243">
        <f t="shared" si="4"/>
        <v>2</v>
      </c>
      <c r="T6" s="243">
        <f t="shared" si="5"/>
        <v>174209700</v>
      </c>
      <c r="U6" s="244">
        <f t="shared" si="6"/>
        <v>0</v>
      </c>
      <c r="V6" s="243">
        <f t="shared" si="12"/>
        <v>51450</v>
      </c>
      <c r="W6" s="243">
        <f t="shared" si="13"/>
        <v>3</v>
      </c>
      <c r="X6" s="243">
        <f t="shared" si="14"/>
        <v>261314550</v>
      </c>
      <c r="Y6" s="244">
        <f t="shared" si="15"/>
        <v>0</v>
      </c>
      <c r="Z6" s="245" t="s">
        <v>241</v>
      </c>
      <c r="AA6" s="245" t="s">
        <v>241</v>
      </c>
      <c r="AB6" s="245" t="s">
        <v>241</v>
      </c>
      <c r="AC6" s="245" t="s">
        <v>241</v>
      </c>
      <c r="AD6" s="245" t="s">
        <v>354</v>
      </c>
      <c r="AE6" s="249">
        <f>$AF6*$F6*0.98</f>
        <v>34300</v>
      </c>
      <c r="AF6" s="249">
        <v>2</v>
      </c>
      <c r="AG6" s="249">
        <f>$AE6*$H6</f>
        <v>174209700</v>
      </c>
      <c r="AH6" s="245" t="s">
        <v>241</v>
      </c>
      <c r="AI6" s="245" t="s">
        <v>241</v>
      </c>
      <c r="AJ6" s="245" t="s">
        <v>241</v>
      </c>
      <c r="AK6" s="245" t="s">
        <v>241</v>
      </c>
      <c r="AL6" s="245" t="s">
        <v>241</v>
      </c>
      <c r="AM6" s="245" t="s">
        <v>241</v>
      </c>
      <c r="AN6" s="245" t="s">
        <v>241</v>
      </c>
      <c r="AO6" s="245" t="s">
        <v>241</v>
      </c>
      <c r="AP6" s="245" t="s">
        <v>354</v>
      </c>
      <c r="AQ6" s="249">
        <f>AR6*(F6*0.98)</f>
        <v>17150</v>
      </c>
      <c r="AR6" s="249">
        <v>1</v>
      </c>
      <c r="AS6" s="249">
        <f>AQ6*H6</f>
        <v>87104850</v>
      </c>
      <c r="AT6" s="245" t="s">
        <v>241</v>
      </c>
      <c r="AU6" s="245" t="s">
        <v>241</v>
      </c>
      <c r="AV6" s="245" t="s">
        <v>241</v>
      </c>
      <c r="AW6" s="245" t="s">
        <v>241</v>
      </c>
      <c r="AX6" s="245" t="s">
        <v>241</v>
      </c>
      <c r="AY6" s="245" t="s">
        <v>241</v>
      </c>
      <c r="AZ6" s="245" t="s">
        <v>241</v>
      </c>
      <c r="BA6" s="245" t="s">
        <v>241</v>
      </c>
      <c r="BB6" s="266" t="s">
        <v>355</v>
      </c>
      <c r="BC6" s="267">
        <f>R6</f>
        <v>34300</v>
      </c>
      <c r="BD6" s="243">
        <f>BC6/($F6*0.98)</f>
        <v>2</v>
      </c>
      <c r="BE6" s="267">
        <f>T6</f>
        <v>174209700</v>
      </c>
      <c r="BF6" s="245" t="s">
        <v>241</v>
      </c>
      <c r="BG6" s="245" t="s">
        <v>241</v>
      </c>
      <c r="BH6" s="245" t="s">
        <v>241</v>
      </c>
      <c r="BI6" s="245" t="s">
        <v>241</v>
      </c>
      <c r="BJ6" s="249" t="s">
        <v>241</v>
      </c>
      <c r="BK6" s="249" t="s">
        <v>241</v>
      </c>
      <c r="BL6" s="249" t="s">
        <v>241</v>
      </c>
      <c r="BM6" s="249" t="s">
        <v>241</v>
      </c>
      <c r="BN6" s="266" t="s">
        <v>356</v>
      </c>
      <c r="BO6" s="249">
        <f t="shared" ref="BO6:BQ9" si="16">R6</f>
        <v>34300</v>
      </c>
      <c r="BP6" s="249">
        <f t="shared" si="16"/>
        <v>2</v>
      </c>
      <c r="BQ6" s="249">
        <f t="shared" si="16"/>
        <v>174209700</v>
      </c>
      <c r="BR6" s="249" t="s">
        <v>241</v>
      </c>
      <c r="BS6" s="249" t="s">
        <v>241</v>
      </c>
      <c r="BT6" s="249" t="s">
        <v>241</v>
      </c>
      <c r="BU6" s="249" t="s">
        <v>241</v>
      </c>
      <c r="BV6" s="249" t="s">
        <v>241</v>
      </c>
      <c r="BW6" s="249" t="s">
        <v>241</v>
      </c>
      <c r="BX6" s="249" t="s">
        <v>241</v>
      </c>
      <c r="BY6" s="249" t="s">
        <v>241</v>
      </c>
      <c r="BZ6" s="249" t="s">
        <v>241</v>
      </c>
      <c r="CA6" s="249" t="s">
        <v>241</v>
      </c>
      <c r="CB6" s="249" t="s">
        <v>241</v>
      </c>
      <c r="CC6" s="249" t="s">
        <v>241</v>
      </c>
      <c r="CD6" s="249" t="s">
        <v>241</v>
      </c>
      <c r="CE6" s="249" t="s">
        <v>241</v>
      </c>
      <c r="CF6" s="249" t="s">
        <v>241</v>
      </c>
      <c r="CG6" s="249" t="s">
        <v>241</v>
      </c>
      <c r="CH6" s="243">
        <f>IF(ISNA(VLOOKUP($B6,[76]Sheet3!$B:$H,6,FALSE)),0,((VLOOKUP($B6,[76]Sheet3!$B:$H,6,FALSE))))</f>
        <v>0</v>
      </c>
      <c r="CI6" s="243">
        <f t="shared" ref="CI6:CI16" si="17">CH6/F6</f>
        <v>0</v>
      </c>
      <c r="CJ6" s="243">
        <f>IF(ISNA(VLOOKUP($B6,[76]Sheet3!$B:$H,7,FALSE)),0,((VLOOKUP($B6,[76]Sheet3!$B:$H,7,FALSE))))</f>
        <v>0</v>
      </c>
      <c r="CK6" s="244">
        <v>0</v>
      </c>
      <c r="CL6" s="249" t="s">
        <v>241</v>
      </c>
      <c r="CM6" s="249">
        <f t="shared" ref="CM6:CM16" si="18">CN6*F6</f>
        <v>0</v>
      </c>
      <c r="CN6" s="249">
        <v>0</v>
      </c>
      <c r="CO6" s="249">
        <f t="shared" ref="CO6:CO16" si="19">CM6*H6</f>
        <v>0</v>
      </c>
      <c r="CP6" s="249" t="s">
        <v>241</v>
      </c>
      <c r="CQ6" s="250">
        <f t="shared" ref="CQ6:CQ16" si="20">CR6*F6</f>
        <v>0</v>
      </c>
      <c r="CR6" s="249">
        <v>0</v>
      </c>
      <c r="CS6" s="251">
        <f t="shared" ref="CS6:CS16" si="21">CQ6*H6</f>
        <v>0</v>
      </c>
      <c r="CT6" s="249" t="s">
        <v>241</v>
      </c>
      <c r="CU6" s="252">
        <f t="shared" ref="CU6:CU16" si="22">CV6*F6</f>
        <v>0</v>
      </c>
      <c r="CV6" s="249">
        <v>0</v>
      </c>
      <c r="CW6" s="253">
        <f t="shared" ref="CW6:CW16" si="23">CU6*H6</f>
        <v>0</v>
      </c>
      <c r="CX6" s="243">
        <f>IF(ISNA(VLOOKUP($B6,'[77]Jan- Mei'!$B:$F,4,FALSE)),0,((VLOOKUP($B6,'[77]Jan- Mei'!$B:$F,4,FALSE))))</f>
        <v>0</v>
      </c>
      <c r="CY6" s="243">
        <f t="shared" si="9"/>
        <v>0</v>
      </c>
      <c r="CZ6" s="243">
        <f>IF(ISNA(VLOOKUP($B6,'[77]Jan- Mei'!$B:$F,5,FALSE)),0,((VLOOKUP($B6,'[77]Jan- Mei'!$B:$F,5,FALSE))))</f>
        <v>0</v>
      </c>
      <c r="DA6" s="243" t="e">
        <f>IF(ISNA(VLOOKUP($B6,#REF!,6,FALSE)),0,((VLOOKUP($B6,#REF!,6,FALSE))))</f>
        <v>#REF!</v>
      </c>
      <c r="DB6" s="243" t="e">
        <f t="shared" si="10"/>
        <v>#REF!</v>
      </c>
      <c r="DC6" s="243" t="e">
        <f>IF(ISNA(VLOOKUP($B6,#REF!,7,FALSE)),0,((VLOOKUP($B6,#REF!,7,FALSE))))</f>
        <v>#REF!</v>
      </c>
      <c r="DD6" s="244" t="s">
        <v>241</v>
      </c>
      <c r="DE6" s="254" t="str">
        <f>IF(ISNA(VLOOKUP($B6,'[78]REAL SD BULAN'!$B:$AD,18,FALSE)),0,((VLOOKUP($B6,'[78]REAL SD BULAN'!$B:$AD,18,FALSE))))</f>
        <v>-</v>
      </c>
      <c r="DF6" s="249">
        <f>IF(ISNA(VLOOKUP($B6,'[78]REAL SD BULAN'!$B:$AD,19,FALSE)),0,((VLOOKUP($B6,'[78]REAL SD BULAN'!$B:$AD,19,FALSE))))</f>
        <v>0</v>
      </c>
      <c r="DG6" s="249">
        <f>IF(ISNA(VLOOKUP($B6,'[78]REAL SD BULAN'!$B:$AD,20,FALSE)),0,((VLOOKUP($B6,'[78]REAL SD BULAN'!$B:$AD,20,FALSE))))</f>
        <v>0</v>
      </c>
      <c r="DH6" s="249">
        <f>IF(ISNA(VLOOKUP($B6,'[78]REAL SD BULAN'!$B:$AD,21,FALSE)),0,((VLOOKUP($B6,'[78]REAL SD BULAN'!$B:$AD,21,FALSE))))</f>
        <v>0</v>
      </c>
      <c r="DI6" s="249" t="s">
        <v>241</v>
      </c>
      <c r="DJ6" s="249" t="s">
        <v>241</v>
      </c>
      <c r="DK6" s="249">
        <f>DL6*CS6</f>
        <v>0</v>
      </c>
      <c r="DL6" s="249">
        <v>0</v>
      </c>
      <c r="DM6" s="249" t="s">
        <v>241</v>
      </c>
      <c r="DN6" s="249" t="s">
        <v>241</v>
      </c>
      <c r="DO6" s="249">
        <f>DP6*CW6</f>
        <v>0</v>
      </c>
      <c r="DP6" s="249">
        <v>0</v>
      </c>
      <c r="DQ6" s="249" t="s">
        <v>241</v>
      </c>
      <c r="DR6" s="249" t="s">
        <v>241</v>
      </c>
      <c r="DS6" s="249" t="e">
        <f>DT6*DA6</f>
        <v>#REF!</v>
      </c>
      <c r="DT6" s="249">
        <v>0</v>
      </c>
      <c r="DU6" s="256">
        <f>IF(ISNA(VLOOKUP($B6,'[79]Evaluasi Pesanan Jan- Feb'!$B:$BG,30,FALSE)),0,((VLOOKUP($B6,'[79]Evaluasi Pesanan Jan- Feb'!$B:$BG,30,FALSE))))</f>
        <v>0</v>
      </c>
      <c r="DV6" s="256">
        <f>IF(ISNA(VLOOKUP($B6,'[79]Evaluasi Pesanan Jan- Feb'!$B:$BG,30,FALSE)),0,((VLOOKUP($B6,'[79]Evaluasi Pesanan Jan- Feb'!$B:$BG,30,FALSE))))</f>
        <v>0</v>
      </c>
    </row>
    <row r="7" spans="1:126" s="221" customFormat="1" ht="28" x14ac:dyDescent="0.2">
      <c r="A7" s="237">
        <f t="shared" si="11"/>
        <v>4</v>
      </c>
      <c r="B7" s="257">
        <v>11000388</v>
      </c>
      <c r="C7" s="406" t="s">
        <v>449</v>
      </c>
      <c r="D7" s="259" t="s">
        <v>236</v>
      </c>
      <c r="E7" s="260">
        <v>100</v>
      </c>
      <c r="F7" s="260">
        <v>2500</v>
      </c>
      <c r="G7" s="241" t="s">
        <v>56</v>
      </c>
      <c r="H7" s="242">
        <v>52944</v>
      </c>
      <c r="I7" s="243">
        <f>IF(ISNA(VLOOKUP($B7,'[74]Pesanan '!$A:$AE,28,FALSE)),0,((VLOOKUP($B7,'[74]Pesanan '!$A:$AE,28,FALSE))))</f>
        <v>3098</v>
      </c>
      <c r="J7" s="243">
        <f t="shared" si="0"/>
        <v>1.2644897959183674</v>
      </c>
      <c r="K7" s="243">
        <f>IF(ISNA(VLOOKUP($B7,'[74]Pesanan '!$A:$AE,29,FALSE)),0,((VLOOKUP($B7,'[74]Pesanan '!$A:$AE,29,FALSE))))</f>
        <v>164020512</v>
      </c>
      <c r="L7" s="243">
        <f>IF(ISNA(VLOOKUP($B7,'[74]Pesanan '!$A:$AE,30,FALSE)),0,((VLOOKUP($B7,'[74]Pesanan '!$A:$AE,30,FALSE))))</f>
        <v>3098</v>
      </c>
      <c r="M7" s="243">
        <f t="shared" si="1"/>
        <v>1.2644897959183674</v>
      </c>
      <c r="N7" s="243">
        <f>IF(ISNA(VLOOKUP($B7,'[74]Pesanan '!$A:$AE,31,FALSE)),0,((VLOOKUP($B7,'[74]Pesanan '!$A:$AE,31,FALSE))))</f>
        <v>164020512</v>
      </c>
      <c r="O7" s="243">
        <f>IF(ISNA(VLOOKUP($B7,'[75]Rekap Realisasi Jan- Okt'!$A:$E,4,FALSE)),0,((VLOOKUP($B7,'[75]Rekap Realisasi Jan- Okt'!$A:$E,4,FALSE))))</f>
        <v>0</v>
      </c>
      <c r="P7" s="243">
        <f t="shared" si="2"/>
        <v>0</v>
      </c>
      <c r="Q7" s="243">
        <f>IF(ISNA(VLOOKUP($B7,'[75]Rekap Realisasi Jan- Okt'!$A:$E,5,FALSE)),0,((VLOOKUP($B7,'[75]Rekap Realisasi Jan- Okt'!$A:$E,5,FALSE))))</f>
        <v>0</v>
      </c>
      <c r="R7" s="243">
        <f t="shared" si="3"/>
        <v>3098</v>
      </c>
      <c r="S7" s="243">
        <f t="shared" si="4"/>
        <v>1.2644897959183674</v>
      </c>
      <c r="T7" s="243">
        <f t="shared" si="5"/>
        <v>164020512</v>
      </c>
      <c r="U7" s="244">
        <f t="shared" si="6"/>
        <v>0</v>
      </c>
      <c r="V7" s="243">
        <f t="shared" si="12"/>
        <v>3098</v>
      </c>
      <c r="W7" s="243">
        <f t="shared" si="13"/>
        <v>1.2644897959183674</v>
      </c>
      <c r="X7" s="243">
        <f t="shared" si="14"/>
        <v>164020512</v>
      </c>
      <c r="Y7" s="244">
        <f t="shared" si="15"/>
        <v>0</v>
      </c>
      <c r="Z7" s="245" t="s">
        <v>241</v>
      </c>
      <c r="AA7" s="245" t="s">
        <v>241</v>
      </c>
      <c r="AB7" s="245" t="s">
        <v>241</v>
      </c>
      <c r="AC7" s="245" t="s">
        <v>241</v>
      </c>
      <c r="AD7" s="268" t="s">
        <v>450</v>
      </c>
      <c r="AE7" s="249">
        <f>$AF7*$F7*0.98</f>
        <v>2450</v>
      </c>
      <c r="AF7" s="249">
        <v>1</v>
      </c>
      <c r="AG7" s="249">
        <f>$AE7*$H7</f>
        <v>129712800</v>
      </c>
      <c r="AH7" s="245" t="s">
        <v>241</v>
      </c>
      <c r="AI7" s="245" t="s">
        <v>241</v>
      </c>
      <c r="AJ7" s="245" t="s">
        <v>241</v>
      </c>
      <c r="AK7" s="245" t="s">
        <v>241</v>
      </c>
      <c r="AL7" s="245" t="s">
        <v>241</v>
      </c>
      <c r="AM7" s="245" t="s">
        <v>241</v>
      </c>
      <c r="AN7" s="245" t="s">
        <v>241</v>
      </c>
      <c r="AO7" s="245" t="s">
        <v>241</v>
      </c>
      <c r="AP7" s="268" t="s">
        <v>451</v>
      </c>
      <c r="AQ7" s="249">
        <f>AR7*(F7*0.98)</f>
        <v>2450</v>
      </c>
      <c r="AR7" s="249">
        <v>1</v>
      </c>
      <c r="AS7" s="249">
        <f>AQ7*H7</f>
        <v>129712800</v>
      </c>
      <c r="AT7" s="245" t="s">
        <v>241</v>
      </c>
      <c r="AU7" s="245" t="s">
        <v>241</v>
      </c>
      <c r="AV7" s="245" t="s">
        <v>241</v>
      </c>
      <c r="AW7" s="245" t="s">
        <v>241</v>
      </c>
      <c r="AX7" s="245" t="s">
        <v>241</v>
      </c>
      <c r="AY7" s="245" t="s">
        <v>241</v>
      </c>
      <c r="AZ7" s="245" t="s">
        <v>241</v>
      </c>
      <c r="BA7" s="245" t="s">
        <v>241</v>
      </c>
      <c r="BB7" s="261" t="s">
        <v>452</v>
      </c>
      <c r="BC7" s="267">
        <f>R7</f>
        <v>3098</v>
      </c>
      <c r="BD7" s="243">
        <f>BC7/($F7*0.98)</f>
        <v>1.2644897959183674</v>
      </c>
      <c r="BE7" s="267">
        <f>T7</f>
        <v>164020512</v>
      </c>
      <c r="BF7" s="245" t="s">
        <v>241</v>
      </c>
      <c r="BG7" s="245" t="s">
        <v>241</v>
      </c>
      <c r="BH7" s="245" t="s">
        <v>241</v>
      </c>
      <c r="BI7" s="245" t="s">
        <v>241</v>
      </c>
      <c r="BJ7" s="249" t="s">
        <v>241</v>
      </c>
      <c r="BK7" s="249" t="s">
        <v>241</v>
      </c>
      <c r="BL7" s="249" t="s">
        <v>241</v>
      </c>
      <c r="BM7" s="249" t="s">
        <v>241</v>
      </c>
      <c r="BN7" s="266" t="s">
        <v>453</v>
      </c>
      <c r="BO7" s="249">
        <f t="shared" si="16"/>
        <v>3098</v>
      </c>
      <c r="BP7" s="249">
        <f t="shared" si="16"/>
        <v>1.2644897959183674</v>
      </c>
      <c r="BQ7" s="249">
        <f t="shared" si="16"/>
        <v>164020512</v>
      </c>
      <c r="BR7" s="249" t="s">
        <v>241</v>
      </c>
      <c r="BS7" s="249" t="s">
        <v>241</v>
      </c>
      <c r="BT7" s="249" t="s">
        <v>241</v>
      </c>
      <c r="BU7" s="249" t="s">
        <v>241</v>
      </c>
      <c r="BV7" s="249" t="s">
        <v>241</v>
      </c>
      <c r="BW7" s="249" t="s">
        <v>241</v>
      </c>
      <c r="BX7" s="249" t="s">
        <v>241</v>
      </c>
      <c r="BY7" s="249" t="s">
        <v>241</v>
      </c>
      <c r="BZ7" s="266" t="s">
        <v>453</v>
      </c>
      <c r="CA7" s="250">
        <f t="shared" ref="CA7:CC9" si="24">R7</f>
        <v>3098</v>
      </c>
      <c r="CB7" s="250">
        <f t="shared" si="24"/>
        <v>1.2644897959183674</v>
      </c>
      <c r="CC7" s="250">
        <f t="shared" si="24"/>
        <v>164020512</v>
      </c>
      <c r="CD7" s="249" t="s">
        <v>241</v>
      </c>
      <c r="CE7" s="249" t="s">
        <v>241</v>
      </c>
      <c r="CF7" s="249" t="s">
        <v>241</v>
      </c>
      <c r="CG7" s="249" t="s">
        <v>241</v>
      </c>
      <c r="CH7" s="243">
        <f>IF(ISNA(VLOOKUP($B7,[76]Sheet3!$B:$H,6,FALSE)),0,((VLOOKUP($B7,[76]Sheet3!$B:$H,6,FALSE))))</f>
        <v>0</v>
      </c>
      <c r="CI7" s="243">
        <f t="shared" si="17"/>
        <v>0</v>
      </c>
      <c r="CJ7" s="243">
        <f>IF(ISNA(VLOOKUP($B7,[76]Sheet3!$B:$H,7,FALSE)),0,((VLOOKUP($B7,[76]Sheet3!$B:$H,7,FALSE))))</f>
        <v>0</v>
      </c>
      <c r="CK7" s="244">
        <f>CJ7/N7</f>
        <v>0</v>
      </c>
      <c r="CL7" s="249" t="s">
        <v>241</v>
      </c>
      <c r="CM7" s="249">
        <f t="shared" si="18"/>
        <v>0</v>
      </c>
      <c r="CN7" s="249">
        <v>0</v>
      </c>
      <c r="CO7" s="249">
        <f t="shared" si="19"/>
        <v>0</v>
      </c>
      <c r="CP7" s="266" t="s">
        <v>453</v>
      </c>
      <c r="CQ7" s="250">
        <f t="shared" si="20"/>
        <v>5000</v>
      </c>
      <c r="CR7" s="249">
        <v>2</v>
      </c>
      <c r="CS7" s="251">
        <f t="shared" si="21"/>
        <v>264720000</v>
      </c>
      <c r="CT7" s="249" t="s">
        <v>241</v>
      </c>
      <c r="CU7" s="252">
        <f t="shared" si="22"/>
        <v>0</v>
      </c>
      <c r="CV7" s="249">
        <v>0</v>
      </c>
      <c r="CW7" s="253">
        <f t="shared" si="23"/>
        <v>0</v>
      </c>
      <c r="CX7" s="243">
        <f>IF(ISNA(VLOOKUP($B7,'[77]Jan- Mei'!$B:$F,4,FALSE)),0,((VLOOKUP($B7,'[77]Jan- Mei'!$B:$F,4,FALSE))))</f>
        <v>5880</v>
      </c>
      <c r="CY7" s="243">
        <f t="shared" si="9"/>
        <v>2.3519999999999999</v>
      </c>
      <c r="CZ7" s="243">
        <f>IF(ISNA(VLOOKUP($B7,'[77]Jan- Mei'!$B:$F,5,FALSE)),0,((VLOOKUP($B7,'[77]Jan- Mei'!$B:$F,5,FALSE))))</f>
        <v>311310720</v>
      </c>
      <c r="DA7" s="243" t="e">
        <f>IF(ISNA(VLOOKUP($B7,#REF!,6,FALSE)),0,((VLOOKUP($B7,#REF!,6,FALSE))))</f>
        <v>#REF!</v>
      </c>
      <c r="DB7" s="243" t="e">
        <f t="shared" si="10"/>
        <v>#REF!</v>
      </c>
      <c r="DC7" s="243" t="e">
        <f>IF(ISNA(VLOOKUP($B7,#REF!,7,FALSE)),0,((VLOOKUP($B7,#REF!,7,FALSE))))</f>
        <v>#REF!</v>
      </c>
      <c r="DD7" s="244" t="e">
        <f>DC7/CZ7</f>
        <v>#REF!</v>
      </c>
      <c r="DE7" s="254" t="str">
        <f>IF(ISNA(VLOOKUP($B7,'[78]REAL SD BULAN'!$B:$AD,18,FALSE)),0,((VLOOKUP($B7,'[78]REAL SD BULAN'!$B:$AD,18,FALSE))))</f>
        <v>-</v>
      </c>
      <c r="DF7" s="249">
        <f>IF(ISNA(VLOOKUP($B7,'[78]REAL SD BULAN'!$B:$AD,19,FALSE)),0,((VLOOKUP($B7,'[78]REAL SD BULAN'!$B:$AD,19,FALSE))))</f>
        <v>0</v>
      </c>
      <c r="DG7" s="249">
        <f>IF(ISNA(VLOOKUP($B7,'[78]REAL SD BULAN'!$B:$AD,20,FALSE)),0,((VLOOKUP($B7,'[78]REAL SD BULAN'!$B:$AD,20,FALSE))))</f>
        <v>0</v>
      </c>
      <c r="DH7" s="249">
        <f>IF(ISNA(VLOOKUP($B7,'[78]REAL SD BULAN'!$B:$AD,21,FALSE)),0,((VLOOKUP($B7,'[78]REAL SD BULAN'!$B:$AD,21,FALSE))))</f>
        <v>0</v>
      </c>
      <c r="DI7" s="249" t="s">
        <v>241</v>
      </c>
      <c r="DJ7" s="249">
        <f t="shared" ref="DJ7:DJ12" si="25">DK7*CR7</f>
        <v>0</v>
      </c>
      <c r="DK7" s="249">
        <v>0</v>
      </c>
      <c r="DL7" s="249">
        <v>0</v>
      </c>
      <c r="DM7" s="266" t="s">
        <v>453</v>
      </c>
      <c r="DN7" s="250">
        <f>DO7*F7</f>
        <v>7500</v>
      </c>
      <c r="DO7" s="251">
        <v>3</v>
      </c>
      <c r="DP7" s="251">
        <f>DN7*H7</f>
        <v>397080000</v>
      </c>
      <c r="DQ7" s="249" t="s">
        <v>241</v>
      </c>
      <c r="DR7" s="249">
        <f>DS7*CZ7</f>
        <v>0</v>
      </c>
      <c r="DS7" s="249">
        <v>0</v>
      </c>
      <c r="DT7" s="249">
        <v>0</v>
      </c>
      <c r="DU7" s="256">
        <f>IF(ISNA(VLOOKUP($B7,'[79]Evaluasi Pesanan Jan- Feb'!$B:$BG,30,FALSE)),0,((VLOOKUP($B7,'[79]Evaluasi Pesanan Jan- Feb'!$B:$BG,30,FALSE))))</f>
        <v>0</v>
      </c>
      <c r="DV7" s="256">
        <f>IF(ISNA(VLOOKUP($B7,'[79]Evaluasi Pesanan Jan- Feb'!$B:$BG,30,FALSE)),0,((VLOOKUP($B7,'[79]Evaluasi Pesanan Jan- Feb'!$B:$BG,30,FALSE))))</f>
        <v>0</v>
      </c>
    </row>
    <row r="8" spans="1:126" s="223" customFormat="1" ht="39.75" customHeight="1" x14ac:dyDescent="0.2">
      <c r="A8" s="237">
        <f t="shared" si="11"/>
        <v>5</v>
      </c>
      <c r="B8" s="237">
        <v>11001472</v>
      </c>
      <c r="C8" s="407" t="s">
        <v>467</v>
      </c>
      <c r="D8" s="239" t="s">
        <v>236</v>
      </c>
      <c r="E8" s="240">
        <v>1</v>
      </c>
      <c r="F8" s="240">
        <v>15000</v>
      </c>
      <c r="G8" s="265" t="s">
        <v>252</v>
      </c>
      <c r="H8" s="242">
        <v>5378</v>
      </c>
      <c r="I8" s="243">
        <f>IF(ISNA(VLOOKUP($B8,'[74]Pesanan '!$A:$AE,28,FALSE)),0,((VLOOKUP($B8,'[74]Pesanan '!$A:$AE,28,FALSE))))</f>
        <v>0</v>
      </c>
      <c r="J8" s="243">
        <f t="shared" si="0"/>
        <v>0</v>
      </c>
      <c r="K8" s="243">
        <f>IF(ISNA(VLOOKUP($B8,'[74]Pesanan '!$A:$AE,29,FALSE)),0,((VLOOKUP($B8,'[74]Pesanan '!$A:$AE,29,FALSE))))</f>
        <v>0</v>
      </c>
      <c r="L8" s="243">
        <f>IF(ISNA(VLOOKUP($B8,'[74]Pesanan '!$A:$AE,30,FALSE)),0,((VLOOKUP($B8,'[74]Pesanan '!$A:$AE,30,FALSE))))</f>
        <v>0</v>
      </c>
      <c r="M8" s="243">
        <f t="shared" si="1"/>
        <v>0</v>
      </c>
      <c r="N8" s="243">
        <f>IF(ISNA(VLOOKUP($B8,'[74]Pesanan '!$A:$AE,31,FALSE)),0,((VLOOKUP($B8,'[74]Pesanan '!$A:$AE,31,FALSE))))</f>
        <v>0</v>
      </c>
      <c r="O8" s="243">
        <f>IF(ISNA(VLOOKUP($B8,'[75]Rekap Realisasi Jan- Okt'!$A:$E,4,FALSE)),0,((VLOOKUP($B8,'[75]Rekap Realisasi Jan- Okt'!$A:$E,4,FALSE))))</f>
        <v>0</v>
      </c>
      <c r="P8" s="243">
        <f t="shared" si="2"/>
        <v>0</v>
      </c>
      <c r="Q8" s="243">
        <f>IF(ISNA(VLOOKUP($B8,'[75]Rekap Realisasi Jan- Okt'!$A:$E,5,FALSE)),0,((VLOOKUP($B8,'[75]Rekap Realisasi Jan- Okt'!$A:$E,5,FALSE))))</f>
        <v>0</v>
      </c>
      <c r="R8" s="243">
        <f t="shared" si="3"/>
        <v>0</v>
      </c>
      <c r="S8" s="243">
        <f t="shared" si="4"/>
        <v>0</v>
      </c>
      <c r="T8" s="243">
        <f t="shared" si="5"/>
        <v>0</v>
      </c>
      <c r="U8" s="244">
        <f t="shared" si="6"/>
        <v>0</v>
      </c>
      <c r="V8" s="243">
        <f t="shared" si="12"/>
        <v>0</v>
      </c>
      <c r="W8" s="243">
        <f t="shared" si="13"/>
        <v>0</v>
      </c>
      <c r="X8" s="243">
        <f t="shared" si="14"/>
        <v>0</v>
      </c>
      <c r="Y8" s="244">
        <f t="shared" si="15"/>
        <v>0</v>
      </c>
      <c r="Z8" s="245" t="s">
        <v>241</v>
      </c>
      <c r="AA8" s="245" t="s">
        <v>241</v>
      </c>
      <c r="AB8" s="245" t="s">
        <v>241</v>
      </c>
      <c r="AC8" s="245" t="s">
        <v>241</v>
      </c>
      <c r="AD8" s="245" t="s">
        <v>241</v>
      </c>
      <c r="AE8" s="245" t="s">
        <v>241</v>
      </c>
      <c r="AF8" s="245" t="s">
        <v>241</v>
      </c>
      <c r="AG8" s="245" t="s">
        <v>241</v>
      </c>
      <c r="AH8" s="245" t="s">
        <v>241</v>
      </c>
      <c r="AI8" s="245" t="s">
        <v>241</v>
      </c>
      <c r="AJ8" s="245" t="s">
        <v>241</v>
      </c>
      <c r="AK8" s="245" t="s">
        <v>241</v>
      </c>
      <c r="AL8" s="245" t="s">
        <v>241</v>
      </c>
      <c r="AM8" s="245" t="s">
        <v>241</v>
      </c>
      <c r="AN8" s="245" t="s">
        <v>241</v>
      </c>
      <c r="AO8" s="245" t="s">
        <v>241</v>
      </c>
      <c r="AP8" s="245" t="s">
        <v>241</v>
      </c>
      <c r="AQ8" s="245" t="s">
        <v>241</v>
      </c>
      <c r="AR8" s="245" t="s">
        <v>241</v>
      </c>
      <c r="AS8" s="245" t="s">
        <v>241</v>
      </c>
      <c r="AT8" s="245" t="s">
        <v>241</v>
      </c>
      <c r="AU8" s="245" t="s">
        <v>241</v>
      </c>
      <c r="AV8" s="245" t="s">
        <v>241</v>
      </c>
      <c r="AW8" s="245" t="s">
        <v>241</v>
      </c>
      <c r="AX8" s="245" t="s">
        <v>241</v>
      </c>
      <c r="AY8" s="245" t="s">
        <v>241</v>
      </c>
      <c r="AZ8" s="245" t="s">
        <v>241</v>
      </c>
      <c r="BA8" s="245" t="s">
        <v>241</v>
      </c>
      <c r="BB8" s="268" t="s">
        <v>468</v>
      </c>
      <c r="BC8" s="267">
        <f>R8</f>
        <v>0</v>
      </c>
      <c r="BD8" s="243">
        <f>BC8/($F8*0.98)</f>
        <v>0</v>
      </c>
      <c r="BE8" s="267">
        <f>T8</f>
        <v>0</v>
      </c>
      <c r="BF8" s="245" t="s">
        <v>241</v>
      </c>
      <c r="BG8" s="245" t="s">
        <v>241</v>
      </c>
      <c r="BH8" s="245" t="s">
        <v>241</v>
      </c>
      <c r="BI8" s="245" t="s">
        <v>241</v>
      </c>
      <c r="BJ8" s="249" t="s">
        <v>241</v>
      </c>
      <c r="BK8" s="249" t="s">
        <v>241</v>
      </c>
      <c r="BL8" s="249" t="s">
        <v>241</v>
      </c>
      <c r="BM8" s="249" t="s">
        <v>241</v>
      </c>
      <c r="BN8" s="249" t="s">
        <v>427</v>
      </c>
      <c r="BO8" s="249">
        <f t="shared" si="16"/>
        <v>0</v>
      </c>
      <c r="BP8" s="249">
        <f t="shared" si="16"/>
        <v>0</v>
      </c>
      <c r="BQ8" s="249">
        <f t="shared" si="16"/>
        <v>0</v>
      </c>
      <c r="BR8" s="249" t="s">
        <v>241</v>
      </c>
      <c r="BS8" s="249" t="s">
        <v>241</v>
      </c>
      <c r="BT8" s="249" t="s">
        <v>241</v>
      </c>
      <c r="BU8" s="249" t="s">
        <v>241</v>
      </c>
      <c r="BV8" s="249" t="s">
        <v>241</v>
      </c>
      <c r="BW8" s="249" t="s">
        <v>241</v>
      </c>
      <c r="BX8" s="249" t="s">
        <v>241</v>
      </c>
      <c r="BY8" s="249" t="s">
        <v>241</v>
      </c>
      <c r="BZ8" s="249" t="s">
        <v>427</v>
      </c>
      <c r="CA8" s="250">
        <f t="shared" si="24"/>
        <v>0</v>
      </c>
      <c r="CB8" s="250">
        <f t="shared" si="24"/>
        <v>0</v>
      </c>
      <c r="CC8" s="250">
        <f t="shared" si="24"/>
        <v>0</v>
      </c>
      <c r="CD8" s="249" t="s">
        <v>241</v>
      </c>
      <c r="CE8" s="249" t="s">
        <v>241</v>
      </c>
      <c r="CF8" s="249" t="s">
        <v>241</v>
      </c>
      <c r="CG8" s="249" t="s">
        <v>241</v>
      </c>
      <c r="CH8" s="243">
        <f>IF(ISNA(VLOOKUP($B8,[76]Sheet3!$B:$H,6,FALSE)),0,((VLOOKUP($B8,[76]Sheet3!$B:$H,6,FALSE))))</f>
        <v>0</v>
      </c>
      <c r="CI8" s="243">
        <f t="shared" si="17"/>
        <v>0</v>
      </c>
      <c r="CJ8" s="243">
        <f>IF(ISNA(VLOOKUP($B8,[76]Sheet3!$B:$H,7,FALSE)),0,((VLOOKUP($B8,[76]Sheet3!$B:$H,7,FALSE))))</f>
        <v>0</v>
      </c>
      <c r="CK8" s="244" t="e">
        <f>CJ8/N8</f>
        <v>#DIV/0!</v>
      </c>
      <c r="CL8" s="249" t="s">
        <v>241</v>
      </c>
      <c r="CM8" s="249">
        <f t="shared" si="18"/>
        <v>0</v>
      </c>
      <c r="CN8" s="249">
        <v>0</v>
      </c>
      <c r="CO8" s="249">
        <f t="shared" si="19"/>
        <v>0</v>
      </c>
      <c r="CP8" s="249" t="s">
        <v>469</v>
      </c>
      <c r="CQ8" s="250">
        <f t="shared" si="20"/>
        <v>15000</v>
      </c>
      <c r="CR8" s="249">
        <v>1</v>
      </c>
      <c r="CS8" s="251">
        <f t="shared" si="21"/>
        <v>80670000</v>
      </c>
      <c r="CT8" s="249" t="s">
        <v>241</v>
      </c>
      <c r="CU8" s="252">
        <f t="shared" si="22"/>
        <v>0</v>
      </c>
      <c r="CV8" s="249">
        <v>0</v>
      </c>
      <c r="CW8" s="253">
        <f t="shared" si="23"/>
        <v>0</v>
      </c>
      <c r="CX8" s="243">
        <f>IF(ISNA(VLOOKUP($B8,'[77]Jan- Mei'!$B:$F,4,FALSE)),0,((VLOOKUP($B8,'[77]Jan- Mei'!$B:$F,4,FALSE))))</f>
        <v>28742</v>
      </c>
      <c r="CY8" s="243">
        <f t="shared" si="9"/>
        <v>1.9161333333333332</v>
      </c>
      <c r="CZ8" s="243">
        <f>IF(ISNA(VLOOKUP($B8,'[77]Jan- Mei'!$B:$F,5,FALSE)),0,((VLOOKUP($B8,'[77]Jan- Mei'!$B:$F,5,FALSE))))</f>
        <v>154574476</v>
      </c>
      <c r="DA8" s="243" t="e">
        <f>IF(ISNA(VLOOKUP($B8,#REF!,6,FALSE)),0,((VLOOKUP($B8,#REF!,6,FALSE))))</f>
        <v>#REF!</v>
      </c>
      <c r="DB8" s="243" t="e">
        <f t="shared" si="10"/>
        <v>#REF!</v>
      </c>
      <c r="DC8" s="243" t="e">
        <f>IF(ISNA(VLOOKUP($B8,#REF!,7,FALSE)),0,((VLOOKUP($B8,#REF!,7,FALSE))))</f>
        <v>#REF!</v>
      </c>
      <c r="DD8" s="244" t="e">
        <f>DC8/CZ8</f>
        <v>#REF!</v>
      </c>
      <c r="DE8" s="254" t="str">
        <f>IF(ISNA(VLOOKUP($B8,'[78]REAL SD BULAN'!$B:$AD,18,FALSE)),0,((VLOOKUP($B8,'[78]REAL SD BULAN'!$B:$AD,18,FALSE))))</f>
        <v>-</v>
      </c>
      <c r="DF8" s="249">
        <f>IF(ISNA(VLOOKUP($B8,'[78]REAL SD BULAN'!$B:$AD,19,FALSE)),0,((VLOOKUP($B8,'[78]REAL SD BULAN'!$B:$AD,19,FALSE))))</f>
        <v>0</v>
      </c>
      <c r="DG8" s="249">
        <f>IF(ISNA(VLOOKUP($B8,'[78]REAL SD BULAN'!$B:$AD,20,FALSE)),0,((VLOOKUP($B8,'[78]REAL SD BULAN'!$B:$AD,20,FALSE))))</f>
        <v>0</v>
      </c>
      <c r="DH8" s="249">
        <f>IF(ISNA(VLOOKUP($B8,'[78]REAL SD BULAN'!$B:$AD,21,FALSE)),0,((VLOOKUP($B8,'[78]REAL SD BULAN'!$B:$AD,21,FALSE))))</f>
        <v>0</v>
      </c>
      <c r="DI8" s="249" t="s">
        <v>241</v>
      </c>
      <c r="DJ8" s="249">
        <f t="shared" si="25"/>
        <v>0</v>
      </c>
      <c r="DK8" s="249">
        <v>0</v>
      </c>
      <c r="DL8" s="249">
        <v>0</v>
      </c>
      <c r="DM8" s="249" t="s">
        <v>469</v>
      </c>
      <c r="DN8" s="250" t="e">
        <f>DO8*F8</f>
        <v>#REF!</v>
      </c>
      <c r="DO8" s="251" t="e">
        <f>CY8-DB8</f>
        <v>#REF!</v>
      </c>
      <c r="DP8" s="251" t="e">
        <f>DN8*H8</f>
        <v>#REF!</v>
      </c>
      <c r="DQ8" s="249" t="s">
        <v>241</v>
      </c>
      <c r="DR8" s="249">
        <f>DS8*CZ8</f>
        <v>0</v>
      </c>
      <c r="DS8" s="249">
        <v>0</v>
      </c>
      <c r="DT8" s="249">
        <v>0</v>
      </c>
      <c r="DU8" s="269" t="str">
        <f>IF(ISNA(VLOOKUP($B8,'[79]Evaluasi Pesanan Jan- Feb'!$B:$BG,30,FALSE)),0,((VLOOKUP($B8,'[79]Evaluasi Pesanan Jan- Feb'!$B:$BG,30,FALSE))))</f>
        <v>Belum Di lakukan Trial dengan Fasilitas Plant Banjaran masih tahap persiapan Dok</v>
      </c>
      <c r="DV8" s="256" t="str">
        <f>IF(ISNA(VLOOKUP($B8,'[79]Evaluasi Pesanan Jan- Feb'!$B:$BG,30,FALSE)),0,((VLOOKUP($B8,'[79]Evaluasi Pesanan Jan- Feb'!$B:$BG,30,FALSE))))</f>
        <v>Belum Di lakukan Trial dengan Fasilitas Plant Banjaran masih tahap persiapan Dok</v>
      </c>
    </row>
    <row r="9" spans="1:126" s="221" customFormat="1" ht="40.5" customHeight="1" x14ac:dyDescent="0.2">
      <c r="A9" s="237">
        <f t="shared" si="11"/>
        <v>6</v>
      </c>
      <c r="B9" s="237">
        <v>11001576</v>
      </c>
      <c r="C9" s="407" t="s">
        <v>483</v>
      </c>
      <c r="D9" s="239" t="s">
        <v>236</v>
      </c>
      <c r="E9" s="240">
        <v>100</v>
      </c>
      <c r="F9" s="240">
        <v>17857</v>
      </c>
      <c r="G9" s="265" t="s">
        <v>56</v>
      </c>
      <c r="H9" s="242">
        <v>1</v>
      </c>
      <c r="I9" s="243">
        <f>IF(ISNA(VLOOKUP($B9,'[74]Pesanan '!$A:$AE,28,FALSE)),0,((VLOOKUP($B9,'[74]Pesanan '!$A:$AE,28,FALSE))))</f>
        <v>19600</v>
      </c>
      <c r="J9" s="243">
        <f t="shared" si="0"/>
        <v>1.1200089600716805</v>
      </c>
      <c r="K9" s="243">
        <f>IF(ISNA(VLOOKUP($B9,'[74]Pesanan '!$A:$AE,29,FALSE)),0,((VLOOKUP($B9,'[74]Pesanan '!$A:$AE,29,FALSE))))</f>
        <v>1960000</v>
      </c>
      <c r="L9" s="243">
        <f>IF(ISNA(VLOOKUP($B9,'[74]Pesanan '!$A:$AE,30,FALSE)),0,((VLOOKUP($B9,'[74]Pesanan '!$A:$AE,30,FALSE))))</f>
        <v>19600</v>
      </c>
      <c r="M9" s="243">
        <f t="shared" si="1"/>
        <v>1.1200089600716805</v>
      </c>
      <c r="N9" s="243">
        <f>IF(ISNA(VLOOKUP($B9,'[74]Pesanan '!$A:$AE,31,FALSE)),0,((VLOOKUP($B9,'[74]Pesanan '!$A:$AE,31,FALSE))))</f>
        <v>1960000</v>
      </c>
      <c r="O9" s="243">
        <f>IF(ISNA(VLOOKUP($B9,'[75]Rekap Realisasi Jan- Okt'!$A:$E,4,FALSE)),0,((VLOOKUP($B9,'[75]Rekap Realisasi Jan- Okt'!$A:$E,4,FALSE))))</f>
        <v>0</v>
      </c>
      <c r="P9" s="243">
        <f t="shared" si="2"/>
        <v>0</v>
      </c>
      <c r="Q9" s="243">
        <f>IF(ISNA(VLOOKUP($B9,'[75]Rekap Realisasi Jan- Okt'!$A:$E,5,FALSE)),0,((VLOOKUP($B9,'[75]Rekap Realisasi Jan- Okt'!$A:$E,5,FALSE))))</f>
        <v>0</v>
      </c>
      <c r="R9" s="243">
        <f t="shared" si="3"/>
        <v>19600</v>
      </c>
      <c r="S9" s="243">
        <f t="shared" si="4"/>
        <v>1.1200089600716805</v>
      </c>
      <c r="T9" s="243">
        <f t="shared" si="5"/>
        <v>1960000</v>
      </c>
      <c r="U9" s="244">
        <f t="shared" si="6"/>
        <v>0</v>
      </c>
      <c r="V9" s="243">
        <f t="shared" si="12"/>
        <v>19600</v>
      </c>
      <c r="W9" s="243">
        <f t="shared" si="13"/>
        <v>1.1200089600716805</v>
      </c>
      <c r="X9" s="243">
        <f t="shared" si="14"/>
        <v>1960000</v>
      </c>
      <c r="Y9" s="244">
        <f t="shared" si="15"/>
        <v>0</v>
      </c>
      <c r="Z9" s="245" t="s">
        <v>241</v>
      </c>
      <c r="AA9" s="245" t="s">
        <v>241</v>
      </c>
      <c r="AB9" s="245" t="s">
        <v>241</v>
      </c>
      <c r="AC9" s="245" t="s">
        <v>241</v>
      </c>
      <c r="AD9" s="245" t="s">
        <v>354</v>
      </c>
      <c r="AE9" s="249">
        <f>$AF9*$F9*0.98</f>
        <v>17499.86</v>
      </c>
      <c r="AF9" s="249">
        <v>1</v>
      </c>
      <c r="AG9" s="249">
        <f>$AE9*$H9</f>
        <v>17499.86</v>
      </c>
      <c r="AH9" s="245" t="s">
        <v>241</v>
      </c>
      <c r="AI9" s="245" t="s">
        <v>241</v>
      </c>
      <c r="AJ9" s="245" t="s">
        <v>241</v>
      </c>
      <c r="AK9" s="245" t="s">
        <v>241</v>
      </c>
      <c r="AL9" s="245" t="s">
        <v>241</v>
      </c>
      <c r="AM9" s="245" t="s">
        <v>241</v>
      </c>
      <c r="AN9" s="245" t="s">
        <v>241</v>
      </c>
      <c r="AO9" s="245" t="s">
        <v>241</v>
      </c>
      <c r="AP9" s="245" t="s">
        <v>354</v>
      </c>
      <c r="AQ9" s="249">
        <f>AR9*(F9*0.98)</f>
        <v>17499.86</v>
      </c>
      <c r="AR9" s="249">
        <v>1</v>
      </c>
      <c r="AS9" s="249">
        <f>AQ9*H9</f>
        <v>17499.86</v>
      </c>
      <c r="AT9" s="245" t="s">
        <v>241</v>
      </c>
      <c r="AU9" s="245" t="s">
        <v>241</v>
      </c>
      <c r="AV9" s="245" t="s">
        <v>241</v>
      </c>
      <c r="AW9" s="245" t="s">
        <v>241</v>
      </c>
      <c r="AX9" s="245" t="s">
        <v>241</v>
      </c>
      <c r="AY9" s="245" t="s">
        <v>241</v>
      </c>
      <c r="AZ9" s="245" t="s">
        <v>241</v>
      </c>
      <c r="BA9" s="245" t="s">
        <v>241</v>
      </c>
      <c r="BB9" s="245" t="s">
        <v>241</v>
      </c>
      <c r="BC9" s="245" t="s">
        <v>241</v>
      </c>
      <c r="BD9" s="245" t="s">
        <v>241</v>
      </c>
      <c r="BE9" s="245" t="s">
        <v>241</v>
      </c>
      <c r="BF9" s="245" t="s">
        <v>241</v>
      </c>
      <c r="BG9" s="245" t="s">
        <v>241</v>
      </c>
      <c r="BH9" s="245" t="s">
        <v>241</v>
      </c>
      <c r="BI9" s="245" t="s">
        <v>241</v>
      </c>
      <c r="BJ9" s="249" t="s">
        <v>241</v>
      </c>
      <c r="BK9" s="249" t="s">
        <v>241</v>
      </c>
      <c r="BL9" s="249" t="s">
        <v>241</v>
      </c>
      <c r="BM9" s="249" t="s">
        <v>241</v>
      </c>
      <c r="BN9" s="249" t="s">
        <v>355</v>
      </c>
      <c r="BO9" s="249">
        <f t="shared" si="16"/>
        <v>19600</v>
      </c>
      <c r="BP9" s="249">
        <f t="shared" si="16"/>
        <v>1.1200089600716805</v>
      </c>
      <c r="BQ9" s="249">
        <f t="shared" si="16"/>
        <v>1960000</v>
      </c>
      <c r="BR9" s="249" t="s">
        <v>241</v>
      </c>
      <c r="BS9" s="249" t="s">
        <v>241</v>
      </c>
      <c r="BT9" s="249" t="s">
        <v>241</v>
      </c>
      <c r="BU9" s="249" t="s">
        <v>241</v>
      </c>
      <c r="BV9" s="249" t="s">
        <v>241</v>
      </c>
      <c r="BW9" s="249" t="s">
        <v>241</v>
      </c>
      <c r="BX9" s="249" t="s">
        <v>241</v>
      </c>
      <c r="BY9" s="249" t="s">
        <v>241</v>
      </c>
      <c r="BZ9" s="249" t="s">
        <v>484</v>
      </c>
      <c r="CA9" s="250">
        <f t="shared" si="24"/>
        <v>19600</v>
      </c>
      <c r="CB9" s="250">
        <f t="shared" si="24"/>
        <v>1.1200089600716805</v>
      </c>
      <c r="CC9" s="250">
        <f t="shared" si="24"/>
        <v>1960000</v>
      </c>
      <c r="CD9" s="249" t="s">
        <v>241</v>
      </c>
      <c r="CE9" s="249" t="s">
        <v>241</v>
      </c>
      <c r="CF9" s="249" t="s">
        <v>241</v>
      </c>
      <c r="CG9" s="249" t="s">
        <v>241</v>
      </c>
      <c r="CH9" s="243">
        <f>IF(ISNA(VLOOKUP($B9,[76]Sheet3!$B:$H,6,FALSE)),0,((VLOOKUP($B9,[76]Sheet3!$B:$H,6,FALSE))))</f>
        <v>0</v>
      </c>
      <c r="CI9" s="243">
        <f t="shared" si="17"/>
        <v>0</v>
      </c>
      <c r="CJ9" s="243">
        <f>IF(ISNA(VLOOKUP($B9,[76]Sheet3!$B:$H,7,FALSE)),0,((VLOOKUP($B9,[76]Sheet3!$B:$H,7,FALSE))))</f>
        <v>0</v>
      </c>
      <c r="CK9" s="244">
        <f>CJ9/N9</f>
        <v>0</v>
      </c>
      <c r="CL9" s="249" t="s">
        <v>241</v>
      </c>
      <c r="CM9" s="249">
        <f t="shared" si="18"/>
        <v>0</v>
      </c>
      <c r="CN9" s="249">
        <v>0</v>
      </c>
      <c r="CO9" s="249">
        <f t="shared" si="19"/>
        <v>0</v>
      </c>
      <c r="CP9" s="249" t="s">
        <v>241</v>
      </c>
      <c r="CQ9" s="250">
        <f t="shared" si="20"/>
        <v>0</v>
      </c>
      <c r="CR9" s="249">
        <v>0</v>
      </c>
      <c r="CS9" s="251">
        <f t="shared" si="21"/>
        <v>0</v>
      </c>
      <c r="CT9" s="249" t="s">
        <v>484</v>
      </c>
      <c r="CU9" s="252">
        <f t="shared" si="22"/>
        <v>17857</v>
      </c>
      <c r="CV9" s="249">
        <v>1</v>
      </c>
      <c r="CW9" s="253">
        <f t="shared" si="23"/>
        <v>17857</v>
      </c>
      <c r="CX9" s="243">
        <f>IF(ISNA(VLOOKUP($B9,'[77]Jan- Mei'!$B:$F,4,FALSE)),0,((VLOOKUP($B9,'[77]Jan- Mei'!$B:$F,4,FALSE))))</f>
        <v>19600</v>
      </c>
      <c r="CY9" s="243">
        <f t="shared" si="9"/>
        <v>1.097608780870247</v>
      </c>
      <c r="CZ9" s="243">
        <f>IF(ISNA(VLOOKUP($B9,'[77]Jan- Mei'!$B:$F,5,FALSE)),0,((VLOOKUP($B9,'[77]Jan- Mei'!$B:$F,5,FALSE))))</f>
        <v>1960000</v>
      </c>
      <c r="DA9" s="243" t="e">
        <f>IF(ISNA(VLOOKUP($B9,#REF!,6,FALSE)),0,((VLOOKUP($B9,#REF!,6,FALSE))))</f>
        <v>#REF!</v>
      </c>
      <c r="DB9" s="243" t="e">
        <f t="shared" si="10"/>
        <v>#REF!</v>
      </c>
      <c r="DC9" s="243" t="e">
        <f>IF(ISNA(VLOOKUP($B9,#REF!,7,FALSE)),0,((VLOOKUP($B9,#REF!,7,FALSE))))</f>
        <v>#REF!</v>
      </c>
      <c r="DD9" s="244" t="e">
        <f>DC9/CZ9</f>
        <v>#REF!</v>
      </c>
      <c r="DE9" s="254" t="str">
        <f>IF(ISNA(VLOOKUP($B9,'[78]REAL SD BULAN'!$B:$AD,18,FALSE)),0,((VLOOKUP($B9,'[78]REAL SD BULAN'!$B:$AD,18,FALSE))))</f>
        <v>-</v>
      </c>
      <c r="DF9" s="249">
        <f>IF(ISNA(VLOOKUP($B9,'[78]REAL SD BULAN'!$B:$AD,19,FALSE)),0,((VLOOKUP($B9,'[78]REAL SD BULAN'!$B:$AD,19,FALSE))))</f>
        <v>0</v>
      </c>
      <c r="DG9" s="249">
        <f>IF(ISNA(VLOOKUP($B9,'[78]REAL SD BULAN'!$B:$AD,20,FALSE)),0,((VLOOKUP($B9,'[78]REAL SD BULAN'!$B:$AD,20,FALSE))))</f>
        <v>0</v>
      </c>
      <c r="DH9" s="249">
        <f>IF(ISNA(VLOOKUP($B9,'[78]REAL SD BULAN'!$B:$AD,21,FALSE)),0,((VLOOKUP($B9,'[78]REAL SD BULAN'!$B:$AD,21,FALSE))))</f>
        <v>0</v>
      </c>
      <c r="DI9" s="249" t="s">
        <v>241</v>
      </c>
      <c r="DJ9" s="249">
        <f t="shared" si="25"/>
        <v>0</v>
      </c>
      <c r="DK9" s="249">
        <v>0</v>
      </c>
      <c r="DL9" s="249">
        <v>0</v>
      </c>
      <c r="DM9" s="249" t="s">
        <v>241</v>
      </c>
      <c r="DN9" s="249">
        <f>DO9*CV9</f>
        <v>0</v>
      </c>
      <c r="DO9" s="249">
        <v>0</v>
      </c>
      <c r="DP9" s="249">
        <v>0</v>
      </c>
      <c r="DQ9" s="249" t="s">
        <v>484</v>
      </c>
      <c r="DR9" s="252" t="e">
        <f>DS9*F9</f>
        <v>#REF!</v>
      </c>
      <c r="DS9" s="270" t="e">
        <f>CY9-DB9</f>
        <v>#REF!</v>
      </c>
      <c r="DT9" s="271" t="e">
        <f>DR9*H9</f>
        <v>#REF!</v>
      </c>
      <c r="DU9" s="256">
        <f>IF(ISNA(VLOOKUP($B9,'[79]Evaluasi Pesanan Jan- Feb'!$B:$BG,30,FALSE)),0,((VLOOKUP($B9,'[79]Evaluasi Pesanan Jan- Feb'!$B:$BG,30,FALSE))))</f>
        <v>0</v>
      </c>
      <c r="DV9" s="256">
        <f>IF(ISNA(VLOOKUP($B9,'[79]Evaluasi Pesanan Jan- Feb'!$B:$BG,30,FALSE)),0,((VLOOKUP($B9,'[79]Evaluasi Pesanan Jan- Feb'!$B:$BG,30,FALSE))))</f>
        <v>0</v>
      </c>
    </row>
    <row r="10" spans="1:126" s="223" customFormat="1" ht="28" x14ac:dyDescent="0.2">
      <c r="A10" s="237">
        <f t="shared" si="11"/>
        <v>7</v>
      </c>
      <c r="B10" s="238">
        <v>11001518</v>
      </c>
      <c r="C10" s="403" t="s">
        <v>544</v>
      </c>
      <c r="D10" s="239" t="s">
        <v>236</v>
      </c>
      <c r="E10" s="240">
        <v>10</v>
      </c>
      <c r="F10" s="240">
        <v>10000</v>
      </c>
      <c r="G10" s="265" t="s">
        <v>56</v>
      </c>
      <c r="H10" s="242">
        <f>K10/I10</f>
        <v>10</v>
      </c>
      <c r="I10" s="243">
        <f>IF(ISNA(VLOOKUP($B10,'[74]Pesanan '!$A:$AE,28,FALSE)),0,((VLOOKUP($B10,'[74]Pesanan '!$A:$AE,28,FALSE))))</f>
        <v>60000</v>
      </c>
      <c r="J10" s="243">
        <f t="shared" si="0"/>
        <v>6.1224489795918364</v>
      </c>
      <c r="K10" s="243">
        <f>IF(ISNA(VLOOKUP($B10,'[74]Pesanan '!$A:$AE,29,FALSE)),0,((VLOOKUP($B10,'[74]Pesanan '!$A:$AE,29,FALSE))))</f>
        <v>600000</v>
      </c>
      <c r="L10" s="243">
        <f>IF(ISNA(VLOOKUP($B10,'[74]Pesanan '!$A:$AE,30,FALSE)),0,((VLOOKUP($B10,'[74]Pesanan '!$A:$AE,30,FALSE))))</f>
        <v>60000</v>
      </c>
      <c r="M10" s="243">
        <f t="shared" si="1"/>
        <v>6.1224489795918364</v>
      </c>
      <c r="N10" s="243">
        <f>IF(ISNA(VLOOKUP($B10,'[74]Pesanan '!$A:$AE,31,FALSE)),0,((VLOOKUP($B10,'[74]Pesanan '!$A:$AE,31,FALSE))))</f>
        <v>600000</v>
      </c>
      <c r="O10" s="243">
        <f>IF(ISNA(VLOOKUP($B10,'[75]Rekap Realisasi Jan- Okt'!$A:$E,4,FALSE)),0,((VLOOKUP($B10,'[75]Rekap Realisasi Jan- Okt'!$A:$E,4,FALSE))))</f>
        <v>0</v>
      </c>
      <c r="P10" s="243">
        <f t="shared" si="2"/>
        <v>0</v>
      </c>
      <c r="Q10" s="243">
        <f>IF(ISNA(VLOOKUP($B10,'[75]Rekap Realisasi Jan- Okt'!$A:$E,5,FALSE)),0,((VLOOKUP($B10,'[75]Rekap Realisasi Jan- Okt'!$A:$E,5,FALSE))))</f>
        <v>0</v>
      </c>
      <c r="R10" s="243">
        <f t="shared" si="3"/>
        <v>60000</v>
      </c>
      <c r="S10" s="243">
        <f t="shared" si="4"/>
        <v>6.1224489795918364</v>
      </c>
      <c r="T10" s="243">
        <f t="shared" si="5"/>
        <v>600000</v>
      </c>
      <c r="U10" s="244">
        <f t="shared" si="6"/>
        <v>0</v>
      </c>
      <c r="V10" s="243">
        <f t="shared" si="12"/>
        <v>60000</v>
      </c>
      <c r="W10" s="243">
        <f t="shared" si="13"/>
        <v>6.1224489795918364</v>
      </c>
      <c r="X10" s="243">
        <f t="shared" si="14"/>
        <v>600000</v>
      </c>
      <c r="Y10" s="244">
        <f t="shared" si="15"/>
        <v>0</v>
      </c>
      <c r="Z10" s="245" t="s">
        <v>241</v>
      </c>
      <c r="AA10" s="245" t="s">
        <v>241</v>
      </c>
      <c r="AB10" s="245" t="s">
        <v>241</v>
      </c>
      <c r="AC10" s="245" t="s">
        <v>241</v>
      </c>
      <c r="AD10" s="245" t="s">
        <v>354</v>
      </c>
      <c r="AE10" s="249">
        <f>$AF10*$F10*0.98</f>
        <v>58800</v>
      </c>
      <c r="AF10" s="249">
        <v>6</v>
      </c>
      <c r="AG10" s="249">
        <f>$AE10*$H10</f>
        <v>588000</v>
      </c>
      <c r="AH10" s="245" t="s">
        <v>241</v>
      </c>
      <c r="AI10" s="245" t="s">
        <v>241</v>
      </c>
      <c r="AJ10" s="245" t="s">
        <v>241</v>
      </c>
      <c r="AK10" s="245" t="s">
        <v>241</v>
      </c>
      <c r="AL10" s="245" t="s">
        <v>241</v>
      </c>
      <c r="AM10" s="245" t="s">
        <v>241</v>
      </c>
      <c r="AN10" s="245" t="s">
        <v>241</v>
      </c>
      <c r="AO10" s="245" t="s">
        <v>241</v>
      </c>
      <c r="AP10" s="245" t="s">
        <v>354</v>
      </c>
      <c r="AQ10" s="249">
        <f>AR10*(F10*0.98)</f>
        <v>49000</v>
      </c>
      <c r="AR10" s="249">
        <v>5</v>
      </c>
      <c r="AS10" s="249">
        <f>AQ10*H10</f>
        <v>490000</v>
      </c>
      <c r="AT10" s="245" t="s">
        <v>241</v>
      </c>
      <c r="AU10" s="245" t="s">
        <v>241</v>
      </c>
      <c r="AV10" s="245" t="s">
        <v>241</v>
      </c>
      <c r="AW10" s="245" t="s">
        <v>241</v>
      </c>
      <c r="AX10" s="245" t="s">
        <v>241</v>
      </c>
      <c r="AY10" s="245" t="s">
        <v>241</v>
      </c>
      <c r="AZ10" s="245" t="s">
        <v>241</v>
      </c>
      <c r="BA10" s="245" t="s">
        <v>241</v>
      </c>
      <c r="BB10" s="246" t="s">
        <v>545</v>
      </c>
      <c r="BC10" s="267">
        <f>R10</f>
        <v>60000</v>
      </c>
      <c r="BD10" s="243">
        <f>BC10/($F10*0.98)</f>
        <v>6.1224489795918364</v>
      </c>
      <c r="BE10" s="267">
        <f>T10</f>
        <v>600000</v>
      </c>
      <c r="BF10" s="245" t="s">
        <v>241</v>
      </c>
      <c r="BG10" s="245" t="s">
        <v>241</v>
      </c>
      <c r="BH10" s="245" t="s">
        <v>241</v>
      </c>
      <c r="BI10" s="245" t="s">
        <v>241</v>
      </c>
      <c r="BJ10" s="248" t="s">
        <v>546</v>
      </c>
      <c r="BK10" s="249">
        <f>R10</f>
        <v>60000</v>
      </c>
      <c r="BL10" s="249">
        <f>S10</f>
        <v>6.1224489795918364</v>
      </c>
      <c r="BM10" s="249">
        <f>T10</f>
        <v>600000</v>
      </c>
      <c r="BN10" s="249" t="s">
        <v>241</v>
      </c>
      <c r="BO10" s="249" t="s">
        <v>241</v>
      </c>
      <c r="BP10" s="249" t="s">
        <v>241</v>
      </c>
      <c r="BQ10" s="249" t="s">
        <v>241</v>
      </c>
      <c r="BR10" s="249" t="s">
        <v>241</v>
      </c>
      <c r="BS10" s="249" t="s">
        <v>241</v>
      </c>
      <c r="BT10" s="249" t="s">
        <v>241</v>
      </c>
      <c r="BU10" s="249" t="s">
        <v>241</v>
      </c>
      <c r="BV10" s="248" t="s">
        <v>546</v>
      </c>
      <c r="BW10" s="249">
        <f>R10</f>
        <v>60000</v>
      </c>
      <c r="BX10" s="249">
        <f>S10</f>
        <v>6.1224489795918364</v>
      </c>
      <c r="BY10" s="249">
        <f>T10</f>
        <v>600000</v>
      </c>
      <c r="BZ10" s="249" t="s">
        <v>241</v>
      </c>
      <c r="CA10" s="249" t="s">
        <v>241</v>
      </c>
      <c r="CB10" s="249" t="s">
        <v>241</v>
      </c>
      <c r="CC10" s="249" t="s">
        <v>241</v>
      </c>
      <c r="CD10" s="249" t="s">
        <v>241</v>
      </c>
      <c r="CE10" s="249" t="s">
        <v>241</v>
      </c>
      <c r="CF10" s="249" t="s">
        <v>241</v>
      </c>
      <c r="CG10" s="249" t="s">
        <v>241</v>
      </c>
      <c r="CH10" s="243">
        <f>IF(ISNA(VLOOKUP($B10,[76]Sheet3!$B:$H,6,FALSE)),0,((VLOOKUP($B10,[76]Sheet3!$B:$H,6,FALSE))))</f>
        <v>0</v>
      </c>
      <c r="CI10" s="243">
        <f t="shared" si="17"/>
        <v>0</v>
      </c>
      <c r="CJ10" s="243">
        <f>IF(ISNA(VLOOKUP($B10,[76]Sheet3!$B:$H,7,FALSE)),0,((VLOOKUP($B10,[76]Sheet3!$B:$H,7,FALSE))))</f>
        <v>0</v>
      </c>
      <c r="CK10" s="244">
        <v>0</v>
      </c>
      <c r="CL10" s="249" t="s">
        <v>241</v>
      </c>
      <c r="CM10" s="249">
        <f t="shared" si="18"/>
        <v>0</v>
      </c>
      <c r="CN10" s="249">
        <v>0</v>
      </c>
      <c r="CO10" s="249">
        <f t="shared" si="19"/>
        <v>0</v>
      </c>
      <c r="CP10" s="249" t="s">
        <v>241</v>
      </c>
      <c r="CQ10" s="250">
        <f t="shared" si="20"/>
        <v>0</v>
      </c>
      <c r="CR10" s="249">
        <v>0</v>
      </c>
      <c r="CS10" s="251">
        <f t="shared" si="21"/>
        <v>0</v>
      </c>
      <c r="CT10" s="249" t="s">
        <v>241</v>
      </c>
      <c r="CU10" s="252">
        <f t="shared" si="22"/>
        <v>0</v>
      </c>
      <c r="CV10" s="249">
        <v>0</v>
      </c>
      <c r="CW10" s="253">
        <f t="shared" si="23"/>
        <v>0</v>
      </c>
      <c r="CX10" s="243">
        <f>IF(ISNA(VLOOKUP($B10,'[77]Jan- Mei'!$B:$F,4,FALSE)),0,((VLOOKUP($B10,'[77]Jan- Mei'!$B:$F,4,FALSE))))</f>
        <v>10000</v>
      </c>
      <c r="CY10" s="243">
        <f t="shared" si="9"/>
        <v>1</v>
      </c>
      <c r="CZ10" s="243">
        <f>IF(ISNA(VLOOKUP($B10,'[77]Jan- Mei'!$B:$F,5,FALSE)),0,((VLOOKUP($B10,'[77]Jan- Mei'!$B:$F,5,FALSE))))</f>
        <v>100000</v>
      </c>
      <c r="DA10" s="243" t="e">
        <f>IF(ISNA(VLOOKUP($B10,#REF!,6,FALSE)),0,((VLOOKUP($B10,#REF!,6,FALSE))))</f>
        <v>#REF!</v>
      </c>
      <c r="DB10" s="243" t="e">
        <f t="shared" si="10"/>
        <v>#REF!</v>
      </c>
      <c r="DC10" s="243" t="e">
        <f>IF(ISNA(VLOOKUP($B10,#REF!,7,FALSE)),0,((VLOOKUP($B10,#REF!,7,FALSE))))</f>
        <v>#REF!</v>
      </c>
      <c r="DD10" s="244" t="e">
        <f>DC10/CZ10</f>
        <v>#REF!</v>
      </c>
      <c r="DE10" s="254" t="str">
        <f>IF(ISNA(VLOOKUP($B10,'[78]REAL SD BULAN'!$B:$AD,18,FALSE)),0,((VLOOKUP($B10,'[78]REAL SD BULAN'!$B:$AD,18,FALSE))))</f>
        <v>-</v>
      </c>
      <c r="DF10" s="249">
        <f>IF(ISNA(VLOOKUP($B10,'[78]REAL SD BULAN'!$B:$AD,19,FALSE)),0,((VLOOKUP($B10,'[78]REAL SD BULAN'!$B:$AD,19,FALSE))))</f>
        <v>0</v>
      </c>
      <c r="DG10" s="249">
        <f>IF(ISNA(VLOOKUP($B10,'[78]REAL SD BULAN'!$B:$AD,20,FALSE)),0,((VLOOKUP($B10,'[78]REAL SD BULAN'!$B:$AD,20,FALSE))))</f>
        <v>0</v>
      </c>
      <c r="DH10" s="249">
        <f>IF(ISNA(VLOOKUP($B10,'[78]REAL SD BULAN'!$B:$AD,21,FALSE)),0,((VLOOKUP($B10,'[78]REAL SD BULAN'!$B:$AD,21,FALSE))))</f>
        <v>0</v>
      </c>
      <c r="DI10" s="249" t="s">
        <v>241</v>
      </c>
      <c r="DJ10" s="249">
        <f t="shared" si="25"/>
        <v>0</v>
      </c>
      <c r="DK10" s="249">
        <v>0</v>
      </c>
      <c r="DL10" s="249">
        <v>0</v>
      </c>
      <c r="DM10" s="249" t="s">
        <v>241</v>
      </c>
      <c r="DN10" s="249">
        <f>DO10*CV10</f>
        <v>0</v>
      </c>
      <c r="DO10" s="249">
        <v>0</v>
      </c>
      <c r="DP10" s="249">
        <v>0</v>
      </c>
      <c r="DQ10" s="249" t="s">
        <v>241</v>
      </c>
      <c r="DR10" s="249">
        <f t="shared" ref="DR10:DR16" si="26">DS10*CZ10</f>
        <v>0</v>
      </c>
      <c r="DS10" s="249">
        <v>0</v>
      </c>
      <c r="DT10" s="249">
        <v>0</v>
      </c>
      <c r="DU10" s="256">
        <f>IF(ISNA(VLOOKUP($B10,'[79]Evaluasi Pesanan Jan- Feb'!$B:$BG,30,FALSE)),0,((VLOOKUP($B10,'[79]Evaluasi Pesanan Jan- Feb'!$B:$BG,30,FALSE))))</f>
        <v>0</v>
      </c>
      <c r="DV10" s="256">
        <f>IF(ISNA(VLOOKUP($B10,'[79]Evaluasi Pesanan Jan- Feb'!$B:$BG,30,FALSE)),0,((VLOOKUP($B10,'[79]Evaluasi Pesanan Jan- Feb'!$B:$BG,30,FALSE))))</f>
        <v>0</v>
      </c>
    </row>
    <row r="11" spans="1:126" s="223" customFormat="1" ht="45.75" customHeight="1" x14ac:dyDescent="0.2">
      <c r="A11" s="237">
        <f t="shared" si="11"/>
        <v>8</v>
      </c>
      <c r="B11" s="265">
        <v>11000207</v>
      </c>
      <c r="C11" s="405" t="s">
        <v>570</v>
      </c>
      <c r="D11" s="264" t="s">
        <v>559</v>
      </c>
      <c r="E11" s="272">
        <v>50</v>
      </c>
      <c r="F11" s="240">
        <v>12500</v>
      </c>
      <c r="G11" s="265" t="s">
        <v>56</v>
      </c>
      <c r="H11" s="242">
        <v>9174</v>
      </c>
      <c r="I11" s="243">
        <f>IF(ISNA(VLOOKUP($B11,'[74]Pesanan '!$A:$AE,28,FALSE)),0,((VLOOKUP($B11,'[74]Pesanan '!$A:$AE,28,FALSE))))</f>
        <v>12250</v>
      </c>
      <c r="J11" s="243">
        <f t="shared" si="0"/>
        <v>1</v>
      </c>
      <c r="K11" s="243">
        <f>IF(ISNA(VLOOKUP($B11,'[74]Pesanan '!$A:$AE,29,FALSE)),0,((VLOOKUP($B11,'[74]Pesanan '!$A:$AE,29,FALSE))))</f>
        <v>112381500</v>
      </c>
      <c r="L11" s="243">
        <f>IF(ISNA(VLOOKUP($B11,'[74]Pesanan '!$A:$AE,30,FALSE)),0,((VLOOKUP($B11,'[74]Pesanan '!$A:$AE,30,FALSE))))</f>
        <v>12250</v>
      </c>
      <c r="M11" s="243">
        <f t="shared" si="1"/>
        <v>1</v>
      </c>
      <c r="N11" s="243">
        <f>IF(ISNA(VLOOKUP($B11,'[74]Pesanan '!$A:$AE,31,FALSE)),0,((VLOOKUP($B11,'[74]Pesanan '!$A:$AE,31,FALSE))))</f>
        <v>112381500</v>
      </c>
      <c r="O11" s="243">
        <f>IF(ISNA(VLOOKUP($B11,'[75]Rekap Realisasi Jan- Okt'!$A:$E,4,FALSE)),0,((VLOOKUP($B11,'[75]Rekap Realisasi Jan- Okt'!$A:$E,4,FALSE))))</f>
        <v>0</v>
      </c>
      <c r="P11" s="243">
        <f t="shared" si="2"/>
        <v>0</v>
      </c>
      <c r="Q11" s="243">
        <f>IF(ISNA(VLOOKUP($B11,'[75]Rekap Realisasi Jan- Okt'!$A:$E,5,FALSE)),0,((VLOOKUP($B11,'[75]Rekap Realisasi Jan- Okt'!$A:$E,5,FALSE))))</f>
        <v>0</v>
      </c>
      <c r="R11" s="243">
        <f t="shared" si="3"/>
        <v>12250</v>
      </c>
      <c r="S11" s="243">
        <f t="shared" si="4"/>
        <v>1</v>
      </c>
      <c r="T11" s="243">
        <f t="shared" si="5"/>
        <v>112381500</v>
      </c>
      <c r="U11" s="244">
        <f t="shared" si="6"/>
        <v>0</v>
      </c>
      <c r="V11" s="243">
        <f t="shared" si="12"/>
        <v>12250</v>
      </c>
      <c r="W11" s="243">
        <f t="shared" si="13"/>
        <v>1</v>
      </c>
      <c r="X11" s="243">
        <f t="shared" si="14"/>
        <v>112381500</v>
      </c>
      <c r="Y11" s="244">
        <f t="shared" si="15"/>
        <v>0</v>
      </c>
      <c r="Z11" s="244"/>
      <c r="AA11" s="244"/>
      <c r="AB11" s="244"/>
      <c r="AC11" s="244"/>
      <c r="AD11" s="268" t="s">
        <v>571</v>
      </c>
      <c r="AE11" s="249">
        <f>$AF11*$F11*0.98</f>
        <v>12250</v>
      </c>
      <c r="AF11" s="249">
        <v>1</v>
      </c>
      <c r="AG11" s="249">
        <f>$AE11*$H11</f>
        <v>112381500</v>
      </c>
      <c r="AH11" s="245" t="s">
        <v>241</v>
      </c>
      <c r="AI11" s="245" t="s">
        <v>241</v>
      </c>
      <c r="AJ11" s="245" t="s">
        <v>241</v>
      </c>
      <c r="AK11" s="245" t="s">
        <v>241</v>
      </c>
      <c r="AL11" s="244"/>
      <c r="AM11" s="244"/>
      <c r="AN11" s="244"/>
      <c r="AO11" s="244"/>
      <c r="AP11" s="268" t="s">
        <v>572</v>
      </c>
      <c r="AQ11" s="249">
        <f>AR11*(F11*0.98)</f>
        <v>12250</v>
      </c>
      <c r="AR11" s="249">
        <v>1</v>
      </c>
      <c r="AS11" s="249">
        <f>AQ11*H11</f>
        <v>112381500</v>
      </c>
      <c r="AT11" s="245" t="s">
        <v>241</v>
      </c>
      <c r="AU11" s="245" t="s">
        <v>241</v>
      </c>
      <c r="AV11" s="245" t="s">
        <v>241</v>
      </c>
      <c r="AW11" s="245" t="s">
        <v>241</v>
      </c>
      <c r="AX11" s="245" t="s">
        <v>241</v>
      </c>
      <c r="AY11" s="245" t="s">
        <v>241</v>
      </c>
      <c r="AZ11" s="245" t="s">
        <v>241</v>
      </c>
      <c r="BA11" s="245" t="s">
        <v>241</v>
      </c>
      <c r="BB11" s="245" t="s">
        <v>241</v>
      </c>
      <c r="BC11" s="245" t="s">
        <v>241</v>
      </c>
      <c r="BD11" s="245" t="s">
        <v>241</v>
      </c>
      <c r="BE11" s="245" t="s">
        <v>241</v>
      </c>
      <c r="BF11" s="245" t="s">
        <v>241</v>
      </c>
      <c r="BG11" s="245" t="s">
        <v>241</v>
      </c>
      <c r="BH11" s="245" t="s">
        <v>241</v>
      </c>
      <c r="BI11" s="245" t="s">
        <v>241</v>
      </c>
      <c r="BJ11" s="249" t="s">
        <v>241</v>
      </c>
      <c r="BK11" s="249" t="s">
        <v>241</v>
      </c>
      <c r="BL11" s="249" t="s">
        <v>241</v>
      </c>
      <c r="BM11" s="249" t="s">
        <v>241</v>
      </c>
      <c r="BN11" s="252" t="s">
        <v>573</v>
      </c>
      <c r="BO11" s="249">
        <f t="shared" ref="BO11:BQ12" si="27">R11</f>
        <v>12250</v>
      </c>
      <c r="BP11" s="249">
        <f t="shared" si="27"/>
        <v>1</v>
      </c>
      <c r="BQ11" s="249">
        <f t="shared" si="27"/>
        <v>112381500</v>
      </c>
      <c r="BR11" s="249" t="s">
        <v>241</v>
      </c>
      <c r="BS11" s="249" t="s">
        <v>241</v>
      </c>
      <c r="BT11" s="249" t="s">
        <v>241</v>
      </c>
      <c r="BU11" s="249" t="s">
        <v>241</v>
      </c>
      <c r="BV11" s="249" t="s">
        <v>241</v>
      </c>
      <c r="BW11" s="249" t="s">
        <v>241</v>
      </c>
      <c r="BX11" s="249" t="s">
        <v>241</v>
      </c>
      <c r="BY11" s="249" t="s">
        <v>241</v>
      </c>
      <c r="BZ11" s="252" t="s">
        <v>573</v>
      </c>
      <c r="CA11" s="250">
        <f t="shared" ref="CA11:CC12" si="28">R11</f>
        <v>12250</v>
      </c>
      <c r="CB11" s="250">
        <f t="shared" si="28"/>
        <v>1</v>
      </c>
      <c r="CC11" s="250">
        <f t="shared" si="28"/>
        <v>112381500</v>
      </c>
      <c r="CD11" s="249" t="s">
        <v>241</v>
      </c>
      <c r="CE11" s="249" t="s">
        <v>241</v>
      </c>
      <c r="CF11" s="249" t="s">
        <v>241</v>
      </c>
      <c r="CG11" s="249" t="s">
        <v>241</v>
      </c>
      <c r="CH11" s="243">
        <f>IF(ISNA(VLOOKUP($B11,[76]Sheet3!$B:$H,6,FALSE)),0,((VLOOKUP($B11,[76]Sheet3!$B:$H,6,FALSE))))</f>
        <v>0</v>
      </c>
      <c r="CI11" s="243">
        <f t="shared" si="17"/>
        <v>0</v>
      </c>
      <c r="CJ11" s="243">
        <f>IF(ISNA(VLOOKUP($B11,[76]Sheet3!$B:$H,7,FALSE)),0,((VLOOKUP($B11,[76]Sheet3!$B:$H,7,FALSE))))</f>
        <v>0</v>
      </c>
      <c r="CK11" s="244">
        <f>CJ11/N11</f>
        <v>0</v>
      </c>
      <c r="CL11" s="249" t="s">
        <v>241</v>
      </c>
      <c r="CM11" s="249">
        <f t="shared" si="18"/>
        <v>0</v>
      </c>
      <c r="CN11" s="249"/>
      <c r="CO11" s="249">
        <f t="shared" si="19"/>
        <v>0</v>
      </c>
      <c r="CP11" s="252" t="s">
        <v>573</v>
      </c>
      <c r="CQ11" s="250">
        <f t="shared" si="20"/>
        <v>12500</v>
      </c>
      <c r="CR11" s="249">
        <v>1</v>
      </c>
      <c r="CS11" s="251">
        <f t="shared" si="21"/>
        <v>114675000</v>
      </c>
      <c r="CT11" s="249" t="s">
        <v>241</v>
      </c>
      <c r="CU11" s="252">
        <f t="shared" si="22"/>
        <v>0</v>
      </c>
      <c r="CV11" s="273"/>
      <c r="CW11" s="253">
        <f t="shared" si="23"/>
        <v>0</v>
      </c>
      <c r="CX11" s="243">
        <f>IF(ISNA(VLOOKUP($B11,'[77]Jan- Mei'!$B:$F,4,FALSE)),0,((VLOOKUP($B11,'[77]Jan- Mei'!$B:$F,4,FALSE))))</f>
        <v>12250</v>
      </c>
      <c r="CY11" s="243">
        <f t="shared" si="9"/>
        <v>0.98</v>
      </c>
      <c r="CZ11" s="243">
        <f>IF(ISNA(VLOOKUP($B11,'[77]Jan- Mei'!$B:$F,5,FALSE)),0,((VLOOKUP($B11,'[77]Jan- Mei'!$B:$F,5,FALSE))))</f>
        <v>112381500</v>
      </c>
      <c r="DA11" s="243" t="e">
        <f>IF(ISNA(VLOOKUP($B11,#REF!,6,FALSE)),0,((VLOOKUP($B11,#REF!,6,FALSE))))</f>
        <v>#REF!</v>
      </c>
      <c r="DB11" s="243" t="e">
        <f t="shared" si="10"/>
        <v>#REF!</v>
      </c>
      <c r="DC11" s="243" t="e">
        <f>IF(ISNA(VLOOKUP($B11,#REF!,7,FALSE)),0,((VLOOKUP($B11,#REF!,7,FALSE))))</f>
        <v>#REF!</v>
      </c>
      <c r="DD11" s="244" t="e">
        <f>DC11/CZ11</f>
        <v>#REF!</v>
      </c>
      <c r="DE11" s="254" t="str">
        <f>IF(ISNA(VLOOKUP($B11,'[78]REAL SD BULAN'!$B:$AD,18,FALSE)),0,((VLOOKUP($B11,'[78]REAL SD BULAN'!$B:$AD,18,FALSE))))</f>
        <v>-</v>
      </c>
      <c r="DF11" s="249">
        <f>IF(ISNA(VLOOKUP($B11,'[78]REAL SD BULAN'!$B:$AD,19,FALSE)),0,((VLOOKUP($B11,'[78]REAL SD BULAN'!$B:$AD,19,FALSE))))</f>
        <v>0</v>
      </c>
      <c r="DG11" s="249">
        <f>IF(ISNA(VLOOKUP($B11,'[78]REAL SD BULAN'!$B:$AD,20,FALSE)),0,((VLOOKUP($B11,'[78]REAL SD BULAN'!$B:$AD,20,FALSE))))</f>
        <v>0</v>
      </c>
      <c r="DH11" s="249">
        <f>IF(ISNA(VLOOKUP($B11,'[78]REAL SD BULAN'!$B:$AD,21,FALSE)),0,((VLOOKUP($B11,'[78]REAL SD BULAN'!$B:$AD,21,FALSE))))</f>
        <v>0</v>
      </c>
      <c r="DI11" s="249" t="s">
        <v>241</v>
      </c>
      <c r="DJ11" s="249">
        <f t="shared" si="25"/>
        <v>0</v>
      </c>
      <c r="DK11" s="249">
        <v>0</v>
      </c>
      <c r="DL11" s="249">
        <v>0</v>
      </c>
      <c r="DM11" s="252" t="s">
        <v>573</v>
      </c>
      <c r="DN11" s="250" t="e">
        <f>DO11*F11</f>
        <v>#REF!</v>
      </c>
      <c r="DO11" s="251" t="e">
        <f>CY11-DB11</f>
        <v>#REF!</v>
      </c>
      <c r="DP11" s="251" t="e">
        <f>DN11*H11</f>
        <v>#REF!</v>
      </c>
      <c r="DQ11" s="249" t="s">
        <v>241</v>
      </c>
      <c r="DR11" s="249">
        <f t="shared" si="26"/>
        <v>0</v>
      </c>
      <c r="DS11" s="249">
        <v>0</v>
      </c>
      <c r="DT11" s="249">
        <v>0</v>
      </c>
      <c r="DU11" s="256">
        <f>IF(ISNA(VLOOKUP($B11,'[79]Evaluasi Pesanan Jan- Feb'!$B:$BG,30,FALSE)),0,((VLOOKUP($B11,'[79]Evaluasi Pesanan Jan- Feb'!$B:$BG,30,FALSE))))</f>
        <v>0</v>
      </c>
      <c r="DV11" s="256">
        <f>IF(ISNA(VLOOKUP($B11,'[79]Evaluasi Pesanan Jan- Feb'!$B:$BG,30,FALSE)),0,((VLOOKUP($B11,'[79]Evaluasi Pesanan Jan- Feb'!$B:$BG,30,FALSE))))</f>
        <v>0</v>
      </c>
    </row>
    <row r="12" spans="1:126" s="223" customFormat="1" ht="59.25" customHeight="1" x14ac:dyDescent="0.2">
      <c r="A12" s="237">
        <f t="shared" si="11"/>
        <v>9</v>
      </c>
      <c r="B12" s="265">
        <v>11000697</v>
      </c>
      <c r="C12" s="405" t="s">
        <v>187</v>
      </c>
      <c r="D12" s="264" t="s">
        <v>559</v>
      </c>
      <c r="E12" s="272">
        <v>1</v>
      </c>
      <c r="F12" s="240">
        <v>75000</v>
      </c>
      <c r="G12" s="265" t="s">
        <v>188</v>
      </c>
      <c r="H12" s="242">
        <v>726</v>
      </c>
      <c r="I12" s="243">
        <f>IF(ISNA(VLOOKUP($B12,'[74]Pesanan '!$A:$AE,28,FALSE)),0,((VLOOKUP($B12,'[74]Pesanan '!$A:$AE,28,FALSE))))</f>
        <v>0</v>
      </c>
      <c r="J12" s="243">
        <f t="shared" si="0"/>
        <v>0</v>
      </c>
      <c r="K12" s="243">
        <f>IF(ISNA(VLOOKUP($B12,'[74]Pesanan '!$A:$AE,29,FALSE)),0,((VLOOKUP($B12,'[74]Pesanan '!$A:$AE,29,FALSE))))</f>
        <v>0</v>
      </c>
      <c r="L12" s="243">
        <f>IF(ISNA(VLOOKUP($B12,'[74]Pesanan '!$A:$AE,30,FALSE)),0,((VLOOKUP($B12,'[74]Pesanan '!$A:$AE,30,FALSE))))</f>
        <v>0</v>
      </c>
      <c r="M12" s="243">
        <f t="shared" si="1"/>
        <v>0</v>
      </c>
      <c r="N12" s="243">
        <f>IF(ISNA(VLOOKUP($B12,'[74]Pesanan '!$A:$AE,31,FALSE)),0,((VLOOKUP($B12,'[74]Pesanan '!$A:$AE,31,FALSE))))</f>
        <v>0</v>
      </c>
      <c r="O12" s="243">
        <f>IF(ISNA(VLOOKUP($B12,'[75]Rekap Realisasi Jan- Okt'!$A:$E,4,FALSE)),0,((VLOOKUP($B12,'[75]Rekap Realisasi Jan- Okt'!$A:$E,4,FALSE))))</f>
        <v>0</v>
      </c>
      <c r="P12" s="243">
        <f t="shared" si="2"/>
        <v>0</v>
      </c>
      <c r="Q12" s="243">
        <f>IF(ISNA(VLOOKUP($B12,'[75]Rekap Realisasi Jan- Okt'!$A:$E,5,FALSE)),0,((VLOOKUP($B12,'[75]Rekap Realisasi Jan- Okt'!$A:$E,5,FALSE))))</f>
        <v>0</v>
      </c>
      <c r="R12" s="243">
        <f t="shared" si="3"/>
        <v>0</v>
      </c>
      <c r="S12" s="243">
        <f t="shared" si="4"/>
        <v>0</v>
      </c>
      <c r="T12" s="243">
        <f t="shared" si="5"/>
        <v>0</v>
      </c>
      <c r="U12" s="244">
        <f t="shared" si="6"/>
        <v>0</v>
      </c>
      <c r="V12" s="243">
        <f t="shared" si="12"/>
        <v>0</v>
      </c>
      <c r="W12" s="243">
        <f t="shared" si="13"/>
        <v>0</v>
      </c>
      <c r="X12" s="243">
        <f t="shared" si="14"/>
        <v>0</v>
      </c>
      <c r="Y12" s="244">
        <f t="shared" si="15"/>
        <v>0</v>
      </c>
      <c r="Z12" s="244"/>
      <c r="AA12" s="244"/>
      <c r="AB12" s="244"/>
      <c r="AC12" s="244"/>
      <c r="AD12" s="245" t="s">
        <v>241</v>
      </c>
      <c r="AE12" s="245" t="s">
        <v>241</v>
      </c>
      <c r="AF12" s="245" t="s">
        <v>241</v>
      </c>
      <c r="AG12" s="245" t="s">
        <v>241</v>
      </c>
      <c r="AH12" s="245" t="s">
        <v>241</v>
      </c>
      <c r="AI12" s="245" t="s">
        <v>241</v>
      </c>
      <c r="AJ12" s="245" t="s">
        <v>241</v>
      </c>
      <c r="AK12" s="245" t="s">
        <v>241</v>
      </c>
      <c r="AL12" s="244"/>
      <c r="AM12" s="244"/>
      <c r="AN12" s="244"/>
      <c r="AO12" s="244"/>
      <c r="AP12" s="245" t="s">
        <v>241</v>
      </c>
      <c r="AQ12" s="245" t="s">
        <v>241</v>
      </c>
      <c r="AR12" s="245" t="s">
        <v>241</v>
      </c>
      <c r="AS12" s="245" t="s">
        <v>241</v>
      </c>
      <c r="AT12" s="245" t="s">
        <v>241</v>
      </c>
      <c r="AU12" s="245" t="s">
        <v>241</v>
      </c>
      <c r="AV12" s="245" t="s">
        <v>241</v>
      </c>
      <c r="AW12" s="245" t="s">
        <v>241</v>
      </c>
      <c r="AX12" s="245" t="s">
        <v>241</v>
      </c>
      <c r="AY12" s="245" t="s">
        <v>241</v>
      </c>
      <c r="AZ12" s="245" t="s">
        <v>241</v>
      </c>
      <c r="BA12" s="245" t="s">
        <v>241</v>
      </c>
      <c r="BB12" s="245" t="s">
        <v>241</v>
      </c>
      <c r="BC12" s="245" t="s">
        <v>241</v>
      </c>
      <c r="BD12" s="245" t="s">
        <v>241</v>
      </c>
      <c r="BE12" s="245" t="s">
        <v>241</v>
      </c>
      <c r="BF12" s="245" t="s">
        <v>241</v>
      </c>
      <c r="BG12" s="245" t="s">
        <v>241</v>
      </c>
      <c r="BH12" s="245" t="s">
        <v>241</v>
      </c>
      <c r="BI12" s="245" t="s">
        <v>241</v>
      </c>
      <c r="BJ12" s="249" t="s">
        <v>241</v>
      </c>
      <c r="BK12" s="249" t="s">
        <v>241</v>
      </c>
      <c r="BL12" s="249" t="s">
        <v>241</v>
      </c>
      <c r="BM12" s="249" t="s">
        <v>241</v>
      </c>
      <c r="BN12" s="248" t="s">
        <v>576</v>
      </c>
      <c r="BO12" s="249">
        <f t="shared" si="27"/>
        <v>0</v>
      </c>
      <c r="BP12" s="249">
        <f t="shared" si="27"/>
        <v>0</v>
      </c>
      <c r="BQ12" s="249">
        <f t="shared" si="27"/>
        <v>0</v>
      </c>
      <c r="BR12" s="249" t="s">
        <v>241</v>
      </c>
      <c r="BS12" s="249" t="s">
        <v>241</v>
      </c>
      <c r="BT12" s="249" t="s">
        <v>241</v>
      </c>
      <c r="BU12" s="249" t="s">
        <v>241</v>
      </c>
      <c r="BV12" s="249" t="s">
        <v>241</v>
      </c>
      <c r="BW12" s="249" t="s">
        <v>241</v>
      </c>
      <c r="BX12" s="249" t="s">
        <v>241</v>
      </c>
      <c r="BY12" s="249" t="s">
        <v>241</v>
      </c>
      <c r="BZ12" s="248" t="s">
        <v>576</v>
      </c>
      <c r="CA12" s="250">
        <f t="shared" si="28"/>
        <v>0</v>
      </c>
      <c r="CB12" s="250">
        <f t="shared" si="28"/>
        <v>0</v>
      </c>
      <c r="CC12" s="250">
        <f t="shared" si="28"/>
        <v>0</v>
      </c>
      <c r="CD12" s="249" t="s">
        <v>241</v>
      </c>
      <c r="CE12" s="249" t="s">
        <v>241</v>
      </c>
      <c r="CF12" s="249" t="s">
        <v>241</v>
      </c>
      <c r="CG12" s="249" t="s">
        <v>241</v>
      </c>
      <c r="CH12" s="243">
        <f>IF(ISNA(VLOOKUP($B12,[76]Sheet3!$B:$H,6,FALSE)),0,((VLOOKUP($B12,[76]Sheet3!$B:$H,6,FALSE))))</f>
        <v>0</v>
      </c>
      <c r="CI12" s="243">
        <f t="shared" si="17"/>
        <v>0</v>
      </c>
      <c r="CJ12" s="243">
        <f>IF(ISNA(VLOOKUP($B12,[76]Sheet3!$B:$H,7,FALSE)),0,((VLOOKUP($B12,[76]Sheet3!$B:$H,7,FALSE))))</f>
        <v>0</v>
      </c>
      <c r="CK12" s="244">
        <v>0</v>
      </c>
      <c r="CL12" s="249" t="s">
        <v>241</v>
      </c>
      <c r="CM12" s="249">
        <f t="shared" si="18"/>
        <v>0</v>
      </c>
      <c r="CN12" s="249"/>
      <c r="CO12" s="249">
        <f t="shared" si="19"/>
        <v>0</v>
      </c>
      <c r="CP12" s="249" t="s">
        <v>241</v>
      </c>
      <c r="CQ12" s="250">
        <f t="shared" si="20"/>
        <v>0</v>
      </c>
      <c r="CR12" s="249"/>
      <c r="CS12" s="251">
        <f t="shared" si="21"/>
        <v>0</v>
      </c>
      <c r="CT12" s="249" t="s">
        <v>241</v>
      </c>
      <c r="CU12" s="252">
        <f t="shared" si="22"/>
        <v>0</v>
      </c>
      <c r="CV12" s="273"/>
      <c r="CW12" s="253">
        <f t="shared" si="23"/>
        <v>0</v>
      </c>
      <c r="CX12" s="243">
        <f>IF(ISNA(VLOOKUP($B12,'[77]Jan- Mei'!$B:$F,4,FALSE)),0,((VLOOKUP($B12,'[77]Jan- Mei'!$B:$F,4,FALSE))))</f>
        <v>0</v>
      </c>
      <c r="CY12" s="243">
        <f t="shared" si="9"/>
        <v>0</v>
      </c>
      <c r="CZ12" s="243">
        <f>IF(ISNA(VLOOKUP($B12,'[77]Jan- Mei'!$B:$F,5,FALSE)),0,((VLOOKUP($B12,'[77]Jan- Mei'!$B:$F,5,FALSE))))</f>
        <v>0</v>
      </c>
      <c r="DA12" s="243" t="e">
        <f>IF(ISNA(VLOOKUP($B12,#REF!,6,FALSE)),0,((VLOOKUP($B12,#REF!,6,FALSE))))</f>
        <v>#REF!</v>
      </c>
      <c r="DB12" s="243" t="e">
        <f t="shared" si="10"/>
        <v>#REF!</v>
      </c>
      <c r="DC12" s="243" t="e">
        <f>IF(ISNA(VLOOKUP($B12,#REF!,7,FALSE)),0,((VLOOKUP($B12,#REF!,7,FALSE))))</f>
        <v>#REF!</v>
      </c>
      <c r="DD12" s="244" t="s">
        <v>241</v>
      </c>
      <c r="DE12" s="254" t="str">
        <f>IF(ISNA(VLOOKUP($B12,'[78]REAL SD BULAN'!$B:$AD,18,FALSE)),0,((VLOOKUP($B12,'[78]REAL SD BULAN'!$B:$AD,18,FALSE))))</f>
        <v>-</v>
      </c>
      <c r="DF12" s="249">
        <f>IF(ISNA(VLOOKUP($B12,'[78]REAL SD BULAN'!$B:$AD,19,FALSE)),0,((VLOOKUP($B12,'[78]REAL SD BULAN'!$B:$AD,19,FALSE))))</f>
        <v>0</v>
      </c>
      <c r="DG12" s="249">
        <f>IF(ISNA(VLOOKUP($B12,'[78]REAL SD BULAN'!$B:$AD,20,FALSE)),0,((VLOOKUP($B12,'[78]REAL SD BULAN'!$B:$AD,20,FALSE))))</f>
        <v>0</v>
      </c>
      <c r="DH12" s="249">
        <f>IF(ISNA(VLOOKUP($B12,'[78]REAL SD BULAN'!$B:$AD,21,FALSE)),0,((VLOOKUP($B12,'[78]REAL SD BULAN'!$B:$AD,21,FALSE))))</f>
        <v>0</v>
      </c>
      <c r="DI12" s="249" t="s">
        <v>241</v>
      </c>
      <c r="DJ12" s="249">
        <f t="shared" si="25"/>
        <v>0</v>
      </c>
      <c r="DK12" s="249">
        <v>0</v>
      </c>
      <c r="DL12" s="249">
        <v>0</v>
      </c>
      <c r="DM12" s="249" t="s">
        <v>241</v>
      </c>
      <c r="DN12" s="249">
        <f>DO12*CV12</f>
        <v>0</v>
      </c>
      <c r="DO12" s="249">
        <v>0</v>
      </c>
      <c r="DP12" s="249">
        <v>0</v>
      </c>
      <c r="DQ12" s="249" t="s">
        <v>241</v>
      </c>
      <c r="DR12" s="249">
        <f t="shared" si="26"/>
        <v>0</v>
      </c>
      <c r="DS12" s="249">
        <v>0</v>
      </c>
      <c r="DT12" s="249">
        <v>0</v>
      </c>
      <c r="DU12" s="256">
        <f>IF(ISNA(VLOOKUP($B12,'[79]Evaluasi Pesanan Jan- Feb'!$B:$BG,30,FALSE)),0,((VLOOKUP($B12,'[79]Evaluasi Pesanan Jan- Feb'!$B:$BG,30,FALSE))))</f>
        <v>0</v>
      </c>
      <c r="DV12" s="256">
        <f>IF(ISNA(VLOOKUP($B12,'[79]Evaluasi Pesanan Jan- Feb'!$B:$BG,30,FALSE)),0,((VLOOKUP($B12,'[79]Evaluasi Pesanan Jan- Feb'!$B:$BG,30,FALSE))))</f>
        <v>0</v>
      </c>
    </row>
    <row r="13" spans="1:126" s="221" customFormat="1" ht="42" x14ac:dyDescent="0.2">
      <c r="A13" s="237">
        <f t="shared" si="11"/>
        <v>10</v>
      </c>
      <c r="B13" s="241">
        <v>11000247</v>
      </c>
      <c r="C13" s="404" t="s">
        <v>150</v>
      </c>
      <c r="D13" s="258" t="s">
        <v>559</v>
      </c>
      <c r="E13" s="243">
        <v>50</v>
      </c>
      <c r="F13" s="260">
        <v>4000</v>
      </c>
      <c r="G13" s="241" t="s">
        <v>56</v>
      </c>
      <c r="H13" s="242">
        <v>36159</v>
      </c>
      <c r="I13" s="243">
        <f>IF(ISNA(VLOOKUP($B13,'[74]Pesanan '!$A:$AE,28,FALSE)),0,((VLOOKUP($B13,'[74]Pesanan '!$A:$AE,28,FALSE))))</f>
        <v>6272</v>
      </c>
      <c r="J13" s="243">
        <f t="shared" si="0"/>
        <v>1.6</v>
      </c>
      <c r="K13" s="243">
        <f>IF(ISNA(VLOOKUP($B13,'[74]Pesanan '!$A:$AE,29,FALSE)),0,((VLOOKUP($B13,'[74]Pesanan '!$A:$AE,29,FALSE))))</f>
        <v>226789248</v>
      </c>
      <c r="L13" s="243">
        <f>IF(ISNA(VLOOKUP($B13,'[74]Pesanan '!$A:$AE,30,FALSE)),0,((VLOOKUP($B13,'[74]Pesanan '!$A:$AE,30,FALSE))))</f>
        <v>6272</v>
      </c>
      <c r="M13" s="243">
        <f t="shared" si="1"/>
        <v>1.6</v>
      </c>
      <c r="N13" s="243">
        <f>IF(ISNA(VLOOKUP($B13,'[74]Pesanan '!$A:$AE,31,FALSE)),0,((VLOOKUP($B13,'[74]Pesanan '!$A:$AE,31,FALSE))))</f>
        <v>226789248</v>
      </c>
      <c r="O13" s="243">
        <f>IF(ISNA(VLOOKUP($B13,'[75]Rekap Realisasi Jan- Okt'!$A:$E,4,FALSE)),0,((VLOOKUP($B13,'[75]Rekap Realisasi Jan- Okt'!$A:$E,4,FALSE))))</f>
        <v>0</v>
      </c>
      <c r="P13" s="243">
        <f t="shared" si="2"/>
        <v>0</v>
      </c>
      <c r="Q13" s="243">
        <f>IF(ISNA(VLOOKUP($B13,'[75]Rekap Realisasi Jan- Okt'!$A:$E,5,FALSE)),0,((VLOOKUP($B13,'[75]Rekap Realisasi Jan- Okt'!$A:$E,5,FALSE))))</f>
        <v>0</v>
      </c>
      <c r="R13" s="243">
        <f t="shared" si="3"/>
        <v>6272</v>
      </c>
      <c r="S13" s="243">
        <f t="shared" si="4"/>
        <v>1.6</v>
      </c>
      <c r="T13" s="243">
        <f t="shared" si="5"/>
        <v>226789248</v>
      </c>
      <c r="U13" s="244">
        <f t="shared" si="6"/>
        <v>0</v>
      </c>
      <c r="V13" s="243">
        <f t="shared" si="12"/>
        <v>6272</v>
      </c>
      <c r="W13" s="243">
        <f t="shared" si="13"/>
        <v>1.6</v>
      </c>
      <c r="X13" s="243">
        <f t="shared" si="14"/>
        <v>226789248</v>
      </c>
      <c r="Y13" s="244">
        <f t="shared" si="15"/>
        <v>0</v>
      </c>
      <c r="Z13" s="244"/>
      <c r="AA13" s="244"/>
      <c r="AB13" s="244"/>
      <c r="AC13" s="244"/>
      <c r="AD13" s="268" t="s">
        <v>264</v>
      </c>
      <c r="AE13" s="249">
        <f>$AF13*$F13*0.98</f>
        <v>3920</v>
      </c>
      <c r="AF13" s="249">
        <v>1</v>
      </c>
      <c r="AG13" s="249">
        <f>$AE13*$H13</f>
        <v>141743280</v>
      </c>
      <c r="AH13" s="245" t="s">
        <v>241</v>
      </c>
      <c r="AI13" s="245" t="s">
        <v>241</v>
      </c>
      <c r="AJ13" s="245" t="s">
        <v>241</v>
      </c>
      <c r="AK13" s="245" t="s">
        <v>241</v>
      </c>
      <c r="AL13" s="244"/>
      <c r="AM13" s="244"/>
      <c r="AN13" s="244"/>
      <c r="AO13" s="244"/>
      <c r="AP13" s="245" t="s">
        <v>241</v>
      </c>
      <c r="AQ13" s="245" t="s">
        <v>241</v>
      </c>
      <c r="AR13" s="245" t="s">
        <v>241</v>
      </c>
      <c r="AS13" s="245" t="s">
        <v>241</v>
      </c>
      <c r="AT13" s="245" t="s">
        <v>241</v>
      </c>
      <c r="AU13" s="245" t="s">
        <v>241</v>
      </c>
      <c r="AV13" s="245" t="s">
        <v>241</v>
      </c>
      <c r="AW13" s="245" t="s">
        <v>241</v>
      </c>
      <c r="AX13" s="245" t="s">
        <v>241</v>
      </c>
      <c r="AY13" s="247">
        <f>R13</f>
        <v>6272</v>
      </c>
      <c r="AZ13" s="243">
        <f>AY13/($F13*0.98)</f>
        <v>1.6</v>
      </c>
      <c r="BA13" s="247">
        <f>T13</f>
        <v>226789248</v>
      </c>
      <c r="BB13" s="245" t="s">
        <v>241</v>
      </c>
      <c r="BC13" s="245" t="s">
        <v>241</v>
      </c>
      <c r="BD13" s="245" t="s">
        <v>241</v>
      </c>
      <c r="BE13" s="245" t="s">
        <v>241</v>
      </c>
      <c r="BF13" s="245" t="s">
        <v>241</v>
      </c>
      <c r="BG13" s="245" t="s">
        <v>241</v>
      </c>
      <c r="BH13" s="245" t="s">
        <v>241</v>
      </c>
      <c r="BI13" s="245" t="s">
        <v>241</v>
      </c>
      <c r="BJ13" s="249" t="s">
        <v>241</v>
      </c>
      <c r="BK13" s="249" t="s">
        <v>241</v>
      </c>
      <c r="BL13" s="249" t="s">
        <v>241</v>
      </c>
      <c r="BM13" s="249" t="s">
        <v>241</v>
      </c>
      <c r="BN13" s="249" t="s">
        <v>241</v>
      </c>
      <c r="BO13" s="249" t="s">
        <v>241</v>
      </c>
      <c r="BP13" s="249" t="s">
        <v>241</v>
      </c>
      <c r="BQ13" s="249" t="s">
        <v>241</v>
      </c>
      <c r="BR13" s="249" t="s">
        <v>241</v>
      </c>
      <c r="BS13" s="249" t="s">
        <v>241</v>
      </c>
      <c r="BT13" s="249" t="s">
        <v>241</v>
      </c>
      <c r="BU13" s="249" t="s">
        <v>241</v>
      </c>
      <c r="BV13" s="249" t="s">
        <v>241</v>
      </c>
      <c r="BW13" s="249" t="s">
        <v>241</v>
      </c>
      <c r="BX13" s="249" t="s">
        <v>241</v>
      </c>
      <c r="BY13" s="249" t="s">
        <v>241</v>
      </c>
      <c r="BZ13" s="249" t="s">
        <v>241</v>
      </c>
      <c r="CA13" s="249" t="s">
        <v>241</v>
      </c>
      <c r="CB13" s="249" t="s">
        <v>241</v>
      </c>
      <c r="CC13" s="249" t="s">
        <v>241</v>
      </c>
      <c r="CD13" s="249" t="s">
        <v>241</v>
      </c>
      <c r="CE13" s="249" t="s">
        <v>241</v>
      </c>
      <c r="CF13" s="249" t="s">
        <v>241</v>
      </c>
      <c r="CG13" s="249" t="s">
        <v>241</v>
      </c>
      <c r="CH13" s="243">
        <f>IF(ISNA(VLOOKUP($B13,[76]Sheet3!$B:$H,6,FALSE)),0,((VLOOKUP($B13,[76]Sheet3!$B:$H,6,FALSE))))</f>
        <v>0</v>
      </c>
      <c r="CI13" s="243">
        <f t="shared" si="17"/>
        <v>0</v>
      </c>
      <c r="CJ13" s="243">
        <f>IF(ISNA(VLOOKUP($B13,[76]Sheet3!$B:$H,7,FALSE)),0,((VLOOKUP($B13,[76]Sheet3!$B:$H,7,FALSE))))</f>
        <v>0</v>
      </c>
      <c r="CK13" s="244">
        <f>CJ13/N13</f>
        <v>0</v>
      </c>
      <c r="CL13" s="249" t="s">
        <v>241</v>
      </c>
      <c r="CM13" s="249">
        <f t="shared" si="18"/>
        <v>0</v>
      </c>
      <c r="CN13" s="249"/>
      <c r="CO13" s="249">
        <f t="shared" si="19"/>
        <v>0</v>
      </c>
      <c r="CP13" s="249" t="s">
        <v>241</v>
      </c>
      <c r="CQ13" s="250">
        <f t="shared" si="20"/>
        <v>0</v>
      </c>
      <c r="CR13" s="249"/>
      <c r="CS13" s="251">
        <f t="shared" si="21"/>
        <v>0</v>
      </c>
      <c r="CT13" s="249" t="s">
        <v>241</v>
      </c>
      <c r="CU13" s="252">
        <f t="shared" si="22"/>
        <v>0</v>
      </c>
      <c r="CV13" s="274"/>
      <c r="CW13" s="271">
        <f t="shared" si="23"/>
        <v>0</v>
      </c>
      <c r="CX13" s="243">
        <f>IF(ISNA(VLOOKUP($B13,'[77]Jan- Mei'!$B:$F,4,FALSE)),0,((VLOOKUP($B13,'[77]Jan- Mei'!$B:$F,4,FALSE))))</f>
        <v>11760</v>
      </c>
      <c r="CY13" s="243">
        <f t="shared" si="9"/>
        <v>2.94</v>
      </c>
      <c r="CZ13" s="243">
        <f>IF(ISNA(VLOOKUP($B13,'[77]Jan- Mei'!$B:$F,5,FALSE)),0,((VLOOKUP($B13,'[77]Jan- Mei'!$B:$F,5,FALSE))))</f>
        <v>425229840</v>
      </c>
      <c r="DA13" s="243" t="e">
        <f>IF(ISNA(VLOOKUP($B13,#REF!,6,FALSE)),0,((VLOOKUP($B13,#REF!,6,FALSE))))</f>
        <v>#REF!</v>
      </c>
      <c r="DB13" s="243" t="e">
        <f t="shared" si="10"/>
        <v>#REF!</v>
      </c>
      <c r="DC13" s="243" t="e">
        <f>IF(ISNA(VLOOKUP($B13,#REF!,7,FALSE)),0,((VLOOKUP($B13,#REF!,7,FALSE))))</f>
        <v>#REF!</v>
      </c>
      <c r="DD13" s="244" t="e">
        <f>DC13/CZ13</f>
        <v>#REF!</v>
      </c>
      <c r="DE13" s="254" t="str">
        <f>IF(ISNA(VLOOKUP($B13,'[78]REAL SD BULAN'!$B:$AD,18,FALSE)),0,((VLOOKUP($B13,'[78]REAL SD BULAN'!$B:$AD,18,FALSE))))</f>
        <v>-</v>
      </c>
      <c r="DF13" s="249">
        <f>IF(ISNA(VLOOKUP($B13,'[78]REAL SD BULAN'!$B:$AD,19,FALSE)),0,((VLOOKUP($B13,'[78]REAL SD BULAN'!$B:$AD,19,FALSE))))</f>
        <v>0</v>
      </c>
      <c r="DG13" s="249">
        <f>IF(ISNA(VLOOKUP($B13,'[78]REAL SD BULAN'!$B:$AD,20,FALSE)),0,((VLOOKUP($B13,'[78]REAL SD BULAN'!$B:$AD,20,FALSE))))</f>
        <v>0</v>
      </c>
      <c r="DH13" s="249">
        <f>IF(ISNA(VLOOKUP($B13,'[78]REAL SD BULAN'!$B:$AD,21,FALSE)),0,((VLOOKUP($B13,'[78]REAL SD BULAN'!$B:$AD,21,FALSE))))</f>
        <v>0</v>
      </c>
      <c r="DI13" s="266" t="s">
        <v>583</v>
      </c>
      <c r="DJ13" s="249" t="e">
        <f>DK13*F13</f>
        <v>#REF!</v>
      </c>
      <c r="DK13" s="249" t="e">
        <f>CY13-DB13</f>
        <v>#REF!</v>
      </c>
      <c r="DL13" s="249" t="e">
        <f>DJ13*H13</f>
        <v>#REF!</v>
      </c>
      <c r="DM13" s="249" t="s">
        <v>241</v>
      </c>
      <c r="DN13" s="249">
        <f>DO13*CV13</f>
        <v>0</v>
      </c>
      <c r="DO13" s="249">
        <v>0</v>
      </c>
      <c r="DP13" s="249">
        <v>0</v>
      </c>
      <c r="DQ13" s="249" t="s">
        <v>241</v>
      </c>
      <c r="DR13" s="249">
        <f t="shared" si="26"/>
        <v>0</v>
      </c>
      <c r="DS13" s="249">
        <v>0</v>
      </c>
      <c r="DT13" s="249">
        <v>0</v>
      </c>
      <c r="DU13" s="256">
        <f>IF(ISNA(VLOOKUP($B13,'[79]Evaluasi Pesanan Jan- Feb'!$B:$BG,30,FALSE)),0,((VLOOKUP($B13,'[79]Evaluasi Pesanan Jan- Feb'!$B:$BG,30,FALSE))))</f>
        <v>0</v>
      </c>
      <c r="DV13" s="256">
        <f>IF(ISNA(VLOOKUP($B13,'[79]Evaluasi Pesanan Jan- Feb'!$B:$BG,30,FALSE)),0,((VLOOKUP($B13,'[79]Evaluasi Pesanan Jan- Feb'!$B:$BG,30,FALSE))))</f>
        <v>0</v>
      </c>
    </row>
    <row r="14" spans="1:126" s="223" customFormat="1" ht="51.75" customHeight="1" x14ac:dyDescent="0.2">
      <c r="A14" s="237">
        <f t="shared" si="11"/>
        <v>11</v>
      </c>
      <c r="B14" s="265">
        <v>11000255</v>
      </c>
      <c r="C14" s="405" t="s">
        <v>154</v>
      </c>
      <c r="D14" s="264" t="s">
        <v>559</v>
      </c>
      <c r="E14" s="272">
        <v>100</v>
      </c>
      <c r="F14" s="240">
        <v>8333</v>
      </c>
      <c r="G14" s="265" t="s">
        <v>56</v>
      </c>
      <c r="H14" s="242">
        <v>18238</v>
      </c>
      <c r="I14" s="243">
        <f>IF(ISNA(VLOOKUP($B14,'[74]Pesanan '!$A:$AE,28,FALSE)),0,((VLOOKUP($B14,'[74]Pesanan '!$A:$AE,28,FALSE))))</f>
        <v>3920</v>
      </c>
      <c r="J14" s="243">
        <f t="shared" si="0"/>
        <v>0.48001920076803073</v>
      </c>
      <c r="K14" s="243">
        <f>IF(ISNA(VLOOKUP($B14,'[74]Pesanan '!$A:$AE,29,FALSE)),0,((VLOOKUP($B14,'[74]Pesanan '!$A:$AE,29,FALSE))))</f>
        <v>71492960</v>
      </c>
      <c r="L14" s="243">
        <f>IF(ISNA(VLOOKUP($B14,'[74]Pesanan '!$A:$AE,30,FALSE)),0,((VLOOKUP($B14,'[74]Pesanan '!$A:$AE,30,FALSE))))</f>
        <v>3920</v>
      </c>
      <c r="M14" s="243">
        <f t="shared" si="1"/>
        <v>0.48001920076803073</v>
      </c>
      <c r="N14" s="243">
        <f>IF(ISNA(VLOOKUP($B14,'[74]Pesanan '!$A:$AE,31,FALSE)),0,((VLOOKUP($B14,'[74]Pesanan '!$A:$AE,31,FALSE))))</f>
        <v>71492960</v>
      </c>
      <c r="O14" s="243">
        <f>IF(ISNA(VLOOKUP($B14,'[75]Rekap Realisasi Jan- Okt'!$A:$E,4,FALSE)),0,((VLOOKUP($B14,'[75]Rekap Realisasi Jan- Okt'!$A:$E,4,FALSE))))</f>
        <v>0</v>
      </c>
      <c r="P14" s="243">
        <f t="shared" si="2"/>
        <v>0</v>
      </c>
      <c r="Q14" s="243">
        <f>IF(ISNA(VLOOKUP($B14,'[75]Rekap Realisasi Jan- Okt'!$A:$E,5,FALSE)),0,((VLOOKUP($B14,'[75]Rekap Realisasi Jan- Okt'!$A:$E,5,FALSE))))</f>
        <v>0</v>
      </c>
      <c r="R14" s="243">
        <f t="shared" si="3"/>
        <v>3920</v>
      </c>
      <c r="S14" s="243">
        <f t="shared" si="4"/>
        <v>0.48001920076803073</v>
      </c>
      <c r="T14" s="243">
        <f t="shared" si="5"/>
        <v>71492960</v>
      </c>
      <c r="U14" s="244">
        <f t="shared" si="6"/>
        <v>0</v>
      </c>
      <c r="V14" s="243">
        <f t="shared" si="12"/>
        <v>3920</v>
      </c>
      <c r="W14" s="243">
        <f t="shared" si="13"/>
        <v>0.48001920076803073</v>
      </c>
      <c r="X14" s="243">
        <f t="shared" si="14"/>
        <v>71492960</v>
      </c>
      <c r="Y14" s="244">
        <f t="shared" si="15"/>
        <v>0</v>
      </c>
      <c r="Z14" s="244"/>
      <c r="AA14" s="244"/>
      <c r="AB14" s="244"/>
      <c r="AC14" s="244"/>
      <c r="AD14" s="245" t="s">
        <v>241</v>
      </c>
      <c r="AE14" s="245" t="s">
        <v>241</v>
      </c>
      <c r="AF14" s="245" t="s">
        <v>241</v>
      </c>
      <c r="AG14" s="245" t="s">
        <v>241</v>
      </c>
      <c r="AH14" s="245" t="s">
        <v>241</v>
      </c>
      <c r="AI14" s="245" t="s">
        <v>241</v>
      </c>
      <c r="AJ14" s="245" t="s">
        <v>241</v>
      </c>
      <c r="AK14" s="245" t="s">
        <v>241</v>
      </c>
      <c r="AL14" s="244"/>
      <c r="AM14" s="244"/>
      <c r="AN14" s="244"/>
      <c r="AO14" s="244"/>
      <c r="AP14" s="245" t="s">
        <v>241</v>
      </c>
      <c r="AQ14" s="245" t="s">
        <v>241</v>
      </c>
      <c r="AR14" s="245" t="s">
        <v>241</v>
      </c>
      <c r="AS14" s="245" t="s">
        <v>241</v>
      </c>
      <c r="AT14" s="245" t="s">
        <v>241</v>
      </c>
      <c r="AU14" s="245" t="s">
        <v>241</v>
      </c>
      <c r="AV14" s="245" t="s">
        <v>241</v>
      </c>
      <c r="AW14" s="245" t="s">
        <v>241</v>
      </c>
      <c r="AX14" s="245" t="s">
        <v>241</v>
      </c>
      <c r="AY14" s="245" t="s">
        <v>241</v>
      </c>
      <c r="AZ14" s="245" t="s">
        <v>241</v>
      </c>
      <c r="BA14" s="245" t="s">
        <v>241</v>
      </c>
      <c r="BB14" s="245" t="s">
        <v>241</v>
      </c>
      <c r="BC14" s="245" t="s">
        <v>241</v>
      </c>
      <c r="BD14" s="245" t="s">
        <v>241</v>
      </c>
      <c r="BE14" s="245" t="s">
        <v>241</v>
      </c>
      <c r="BF14" s="245" t="s">
        <v>241</v>
      </c>
      <c r="BG14" s="245" t="s">
        <v>241</v>
      </c>
      <c r="BH14" s="245" t="s">
        <v>241</v>
      </c>
      <c r="BI14" s="245" t="s">
        <v>241</v>
      </c>
      <c r="BJ14" s="249" t="s">
        <v>241</v>
      </c>
      <c r="BK14" s="249" t="s">
        <v>241</v>
      </c>
      <c r="BL14" s="249" t="s">
        <v>241</v>
      </c>
      <c r="BM14" s="249" t="s">
        <v>241</v>
      </c>
      <c r="BN14" s="249" t="s">
        <v>241</v>
      </c>
      <c r="BO14" s="249" t="s">
        <v>241</v>
      </c>
      <c r="BP14" s="249" t="s">
        <v>241</v>
      </c>
      <c r="BQ14" s="249" t="s">
        <v>241</v>
      </c>
      <c r="BR14" s="249" t="s">
        <v>241</v>
      </c>
      <c r="BS14" s="249" t="s">
        <v>241</v>
      </c>
      <c r="BT14" s="249" t="s">
        <v>241</v>
      </c>
      <c r="BU14" s="249" t="s">
        <v>241</v>
      </c>
      <c r="BV14" s="249" t="s">
        <v>241</v>
      </c>
      <c r="BW14" s="249" t="s">
        <v>241</v>
      </c>
      <c r="BX14" s="249" t="s">
        <v>241</v>
      </c>
      <c r="BY14" s="249" t="s">
        <v>241</v>
      </c>
      <c r="BZ14" s="249" t="s">
        <v>241</v>
      </c>
      <c r="CA14" s="249" t="s">
        <v>241</v>
      </c>
      <c r="CB14" s="249" t="s">
        <v>241</v>
      </c>
      <c r="CC14" s="249" t="s">
        <v>241</v>
      </c>
      <c r="CD14" s="249" t="s">
        <v>241</v>
      </c>
      <c r="CE14" s="249" t="s">
        <v>241</v>
      </c>
      <c r="CF14" s="249" t="s">
        <v>241</v>
      </c>
      <c r="CG14" s="249" t="s">
        <v>241</v>
      </c>
      <c r="CH14" s="243">
        <f>IF(ISNA(VLOOKUP($B14,[76]Sheet3!$B:$H,6,FALSE)),0,((VLOOKUP($B14,[76]Sheet3!$B:$H,6,FALSE))))</f>
        <v>0</v>
      </c>
      <c r="CI14" s="243">
        <f t="shared" si="17"/>
        <v>0</v>
      </c>
      <c r="CJ14" s="243">
        <f>IF(ISNA(VLOOKUP($B14,[76]Sheet3!$B:$H,7,FALSE)),0,((VLOOKUP($B14,[76]Sheet3!$B:$H,7,FALSE))))</f>
        <v>0</v>
      </c>
      <c r="CK14" s="244">
        <v>0</v>
      </c>
      <c r="CL14" s="249" t="s">
        <v>241</v>
      </c>
      <c r="CM14" s="249">
        <f t="shared" si="18"/>
        <v>0</v>
      </c>
      <c r="CN14" s="249"/>
      <c r="CO14" s="249">
        <f t="shared" si="19"/>
        <v>0</v>
      </c>
      <c r="CP14" s="249" t="s">
        <v>241</v>
      </c>
      <c r="CQ14" s="250">
        <f t="shared" si="20"/>
        <v>0</v>
      </c>
      <c r="CR14" s="249"/>
      <c r="CS14" s="251">
        <f t="shared" si="21"/>
        <v>0</v>
      </c>
      <c r="CT14" s="249" t="s">
        <v>241</v>
      </c>
      <c r="CU14" s="252">
        <f t="shared" si="22"/>
        <v>0</v>
      </c>
      <c r="CV14" s="273"/>
      <c r="CW14" s="253">
        <f t="shared" si="23"/>
        <v>0</v>
      </c>
      <c r="CX14" s="243">
        <f>IF(ISNA(VLOOKUP($B14,'[77]Jan- Mei'!$B:$F,4,FALSE)),0,((VLOOKUP($B14,'[77]Jan- Mei'!$B:$F,4,FALSE))))</f>
        <v>0</v>
      </c>
      <c r="CY14" s="243">
        <f t="shared" si="9"/>
        <v>0</v>
      </c>
      <c r="CZ14" s="243">
        <f>IF(ISNA(VLOOKUP($B14,'[77]Jan- Mei'!$B:$F,5,FALSE)),0,((VLOOKUP($B14,'[77]Jan- Mei'!$B:$F,5,FALSE))))</f>
        <v>0</v>
      </c>
      <c r="DA14" s="243" t="e">
        <f>IF(ISNA(VLOOKUP($B14,#REF!,6,FALSE)),0,((VLOOKUP($B14,#REF!,6,FALSE))))</f>
        <v>#REF!</v>
      </c>
      <c r="DB14" s="243" t="e">
        <f t="shared" si="10"/>
        <v>#REF!</v>
      </c>
      <c r="DC14" s="243" t="e">
        <f>IF(ISNA(VLOOKUP($B14,#REF!,7,FALSE)),0,((VLOOKUP($B14,#REF!,7,FALSE))))</f>
        <v>#REF!</v>
      </c>
      <c r="DD14" s="244" t="s">
        <v>241</v>
      </c>
      <c r="DE14" s="254" t="str">
        <f>IF(ISNA(VLOOKUP($B14,'[78]REAL SD BULAN'!$B:$AD,18,FALSE)),0,((VLOOKUP($B14,'[78]REAL SD BULAN'!$B:$AD,18,FALSE))))</f>
        <v>-</v>
      </c>
      <c r="DF14" s="249">
        <f>IF(ISNA(VLOOKUP($B14,'[78]REAL SD BULAN'!$B:$AD,19,FALSE)),0,((VLOOKUP($B14,'[78]REAL SD BULAN'!$B:$AD,19,FALSE))))</f>
        <v>0</v>
      </c>
      <c r="DG14" s="249">
        <f>IF(ISNA(VLOOKUP($B14,'[78]REAL SD BULAN'!$B:$AD,20,FALSE)),0,((VLOOKUP($B14,'[78]REAL SD BULAN'!$B:$AD,20,FALSE))))</f>
        <v>0</v>
      </c>
      <c r="DH14" s="249">
        <f>IF(ISNA(VLOOKUP($B14,'[78]REAL SD BULAN'!$B:$AD,21,FALSE)),0,((VLOOKUP($B14,'[78]REAL SD BULAN'!$B:$AD,21,FALSE))))</f>
        <v>0</v>
      </c>
      <c r="DI14" s="249" t="s">
        <v>241</v>
      </c>
      <c r="DJ14" s="249">
        <f>DK14*CR14</f>
        <v>0</v>
      </c>
      <c r="DK14" s="249">
        <v>0</v>
      </c>
      <c r="DL14" s="249">
        <v>0</v>
      </c>
      <c r="DM14" s="249" t="s">
        <v>241</v>
      </c>
      <c r="DN14" s="249">
        <f>DO14*CV14</f>
        <v>0</v>
      </c>
      <c r="DO14" s="249">
        <v>0</v>
      </c>
      <c r="DP14" s="249">
        <v>0</v>
      </c>
      <c r="DQ14" s="249" t="s">
        <v>241</v>
      </c>
      <c r="DR14" s="249">
        <f t="shared" si="26"/>
        <v>0</v>
      </c>
      <c r="DS14" s="249">
        <v>0</v>
      </c>
      <c r="DT14" s="249">
        <v>0</v>
      </c>
      <c r="DU14" s="256">
        <f>IF(ISNA(VLOOKUP($B14,'[79]Evaluasi Pesanan Jan- Feb'!$B:$BG,30,FALSE)),0,((VLOOKUP($B14,'[79]Evaluasi Pesanan Jan- Feb'!$B:$BG,30,FALSE))))</f>
        <v>0</v>
      </c>
      <c r="DV14" s="256">
        <f>IF(ISNA(VLOOKUP($B14,'[79]Evaluasi Pesanan Jan- Feb'!$B:$BG,30,FALSE)),0,((VLOOKUP($B14,'[79]Evaluasi Pesanan Jan- Feb'!$B:$BG,30,FALSE))))</f>
        <v>0</v>
      </c>
    </row>
    <row r="15" spans="1:126" s="221" customFormat="1" x14ac:dyDescent="0.2">
      <c r="A15" s="237">
        <f t="shared" si="11"/>
        <v>12</v>
      </c>
      <c r="B15" s="275">
        <v>11002180</v>
      </c>
      <c r="C15" s="408" t="s">
        <v>591</v>
      </c>
      <c r="D15" s="264" t="s">
        <v>559</v>
      </c>
      <c r="E15" s="272">
        <v>50</v>
      </c>
      <c r="F15" s="240">
        <v>20000</v>
      </c>
      <c r="G15" s="265" t="s">
        <v>56</v>
      </c>
      <c r="H15" s="242">
        <v>1</v>
      </c>
      <c r="I15" s="243">
        <f>IF(ISNA(VLOOKUP($B15,'[74]Pesanan '!$A:$AE,28,FALSE)),0,((VLOOKUP($B15,'[74]Pesanan '!$A:$AE,28,FALSE))))</f>
        <v>28000</v>
      </c>
      <c r="J15" s="243">
        <f t="shared" si="0"/>
        <v>1.4285714285714286</v>
      </c>
      <c r="K15" s="243">
        <f>IF(ISNA(VLOOKUP($B15,'[74]Pesanan '!$A:$AE,29,FALSE)),0,((VLOOKUP($B15,'[74]Pesanan '!$A:$AE,29,FALSE))))</f>
        <v>560</v>
      </c>
      <c r="L15" s="243">
        <f>IF(ISNA(VLOOKUP($B15,'[74]Pesanan '!$A:$AE,30,FALSE)),0,((VLOOKUP($B15,'[74]Pesanan '!$A:$AE,30,FALSE))))</f>
        <v>28000</v>
      </c>
      <c r="M15" s="243">
        <f t="shared" si="1"/>
        <v>1.4285714285714286</v>
      </c>
      <c r="N15" s="243">
        <f>IF(ISNA(VLOOKUP($B15,'[74]Pesanan '!$A:$AE,31,FALSE)),0,((VLOOKUP($B15,'[74]Pesanan '!$A:$AE,31,FALSE))))</f>
        <v>560</v>
      </c>
      <c r="O15" s="243">
        <f>IF(ISNA(VLOOKUP($B15,'[75]Rekap Realisasi Jan- Okt'!$A:$E,4,FALSE)),0,((VLOOKUP($B15,'[75]Rekap Realisasi Jan- Okt'!$A:$E,4,FALSE))))</f>
        <v>0</v>
      </c>
      <c r="P15" s="243">
        <f t="shared" si="2"/>
        <v>0</v>
      </c>
      <c r="Q15" s="243">
        <f>IF(ISNA(VLOOKUP($B15,'[75]Rekap Realisasi Jan- Okt'!$A:$E,5,FALSE)),0,((VLOOKUP($B15,'[75]Rekap Realisasi Jan- Okt'!$A:$E,5,FALSE))))</f>
        <v>0</v>
      </c>
      <c r="R15" s="243">
        <f t="shared" si="3"/>
        <v>28000</v>
      </c>
      <c r="S15" s="243">
        <f t="shared" si="4"/>
        <v>1.4285714285714286</v>
      </c>
      <c r="T15" s="243">
        <f t="shared" si="5"/>
        <v>560</v>
      </c>
      <c r="U15" s="244">
        <f t="shared" si="6"/>
        <v>0</v>
      </c>
      <c r="V15" s="243">
        <f t="shared" si="12"/>
        <v>28000</v>
      </c>
      <c r="W15" s="243">
        <f t="shared" si="13"/>
        <v>1.4285714285714286</v>
      </c>
      <c r="X15" s="243">
        <f t="shared" si="14"/>
        <v>560</v>
      </c>
      <c r="Y15" s="244">
        <f t="shared" si="15"/>
        <v>0</v>
      </c>
      <c r="Z15" s="244"/>
      <c r="AA15" s="244"/>
      <c r="AB15" s="244"/>
      <c r="AC15" s="244"/>
      <c r="AD15" s="245" t="s">
        <v>241</v>
      </c>
      <c r="AE15" s="245" t="s">
        <v>241</v>
      </c>
      <c r="AF15" s="245" t="s">
        <v>241</v>
      </c>
      <c r="AG15" s="245" t="s">
        <v>241</v>
      </c>
      <c r="AH15" s="245" t="s">
        <v>241</v>
      </c>
      <c r="AI15" s="245" t="s">
        <v>241</v>
      </c>
      <c r="AJ15" s="245" t="s">
        <v>241</v>
      </c>
      <c r="AK15" s="245" t="s">
        <v>241</v>
      </c>
      <c r="AL15" s="244"/>
      <c r="AM15" s="244"/>
      <c r="AN15" s="244"/>
      <c r="AO15" s="244"/>
      <c r="AP15" s="245" t="s">
        <v>241</v>
      </c>
      <c r="AQ15" s="245" t="s">
        <v>241</v>
      </c>
      <c r="AR15" s="245" t="s">
        <v>241</v>
      </c>
      <c r="AS15" s="245" t="s">
        <v>241</v>
      </c>
      <c r="AT15" s="245" t="s">
        <v>241</v>
      </c>
      <c r="AU15" s="245" t="s">
        <v>241</v>
      </c>
      <c r="AV15" s="245" t="s">
        <v>241</v>
      </c>
      <c r="AW15" s="245" t="s">
        <v>241</v>
      </c>
      <c r="AX15" s="245" t="s">
        <v>241</v>
      </c>
      <c r="AY15" s="245" t="s">
        <v>241</v>
      </c>
      <c r="AZ15" s="245" t="s">
        <v>241</v>
      </c>
      <c r="BA15" s="245" t="s">
        <v>241</v>
      </c>
      <c r="BB15" s="245" t="s">
        <v>241</v>
      </c>
      <c r="BC15" s="245" t="s">
        <v>241</v>
      </c>
      <c r="BD15" s="245" t="s">
        <v>241</v>
      </c>
      <c r="BE15" s="245" t="s">
        <v>241</v>
      </c>
      <c r="BF15" s="245" t="s">
        <v>241</v>
      </c>
      <c r="BG15" s="245" t="s">
        <v>241</v>
      </c>
      <c r="BH15" s="245" t="s">
        <v>241</v>
      </c>
      <c r="BI15" s="245" t="s">
        <v>241</v>
      </c>
      <c r="BJ15" s="249" t="s">
        <v>241</v>
      </c>
      <c r="BK15" s="249" t="s">
        <v>241</v>
      </c>
      <c r="BL15" s="249" t="s">
        <v>241</v>
      </c>
      <c r="BM15" s="249" t="s">
        <v>241</v>
      </c>
      <c r="BN15" s="249" t="s">
        <v>592</v>
      </c>
      <c r="BO15" s="250">
        <f t="shared" ref="BO15:BQ16" si="29">F15</f>
        <v>20000</v>
      </c>
      <c r="BP15" s="250" t="str">
        <f t="shared" si="29"/>
        <v>DUS</v>
      </c>
      <c r="BQ15" s="250">
        <f t="shared" si="29"/>
        <v>1</v>
      </c>
      <c r="BR15" s="249" t="s">
        <v>241</v>
      </c>
      <c r="BS15" s="249" t="s">
        <v>241</v>
      </c>
      <c r="BT15" s="249" t="s">
        <v>241</v>
      </c>
      <c r="BU15" s="249" t="s">
        <v>241</v>
      </c>
      <c r="BV15" s="249" t="s">
        <v>241</v>
      </c>
      <c r="BW15" s="249" t="s">
        <v>241</v>
      </c>
      <c r="BX15" s="249" t="s">
        <v>241</v>
      </c>
      <c r="BY15" s="249" t="s">
        <v>241</v>
      </c>
      <c r="BZ15" s="249" t="s">
        <v>592</v>
      </c>
      <c r="CA15" s="250">
        <f t="shared" ref="CA15:CC16" si="30">R15</f>
        <v>28000</v>
      </c>
      <c r="CB15" s="250">
        <f t="shared" si="30"/>
        <v>1.4285714285714286</v>
      </c>
      <c r="CC15" s="250">
        <f t="shared" si="30"/>
        <v>560</v>
      </c>
      <c r="CD15" s="249" t="s">
        <v>241</v>
      </c>
      <c r="CE15" s="249" t="s">
        <v>241</v>
      </c>
      <c r="CF15" s="249" t="s">
        <v>241</v>
      </c>
      <c r="CG15" s="249" t="s">
        <v>241</v>
      </c>
      <c r="CH15" s="243">
        <f>IF(ISNA(VLOOKUP($B15,[76]Sheet3!$B:$H,6,FALSE)),0,((VLOOKUP($B15,[76]Sheet3!$B:$H,6,FALSE))))</f>
        <v>0</v>
      </c>
      <c r="CI15" s="243">
        <f t="shared" si="17"/>
        <v>0</v>
      </c>
      <c r="CJ15" s="243">
        <f>IF(ISNA(VLOOKUP($B15,[76]Sheet3!$B:$H,7,FALSE)),0,((VLOOKUP($B15,[76]Sheet3!$B:$H,7,FALSE))))</f>
        <v>0</v>
      </c>
      <c r="CK15" s="244">
        <v>0</v>
      </c>
      <c r="CL15" s="249" t="s">
        <v>241</v>
      </c>
      <c r="CM15" s="249">
        <f t="shared" si="18"/>
        <v>0</v>
      </c>
      <c r="CN15" s="249"/>
      <c r="CO15" s="249">
        <f t="shared" si="19"/>
        <v>0</v>
      </c>
      <c r="CP15" s="249" t="s">
        <v>592</v>
      </c>
      <c r="CQ15" s="250">
        <f t="shared" si="20"/>
        <v>20000</v>
      </c>
      <c r="CR15" s="249">
        <v>1</v>
      </c>
      <c r="CS15" s="251">
        <f t="shared" si="21"/>
        <v>20000</v>
      </c>
      <c r="CT15" s="249" t="s">
        <v>241</v>
      </c>
      <c r="CU15" s="252">
        <f t="shared" si="22"/>
        <v>0</v>
      </c>
      <c r="CV15" s="276"/>
      <c r="CW15" s="253">
        <f t="shared" si="23"/>
        <v>0</v>
      </c>
      <c r="CX15" s="243">
        <f>IF(ISNA(VLOOKUP($B15,'[77]Jan- Mei'!$B:$F,4,FALSE)),0,((VLOOKUP($B15,'[77]Jan- Mei'!$B:$F,4,FALSE))))</f>
        <v>0</v>
      </c>
      <c r="CY15" s="243">
        <f t="shared" si="9"/>
        <v>0</v>
      </c>
      <c r="CZ15" s="243">
        <f>IF(ISNA(VLOOKUP($B15,'[77]Jan- Mei'!$B:$F,5,FALSE)),0,((VLOOKUP($B15,'[77]Jan- Mei'!$B:$F,5,FALSE))))</f>
        <v>0</v>
      </c>
      <c r="DA15" s="243" t="e">
        <f>IF(ISNA(VLOOKUP($B15,#REF!,6,FALSE)),0,((VLOOKUP($B15,#REF!,6,FALSE))))</f>
        <v>#REF!</v>
      </c>
      <c r="DB15" s="243" t="e">
        <f t="shared" si="10"/>
        <v>#REF!</v>
      </c>
      <c r="DC15" s="243" t="e">
        <f>IF(ISNA(VLOOKUP($B15,#REF!,7,FALSE)),0,((VLOOKUP($B15,#REF!,7,FALSE))))</f>
        <v>#REF!</v>
      </c>
      <c r="DD15" s="244" t="s">
        <v>241</v>
      </c>
      <c r="DE15" s="254" t="str">
        <f>IF(ISNA(VLOOKUP($B15,'[78]REAL SD BULAN'!$B:$AD,18,FALSE)),0,((VLOOKUP($B15,'[78]REAL SD BULAN'!$B:$AD,18,FALSE))))</f>
        <v>-</v>
      </c>
      <c r="DF15" s="249">
        <f>IF(ISNA(VLOOKUP($B15,'[78]REAL SD BULAN'!$B:$AD,19,FALSE)),0,((VLOOKUP($B15,'[78]REAL SD BULAN'!$B:$AD,19,FALSE))))</f>
        <v>0</v>
      </c>
      <c r="DG15" s="249">
        <f>IF(ISNA(VLOOKUP($B15,'[78]REAL SD BULAN'!$B:$AD,20,FALSE)),0,((VLOOKUP($B15,'[78]REAL SD BULAN'!$B:$AD,20,FALSE))))</f>
        <v>0</v>
      </c>
      <c r="DH15" s="249">
        <f>IF(ISNA(VLOOKUP($B15,'[78]REAL SD BULAN'!$B:$AD,21,FALSE)),0,((VLOOKUP($B15,'[78]REAL SD BULAN'!$B:$AD,21,FALSE))))</f>
        <v>0</v>
      </c>
      <c r="DI15" s="249" t="s">
        <v>241</v>
      </c>
      <c r="DJ15" s="249">
        <f>DK15*CR15</f>
        <v>0</v>
      </c>
      <c r="DK15" s="249">
        <v>0</v>
      </c>
      <c r="DL15" s="249">
        <v>0</v>
      </c>
      <c r="DM15" s="249" t="s">
        <v>241</v>
      </c>
      <c r="DN15" s="249">
        <f>DO15*CV15</f>
        <v>0</v>
      </c>
      <c r="DO15" s="249">
        <v>0</v>
      </c>
      <c r="DP15" s="249">
        <v>0</v>
      </c>
      <c r="DQ15" s="249" t="s">
        <v>241</v>
      </c>
      <c r="DR15" s="249">
        <f t="shared" si="26"/>
        <v>0</v>
      </c>
      <c r="DS15" s="249">
        <v>0</v>
      </c>
      <c r="DT15" s="249">
        <v>0</v>
      </c>
      <c r="DU15" s="256">
        <f>IF(ISNA(VLOOKUP($B15,'[79]Evaluasi Pesanan Jan- Feb'!$B:$BG,30,FALSE)),0,((VLOOKUP($B15,'[79]Evaluasi Pesanan Jan- Feb'!$B:$BG,30,FALSE))))</f>
        <v>0</v>
      </c>
      <c r="DV15" s="256">
        <f>IF(ISNA(VLOOKUP($B15,'[79]Evaluasi Pesanan Jan- Feb'!$B:$BG,30,FALSE)),0,((VLOOKUP($B15,'[79]Evaluasi Pesanan Jan- Feb'!$B:$BG,30,FALSE))))</f>
        <v>0</v>
      </c>
    </row>
    <row r="16" spans="1:126" s="221" customFormat="1" x14ac:dyDescent="0.2">
      <c r="A16" s="237">
        <f t="shared" si="11"/>
        <v>13</v>
      </c>
      <c r="B16" s="275">
        <v>11002181</v>
      </c>
      <c r="C16" s="408" t="s">
        <v>593</v>
      </c>
      <c r="D16" s="264" t="s">
        <v>559</v>
      </c>
      <c r="E16" s="272">
        <v>50</v>
      </c>
      <c r="F16" s="240">
        <v>20000</v>
      </c>
      <c r="G16" s="265" t="s">
        <v>56</v>
      </c>
      <c r="H16" s="242">
        <v>1</v>
      </c>
      <c r="I16" s="243">
        <f>IF(ISNA(VLOOKUP($B16,'[74]Pesanan '!$A:$AE,28,FALSE)),0,((VLOOKUP($B16,'[74]Pesanan '!$A:$AE,28,FALSE))))</f>
        <v>14000</v>
      </c>
      <c r="J16" s="243">
        <f t="shared" si="0"/>
        <v>0.7142857142857143</v>
      </c>
      <c r="K16" s="243">
        <f>IF(ISNA(VLOOKUP($B16,'[74]Pesanan '!$A:$AE,29,FALSE)),0,((VLOOKUP($B16,'[74]Pesanan '!$A:$AE,29,FALSE))))</f>
        <v>280</v>
      </c>
      <c r="L16" s="243">
        <f>IF(ISNA(VLOOKUP($B16,'[74]Pesanan '!$A:$AE,30,FALSE)),0,((VLOOKUP($B16,'[74]Pesanan '!$A:$AE,30,FALSE))))</f>
        <v>14000</v>
      </c>
      <c r="M16" s="243">
        <f t="shared" si="1"/>
        <v>0.7142857142857143</v>
      </c>
      <c r="N16" s="243">
        <f>IF(ISNA(VLOOKUP($B16,'[74]Pesanan '!$A:$AE,31,FALSE)),0,((VLOOKUP($B16,'[74]Pesanan '!$A:$AE,31,FALSE))))</f>
        <v>280</v>
      </c>
      <c r="O16" s="243">
        <f>IF(ISNA(VLOOKUP($B16,'[75]Rekap Realisasi Jan- Okt'!$A:$E,4,FALSE)),0,((VLOOKUP($B16,'[75]Rekap Realisasi Jan- Okt'!$A:$E,4,FALSE))))</f>
        <v>0</v>
      </c>
      <c r="P16" s="243">
        <f t="shared" si="2"/>
        <v>0</v>
      </c>
      <c r="Q16" s="243">
        <f>IF(ISNA(VLOOKUP($B16,'[75]Rekap Realisasi Jan- Okt'!$A:$E,5,FALSE)),0,((VLOOKUP($B16,'[75]Rekap Realisasi Jan- Okt'!$A:$E,5,FALSE))))</f>
        <v>0</v>
      </c>
      <c r="R16" s="243">
        <f t="shared" si="3"/>
        <v>14000</v>
      </c>
      <c r="S16" s="243">
        <f t="shared" si="4"/>
        <v>0.7142857142857143</v>
      </c>
      <c r="T16" s="243">
        <f t="shared" si="5"/>
        <v>280</v>
      </c>
      <c r="U16" s="244">
        <f t="shared" si="6"/>
        <v>0</v>
      </c>
      <c r="V16" s="243">
        <f t="shared" si="12"/>
        <v>14000</v>
      </c>
      <c r="W16" s="243">
        <f t="shared" si="13"/>
        <v>0.7142857142857143</v>
      </c>
      <c r="X16" s="243">
        <f t="shared" si="14"/>
        <v>280</v>
      </c>
      <c r="Y16" s="244">
        <f t="shared" si="15"/>
        <v>0</v>
      </c>
      <c r="Z16" s="244"/>
      <c r="AA16" s="244"/>
      <c r="AB16" s="244"/>
      <c r="AC16" s="244"/>
      <c r="AD16" s="245" t="s">
        <v>241</v>
      </c>
      <c r="AE16" s="245" t="s">
        <v>241</v>
      </c>
      <c r="AF16" s="245" t="s">
        <v>241</v>
      </c>
      <c r="AG16" s="245" t="s">
        <v>241</v>
      </c>
      <c r="AH16" s="245" t="s">
        <v>241</v>
      </c>
      <c r="AI16" s="245" t="s">
        <v>241</v>
      </c>
      <c r="AJ16" s="245" t="s">
        <v>241</v>
      </c>
      <c r="AK16" s="245" t="s">
        <v>241</v>
      </c>
      <c r="AL16" s="244"/>
      <c r="AM16" s="244"/>
      <c r="AN16" s="244"/>
      <c r="AO16" s="244"/>
      <c r="AP16" s="245" t="s">
        <v>241</v>
      </c>
      <c r="AQ16" s="245" t="s">
        <v>241</v>
      </c>
      <c r="AR16" s="245" t="s">
        <v>241</v>
      </c>
      <c r="AS16" s="245" t="s">
        <v>241</v>
      </c>
      <c r="AT16" s="245" t="s">
        <v>241</v>
      </c>
      <c r="AU16" s="245" t="s">
        <v>241</v>
      </c>
      <c r="AV16" s="245" t="s">
        <v>241</v>
      </c>
      <c r="AW16" s="245" t="s">
        <v>241</v>
      </c>
      <c r="AX16" s="245" t="s">
        <v>241</v>
      </c>
      <c r="AY16" s="245" t="s">
        <v>241</v>
      </c>
      <c r="AZ16" s="245" t="s">
        <v>241</v>
      </c>
      <c r="BA16" s="245" t="s">
        <v>241</v>
      </c>
      <c r="BB16" s="245" t="s">
        <v>241</v>
      </c>
      <c r="BC16" s="245" t="s">
        <v>241</v>
      </c>
      <c r="BD16" s="245" t="s">
        <v>241</v>
      </c>
      <c r="BE16" s="245" t="s">
        <v>241</v>
      </c>
      <c r="BF16" s="245" t="s">
        <v>241</v>
      </c>
      <c r="BG16" s="245" t="s">
        <v>241</v>
      </c>
      <c r="BH16" s="245" t="s">
        <v>241</v>
      </c>
      <c r="BI16" s="245" t="s">
        <v>241</v>
      </c>
      <c r="BJ16" s="249" t="s">
        <v>241</v>
      </c>
      <c r="BK16" s="249" t="s">
        <v>241</v>
      </c>
      <c r="BL16" s="249" t="s">
        <v>241</v>
      </c>
      <c r="BM16" s="249" t="s">
        <v>241</v>
      </c>
      <c r="BN16" s="249" t="s">
        <v>592</v>
      </c>
      <c r="BO16" s="250">
        <f t="shared" si="29"/>
        <v>20000</v>
      </c>
      <c r="BP16" s="250" t="str">
        <f t="shared" si="29"/>
        <v>DUS</v>
      </c>
      <c r="BQ16" s="250">
        <f t="shared" si="29"/>
        <v>1</v>
      </c>
      <c r="BR16" s="249" t="s">
        <v>241</v>
      </c>
      <c r="BS16" s="249" t="s">
        <v>241</v>
      </c>
      <c r="BT16" s="249" t="s">
        <v>241</v>
      </c>
      <c r="BU16" s="249" t="s">
        <v>241</v>
      </c>
      <c r="BV16" s="249" t="s">
        <v>241</v>
      </c>
      <c r="BW16" s="249" t="s">
        <v>241</v>
      </c>
      <c r="BX16" s="249" t="s">
        <v>241</v>
      </c>
      <c r="BY16" s="249" t="s">
        <v>241</v>
      </c>
      <c r="BZ16" s="249" t="s">
        <v>592</v>
      </c>
      <c r="CA16" s="250">
        <f t="shared" si="30"/>
        <v>14000</v>
      </c>
      <c r="CB16" s="250">
        <f t="shared" si="30"/>
        <v>0.7142857142857143</v>
      </c>
      <c r="CC16" s="250">
        <f t="shared" si="30"/>
        <v>280</v>
      </c>
      <c r="CD16" s="249" t="s">
        <v>241</v>
      </c>
      <c r="CE16" s="249" t="s">
        <v>241</v>
      </c>
      <c r="CF16" s="249" t="s">
        <v>241</v>
      </c>
      <c r="CG16" s="249" t="s">
        <v>241</v>
      </c>
      <c r="CH16" s="243">
        <f>IF(ISNA(VLOOKUP($B16,[76]Sheet3!$B:$H,6,FALSE)),0,((VLOOKUP($B16,[76]Sheet3!$B:$H,6,FALSE))))</f>
        <v>0</v>
      </c>
      <c r="CI16" s="243">
        <f t="shared" si="17"/>
        <v>0</v>
      </c>
      <c r="CJ16" s="243">
        <f>IF(ISNA(VLOOKUP($B16,[76]Sheet3!$B:$H,7,FALSE)),0,((VLOOKUP($B16,[76]Sheet3!$B:$H,7,FALSE))))</f>
        <v>0</v>
      </c>
      <c r="CK16" s="244">
        <v>0</v>
      </c>
      <c r="CL16" s="249" t="s">
        <v>241</v>
      </c>
      <c r="CM16" s="249">
        <f t="shared" si="18"/>
        <v>0</v>
      </c>
      <c r="CN16" s="249"/>
      <c r="CO16" s="249">
        <f t="shared" si="19"/>
        <v>0</v>
      </c>
      <c r="CP16" s="249" t="s">
        <v>592</v>
      </c>
      <c r="CQ16" s="250">
        <f t="shared" si="20"/>
        <v>20000</v>
      </c>
      <c r="CR16" s="249">
        <v>1</v>
      </c>
      <c r="CS16" s="251">
        <f t="shared" si="21"/>
        <v>20000</v>
      </c>
      <c r="CT16" s="249" t="s">
        <v>241</v>
      </c>
      <c r="CU16" s="252">
        <f t="shared" si="22"/>
        <v>0</v>
      </c>
      <c r="CV16" s="276"/>
      <c r="CW16" s="253">
        <f t="shared" si="23"/>
        <v>0</v>
      </c>
      <c r="CX16" s="243">
        <f>IF(ISNA(VLOOKUP($B16,'[77]Jan- Mei'!$B:$F,4,FALSE)),0,((VLOOKUP($B16,'[77]Jan- Mei'!$B:$F,4,FALSE))))</f>
        <v>0</v>
      </c>
      <c r="CY16" s="243">
        <f t="shared" si="9"/>
        <v>0</v>
      </c>
      <c r="CZ16" s="243">
        <f>IF(ISNA(VLOOKUP($B16,'[77]Jan- Mei'!$B:$F,5,FALSE)),0,((VLOOKUP($B16,'[77]Jan- Mei'!$B:$F,5,FALSE))))</f>
        <v>0</v>
      </c>
      <c r="DA16" s="243" t="e">
        <f>IF(ISNA(VLOOKUP($B16,#REF!,6,FALSE)),0,((VLOOKUP($B16,#REF!,6,FALSE))))</f>
        <v>#REF!</v>
      </c>
      <c r="DB16" s="243" t="e">
        <f t="shared" si="10"/>
        <v>#REF!</v>
      </c>
      <c r="DC16" s="243" t="e">
        <f>IF(ISNA(VLOOKUP($B16,#REF!,7,FALSE)),0,((VLOOKUP($B16,#REF!,7,FALSE))))</f>
        <v>#REF!</v>
      </c>
      <c r="DD16" s="244" t="s">
        <v>241</v>
      </c>
      <c r="DE16" s="254" t="str">
        <f>IF(ISNA(VLOOKUP($B16,'[78]REAL SD BULAN'!$B:$AD,18,FALSE)),0,((VLOOKUP($B16,'[78]REAL SD BULAN'!$B:$AD,18,FALSE))))</f>
        <v>-</v>
      </c>
      <c r="DF16" s="249">
        <f>IF(ISNA(VLOOKUP($B16,'[78]REAL SD BULAN'!$B:$AD,19,FALSE)),0,((VLOOKUP($B16,'[78]REAL SD BULAN'!$B:$AD,19,FALSE))))</f>
        <v>0</v>
      </c>
      <c r="DG16" s="249">
        <f>IF(ISNA(VLOOKUP($B16,'[78]REAL SD BULAN'!$B:$AD,20,FALSE)),0,((VLOOKUP($B16,'[78]REAL SD BULAN'!$B:$AD,20,FALSE))))</f>
        <v>0</v>
      </c>
      <c r="DH16" s="249">
        <f>IF(ISNA(VLOOKUP($B16,'[78]REAL SD BULAN'!$B:$AD,21,FALSE)),0,((VLOOKUP($B16,'[78]REAL SD BULAN'!$B:$AD,21,FALSE))))</f>
        <v>0</v>
      </c>
      <c r="DI16" s="249" t="s">
        <v>241</v>
      </c>
      <c r="DJ16" s="249">
        <f>DK16*CR16</f>
        <v>0</v>
      </c>
      <c r="DK16" s="249">
        <v>0</v>
      </c>
      <c r="DL16" s="249">
        <v>0</v>
      </c>
      <c r="DM16" s="249" t="s">
        <v>241</v>
      </c>
      <c r="DN16" s="249">
        <f>DO16*CV16</f>
        <v>0</v>
      </c>
      <c r="DO16" s="249">
        <v>0</v>
      </c>
      <c r="DP16" s="249">
        <v>0</v>
      </c>
      <c r="DQ16" s="249" t="s">
        <v>241</v>
      </c>
      <c r="DR16" s="249">
        <f t="shared" si="26"/>
        <v>0</v>
      </c>
      <c r="DS16" s="249">
        <v>0</v>
      </c>
      <c r="DT16" s="249">
        <v>0</v>
      </c>
      <c r="DU16" s="256">
        <f>IF(ISNA(VLOOKUP($B16,'[79]Evaluasi Pesanan Jan- Feb'!$B:$BG,30,FALSE)),0,((VLOOKUP($B16,'[79]Evaluasi Pesanan Jan- Feb'!$B:$BG,30,FALSE))))</f>
        <v>0</v>
      </c>
      <c r="DV16" s="256">
        <f>IF(ISNA(VLOOKUP($B16,'[79]Evaluasi Pesanan Jan- Feb'!$B:$BG,30,FALSE)),0,((VLOOKUP($B16,'[79]Evaluasi Pesanan Jan- Feb'!$B:$BG,30,FALSE))))</f>
        <v>0</v>
      </c>
    </row>
    <row r="17" spans="1:126" s="223" customFormat="1" ht="65.25" customHeight="1" x14ac:dyDescent="0.2">
      <c r="A17" s="237">
        <f t="shared" si="11"/>
        <v>14</v>
      </c>
      <c r="B17" s="220"/>
      <c r="C17" s="402"/>
      <c r="D17" s="220"/>
      <c r="E17" s="220"/>
      <c r="F17" s="220"/>
      <c r="G17" s="220"/>
      <c r="H17" s="220"/>
      <c r="I17" s="277"/>
      <c r="J17" s="277"/>
      <c r="K17" s="235"/>
      <c r="L17" s="235"/>
      <c r="M17" s="235"/>
      <c r="N17" s="235"/>
      <c r="O17" s="235"/>
      <c r="P17" s="235"/>
      <c r="Q17" s="220"/>
      <c r="R17" s="220"/>
      <c r="S17" s="220"/>
      <c r="T17" s="220"/>
      <c r="U17" s="244">
        <f t="shared" si="6"/>
        <v>0</v>
      </c>
      <c r="V17" s="243">
        <f>I17-O17</f>
        <v>0</v>
      </c>
      <c r="W17" s="243">
        <f>J17-P17</f>
        <v>0</v>
      </c>
      <c r="X17" s="243">
        <f>K17-Q17</f>
        <v>0</v>
      </c>
      <c r="Y17" s="244">
        <f t="shared" si="15"/>
        <v>0</v>
      </c>
      <c r="Z17" s="220"/>
      <c r="AA17" s="220"/>
      <c r="AB17" s="220"/>
      <c r="AC17" s="220"/>
      <c r="AD17" s="220"/>
      <c r="AE17" s="220"/>
      <c r="AF17" s="220"/>
      <c r="AG17" s="220"/>
      <c r="AH17" s="220"/>
      <c r="AI17" s="220"/>
      <c r="AJ17" s="220"/>
      <c r="AK17" s="220"/>
      <c r="AL17" s="220"/>
      <c r="AM17" s="220"/>
      <c r="AN17" s="220"/>
      <c r="AO17" s="220"/>
      <c r="AP17" s="220"/>
      <c r="AQ17" s="220"/>
      <c r="AR17" s="220"/>
      <c r="AS17" s="220"/>
      <c r="AT17" s="220"/>
      <c r="AU17" s="220"/>
      <c r="AV17" s="220"/>
      <c r="AW17" s="220"/>
      <c r="AX17" s="220"/>
      <c r="AY17" s="220"/>
      <c r="AZ17" s="220"/>
      <c r="BA17" s="220"/>
      <c r="BB17" s="220"/>
      <c r="BC17" s="220"/>
      <c r="BD17" s="220"/>
      <c r="BE17" s="220"/>
      <c r="BF17" s="220"/>
      <c r="BG17" s="220"/>
      <c r="BH17" s="220"/>
      <c r="BI17" s="220"/>
      <c r="BJ17" s="220"/>
      <c r="BK17" s="220"/>
      <c r="BL17" s="220"/>
      <c r="BM17" s="220"/>
      <c r="BN17" s="220"/>
      <c r="BO17" s="220"/>
      <c r="BP17" s="220"/>
      <c r="BQ17" s="220"/>
      <c r="BR17" s="220"/>
      <c r="BS17" s="220"/>
      <c r="BT17" s="220"/>
      <c r="BU17" s="220"/>
      <c r="BV17" s="220"/>
      <c r="BW17" s="220"/>
      <c r="BX17" s="220"/>
      <c r="BY17" s="220"/>
      <c r="BZ17" s="220"/>
      <c r="CA17" s="220"/>
      <c r="CB17" s="220"/>
      <c r="CC17" s="220"/>
      <c r="CD17" s="220"/>
      <c r="CE17" s="220"/>
      <c r="CF17" s="220"/>
      <c r="CG17" s="220"/>
      <c r="CH17" s="235"/>
      <c r="CI17" s="235"/>
      <c r="CJ17" s="220"/>
      <c r="CK17" s="220"/>
      <c r="CL17" s="220"/>
      <c r="CM17" s="220"/>
      <c r="CN17" s="220"/>
      <c r="CO17" s="220"/>
      <c r="CP17" s="220"/>
      <c r="CQ17" s="220"/>
      <c r="CR17" s="220"/>
      <c r="CS17" s="220"/>
      <c r="CT17" s="220"/>
      <c r="CU17" s="220"/>
      <c r="CV17" s="220"/>
      <c r="CW17" s="220"/>
      <c r="CX17" s="235"/>
      <c r="CY17" s="235"/>
      <c r="CZ17" s="235"/>
      <c r="DA17" s="235"/>
      <c r="DB17" s="235"/>
      <c r="DC17" s="220"/>
      <c r="DD17" s="220"/>
      <c r="DE17" s="220"/>
      <c r="DF17" s="220"/>
      <c r="DG17" s="220"/>
      <c r="DH17" s="220"/>
      <c r="DI17" s="220"/>
      <c r="DJ17" s="220"/>
      <c r="DK17" s="220"/>
      <c r="DL17" s="220"/>
      <c r="DM17" s="220"/>
      <c r="DN17" s="220"/>
      <c r="DO17" s="220"/>
      <c r="DP17" s="220"/>
      <c r="DQ17" s="220"/>
      <c r="DR17" s="220"/>
      <c r="DS17" s="220"/>
      <c r="DT17" s="220"/>
      <c r="DU17" s="220"/>
      <c r="DV17" s="236"/>
    </row>
    <row r="18" spans="1:126" s="223" customFormat="1" ht="28" customHeight="1" x14ac:dyDescent="0.15">
      <c r="A18" s="237">
        <f t="shared" ref="A18:A51" si="31">A17+1</f>
        <v>15</v>
      </c>
      <c r="B18" s="237">
        <v>11000146</v>
      </c>
      <c r="C18" s="405" t="s">
        <v>60</v>
      </c>
      <c r="D18" s="239" t="s">
        <v>236</v>
      </c>
      <c r="E18" s="240">
        <v>100</v>
      </c>
      <c r="F18" s="240">
        <v>10800</v>
      </c>
      <c r="G18" s="265" t="s">
        <v>56</v>
      </c>
      <c r="H18" s="242">
        <v>18681</v>
      </c>
      <c r="I18" s="243">
        <f>IF(ISNA(VLOOKUP($B18,'[74]Pesanan '!$A:$AE,28,FALSE)),0,((VLOOKUP($B18,'[74]Pesanan '!$A:$AE,28,FALSE))))</f>
        <v>0</v>
      </c>
      <c r="J18" s="243">
        <f t="shared" ref="J18:J51" si="32">I18/($F18*0.98)</f>
        <v>0</v>
      </c>
      <c r="K18" s="243">
        <f>IF(ISNA(VLOOKUP($B18,'[74]Pesanan '!$A:$AE,29,FALSE)),0,((VLOOKUP($B18,'[74]Pesanan '!$A:$AE,29,FALSE))))</f>
        <v>0</v>
      </c>
      <c r="L18" s="243">
        <f>IF(ISNA(VLOOKUP($B18,'[74]Pesanan '!$A:$AE,30,FALSE)),0,((VLOOKUP($B18,'[74]Pesanan '!$A:$AE,30,FALSE))))</f>
        <v>0</v>
      </c>
      <c r="M18" s="243">
        <f t="shared" ref="M18:M51" si="33">L18/($F18*0.98)</f>
        <v>0</v>
      </c>
      <c r="N18" s="243">
        <f>IF(ISNA(VLOOKUP($B18,'[74]Pesanan '!$A:$AE,31,FALSE)),0,((VLOOKUP($B18,'[74]Pesanan '!$A:$AE,31,FALSE))))</f>
        <v>0</v>
      </c>
      <c r="O18" s="243">
        <f>IF(ISNA(VLOOKUP($B18,'[75]Rekap Realisasi Jan- Okt'!$A:$E,4,FALSE)),0,((VLOOKUP($B18,'[75]Rekap Realisasi Jan- Okt'!$A:$E,4,FALSE))))</f>
        <v>0</v>
      </c>
      <c r="P18" s="243">
        <f t="shared" ref="P18:P51" si="34">O18/($F18*0.98)</f>
        <v>0</v>
      </c>
      <c r="Q18" s="243">
        <f>IF(ISNA(VLOOKUP($B18,'[75]Rekap Realisasi Jan- Okt'!$A:$E,5,FALSE)),0,((VLOOKUP($B18,'[75]Rekap Realisasi Jan- Okt'!$A:$E,5,FALSE))))</f>
        <v>0</v>
      </c>
      <c r="R18" s="243">
        <f t="shared" ref="R18:R51" si="35">L18-O18</f>
        <v>0</v>
      </c>
      <c r="S18" s="243">
        <f t="shared" ref="S18:S51" si="36">M18-P18</f>
        <v>0</v>
      </c>
      <c r="T18" s="243">
        <f t="shared" ref="T18:T51" si="37">N18-Q18</f>
        <v>0</v>
      </c>
      <c r="U18" s="244">
        <f t="shared" si="6"/>
        <v>0</v>
      </c>
      <c r="V18" s="243">
        <f t="shared" ref="V18:V81" si="38">I18-O18</f>
        <v>0</v>
      </c>
      <c r="W18" s="243">
        <f t="shared" ref="W18:W81" si="39">J18-P18</f>
        <v>0</v>
      </c>
      <c r="X18" s="243">
        <f t="shared" ref="X18:X81" si="40">K18-Q18</f>
        <v>0</v>
      </c>
      <c r="Y18" s="244">
        <f t="shared" si="15"/>
        <v>0</v>
      </c>
      <c r="Z18" s="245" t="s">
        <v>241</v>
      </c>
      <c r="AA18" s="245" t="s">
        <v>241</v>
      </c>
      <c r="AB18" s="245" t="s">
        <v>241</v>
      </c>
      <c r="AC18" s="245" t="s">
        <v>241</v>
      </c>
      <c r="AD18" s="245" t="s">
        <v>241</v>
      </c>
      <c r="AE18" s="245" t="s">
        <v>241</v>
      </c>
      <c r="AF18" s="245" t="s">
        <v>241</v>
      </c>
      <c r="AG18" s="245" t="s">
        <v>241</v>
      </c>
      <c r="AH18" s="245" t="s">
        <v>241</v>
      </c>
      <c r="AI18" s="245" t="s">
        <v>241</v>
      </c>
      <c r="AJ18" s="245" t="s">
        <v>241</v>
      </c>
      <c r="AK18" s="245" t="s">
        <v>241</v>
      </c>
      <c r="AL18" s="245" t="s">
        <v>241</v>
      </c>
      <c r="AM18" s="245" t="s">
        <v>241</v>
      </c>
      <c r="AN18" s="245" t="s">
        <v>241</v>
      </c>
      <c r="AO18" s="245" t="s">
        <v>241</v>
      </c>
      <c r="AP18" s="245" t="s">
        <v>241</v>
      </c>
      <c r="AQ18" s="245" t="s">
        <v>241</v>
      </c>
      <c r="AR18" s="245" t="s">
        <v>241</v>
      </c>
      <c r="AS18" s="245" t="s">
        <v>241</v>
      </c>
      <c r="AT18" s="245" t="s">
        <v>241</v>
      </c>
      <c r="AU18" s="245" t="s">
        <v>241</v>
      </c>
      <c r="AV18" s="245" t="s">
        <v>241</v>
      </c>
      <c r="AW18" s="245" t="s">
        <v>241</v>
      </c>
      <c r="AX18" s="245" t="s">
        <v>241</v>
      </c>
      <c r="AY18" s="245" t="s">
        <v>241</v>
      </c>
      <c r="AZ18" s="245" t="s">
        <v>241</v>
      </c>
      <c r="BA18" s="245" t="s">
        <v>241</v>
      </c>
      <c r="BB18" s="245" t="s">
        <v>241</v>
      </c>
      <c r="BC18" s="245" t="s">
        <v>241</v>
      </c>
      <c r="BD18" s="245" t="s">
        <v>241</v>
      </c>
      <c r="BE18" s="245" t="s">
        <v>241</v>
      </c>
      <c r="BF18" s="245" t="s">
        <v>241</v>
      </c>
      <c r="BG18" s="245" t="s">
        <v>241</v>
      </c>
      <c r="BH18" s="245" t="s">
        <v>241</v>
      </c>
      <c r="BI18" s="245" t="s">
        <v>241</v>
      </c>
      <c r="BJ18" s="249" t="s">
        <v>241</v>
      </c>
      <c r="BK18" s="249" t="s">
        <v>241</v>
      </c>
      <c r="BL18" s="249" t="s">
        <v>241</v>
      </c>
      <c r="BM18" s="249" t="s">
        <v>241</v>
      </c>
      <c r="BN18" s="249" t="s">
        <v>241</v>
      </c>
      <c r="BO18" s="249" t="s">
        <v>241</v>
      </c>
      <c r="BP18" s="249" t="s">
        <v>241</v>
      </c>
      <c r="BQ18" s="249" t="s">
        <v>241</v>
      </c>
      <c r="BR18" s="249" t="s">
        <v>241</v>
      </c>
      <c r="BS18" s="249" t="s">
        <v>241</v>
      </c>
      <c r="BT18" s="249" t="s">
        <v>241</v>
      </c>
      <c r="BU18" s="249" t="s">
        <v>241</v>
      </c>
      <c r="BV18" s="249" t="s">
        <v>241</v>
      </c>
      <c r="BW18" s="249" t="s">
        <v>241</v>
      </c>
      <c r="BX18" s="249" t="s">
        <v>241</v>
      </c>
      <c r="BY18" s="249" t="s">
        <v>241</v>
      </c>
      <c r="BZ18" s="249" t="s">
        <v>241</v>
      </c>
      <c r="CA18" s="249" t="s">
        <v>241</v>
      </c>
      <c r="CB18" s="249" t="s">
        <v>241</v>
      </c>
      <c r="CC18" s="249" t="s">
        <v>241</v>
      </c>
      <c r="CD18" s="249" t="s">
        <v>241</v>
      </c>
      <c r="CE18" s="249" t="s">
        <v>241</v>
      </c>
      <c r="CF18" s="249" t="s">
        <v>241</v>
      </c>
      <c r="CG18" s="249" t="s">
        <v>241</v>
      </c>
      <c r="CH18" s="249" t="s">
        <v>241</v>
      </c>
      <c r="CI18" s="249" t="s">
        <v>241</v>
      </c>
      <c r="CJ18" s="249" t="s">
        <v>241</v>
      </c>
      <c r="CK18" s="249" t="s">
        <v>241</v>
      </c>
      <c r="CL18" s="249" t="s">
        <v>241</v>
      </c>
      <c r="CM18" s="249" t="s">
        <v>241</v>
      </c>
      <c r="CN18" s="249" t="s">
        <v>241</v>
      </c>
      <c r="CO18" s="249" t="s">
        <v>241</v>
      </c>
      <c r="CP18" s="249" t="s">
        <v>241</v>
      </c>
      <c r="CQ18" s="249" t="s">
        <v>241</v>
      </c>
      <c r="CR18" s="249" t="s">
        <v>241</v>
      </c>
      <c r="CS18" s="249" t="s">
        <v>241</v>
      </c>
      <c r="CT18" s="249" t="s">
        <v>241</v>
      </c>
      <c r="CU18" s="249" t="s">
        <v>241</v>
      </c>
      <c r="CV18" s="249" t="s">
        <v>241</v>
      </c>
      <c r="CW18" s="249" t="s">
        <v>241</v>
      </c>
      <c r="CX18" s="249" t="s">
        <v>241</v>
      </c>
      <c r="CY18" s="249" t="s">
        <v>241</v>
      </c>
      <c r="CZ18" s="249" t="s">
        <v>241</v>
      </c>
      <c r="DA18" s="249" t="s">
        <v>241</v>
      </c>
      <c r="DB18" s="249" t="s">
        <v>241</v>
      </c>
      <c r="DC18" s="249" t="s">
        <v>241</v>
      </c>
      <c r="DD18" s="249" t="s">
        <v>241</v>
      </c>
      <c r="DE18" s="254" t="str">
        <f>IF(ISNA(VLOOKUP($B18,'[78]REAL SD BULAN'!$B:$AD,18,FALSE)),0,((VLOOKUP($B18,'[78]REAL SD BULAN'!$B:$AD,18,FALSE))))</f>
        <v>-</v>
      </c>
      <c r="DF18" s="249">
        <f>IF(ISNA(VLOOKUP($B18,'[78]REAL SD BULAN'!$B:$AD,19,FALSE)),0,((VLOOKUP($B18,'[78]REAL SD BULAN'!$B:$AD,19,FALSE))))</f>
        <v>0</v>
      </c>
      <c r="DG18" s="249">
        <f>IF(ISNA(VLOOKUP($B18,'[78]REAL SD BULAN'!$B:$AD,20,FALSE)),0,((VLOOKUP($B18,'[78]REAL SD BULAN'!$B:$AD,20,FALSE))))</f>
        <v>0</v>
      </c>
      <c r="DH18" s="249">
        <f>IF(ISNA(VLOOKUP($B18,'[78]REAL SD BULAN'!$B:$AD,21,FALSE)),0,((VLOOKUP($B18,'[78]REAL SD BULAN'!$B:$AD,21,FALSE))))</f>
        <v>0</v>
      </c>
      <c r="DI18" s="249" t="s">
        <v>241</v>
      </c>
      <c r="DJ18" s="249" t="e">
        <f>DK18*CR18</f>
        <v>#VALUE!</v>
      </c>
      <c r="DK18" s="249"/>
      <c r="DL18" s="249" t="s">
        <v>241</v>
      </c>
      <c r="DM18" s="249" t="s">
        <v>241</v>
      </c>
      <c r="DN18" s="250" t="e">
        <f>DO18*CR18</f>
        <v>#VALUE!</v>
      </c>
      <c r="DO18" s="249"/>
      <c r="DP18" s="250" t="s">
        <v>241</v>
      </c>
      <c r="DQ18" s="249" t="s">
        <v>241</v>
      </c>
      <c r="DR18" s="252" t="e">
        <f>DS18*CR18</f>
        <v>#VALUE!</v>
      </c>
      <c r="DS18" s="250">
        <v>0</v>
      </c>
      <c r="DT18" s="255" t="s">
        <v>241</v>
      </c>
      <c r="DU18" s="256">
        <f>IF(ISNA(VLOOKUP($B18,'[79]Evaluasi Pesanan Jan- Feb'!$B:$BG,30,FALSE)),0,((VLOOKUP($B18,'[79]Evaluasi Pesanan Jan- Feb'!$B:$BG,30,FALSE))))</f>
        <v>0</v>
      </c>
      <c r="DV18" s="256">
        <f>IF(ISNA(VLOOKUP($B18,'[79]Evaluasi Pesanan Jan- Feb'!$B:$BG,30,FALSE)),0,((VLOOKUP($B18,'[79]Evaluasi Pesanan Jan- Feb'!$B:$BG,30,FALSE))))</f>
        <v>0</v>
      </c>
    </row>
    <row r="19" spans="1:126" s="223" customFormat="1" ht="56.25" customHeight="1" x14ac:dyDescent="0.2">
      <c r="A19" s="237">
        <f t="shared" si="31"/>
        <v>16</v>
      </c>
      <c r="B19" s="237">
        <v>11000149</v>
      </c>
      <c r="C19" s="405" t="s">
        <v>64</v>
      </c>
      <c r="D19" s="239" t="s">
        <v>236</v>
      </c>
      <c r="E19" s="240">
        <v>1</v>
      </c>
      <c r="F19" s="240">
        <v>15000</v>
      </c>
      <c r="G19" s="241" t="s">
        <v>252</v>
      </c>
      <c r="H19" s="242">
        <v>3239</v>
      </c>
      <c r="I19" s="243">
        <f>IF(ISNA(VLOOKUP($B19,'[74]Pesanan '!$A:$AE,28,FALSE)),0,((VLOOKUP($B19,'[74]Pesanan '!$A:$AE,28,FALSE))))</f>
        <v>0</v>
      </c>
      <c r="J19" s="243">
        <f t="shared" si="32"/>
        <v>0</v>
      </c>
      <c r="K19" s="243">
        <f>IF(ISNA(VLOOKUP($B19,'[74]Pesanan '!$A:$AE,29,FALSE)),0,((VLOOKUP($B19,'[74]Pesanan '!$A:$AE,29,FALSE))))</f>
        <v>0</v>
      </c>
      <c r="L19" s="243">
        <f>IF(ISNA(VLOOKUP($B19,'[74]Pesanan '!$A:$AE,30,FALSE)),0,((VLOOKUP($B19,'[74]Pesanan '!$A:$AE,30,FALSE))))</f>
        <v>0</v>
      </c>
      <c r="M19" s="243">
        <f t="shared" si="33"/>
        <v>0</v>
      </c>
      <c r="N19" s="243">
        <f>IF(ISNA(VLOOKUP($B19,'[74]Pesanan '!$A:$AE,31,FALSE)),0,((VLOOKUP($B19,'[74]Pesanan '!$A:$AE,31,FALSE))))</f>
        <v>0</v>
      </c>
      <c r="O19" s="243">
        <f>IF(ISNA(VLOOKUP($B19,'[75]Rekap Realisasi Jan- Okt'!$A:$E,4,FALSE)),0,((VLOOKUP($B19,'[75]Rekap Realisasi Jan- Okt'!$A:$E,4,FALSE))))</f>
        <v>0</v>
      </c>
      <c r="P19" s="243">
        <f t="shared" si="34"/>
        <v>0</v>
      </c>
      <c r="Q19" s="243">
        <f>IF(ISNA(VLOOKUP($B19,'[75]Rekap Realisasi Jan- Okt'!$A:$E,5,FALSE)),0,((VLOOKUP($B19,'[75]Rekap Realisasi Jan- Okt'!$A:$E,5,FALSE))))</f>
        <v>0</v>
      </c>
      <c r="R19" s="243">
        <f t="shared" si="35"/>
        <v>0</v>
      </c>
      <c r="S19" s="243">
        <f t="shared" si="36"/>
        <v>0</v>
      </c>
      <c r="T19" s="243">
        <f t="shared" si="37"/>
        <v>0</v>
      </c>
      <c r="U19" s="244">
        <f t="shared" si="6"/>
        <v>0</v>
      </c>
      <c r="V19" s="243">
        <f t="shared" si="38"/>
        <v>0</v>
      </c>
      <c r="W19" s="243">
        <f t="shared" si="39"/>
        <v>0</v>
      </c>
      <c r="X19" s="243">
        <f t="shared" si="40"/>
        <v>0</v>
      </c>
      <c r="Y19" s="244">
        <f t="shared" si="15"/>
        <v>0</v>
      </c>
      <c r="Z19" s="245" t="s">
        <v>241</v>
      </c>
      <c r="AA19" s="245" t="s">
        <v>241</v>
      </c>
      <c r="AB19" s="245" t="s">
        <v>241</v>
      </c>
      <c r="AC19" s="245" t="s">
        <v>241</v>
      </c>
      <c r="AD19" s="245" t="s">
        <v>241</v>
      </c>
      <c r="AE19" s="245" t="s">
        <v>241</v>
      </c>
      <c r="AF19" s="245" t="s">
        <v>241</v>
      </c>
      <c r="AG19" s="245" t="s">
        <v>241</v>
      </c>
      <c r="AH19" s="245" t="s">
        <v>241</v>
      </c>
      <c r="AI19" s="245" t="s">
        <v>241</v>
      </c>
      <c r="AJ19" s="245" t="s">
        <v>241</v>
      </c>
      <c r="AK19" s="245" t="s">
        <v>241</v>
      </c>
      <c r="AL19" s="245" t="s">
        <v>241</v>
      </c>
      <c r="AM19" s="245" t="s">
        <v>241</v>
      </c>
      <c r="AN19" s="245" t="s">
        <v>241</v>
      </c>
      <c r="AO19" s="245" t="s">
        <v>241</v>
      </c>
      <c r="AP19" s="245" t="s">
        <v>241</v>
      </c>
      <c r="AQ19" s="245" t="s">
        <v>241</v>
      </c>
      <c r="AR19" s="245" t="s">
        <v>241</v>
      </c>
      <c r="AS19" s="245" t="s">
        <v>241</v>
      </c>
      <c r="AT19" s="245" t="s">
        <v>241</v>
      </c>
      <c r="AU19" s="245" t="s">
        <v>241</v>
      </c>
      <c r="AV19" s="245" t="s">
        <v>241</v>
      </c>
      <c r="AW19" s="245" t="s">
        <v>241</v>
      </c>
      <c r="AX19" s="245" t="s">
        <v>241</v>
      </c>
      <c r="AY19" s="245" t="s">
        <v>241</v>
      </c>
      <c r="AZ19" s="245" t="s">
        <v>241</v>
      </c>
      <c r="BA19" s="245" t="s">
        <v>241</v>
      </c>
      <c r="BB19" s="245" t="s">
        <v>241</v>
      </c>
      <c r="BC19" s="245" t="s">
        <v>241</v>
      </c>
      <c r="BD19" s="245" t="s">
        <v>241</v>
      </c>
      <c r="BE19" s="245" t="s">
        <v>241</v>
      </c>
      <c r="BF19" s="245" t="s">
        <v>241</v>
      </c>
      <c r="BG19" s="245" t="s">
        <v>241</v>
      </c>
      <c r="BH19" s="245" t="s">
        <v>241</v>
      </c>
      <c r="BI19" s="245" t="s">
        <v>241</v>
      </c>
      <c r="BJ19" s="249" t="s">
        <v>241</v>
      </c>
      <c r="BK19" s="249" t="s">
        <v>241</v>
      </c>
      <c r="BL19" s="249" t="s">
        <v>241</v>
      </c>
      <c r="BM19" s="249" t="s">
        <v>241</v>
      </c>
      <c r="BN19" s="249" t="s">
        <v>241</v>
      </c>
      <c r="BO19" s="249" t="s">
        <v>241</v>
      </c>
      <c r="BP19" s="249" t="s">
        <v>241</v>
      </c>
      <c r="BQ19" s="249" t="s">
        <v>241</v>
      </c>
      <c r="BR19" s="249" t="s">
        <v>241</v>
      </c>
      <c r="BS19" s="249" t="s">
        <v>241</v>
      </c>
      <c r="BT19" s="249" t="s">
        <v>241</v>
      </c>
      <c r="BU19" s="249" t="s">
        <v>241</v>
      </c>
      <c r="BV19" s="249" t="s">
        <v>241</v>
      </c>
      <c r="BW19" s="249" t="s">
        <v>241</v>
      </c>
      <c r="BX19" s="249" t="s">
        <v>241</v>
      </c>
      <c r="BY19" s="249" t="s">
        <v>241</v>
      </c>
      <c r="BZ19" s="249" t="s">
        <v>241</v>
      </c>
      <c r="CA19" s="249" t="s">
        <v>241</v>
      </c>
      <c r="CB19" s="249" t="s">
        <v>241</v>
      </c>
      <c r="CC19" s="249" t="s">
        <v>241</v>
      </c>
      <c r="CD19" s="249" t="s">
        <v>241</v>
      </c>
      <c r="CE19" s="249" t="s">
        <v>241</v>
      </c>
      <c r="CF19" s="249" t="s">
        <v>241</v>
      </c>
      <c r="CG19" s="249" t="s">
        <v>241</v>
      </c>
      <c r="CH19" s="249" t="s">
        <v>241</v>
      </c>
      <c r="CI19" s="249" t="s">
        <v>241</v>
      </c>
      <c r="CJ19" s="249" t="s">
        <v>241</v>
      </c>
      <c r="CK19" s="249" t="s">
        <v>241</v>
      </c>
      <c r="CL19" s="249" t="s">
        <v>241</v>
      </c>
      <c r="CM19" s="249" t="s">
        <v>241</v>
      </c>
      <c r="CN19" s="249" t="s">
        <v>241</v>
      </c>
      <c r="CO19" s="249" t="s">
        <v>241</v>
      </c>
      <c r="CP19" s="249" t="s">
        <v>241</v>
      </c>
      <c r="CQ19" s="250">
        <f t="shared" ref="CQ19:CQ39" si="41">CR19*F19</f>
        <v>0</v>
      </c>
      <c r="CR19" s="249"/>
      <c r="CS19" s="251">
        <f t="shared" ref="CS19:CS39" si="42">CQ19*H19</f>
        <v>0</v>
      </c>
      <c r="CT19" s="249" t="s">
        <v>241</v>
      </c>
      <c r="CU19" s="252">
        <f t="shared" ref="CU19:CU39" si="43">CV19*F19</f>
        <v>0</v>
      </c>
      <c r="CV19" s="250">
        <v>0</v>
      </c>
      <c r="CW19" s="253">
        <f t="shared" ref="CW19:CW39" si="44">CU19*H19</f>
        <v>0</v>
      </c>
      <c r="CX19" s="243">
        <f>IF(ISNA(VLOOKUP($B19,'[77]Jan- Mei'!$B:$F,4,FALSE)),0,((VLOOKUP($B19,'[77]Jan- Mei'!$B:$F,4,FALSE))))</f>
        <v>0</v>
      </c>
      <c r="CY19" s="243">
        <f t="shared" ref="CY19:CY39" si="45">CX19/F19</f>
        <v>0</v>
      </c>
      <c r="CZ19" s="243">
        <f>IF(ISNA(VLOOKUP($B19,'[77]Jan- Mei'!$B:$F,5,FALSE)),0,((VLOOKUP($B19,'[77]Jan- Mei'!$B:$F,5,FALSE))))</f>
        <v>0</v>
      </c>
      <c r="DA19" s="243" t="e">
        <f>IF(ISNA(VLOOKUP($B19,#REF!,6,FALSE)),0,((VLOOKUP($B19,#REF!,6,FALSE))))</f>
        <v>#REF!</v>
      </c>
      <c r="DB19" s="243" t="e">
        <f t="shared" ref="DB19:DB39" si="46">DA19/F19</f>
        <v>#REF!</v>
      </c>
      <c r="DC19" s="243" t="e">
        <f>IF(ISNA(VLOOKUP($B19,#REF!,7,FALSE)),0,((VLOOKUP($B19,#REF!,7,FALSE))))</f>
        <v>#REF!</v>
      </c>
      <c r="DD19" s="244" t="s">
        <v>241</v>
      </c>
      <c r="DE19" s="254" t="str">
        <f>IF(ISNA(VLOOKUP($B19,'[78]REAL SD BULAN'!$B:$AD,18,FALSE)),0,((VLOOKUP($B19,'[78]REAL SD BULAN'!$B:$AD,18,FALSE))))</f>
        <v>-</v>
      </c>
      <c r="DF19" s="249">
        <f>IF(ISNA(VLOOKUP($B19,'[78]REAL SD BULAN'!$B:$AD,19,FALSE)),0,((VLOOKUP($B19,'[78]REAL SD BULAN'!$B:$AD,19,FALSE))))</f>
        <v>0</v>
      </c>
      <c r="DG19" s="249">
        <f>IF(ISNA(VLOOKUP($B19,'[78]REAL SD BULAN'!$B:$AD,20,FALSE)),0,((VLOOKUP($B19,'[78]REAL SD BULAN'!$B:$AD,20,FALSE))))</f>
        <v>0</v>
      </c>
      <c r="DH19" s="249">
        <f>IF(ISNA(VLOOKUP($B19,'[78]REAL SD BULAN'!$B:$AD,21,FALSE)),0,((VLOOKUP($B19,'[78]REAL SD BULAN'!$B:$AD,21,FALSE))))</f>
        <v>0</v>
      </c>
      <c r="DI19" s="249" t="s">
        <v>241</v>
      </c>
      <c r="DJ19" s="249">
        <f>DK19*CR19</f>
        <v>0</v>
      </c>
      <c r="DK19" s="249"/>
      <c r="DL19" s="249" t="s">
        <v>241</v>
      </c>
      <c r="DM19" s="249" t="s">
        <v>241</v>
      </c>
      <c r="DN19" s="250">
        <f>DO19*CR19</f>
        <v>0</v>
      </c>
      <c r="DO19" s="249"/>
      <c r="DP19" s="251" t="s">
        <v>241</v>
      </c>
      <c r="DQ19" s="249" t="s">
        <v>241</v>
      </c>
      <c r="DR19" s="252">
        <f>DS19*CR19</f>
        <v>0</v>
      </c>
      <c r="DS19" s="250">
        <v>0</v>
      </c>
      <c r="DT19" s="255" t="s">
        <v>241</v>
      </c>
      <c r="DU19" s="256">
        <f>IF(ISNA(VLOOKUP($B19,'[79]Evaluasi Pesanan Jan- Feb'!$B:$BG,30,FALSE)),0,((VLOOKUP($B19,'[79]Evaluasi Pesanan Jan- Feb'!$B:$BG,30,FALSE))))</f>
        <v>0</v>
      </c>
      <c r="DV19" s="256">
        <f>IF(ISNA(VLOOKUP($B19,'[79]Evaluasi Pesanan Jan- Feb'!$B:$BG,30,FALSE)),0,((VLOOKUP($B19,'[79]Evaluasi Pesanan Jan- Feb'!$B:$BG,30,FALSE))))</f>
        <v>0</v>
      </c>
    </row>
    <row r="20" spans="1:126" s="223" customFormat="1" ht="41.25" customHeight="1" x14ac:dyDescent="0.2">
      <c r="A20" s="257">
        <f t="shared" si="31"/>
        <v>17</v>
      </c>
      <c r="B20" s="237">
        <v>11000164</v>
      </c>
      <c r="C20" s="405" t="s">
        <v>284</v>
      </c>
      <c r="D20" s="239" t="s">
        <v>236</v>
      </c>
      <c r="E20" s="240">
        <v>1</v>
      </c>
      <c r="F20" s="240">
        <v>15000</v>
      </c>
      <c r="G20" s="265" t="s">
        <v>252</v>
      </c>
      <c r="H20" s="242">
        <v>6911</v>
      </c>
      <c r="I20" s="243">
        <f>IF(ISNA(VLOOKUP($B20,'[74]Pesanan '!$A:$AE,28,FALSE)),0,((VLOOKUP($B20,'[74]Pesanan '!$A:$AE,28,FALSE))))</f>
        <v>0</v>
      </c>
      <c r="J20" s="243">
        <f t="shared" si="32"/>
        <v>0</v>
      </c>
      <c r="K20" s="243">
        <f>IF(ISNA(VLOOKUP($B20,'[74]Pesanan '!$A:$AE,29,FALSE)),0,((VLOOKUP($B20,'[74]Pesanan '!$A:$AE,29,FALSE))))</f>
        <v>0</v>
      </c>
      <c r="L20" s="243">
        <f>IF(ISNA(VLOOKUP($B20,'[74]Pesanan '!$A:$AE,30,FALSE)),0,((VLOOKUP($B20,'[74]Pesanan '!$A:$AE,30,FALSE))))</f>
        <v>0</v>
      </c>
      <c r="M20" s="243">
        <f t="shared" si="33"/>
        <v>0</v>
      </c>
      <c r="N20" s="243">
        <f>IF(ISNA(VLOOKUP($B20,'[74]Pesanan '!$A:$AE,31,FALSE)),0,((VLOOKUP($B20,'[74]Pesanan '!$A:$AE,31,FALSE))))</f>
        <v>0</v>
      </c>
      <c r="O20" s="243">
        <f>IF(ISNA(VLOOKUP($B20,'[75]Rekap Realisasi Jan- Okt'!$A:$E,4,FALSE)),0,((VLOOKUP($B20,'[75]Rekap Realisasi Jan- Okt'!$A:$E,4,FALSE))))</f>
        <v>0</v>
      </c>
      <c r="P20" s="243">
        <f t="shared" si="34"/>
        <v>0</v>
      </c>
      <c r="Q20" s="243">
        <f>IF(ISNA(VLOOKUP($B20,'[75]Rekap Realisasi Jan- Okt'!$A:$E,5,FALSE)),0,((VLOOKUP($B20,'[75]Rekap Realisasi Jan- Okt'!$A:$E,5,FALSE))))</f>
        <v>0</v>
      </c>
      <c r="R20" s="243">
        <f t="shared" si="35"/>
        <v>0</v>
      </c>
      <c r="S20" s="243">
        <f t="shared" si="36"/>
        <v>0</v>
      </c>
      <c r="T20" s="243">
        <f t="shared" si="37"/>
        <v>0</v>
      </c>
      <c r="U20" s="244">
        <f t="shared" si="6"/>
        <v>0</v>
      </c>
      <c r="V20" s="243">
        <f t="shared" si="38"/>
        <v>0</v>
      </c>
      <c r="W20" s="243">
        <f t="shared" si="39"/>
        <v>0</v>
      </c>
      <c r="X20" s="243">
        <f t="shared" si="40"/>
        <v>0</v>
      </c>
      <c r="Y20" s="244">
        <f t="shared" si="15"/>
        <v>0</v>
      </c>
      <c r="Z20" s="245" t="s">
        <v>241</v>
      </c>
      <c r="AA20" s="245" t="s">
        <v>241</v>
      </c>
      <c r="AB20" s="245" t="s">
        <v>241</v>
      </c>
      <c r="AC20" s="245" t="s">
        <v>241</v>
      </c>
      <c r="AD20" s="245" t="s">
        <v>241</v>
      </c>
      <c r="AE20" s="245" t="s">
        <v>241</v>
      </c>
      <c r="AF20" s="245" t="s">
        <v>241</v>
      </c>
      <c r="AG20" s="245" t="s">
        <v>241</v>
      </c>
      <c r="AH20" s="245" t="s">
        <v>241</v>
      </c>
      <c r="AI20" s="245" t="s">
        <v>241</v>
      </c>
      <c r="AJ20" s="245" t="s">
        <v>241</v>
      </c>
      <c r="AK20" s="245" t="s">
        <v>241</v>
      </c>
      <c r="AL20" s="245" t="s">
        <v>241</v>
      </c>
      <c r="AM20" s="245" t="s">
        <v>241</v>
      </c>
      <c r="AN20" s="245" t="s">
        <v>241</v>
      </c>
      <c r="AO20" s="245" t="s">
        <v>241</v>
      </c>
      <c r="AP20" s="245" t="s">
        <v>241</v>
      </c>
      <c r="AQ20" s="245" t="s">
        <v>241</v>
      </c>
      <c r="AR20" s="245" t="s">
        <v>241</v>
      </c>
      <c r="AS20" s="245" t="s">
        <v>241</v>
      </c>
      <c r="AT20" s="245" t="s">
        <v>241</v>
      </c>
      <c r="AU20" s="245" t="s">
        <v>241</v>
      </c>
      <c r="AV20" s="245" t="s">
        <v>241</v>
      </c>
      <c r="AW20" s="245" t="s">
        <v>241</v>
      </c>
      <c r="AX20" s="245" t="s">
        <v>241</v>
      </c>
      <c r="AY20" s="245" t="s">
        <v>241</v>
      </c>
      <c r="AZ20" s="245" t="s">
        <v>241</v>
      </c>
      <c r="BA20" s="245" t="s">
        <v>241</v>
      </c>
      <c r="BB20" s="245" t="s">
        <v>241</v>
      </c>
      <c r="BC20" s="245" t="s">
        <v>241</v>
      </c>
      <c r="BD20" s="245" t="s">
        <v>241</v>
      </c>
      <c r="BE20" s="245" t="s">
        <v>241</v>
      </c>
      <c r="BF20" s="245" t="s">
        <v>241</v>
      </c>
      <c r="BG20" s="245" t="s">
        <v>241</v>
      </c>
      <c r="BH20" s="245" t="s">
        <v>241</v>
      </c>
      <c r="BI20" s="245" t="s">
        <v>241</v>
      </c>
      <c r="BJ20" s="249" t="s">
        <v>241</v>
      </c>
      <c r="BK20" s="249" t="s">
        <v>241</v>
      </c>
      <c r="BL20" s="249" t="s">
        <v>241</v>
      </c>
      <c r="BM20" s="249" t="s">
        <v>241</v>
      </c>
      <c r="BN20" s="249" t="s">
        <v>241</v>
      </c>
      <c r="BO20" s="249" t="s">
        <v>241</v>
      </c>
      <c r="BP20" s="249" t="s">
        <v>241</v>
      </c>
      <c r="BQ20" s="249" t="s">
        <v>241</v>
      </c>
      <c r="BR20" s="249" t="s">
        <v>241</v>
      </c>
      <c r="BS20" s="249" t="s">
        <v>241</v>
      </c>
      <c r="BT20" s="249" t="s">
        <v>241</v>
      </c>
      <c r="BU20" s="249" t="s">
        <v>241</v>
      </c>
      <c r="BV20" s="249" t="s">
        <v>241</v>
      </c>
      <c r="BW20" s="249" t="s">
        <v>241</v>
      </c>
      <c r="BX20" s="249" t="s">
        <v>241</v>
      </c>
      <c r="BY20" s="249" t="s">
        <v>241</v>
      </c>
      <c r="BZ20" s="249" t="s">
        <v>241</v>
      </c>
      <c r="CA20" s="249" t="s">
        <v>241</v>
      </c>
      <c r="CB20" s="249" t="s">
        <v>241</v>
      </c>
      <c r="CC20" s="249" t="s">
        <v>241</v>
      </c>
      <c r="CD20" s="249" t="s">
        <v>241</v>
      </c>
      <c r="CE20" s="249" t="s">
        <v>241</v>
      </c>
      <c r="CF20" s="249" t="s">
        <v>241</v>
      </c>
      <c r="CG20" s="249" t="s">
        <v>241</v>
      </c>
      <c r="CH20" s="249" t="s">
        <v>241</v>
      </c>
      <c r="CI20" s="249" t="s">
        <v>241</v>
      </c>
      <c r="CJ20" s="249" t="s">
        <v>241</v>
      </c>
      <c r="CK20" s="249" t="s">
        <v>241</v>
      </c>
      <c r="CL20" s="249" t="s">
        <v>241</v>
      </c>
      <c r="CM20" s="249" t="s">
        <v>241</v>
      </c>
      <c r="CN20" s="249" t="s">
        <v>241</v>
      </c>
      <c r="CO20" s="249" t="s">
        <v>241</v>
      </c>
      <c r="CP20" s="249" t="s">
        <v>241</v>
      </c>
      <c r="CQ20" s="250">
        <f t="shared" si="41"/>
        <v>0</v>
      </c>
      <c r="CR20" s="250">
        <v>0</v>
      </c>
      <c r="CS20" s="251">
        <f t="shared" si="42"/>
        <v>0</v>
      </c>
      <c r="CT20" s="249" t="s">
        <v>241</v>
      </c>
      <c r="CU20" s="252">
        <f t="shared" si="43"/>
        <v>0</v>
      </c>
      <c r="CV20" s="250">
        <v>0</v>
      </c>
      <c r="CW20" s="253">
        <f t="shared" si="44"/>
        <v>0</v>
      </c>
      <c r="CX20" s="243">
        <f>IF(ISNA(VLOOKUP($B20,'[77]Jan- Mei'!$B:$F,4,FALSE)),0,((VLOOKUP($B20,'[77]Jan- Mei'!$B:$F,4,FALSE))))</f>
        <v>0</v>
      </c>
      <c r="CY20" s="243">
        <f t="shared" si="45"/>
        <v>0</v>
      </c>
      <c r="CZ20" s="243">
        <f>IF(ISNA(VLOOKUP($B20,'[77]Jan- Mei'!$B:$F,5,FALSE)),0,((VLOOKUP($B20,'[77]Jan- Mei'!$B:$F,5,FALSE))))</f>
        <v>0</v>
      </c>
      <c r="DA20" s="243" t="e">
        <f>IF(ISNA(VLOOKUP($B20,#REF!,6,FALSE)),0,((VLOOKUP($B20,#REF!,6,FALSE))))</f>
        <v>#REF!</v>
      </c>
      <c r="DB20" s="243" t="e">
        <f t="shared" si="46"/>
        <v>#REF!</v>
      </c>
      <c r="DC20" s="243" t="e">
        <f>IF(ISNA(VLOOKUP($B20,#REF!,7,FALSE)),0,((VLOOKUP($B20,#REF!,7,FALSE))))</f>
        <v>#REF!</v>
      </c>
      <c r="DD20" s="244" t="s">
        <v>241</v>
      </c>
      <c r="DE20" s="254" t="str">
        <f>IF(ISNA(VLOOKUP($B20,'[78]REAL SD BULAN'!$B:$AD,18,FALSE)),0,((VLOOKUP($B20,'[78]REAL SD BULAN'!$B:$AD,18,FALSE))))</f>
        <v>-</v>
      </c>
      <c r="DF20" s="249">
        <f>IF(ISNA(VLOOKUP($B20,'[78]REAL SD BULAN'!$B:$AD,19,FALSE)),0,((VLOOKUP($B20,'[78]REAL SD BULAN'!$B:$AD,19,FALSE))))</f>
        <v>0</v>
      </c>
      <c r="DG20" s="249">
        <f>IF(ISNA(VLOOKUP($B20,'[78]REAL SD BULAN'!$B:$AD,20,FALSE)),0,((VLOOKUP($B20,'[78]REAL SD BULAN'!$B:$AD,20,FALSE))))</f>
        <v>0</v>
      </c>
      <c r="DH20" s="249">
        <f>IF(ISNA(VLOOKUP($B20,'[78]REAL SD BULAN'!$B:$AD,21,FALSE)),0,((VLOOKUP($B20,'[78]REAL SD BULAN'!$B:$AD,21,FALSE))))</f>
        <v>0</v>
      </c>
      <c r="DI20" s="249" t="s">
        <v>241</v>
      </c>
      <c r="DJ20" s="249">
        <f>DK20*CR20</f>
        <v>0</v>
      </c>
      <c r="DK20" s="250">
        <v>0</v>
      </c>
      <c r="DL20" s="249" t="s">
        <v>241</v>
      </c>
      <c r="DM20" s="249" t="s">
        <v>241</v>
      </c>
      <c r="DN20" s="250">
        <f>DO20*CR20</f>
        <v>0</v>
      </c>
      <c r="DO20" s="250">
        <v>0</v>
      </c>
      <c r="DP20" s="251" t="s">
        <v>241</v>
      </c>
      <c r="DQ20" s="249" t="s">
        <v>241</v>
      </c>
      <c r="DR20" s="252">
        <f>DS20*CR20</f>
        <v>0</v>
      </c>
      <c r="DS20" s="250">
        <v>0</v>
      </c>
      <c r="DT20" s="253" t="s">
        <v>241</v>
      </c>
      <c r="DU20" s="256">
        <f>IF(ISNA(VLOOKUP($B20,'[79]Evaluasi Pesanan Jan- Feb'!$B:$BG,30,FALSE)),0,((VLOOKUP($B20,'[79]Evaluasi Pesanan Jan- Feb'!$B:$BG,30,FALSE))))</f>
        <v>0</v>
      </c>
      <c r="DV20" s="256">
        <f>IF(ISNA(VLOOKUP($B20,'[79]Evaluasi Pesanan Jan- Feb'!$B:$BG,30,FALSE)),0,((VLOOKUP($B20,'[79]Evaluasi Pesanan Jan- Feb'!$B:$BG,30,FALSE))))</f>
        <v>0</v>
      </c>
    </row>
    <row r="21" spans="1:126" s="221" customFormat="1" x14ac:dyDescent="0.2">
      <c r="A21" s="257">
        <f t="shared" si="31"/>
        <v>18</v>
      </c>
      <c r="B21" s="237">
        <v>11000165</v>
      </c>
      <c r="C21" s="405" t="s">
        <v>87</v>
      </c>
      <c r="D21" s="239" t="s">
        <v>236</v>
      </c>
      <c r="E21" s="240">
        <v>100</v>
      </c>
      <c r="F21" s="240">
        <v>10000</v>
      </c>
      <c r="G21" s="265" t="s">
        <v>56</v>
      </c>
      <c r="H21" s="242">
        <v>29142</v>
      </c>
      <c r="I21" s="243">
        <f>IF(ISNA(VLOOKUP($B21,'[74]Pesanan '!$A:$AE,28,FALSE)),0,((VLOOKUP($B21,'[74]Pesanan '!$A:$AE,28,FALSE))))</f>
        <v>0</v>
      </c>
      <c r="J21" s="243">
        <f t="shared" si="32"/>
        <v>0</v>
      </c>
      <c r="K21" s="243">
        <f>IF(ISNA(VLOOKUP($B21,'[74]Pesanan '!$A:$AE,29,FALSE)),0,((VLOOKUP($B21,'[74]Pesanan '!$A:$AE,29,FALSE))))</f>
        <v>0</v>
      </c>
      <c r="L21" s="243">
        <f>IF(ISNA(VLOOKUP($B21,'[74]Pesanan '!$A:$AE,30,FALSE)),0,((VLOOKUP($B21,'[74]Pesanan '!$A:$AE,30,FALSE))))</f>
        <v>0</v>
      </c>
      <c r="M21" s="243">
        <f t="shared" si="33"/>
        <v>0</v>
      </c>
      <c r="N21" s="243">
        <f>IF(ISNA(VLOOKUP($B21,'[74]Pesanan '!$A:$AE,31,FALSE)),0,((VLOOKUP($B21,'[74]Pesanan '!$A:$AE,31,FALSE))))</f>
        <v>0</v>
      </c>
      <c r="O21" s="243">
        <f>IF(ISNA(VLOOKUP($B21,'[75]Rekap Realisasi Jan- Okt'!$A:$E,4,FALSE)),0,((VLOOKUP($B21,'[75]Rekap Realisasi Jan- Okt'!$A:$E,4,FALSE))))</f>
        <v>0</v>
      </c>
      <c r="P21" s="243">
        <f t="shared" si="34"/>
        <v>0</v>
      </c>
      <c r="Q21" s="243">
        <f>IF(ISNA(VLOOKUP($B21,'[75]Rekap Realisasi Jan- Okt'!$A:$E,5,FALSE)),0,((VLOOKUP($B21,'[75]Rekap Realisasi Jan- Okt'!$A:$E,5,FALSE))))</f>
        <v>0</v>
      </c>
      <c r="R21" s="243">
        <f t="shared" si="35"/>
        <v>0</v>
      </c>
      <c r="S21" s="243">
        <f t="shared" si="36"/>
        <v>0</v>
      </c>
      <c r="T21" s="243">
        <f t="shared" si="37"/>
        <v>0</v>
      </c>
      <c r="U21" s="244">
        <f t="shared" si="6"/>
        <v>0</v>
      </c>
      <c r="V21" s="243">
        <f t="shared" si="38"/>
        <v>0</v>
      </c>
      <c r="W21" s="243">
        <f t="shared" si="39"/>
        <v>0</v>
      </c>
      <c r="X21" s="243">
        <f t="shared" si="40"/>
        <v>0</v>
      </c>
      <c r="Y21" s="244">
        <f t="shared" si="15"/>
        <v>0</v>
      </c>
      <c r="Z21" s="245" t="s">
        <v>241</v>
      </c>
      <c r="AA21" s="245" t="s">
        <v>241</v>
      </c>
      <c r="AB21" s="245" t="s">
        <v>241</v>
      </c>
      <c r="AC21" s="245" t="s">
        <v>241</v>
      </c>
      <c r="AD21" s="245" t="s">
        <v>241</v>
      </c>
      <c r="AE21" s="245" t="s">
        <v>241</v>
      </c>
      <c r="AF21" s="245" t="s">
        <v>241</v>
      </c>
      <c r="AG21" s="245" t="s">
        <v>241</v>
      </c>
      <c r="AH21" s="245" t="s">
        <v>241</v>
      </c>
      <c r="AI21" s="245" t="s">
        <v>241</v>
      </c>
      <c r="AJ21" s="245" t="s">
        <v>241</v>
      </c>
      <c r="AK21" s="245" t="s">
        <v>241</v>
      </c>
      <c r="AL21" s="245" t="s">
        <v>241</v>
      </c>
      <c r="AM21" s="245" t="s">
        <v>241</v>
      </c>
      <c r="AN21" s="245" t="s">
        <v>241</v>
      </c>
      <c r="AO21" s="245" t="s">
        <v>241</v>
      </c>
      <c r="AP21" s="245" t="s">
        <v>241</v>
      </c>
      <c r="AQ21" s="245" t="s">
        <v>241</v>
      </c>
      <c r="AR21" s="245" t="s">
        <v>241</v>
      </c>
      <c r="AS21" s="245" t="s">
        <v>241</v>
      </c>
      <c r="AT21" s="245" t="s">
        <v>241</v>
      </c>
      <c r="AU21" s="245" t="s">
        <v>241</v>
      </c>
      <c r="AV21" s="245" t="s">
        <v>241</v>
      </c>
      <c r="AW21" s="245" t="s">
        <v>241</v>
      </c>
      <c r="AX21" s="245" t="s">
        <v>241</v>
      </c>
      <c r="AY21" s="245" t="s">
        <v>241</v>
      </c>
      <c r="AZ21" s="245" t="s">
        <v>241</v>
      </c>
      <c r="BA21" s="245" t="s">
        <v>241</v>
      </c>
      <c r="BB21" s="245" t="s">
        <v>241</v>
      </c>
      <c r="BC21" s="245" t="s">
        <v>241</v>
      </c>
      <c r="BD21" s="245" t="s">
        <v>241</v>
      </c>
      <c r="BE21" s="245" t="s">
        <v>241</v>
      </c>
      <c r="BF21" s="245" t="s">
        <v>241</v>
      </c>
      <c r="BG21" s="245" t="s">
        <v>241</v>
      </c>
      <c r="BH21" s="245" t="s">
        <v>241</v>
      </c>
      <c r="BI21" s="245" t="s">
        <v>241</v>
      </c>
      <c r="BJ21" s="249" t="s">
        <v>241</v>
      </c>
      <c r="BK21" s="249" t="s">
        <v>241</v>
      </c>
      <c r="BL21" s="249" t="s">
        <v>241</v>
      </c>
      <c r="BM21" s="249" t="s">
        <v>241</v>
      </c>
      <c r="BN21" s="249" t="s">
        <v>241</v>
      </c>
      <c r="BO21" s="249" t="s">
        <v>241</v>
      </c>
      <c r="BP21" s="249" t="s">
        <v>241</v>
      </c>
      <c r="BQ21" s="249" t="s">
        <v>241</v>
      </c>
      <c r="BR21" s="249" t="s">
        <v>241</v>
      </c>
      <c r="BS21" s="249" t="s">
        <v>241</v>
      </c>
      <c r="BT21" s="249" t="s">
        <v>241</v>
      </c>
      <c r="BU21" s="249" t="s">
        <v>241</v>
      </c>
      <c r="BV21" s="249" t="s">
        <v>241</v>
      </c>
      <c r="BW21" s="249" t="s">
        <v>241</v>
      </c>
      <c r="BX21" s="249" t="s">
        <v>241</v>
      </c>
      <c r="BY21" s="249" t="s">
        <v>241</v>
      </c>
      <c r="BZ21" s="249" t="s">
        <v>241</v>
      </c>
      <c r="CA21" s="249" t="s">
        <v>241</v>
      </c>
      <c r="CB21" s="249" t="s">
        <v>241</v>
      </c>
      <c r="CC21" s="249" t="s">
        <v>241</v>
      </c>
      <c r="CD21" s="249" t="s">
        <v>241</v>
      </c>
      <c r="CE21" s="249" t="s">
        <v>241</v>
      </c>
      <c r="CF21" s="249" t="s">
        <v>241</v>
      </c>
      <c r="CG21" s="249" t="s">
        <v>241</v>
      </c>
      <c r="CH21" s="249" t="s">
        <v>241</v>
      </c>
      <c r="CI21" s="249" t="s">
        <v>241</v>
      </c>
      <c r="CJ21" s="249" t="s">
        <v>241</v>
      </c>
      <c r="CK21" s="249" t="s">
        <v>241</v>
      </c>
      <c r="CL21" s="249" t="s">
        <v>241</v>
      </c>
      <c r="CM21" s="249" t="s">
        <v>241</v>
      </c>
      <c r="CN21" s="249" t="s">
        <v>241</v>
      </c>
      <c r="CO21" s="249" t="s">
        <v>241</v>
      </c>
      <c r="CP21" s="249" t="s">
        <v>241</v>
      </c>
      <c r="CQ21" s="250">
        <f t="shared" si="41"/>
        <v>0</v>
      </c>
      <c r="CR21" s="250">
        <v>0</v>
      </c>
      <c r="CS21" s="251">
        <f t="shared" si="42"/>
        <v>0</v>
      </c>
      <c r="CT21" s="249" t="s">
        <v>241</v>
      </c>
      <c r="CU21" s="252">
        <f t="shared" si="43"/>
        <v>0</v>
      </c>
      <c r="CV21" s="250">
        <v>0</v>
      </c>
      <c r="CW21" s="253">
        <f t="shared" si="44"/>
        <v>0</v>
      </c>
      <c r="CX21" s="243">
        <f>IF(ISNA(VLOOKUP($B21,'[77]Jan- Mei'!$B:$F,4,FALSE)),0,((VLOOKUP($B21,'[77]Jan- Mei'!$B:$F,4,FALSE))))</f>
        <v>0</v>
      </c>
      <c r="CY21" s="243">
        <f t="shared" si="45"/>
        <v>0</v>
      </c>
      <c r="CZ21" s="243">
        <f>IF(ISNA(VLOOKUP($B21,'[77]Jan- Mei'!$B:$F,5,FALSE)),0,((VLOOKUP($B21,'[77]Jan- Mei'!$B:$F,5,FALSE))))</f>
        <v>0</v>
      </c>
      <c r="DA21" s="243" t="e">
        <f>IF(ISNA(VLOOKUP($B21,#REF!,6,FALSE)),0,((VLOOKUP($B21,#REF!,6,FALSE))))</f>
        <v>#REF!</v>
      </c>
      <c r="DB21" s="243" t="e">
        <f t="shared" si="46"/>
        <v>#REF!</v>
      </c>
      <c r="DC21" s="243" t="e">
        <f>IF(ISNA(VLOOKUP($B21,#REF!,7,FALSE)),0,((VLOOKUP($B21,#REF!,7,FALSE))))</f>
        <v>#REF!</v>
      </c>
      <c r="DD21" s="244" t="s">
        <v>241</v>
      </c>
      <c r="DE21" s="254" t="str">
        <f>IF(ISNA(VLOOKUP($B21,'[78]REAL SD BULAN'!$B:$AD,18,FALSE)),0,((VLOOKUP($B21,'[78]REAL SD BULAN'!$B:$AD,18,FALSE))))</f>
        <v>-</v>
      </c>
      <c r="DF21" s="249">
        <f>IF(ISNA(VLOOKUP($B21,'[78]REAL SD BULAN'!$B:$AD,19,FALSE)),0,((VLOOKUP($B21,'[78]REAL SD BULAN'!$B:$AD,19,FALSE))))</f>
        <v>0</v>
      </c>
      <c r="DG21" s="249">
        <f>IF(ISNA(VLOOKUP($B21,'[78]REAL SD BULAN'!$B:$AD,20,FALSE)),0,((VLOOKUP($B21,'[78]REAL SD BULAN'!$B:$AD,20,FALSE))))</f>
        <v>0</v>
      </c>
      <c r="DH21" s="249">
        <f>IF(ISNA(VLOOKUP($B21,'[78]REAL SD BULAN'!$B:$AD,21,FALSE)),0,((VLOOKUP($B21,'[78]REAL SD BULAN'!$B:$AD,21,FALSE))))</f>
        <v>0</v>
      </c>
      <c r="DI21" s="249" t="s">
        <v>241</v>
      </c>
      <c r="DJ21" s="249">
        <f>DK21*CR21</f>
        <v>0</v>
      </c>
      <c r="DK21" s="250">
        <v>0</v>
      </c>
      <c r="DL21" s="249" t="s">
        <v>241</v>
      </c>
      <c r="DM21" s="249" t="s">
        <v>241</v>
      </c>
      <c r="DN21" s="250">
        <f>DO21*CR21</f>
        <v>0</v>
      </c>
      <c r="DO21" s="250">
        <v>0</v>
      </c>
      <c r="DP21" s="251" t="s">
        <v>241</v>
      </c>
      <c r="DQ21" s="249" t="s">
        <v>241</v>
      </c>
      <c r="DR21" s="252">
        <f>DS21*CR21</f>
        <v>0</v>
      </c>
      <c r="DS21" s="250">
        <v>0</v>
      </c>
      <c r="DT21" s="253" t="s">
        <v>241</v>
      </c>
      <c r="DU21" s="256">
        <f>IF(ISNA(VLOOKUP($B21,'[79]Evaluasi Pesanan Jan- Feb'!$B:$BG,30,FALSE)),0,((VLOOKUP($B21,'[79]Evaluasi Pesanan Jan- Feb'!$B:$BG,30,FALSE))))</f>
        <v>0</v>
      </c>
      <c r="DV21" s="256">
        <f>IF(ISNA(VLOOKUP($B21,'[79]Evaluasi Pesanan Jan- Feb'!$B:$BG,30,FALSE)),0,((VLOOKUP($B21,'[79]Evaluasi Pesanan Jan- Feb'!$B:$BG,30,FALSE))))</f>
        <v>0</v>
      </c>
    </row>
    <row r="22" spans="1:126" s="223" customFormat="1" ht="59.25" customHeight="1" x14ac:dyDescent="0.2">
      <c r="A22" s="237">
        <f t="shared" si="31"/>
        <v>19</v>
      </c>
      <c r="B22" s="237">
        <v>11000175</v>
      </c>
      <c r="C22" s="405" t="s">
        <v>307</v>
      </c>
      <c r="D22" s="239" t="s">
        <v>236</v>
      </c>
      <c r="E22" s="240">
        <v>1</v>
      </c>
      <c r="F22" s="240">
        <v>15000</v>
      </c>
      <c r="G22" s="265" t="s">
        <v>252</v>
      </c>
      <c r="H22" s="242">
        <v>4322</v>
      </c>
      <c r="I22" s="243">
        <f>IF(ISNA(VLOOKUP($B22,'[74]Pesanan '!$A:$AE,28,FALSE)),0,((VLOOKUP($B22,'[74]Pesanan '!$A:$AE,28,FALSE))))</f>
        <v>0</v>
      </c>
      <c r="J22" s="243">
        <f t="shared" si="32"/>
        <v>0</v>
      </c>
      <c r="K22" s="243">
        <f>IF(ISNA(VLOOKUP($B22,'[74]Pesanan '!$A:$AE,29,FALSE)),0,((VLOOKUP($B22,'[74]Pesanan '!$A:$AE,29,FALSE))))</f>
        <v>0</v>
      </c>
      <c r="L22" s="243">
        <f>IF(ISNA(VLOOKUP($B22,'[74]Pesanan '!$A:$AE,30,FALSE)),0,((VLOOKUP($B22,'[74]Pesanan '!$A:$AE,30,FALSE))))</f>
        <v>0</v>
      </c>
      <c r="M22" s="243">
        <f t="shared" si="33"/>
        <v>0</v>
      </c>
      <c r="N22" s="243">
        <f>IF(ISNA(VLOOKUP($B22,'[74]Pesanan '!$A:$AE,31,FALSE)),0,((VLOOKUP($B22,'[74]Pesanan '!$A:$AE,31,FALSE))))</f>
        <v>0</v>
      </c>
      <c r="O22" s="243">
        <f>IF(ISNA(VLOOKUP($B22,'[75]Rekap Realisasi Jan- Okt'!$A:$E,4,FALSE)),0,((VLOOKUP($B22,'[75]Rekap Realisasi Jan- Okt'!$A:$E,4,FALSE))))</f>
        <v>0</v>
      </c>
      <c r="P22" s="243">
        <f t="shared" si="34"/>
        <v>0</v>
      </c>
      <c r="Q22" s="243">
        <f>IF(ISNA(VLOOKUP($B22,'[75]Rekap Realisasi Jan- Okt'!$A:$E,5,FALSE)),0,((VLOOKUP($B22,'[75]Rekap Realisasi Jan- Okt'!$A:$E,5,FALSE))))</f>
        <v>0</v>
      </c>
      <c r="R22" s="243">
        <f t="shared" si="35"/>
        <v>0</v>
      </c>
      <c r="S22" s="243">
        <f t="shared" si="36"/>
        <v>0</v>
      </c>
      <c r="T22" s="243">
        <f t="shared" si="37"/>
        <v>0</v>
      </c>
      <c r="U22" s="244">
        <f t="shared" si="6"/>
        <v>0</v>
      </c>
      <c r="V22" s="243">
        <f t="shared" si="38"/>
        <v>0</v>
      </c>
      <c r="W22" s="243">
        <f t="shared" si="39"/>
        <v>0</v>
      </c>
      <c r="X22" s="243">
        <f t="shared" si="40"/>
        <v>0</v>
      </c>
      <c r="Y22" s="244">
        <f t="shared" si="15"/>
        <v>0</v>
      </c>
      <c r="Z22" s="245" t="s">
        <v>241</v>
      </c>
      <c r="AA22" s="245" t="s">
        <v>241</v>
      </c>
      <c r="AB22" s="245" t="s">
        <v>241</v>
      </c>
      <c r="AC22" s="245" t="s">
        <v>241</v>
      </c>
      <c r="AD22" s="245" t="s">
        <v>241</v>
      </c>
      <c r="AE22" s="245" t="s">
        <v>241</v>
      </c>
      <c r="AF22" s="245" t="s">
        <v>241</v>
      </c>
      <c r="AG22" s="245" t="s">
        <v>241</v>
      </c>
      <c r="AH22" s="245" t="s">
        <v>241</v>
      </c>
      <c r="AI22" s="245" t="s">
        <v>241</v>
      </c>
      <c r="AJ22" s="245" t="s">
        <v>241</v>
      </c>
      <c r="AK22" s="245" t="s">
        <v>241</v>
      </c>
      <c r="AL22" s="245" t="s">
        <v>241</v>
      </c>
      <c r="AM22" s="245" t="s">
        <v>241</v>
      </c>
      <c r="AN22" s="245" t="s">
        <v>241</v>
      </c>
      <c r="AO22" s="245" t="s">
        <v>241</v>
      </c>
      <c r="AP22" s="245" t="s">
        <v>241</v>
      </c>
      <c r="AQ22" s="245" t="s">
        <v>241</v>
      </c>
      <c r="AR22" s="245" t="s">
        <v>241</v>
      </c>
      <c r="AS22" s="245" t="s">
        <v>241</v>
      </c>
      <c r="AT22" s="245" t="s">
        <v>241</v>
      </c>
      <c r="AU22" s="245" t="s">
        <v>241</v>
      </c>
      <c r="AV22" s="245" t="s">
        <v>241</v>
      </c>
      <c r="AW22" s="245" t="s">
        <v>241</v>
      </c>
      <c r="AX22" s="245" t="s">
        <v>241</v>
      </c>
      <c r="AY22" s="245" t="s">
        <v>241</v>
      </c>
      <c r="AZ22" s="245" t="s">
        <v>241</v>
      </c>
      <c r="BA22" s="245" t="s">
        <v>241</v>
      </c>
      <c r="BB22" s="245" t="s">
        <v>241</v>
      </c>
      <c r="BC22" s="245" t="s">
        <v>241</v>
      </c>
      <c r="BD22" s="245" t="s">
        <v>241</v>
      </c>
      <c r="BE22" s="245" t="s">
        <v>241</v>
      </c>
      <c r="BF22" s="245" t="s">
        <v>241</v>
      </c>
      <c r="BG22" s="245" t="s">
        <v>241</v>
      </c>
      <c r="BH22" s="245" t="s">
        <v>241</v>
      </c>
      <c r="BI22" s="245" t="s">
        <v>241</v>
      </c>
      <c r="BJ22" s="249" t="s">
        <v>241</v>
      </c>
      <c r="BK22" s="249" t="s">
        <v>241</v>
      </c>
      <c r="BL22" s="249" t="s">
        <v>241</v>
      </c>
      <c r="BM22" s="249" t="s">
        <v>241</v>
      </c>
      <c r="BN22" s="249" t="s">
        <v>241</v>
      </c>
      <c r="BO22" s="249" t="s">
        <v>241</v>
      </c>
      <c r="BP22" s="249" t="s">
        <v>241</v>
      </c>
      <c r="BQ22" s="249" t="s">
        <v>241</v>
      </c>
      <c r="BR22" s="249" t="s">
        <v>241</v>
      </c>
      <c r="BS22" s="249" t="s">
        <v>241</v>
      </c>
      <c r="BT22" s="249" t="s">
        <v>241</v>
      </c>
      <c r="BU22" s="249" t="s">
        <v>241</v>
      </c>
      <c r="BV22" s="249" t="s">
        <v>241</v>
      </c>
      <c r="BW22" s="249" t="s">
        <v>241</v>
      </c>
      <c r="BX22" s="249" t="s">
        <v>241</v>
      </c>
      <c r="BY22" s="249" t="s">
        <v>241</v>
      </c>
      <c r="BZ22" s="249" t="s">
        <v>241</v>
      </c>
      <c r="CA22" s="249" t="s">
        <v>241</v>
      </c>
      <c r="CB22" s="249" t="s">
        <v>241</v>
      </c>
      <c r="CC22" s="249" t="s">
        <v>241</v>
      </c>
      <c r="CD22" s="249" t="s">
        <v>241</v>
      </c>
      <c r="CE22" s="249" t="s">
        <v>241</v>
      </c>
      <c r="CF22" s="249" t="s">
        <v>241</v>
      </c>
      <c r="CG22" s="249" t="s">
        <v>241</v>
      </c>
      <c r="CH22" s="243">
        <f>IF(ISNA(VLOOKUP($B22,[76]Sheet3!$B:$H,6,FALSE)),0,((VLOOKUP($B22,[76]Sheet3!$B:$H,6,FALSE))))</f>
        <v>0</v>
      </c>
      <c r="CI22" s="243">
        <f>CH22/F22</f>
        <v>0</v>
      </c>
      <c r="CJ22" s="243">
        <f>IF(ISNA(VLOOKUP($B22,[76]Sheet3!$B:$H,7,FALSE)),0,((VLOOKUP($B22,[76]Sheet3!$B:$H,7,FALSE))))</f>
        <v>0</v>
      </c>
      <c r="CK22" s="244">
        <v>0</v>
      </c>
      <c r="CL22" s="249" t="s">
        <v>241</v>
      </c>
      <c r="CM22" s="249">
        <f t="shared" ref="CM22:CM29" si="47">CN22*F22</f>
        <v>0</v>
      </c>
      <c r="CN22" s="249">
        <v>0</v>
      </c>
      <c r="CO22" s="249">
        <f t="shared" ref="CO22:CO29" si="48">CM22*H22</f>
        <v>0</v>
      </c>
      <c r="CP22" s="249" t="s">
        <v>241</v>
      </c>
      <c r="CQ22" s="250">
        <f t="shared" si="41"/>
        <v>0</v>
      </c>
      <c r="CR22" s="249">
        <v>0</v>
      </c>
      <c r="CS22" s="251">
        <f t="shared" si="42"/>
        <v>0</v>
      </c>
      <c r="CT22" s="249" t="s">
        <v>241</v>
      </c>
      <c r="CU22" s="252">
        <f t="shared" si="43"/>
        <v>0</v>
      </c>
      <c r="CV22" s="253">
        <v>0</v>
      </c>
      <c r="CW22" s="253">
        <f t="shared" si="44"/>
        <v>0</v>
      </c>
      <c r="CX22" s="243">
        <f>IF(ISNA(VLOOKUP($B22,'[77]Jan- Mei'!$B:$F,4,FALSE)),0,((VLOOKUP($B22,'[77]Jan- Mei'!$B:$F,4,FALSE))))</f>
        <v>0</v>
      </c>
      <c r="CY22" s="243">
        <f t="shared" si="45"/>
        <v>0</v>
      </c>
      <c r="CZ22" s="243">
        <f>IF(ISNA(VLOOKUP($B22,'[77]Jan- Mei'!$B:$F,5,FALSE)),0,((VLOOKUP($B22,'[77]Jan- Mei'!$B:$F,5,FALSE))))</f>
        <v>0</v>
      </c>
      <c r="DA22" s="243" t="e">
        <f>IF(ISNA(VLOOKUP($B22,#REF!,6,FALSE)),0,((VLOOKUP($B22,#REF!,6,FALSE))))</f>
        <v>#REF!</v>
      </c>
      <c r="DB22" s="243" t="e">
        <f t="shared" si="46"/>
        <v>#REF!</v>
      </c>
      <c r="DC22" s="243" t="e">
        <f>IF(ISNA(VLOOKUP($B22,#REF!,7,FALSE)),0,((VLOOKUP($B22,#REF!,7,FALSE))))</f>
        <v>#REF!</v>
      </c>
      <c r="DD22" s="244" t="s">
        <v>241</v>
      </c>
      <c r="DE22" s="254" t="str">
        <f>IF(ISNA(VLOOKUP($B22,'[78]REAL SD BULAN'!$B:$AD,18,FALSE)),0,((VLOOKUP($B22,'[78]REAL SD BULAN'!$B:$AD,18,FALSE))))</f>
        <v>-</v>
      </c>
      <c r="DF22" s="249">
        <f>IF(ISNA(VLOOKUP($B22,'[78]REAL SD BULAN'!$B:$AD,19,FALSE)),0,((VLOOKUP($B22,'[78]REAL SD BULAN'!$B:$AD,19,FALSE))))</f>
        <v>0</v>
      </c>
      <c r="DG22" s="249">
        <f>IF(ISNA(VLOOKUP($B22,'[78]REAL SD BULAN'!$B:$AD,20,FALSE)),0,((VLOOKUP($B22,'[78]REAL SD BULAN'!$B:$AD,20,FALSE))))</f>
        <v>0</v>
      </c>
      <c r="DH22" s="249">
        <f>IF(ISNA(VLOOKUP($B22,'[78]REAL SD BULAN'!$B:$AD,21,FALSE)),0,((VLOOKUP($B22,'[78]REAL SD BULAN'!$B:$AD,21,FALSE))))</f>
        <v>0</v>
      </c>
      <c r="DI22" s="249" t="s">
        <v>241</v>
      </c>
      <c r="DJ22" s="249">
        <f>DK22*CR22</f>
        <v>0</v>
      </c>
      <c r="DK22" s="250">
        <v>0</v>
      </c>
      <c r="DL22" s="249" t="s">
        <v>241</v>
      </c>
      <c r="DM22" s="249" t="s">
        <v>241</v>
      </c>
      <c r="DN22" s="249" t="s">
        <v>241</v>
      </c>
      <c r="DO22" s="249">
        <f>DP22*CW22</f>
        <v>0</v>
      </c>
      <c r="DP22" s="250">
        <v>0</v>
      </c>
      <c r="DQ22" s="249" t="s">
        <v>241</v>
      </c>
      <c r="DR22" s="249">
        <f>DS22*CZ22</f>
        <v>0</v>
      </c>
      <c r="DS22" s="250">
        <v>0</v>
      </c>
      <c r="DT22" s="249" t="s">
        <v>241</v>
      </c>
      <c r="DU22" s="256">
        <f>IF(ISNA(VLOOKUP($B22,'[79]Evaluasi Pesanan Jan- Feb'!$B:$BG,30,FALSE)),0,((VLOOKUP($B22,'[79]Evaluasi Pesanan Jan- Feb'!$B:$BG,30,FALSE))))</f>
        <v>0</v>
      </c>
      <c r="DV22" s="256">
        <f>IF(ISNA(VLOOKUP($B22,'[79]Evaluasi Pesanan Jan- Feb'!$B:$BG,30,FALSE)),0,((VLOOKUP($B22,'[79]Evaluasi Pesanan Jan- Feb'!$B:$BG,30,FALSE))))</f>
        <v>0</v>
      </c>
    </row>
    <row r="23" spans="1:126" s="223" customFormat="1" ht="59.25" customHeight="1" x14ac:dyDescent="0.2">
      <c r="A23" s="257">
        <f t="shared" si="31"/>
        <v>20</v>
      </c>
      <c r="B23" s="237">
        <v>11000185</v>
      </c>
      <c r="C23" s="405" t="s">
        <v>101</v>
      </c>
      <c r="D23" s="239" t="s">
        <v>236</v>
      </c>
      <c r="E23" s="240">
        <v>100</v>
      </c>
      <c r="F23" s="240">
        <v>15000</v>
      </c>
      <c r="G23" s="241" t="s">
        <v>56</v>
      </c>
      <c r="H23" s="242">
        <v>12519</v>
      </c>
      <c r="I23" s="243">
        <f>IF(ISNA(VLOOKUP($B23,'[74]Pesanan '!$A:$AE,28,FALSE)),0,((VLOOKUP($B23,'[74]Pesanan '!$A:$AE,28,FALSE))))</f>
        <v>0</v>
      </c>
      <c r="J23" s="243">
        <f t="shared" si="32"/>
        <v>0</v>
      </c>
      <c r="K23" s="243">
        <f>IF(ISNA(VLOOKUP($B23,'[74]Pesanan '!$A:$AE,29,FALSE)),0,((VLOOKUP($B23,'[74]Pesanan '!$A:$AE,29,FALSE))))</f>
        <v>0</v>
      </c>
      <c r="L23" s="243">
        <f>IF(ISNA(VLOOKUP($B23,'[74]Pesanan '!$A:$AE,30,FALSE)),0,((VLOOKUP($B23,'[74]Pesanan '!$A:$AE,30,FALSE))))</f>
        <v>0</v>
      </c>
      <c r="M23" s="243">
        <f t="shared" si="33"/>
        <v>0</v>
      </c>
      <c r="N23" s="243">
        <f>IF(ISNA(VLOOKUP($B23,'[74]Pesanan '!$A:$AE,31,FALSE)),0,((VLOOKUP($B23,'[74]Pesanan '!$A:$AE,31,FALSE))))</f>
        <v>0</v>
      </c>
      <c r="O23" s="243">
        <f>IF(ISNA(VLOOKUP($B23,'[75]Rekap Realisasi Jan- Okt'!$A:$E,4,FALSE)),0,((VLOOKUP($B23,'[75]Rekap Realisasi Jan- Okt'!$A:$E,4,FALSE))))</f>
        <v>0</v>
      </c>
      <c r="P23" s="243">
        <f t="shared" si="34"/>
        <v>0</v>
      </c>
      <c r="Q23" s="243">
        <f>IF(ISNA(VLOOKUP($B23,'[75]Rekap Realisasi Jan- Okt'!$A:$E,5,FALSE)),0,((VLOOKUP($B23,'[75]Rekap Realisasi Jan- Okt'!$A:$E,5,FALSE))))</f>
        <v>0</v>
      </c>
      <c r="R23" s="243">
        <f t="shared" si="35"/>
        <v>0</v>
      </c>
      <c r="S23" s="243">
        <f t="shared" si="36"/>
        <v>0</v>
      </c>
      <c r="T23" s="243">
        <f t="shared" si="37"/>
        <v>0</v>
      </c>
      <c r="U23" s="244">
        <f t="shared" si="6"/>
        <v>0</v>
      </c>
      <c r="V23" s="243">
        <f t="shared" si="38"/>
        <v>0</v>
      </c>
      <c r="W23" s="243">
        <f t="shared" si="39"/>
        <v>0</v>
      </c>
      <c r="X23" s="243">
        <f t="shared" si="40"/>
        <v>0</v>
      </c>
      <c r="Y23" s="244">
        <f t="shared" si="15"/>
        <v>0</v>
      </c>
      <c r="Z23" s="245" t="s">
        <v>241</v>
      </c>
      <c r="AA23" s="245" t="s">
        <v>241</v>
      </c>
      <c r="AB23" s="245" t="s">
        <v>241</v>
      </c>
      <c r="AC23" s="245" t="s">
        <v>241</v>
      </c>
      <c r="AD23" s="245" t="s">
        <v>241</v>
      </c>
      <c r="AE23" s="245" t="s">
        <v>241</v>
      </c>
      <c r="AF23" s="245" t="s">
        <v>241</v>
      </c>
      <c r="AG23" s="245" t="s">
        <v>241</v>
      </c>
      <c r="AH23" s="245" t="s">
        <v>241</v>
      </c>
      <c r="AI23" s="245" t="s">
        <v>241</v>
      </c>
      <c r="AJ23" s="245" t="s">
        <v>241</v>
      </c>
      <c r="AK23" s="245" t="s">
        <v>241</v>
      </c>
      <c r="AL23" s="245" t="s">
        <v>241</v>
      </c>
      <c r="AM23" s="245" t="s">
        <v>241</v>
      </c>
      <c r="AN23" s="245" t="s">
        <v>241</v>
      </c>
      <c r="AO23" s="245" t="s">
        <v>241</v>
      </c>
      <c r="AP23" s="245" t="s">
        <v>241</v>
      </c>
      <c r="AQ23" s="245" t="s">
        <v>241</v>
      </c>
      <c r="AR23" s="245" t="s">
        <v>241</v>
      </c>
      <c r="AS23" s="245" t="s">
        <v>241</v>
      </c>
      <c r="AT23" s="245" t="s">
        <v>241</v>
      </c>
      <c r="AU23" s="245" t="s">
        <v>241</v>
      </c>
      <c r="AV23" s="245" t="s">
        <v>241</v>
      </c>
      <c r="AW23" s="245" t="s">
        <v>241</v>
      </c>
      <c r="AX23" s="245" t="s">
        <v>241</v>
      </c>
      <c r="AY23" s="245" t="s">
        <v>241</v>
      </c>
      <c r="AZ23" s="245" t="s">
        <v>241</v>
      </c>
      <c r="BA23" s="245" t="s">
        <v>241</v>
      </c>
      <c r="BB23" s="245" t="s">
        <v>241</v>
      </c>
      <c r="BC23" s="245" t="s">
        <v>241</v>
      </c>
      <c r="BD23" s="245" t="s">
        <v>241</v>
      </c>
      <c r="BE23" s="245" t="s">
        <v>241</v>
      </c>
      <c r="BF23" s="245" t="s">
        <v>241</v>
      </c>
      <c r="BG23" s="245" t="s">
        <v>241</v>
      </c>
      <c r="BH23" s="245" t="s">
        <v>241</v>
      </c>
      <c r="BI23" s="245" t="s">
        <v>241</v>
      </c>
      <c r="BJ23" s="249" t="s">
        <v>241</v>
      </c>
      <c r="BK23" s="249" t="s">
        <v>241</v>
      </c>
      <c r="BL23" s="249" t="s">
        <v>241</v>
      </c>
      <c r="BM23" s="249" t="s">
        <v>241</v>
      </c>
      <c r="BN23" s="249" t="s">
        <v>241</v>
      </c>
      <c r="BO23" s="249" t="s">
        <v>241</v>
      </c>
      <c r="BP23" s="249" t="s">
        <v>241</v>
      </c>
      <c r="BQ23" s="249" t="s">
        <v>241</v>
      </c>
      <c r="BR23" s="249" t="s">
        <v>241</v>
      </c>
      <c r="BS23" s="249" t="s">
        <v>241</v>
      </c>
      <c r="BT23" s="249" t="s">
        <v>241</v>
      </c>
      <c r="BU23" s="249" t="s">
        <v>241</v>
      </c>
      <c r="BV23" s="249" t="s">
        <v>241</v>
      </c>
      <c r="BW23" s="249" t="s">
        <v>241</v>
      </c>
      <c r="BX23" s="249" t="s">
        <v>241</v>
      </c>
      <c r="BY23" s="249" t="s">
        <v>241</v>
      </c>
      <c r="BZ23" s="249" t="s">
        <v>241</v>
      </c>
      <c r="CA23" s="249" t="s">
        <v>241</v>
      </c>
      <c r="CB23" s="249" t="s">
        <v>241</v>
      </c>
      <c r="CC23" s="249" t="s">
        <v>241</v>
      </c>
      <c r="CD23" s="249" t="s">
        <v>241</v>
      </c>
      <c r="CE23" s="249" t="s">
        <v>241</v>
      </c>
      <c r="CF23" s="249" t="s">
        <v>241</v>
      </c>
      <c r="CG23" s="249" t="s">
        <v>241</v>
      </c>
      <c r="CH23" s="243">
        <f>IF(ISNA(VLOOKUP($B23,[76]Sheet3!$B:$H,6,FALSE)),0,((VLOOKUP($B23,[76]Sheet3!$B:$H,6,FALSE))))</f>
        <v>0</v>
      </c>
      <c r="CI23" s="243">
        <f>CH23/F23</f>
        <v>0</v>
      </c>
      <c r="CJ23" s="243">
        <f>IF(ISNA(VLOOKUP($B23,[76]Sheet3!$B:$H,7,FALSE)),0,((VLOOKUP($B23,[76]Sheet3!$B:$H,7,FALSE))))</f>
        <v>0</v>
      </c>
      <c r="CK23" s="244">
        <v>0</v>
      </c>
      <c r="CL23" s="249" t="s">
        <v>241</v>
      </c>
      <c r="CM23" s="249">
        <f t="shared" si="47"/>
        <v>0</v>
      </c>
      <c r="CN23" s="249">
        <v>0</v>
      </c>
      <c r="CO23" s="249">
        <f t="shared" si="48"/>
        <v>0</v>
      </c>
      <c r="CP23" s="249" t="s">
        <v>241</v>
      </c>
      <c r="CQ23" s="250">
        <f t="shared" si="41"/>
        <v>0</v>
      </c>
      <c r="CR23" s="249">
        <v>0</v>
      </c>
      <c r="CS23" s="251">
        <f t="shared" si="42"/>
        <v>0</v>
      </c>
      <c r="CT23" s="249" t="s">
        <v>241</v>
      </c>
      <c r="CU23" s="252">
        <f t="shared" si="43"/>
        <v>0</v>
      </c>
      <c r="CV23" s="253">
        <v>0</v>
      </c>
      <c r="CW23" s="253">
        <f t="shared" si="44"/>
        <v>0</v>
      </c>
      <c r="CX23" s="243">
        <f>IF(ISNA(VLOOKUP($B23,'[77]Jan- Mei'!$B:$F,4,FALSE)),0,((VLOOKUP($B23,'[77]Jan- Mei'!$B:$F,4,FALSE))))</f>
        <v>0</v>
      </c>
      <c r="CY23" s="243">
        <f t="shared" si="45"/>
        <v>0</v>
      </c>
      <c r="CZ23" s="243">
        <f>IF(ISNA(VLOOKUP($B23,'[77]Jan- Mei'!$B:$F,5,FALSE)),0,((VLOOKUP($B23,'[77]Jan- Mei'!$B:$F,5,FALSE))))</f>
        <v>0</v>
      </c>
      <c r="DA23" s="243" t="e">
        <f>IF(ISNA(VLOOKUP($B23,#REF!,6,FALSE)),0,((VLOOKUP($B23,#REF!,6,FALSE))))</f>
        <v>#REF!</v>
      </c>
      <c r="DB23" s="243" t="e">
        <f t="shared" si="46"/>
        <v>#REF!</v>
      </c>
      <c r="DC23" s="243" t="e">
        <f>IF(ISNA(VLOOKUP($B23,#REF!,7,FALSE)),0,((VLOOKUP($B23,#REF!,7,FALSE))))</f>
        <v>#REF!</v>
      </c>
      <c r="DD23" s="244" t="s">
        <v>241</v>
      </c>
      <c r="DE23" s="254" t="str">
        <f>IF(ISNA(VLOOKUP($B23,'[78]REAL SD BULAN'!$B:$AD,18,FALSE)),0,((VLOOKUP($B23,'[78]REAL SD BULAN'!$B:$AD,18,FALSE))))</f>
        <v>-</v>
      </c>
      <c r="DF23" s="249">
        <f>IF(ISNA(VLOOKUP($B23,'[78]REAL SD BULAN'!$B:$AD,19,FALSE)),0,((VLOOKUP($B23,'[78]REAL SD BULAN'!$B:$AD,19,FALSE))))</f>
        <v>0</v>
      </c>
      <c r="DG23" s="249">
        <f>IF(ISNA(VLOOKUP($B23,'[78]REAL SD BULAN'!$B:$AD,20,FALSE)),0,((VLOOKUP($B23,'[78]REAL SD BULAN'!$B:$AD,20,FALSE))))</f>
        <v>0</v>
      </c>
      <c r="DH23" s="249">
        <f>IF(ISNA(VLOOKUP($B23,'[78]REAL SD BULAN'!$B:$AD,21,FALSE)),0,((VLOOKUP($B23,'[78]REAL SD BULAN'!$B:$AD,21,FALSE))))</f>
        <v>0</v>
      </c>
      <c r="DI23" s="249" t="s">
        <v>241</v>
      </c>
      <c r="DJ23" s="249" t="s">
        <v>241</v>
      </c>
      <c r="DK23" s="249" t="s">
        <v>241</v>
      </c>
      <c r="DL23" s="249" t="s">
        <v>241</v>
      </c>
      <c r="DM23" s="249" t="s">
        <v>241</v>
      </c>
      <c r="DN23" s="250">
        <f>DO23*CR23</f>
        <v>0</v>
      </c>
      <c r="DO23" s="249">
        <v>0</v>
      </c>
      <c r="DP23" s="249" t="s">
        <v>241</v>
      </c>
      <c r="DQ23" s="249" t="s">
        <v>241</v>
      </c>
      <c r="DR23" s="249" t="s">
        <v>241</v>
      </c>
      <c r="DS23" s="249" t="s">
        <v>241</v>
      </c>
      <c r="DT23" s="249" t="s">
        <v>241</v>
      </c>
      <c r="DU23" s="256">
        <f>IF(ISNA(VLOOKUP($B23,'[79]Evaluasi Pesanan Jan- Feb'!$B:$BG,30,FALSE)),0,((VLOOKUP($B23,'[79]Evaluasi Pesanan Jan- Feb'!$B:$BG,30,FALSE))))</f>
        <v>0</v>
      </c>
      <c r="DV23" s="256">
        <f>IF(ISNA(VLOOKUP($B23,'[79]Evaluasi Pesanan Jan- Feb'!$B:$BG,30,FALSE)),0,((VLOOKUP($B23,'[79]Evaluasi Pesanan Jan- Feb'!$B:$BG,30,FALSE))))</f>
        <v>0</v>
      </c>
    </row>
    <row r="24" spans="1:126" s="221" customFormat="1" x14ac:dyDescent="0.2">
      <c r="A24" s="237">
        <f t="shared" si="31"/>
        <v>21</v>
      </c>
      <c r="B24" s="237">
        <v>11000188</v>
      </c>
      <c r="C24" s="405" t="s">
        <v>106</v>
      </c>
      <c r="D24" s="239" t="s">
        <v>236</v>
      </c>
      <c r="E24" s="240">
        <v>100</v>
      </c>
      <c r="F24" s="240">
        <v>10000</v>
      </c>
      <c r="G24" s="265" t="s">
        <v>56</v>
      </c>
      <c r="H24" s="242">
        <v>14189</v>
      </c>
      <c r="I24" s="243">
        <f>IF(ISNA(VLOOKUP($B24,'[74]Pesanan '!$A:$AE,28,FALSE)),0,((VLOOKUP($B24,'[74]Pesanan '!$A:$AE,28,FALSE))))</f>
        <v>0</v>
      </c>
      <c r="J24" s="243">
        <f t="shared" si="32"/>
        <v>0</v>
      </c>
      <c r="K24" s="243">
        <f>IF(ISNA(VLOOKUP($B24,'[74]Pesanan '!$A:$AE,29,FALSE)),0,((VLOOKUP($B24,'[74]Pesanan '!$A:$AE,29,FALSE))))</f>
        <v>0</v>
      </c>
      <c r="L24" s="243">
        <f>IF(ISNA(VLOOKUP($B24,'[74]Pesanan '!$A:$AE,30,FALSE)),0,((VLOOKUP($B24,'[74]Pesanan '!$A:$AE,30,FALSE))))</f>
        <v>0</v>
      </c>
      <c r="M24" s="243">
        <f t="shared" si="33"/>
        <v>0</v>
      </c>
      <c r="N24" s="243">
        <f>IF(ISNA(VLOOKUP($B24,'[74]Pesanan '!$A:$AE,31,FALSE)),0,((VLOOKUP($B24,'[74]Pesanan '!$A:$AE,31,FALSE))))</f>
        <v>0</v>
      </c>
      <c r="O24" s="243">
        <f>IF(ISNA(VLOOKUP($B24,'[75]Rekap Realisasi Jan- Okt'!$A:$E,4,FALSE)),0,((VLOOKUP($B24,'[75]Rekap Realisasi Jan- Okt'!$A:$E,4,FALSE))))</f>
        <v>0</v>
      </c>
      <c r="P24" s="243">
        <f t="shared" si="34"/>
        <v>0</v>
      </c>
      <c r="Q24" s="243">
        <f>IF(ISNA(VLOOKUP($B24,'[75]Rekap Realisasi Jan- Okt'!$A:$E,5,FALSE)),0,((VLOOKUP($B24,'[75]Rekap Realisasi Jan- Okt'!$A:$E,5,FALSE))))</f>
        <v>0</v>
      </c>
      <c r="R24" s="243">
        <f t="shared" si="35"/>
        <v>0</v>
      </c>
      <c r="S24" s="243">
        <f t="shared" si="36"/>
        <v>0</v>
      </c>
      <c r="T24" s="243">
        <f t="shared" si="37"/>
        <v>0</v>
      </c>
      <c r="U24" s="244">
        <f t="shared" si="6"/>
        <v>0</v>
      </c>
      <c r="V24" s="243">
        <f t="shared" si="38"/>
        <v>0</v>
      </c>
      <c r="W24" s="243">
        <f t="shared" si="39"/>
        <v>0</v>
      </c>
      <c r="X24" s="243">
        <f t="shared" si="40"/>
        <v>0</v>
      </c>
      <c r="Y24" s="244">
        <f t="shared" si="15"/>
        <v>0</v>
      </c>
      <c r="Z24" s="245" t="s">
        <v>241</v>
      </c>
      <c r="AA24" s="245" t="s">
        <v>241</v>
      </c>
      <c r="AB24" s="245" t="s">
        <v>241</v>
      </c>
      <c r="AC24" s="245" t="s">
        <v>241</v>
      </c>
      <c r="AD24" s="245" t="s">
        <v>241</v>
      </c>
      <c r="AE24" s="245" t="s">
        <v>241</v>
      </c>
      <c r="AF24" s="245" t="s">
        <v>241</v>
      </c>
      <c r="AG24" s="245" t="s">
        <v>241</v>
      </c>
      <c r="AH24" s="245" t="s">
        <v>241</v>
      </c>
      <c r="AI24" s="245" t="s">
        <v>241</v>
      </c>
      <c r="AJ24" s="245" t="s">
        <v>241</v>
      </c>
      <c r="AK24" s="245" t="s">
        <v>241</v>
      </c>
      <c r="AL24" s="245" t="s">
        <v>241</v>
      </c>
      <c r="AM24" s="245" t="s">
        <v>241</v>
      </c>
      <c r="AN24" s="245" t="s">
        <v>241</v>
      </c>
      <c r="AO24" s="245" t="s">
        <v>241</v>
      </c>
      <c r="AP24" s="245" t="s">
        <v>241</v>
      </c>
      <c r="AQ24" s="245" t="s">
        <v>241</v>
      </c>
      <c r="AR24" s="245" t="s">
        <v>241</v>
      </c>
      <c r="AS24" s="245" t="s">
        <v>241</v>
      </c>
      <c r="AT24" s="245" t="s">
        <v>241</v>
      </c>
      <c r="AU24" s="245" t="s">
        <v>241</v>
      </c>
      <c r="AV24" s="245" t="s">
        <v>241</v>
      </c>
      <c r="AW24" s="245" t="s">
        <v>241</v>
      </c>
      <c r="AX24" s="245" t="s">
        <v>241</v>
      </c>
      <c r="AY24" s="245" t="s">
        <v>241</v>
      </c>
      <c r="AZ24" s="245" t="s">
        <v>241</v>
      </c>
      <c r="BA24" s="245" t="s">
        <v>241</v>
      </c>
      <c r="BB24" s="245" t="s">
        <v>241</v>
      </c>
      <c r="BC24" s="245" t="s">
        <v>241</v>
      </c>
      <c r="BD24" s="245" t="s">
        <v>241</v>
      </c>
      <c r="BE24" s="245" t="s">
        <v>241</v>
      </c>
      <c r="BF24" s="245" t="s">
        <v>241</v>
      </c>
      <c r="BG24" s="245" t="s">
        <v>241</v>
      </c>
      <c r="BH24" s="245" t="s">
        <v>241</v>
      </c>
      <c r="BI24" s="245" t="s">
        <v>241</v>
      </c>
      <c r="BJ24" s="249" t="s">
        <v>241</v>
      </c>
      <c r="BK24" s="249" t="s">
        <v>241</v>
      </c>
      <c r="BL24" s="249" t="s">
        <v>241</v>
      </c>
      <c r="BM24" s="249" t="s">
        <v>241</v>
      </c>
      <c r="BN24" s="249" t="s">
        <v>241</v>
      </c>
      <c r="BO24" s="249" t="s">
        <v>241</v>
      </c>
      <c r="BP24" s="249" t="s">
        <v>241</v>
      </c>
      <c r="BQ24" s="249" t="s">
        <v>241</v>
      </c>
      <c r="BR24" s="249" t="s">
        <v>241</v>
      </c>
      <c r="BS24" s="249" t="s">
        <v>241</v>
      </c>
      <c r="BT24" s="249" t="s">
        <v>241</v>
      </c>
      <c r="BU24" s="249" t="s">
        <v>241</v>
      </c>
      <c r="BV24" s="249" t="s">
        <v>241</v>
      </c>
      <c r="BW24" s="249" t="s">
        <v>241</v>
      </c>
      <c r="BX24" s="249" t="s">
        <v>241</v>
      </c>
      <c r="BY24" s="249" t="s">
        <v>241</v>
      </c>
      <c r="BZ24" s="249" t="s">
        <v>241</v>
      </c>
      <c r="CA24" s="249" t="s">
        <v>241</v>
      </c>
      <c r="CB24" s="249" t="s">
        <v>241</v>
      </c>
      <c r="CC24" s="249" t="s">
        <v>241</v>
      </c>
      <c r="CD24" s="249" t="s">
        <v>241</v>
      </c>
      <c r="CE24" s="249" t="s">
        <v>241</v>
      </c>
      <c r="CF24" s="249" t="s">
        <v>241</v>
      </c>
      <c r="CG24" s="249" t="s">
        <v>241</v>
      </c>
      <c r="CH24" s="249" t="s">
        <v>241</v>
      </c>
      <c r="CI24" s="249" t="s">
        <v>241</v>
      </c>
      <c r="CJ24" s="249" t="s">
        <v>241</v>
      </c>
      <c r="CK24" s="249" t="s">
        <v>241</v>
      </c>
      <c r="CL24" s="249" t="s">
        <v>241</v>
      </c>
      <c r="CM24" s="249">
        <f t="shared" si="47"/>
        <v>0</v>
      </c>
      <c r="CN24" s="249"/>
      <c r="CO24" s="249">
        <f t="shared" si="48"/>
        <v>0</v>
      </c>
      <c r="CP24" s="249" t="s">
        <v>241</v>
      </c>
      <c r="CQ24" s="250">
        <f t="shared" si="41"/>
        <v>0</v>
      </c>
      <c r="CR24" s="249"/>
      <c r="CS24" s="251">
        <f t="shared" si="42"/>
        <v>0</v>
      </c>
      <c r="CT24" s="249" t="s">
        <v>241</v>
      </c>
      <c r="CU24" s="252">
        <f t="shared" si="43"/>
        <v>0</v>
      </c>
      <c r="CV24" s="273"/>
      <c r="CW24" s="253">
        <f t="shared" si="44"/>
        <v>0</v>
      </c>
      <c r="CX24" s="243">
        <f>IF(ISNA(VLOOKUP($B24,'[77]Jan- Mei'!$B:$F,4,FALSE)),0,((VLOOKUP($B24,'[77]Jan- Mei'!$B:$F,4,FALSE))))</f>
        <v>0</v>
      </c>
      <c r="CY24" s="243">
        <f t="shared" si="45"/>
        <v>0</v>
      </c>
      <c r="CZ24" s="243">
        <f>IF(ISNA(VLOOKUP($B24,'[77]Jan- Mei'!$B:$F,5,FALSE)),0,((VLOOKUP($B24,'[77]Jan- Mei'!$B:$F,5,FALSE))))</f>
        <v>0</v>
      </c>
      <c r="DA24" s="243" t="e">
        <f>IF(ISNA(VLOOKUP($B24,#REF!,6,FALSE)),0,((VLOOKUP($B24,#REF!,6,FALSE))))</f>
        <v>#REF!</v>
      </c>
      <c r="DB24" s="243" t="e">
        <f t="shared" si="46"/>
        <v>#REF!</v>
      </c>
      <c r="DC24" s="243" t="e">
        <f>IF(ISNA(VLOOKUP($B24,#REF!,7,FALSE)),0,((VLOOKUP($B24,#REF!,7,FALSE))))</f>
        <v>#REF!</v>
      </c>
      <c r="DD24" s="244" t="s">
        <v>241</v>
      </c>
      <c r="DE24" s="254" t="str">
        <f>IF(ISNA(VLOOKUP($B24,'[78]REAL SD BULAN'!$B:$AD,18,FALSE)),0,((VLOOKUP($B24,'[78]REAL SD BULAN'!$B:$AD,18,FALSE))))</f>
        <v>-</v>
      </c>
      <c r="DF24" s="249">
        <f>IF(ISNA(VLOOKUP($B24,'[78]REAL SD BULAN'!$B:$AD,19,FALSE)),0,((VLOOKUP($B24,'[78]REAL SD BULAN'!$B:$AD,19,FALSE))))</f>
        <v>0</v>
      </c>
      <c r="DG24" s="249">
        <f>IF(ISNA(VLOOKUP($B24,'[78]REAL SD BULAN'!$B:$AD,20,FALSE)),0,((VLOOKUP($B24,'[78]REAL SD BULAN'!$B:$AD,20,FALSE))))</f>
        <v>0</v>
      </c>
      <c r="DH24" s="249">
        <f>IF(ISNA(VLOOKUP($B24,'[78]REAL SD BULAN'!$B:$AD,21,FALSE)),0,((VLOOKUP($B24,'[78]REAL SD BULAN'!$B:$AD,21,FALSE))))</f>
        <v>0</v>
      </c>
      <c r="DI24" s="249" t="s">
        <v>241</v>
      </c>
      <c r="DJ24" s="249">
        <f>DK24*CR24</f>
        <v>0</v>
      </c>
      <c r="DK24" s="249"/>
      <c r="DL24" s="249" t="s">
        <v>241</v>
      </c>
      <c r="DM24" s="249" t="s">
        <v>241</v>
      </c>
      <c r="DN24" s="250">
        <f>DO24*CR24</f>
        <v>0</v>
      </c>
      <c r="DO24" s="249"/>
      <c r="DP24" s="249" t="s">
        <v>241</v>
      </c>
      <c r="DQ24" s="249" t="s">
        <v>241</v>
      </c>
      <c r="DR24" s="252">
        <f>DS24*CR24</f>
        <v>0</v>
      </c>
      <c r="DS24" s="273"/>
      <c r="DT24" s="249" t="s">
        <v>241</v>
      </c>
      <c r="DU24" s="256">
        <f>IF(ISNA(VLOOKUP($B24,'[79]Evaluasi Pesanan Jan- Feb'!$B:$BG,30,FALSE)),0,((VLOOKUP($B24,'[79]Evaluasi Pesanan Jan- Feb'!$B:$BG,30,FALSE))))</f>
        <v>0</v>
      </c>
      <c r="DV24" s="256">
        <f>IF(ISNA(VLOOKUP($B24,'[79]Evaluasi Pesanan Jan- Feb'!$B:$BG,30,FALSE)),0,((VLOOKUP($B24,'[79]Evaluasi Pesanan Jan- Feb'!$B:$BG,30,FALSE))))</f>
        <v>0</v>
      </c>
    </row>
    <row r="25" spans="1:126" s="223" customFormat="1" ht="42" customHeight="1" x14ac:dyDescent="0.2">
      <c r="A25" s="237">
        <f t="shared" si="31"/>
        <v>22</v>
      </c>
      <c r="B25" s="237">
        <v>11000193</v>
      </c>
      <c r="C25" s="405" t="s">
        <v>318</v>
      </c>
      <c r="D25" s="239" t="s">
        <v>236</v>
      </c>
      <c r="E25" s="240">
        <v>200</v>
      </c>
      <c r="F25" s="240">
        <v>2657</v>
      </c>
      <c r="G25" s="265" t="s">
        <v>56</v>
      </c>
      <c r="H25" s="242">
        <v>75819</v>
      </c>
      <c r="I25" s="243">
        <f>IF(ISNA(VLOOKUP($B25,'[74]Pesanan '!$A:$AE,28,FALSE)),0,((VLOOKUP($B25,'[74]Pesanan '!$A:$AE,28,FALSE))))</f>
        <v>0</v>
      </c>
      <c r="J25" s="243">
        <f t="shared" si="32"/>
        <v>0</v>
      </c>
      <c r="K25" s="243">
        <f>IF(ISNA(VLOOKUP($B25,'[74]Pesanan '!$A:$AE,29,FALSE)),0,((VLOOKUP($B25,'[74]Pesanan '!$A:$AE,29,FALSE))))</f>
        <v>0</v>
      </c>
      <c r="L25" s="243">
        <f>IF(ISNA(VLOOKUP($B25,'[74]Pesanan '!$A:$AE,30,FALSE)),0,((VLOOKUP($B25,'[74]Pesanan '!$A:$AE,30,FALSE))))</f>
        <v>0</v>
      </c>
      <c r="M25" s="243">
        <f t="shared" si="33"/>
        <v>0</v>
      </c>
      <c r="N25" s="243">
        <f>IF(ISNA(VLOOKUP($B25,'[74]Pesanan '!$A:$AE,31,FALSE)),0,((VLOOKUP($B25,'[74]Pesanan '!$A:$AE,31,FALSE))))</f>
        <v>0</v>
      </c>
      <c r="O25" s="243">
        <f>IF(ISNA(VLOOKUP($B25,'[75]Rekap Realisasi Jan- Okt'!$A:$E,4,FALSE)),0,((VLOOKUP($B25,'[75]Rekap Realisasi Jan- Okt'!$A:$E,4,FALSE))))</f>
        <v>0</v>
      </c>
      <c r="P25" s="243">
        <f t="shared" si="34"/>
        <v>0</v>
      </c>
      <c r="Q25" s="243">
        <f>IF(ISNA(VLOOKUP($B25,'[75]Rekap Realisasi Jan- Okt'!$A:$E,5,FALSE)),0,((VLOOKUP($B25,'[75]Rekap Realisasi Jan- Okt'!$A:$E,5,FALSE))))</f>
        <v>0</v>
      </c>
      <c r="R25" s="243">
        <f t="shared" si="35"/>
        <v>0</v>
      </c>
      <c r="S25" s="243">
        <f t="shared" si="36"/>
        <v>0</v>
      </c>
      <c r="T25" s="243">
        <f t="shared" si="37"/>
        <v>0</v>
      </c>
      <c r="U25" s="244">
        <f t="shared" si="6"/>
        <v>0</v>
      </c>
      <c r="V25" s="243">
        <f t="shared" si="38"/>
        <v>0</v>
      </c>
      <c r="W25" s="243">
        <f t="shared" si="39"/>
        <v>0</v>
      </c>
      <c r="X25" s="243">
        <f t="shared" si="40"/>
        <v>0</v>
      </c>
      <c r="Y25" s="244">
        <f t="shared" si="15"/>
        <v>0</v>
      </c>
      <c r="Z25" s="245" t="s">
        <v>241</v>
      </c>
      <c r="AA25" s="245" t="s">
        <v>241</v>
      </c>
      <c r="AB25" s="245" t="s">
        <v>241</v>
      </c>
      <c r="AC25" s="245" t="s">
        <v>241</v>
      </c>
      <c r="AD25" s="245" t="s">
        <v>241</v>
      </c>
      <c r="AE25" s="245" t="s">
        <v>241</v>
      </c>
      <c r="AF25" s="245" t="s">
        <v>241</v>
      </c>
      <c r="AG25" s="245" t="s">
        <v>241</v>
      </c>
      <c r="AH25" s="245" t="s">
        <v>241</v>
      </c>
      <c r="AI25" s="245" t="s">
        <v>241</v>
      </c>
      <c r="AJ25" s="245" t="s">
        <v>241</v>
      </c>
      <c r="AK25" s="245" t="s">
        <v>241</v>
      </c>
      <c r="AL25" s="245" t="s">
        <v>241</v>
      </c>
      <c r="AM25" s="245" t="s">
        <v>241</v>
      </c>
      <c r="AN25" s="245" t="s">
        <v>241</v>
      </c>
      <c r="AO25" s="245" t="s">
        <v>241</v>
      </c>
      <c r="AP25" s="245" t="s">
        <v>241</v>
      </c>
      <c r="AQ25" s="245" t="s">
        <v>241</v>
      </c>
      <c r="AR25" s="245" t="s">
        <v>241</v>
      </c>
      <c r="AS25" s="245" t="s">
        <v>241</v>
      </c>
      <c r="AT25" s="245" t="s">
        <v>241</v>
      </c>
      <c r="AU25" s="245" t="s">
        <v>241</v>
      </c>
      <c r="AV25" s="245" t="s">
        <v>241</v>
      </c>
      <c r="AW25" s="245" t="s">
        <v>241</v>
      </c>
      <c r="AX25" s="245" t="s">
        <v>241</v>
      </c>
      <c r="AY25" s="245" t="s">
        <v>241</v>
      </c>
      <c r="AZ25" s="245" t="s">
        <v>241</v>
      </c>
      <c r="BA25" s="245" t="s">
        <v>241</v>
      </c>
      <c r="BB25" s="245" t="s">
        <v>241</v>
      </c>
      <c r="BC25" s="245" t="s">
        <v>241</v>
      </c>
      <c r="BD25" s="245" t="s">
        <v>241</v>
      </c>
      <c r="BE25" s="245" t="s">
        <v>241</v>
      </c>
      <c r="BF25" s="245" t="s">
        <v>241</v>
      </c>
      <c r="BG25" s="245" t="s">
        <v>241</v>
      </c>
      <c r="BH25" s="245" t="s">
        <v>241</v>
      </c>
      <c r="BI25" s="245" t="s">
        <v>241</v>
      </c>
      <c r="BJ25" s="249" t="s">
        <v>241</v>
      </c>
      <c r="BK25" s="249" t="s">
        <v>241</v>
      </c>
      <c r="BL25" s="249" t="s">
        <v>241</v>
      </c>
      <c r="BM25" s="249" t="s">
        <v>241</v>
      </c>
      <c r="BN25" s="249" t="s">
        <v>241</v>
      </c>
      <c r="BO25" s="249" t="s">
        <v>241</v>
      </c>
      <c r="BP25" s="249" t="s">
        <v>241</v>
      </c>
      <c r="BQ25" s="249" t="s">
        <v>241</v>
      </c>
      <c r="BR25" s="249" t="s">
        <v>241</v>
      </c>
      <c r="BS25" s="249" t="s">
        <v>241</v>
      </c>
      <c r="BT25" s="249" t="s">
        <v>241</v>
      </c>
      <c r="BU25" s="249" t="s">
        <v>241</v>
      </c>
      <c r="BV25" s="249" t="s">
        <v>241</v>
      </c>
      <c r="BW25" s="249" t="s">
        <v>241</v>
      </c>
      <c r="BX25" s="249" t="s">
        <v>241</v>
      </c>
      <c r="BY25" s="249" t="s">
        <v>241</v>
      </c>
      <c r="BZ25" s="249" t="s">
        <v>241</v>
      </c>
      <c r="CA25" s="249" t="s">
        <v>241</v>
      </c>
      <c r="CB25" s="249" t="s">
        <v>241</v>
      </c>
      <c r="CC25" s="249" t="s">
        <v>241</v>
      </c>
      <c r="CD25" s="249" t="s">
        <v>241</v>
      </c>
      <c r="CE25" s="249" t="s">
        <v>241</v>
      </c>
      <c r="CF25" s="249" t="s">
        <v>241</v>
      </c>
      <c r="CG25" s="249" t="s">
        <v>241</v>
      </c>
      <c r="CH25" s="243">
        <f>IF(ISNA(VLOOKUP($B25,[76]Sheet3!$B:$H,6,FALSE)),0,((VLOOKUP($B25,[76]Sheet3!$B:$H,6,FALSE))))</f>
        <v>0</v>
      </c>
      <c r="CI25" s="243">
        <f>CH25/F25</f>
        <v>0</v>
      </c>
      <c r="CJ25" s="243">
        <f>IF(ISNA(VLOOKUP($B25,[76]Sheet3!$B:$H,7,FALSE)),0,((VLOOKUP($B25,[76]Sheet3!$B:$H,7,FALSE))))</f>
        <v>0</v>
      </c>
      <c r="CK25" s="244">
        <v>0</v>
      </c>
      <c r="CL25" s="249" t="s">
        <v>241</v>
      </c>
      <c r="CM25" s="249">
        <f t="shared" si="47"/>
        <v>0</v>
      </c>
      <c r="CN25" s="249">
        <v>0</v>
      </c>
      <c r="CO25" s="249">
        <f t="shared" si="48"/>
        <v>0</v>
      </c>
      <c r="CP25" s="249" t="s">
        <v>241</v>
      </c>
      <c r="CQ25" s="250">
        <f t="shared" si="41"/>
        <v>0</v>
      </c>
      <c r="CR25" s="249">
        <v>0</v>
      </c>
      <c r="CS25" s="251">
        <f t="shared" si="42"/>
        <v>0</v>
      </c>
      <c r="CT25" s="249" t="s">
        <v>241</v>
      </c>
      <c r="CU25" s="252">
        <f t="shared" si="43"/>
        <v>0</v>
      </c>
      <c r="CV25" s="253">
        <v>0</v>
      </c>
      <c r="CW25" s="253">
        <f t="shared" si="44"/>
        <v>0</v>
      </c>
      <c r="CX25" s="243">
        <f>IF(ISNA(VLOOKUP($B25,'[77]Jan- Mei'!$B:$F,4,FALSE)),0,((VLOOKUP($B25,'[77]Jan- Mei'!$B:$F,4,FALSE))))</f>
        <v>0</v>
      </c>
      <c r="CY25" s="243">
        <f t="shared" si="45"/>
        <v>0</v>
      </c>
      <c r="CZ25" s="243">
        <f>IF(ISNA(VLOOKUP($B25,'[77]Jan- Mei'!$B:$F,5,FALSE)),0,((VLOOKUP($B25,'[77]Jan- Mei'!$B:$F,5,FALSE))))</f>
        <v>0</v>
      </c>
      <c r="DA25" s="243" t="e">
        <f>IF(ISNA(VLOOKUP($B25,#REF!,6,FALSE)),0,((VLOOKUP($B25,#REF!,6,FALSE))))</f>
        <v>#REF!</v>
      </c>
      <c r="DB25" s="243" t="e">
        <f t="shared" si="46"/>
        <v>#REF!</v>
      </c>
      <c r="DC25" s="243" t="e">
        <f>IF(ISNA(VLOOKUP($B25,#REF!,7,FALSE)),0,((VLOOKUP($B25,#REF!,7,FALSE))))</f>
        <v>#REF!</v>
      </c>
      <c r="DD25" s="244" t="s">
        <v>241</v>
      </c>
      <c r="DE25" s="254" t="str">
        <f>IF(ISNA(VLOOKUP($B25,'[78]REAL SD BULAN'!$B:$AD,18,FALSE)),0,((VLOOKUP($B25,'[78]REAL SD BULAN'!$B:$AD,18,FALSE))))</f>
        <v>-</v>
      </c>
      <c r="DF25" s="249">
        <f>IF(ISNA(VLOOKUP($B25,'[78]REAL SD BULAN'!$B:$AD,19,FALSE)),0,((VLOOKUP($B25,'[78]REAL SD BULAN'!$B:$AD,19,FALSE))))</f>
        <v>0</v>
      </c>
      <c r="DG25" s="249">
        <f>IF(ISNA(VLOOKUP($B25,'[78]REAL SD BULAN'!$B:$AD,20,FALSE)),0,((VLOOKUP($B25,'[78]REAL SD BULAN'!$B:$AD,20,FALSE))))</f>
        <v>0</v>
      </c>
      <c r="DH25" s="249">
        <f>IF(ISNA(VLOOKUP($B25,'[78]REAL SD BULAN'!$B:$AD,21,FALSE)),0,((VLOOKUP($B25,'[78]REAL SD BULAN'!$B:$AD,21,FALSE))))</f>
        <v>0</v>
      </c>
      <c r="DI25" s="249" t="s">
        <v>241</v>
      </c>
      <c r="DJ25" s="249">
        <f>DK25*CR25</f>
        <v>0</v>
      </c>
      <c r="DK25" s="249">
        <v>0</v>
      </c>
      <c r="DL25" s="249" t="s">
        <v>241</v>
      </c>
      <c r="DM25" s="249" t="s">
        <v>241</v>
      </c>
      <c r="DN25" s="250">
        <f>DO25*CR25</f>
        <v>0</v>
      </c>
      <c r="DO25" s="249">
        <v>0</v>
      </c>
      <c r="DP25" s="249" t="s">
        <v>241</v>
      </c>
      <c r="DQ25" s="249" t="s">
        <v>241</v>
      </c>
      <c r="DR25" s="252">
        <f>DS25*CR25</f>
        <v>0</v>
      </c>
      <c r="DS25" s="253">
        <v>0</v>
      </c>
      <c r="DT25" s="249" t="s">
        <v>241</v>
      </c>
      <c r="DU25" s="256">
        <f>IF(ISNA(VLOOKUP($B25,'[79]Evaluasi Pesanan Jan- Feb'!$B:$BG,30,FALSE)),0,((VLOOKUP($B25,'[79]Evaluasi Pesanan Jan- Feb'!$B:$BG,30,FALSE))))</f>
        <v>0</v>
      </c>
      <c r="DV25" s="256">
        <f>IF(ISNA(VLOOKUP($B25,'[79]Evaluasi Pesanan Jan- Feb'!$B:$BG,30,FALSE)),0,((VLOOKUP($B25,'[79]Evaluasi Pesanan Jan- Feb'!$B:$BG,30,FALSE))))</f>
        <v>0</v>
      </c>
    </row>
    <row r="26" spans="1:126" s="221" customFormat="1" x14ac:dyDescent="0.2">
      <c r="A26" s="237">
        <f t="shared" si="31"/>
        <v>23</v>
      </c>
      <c r="B26" s="237">
        <v>11000202</v>
      </c>
      <c r="C26" s="405" t="s">
        <v>331</v>
      </c>
      <c r="D26" s="239" t="s">
        <v>236</v>
      </c>
      <c r="E26" s="240">
        <v>100</v>
      </c>
      <c r="F26" s="240">
        <v>15000</v>
      </c>
      <c r="G26" s="265" t="s">
        <v>56</v>
      </c>
      <c r="H26" s="242">
        <v>24469</v>
      </c>
      <c r="I26" s="243">
        <f>IF(ISNA(VLOOKUP($B26,'[74]Pesanan '!$A:$AE,28,FALSE)),0,((VLOOKUP($B26,'[74]Pesanan '!$A:$AE,28,FALSE))))</f>
        <v>72314</v>
      </c>
      <c r="J26" s="243">
        <f t="shared" si="32"/>
        <v>4.9193197278911569</v>
      </c>
      <c r="K26" s="243">
        <f>IF(ISNA(VLOOKUP($B26,'[74]Pesanan '!$A:$AE,29,FALSE)),0,((VLOOKUP($B26,'[74]Pesanan '!$A:$AE,29,FALSE))))</f>
        <v>1769451266</v>
      </c>
      <c r="L26" s="243">
        <f>IF(ISNA(VLOOKUP($B26,'[74]Pesanan '!$A:$AE,30,FALSE)),0,((VLOOKUP($B26,'[74]Pesanan '!$A:$AE,30,FALSE))))</f>
        <v>28214</v>
      </c>
      <c r="M26" s="243">
        <f t="shared" si="33"/>
        <v>1.9193197278911565</v>
      </c>
      <c r="N26" s="243">
        <f>IF(ISNA(VLOOKUP($B26,'[74]Pesanan '!$A:$AE,31,FALSE)),0,((VLOOKUP($B26,'[74]Pesanan '!$A:$AE,31,FALSE))))</f>
        <v>690368366</v>
      </c>
      <c r="O26" s="243">
        <f>IF(ISNA(VLOOKUP($B26,'[75]Rekap Realisasi Jan- Okt'!$A:$E,4,FALSE)),0,((VLOOKUP($B26,'[75]Rekap Realisasi Jan- Okt'!$A:$E,4,FALSE))))</f>
        <v>0</v>
      </c>
      <c r="P26" s="243">
        <f t="shared" si="34"/>
        <v>0</v>
      </c>
      <c r="Q26" s="243">
        <f>IF(ISNA(VLOOKUP($B26,'[75]Rekap Realisasi Jan- Okt'!$A:$E,5,FALSE)),0,((VLOOKUP($B26,'[75]Rekap Realisasi Jan- Okt'!$A:$E,5,FALSE))))</f>
        <v>0</v>
      </c>
      <c r="R26" s="243">
        <f t="shared" si="35"/>
        <v>28214</v>
      </c>
      <c r="S26" s="243">
        <f t="shared" si="36"/>
        <v>1.9193197278911565</v>
      </c>
      <c r="T26" s="243">
        <f t="shared" si="37"/>
        <v>690368366</v>
      </c>
      <c r="U26" s="244">
        <f t="shared" si="6"/>
        <v>0</v>
      </c>
      <c r="V26" s="243">
        <f t="shared" si="38"/>
        <v>72314</v>
      </c>
      <c r="W26" s="243">
        <f t="shared" si="39"/>
        <v>4.9193197278911569</v>
      </c>
      <c r="X26" s="243">
        <f t="shared" si="40"/>
        <v>1769451266</v>
      </c>
      <c r="Y26" s="244">
        <f t="shared" si="15"/>
        <v>0</v>
      </c>
      <c r="Z26" s="245" t="s">
        <v>241</v>
      </c>
      <c r="AA26" s="245" t="s">
        <v>241</v>
      </c>
      <c r="AB26" s="245" t="s">
        <v>241</v>
      </c>
      <c r="AC26" s="245" t="s">
        <v>241</v>
      </c>
      <c r="AD26" s="245" t="s">
        <v>241</v>
      </c>
      <c r="AE26" s="245" t="s">
        <v>241</v>
      </c>
      <c r="AF26" s="245" t="s">
        <v>241</v>
      </c>
      <c r="AG26" s="245" t="s">
        <v>241</v>
      </c>
      <c r="AH26" s="245" t="s">
        <v>241</v>
      </c>
      <c r="AI26" s="245" t="s">
        <v>241</v>
      </c>
      <c r="AJ26" s="245" t="s">
        <v>241</v>
      </c>
      <c r="AK26" s="245" t="s">
        <v>241</v>
      </c>
      <c r="AL26" s="245" t="s">
        <v>241</v>
      </c>
      <c r="AM26" s="245" t="s">
        <v>241</v>
      </c>
      <c r="AN26" s="245" t="s">
        <v>241</v>
      </c>
      <c r="AO26" s="245" t="s">
        <v>241</v>
      </c>
      <c r="AP26" s="245" t="s">
        <v>241</v>
      </c>
      <c r="AQ26" s="245" t="s">
        <v>241</v>
      </c>
      <c r="AR26" s="245" t="s">
        <v>241</v>
      </c>
      <c r="AS26" s="245" t="s">
        <v>241</v>
      </c>
      <c r="AT26" s="245" t="s">
        <v>241</v>
      </c>
      <c r="AU26" s="245" t="s">
        <v>241</v>
      </c>
      <c r="AV26" s="245" t="s">
        <v>241</v>
      </c>
      <c r="AW26" s="245" t="s">
        <v>241</v>
      </c>
      <c r="AX26" s="245" t="s">
        <v>241</v>
      </c>
      <c r="AY26" s="245" t="s">
        <v>241</v>
      </c>
      <c r="AZ26" s="245" t="s">
        <v>241</v>
      </c>
      <c r="BA26" s="245" t="s">
        <v>241</v>
      </c>
      <c r="BB26" s="245" t="s">
        <v>241</v>
      </c>
      <c r="BC26" s="245" t="s">
        <v>241</v>
      </c>
      <c r="BD26" s="245" t="s">
        <v>241</v>
      </c>
      <c r="BE26" s="245" t="s">
        <v>241</v>
      </c>
      <c r="BF26" s="245" t="s">
        <v>241</v>
      </c>
      <c r="BG26" s="245" t="s">
        <v>241</v>
      </c>
      <c r="BH26" s="245" t="s">
        <v>241</v>
      </c>
      <c r="BI26" s="245" t="s">
        <v>241</v>
      </c>
      <c r="BJ26" s="249" t="s">
        <v>241</v>
      </c>
      <c r="BK26" s="249" t="s">
        <v>241</v>
      </c>
      <c r="BL26" s="249" t="s">
        <v>241</v>
      </c>
      <c r="BM26" s="249" t="s">
        <v>241</v>
      </c>
      <c r="BN26" s="249" t="s">
        <v>241</v>
      </c>
      <c r="BO26" s="249" t="s">
        <v>241</v>
      </c>
      <c r="BP26" s="249" t="s">
        <v>241</v>
      </c>
      <c r="BQ26" s="249" t="s">
        <v>241</v>
      </c>
      <c r="BR26" s="249" t="s">
        <v>241</v>
      </c>
      <c r="BS26" s="249" t="s">
        <v>241</v>
      </c>
      <c r="BT26" s="249" t="s">
        <v>241</v>
      </c>
      <c r="BU26" s="249" t="s">
        <v>241</v>
      </c>
      <c r="BV26" s="249" t="s">
        <v>241</v>
      </c>
      <c r="BW26" s="249" t="s">
        <v>241</v>
      </c>
      <c r="BX26" s="249" t="s">
        <v>241</v>
      </c>
      <c r="BY26" s="249" t="s">
        <v>241</v>
      </c>
      <c r="BZ26" s="249" t="s">
        <v>241</v>
      </c>
      <c r="CA26" s="249" t="s">
        <v>241</v>
      </c>
      <c r="CB26" s="249" t="s">
        <v>241</v>
      </c>
      <c r="CC26" s="249" t="s">
        <v>241</v>
      </c>
      <c r="CD26" s="249" t="s">
        <v>241</v>
      </c>
      <c r="CE26" s="249" t="s">
        <v>241</v>
      </c>
      <c r="CF26" s="249" t="s">
        <v>241</v>
      </c>
      <c r="CG26" s="249" t="s">
        <v>241</v>
      </c>
      <c r="CH26" s="243">
        <f>IF(ISNA(VLOOKUP($B26,[76]Sheet3!$B:$H,6,FALSE)),0,((VLOOKUP($B26,[76]Sheet3!$B:$H,6,FALSE))))</f>
        <v>0</v>
      </c>
      <c r="CI26" s="243">
        <f>CH26/F26</f>
        <v>0</v>
      </c>
      <c r="CJ26" s="243">
        <f>IF(ISNA(VLOOKUP($B26,[76]Sheet3!$B:$H,7,FALSE)),0,((VLOOKUP($B26,[76]Sheet3!$B:$H,7,FALSE))))</f>
        <v>0</v>
      </c>
      <c r="CK26" s="244">
        <v>0</v>
      </c>
      <c r="CL26" s="249" t="s">
        <v>241</v>
      </c>
      <c r="CM26" s="249">
        <f t="shared" si="47"/>
        <v>0</v>
      </c>
      <c r="CN26" s="249">
        <v>0</v>
      </c>
      <c r="CO26" s="249">
        <f t="shared" si="48"/>
        <v>0</v>
      </c>
      <c r="CP26" s="249" t="s">
        <v>241</v>
      </c>
      <c r="CQ26" s="250">
        <f t="shared" si="41"/>
        <v>0</v>
      </c>
      <c r="CR26" s="249">
        <v>0</v>
      </c>
      <c r="CS26" s="251">
        <f t="shared" si="42"/>
        <v>0</v>
      </c>
      <c r="CT26" s="249" t="s">
        <v>241</v>
      </c>
      <c r="CU26" s="252">
        <f t="shared" si="43"/>
        <v>0</v>
      </c>
      <c r="CV26" s="253">
        <v>0</v>
      </c>
      <c r="CW26" s="253">
        <f t="shared" si="44"/>
        <v>0</v>
      </c>
      <c r="CX26" s="243">
        <f>IF(ISNA(VLOOKUP($B26,'[77]Jan- Mei'!$B:$F,4,FALSE)),0,((VLOOKUP($B26,'[77]Jan- Mei'!$B:$F,4,FALSE))))</f>
        <v>0</v>
      </c>
      <c r="CY26" s="243">
        <f t="shared" si="45"/>
        <v>0</v>
      </c>
      <c r="CZ26" s="243">
        <f>IF(ISNA(VLOOKUP($B26,'[77]Jan- Mei'!$B:$F,5,FALSE)),0,((VLOOKUP($B26,'[77]Jan- Mei'!$B:$F,5,FALSE))))</f>
        <v>0</v>
      </c>
      <c r="DA26" s="243" t="e">
        <f>IF(ISNA(VLOOKUP($B26,#REF!,6,FALSE)),0,((VLOOKUP($B26,#REF!,6,FALSE))))</f>
        <v>#REF!</v>
      </c>
      <c r="DB26" s="243" t="e">
        <f t="shared" si="46"/>
        <v>#REF!</v>
      </c>
      <c r="DC26" s="243" t="e">
        <f>IF(ISNA(VLOOKUP($B26,#REF!,7,FALSE)),0,((VLOOKUP($B26,#REF!,7,FALSE))))</f>
        <v>#REF!</v>
      </c>
      <c r="DD26" s="244" t="s">
        <v>241</v>
      </c>
      <c r="DE26" s="254" t="str">
        <f>IF(ISNA(VLOOKUP($B26,'[78]REAL SD BULAN'!$B:$AD,18,FALSE)),0,((VLOOKUP($B26,'[78]REAL SD BULAN'!$B:$AD,18,FALSE))))</f>
        <v>-</v>
      </c>
      <c r="DF26" s="249">
        <f>IF(ISNA(VLOOKUP($B26,'[78]REAL SD BULAN'!$B:$AD,19,FALSE)),0,((VLOOKUP($B26,'[78]REAL SD BULAN'!$B:$AD,19,FALSE))))</f>
        <v>0</v>
      </c>
      <c r="DG26" s="249">
        <f>IF(ISNA(VLOOKUP($B26,'[78]REAL SD BULAN'!$B:$AD,20,FALSE)),0,((VLOOKUP($B26,'[78]REAL SD BULAN'!$B:$AD,20,FALSE))))</f>
        <v>0</v>
      </c>
      <c r="DH26" s="249">
        <f>IF(ISNA(VLOOKUP($B26,'[78]REAL SD BULAN'!$B:$AD,21,FALSE)),0,((VLOOKUP($B26,'[78]REAL SD BULAN'!$B:$AD,21,FALSE))))</f>
        <v>0</v>
      </c>
      <c r="DI26" s="249" t="s">
        <v>241</v>
      </c>
      <c r="DJ26" s="249">
        <f>DK26*CR26</f>
        <v>0</v>
      </c>
      <c r="DK26" s="249">
        <v>0</v>
      </c>
      <c r="DL26" s="249" t="s">
        <v>241</v>
      </c>
      <c r="DM26" s="249" t="s">
        <v>241</v>
      </c>
      <c r="DN26" s="249">
        <f>DO26*CV26</f>
        <v>0</v>
      </c>
      <c r="DO26" s="249">
        <v>0</v>
      </c>
      <c r="DP26" s="249" t="s">
        <v>241</v>
      </c>
      <c r="DQ26" s="249" t="s">
        <v>241</v>
      </c>
      <c r="DR26" s="249">
        <f>DS26*CZ26</f>
        <v>0</v>
      </c>
      <c r="DS26" s="249">
        <v>0</v>
      </c>
      <c r="DT26" s="249" t="s">
        <v>241</v>
      </c>
      <c r="DU26" s="256">
        <f>IF(ISNA(VLOOKUP($B26,'[79]Evaluasi Pesanan Jan- Feb'!$B:$BG,30,FALSE)),0,((VLOOKUP($B26,'[79]Evaluasi Pesanan Jan- Feb'!$B:$BG,30,FALSE))))</f>
        <v>0</v>
      </c>
      <c r="DV26" s="256">
        <f>IF(ISNA(VLOOKUP($B26,'[79]Evaluasi Pesanan Jan- Feb'!$B:$BG,30,FALSE)),0,((VLOOKUP($B26,'[79]Evaluasi Pesanan Jan- Feb'!$B:$BG,30,FALSE))))</f>
        <v>0</v>
      </c>
    </row>
    <row r="27" spans="1:126" s="223" customFormat="1" x14ac:dyDescent="0.2">
      <c r="A27" s="237">
        <f t="shared" si="31"/>
        <v>24</v>
      </c>
      <c r="B27" s="237">
        <v>11000217</v>
      </c>
      <c r="C27" s="405" t="s">
        <v>345</v>
      </c>
      <c r="D27" s="239" t="s">
        <v>236</v>
      </c>
      <c r="E27" s="240">
        <v>50</v>
      </c>
      <c r="F27" s="240">
        <v>6060</v>
      </c>
      <c r="G27" s="265" t="s">
        <v>56</v>
      </c>
      <c r="H27" s="242">
        <v>23527</v>
      </c>
      <c r="I27" s="243">
        <f>IF(ISNA(VLOOKUP($B27,'[74]Pesanan '!$A:$AE,28,FALSE)),0,((VLOOKUP($B27,'[74]Pesanan '!$A:$AE,28,FALSE))))</f>
        <v>0</v>
      </c>
      <c r="J27" s="243">
        <f t="shared" si="32"/>
        <v>0</v>
      </c>
      <c r="K27" s="243">
        <f>IF(ISNA(VLOOKUP($B27,'[74]Pesanan '!$A:$AE,29,FALSE)),0,((VLOOKUP($B27,'[74]Pesanan '!$A:$AE,29,FALSE))))</f>
        <v>0</v>
      </c>
      <c r="L27" s="243">
        <f>IF(ISNA(VLOOKUP($B27,'[74]Pesanan '!$A:$AE,30,FALSE)),0,((VLOOKUP($B27,'[74]Pesanan '!$A:$AE,30,FALSE))))</f>
        <v>0</v>
      </c>
      <c r="M27" s="243">
        <f t="shared" si="33"/>
        <v>0</v>
      </c>
      <c r="N27" s="243">
        <f>IF(ISNA(VLOOKUP($B27,'[74]Pesanan '!$A:$AE,31,FALSE)),0,((VLOOKUP($B27,'[74]Pesanan '!$A:$AE,31,FALSE))))</f>
        <v>0</v>
      </c>
      <c r="O27" s="243">
        <f>IF(ISNA(VLOOKUP($B27,'[75]Rekap Realisasi Jan- Okt'!$A:$E,4,FALSE)),0,((VLOOKUP($B27,'[75]Rekap Realisasi Jan- Okt'!$A:$E,4,FALSE))))</f>
        <v>0</v>
      </c>
      <c r="P27" s="243">
        <f t="shared" si="34"/>
        <v>0</v>
      </c>
      <c r="Q27" s="243">
        <f>IF(ISNA(VLOOKUP($B27,'[75]Rekap Realisasi Jan- Okt'!$A:$E,5,FALSE)),0,((VLOOKUP($B27,'[75]Rekap Realisasi Jan- Okt'!$A:$E,5,FALSE))))</f>
        <v>0</v>
      </c>
      <c r="R27" s="243">
        <f t="shared" si="35"/>
        <v>0</v>
      </c>
      <c r="S27" s="243">
        <f t="shared" si="36"/>
        <v>0</v>
      </c>
      <c r="T27" s="243">
        <f t="shared" si="37"/>
        <v>0</v>
      </c>
      <c r="U27" s="244">
        <f t="shared" si="6"/>
        <v>0</v>
      </c>
      <c r="V27" s="243">
        <f t="shared" si="38"/>
        <v>0</v>
      </c>
      <c r="W27" s="243">
        <f t="shared" si="39"/>
        <v>0</v>
      </c>
      <c r="X27" s="243">
        <f t="shared" si="40"/>
        <v>0</v>
      </c>
      <c r="Y27" s="244">
        <f t="shared" si="15"/>
        <v>0</v>
      </c>
      <c r="Z27" s="245" t="s">
        <v>241</v>
      </c>
      <c r="AA27" s="245" t="s">
        <v>241</v>
      </c>
      <c r="AB27" s="245" t="s">
        <v>241</v>
      </c>
      <c r="AC27" s="245" t="s">
        <v>241</v>
      </c>
      <c r="AD27" s="245" t="s">
        <v>241</v>
      </c>
      <c r="AE27" s="245" t="s">
        <v>241</v>
      </c>
      <c r="AF27" s="245" t="s">
        <v>241</v>
      </c>
      <c r="AG27" s="245" t="s">
        <v>241</v>
      </c>
      <c r="AH27" s="245" t="s">
        <v>241</v>
      </c>
      <c r="AI27" s="245" t="s">
        <v>241</v>
      </c>
      <c r="AJ27" s="245" t="s">
        <v>241</v>
      </c>
      <c r="AK27" s="245" t="s">
        <v>241</v>
      </c>
      <c r="AL27" s="245" t="s">
        <v>241</v>
      </c>
      <c r="AM27" s="245" t="s">
        <v>241</v>
      </c>
      <c r="AN27" s="245" t="s">
        <v>241</v>
      </c>
      <c r="AO27" s="245" t="s">
        <v>241</v>
      </c>
      <c r="AP27" s="245" t="s">
        <v>241</v>
      </c>
      <c r="AQ27" s="245" t="s">
        <v>241</v>
      </c>
      <c r="AR27" s="245" t="s">
        <v>241</v>
      </c>
      <c r="AS27" s="245" t="s">
        <v>241</v>
      </c>
      <c r="AT27" s="245" t="s">
        <v>241</v>
      </c>
      <c r="AU27" s="245" t="s">
        <v>241</v>
      </c>
      <c r="AV27" s="245" t="s">
        <v>241</v>
      </c>
      <c r="AW27" s="245" t="s">
        <v>241</v>
      </c>
      <c r="AX27" s="245" t="s">
        <v>241</v>
      </c>
      <c r="AY27" s="245" t="s">
        <v>241</v>
      </c>
      <c r="AZ27" s="245" t="s">
        <v>241</v>
      </c>
      <c r="BA27" s="245" t="s">
        <v>241</v>
      </c>
      <c r="BB27" s="245" t="s">
        <v>241</v>
      </c>
      <c r="BC27" s="245" t="s">
        <v>241</v>
      </c>
      <c r="BD27" s="245" t="s">
        <v>241</v>
      </c>
      <c r="BE27" s="245" t="s">
        <v>241</v>
      </c>
      <c r="BF27" s="245" t="s">
        <v>241</v>
      </c>
      <c r="BG27" s="245" t="s">
        <v>241</v>
      </c>
      <c r="BH27" s="245" t="s">
        <v>241</v>
      </c>
      <c r="BI27" s="245" t="s">
        <v>241</v>
      </c>
      <c r="BJ27" s="249" t="s">
        <v>241</v>
      </c>
      <c r="BK27" s="249" t="s">
        <v>241</v>
      </c>
      <c r="BL27" s="249" t="s">
        <v>241</v>
      </c>
      <c r="BM27" s="249" t="s">
        <v>241</v>
      </c>
      <c r="BN27" s="249" t="s">
        <v>241</v>
      </c>
      <c r="BO27" s="249" t="s">
        <v>241</v>
      </c>
      <c r="BP27" s="249" t="s">
        <v>241</v>
      </c>
      <c r="BQ27" s="249" t="s">
        <v>241</v>
      </c>
      <c r="BR27" s="249" t="s">
        <v>241</v>
      </c>
      <c r="BS27" s="249" t="s">
        <v>241</v>
      </c>
      <c r="BT27" s="249" t="s">
        <v>241</v>
      </c>
      <c r="BU27" s="249" t="s">
        <v>241</v>
      </c>
      <c r="BV27" s="249" t="s">
        <v>241</v>
      </c>
      <c r="BW27" s="249" t="s">
        <v>241</v>
      </c>
      <c r="BX27" s="249" t="s">
        <v>241</v>
      </c>
      <c r="BY27" s="249" t="s">
        <v>241</v>
      </c>
      <c r="BZ27" s="249" t="s">
        <v>241</v>
      </c>
      <c r="CA27" s="249" t="s">
        <v>241</v>
      </c>
      <c r="CB27" s="249" t="s">
        <v>241</v>
      </c>
      <c r="CC27" s="249" t="s">
        <v>241</v>
      </c>
      <c r="CD27" s="249" t="s">
        <v>241</v>
      </c>
      <c r="CE27" s="249" t="s">
        <v>241</v>
      </c>
      <c r="CF27" s="249" t="s">
        <v>241</v>
      </c>
      <c r="CG27" s="249" t="s">
        <v>241</v>
      </c>
      <c r="CH27" s="243">
        <f>IF(ISNA(VLOOKUP($B27,[76]Sheet3!$B:$H,6,FALSE)),0,((VLOOKUP($B27,[76]Sheet3!$B:$H,6,FALSE))))</f>
        <v>0</v>
      </c>
      <c r="CI27" s="243">
        <f>CH27/F27</f>
        <v>0</v>
      </c>
      <c r="CJ27" s="243">
        <f>IF(ISNA(VLOOKUP($B27,[76]Sheet3!$B:$H,7,FALSE)),0,((VLOOKUP($B27,[76]Sheet3!$B:$H,7,FALSE))))</f>
        <v>0</v>
      </c>
      <c r="CK27" s="244">
        <v>0</v>
      </c>
      <c r="CL27" s="249" t="s">
        <v>241</v>
      </c>
      <c r="CM27" s="249">
        <f t="shared" si="47"/>
        <v>0</v>
      </c>
      <c r="CN27" s="249">
        <v>0</v>
      </c>
      <c r="CO27" s="249">
        <f t="shared" si="48"/>
        <v>0</v>
      </c>
      <c r="CP27" s="249" t="s">
        <v>241</v>
      </c>
      <c r="CQ27" s="250">
        <f t="shared" si="41"/>
        <v>0</v>
      </c>
      <c r="CR27" s="249">
        <v>0</v>
      </c>
      <c r="CS27" s="251">
        <f t="shared" si="42"/>
        <v>0</v>
      </c>
      <c r="CT27" s="249" t="s">
        <v>241</v>
      </c>
      <c r="CU27" s="252">
        <f t="shared" si="43"/>
        <v>0</v>
      </c>
      <c r="CV27" s="249">
        <v>0</v>
      </c>
      <c r="CW27" s="253">
        <f t="shared" si="44"/>
        <v>0</v>
      </c>
      <c r="CX27" s="243">
        <f>IF(ISNA(VLOOKUP($B27,'[77]Jan- Mei'!$B:$F,4,FALSE)),0,((VLOOKUP($B27,'[77]Jan- Mei'!$B:$F,4,FALSE))))</f>
        <v>0</v>
      </c>
      <c r="CY27" s="243">
        <f t="shared" si="45"/>
        <v>0</v>
      </c>
      <c r="CZ27" s="243">
        <f>IF(ISNA(VLOOKUP($B27,'[77]Jan- Mei'!$B:$F,5,FALSE)),0,((VLOOKUP($B27,'[77]Jan- Mei'!$B:$F,5,FALSE))))</f>
        <v>0</v>
      </c>
      <c r="DA27" s="243" t="e">
        <f>IF(ISNA(VLOOKUP($B27,#REF!,6,FALSE)),0,((VLOOKUP($B27,#REF!,6,FALSE))))</f>
        <v>#REF!</v>
      </c>
      <c r="DB27" s="243" t="e">
        <f t="shared" si="46"/>
        <v>#REF!</v>
      </c>
      <c r="DC27" s="243" t="e">
        <f>IF(ISNA(VLOOKUP($B27,#REF!,7,FALSE)),0,((VLOOKUP($B27,#REF!,7,FALSE))))</f>
        <v>#REF!</v>
      </c>
      <c r="DD27" s="244" t="s">
        <v>241</v>
      </c>
      <c r="DE27" s="254" t="str">
        <f>IF(ISNA(VLOOKUP($B27,'[78]REAL SD BULAN'!$B:$AD,18,FALSE)),0,((VLOOKUP($B27,'[78]REAL SD BULAN'!$B:$AD,18,FALSE))))</f>
        <v>-</v>
      </c>
      <c r="DF27" s="249">
        <f>IF(ISNA(VLOOKUP($B27,'[78]REAL SD BULAN'!$B:$AD,19,FALSE)),0,((VLOOKUP($B27,'[78]REAL SD BULAN'!$B:$AD,19,FALSE))))</f>
        <v>0</v>
      </c>
      <c r="DG27" s="249">
        <f>IF(ISNA(VLOOKUP($B27,'[78]REAL SD BULAN'!$B:$AD,20,FALSE)),0,((VLOOKUP($B27,'[78]REAL SD BULAN'!$B:$AD,20,FALSE))))</f>
        <v>0</v>
      </c>
      <c r="DH27" s="249">
        <f>IF(ISNA(VLOOKUP($B27,'[78]REAL SD BULAN'!$B:$AD,21,FALSE)),0,((VLOOKUP($B27,'[78]REAL SD BULAN'!$B:$AD,21,FALSE))))</f>
        <v>0</v>
      </c>
      <c r="DI27" s="249" t="s">
        <v>241</v>
      </c>
      <c r="DJ27" s="249" t="s">
        <v>241</v>
      </c>
      <c r="DK27" s="249">
        <f>DL27*CS27</f>
        <v>0</v>
      </c>
      <c r="DL27" s="249">
        <v>0</v>
      </c>
      <c r="DM27" s="249" t="s">
        <v>241</v>
      </c>
      <c r="DN27" s="250">
        <f>DO27*CR27</f>
        <v>0</v>
      </c>
      <c r="DO27" s="249">
        <v>0</v>
      </c>
      <c r="DP27" s="249" t="s">
        <v>241</v>
      </c>
      <c r="DQ27" s="249" t="s">
        <v>241</v>
      </c>
      <c r="DR27" s="249">
        <f>DS27*CZ27</f>
        <v>0</v>
      </c>
      <c r="DS27" s="249">
        <v>0</v>
      </c>
      <c r="DT27" s="249" t="s">
        <v>241</v>
      </c>
      <c r="DU27" s="256">
        <f>IF(ISNA(VLOOKUP($B27,'[79]Evaluasi Pesanan Jan- Feb'!$B:$BG,30,FALSE)),0,((VLOOKUP($B27,'[79]Evaluasi Pesanan Jan- Feb'!$B:$BG,30,FALSE))))</f>
        <v>0</v>
      </c>
      <c r="DV27" s="256">
        <f>IF(ISNA(VLOOKUP($B27,'[79]Evaluasi Pesanan Jan- Feb'!$B:$BG,30,FALSE)),0,((VLOOKUP($B27,'[79]Evaluasi Pesanan Jan- Feb'!$B:$BG,30,FALSE))))</f>
        <v>0</v>
      </c>
    </row>
    <row r="28" spans="1:126" s="221" customFormat="1" x14ac:dyDescent="0.2">
      <c r="A28" s="237">
        <f t="shared" si="31"/>
        <v>25</v>
      </c>
      <c r="B28" s="237">
        <v>11000219</v>
      </c>
      <c r="C28" s="405" t="s">
        <v>128</v>
      </c>
      <c r="D28" s="239" t="s">
        <v>236</v>
      </c>
      <c r="E28" s="240">
        <v>20</v>
      </c>
      <c r="F28" s="240">
        <v>35000</v>
      </c>
      <c r="G28" s="265" t="s">
        <v>56</v>
      </c>
      <c r="H28" s="242">
        <v>5730</v>
      </c>
      <c r="I28" s="243">
        <f>IF(ISNA(VLOOKUP($B28,'[74]Pesanan '!$A:$AE,28,FALSE)),0,((VLOOKUP($B28,'[74]Pesanan '!$A:$AE,28,FALSE))))</f>
        <v>0</v>
      </c>
      <c r="J28" s="243">
        <f t="shared" si="32"/>
        <v>0</v>
      </c>
      <c r="K28" s="243">
        <f>IF(ISNA(VLOOKUP($B28,'[74]Pesanan '!$A:$AE,29,FALSE)),0,((VLOOKUP($B28,'[74]Pesanan '!$A:$AE,29,FALSE))))</f>
        <v>0</v>
      </c>
      <c r="L28" s="243">
        <f>IF(ISNA(VLOOKUP($B28,'[74]Pesanan '!$A:$AE,30,FALSE)),0,((VLOOKUP($B28,'[74]Pesanan '!$A:$AE,30,FALSE))))</f>
        <v>0</v>
      </c>
      <c r="M28" s="243">
        <f t="shared" si="33"/>
        <v>0</v>
      </c>
      <c r="N28" s="243">
        <f>IF(ISNA(VLOOKUP($B28,'[74]Pesanan '!$A:$AE,31,FALSE)),0,((VLOOKUP($B28,'[74]Pesanan '!$A:$AE,31,FALSE))))</f>
        <v>0</v>
      </c>
      <c r="O28" s="243">
        <f>IF(ISNA(VLOOKUP($B28,'[75]Rekap Realisasi Jan- Okt'!$A:$E,4,FALSE)),0,((VLOOKUP($B28,'[75]Rekap Realisasi Jan- Okt'!$A:$E,4,FALSE))))</f>
        <v>0</v>
      </c>
      <c r="P28" s="243">
        <f t="shared" si="34"/>
        <v>0</v>
      </c>
      <c r="Q28" s="243">
        <f>IF(ISNA(VLOOKUP($B28,'[75]Rekap Realisasi Jan- Okt'!$A:$E,5,FALSE)),0,((VLOOKUP($B28,'[75]Rekap Realisasi Jan- Okt'!$A:$E,5,FALSE))))</f>
        <v>0</v>
      </c>
      <c r="R28" s="243">
        <f t="shared" si="35"/>
        <v>0</v>
      </c>
      <c r="S28" s="243">
        <f t="shared" si="36"/>
        <v>0</v>
      </c>
      <c r="T28" s="243">
        <f t="shared" si="37"/>
        <v>0</v>
      </c>
      <c r="U28" s="244">
        <f t="shared" si="6"/>
        <v>0</v>
      </c>
      <c r="V28" s="243">
        <f t="shared" si="38"/>
        <v>0</v>
      </c>
      <c r="W28" s="243">
        <f t="shared" si="39"/>
        <v>0</v>
      </c>
      <c r="X28" s="243">
        <f t="shared" si="40"/>
        <v>0</v>
      </c>
      <c r="Y28" s="244">
        <f t="shared" si="15"/>
        <v>0</v>
      </c>
      <c r="Z28" s="245" t="s">
        <v>241</v>
      </c>
      <c r="AA28" s="245" t="s">
        <v>241</v>
      </c>
      <c r="AB28" s="245" t="s">
        <v>241</v>
      </c>
      <c r="AC28" s="245" t="s">
        <v>241</v>
      </c>
      <c r="AD28" s="245" t="s">
        <v>241</v>
      </c>
      <c r="AE28" s="245" t="s">
        <v>241</v>
      </c>
      <c r="AF28" s="245" t="s">
        <v>241</v>
      </c>
      <c r="AG28" s="245" t="s">
        <v>241</v>
      </c>
      <c r="AH28" s="245" t="s">
        <v>241</v>
      </c>
      <c r="AI28" s="245" t="s">
        <v>241</v>
      </c>
      <c r="AJ28" s="245" t="s">
        <v>241</v>
      </c>
      <c r="AK28" s="245" t="s">
        <v>241</v>
      </c>
      <c r="AL28" s="245" t="s">
        <v>241</v>
      </c>
      <c r="AM28" s="245" t="s">
        <v>241</v>
      </c>
      <c r="AN28" s="245" t="s">
        <v>241</v>
      </c>
      <c r="AO28" s="245" t="s">
        <v>241</v>
      </c>
      <c r="AP28" s="245" t="s">
        <v>241</v>
      </c>
      <c r="AQ28" s="245" t="s">
        <v>241</v>
      </c>
      <c r="AR28" s="245" t="s">
        <v>241</v>
      </c>
      <c r="AS28" s="245" t="s">
        <v>241</v>
      </c>
      <c r="AT28" s="245" t="s">
        <v>241</v>
      </c>
      <c r="AU28" s="245" t="s">
        <v>241</v>
      </c>
      <c r="AV28" s="245" t="s">
        <v>241</v>
      </c>
      <c r="AW28" s="245" t="s">
        <v>241</v>
      </c>
      <c r="AX28" s="245" t="s">
        <v>241</v>
      </c>
      <c r="AY28" s="245" t="s">
        <v>241</v>
      </c>
      <c r="AZ28" s="245" t="s">
        <v>241</v>
      </c>
      <c r="BA28" s="245" t="s">
        <v>241</v>
      </c>
      <c r="BB28" s="245" t="s">
        <v>241</v>
      </c>
      <c r="BC28" s="245" t="s">
        <v>241</v>
      </c>
      <c r="BD28" s="245" t="s">
        <v>241</v>
      </c>
      <c r="BE28" s="245" t="s">
        <v>241</v>
      </c>
      <c r="BF28" s="245" t="s">
        <v>241</v>
      </c>
      <c r="BG28" s="245" t="s">
        <v>241</v>
      </c>
      <c r="BH28" s="245" t="s">
        <v>241</v>
      </c>
      <c r="BI28" s="245" t="s">
        <v>241</v>
      </c>
      <c r="BJ28" s="249" t="s">
        <v>241</v>
      </c>
      <c r="BK28" s="249" t="s">
        <v>241</v>
      </c>
      <c r="BL28" s="249" t="s">
        <v>241</v>
      </c>
      <c r="BM28" s="249" t="s">
        <v>241</v>
      </c>
      <c r="BN28" s="249" t="s">
        <v>241</v>
      </c>
      <c r="BO28" s="249" t="s">
        <v>241</v>
      </c>
      <c r="BP28" s="249" t="s">
        <v>241</v>
      </c>
      <c r="BQ28" s="249" t="s">
        <v>241</v>
      </c>
      <c r="BR28" s="249" t="s">
        <v>241</v>
      </c>
      <c r="BS28" s="249" t="s">
        <v>241</v>
      </c>
      <c r="BT28" s="249" t="s">
        <v>241</v>
      </c>
      <c r="BU28" s="249" t="s">
        <v>241</v>
      </c>
      <c r="BV28" s="249" t="s">
        <v>241</v>
      </c>
      <c r="BW28" s="249" t="s">
        <v>241</v>
      </c>
      <c r="BX28" s="249" t="s">
        <v>241</v>
      </c>
      <c r="BY28" s="249" t="s">
        <v>241</v>
      </c>
      <c r="BZ28" s="249" t="s">
        <v>241</v>
      </c>
      <c r="CA28" s="249" t="s">
        <v>241</v>
      </c>
      <c r="CB28" s="249" t="s">
        <v>241</v>
      </c>
      <c r="CC28" s="249" t="s">
        <v>241</v>
      </c>
      <c r="CD28" s="249" t="s">
        <v>241</v>
      </c>
      <c r="CE28" s="249" t="s">
        <v>241</v>
      </c>
      <c r="CF28" s="249" t="s">
        <v>241</v>
      </c>
      <c r="CG28" s="249" t="s">
        <v>241</v>
      </c>
      <c r="CH28" s="243">
        <f>IF(ISNA(VLOOKUP($B28,[76]Sheet3!$B:$H,6,FALSE)),0,((VLOOKUP($B28,[76]Sheet3!$B:$H,6,FALSE))))</f>
        <v>0</v>
      </c>
      <c r="CI28" s="243">
        <f>CH28/F28</f>
        <v>0</v>
      </c>
      <c r="CJ28" s="243">
        <f>IF(ISNA(VLOOKUP($B28,[76]Sheet3!$B:$H,7,FALSE)),0,((VLOOKUP($B28,[76]Sheet3!$B:$H,7,FALSE))))</f>
        <v>0</v>
      </c>
      <c r="CK28" s="244">
        <v>0</v>
      </c>
      <c r="CL28" s="249" t="s">
        <v>241</v>
      </c>
      <c r="CM28" s="249">
        <f t="shared" si="47"/>
        <v>0</v>
      </c>
      <c r="CN28" s="249">
        <v>0</v>
      </c>
      <c r="CO28" s="249">
        <f t="shared" si="48"/>
        <v>0</v>
      </c>
      <c r="CP28" s="249" t="s">
        <v>241</v>
      </c>
      <c r="CQ28" s="250">
        <f t="shared" si="41"/>
        <v>0</v>
      </c>
      <c r="CR28" s="249">
        <v>0</v>
      </c>
      <c r="CS28" s="251">
        <f t="shared" si="42"/>
        <v>0</v>
      </c>
      <c r="CT28" s="249" t="s">
        <v>241</v>
      </c>
      <c r="CU28" s="252">
        <f t="shared" si="43"/>
        <v>0</v>
      </c>
      <c r="CV28" s="249">
        <v>0</v>
      </c>
      <c r="CW28" s="253">
        <f t="shared" si="44"/>
        <v>0</v>
      </c>
      <c r="CX28" s="243">
        <f>IF(ISNA(VLOOKUP($B28,'[77]Jan- Mei'!$B:$F,4,FALSE)),0,((VLOOKUP($B28,'[77]Jan- Mei'!$B:$F,4,FALSE))))</f>
        <v>0</v>
      </c>
      <c r="CY28" s="243">
        <f t="shared" si="45"/>
        <v>0</v>
      </c>
      <c r="CZ28" s="243">
        <f>IF(ISNA(VLOOKUP($B28,'[77]Jan- Mei'!$B:$F,5,FALSE)),0,((VLOOKUP($B28,'[77]Jan- Mei'!$B:$F,5,FALSE))))</f>
        <v>0</v>
      </c>
      <c r="DA28" s="243" t="e">
        <f>IF(ISNA(VLOOKUP($B28,#REF!,6,FALSE)),0,((VLOOKUP($B28,#REF!,6,FALSE))))</f>
        <v>#REF!</v>
      </c>
      <c r="DB28" s="243" t="e">
        <f t="shared" si="46"/>
        <v>#REF!</v>
      </c>
      <c r="DC28" s="243" t="e">
        <f>IF(ISNA(VLOOKUP($B28,#REF!,7,FALSE)),0,((VLOOKUP($B28,#REF!,7,FALSE))))</f>
        <v>#REF!</v>
      </c>
      <c r="DD28" s="244" t="s">
        <v>241</v>
      </c>
      <c r="DE28" s="254" t="str">
        <f>IF(ISNA(VLOOKUP($B28,'[78]REAL SD BULAN'!$B:$AD,18,FALSE)),0,((VLOOKUP($B28,'[78]REAL SD BULAN'!$B:$AD,18,FALSE))))</f>
        <v>-</v>
      </c>
      <c r="DF28" s="249">
        <f>IF(ISNA(VLOOKUP($B28,'[78]REAL SD BULAN'!$B:$AD,19,FALSE)),0,((VLOOKUP($B28,'[78]REAL SD BULAN'!$B:$AD,19,FALSE))))</f>
        <v>0</v>
      </c>
      <c r="DG28" s="249">
        <f>IF(ISNA(VLOOKUP($B28,'[78]REAL SD BULAN'!$B:$AD,20,FALSE)),0,((VLOOKUP($B28,'[78]REAL SD BULAN'!$B:$AD,20,FALSE))))</f>
        <v>0</v>
      </c>
      <c r="DH28" s="249">
        <f>IF(ISNA(VLOOKUP($B28,'[78]REAL SD BULAN'!$B:$AD,21,FALSE)),0,((VLOOKUP($B28,'[78]REAL SD BULAN'!$B:$AD,21,FALSE))))</f>
        <v>0</v>
      </c>
      <c r="DI28" s="249" t="s">
        <v>241</v>
      </c>
      <c r="DJ28" s="249" t="s">
        <v>241</v>
      </c>
      <c r="DK28" s="249">
        <f>DL28*CS28</f>
        <v>0</v>
      </c>
      <c r="DL28" s="249">
        <v>0</v>
      </c>
      <c r="DM28" s="249" t="s">
        <v>241</v>
      </c>
      <c r="DN28" s="249" t="s">
        <v>241</v>
      </c>
      <c r="DO28" s="249">
        <f>DP28*CW28</f>
        <v>0</v>
      </c>
      <c r="DP28" s="249">
        <v>0</v>
      </c>
      <c r="DQ28" s="249" t="s">
        <v>241</v>
      </c>
      <c r="DR28" s="249" t="s">
        <v>241</v>
      </c>
      <c r="DS28" s="249" t="e">
        <f>DT28*DA28</f>
        <v>#REF!</v>
      </c>
      <c r="DT28" s="249">
        <v>0</v>
      </c>
      <c r="DU28" s="256">
        <f>IF(ISNA(VLOOKUP($B28,'[79]Evaluasi Pesanan Jan- Feb'!$B:$BG,30,FALSE)),0,((VLOOKUP($B28,'[79]Evaluasi Pesanan Jan- Feb'!$B:$BG,30,FALSE))))</f>
        <v>0</v>
      </c>
      <c r="DV28" s="256">
        <f>IF(ISNA(VLOOKUP($B28,'[79]Evaluasi Pesanan Jan- Feb'!$B:$BG,30,FALSE)),0,((VLOOKUP($B28,'[79]Evaluasi Pesanan Jan- Feb'!$B:$BG,30,FALSE))))</f>
        <v>0</v>
      </c>
    </row>
    <row r="29" spans="1:126" s="223" customFormat="1" x14ac:dyDescent="0.2">
      <c r="A29" s="237">
        <f t="shared" si="31"/>
        <v>26</v>
      </c>
      <c r="B29" s="237">
        <v>11000223</v>
      </c>
      <c r="C29" s="405" t="s">
        <v>360</v>
      </c>
      <c r="D29" s="239" t="s">
        <v>236</v>
      </c>
      <c r="E29" s="240">
        <v>100</v>
      </c>
      <c r="F29" s="240">
        <v>7500</v>
      </c>
      <c r="G29" s="265" t="s">
        <v>56</v>
      </c>
      <c r="H29" s="242">
        <v>21309</v>
      </c>
      <c r="I29" s="243">
        <f>IF(ISNA(VLOOKUP($B29,'[74]Pesanan '!$A:$AE,28,FALSE)),0,((VLOOKUP($B29,'[74]Pesanan '!$A:$AE,28,FALSE))))</f>
        <v>0</v>
      </c>
      <c r="J29" s="243">
        <f t="shared" si="32"/>
        <v>0</v>
      </c>
      <c r="K29" s="243">
        <f>IF(ISNA(VLOOKUP($B29,'[74]Pesanan '!$A:$AE,29,FALSE)),0,((VLOOKUP($B29,'[74]Pesanan '!$A:$AE,29,FALSE))))</f>
        <v>0</v>
      </c>
      <c r="L29" s="243">
        <f>IF(ISNA(VLOOKUP($B29,'[74]Pesanan '!$A:$AE,30,FALSE)),0,((VLOOKUP($B29,'[74]Pesanan '!$A:$AE,30,FALSE))))</f>
        <v>0</v>
      </c>
      <c r="M29" s="243">
        <f t="shared" si="33"/>
        <v>0</v>
      </c>
      <c r="N29" s="243">
        <f>IF(ISNA(VLOOKUP($B29,'[74]Pesanan '!$A:$AE,31,FALSE)),0,((VLOOKUP($B29,'[74]Pesanan '!$A:$AE,31,FALSE))))</f>
        <v>0</v>
      </c>
      <c r="O29" s="243">
        <f>IF(ISNA(VLOOKUP($B29,'[75]Rekap Realisasi Jan- Okt'!$A:$E,4,FALSE)),0,((VLOOKUP($B29,'[75]Rekap Realisasi Jan- Okt'!$A:$E,4,FALSE))))</f>
        <v>0</v>
      </c>
      <c r="P29" s="243">
        <f t="shared" si="34"/>
        <v>0</v>
      </c>
      <c r="Q29" s="243">
        <f>IF(ISNA(VLOOKUP($B29,'[75]Rekap Realisasi Jan- Okt'!$A:$E,5,FALSE)),0,((VLOOKUP($B29,'[75]Rekap Realisasi Jan- Okt'!$A:$E,5,FALSE))))</f>
        <v>0</v>
      </c>
      <c r="R29" s="243">
        <f t="shared" si="35"/>
        <v>0</v>
      </c>
      <c r="S29" s="243">
        <f t="shared" si="36"/>
        <v>0</v>
      </c>
      <c r="T29" s="243">
        <f t="shared" si="37"/>
        <v>0</v>
      </c>
      <c r="U29" s="244">
        <f t="shared" si="6"/>
        <v>0</v>
      </c>
      <c r="V29" s="243">
        <f t="shared" si="38"/>
        <v>0</v>
      </c>
      <c r="W29" s="243">
        <f t="shared" si="39"/>
        <v>0</v>
      </c>
      <c r="X29" s="243">
        <f t="shared" si="40"/>
        <v>0</v>
      </c>
      <c r="Y29" s="244">
        <f t="shared" si="15"/>
        <v>0</v>
      </c>
      <c r="Z29" s="245" t="s">
        <v>241</v>
      </c>
      <c r="AA29" s="245" t="s">
        <v>241</v>
      </c>
      <c r="AB29" s="245" t="s">
        <v>241</v>
      </c>
      <c r="AC29" s="245" t="s">
        <v>241</v>
      </c>
      <c r="AD29" s="245" t="s">
        <v>241</v>
      </c>
      <c r="AE29" s="245" t="s">
        <v>241</v>
      </c>
      <c r="AF29" s="245" t="s">
        <v>241</v>
      </c>
      <c r="AG29" s="245" t="s">
        <v>241</v>
      </c>
      <c r="AH29" s="245" t="s">
        <v>241</v>
      </c>
      <c r="AI29" s="245" t="s">
        <v>241</v>
      </c>
      <c r="AJ29" s="245" t="s">
        <v>241</v>
      </c>
      <c r="AK29" s="245" t="s">
        <v>241</v>
      </c>
      <c r="AL29" s="245" t="s">
        <v>241</v>
      </c>
      <c r="AM29" s="245" t="s">
        <v>241</v>
      </c>
      <c r="AN29" s="245" t="s">
        <v>241</v>
      </c>
      <c r="AO29" s="245" t="s">
        <v>241</v>
      </c>
      <c r="AP29" s="245" t="s">
        <v>241</v>
      </c>
      <c r="AQ29" s="245" t="s">
        <v>241</v>
      </c>
      <c r="AR29" s="245" t="s">
        <v>241</v>
      </c>
      <c r="AS29" s="245" t="s">
        <v>241</v>
      </c>
      <c r="AT29" s="245" t="s">
        <v>241</v>
      </c>
      <c r="AU29" s="245" t="s">
        <v>241</v>
      </c>
      <c r="AV29" s="245" t="s">
        <v>241</v>
      </c>
      <c r="AW29" s="245" t="s">
        <v>241</v>
      </c>
      <c r="AX29" s="245" t="s">
        <v>241</v>
      </c>
      <c r="AY29" s="245" t="s">
        <v>241</v>
      </c>
      <c r="AZ29" s="245" t="s">
        <v>241</v>
      </c>
      <c r="BA29" s="245" t="s">
        <v>241</v>
      </c>
      <c r="BB29" s="245" t="s">
        <v>241</v>
      </c>
      <c r="BC29" s="245" t="s">
        <v>241</v>
      </c>
      <c r="BD29" s="245" t="s">
        <v>241</v>
      </c>
      <c r="BE29" s="245" t="s">
        <v>241</v>
      </c>
      <c r="BF29" s="245" t="s">
        <v>241</v>
      </c>
      <c r="BG29" s="245" t="s">
        <v>241</v>
      </c>
      <c r="BH29" s="245" t="s">
        <v>241</v>
      </c>
      <c r="BI29" s="245" t="s">
        <v>241</v>
      </c>
      <c r="BJ29" s="245" t="s">
        <v>241</v>
      </c>
      <c r="BK29" s="245" t="s">
        <v>241</v>
      </c>
      <c r="BL29" s="245" t="s">
        <v>241</v>
      </c>
      <c r="BM29" s="245" t="s">
        <v>241</v>
      </c>
      <c r="BN29" s="249" t="s">
        <v>241</v>
      </c>
      <c r="BO29" s="249" t="s">
        <v>241</v>
      </c>
      <c r="BP29" s="249" t="s">
        <v>241</v>
      </c>
      <c r="BQ29" s="249" t="s">
        <v>241</v>
      </c>
      <c r="BR29" s="249" t="s">
        <v>241</v>
      </c>
      <c r="BS29" s="249" t="s">
        <v>241</v>
      </c>
      <c r="BT29" s="249" t="s">
        <v>241</v>
      </c>
      <c r="BU29" s="249" t="s">
        <v>241</v>
      </c>
      <c r="BV29" s="249" t="s">
        <v>241</v>
      </c>
      <c r="BW29" s="249" t="s">
        <v>241</v>
      </c>
      <c r="BX29" s="249" t="s">
        <v>241</v>
      </c>
      <c r="BY29" s="249" t="s">
        <v>241</v>
      </c>
      <c r="BZ29" s="249" t="s">
        <v>241</v>
      </c>
      <c r="CA29" s="249" t="s">
        <v>241</v>
      </c>
      <c r="CB29" s="249" t="s">
        <v>241</v>
      </c>
      <c r="CC29" s="249" t="s">
        <v>241</v>
      </c>
      <c r="CD29" s="249" t="s">
        <v>241</v>
      </c>
      <c r="CE29" s="249" t="s">
        <v>241</v>
      </c>
      <c r="CF29" s="249" t="s">
        <v>241</v>
      </c>
      <c r="CG29" s="249" t="s">
        <v>241</v>
      </c>
      <c r="CH29" s="243">
        <f>IF(ISNA(VLOOKUP($B29,[76]Sheet3!$B:$H,6,FALSE)),0,((VLOOKUP($B29,[76]Sheet3!$B:$H,6,FALSE))))</f>
        <v>0</v>
      </c>
      <c r="CI29" s="243">
        <f>CH29/F29</f>
        <v>0</v>
      </c>
      <c r="CJ29" s="243">
        <f>IF(ISNA(VLOOKUP($B29,[76]Sheet3!$B:$H,7,FALSE)),0,((VLOOKUP($B29,[76]Sheet3!$B:$H,7,FALSE))))</f>
        <v>0</v>
      </c>
      <c r="CK29" s="244">
        <v>0</v>
      </c>
      <c r="CL29" s="249" t="s">
        <v>241</v>
      </c>
      <c r="CM29" s="249">
        <f t="shared" si="47"/>
        <v>0</v>
      </c>
      <c r="CN29" s="249">
        <v>0</v>
      </c>
      <c r="CO29" s="249">
        <f t="shared" si="48"/>
        <v>0</v>
      </c>
      <c r="CP29" s="249" t="s">
        <v>241</v>
      </c>
      <c r="CQ29" s="250">
        <f t="shared" si="41"/>
        <v>0</v>
      </c>
      <c r="CR29" s="249">
        <v>0</v>
      </c>
      <c r="CS29" s="251">
        <f t="shared" si="42"/>
        <v>0</v>
      </c>
      <c r="CT29" s="249" t="s">
        <v>241</v>
      </c>
      <c r="CU29" s="252">
        <f t="shared" si="43"/>
        <v>0</v>
      </c>
      <c r="CV29" s="249">
        <v>0</v>
      </c>
      <c r="CW29" s="253">
        <f t="shared" si="44"/>
        <v>0</v>
      </c>
      <c r="CX29" s="243">
        <f>IF(ISNA(VLOOKUP($B29,'[77]Jan- Mei'!$B:$F,4,FALSE)),0,((VLOOKUP($B29,'[77]Jan- Mei'!$B:$F,4,FALSE))))</f>
        <v>0</v>
      </c>
      <c r="CY29" s="243">
        <f t="shared" si="45"/>
        <v>0</v>
      </c>
      <c r="CZ29" s="243">
        <f>IF(ISNA(VLOOKUP($B29,'[77]Jan- Mei'!$B:$F,5,FALSE)),0,((VLOOKUP($B29,'[77]Jan- Mei'!$B:$F,5,FALSE))))</f>
        <v>0</v>
      </c>
      <c r="DA29" s="243" t="e">
        <f>IF(ISNA(VLOOKUP($B29,#REF!,6,FALSE)),0,((VLOOKUP($B29,#REF!,6,FALSE))))</f>
        <v>#REF!</v>
      </c>
      <c r="DB29" s="243" t="e">
        <f t="shared" si="46"/>
        <v>#REF!</v>
      </c>
      <c r="DC29" s="243" t="e">
        <f>IF(ISNA(VLOOKUP($B29,#REF!,7,FALSE)),0,((VLOOKUP($B29,#REF!,7,FALSE))))</f>
        <v>#REF!</v>
      </c>
      <c r="DD29" s="244" t="s">
        <v>241</v>
      </c>
      <c r="DE29" s="254" t="str">
        <f>IF(ISNA(VLOOKUP($B29,'[78]REAL SD BULAN'!$B:$AD,18,FALSE)),0,((VLOOKUP($B29,'[78]REAL SD BULAN'!$B:$AD,18,FALSE))))</f>
        <v>-</v>
      </c>
      <c r="DF29" s="249">
        <f>IF(ISNA(VLOOKUP($B29,'[78]REAL SD BULAN'!$B:$AD,19,FALSE)),0,((VLOOKUP($B29,'[78]REAL SD BULAN'!$B:$AD,19,FALSE))))</f>
        <v>0</v>
      </c>
      <c r="DG29" s="249">
        <f>IF(ISNA(VLOOKUP($B29,'[78]REAL SD BULAN'!$B:$AD,20,FALSE)),0,((VLOOKUP($B29,'[78]REAL SD BULAN'!$B:$AD,20,FALSE))))</f>
        <v>0</v>
      </c>
      <c r="DH29" s="249">
        <f>IF(ISNA(VLOOKUP($B29,'[78]REAL SD BULAN'!$B:$AD,21,FALSE)),0,((VLOOKUP($B29,'[78]REAL SD BULAN'!$B:$AD,21,FALSE))))</f>
        <v>0</v>
      </c>
      <c r="DI29" s="249" t="s">
        <v>241</v>
      </c>
      <c r="DJ29" s="249" t="s">
        <v>241</v>
      </c>
      <c r="DK29" s="249">
        <f>DL29*CS29</f>
        <v>0</v>
      </c>
      <c r="DL29" s="249">
        <v>0</v>
      </c>
      <c r="DM29" s="249" t="s">
        <v>241</v>
      </c>
      <c r="DN29" s="249" t="s">
        <v>241</v>
      </c>
      <c r="DO29" s="249">
        <f>DP29*CW29</f>
        <v>0</v>
      </c>
      <c r="DP29" s="249">
        <v>0</v>
      </c>
      <c r="DQ29" s="249" t="s">
        <v>241</v>
      </c>
      <c r="DR29" s="249" t="s">
        <v>241</v>
      </c>
      <c r="DS29" s="249" t="e">
        <f>DT29*DA29</f>
        <v>#REF!</v>
      </c>
      <c r="DT29" s="249">
        <v>0</v>
      </c>
      <c r="DU29" s="256">
        <f>IF(ISNA(VLOOKUP($B29,'[79]Evaluasi Pesanan Jan- Feb'!$B:$BG,30,FALSE)),0,((VLOOKUP($B29,'[79]Evaluasi Pesanan Jan- Feb'!$B:$BG,30,FALSE))))</f>
        <v>0</v>
      </c>
      <c r="DV29" s="256">
        <f>IF(ISNA(VLOOKUP($B29,'[79]Evaluasi Pesanan Jan- Feb'!$B:$BG,30,FALSE)),0,((VLOOKUP($B29,'[79]Evaluasi Pesanan Jan- Feb'!$B:$BG,30,FALSE))))</f>
        <v>0</v>
      </c>
    </row>
    <row r="30" spans="1:126" s="222" customFormat="1" x14ac:dyDescent="0.2">
      <c r="A30" s="237">
        <f t="shared" si="31"/>
        <v>27</v>
      </c>
      <c r="B30" s="237">
        <v>11000253</v>
      </c>
      <c r="C30" s="407" t="s">
        <v>382</v>
      </c>
      <c r="D30" s="239" t="s">
        <v>236</v>
      </c>
      <c r="E30" s="240">
        <v>60</v>
      </c>
      <c r="F30" s="240">
        <v>17610</v>
      </c>
      <c r="G30" s="265" t="s">
        <v>56</v>
      </c>
      <c r="H30" s="242">
        <v>23349</v>
      </c>
      <c r="I30" s="243">
        <f>IF(ISNA(VLOOKUP($B30,'[74]Pesanan '!$A:$AE,28,FALSE)),0,((VLOOKUP($B30,'[74]Pesanan '!$A:$AE,28,FALSE))))</f>
        <v>0</v>
      </c>
      <c r="J30" s="243">
        <f t="shared" si="32"/>
        <v>0</v>
      </c>
      <c r="K30" s="243">
        <f>IF(ISNA(VLOOKUP($B30,'[74]Pesanan '!$A:$AE,29,FALSE)),0,((VLOOKUP($B30,'[74]Pesanan '!$A:$AE,29,FALSE))))</f>
        <v>0</v>
      </c>
      <c r="L30" s="243">
        <f>IF(ISNA(VLOOKUP($B30,'[74]Pesanan '!$A:$AE,30,FALSE)),0,((VLOOKUP($B30,'[74]Pesanan '!$A:$AE,30,FALSE))))</f>
        <v>0</v>
      </c>
      <c r="M30" s="243">
        <f t="shared" si="33"/>
        <v>0</v>
      </c>
      <c r="N30" s="243">
        <f>IF(ISNA(VLOOKUP($B30,'[74]Pesanan '!$A:$AE,31,FALSE)),0,((VLOOKUP($B30,'[74]Pesanan '!$A:$AE,31,FALSE))))</f>
        <v>0</v>
      </c>
      <c r="O30" s="243">
        <f>IF(ISNA(VLOOKUP($B30,'[75]Rekap Realisasi Jan- Okt'!$A:$E,4,FALSE)),0,((VLOOKUP($B30,'[75]Rekap Realisasi Jan- Okt'!$A:$E,4,FALSE))))</f>
        <v>0</v>
      </c>
      <c r="P30" s="243">
        <f t="shared" si="34"/>
        <v>0</v>
      </c>
      <c r="Q30" s="243">
        <f>IF(ISNA(VLOOKUP($B30,'[75]Rekap Realisasi Jan- Okt'!$A:$E,5,FALSE)),0,((VLOOKUP($B30,'[75]Rekap Realisasi Jan- Okt'!$A:$E,5,FALSE))))</f>
        <v>0</v>
      </c>
      <c r="R30" s="243">
        <f t="shared" si="35"/>
        <v>0</v>
      </c>
      <c r="S30" s="243">
        <f t="shared" si="36"/>
        <v>0</v>
      </c>
      <c r="T30" s="243">
        <f t="shared" si="37"/>
        <v>0</v>
      </c>
      <c r="U30" s="244">
        <f t="shared" si="6"/>
        <v>0</v>
      </c>
      <c r="V30" s="243">
        <f t="shared" si="38"/>
        <v>0</v>
      </c>
      <c r="W30" s="243">
        <f t="shared" si="39"/>
        <v>0</v>
      </c>
      <c r="X30" s="243">
        <f t="shared" si="40"/>
        <v>0</v>
      </c>
      <c r="Y30" s="244">
        <f t="shared" si="15"/>
        <v>0</v>
      </c>
      <c r="Z30" s="245" t="s">
        <v>241</v>
      </c>
      <c r="AA30" s="245" t="s">
        <v>241</v>
      </c>
      <c r="AB30" s="245" t="s">
        <v>241</v>
      </c>
      <c r="AC30" s="245" t="s">
        <v>241</v>
      </c>
      <c r="AD30" s="245" t="s">
        <v>241</v>
      </c>
      <c r="AE30" s="245" t="s">
        <v>241</v>
      </c>
      <c r="AF30" s="245" t="s">
        <v>241</v>
      </c>
      <c r="AG30" s="245" t="s">
        <v>241</v>
      </c>
      <c r="AH30" s="245" t="s">
        <v>241</v>
      </c>
      <c r="AI30" s="245" t="s">
        <v>241</v>
      </c>
      <c r="AJ30" s="245" t="s">
        <v>241</v>
      </c>
      <c r="AK30" s="245" t="s">
        <v>241</v>
      </c>
      <c r="AL30" s="245" t="s">
        <v>241</v>
      </c>
      <c r="AM30" s="245" t="s">
        <v>241</v>
      </c>
      <c r="AN30" s="245" t="s">
        <v>241</v>
      </c>
      <c r="AO30" s="245" t="s">
        <v>241</v>
      </c>
      <c r="AP30" s="245" t="s">
        <v>241</v>
      </c>
      <c r="AQ30" s="245" t="s">
        <v>241</v>
      </c>
      <c r="AR30" s="245" t="s">
        <v>241</v>
      </c>
      <c r="AS30" s="245" t="s">
        <v>241</v>
      </c>
      <c r="AT30" s="245" t="s">
        <v>241</v>
      </c>
      <c r="AU30" s="245" t="s">
        <v>241</v>
      </c>
      <c r="AV30" s="245" t="s">
        <v>241</v>
      </c>
      <c r="AW30" s="245" t="s">
        <v>241</v>
      </c>
      <c r="AX30" s="245" t="s">
        <v>241</v>
      </c>
      <c r="AY30" s="245" t="s">
        <v>241</v>
      </c>
      <c r="AZ30" s="245" t="s">
        <v>241</v>
      </c>
      <c r="BA30" s="245" t="s">
        <v>241</v>
      </c>
      <c r="BB30" s="245" t="s">
        <v>241</v>
      </c>
      <c r="BC30" s="245" t="s">
        <v>241</v>
      </c>
      <c r="BD30" s="245" t="s">
        <v>241</v>
      </c>
      <c r="BE30" s="245" t="s">
        <v>241</v>
      </c>
      <c r="BF30" s="245" t="s">
        <v>241</v>
      </c>
      <c r="BG30" s="245" t="s">
        <v>241</v>
      </c>
      <c r="BH30" s="245" t="s">
        <v>241</v>
      </c>
      <c r="BI30" s="245" t="s">
        <v>241</v>
      </c>
      <c r="BJ30" s="249" t="s">
        <v>241</v>
      </c>
      <c r="BK30" s="249" t="s">
        <v>241</v>
      </c>
      <c r="BL30" s="249" t="s">
        <v>241</v>
      </c>
      <c r="BM30" s="249" t="s">
        <v>241</v>
      </c>
      <c r="BN30" s="249" t="s">
        <v>241</v>
      </c>
      <c r="BO30" s="249" t="s">
        <v>241</v>
      </c>
      <c r="BP30" s="249" t="s">
        <v>241</v>
      </c>
      <c r="BQ30" s="249" t="s">
        <v>241</v>
      </c>
      <c r="BR30" s="249" t="s">
        <v>241</v>
      </c>
      <c r="BS30" s="249" t="s">
        <v>241</v>
      </c>
      <c r="BT30" s="249" t="s">
        <v>241</v>
      </c>
      <c r="BU30" s="249" t="s">
        <v>241</v>
      </c>
      <c r="BV30" s="249" t="s">
        <v>241</v>
      </c>
      <c r="BW30" s="249" t="s">
        <v>241</v>
      </c>
      <c r="BX30" s="249" t="s">
        <v>241</v>
      </c>
      <c r="BY30" s="249" t="s">
        <v>241</v>
      </c>
      <c r="BZ30" s="249" t="s">
        <v>241</v>
      </c>
      <c r="CA30" s="249" t="s">
        <v>241</v>
      </c>
      <c r="CB30" s="249" t="s">
        <v>241</v>
      </c>
      <c r="CC30" s="249" t="s">
        <v>241</v>
      </c>
      <c r="CD30" s="249" t="s">
        <v>241</v>
      </c>
      <c r="CE30" s="249" t="s">
        <v>241</v>
      </c>
      <c r="CF30" s="249" t="s">
        <v>241</v>
      </c>
      <c r="CG30" s="249" t="s">
        <v>241</v>
      </c>
      <c r="CH30" s="249" t="s">
        <v>241</v>
      </c>
      <c r="CI30" s="249" t="s">
        <v>241</v>
      </c>
      <c r="CJ30" s="249" t="s">
        <v>241</v>
      </c>
      <c r="CK30" s="249" t="s">
        <v>241</v>
      </c>
      <c r="CL30" s="249" t="s">
        <v>241</v>
      </c>
      <c r="CM30" s="249" t="s">
        <v>241</v>
      </c>
      <c r="CN30" s="249" t="s">
        <v>241</v>
      </c>
      <c r="CO30" s="249" t="s">
        <v>241</v>
      </c>
      <c r="CP30" s="249" t="s">
        <v>241</v>
      </c>
      <c r="CQ30" s="250">
        <f t="shared" si="41"/>
        <v>0</v>
      </c>
      <c r="CR30" s="249">
        <v>0</v>
      </c>
      <c r="CS30" s="251">
        <f t="shared" si="42"/>
        <v>0</v>
      </c>
      <c r="CT30" s="249" t="s">
        <v>241</v>
      </c>
      <c r="CU30" s="252">
        <f t="shared" si="43"/>
        <v>0</v>
      </c>
      <c r="CV30" s="249">
        <v>0</v>
      </c>
      <c r="CW30" s="253">
        <f t="shared" si="44"/>
        <v>0</v>
      </c>
      <c r="CX30" s="243">
        <f>IF(ISNA(VLOOKUP($B30,'[77]Jan- Mei'!$B:$F,4,FALSE)),0,((VLOOKUP($B30,'[77]Jan- Mei'!$B:$F,4,FALSE))))</f>
        <v>0</v>
      </c>
      <c r="CY30" s="243">
        <f t="shared" si="45"/>
        <v>0</v>
      </c>
      <c r="CZ30" s="243">
        <f>IF(ISNA(VLOOKUP($B30,'[77]Jan- Mei'!$B:$F,5,FALSE)),0,((VLOOKUP($B30,'[77]Jan- Mei'!$B:$F,5,FALSE))))</f>
        <v>0</v>
      </c>
      <c r="DA30" s="243" t="e">
        <f>IF(ISNA(VLOOKUP($B30,#REF!,6,FALSE)),0,((VLOOKUP($B30,#REF!,6,FALSE))))</f>
        <v>#REF!</v>
      </c>
      <c r="DB30" s="243" t="e">
        <f t="shared" si="46"/>
        <v>#REF!</v>
      </c>
      <c r="DC30" s="243" t="e">
        <f>IF(ISNA(VLOOKUP($B30,#REF!,7,FALSE)),0,((VLOOKUP($B30,#REF!,7,FALSE))))</f>
        <v>#REF!</v>
      </c>
      <c r="DD30" s="244" t="s">
        <v>241</v>
      </c>
      <c r="DE30" s="254" t="str">
        <f>IF(ISNA(VLOOKUP($B30,'[78]REAL SD BULAN'!$B:$AD,18,FALSE)),0,((VLOOKUP($B30,'[78]REAL SD BULAN'!$B:$AD,18,FALSE))))</f>
        <v>-</v>
      </c>
      <c r="DF30" s="249">
        <f>IF(ISNA(VLOOKUP($B30,'[78]REAL SD BULAN'!$B:$AD,19,FALSE)),0,((VLOOKUP($B30,'[78]REAL SD BULAN'!$B:$AD,19,FALSE))))</f>
        <v>0</v>
      </c>
      <c r="DG30" s="249">
        <f>IF(ISNA(VLOOKUP($B30,'[78]REAL SD BULAN'!$B:$AD,20,FALSE)),0,((VLOOKUP($B30,'[78]REAL SD BULAN'!$B:$AD,20,FALSE))))</f>
        <v>0</v>
      </c>
      <c r="DH30" s="249">
        <f>IF(ISNA(VLOOKUP($B30,'[78]REAL SD BULAN'!$B:$AD,21,FALSE)),0,((VLOOKUP($B30,'[78]REAL SD BULAN'!$B:$AD,21,FALSE))))</f>
        <v>0</v>
      </c>
      <c r="DI30" s="249" t="s">
        <v>241</v>
      </c>
      <c r="DJ30" s="249">
        <f>DK30*CR30</f>
        <v>0</v>
      </c>
      <c r="DK30" s="249">
        <v>0</v>
      </c>
      <c r="DL30" s="249">
        <v>0</v>
      </c>
      <c r="DM30" s="249" t="s">
        <v>241</v>
      </c>
      <c r="DN30" s="249">
        <f t="shared" ref="DN30:DN35" si="49">DO30*CV30</f>
        <v>0</v>
      </c>
      <c r="DO30" s="249">
        <v>0</v>
      </c>
      <c r="DP30" s="249">
        <v>0</v>
      </c>
      <c r="DQ30" s="249" t="s">
        <v>241</v>
      </c>
      <c r="DR30" s="249">
        <f t="shared" ref="DR30:DR39" si="50">DS30*CZ30</f>
        <v>0</v>
      </c>
      <c r="DS30" s="249">
        <v>0</v>
      </c>
      <c r="DT30" s="249">
        <v>0</v>
      </c>
      <c r="DU30" s="256">
        <f>IF(ISNA(VLOOKUP($B30,'[79]Evaluasi Pesanan Jan- Feb'!$B:$BG,30,FALSE)),0,((VLOOKUP($B30,'[79]Evaluasi Pesanan Jan- Feb'!$B:$BG,30,FALSE))))</f>
        <v>0</v>
      </c>
      <c r="DV30" s="256">
        <f>IF(ISNA(VLOOKUP($B30,'[79]Evaluasi Pesanan Jan- Feb'!$B:$BG,30,FALSE)),0,((VLOOKUP($B30,'[79]Evaluasi Pesanan Jan- Feb'!$B:$BG,30,FALSE))))</f>
        <v>0</v>
      </c>
    </row>
    <row r="31" spans="1:126" s="221" customFormat="1" x14ac:dyDescent="0.2">
      <c r="A31" s="237">
        <f t="shared" si="31"/>
        <v>28</v>
      </c>
      <c r="B31" s="237">
        <v>11000256</v>
      </c>
      <c r="C31" s="407" t="s">
        <v>383</v>
      </c>
      <c r="D31" s="239" t="s">
        <v>236</v>
      </c>
      <c r="E31" s="240">
        <v>30</v>
      </c>
      <c r="F31" s="240">
        <v>20000</v>
      </c>
      <c r="G31" s="265" t="s">
        <v>56</v>
      </c>
      <c r="H31" s="242">
        <v>11088</v>
      </c>
      <c r="I31" s="243">
        <f>IF(ISNA(VLOOKUP($B31,'[74]Pesanan '!$A:$AE,28,FALSE)),0,((VLOOKUP($B31,'[74]Pesanan '!$A:$AE,28,FALSE))))</f>
        <v>0</v>
      </c>
      <c r="J31" s="243">
        <f t="shared" si="32"/>
        <v>0</v>
      </c>
      <c r="K31" s="243">
        <f>IF(ISNA(VLOOKUP($B31,'[74]Pesanan '!$A:$AE,29,FALSE)),0,((VLOOKUP($B31,'[74]Pesanan '!$A:$AE,29,FALSE))))</f>
        <v>0</v>
      </c>
      <c r="L31" s="243">
        <f>IF(ISNA(VLOOKUP($B31,'[74]Pesanan '!$A:$AE,30,FALSE)),0,((VLOOKUP($B31,'[74]Pesanan '!$A:$AE,30,FALSE))))</f>
        <v>0</v>
      </c>
      <c r="M31" s="243">
        <f t="shared" si="33"/>
        <v>0</v>
      </c>
      <c r="N31" s="243">
        <f>IF(ISNA(VLOOKUP($B31,'[74]Pesanan '!$A:$AE,31,FALSE)),0,((VLOOKUP($B31,'[74]Pesanan '!$A:$AE,31,FALSE))))</f>
        <v>0</v>
      </c>
      <c r="O31" s="243">
        <f>IF(ISNA(VLOOKUP($B31,'[75]Rekap Realisasi Jan- Okt'!$A:$E,4,FALSE)),0,((VLOOKUP($B31,'[75]Rekap Realisasi Jan- Okt'!$A:$E,4,FALSE))))</f>
        <v>0</v>
      </c>
      <c r="P31" s="243">
        <f t="shared" si="34"/>
        <v>0</v>
      </c>
      <c r="Q31" s="243">
        <f>IF(ISNA(VLOOKUP($B31,'[75]Rekap Realisasi Jan- Okt'!$A:$E,5,FALSE)),0,((VLOOKUP($B31,'[75]Rekap Realisasi Jan- Okt'!$A:$E,5,FALSE))))</f>
        <v>0</v>
      </c>
      <c r="R31" s="243">
        <f t="shared" si="35"/>
        <v>0</v>
      </c>
      <c r="S31" s="243">
        <f t="shared" si="36"/>
        <v>0</v>
      </c>
      <c r="T31" s="243">
        <f t="shared" si="37"/>
        <v>0</v>
      </c>
      <c r="U31" s="244">
        <f t="shared" si="6"/>
        <v>0</v>
      </c>
      <c r="V31" s="243">
        <f t="shared" si="38"/>
        <v>0</v>
      </c>
      <c r="W31" s="243">
        <f t="shared" si="39"/>
        <v>0</v>
      </c>
      <c r="X31" s="243">
        <f t="shared" si="40"/>
        <v>0</v>
      </c>
      <c r="Y31" s="244">
        <f t="shared" si="15"/>
        <v>0</v>
      </c>
      <c r="Z31" s="245" t="s">
        <v>241</v>
      </c>
      <c r="AA31" s="245" t="s">
        <v>241</v>
      </c>
      <c r="AB31" s="245" t="s">
        <v>241</v>
      </c>
      <c r="AC31" s="245" t="s">
        <v>241</v>
      </c>
      <c r="AD31" s="245" t="s">
        <v>241</v>
      </c>
      <c r="AE31" s="245" t="s">
        <v>241</v>
      </c>
      <c r="AF31" s="245" t="s">
        <v>241</v>
      </c>
      <c r="AG31" s="245" t="s">
        <v>241</v>
      </c>
      <c r="AH31" s="245" t="s">
        <v>241</v>
      </c>
      <c r="AI31" s="245" t="s">
        <v>241</v>
      </c>
      <c r="AJ31" s="245" t="s">
        <v>241</v>
      </c>
      <c r="AK31" s="245" t="s">
        <v>241</v>
      </c>
      <c r="AL31" s="245" t="s">
        <v>241</v>
      </c>
      <c r="AM31" s="245" t="s">
        <v>241</v>
      </c>
      <c r="AN31" s="245" t="s">
        <v>241</v>
      </c>
      <c r="AO31" s="245" t="s">
        <v>241</v>
      </c>
      <c r="AP31" s="245" t="s">
        <v>241</v>
      </c>
      <c r="AQ31" s="245" t="s">
        <v>241</v>
      </c>
      <c r="AR31" s="245" t="s">
        <v>241</v>
      </c>
      <c r="AS31" s="245" t="s">
        <v>241</v>
      </c>
      <c r="AT31" s="245" t="s">
        <v>241</v>
      </c>
      <c r="AU31" s="245" t="s">
        <v>241</v>
      </c>
      <c r="AV31" s="245" t="s">
        <v>241</v>
      </c>
      <c r="AW31" s="245" t="s">
        <v>241</v>
      </c>
      <c r="AX31" s="245" t="s">
        <v>241</v>
      </c>
      <c r="AY31" s="245" t="s">
        <v>241</v>
      </c>
      <c r="AZ31" s="245" t="s">
        <v>241</v>
      </c>
      <c r="BA31" s="245" t="s">
        <v>241</v>
      </c>
      <c r="BB31" s="245" t="s">
        <v>241</v>
      </c>
      <c r="BC31" s="245" t="s">
        <v>241</v>
      </c>
      <c r="BD31" s="245" t="s">
        <v>241</v>
      </c>
      <c r="BE31" s="245" t="s">
        <v>241</v>
      </c>
      <c r="BF31" s="245" t="s">
        <v>241</v>
      </c>
      <c r="BG31" s="245" t="s">
        <v>241</v>
      </c>
      <c r="BH31" s="245" t="s">
        <v>241</v>
      </c>
      <c r="BI31" s="245" t="s">
        <v>241</v>
      </c>
      <c r="BJ31" s="249" t="s">
        <v>241</v>
      </c>
      <c r="BK31" s="249" t="s">
        <v>241</v>
      </c>
      <c r="BL31" s="249" t="s">
        <v>241</v>
      </c>
      <c r="BM31" s="249" t="s">
        <v>241</v>
      </c>
      <c r="BN31" s="249" t="s">
        <v>241</v>
      </c>
      <c r="BO31" s="249" t="s">
        <v>241</v>
      </c>
      <c r="BP31" s="249" t="s">
        <v>241</v>
      </c>
      <c r="BQ31" s="249" t="s">
        <v>241</v>
      </c>
      <c r="BR31" s="249" t="s">
        <v>241</v>
      </c>
      <c r="BS31" s="249" t="s">
        <v>241</v>
      </c>
      <c r="BT31" s="249" t="s">
        <v>241</v>
      </c>
      <c r="BU31" s="249" t="s">
        <v>241</v>
      </c>
      <c r="BV31" s="249" t="s">
        <v>241</v>
      </c>
      <c r="BW31" s="249" t="s">
        <v>241</v>
      </c>
      <c r="BX31" s="249" t="s">
        <v>241</v>
      </c>
      <c r="BY31" s="249" t="s">
        <v>241</v>
      </c>
      <c r="BZ31" s="249" t="s">
        <v>241</v>
      </c>
      <c r="CA31" s="249" t="s">
        <v>241</v>
      </c>
      <c r="CB31" s="249" t="s">
        <v>241</v>
      </c>
      <c r="CC31" s="249" t="s">
        <v>241</v>
      </c>
      <c r="CD31" s="249" t="s">
        <v>241</v>
      </c>
      <c r="CE31" s="249" t="s">
        <v>241</v>
      </c>
      <c r="CF31" s="249" t="s">
        <v>241</v>
      </c>
      <c r="CG31" s="249" t="s">
        <v>241</v>
      </c>
      <c r="CH31" s="249" t="s">
        <v>241</v>
      </c>
      <c r="CI31" s="249" t="s">
        <v>241</v>
      </c>
      <c r="CJ31" s="249" t="s">
        <v>241</v>
      </c>
      <c r="CK31" s="249" t="s">
        <v>241</v>
      </c>
      <c r="CL31" s="249" t="s">
        <v>241</v>
      </c>
      <c r="CM31" s="249" t="s">
        <v>241</v>
      </c>
      <c r="CN31" s="249" t="s">
        <v>241</v>
      </c>
      <c r="CO31" s="249" t="s">
        <v>241</v>
      </c>
      <c r="CP31" s="249" t="s">
        <v>241</v>
      </c>
      <c r="CQ31" s="250">
        <f t="shared" si="41"/>
        <v>0</v>
      </c>
      <c r="CR31" s="249">
        <v>0</v>
      </c>
      <c r="CS31" s="251">
        <f t="shared" si="42"/>
        <v>0</v>
      </c>
      <c r="CT31" s="249" t="s">
        <v>241</v>
      </c>
      <c r="CU31" s="252">
        <f t="shared" si="43"/>
        <v>0</v>
      </c>
      <c r="CV31" s="249">
        <v>0</v>
      </c>
      <c r="CW31" s="253">
        <f t="shared" si="44"/>
        <v>0</v>
      </c>
      <c r="CX31" s="243">
        <f>IF(ISNA(VLOOKUP($B31,'[77]Jan- Mei'!$B:$F,4,FALSE)),0,((VLOOKUP($B31,'[77]Jan- Mei'!$B:$F,4,FALSE))))</f>
        <v>0</v>
      </c>
      <c r="CY31" s="243">
        <f t="shared" si="45"/>
        <v>0</v>
      </c>
      <c r="CZ31" s="243">
        <f>IF(ISNA(VLOOKUP($B31,'[77]Jan- Mei'!$B:$F,5,FALSE)),0,((VLOOKUP($B31,'[77]Jan- Mei'!$B:$F,5,FALSE))))</f>
        <v>0</v>
      </c>
      <c r="DA31" s="243" t="e">
        <f>IF(ISNA(VLOOKUP($B31,#REF!,6,FALSE)),0,((VLOOKUP($B31,#REF!,6,FALSE))))</f>
        <v>#REF!</v>
      </c>
      <c r="DB31" s="243" t="e">
        <f t="shared" si="46"/>
        <v>#REF!</v>
      </c>
      <c r="DC31" s="243" t="e">
        <f>IF(ISNA(VLOOKUP($B31,#REF!,7,FALSE)),0,((VLOOKUP($B31,#REF!,7,FALSE))))</f>
        <v>#REF!</v>
      </c>
      <c r="DD31" s="244" t="s">
        <v>241</v>
      </c>
      <c r="DE31" s="254" t="str">
        <f>IF(ISNA(VLOOKUP($B31,'[78]REAL SD BULAN'!$B:$AD,18,FALSE)),0,((VLOOKUP($B31,'[78]REAL SD BULAN'!$B:$AD,18,FALSE))))</f>
        <v>-</v>
      </c>
      <c r="DF31" s="249">
        <f>IF(ISNA(VLOOKUP($B31,'[78]REAL SD BULAN'!$B:$AD,19,FALSE)),0,((VLOOKUP($B31,'[78]REAL SD BULAN'!$B:$AD,19,FALSE))))</f>
        <v>0</v>
      </c>
      <c r="DG31" s="249">
        <f>IF(ISNA(VLOOKUP($B31,'[78]REAL SD BULAN'!$B:$AD,20,FALSE)),0,((VLOOKUP($B31,'[78]REAL SD BULAN'!$B:$AD,20,FALSE))))</f>
        <v>0</v>
      </c>
      <c r="DH31" s="249">
        <f>IF(ISNA(VLOOKUP($B31,'[78]REAL SD BULAN'!$B:$AD,21,FALSE)),0,((VLOOKUP($B31,'[78]REAL SD BULAN'!$B:$AD,21,FALSE))))</f>
        <v>0</v>
      </c>
      <c r="DI31" s="249" t="s">
        <v>241</v>
      </c>
      <c r="DJ31" s="249">
        <f>DK31*CR31</f>
        <v>0</v>
      </c>
      <c r="DK31" s="249">
        <v>0</v>
      </c>
      <c r="DL31" s="249">
        <v>0</v>
      </c>
      <c r="DM31" s="249" t="s">
        <v>241</v>
      </c>
      <c r="DN31" s="249">
        <f t="shared" si="49"/>
        <v>0</v>
      </c>
      <c r="DO31" s="249">
        <v>0</v>
      </c>
      <c r="DP31" s="249">
        <v>0</v>
      </c>
      <c r="DQ31" s="249" t="s">
        <v>241</v>
      </c>
      <c r="DR31" s="249">
        <f t="shared" si="50"/>
        <v>0</v>
      </c>
      <c r="DS31" s="249">
        <v>0</v>
      </c>
      <c r="DT31" s="249">
        <v>0</v>
      </c>
      <c r="DU31" s="256">
        <f>IF(ISNA(VLOOKUP($B31,'[79]Evaluasi Pesanan Jan- Feb'!$B:$BG,30,FALSE)),0,((VLOOKUP($B31,'[79]Evaluasi Pesanan Jan- Feb'!$B:$BG,30,FALSE))))</f>
        <v>0</v>
      </c>
      <c r="DV31" s="256">
        <f>IF(ISNA(VLOOKUP($B31,'[79]Evaluasi Pesanan Jan- Feb'!$B:$BG,30,FALSE)),0,((VLOOKUP($B31,'[79]Evaluasi Pesanan Jan- Feb'!$B:$BG,30,FALSE))))</f>
        <v>0</v>
      </c>
    </row>
    <row r="32" spans="1:126" s="221" customFormat="1" x14ac:dyDescent="0.2">
      <c r="A32" s="237">
        <f t="shared" si="31"/>
        <v>29</v>
      </c>
      <c r="B32" s="237">
        <v>11000268</v>
      </c>
      <c r="C32" s="407" t="s">
        <v>400</v>
      </c>
      <c r="D32" s="239" t="s">
        <v>236</v>
      </c>
      <c r="E32" s="240">
        <v>100</v>
      </c>
      <c r="F32" s="240">
        <v>2000</v>
      </c>
      <c r="G32" s="265" t="s">
        <v>56</v>
      </c>
      <c r="H32" s="242">
        <v>88090</v>
      </c>
      <c r="I32" s="243">
        <f>IF(ISNA(VLOOKUP($B32,'[74]Pesanan '!$A:$AE,28,FALSE)),0,((VLOOKUP($B32,'[74]Pesanan '!$A:$AE,28,FALSE))))</f>
        <v>0</v>
      </c>
      <c r="J32" s="243">
        <f t="shared" si="32"/>
        <v>0</v>
      </c>
      <c r="K32" s="243">
        <f>IF(ISNA(VLOOKUP($B32,'[74]Pesanan '!$A:$AE,29,FALSE)),0,((VLOOKUP($B32,'[74]Pesanan '!$A:$AE,29,FALSE))))</f>
        <v>0</v>
      </c>
      <c r="L32" s="243">
        <f>IF(ISNA(VLOOKUP($B32,'[74]Pesanan '!$A:$AE,30,FALSE)),0,((VLOOKUP($B32,'[74]Pesanan '!$A:$AE,30,FALSE))))</f>
        <v>0</v>
      </c>
      <c r="M32" s="243">
        <f t="shared" si="33"/>
        <v>0</v>
      </c>
      <c r="N32" s="243">
        <f>IF(ISNA(VLOOKUP($B32,'[74]Pesanan '!$A:$AE,31,FALSE)),0,((VLOOKUP($B32,'[74]Pesanan '!$A:$AE,31,FALSE))))</f>
        <v>0</v>
      </c>
      <c r="O32" s="243">
        <f>IF(ISNA(VLOOKUP($B32,'[75]Rekap Realisasi Jan- Okt'!$A:$E,4,FALSE)),0,((VLOOKUP($B32,'[75]Rekap Realisasi Jan- Okt'!$A:$E,4,FALSE))))</f>
        <v>0</v>
      </c>
      <c r="P32" s="243">
        <f t="shared" si="34"/>
        <v>0</v>
      </c>
      <c r="Q32" s="243">
        <f>IF(ISNA(VLOOKUP($B32,'[75]Rekap Realisasi Jan- Okt'!$A:$E,5,FALSE)),0,((VLOOKUP($B32,'[75]Rekap Realisasi Jan- Okt'!$A:$E,5,FALSE))))</f>
        <v>0</v>
      </c>
      <c r="R32" s="243">
        <f t="shared" si="35"/>
        <v>0</v>
      </c>
      <c r="S32" s="243">
        <f t="shared" si="36"/>
        <v>0</v>
      </c>
      <c r="T32" s="243">
        <f t="shared" si="37"/>
        <v>0</v>
      </c>
      <c r="U32" s="244">
        <f t="shared" si="6"/>
        <v>0</v>
      </c>
      <c r="V32" s="243">
        <f t="shared" si="38"/>
        <v>0</v>
      </c>
      <c r="W32" s="243">
        <f t="shared" si="39"/>
        <v>0</v>
      </c>
      <c r="X32" s="243">
        <f t="shared" si="40"/>
        <v>0</v>
      </c>
      <c r="Y32" s="244">
        <f t="shared" si="15"/>
        <v>0</v>
      </c>
      <c r="Z32" s="245" t="s">
        <v>241</v>
      </c>
      <c r="AA32" s="245" t="s">
        <v>241</v>
      </c>
      <c r="AB32" s="245" t="s">
        <v>241</v>
      </c>
      <c r="AC32" s="245" t="s">
        <v>241</v>
      </c>
      <c r="AD32" s="245" t="s">
        <v>241</v>
      </c>
      <c r="AE32" s="245" t="s">
        <v>241</v>
      </c>
      <c r="AF32" s="245" t="s">
        <v>241</v>
      </c>
      <c r="AG32" s="245" t="s">
        <v>241</v>
      </c>
      <c r="AH32" s="245" t="s">
        <v>241</v>
      </c>
      <c r="AI32" s="245" t="s">
        <v>241</v>
      </c>
      <c r="AJ32" s="245" t="s">
        <v>241</v>
      </c>
      <c r="AK32" s="245" t="s">
        <v>241</v>
      </c>
      <c r="AL32" s="245" t="s">
        <v>241</v>
      </c>
      <c r="AM32" s="245" t="s">
        <v>241</v>
      </c>
      <c r="AN32" s="245" t="s">
        <v>241</v>
      </c>
      <c r="AO32" s="245" t="s">
        <v>241</v>
      </c>
      <c r="AP32" s="245" t="s">
        <v>241</v>
      </c>
      <c r="AQ32" s="245" t="s">
        <v>241</v>
      </c>
      <c r="AR32" s="245" t="s">
        <v>241</v>
      </c>
      <c r="AS32" s="245" t="s">
        <v>241</v>
      </c>
      <c r="AT32" s="245" t="s">
        <v>241</v>
      </c>
      <c r="AU32" s="245" t="s">
        <v>241</v>
      </c>
      <c r="AV32" s="245" t="s">
        <v>241</v>
      </c>
      <c r="AW32" s="245" t="s">
        <v>241</v>
      </c>
      <c r="AX32" s="245" t="s">
        <v>241</v>
      </c>
      <c r="AY32" s="245" t="s">
        <v>241</v>
      </c>
      <c r="AZ32" s="245" t="s">
        <v>241</v>
      </c>
      <c r="BA32" s="245" t="s">
        <v>241</v>
      </c>
      <c r="BB32" s="245" t="s">
        <v>241</v>
      </c>
      <c r="BC32" s="245" t="s">
        <v>241</v>
      </c>
      <c r="BD32" s="245" t="s">
        <v>241</v>
      </c>
      <c r="BE32" s="245" t="s">
        <v>241</v>
      </c>
      <c r="BF32" s="245" t="s">
        <v>241</v>
      </c>
      <c r="BG32" s="245" t="s">
        <v>241</v>
      </c>
      <c r="BH32" s="245" t="s">
        <v>241</v>
      </c>
      <c r="BI32" s="245" t="s">
        <v>241</v>
      </c>
      <c r="BJ32" s="249" t="s">
        <v>241</v>
      </c>
      <c r="BK32" s="249" t="s">
        <v>241</v>
      </c>
      <c r="BL32" s="249" t="s">
        <v>241</v>
      </c>
      <c r="BM32" s="249" t="s">
        <v>241</v>
      </c>
      <c r="BN32" s="249" t="s">
        <v>241</v>
      </c>
      <c r="BO32" s="249" t="s">
        <v>241</v>
      </c>
      <c r="BP32" s="249" t="s">
        <v>241</v>
      </c>
      <c r="BQ32" s="249" t="s">
        <v>241</v>
      </c>
      <c r="BR32" s="249" t="s">
        <v>241</v>
      </c>
      <c r="BS32" s="249" t="s">
        <v>241</v>
      </c>
      <c r="BT32" s="249" t="s">
        <v>241</v>
      </c>
      <c r="BU32" s="249" t="s">
        <v>241</v>
      </c>
      <c r="BV32" s="249" t="s">
        <v>241</v>
      </c>
      <c r="BW32" s="249" t="s">
        <v>241</v>
      </c>
      <c r="BX32" s="249" t="s">
        <v>241</v>
      </c>
      <c r="BY32" s="249" t="s">
        <v>241</v>
      </c>
      <c r="BZ32" s="249" t="s">
        <v>241</v>
      </c>
      <c r="CA32" s="249" t="s">
        <v>241</v>
      </c>
      <c r="CB32" s="249" t="s">
        <v>241</v>
      </c>
      <c r="CC32" s="249" t="s">
        <v>241</v>
      </c>
      <c r="CD32" s="249" t="s">
        <v>241</v>
      </c>
      <c r="CE32" s="249" t="s">
        <v>241</v>
      </c>
      <c r="CF32" s="249" t="s">
        <v>241</v>
      </c>
      <c r="CG32" s="249" t="s">
        <v>241</v>
      </c>
      <c r="CH32" s="243">
        <f>IF(ISNA(VLOOKUP($B32,[76]Sheet3!$B:$H,6,FALSE)),0,((VLOOKUP($B32,[76]Sheet3!$B:$H,6,FALSE))))</f>
        <v>0</v>
      </c>
      <c r="CI32" s="243">
        <f>CH32/F32</f>
        <v>0</v>
      </c>
      <c r="CJ32" s="243">
        <f>IF(ISNA(VLOOKUP($B32,[76]Sheet3!$B:$H,7,FALSE)),0,((VLOOKUP($B32,[76]Sheet3!$B:$H,7,FALSE))))</f>
        <v>0</v>
      </c>
      <c r="CK32" s="244">
        <v>0</v>
      </c>
      <c r="CL32" s="249" t="s">
        <v>241</v>
      </c>
      <c r="CM32" s="249">
        <f>CN32*F32</f>
        <v>0</v>
      </c>
      <c r="CN32" s="249">
        <v>0</v>
      </c>
      <c r="CO32" s="249">
        <f>CM32*H32</f>
        <v>0</v>
      </c>
      <c r="CP32" s="249" t="s">
        <v>241</v>
      </c>
      <c r="CQ32" s="250">
        <f t="shared" si="41"/>
        <v>0</v>
      </c>
      <c r="CR32" s="249">
        <v>0</v>
      </c>
      <c r="CS32" s="251">
        <f t="shared" si="42"/>
        <v>0</v>
      </c>
      <c r="CT32" s="249" t="s">
        <v>241</v>
      </c>
      <c r="CU32" s="252">
        <f t="shared" si="43"/>
        <v>0</v>
      </c>
      <c r="CV32" s="249">
        <v>0</v>
      </c>
      <c r="CW32" s="253">
        <f t="shared" si="44"/>
        <v>0</v>
      </c>
      <c r="CX32" s="243">
        <f>IF(ISNA(VLOOKUP($B32,'[77]Jan- Mei'!$B:$F,4,FALSE)),0,((VLOOKUP($B32,'[77]Jan- Mei'!$B:$F,4,FALSE))))</f>
        <v>0</v>
      </c>
      <c r="CY32" s="243">
        <f t="shared" si="45"/>
        <v>0</v>
      </c>
      <c r="CZ32" s="243">
        <f>IF(ISNA(VLOOKUP($B32,'[77]Jan- Mei'!$B:$F,5,FALSE)),0,((VLOOKUP($B32,'[77]Jan- Mei'!$B:$F,5,FALSE))))</f>
        <v>0</v>
      </c>
      <c r="DA32" s="243" t="e">
        <f>IF(ISNA(VLOOKUP($B32,#REF!,6,FALSE)),0,((VLOOKUP($B32,#REF!,6,FALSE))))</f>
        <v>#REF!</v>
      </c>
      <c r="DB32" s="243" t="e">
        <f t="shared" si="46"/>
        <v>#REF!</v>
      </c>
      <c r="DC32" s="243" t="e">
        <f>IF(ISNA(VLOOKUP($B32,#REF!,7,FALSE)),0,((VLOOKUP($B32,#REF!,7,FALSE))))</f>
        <v>#REF!</v>
      </c>
      <c r="DD32" s="244" t="s">
        <v>241</v>
      </c>
      <c r="DE32" s="254" t="str">
        <f>IF(ISNA(VLOOKUP($B32,'[78]REAL SD BULAN'!$B:$AD,18,FALSE)),0,((VLOOKUP($B32,'[78]REAL SD BULAN'!$B:$AD,18,FALSE))))</f>
        <v>-</v>
      </c>
      <c r="DF32" s="249">
        <f>IF(ISNA(VLOOKUP($B32,'[78]REAL SD BULAN'!$B:$AD,19,FALSE)),0,((VLOOKUP($B32,'[78]REAL SD BULAN'!$B:$AD,19,FALSE))))</f>
        <v>0</v>
      </c>
      <c r="DG32" s="249">
        <f>IF(ISNA(VLOOKUP($B32,'[78]REAL SD BULAN'!$B:$AD,20,FALSE)),0,((VLOOKUP($B32,'[78]REAL SD BULAN'!$B:$AD,20,FALSE))))</f>
        <v>0</v>
      </c>
      <c r="DH32" s="249">
        <f>IF(ISNA(VLOOKUP($B32,'[78]REAL SD BULAN'!$B:$AD,21,FALSE)),0,((VLOOKUP($B32,'[78]REAL SD BULAN'!$B:$AD,21,FALSE))))</f>
        <v>0</v>
      </c>
      <c r="DI32" s="249" t="s">
        <v>241</v>
      </c>
      <c r="DJ32" s="249">
        <f>DK32*CR32</f>
        <v>0</v>
      </c>
      <c r="DK32" s="249">
        <v>0</v>
      </c>
      <c r="DL32" s="249">
        <v>0</v>
      </c>
      <c r="DM32" s="249" t="s">
        <v>241</v>
      </c>
      <c r="DN32" s="249">
        <f t="shared" si="49"/>
        <v>0</v>
      </c>
      <c r="DO32" s="249">
        <v>0</v>
      </c>
      <c r="DP32" s="249">
        <v>0</v>
      </c>
      <c r="DQ32" s="249" t="s">
        <v>241</v>
      </c>
      <c r="DR32" s="249">
        <f t="shared" si="50"/>
        <v>0</v>
      </c>
      <c r="DS32" s="249">
        <v>0</v>
      </c>
      <c r="DT32" s="249">
        <v>0</v>
      </c>
      <c r="DU32" s="256">
        <f>IF(ISNA(VLOOKUP($B32,'[79]Evaluasi Pesanan Jan- Feb'!$B:$BG,30,FALSE)),0,((VLOOKUP($B32,'[79]Evaluasi Pesanan Jan- Feb'!$B:$BG,30,FALSE))))</f>
        <v>0</v>
      </c>
      <c r="DV32" s="256">
        <f>IF(ISNA(VLOOKUP($B32,'[79]Evaluasi Pesanan Jan- Feb'!$B:$BG,30,FALSE)),0,((VLOOKUP($B32,'[79]Evaluasi Pesanan Jan- Feb'!$B:$BG,30,FALSE))))</f>
        <v>0</v>
      </c>
    </row>
    <row r="33" spans="1:126" s="223" customFormat="1" x14ac:dyDescent="0.2">
      <c r="A33" s="237">
        <f t="shared" si="31"/>
        <v>30</v>
      </c>
      <c r="B33" s="237">
        <v>11000485</v>
      </c>
      <c r="C33" s="407" t="s">
        <v>178</v>
      </c>
      <c r="D33" s="239" t="s">
        <v>236</v>
      </c>
      <c r="E33" s="240">
        <v>100</v>
      </c>
      <c r="F33" s="240">
        <v>30000</v>
      </c>
      <c r="G33" s="265" t="s">
        <v>56</v>
      </c>
      <c r="H33" s="242">
        <v>11492</v>
      </c>
      <c r="I33" s="243">
        <f>IF(ISNA(VLOOKUP($B33,'[74]Pesanan '!$A:$AE,28,FALSE)),0,((VLOOKUP($B33,'[74]Pesanan '!$A:$AE,28,FALSE))))</f>
        <v>114109</v>
      </c>
      <c r="J33" s="243">
        <f t="shared" si="32"/>
        <v>3.8812585034013605</v>
      </c>
      <c r="K33" s="243">
        <f>IF(ISNA(VLOOKUP($B33,'[74]Pesanan '!$A:$AE,29,FALSE)),0,((VLOOKUP($B33,'[74]Pesanan '!$A:$AE,29,FALSE))))</f>
        <v>1311340628</v>
      </c>
      <c r="L33" s="243">
        <f>IF(ISNA(VLOOKUP($B33,'[74]Pesanan '!$A:$AE,30,FALSE)),0,((VLOOKUP($B33,'[74]Pesanan '!$A:$AE,30,FALSE))))</f>
        <v>55309</v>
      </c>
      <c r="M33" s="243">
        <f t="shared" si="33"/>
        <v>1.8812585034013605</v>
      </c>
      <c r="N33" s="243">
        <f>IF(ISNA(VLOOKUP($B33,'[74]Pesanan '!$A:$AE,31,FALSE)),0,((VLOOKUP($B33,'[74]Pesanan '!$A:$AE,31,FALSE))))</f>
        <v>635611028</v>
      </c>
      <c r="O33" s="243">
        <f>IF(ISNA(VLOOKUP($B33,'[75]Rekap Realisasi Jan- Okt'!$A:$E,4,FALSE)),0,((VLOOKUP($B33,'[75]Rekap Realisasi Jan- Okt'!$A:$E,4,FALSE))))</f>
        <v>0</v>
      </c>
      <c r="P33" s="243">
        <f t="shared" si="34"/>
        <v>0</v>
      </c>
      <c r="Q33" s="243">
        <f>IF(ISNA(VLOOKUP($B33,'[75]Rekap Realisasi Jan- Okt'!$A:$E,5,FALSE)),0,((VLOOKUP($B33,'[75]Rekap Realisasi Jan- Okt'!$A:$E,5,FALSE))))</f>
        <v>0</v>
      </c>
      <c r="R33" s="243">
        <f t="shared" si="35"/>
        <v>55309</v>
      </c>
      <c r="S33" s="243">
        <f t="shared" si="36"/>
        <v>1.8812585034013605</v>
      </c>
      <c r="T33" s="243">
        <f t="shared" si="37"/>
        <v>635611028</v>
      </c>
      <c r="U33" s="244">
        <f t="shared" si="6"/>
        <v>0</v>
      </c>
      <c r="V33" s="243">
        <f t="shared" si="38"/>
        <v>114109</v>
      </c>
      <c r="W33" s="243">
        <f t="shared" si="39"/>
        <v>3.8812585034013605</v>
      </c>
      <c r="X33" s="243">
        <f t="shared" si="40"/>
        <v>1311340628</v>
      </c>
      <c r="Y33" s="244">
        <f t="shared" si="15"/>
        <v>0</v>
      </c>
      <c r="Z33" s="245" t="s">
        <v>241</v>
      </c>
      <c r="AA33" s="245" t="s">
        <v>241</v>
      </c>
      <c r="AB33" s="245" t="s">
        <v>241</v>
      </c>
      <c r="AC33" s="245" t="s">
        <v>241</v>
      </c>
      <c r="AD33" s="245" t="s">
        <v>354</v>
      </c>
      <c r="AE33" s="249">
        <f>$AF33*$F33*0.98</f>
        <v>58800</v>
      </c>
      <c r="AF33" s="249">
        <v>2</v>
      </c>
      <c r="AG33" s="249">
        <f>$AE33*$H33</f>
        <v>675729600</v>
      </c>
      <c r="AH33" s="245" t="s">
        <v>241</v>
      </c>
      <c r="AI33" s="245" t="s">
        <v>241</v>
      </c>
      <c r="AJ33" s="245" t="s">
        <v>241</v>
      </c>
      <c r="AK33" s="245" t="s">
        <v>241</v>
      </c>
      <c r="AL33" s="245" t="s">
        <v>241</v>
      </c>
      <c r="AM33" s="245" t="s">
        <v>241</v>
      </c>
      <c r="AN33" s="245" t="s">
        <v>241</v>
      </c>
      <c r="AO33" s="245" t="s">
        <v>241</v>
      </c>
      <c r="AP33" s="245" t="s">
        <v>241</v>
      </c>
      <c r="AQ33" s="245" t="s">
        <v>241</v>
      </c>
      <c r="AR33" s="245" t="s">
        <v>241</v>
      </c>
      <c r="AS33" s="245" t="s">
        <v>241</v>
      </c>
      <c r="AT33" s="245" t="s">
        <v>241</v>
      </c>
      <c r="AU33" s="245" t="s">
        <v>241</v>
      </c>
      <c r="AV33" s="245" t="s">
        <v>241</v>
      </c>
      <c r="AW33" s="245" t="s">
        <v>241</v>
      </c>
      <c r="AX33" s="245" t="s">
        <v>241</v>
      </c>
      <c r="AY33" s="245" t="s">
        <v>241</v>
      </c>
      <c r="AZ33" s="245" t="s">
        <v>241</v>
      </c>
      <c r="BA33" s="245" t="s">
        <v>241</v>
      </c>
      <c r="BB33" s="245" t="s">
        <v>241</v>
      </c>
      <c r="BC33" s="245" t="s">
        <v>241</v>
      </c>
      <c r="BD33" s="245" t="s">
        <v>241</v>
      </c>
      <c r="BE33" s="245" t="s">
        <v>241</v>
      </c>
      <c r="BF33" s="245" t="s">
        <v>241</v>
      </c>
      <c r="BG33" s="245" t="s">
        <v>241</v>
      </c>
      <c r="BH33" s="245" t="s">
        <v>241</v>
      </c>
      <c r="BI33" s="245" t="s">
        <v>241</v>
      </c>
      <c r="BJ33" s="249" t="s">
        <v>241</v>
      </c>
      <c r="BK33" s="249" t="s">
        <v>241</v>
      </c>
      <c r="BL33" s="249" t="s">
        <v>241</v>
      </c>
      <c r="BM33" s="249" t="s">
        <v>241</v>
      </c>
      <c r="BN33" s="249" t="s">
        <v>241</v>
      </c>
      <c r="BO33" s="249" t="s">
        <v>241</v>
      </c>
      <c r="BP33" s="249" t="s">
        <v>241</v>
      </c>
      <c r="BQ33" s="249" t="s">
        <v>241</v>
      </c>
      <c r="BR33" s="249" t="s">
        <v>241</v>
      </c>
      <c r="BS33" s="249" t="s">
        <v>241</v>
      </c>
      <c r="BT33" s="249" t="s">
        <v>241</v>
      </c>
      <c r="BU33" s="249" t="s">
        <v>241</v>
      </c>
      <c r="BV33" s="249" t="s">
        <v>241</v>
      </c>
      <c r="BW33" s="249" t="s">
        <v>241</v>
      </c>
      <c r="BX33" s="249" t="s">
        <v>241</v>
      </c>
      <c r="BY33" s="249" t="s">
        <v>241</v>
      </c>
      <c r="BZ33" s="249" t="s">
        <v>241</v>
      </c>
      <c r="CA33" s="249" t="s">
        <v>241</v>
      </c>
      <c r="CB33" s="249" t="s">
        <v>241</v>
      </c>
      <c r="CC33" s="249" t="s">
        <v>241</v>
      </c>
      <c r="CD33" s="249" t="s">
        <v>241</v>
      </c>
      <c r="CE33" s="249" t="s">
        <v>241</v>
      </c>
      <c r="CF33" s="249" t="s">
        <v>241</v>
      </c>
      <c r="CG33" s="249" t="s">
        <v>241</v>
      </c>
      <c r="CH33" s="249" t="s">
        <v>241</v>
      </c>
      <c r="CI33" s="249" t="s">
        <v>241</v>
      </c>
      <c r="CJ33" s="249" t="s">
        <v>241</v>
      </c>
      <c r="CK33" s="249" t="s">
        <v>241</v>
      </c>
      <c r="CL33" s="249" t="s">
        <v>241</v>
      </c>
      <c r="CM33" s="249">
        <f>CN33*F33</f>
        <v>0</v>
      </c>
      <c r="CN33" s="249">
        <v>0</v>
      </c>
      <c r="CO33" s="249">
        <f>CM33*H33</f>
        <v>0</v>
      </c>
      <c r="CP33" s="249" t="s">
        <v>241</v>
      </c>
      <c r="CQ33" s="250">
        <f t="shared" si="41"/>
        <v>0</v>
      </c>
      <c r="CR33" s="249">
        <v>0</v>
      </c>
      <c r="CS33" s="251">
        <f t="shared" si="42"/>
        <v>0</v>
      </c>
      <c r="CT33" s="249" t="s">
        <v>241</v>
      </c>
      <c r="CU33" s="252">
        <f t="shared" si="43"/>
        <v>0</v>
      </c>
      <c r="CV33" s="249">
        <v>0</v>
      </c>
      <c r="CW33" s="253">
        <f t="shared" si="44"/>
        <v>0</v>
      </c>
      <c r="CX33" s="243">
        <f>IF(ISNA(VLOOKUP($B33,'[77]Jan- Mei'!$B:$F,4,FALSE)),0,((VLOOKUP($B33,'[77]Jan- Mei'!$B:$F,4,FALSE))))</f>
        <v>0</v>
      </c>
      <c r="CY33" s="243">
        <f t="shared" si="45"/>
        <v>0</v>
      </c>
      <c r="CZ33" s="243">
        <f>IF(ISNA(VLOOKUP($B33,'[77]Jan- Mei'!$B:$F,5,FALSE)),0,((VLOOKUP($B33,'[77]Jan- Mei'!$B:$F,5,FALSE))))</f>
        <v>0</v>
      </c>
      <c r="DA33" s="243" t="e">
        <f>IF(ISNA(VLOOKUP($B33,#REF!,6,FALSE)),0,((VLOOKUP($B33,#REF!,6,FALSE))))</f>
        <v>#REF!</v>
      </c>
      <c r="DB33" s="243" t="e">
        <f t="shared" si="46"/>
        <v>#REF!</v>
      </c>
      <c r="DC33" s="243" t="e">
        <f>IF(ISNA(VLOOKUP($B33,#REF!,7,FALSE)),0,((VLOOKUP($B33,#REF!,7,FALSE))))</f>
        <v>#REF!</v>
      </c>
      <c r="DD33" s="244" t="e">
        <f>DC33/CZ33</f>
        <v>#REF!</v>
      </c>
      <c r="DE33" s="254" t="str">
        <f>IF(ISNA(VLOOKUP($B33,'[78]REAL SD BULAN'!$B:$AD,18,FALSE)),0,((VLOOKUP($B33,'[78]REAL SD BULAN'!$B:$AD,18,FALSE))))</f>
        <v>-</v>
      </c>
      <c r="DF33" s="249">
        <f>IF(ISNA(VLOOKUP($B33,'[78]REAL SD BULAN'!$B:$AD,19,FALSE)),0,((VLOOKUP($B33,'[78]REAL SD BULAN'!$B:$AD,19,FALSE))))</f>
        <v>0</v>
      </c>
      <c r="DG33" s="249">
        <f>IF(ISNA(VLOOKUP($B33,'[78]REAL SD BULAN'!$B:$AD,20,FALSE)),0,((VLOOKUP($B33,'[78]REAL SD BULAN'!$B:$AD,20,FALSE))))</f>
        <v>0</v>
      </c>
      <c r="DH33" s="249">
        <f>IF(ISNA(VLOOKUP($B33,'[78]REAL SD BULAN'!$B:$AD,21,FALSE)),0,((VLOOKUP($B33,'[78]REAL SD BULAN'!$B:$AD,21,FALSE))))</f>
        <v>0</v>
      </c>
      <c r="DI33" s="249" t="s">
        <v>241</v>
      </c>
      <c r="DJ33" s="249">
        <f>DK33*CR33</f>
        <v>0</v>
      </c>
      <c r="DK33" s="249">
        <v>0</v>
      </c>
      <c r="DL33" s="249">
        <v>0</v>
      </c>
      <c r="DM33" s="249" t="s">
        <v>241</v>
      </c>
      <c r="DN33" s="249">
        <f t="shared" si="49"/>
        <v>0</v>
      </c>
      <c r="DO33" s="249">
        <v>0</v>
      </c>
      <c r="DP33" s="249">
        <v>0</v>
      </c>
      <c r="DQ33" s="249" t="s">
        <v>241</v>
      </c>
      <c r="DR33" s="249">
        <f t="shared" si="50"/>
        <v>0</v>
      </c>
      <c r="DS33" s="249">
        <v>0</v>
      </c>
      <c r="DT33" s="249">
        <v>0</v>
      </c>
      <c r="DU33" s="256">
        <f>IF(ISNA(VLOOKUP($B33,'[79]Evaluasi Pesanan Jan- Feb'!$B:$BG,30,FALSE)),0,((VLOOKUP($B33,'[79]Evaluasi Pesanan Jan- Feb'!$B:$BG,30,FALSE))))</f>
        <v>0</v>
      </c>
      <c r="DV33" s="256">
        <f>IF(ISNA(VLOOKUP($B33,'[79]Evaluasi Pesanan Jan- Feb'!$B:$BG,30,FALSE)),0,((VLOOKUP($B33,'[79]Evaluasi Pesanan Jan- Feb'!$B:$BG,30,FALSE))))</f>
        <v>0</v>
      </c>
    </row>
    <row r="34" spans="1:126" s="223" customFormat="1" x14ac:dyDescent="0.2">
      <c r="A34" s="257">
        <f t="shared" si="31"/>
        <v>31</v>
      </c>
      <c r="B34" s="237">
        <v>11002004</v>
      </c>
      <c r="C34" s="407" t="s">
        <v>198</v>
      </c>
      <c r="D34" s="239" t="s">
        <v>236</v>
      </c>
      <c r="E34" s="240">
        <v>100</v>
      </c>
      <c r="F34" s="240">
        <v>5000</v>
      </c>
      <c r="G34" s="265" t="s">
        <v>56</v>
      </c>
      <c r="H34" s="242">
        <v>201909</v>
      </c>
      <c r="I34" s="243">
        <f>IF(ISNA(VLOOKUP($B34,'[74]Pesanan '!$A:$AE,28,FALSE)),0,((VLOOKUP($B34,'[74]Pesanan '!$A:$AE,28,FALSE))))</f>
        <v>0</v>
      </c>
      <c r="J34" s="243">
        <f t="shared" si="32"/>
        <v>0</v>
      </c>
      <c r="K34" s="243">
        <f>IF(ISNA(VLOOKUP($B34,'[74]Pesanan '!$A:$AE,29,FALSE)),0,((VLOOKUP($B34,'[74]Pesanan '!$A:$AE,29,FALSE))))</f>
        <v>0</v>
      </c>
      <c r="L34" s="243">
        <f>IF(ISNA(VLOOKUP($B34,'[74]Pesanan '!$A:$AE,30,FALSE)),0,((VLOOKUP($B34,'[74]Pesanan '!$A:$AE,30,FALSE))))</f>
        <v>0</v>
      </c>
      <c r="M34" s="243">
        <f t="shared" si="33"/>
        <v>0</v>
      </c>
      <c r="N34" s="243">
        <f>IF(ISNA(VLOOKUP($B34,'[74]Pesanan '!$A:$AE,31,FALSE)),0,((VLOOKUP($B34,'[74]Pesanan '!$A:$AE,31,FALSE))))</f>
        <v>0</v>
      </c>
      <c r="O34" s="243">
        <f>IF(ISNA(VLOOKUP($B34,'[75]Rekap Realisasi Jan- Okt'!$A:$E,4,FALSE)),0,((VLOOKUP($B34,'[75]Rekap Realisasi Jan- Okt'!$A:$E,4,FALSE))))</f>
        <v>0</v>
      </c>
      <c r="P34" s="243">
        <f t="shared" si="34"/>
        <v>0</v>
      </c>
      <c r="Q34" s="243">
        <f>IF(ISNA(VLOOKUP($B34,'[75]Rekap Realisasi Jan- Okt'!$A:$E,5,FALSE)),0,((VLOOKUP($B34,'[75]Rekap Realisasi Jan- Okt'!$A:$E,5,FALSE))))</f>
        <v>0</v>
      </c>
      <c r="R34" s="243">
        <f t="shared" si="35"/>
        <v>0</v>
      </c>
      <c r="S34" s="243">
        <f t="shared" si="36"/>
        <v>0</v>
      </c>
      <c r="T34" s="243">
        <f t="shared" si="37"/>
        <v>0</v>
      </c>
      <c r="U34" s="244">
        <f t="shared" si="6"/>
        <v>0</v>
      </c>
      <c r="V34" s="243">
        <f t="shared" si="38"/>
        <v>0</v>
      </c>
      <c r="W34" s="243">
        <f t="shared" si="39"/>
        <v>0</v>
      </c>
      <c r="X34" s="243">
        <f t="shared" si="40"/>
        <v>0</v>
      </c>
      <c r="Y34" s="244">
        <f t="shared" si="15"/>
        <v>0</v>
      </c>
      <c r="Z34" s="245" t="s">
        <v>241</v>
      </c>
      <c r="AA34" s="245" t="s">
        <v>241</v>
      </c>
      <c r="AB34" s="245" t="s">
        <v>241</v>
      </c>
      <c r="AC34" s="245" t="s">
        <v>241</v>
      </c>
      <c r="AD34" s="245" t="s">
        <v>241</v>
      </c>
      <c r="AE34" s="245" t="s">
        <v>241</v>
      </c>
      <c r="AF34" s="245" t="s">
        <v>241</v>
      </c>
      <c r="AG34" s="245" t="s">
        <v>241</v>
      </c>
      <c r="AH34" s="245" t="s">
        <v>241</v>
      </c>
      <c r="AI34" s="245" t="s">
        <v>241</v>
      </c>
      <c r="AJ34" s="245" t="s">
        <v>241</v>
      </c>
      <c r="AK34" s="245" t="s">
        <v>241</v>
      </c>
      <c r="AL34" s="245" t="s">
        <v>241</v>
      </c>
      <c r="AM34" s="245" t="s">
        <v>241</v>
      </c>
      <c r="AN34" s="245" t="s">
        <v>241</v>
      </c>
      <c r="AO34" s="245" t="s">
        <v>241</v>
      </c>
      <c r="AP34" s="245" t="s">
        <v>241</v>
      </c>
      <c r="AQ34" s="245" t="s">
        <v>241</v>
      </c>
      <c r="AR34" s="245" t="s">
        <v>241</v>
      </c>
      <c r="AS34" s="245" t="s">
        <v>241</v>
      </c>
      <c r="AT34" s="245" t="s">
        <v>241</v>
      </c>
      <c r="AU34" s="245" t="s">
        <v>241</v>
      </c>
      <c r="AV34" s="245" t="s">
        <v>241</v>
      </c>
      <c r="AW34" s="245" t="s">
        <v>241</v>
      </c>
      <c r="AX34" s="245" t="s">
        <v>241</v>
      </c>
      <c r="AY34" s="245" t="s">
        <v>241</v>
      </c>
      <c r="AZ34" s="245" t="s">
        <v>241</v>
      </c>
      <c r="BA34" s="245" t="s">
        <v>241</v>
      </c>
      <c r="BB34" s="245" t="s">
        <v>241</v>
      </c>
      <c r="BC34" s="245" t="s">
        <v>241</v>
      </c>
      <c r="BD34" s="245" t="s">
        <v>241</v>
      </c>
      <c r="BE34" s="245" t="s">
        <v>241</v>
      </c>
      <c r="BF34" s="245" t="s">
        <v>241</v>
      </c>
      <c r="BG34" s="245" t="s">
        <v>241</v>
      </c>
      <c r="BH34" s="245" t="s">
        <v>241</v>
      </c>
      <c r="BI34" s="245" t="s">
        <v>241</v>
      </c>
      <c r="BJ34" s="249" t="s">
        <v>241</v>
      </c>
      <c r="BK34" s="249" t="s">
        <v>241</v>
      </c>
      <c r="BL34" s="249" t="s">
        <v>241</v>
      </c>
      <c r="BM34" s="249" t="s">
        <v>241</v>
      </c>
      <c r="BN34" s="249" t="s">
        <v>241</v>
      </c>
      <c r="BO34" s="249" t="s">
        <v>241</v>
      </c>
      <c r="BP34" s="249" t="s">
        <v>241</v>
      </c>
      <c r="BQ34" s="249" t="s">
        <v>241</v>
      </c>
      <c r="BR34" s="249" t="s">
        <v>241</v>
      </c>
      <c r="BS34" s="249" t="s">
        <v>241</v>
      </c>
      <c r="BT34" s="249" t="s">
        <v>241</v>
      </c>
      <c r="BU34" s="249" t="s">
        <v>241</v>
      </c>
      <c r="BV34" s="249" t="s">
        <v>241</v>
      </c>
      <c r="BW34" s="249" t="s">
        <v>241</v>
      </c>
      <c r="BX34" s="249" t="s">
        <v>241</v>
      </c>
      <c r="BY34" s="249" t="s">
        <v>241</v>
      </c>
      <c r="BZ34" s="249" t="s">
        <v>241</v>
      </c>
      <c r="CA34" s="249" t="s">
        <v>241</v>
      </c>
      <c r="CB34" s="249" t="s">
        <v>241</v>
      </c>
      <c r="CC34" s="249" t="s">
        <v>241</v>
      </c>
      <c r="CD34" s="249" t="s">
        <v>241</v>
      </c>
      <c r="CE34" s="249" t="s">
        <v>241</v>
      </c>
      <c r="CF34" s="249" t="s">
        <v>241</v>
      </c>
      <c r="CG34" s="249" t="s">
        <v>241</v>
      </c>
      <c r="CH34" s="243">
        <f>IF(ISNA(VLOOKUP($B34,[76]Sheet3!$B:$H,6,FALSE)),0,((VLOOKUP($B34,[76]Sheet3!$B:$H,6,FALSE))))</f>
        <v>0</v>
      </c>
      <c r="CI34" s="243">
        <f>CH34/F34</f>
        <v>0</v>
      </c>
      <c r="CJ34" s="243">
        <f>IF(ISNA(VLOOKUP($B34,[76]Sheet3!$B:$H,7,FALSE)),0,((VLOOKUP($B34,[76]Sheet3!$B:$H,7,FALSE))))</f>
        <v>0</v>
      </c>
      <c r="CK34" s="244">
        <v>0</v>
      </c>
      <c r="CL34" s="249" t="s">
        <v>241</v>
      </c>
      <c r="CM34" s="249">
        <f>CN34*F34</f>
        <v>0</v>
      </c>
      <c r="CN34" s="249">
        <v>0</v>
      </c>
      <c r="CO34" s="249">
        <f>CM34*H34</f>
        <v>0</v>
      </c>
      <c r="CP34" s="249" t="s">
        <v>241</v>
      </c>
      <c r="CQ34" s="250">
        <f t="shared" si="41"/>
        <v>0</v>
      </c>
      <c r="CR34" s="249">
        <v>0</v>
      </c>
      <c r="CS34" s="251">
        <f t="shared" si="42"/>
        <v>0</v>
      </c>
      <c r="CT34" s="249" t="s">
        <v>241</v>
      </c>
      <c r="CU34" s="252">
        <f t="shared" si="43"/>
        <v>0</v>
      </c>
      <c r="CV34" s="249">
        <v>0</v>
      </c>
      <c r="CW34" s="253">
        <f t="shared" si="44"/>
        <v>0</v>
      </c>
      <c r="CX34" s="243">
        <f>IF(ISNA(VLOOKUP($B34,'[77]Jan- Mei'!$B:$F,4,FALSE)),0,((VLOOKUP($B34,'[77]Jan- Mei'!$B:$F,4,FALSE))))</f>
        <v>0</v>
      </c>
      <c r="CY34" s="243">
        <f t="shared" si="45"/>
        <v>0</v>
      </c>
      <c r="CZ34" s="243">
        <f>IF(ISNA(VLOOKUP($B34,'[77]Jan- Mei'!$B:$F,5,FALSE)),0,((VLOOKUP($B34,'[77]Jan- Mei'!$B:$F,5,FALSE))))</f>
        <v>0</v>
      </c>
      <c r="DA34" s="243" t="e">
        <f>IF(ISNA(VLOOKUP($B34,#REF!,6,FALSE)),0,((VLOOKUP($B34,#REF!,6,FALSE))))</f>
        <v>#REF!</v>
      </c>
      <c r="DB34" s="243" t="e">
        <f t="shared" si="46"/>
        <v>#REF!</v>
      </c>
      <c r="DC34" s="243" t="e">
        <f>IF(ISNA(VLOOKUP($B34,#REF!,7,FALSE)),0,((VLOOKUP($B34,#REF!,7,FALSE))))</f>
        <v>#REF!</v>
      </c>
      <c r="DD34" s="244" t="e">
        <f>DC34/CZ34</f>
        <v>#REF!</v>
      </c>
      <c r="DE34" s="254" t="str">
        <f>IF(ISNA(VLOOKUP($B34,'[78]REAL SD BULAN'!$B:$AD,18,FALSE)),0,((VLOOKUP($B34,'[78]REAL SD BULAN'!$B:$AD,18,FALSE))))</f>
        <v>-</v>
      </c>
      <c r="DF34" s="249">
        <f>IF(ISNA(VLOOKUP($B34,'[78]REAL SD BULAN'!$B:$AD,19,FALSE)),0,((VLOOKUP($B34,'[78]REAL SD BULAN'!$B:$AD,19,FALSE))))</f>
        <v>0</v>
      </c>
      <c r="DG34" s="249">
        <f>IF(ISNA(VLOOKUP($B34,'[78]REAL SD BULAN'!$B:$AD,20,FALSE)),0,((VLOOKUP($B34,'[78]REAL SD BULAN'!$B:$AD,20,FALSE))))</f>
        <v>0</v>
      </c>
      <c r="DH34" s="249">
        <f>IF(ISNA(VLOOKUP($B34,'[78]REAL SD BULAN'!$B:$AD,21,FALSE)),0,((VLOOKUP($B34,'[78]REAL SD BULAN'!$B:$AD,21,FALSE))))</f>
        <v>0</v>
      </c>
      <c r="DI34" s="249" t="s">
        <v>241</v>
      </c>
      <c r="DJ34" s="249" t="e">
        <f>DK34*F34</f>
        <v>#REF!</v>
      </c>
      <c r="DK34" s="249" t="e">
        <f>CY34-DB34</f>
        <v>#REF!</v>
      </c>
      <c r="DL34" s="249" t="e">
        <f>DJ34*H34</f>
        <v>#REF!</v>
      </c>
      <c r="DM34" s="249" t="s">
        <v>241</v>
      </c>
      <c r="DN34" s="249">
        <f t="shared" si="49"/>
        <v>0</v>
      </c>
      <c r="DO34" s="249">
        <v>0</v>
      </c>
      <c r="DP34" s="249">
        <v>0</v>
      </c>
      <c r="DQ34" s="249" t="s">
        <v>241</v>
      </c>
      <c r="DR34" s="249">
        <f t="shared" si="50"/>
        <v>0</v>
      </c>
      <c r="DS34" s="249">
        <v>0</v>
      </c>
      <c r="DT34" s="249">
        <v>0</v>
      </c>
      <c r="DU34" s="256">
        <f>IF(ISNA(VLOOKUP($B34,'[79]Evaluasi Pesanan Jan- Feb'!$B:$BG,30,FALSE)),0,((VLOOKUP($B34,'[79]Evaluasi Pesanan Jan- Feb'!$B:$BG,30,FALSE))))</f>
        <v>0</v>
      </c>
      <c r="DV34" s="256">
        <f>IF(ISNA(VLOOKUP($B34,'[79]Evaluasi Pesanan Jan- Feb'!$B:$BG,30,FALSE)),0,((VLOOKUP($B34,'[79]Evaluasi Pesanan Jan- Feb'!$B:$BG,30,FALSE))))</f>
        <v>0</v>
      </c>
    </row>
    <row r="35" spans="1:126" s="223" customFormat="1" x14ac:dyDescent="0.2">
      <c r="A35" s="257">
        <f t="shared" si="31"/>
        <v>32</v>
      </c>
      <c r="B35" s="237">
        <v>11000392</v>
      </c>
      <c r="C35" s="407" t="s">
        <v>440</v>
      </c>
      <c r="D35" s="239" t="s">
        <v>236</v>
      </c>
      <c r="E35" s="240">
        <v>100</v>
      </c>
      <c r="F35" s="240">
        <v>1</v>
      </c>
      <c r="G35" s="265" t="s">
        <v>56</v>
      </c>
      <c r="H35" s="242">
        <v>12860</v>
      </c>
      <c r="I35" s="243">
        <f>IF(ISNA(VLOOKUP($B35,'[74]Pesanan '!$A:$AE,28,FALSE)),0,((VLOOKUP($B35,'[74]Pesanan '!$A:$AE,28,FALSE))))</f>
        <v>0</v>
      </c>
      <c r="J35" s="243">
        <f t="shared" si="32"/>
        <v>0</v>
      </c>
      <c r="K35" s="243">
        <f>IF(ISNA(VLOOKUP($B35,'[74]Pesanan '!$A:$AE,29,FALSE)),0,((VLOOKUP($B35,'[74]Pesanan '!$A:$AE,29,FALSE))))</f>
        <v>0</v>
      </c>
      <c r="L35" s="243">
        <f>IF(ISNA(VLOOKUP($B35,'[74]Pesanan '!$A:$AE,30,FALSE)),0,((VLOOKUP($B35,'[74]Pesanan '!$A:$AE,30,FALSE))))</f>
        <v>0</v>
      </c>
      <c r="M35" s="243">
        <f t="shared" si="33"/>
        <v>0</v>
      </c>
      <c r="N35" s="243">
        <f>IF(ISNA(VLOOKUP($B35,'[74]Pesanan '!$A:$AE,31,FALSE)),0,((VLOOKUP($B35,'[74]Pesanan '!$A:$AE,31,FALSE))))</f>
        <v>0</v>
      </c>
      <c r="O35" s="243">
        <f>IF(ISNA(VLOOKUP($B35,'[75]Rekap Realisasi Jan- Okt'!$A:$E,4,FALSE)),0,((VLOOKUP($B35,'[75]Rekap Realisasi Jan- Okt'!$A:$E,4,FALSE))))</f>
        <v>0</v>
      </c>
      <c r="P35" s="243">
        <f t="shared" si="34"/>
        <v>0</v>
      </c>
      <c r="Q35" s="243">
        <f>IF(ISNA(VLOOKUP($B35,'[75]Rekap Realisasi Jan- Okt'!$A:$E,5,FALSE)),0,((VLOOKUP($B35,'[75]Rekap Realisasi Jan- Okt'!$A:$E,5,FALSE))))</f>
        <v>0</v>
      </c>
      <c r="R35" s="243">
        <f t="shared" si="35"/>
        <v>0</v>
      </c>
      <c r="S35" s="243">
        <f t="shared" si="36"/>
        <v>0</v>
      </c>
      <c r="T35" s="243">
        <f t="shared" si="37"/>
        <v>0</v>
      </c>
      <c r="U35" s="244">
        <f t="shared" si="6"/>
        <v>0</v>
      </c>
      <c r="V35" s="243">
        <f t="shared" si="38"/>
        <v>0</v>
      </c>
      <c r="W35" s="243">
        <f t="shared" si="39"/>
        <v>0</v>
      </c>
      <c r="X35" s="243">
        <f t="shared" si="40"/>
        <v>0</v>
      </c>
      <c r="Y35" s="244">
        <f t="shared" si="15"/>
        <v>0</v>
      </c>
      <c r="Z35" s="245" t="s">
        <v>241</v>
      </c>
      <c r="AA35" s="245" t="s">
        <v>241</v>
      </c>
      <c r="AB35" s="245" t="s">
        <v>241</v>
      </c>
      <c r="AC35" s="245" t="s">
        <v>241</v>
      </c>
      <c r="AD35" s="245" t="s">
        <v>241</v>
      </c>
      <c r="AE35" s="245" t="s">
        <v>241</v>
      </c>
      <c r="AF35" s="245" t="s">
        <v>241</v>
      </c>
      <c r="AG35" s="245" t="s">
        <v>241</v>
      </c>
      <c r="AH35" s="245" t="s">
        <v>241</v>
      </c>
      <c r="AI35" s="245" t="s">
        <v>241</v>
      </c>
      <c r="AJ35" s="245" t="s">
        <v>241</v>
      </c>
      <c r="AK35" s="245" t="s">
        <v>241</v>
      </c>
      <c r="AL35" s="245" t="s">
        <v>241</v>
      </c>
      <c r="AM35" s="245" t="s">
        <v>241</v>
      </c>
      <c r="AN35" s="245" t="s">
        <v>241</v>
      </c>
      <c r="AO35" s="245" t="s">
        <v>241</v>
      </c>
      <c r="AP35" s="245" t="s">
        <v>241</v>
      </c>
      <c r="AQ35" s="245" t="s">
        <v>241</v>
      </c>
      <c r="AR35" s="245" t="s">
        <v>241</v>
      </c>
      <c r="AS35" s="245" t="s">
        <v>241</v>
      </c>
      <c r="AT35" s="245" t="s">
        <v>241</v>
      </c>
      <c r="AU35" s="245" t="s">
        <v>241</v>
      </c>
      <c r="AV35" s="245" t="s">
        <v>241</v>
      </c>
      <c r="AW35" s="245" t="s">
        <v>241</v>
      </c>
      <c r="AX35" s="245" t="s">
        <v>241</v>
      </c>
      <c r="AY35" s="245" t="s">
        <v>241</v>
      </c>
      <c r="AZ35" s="245" t="s">
        <v>241</v>
      </c>
      <c r="BA35" s="245" t="s">
        <v>241</v>
      </c>
      <c r="BB35" s="245" t="s">
        <v>241</v>
      </c>
      <c r="BC35" s="245" t="s">
        <v>241</v>
      </c>
      <c r="BD35" s="245" t="s">
        <v>241</v>
      </c>
      <c r="BE35" s="245" t="s">
        <v>241</v>
      </c>
      <c r="BF35" s="245" t="s">
        <v>241</v>
      </c>
      <c r="BG35" s="245" t="s">
        <v>241</v>
      </c>
      <c r="BH35" s="245" t="s">
        <v>241</v>
      </c>
      <c r="BI35" s="245" t="s">
        <v>241</v>
      </c>
      <c r="BJ35" s="249" t="s">
        <v>241</v>
      </c>
      <c r="BK35" s="249" t="s">
        <v>241</v>
      </c>
      <c r="BL35" s="249" t="s">
        <v>241</v>
      </c>
      <c r="BM35" s="249" t="s">
        <v>241</v>
      </c>
      <c r="BN35" s="249" t="s">
        <v>241</v>
      </c>
      <c r="BO35" s="249" t="s">
        <v>241</v>
      </c>
      <c r="BP35" s="249" t="s">
        <v>241</v>
      </c>
      <c r="BQ35" s="249" t="s">
        <v>241</v>
      </c>
      <c r="BR35" s="249" t="s">
        <v>241</v>
      </c>
      <c r="BS35" s="249" t="s">
        <v>241</v>
      </c>
      <c r="BT35" s="249" t="s">
        <v>241</v>
      </c>
      <c r="BU35" s="249" t="s">
        <v>241</v>
      </c>
      <c r="BV35" s="249" t="s">
        <v>241</v>
      </c>
      <c r="BW35" s="249" t="s">
        <v>241</v>
      </c>
      <c r="BX35" s="249" t="s">
        <v>241</v>
      </c>
      <c r="BY35" s="249" t="s">
        <v>241</v>
      </c>
      <c r="BZ35" s="249" t="s">
        <v>241</v>
      </c>
      <c r="CA35" s="249" t="s">
        <v>241</v>
      </c>
      <c r="CB35" s="249" t="s">
        <v>241</v>
      </c>
      <c r="CC35" s="249" t="s">
        <v>241</v>
      </c>
      <c r="CD35" s="249" t="s">
        <v>241</v>
      </c>
      <c r="CE35" s="249" t="s">
        <v>241</v>
      </c>
      <c r="CF35" s="249" t="s">
        <v>241</v>
      </c>
      <c r="CG35" s="249" t="s">
        <v>241</v>
      </c>
      <c r="CH35" s="249" t="s">
        <v>241</v>
      </c>
      <c r="CI35" s="249" t="s">
        <v>241</v>
      </c>
      <c r="CJ35" s="249" t="s">
        <v>241</v>
      </c>
      <c r="CK35" s="249" t="s">
        <v>241</v>
      </c>
      <c r="CL35" s="249" t="s">
        <v>241</v>
      </c>
      <c r="CM35" s="249" t="s">
        <v>241</v>
      </c>
      <c r="CN35" s="249" t="s">
        <v>241</v>
      </c>
      <c r="CO35" s="249" t="s">
        <v>241</v>
      </c>
      <c r="CP35" s="249" t="s">
        <v>241</v>
      </c>
      <c r="CQ35" s="250">
        <f t="shared" si="41"/>
        <v>0</v>
      </c>
      <c r="CR35" s="249">
        <v>0</v>
      </c>
      <c r="CS35" s="251">
        <f t="shared" si="42"/>
        <v>0</v>
      </c>
      <c r="CT35" s="249" t="s">
        <v>241</v>
      </c>
      <c r="CU35" s="252">
        <f t="shared" si="43"/>
        <v>0</v>
      </c>
      <c r="CV35" s="249">
        <v>0</v>
      </c>
      <c r="CW35" s="253">
        <f t="shared" si="44"/>
        <v>0</v>
      </c>
      <c r="CX35" s="243">
        <f>IF(ISNA(VLOOKUP($B35,'[77]Jan- Mei'!$B:$F,4,FALSE)),0,((VLOOKUP($B35,'[77]Jan- Mei'!$B:$F,4,FALSE))))</f>
        <v>0</v>
      </c>
      <c r="CY35" s="243">
        <f t="shared" si="45"/>
        <v>0</v>
      </c>
      <c r="CZ35" s="243">
        <f>IF(ISNA(VLOOKUP($B35,'[77]Jan- Mei'!$B:$F,5,FALSE)),0,((VLOOKUP($B35,'[77]Jan- Mei'!$B:$F,5,FALSE))))</f>
        <v>0</v>
      </c>
      <c r="DA35" s="243" t="e">
        <f>IF(ISNA(VLOOKUP($B35,#REF!,6,FALSE)),0,((VLOOKUP($B35,#REF!,6,FALSE))))</f>
        <v>#REF!</v>
      </c>
      <c r="DB35" s="243" t="e">
        <f t="shared" si="46"/>
        <v>#REF!</v>
      </c>
      <c r="DC35" s="243" t="e">
        <f>IF(ISNA(VLOOKUP($B35,#REF!,7,FALSE)),0,((VLOOKUP($B35,#REF!,7,FALSE))))</f>
        <v>#REF!</v>
      </c>
      <c r="DD35" s="244" t="e">
        <f>DC35/CZ35</f>
        <v>#REF!</v>
      </c>
      <c r="DE35" s="254" t="str">
        <f>IF(ISNA(VLOOKUP($B35,'[78]REAL SD BULAN'!$B:$AD,18,FALSE)),0,((VLOOKUP($B35,'[78]REAL SD BULAN'!$B:$AD,18,FALSE))))</f>
        <v>-</v>
      </c>
      <c r="DF35" s="249">
        <f>IF(ISNA(VLOOKUP($B35,'[78]REAL SD BULAN'!$B:$AD,19,FALSE)),0,((VLOOKUP($B35,'[78]REAL SD BULAN'!$B:$AD,19,FALSE))))</f>
        <v>0</v>
      </c>
      <c r="DG35" s="249">
        <f>IF(ISNA(VLOOKUP($B35,'[78]REAL SD BULAN'!$B:$AD,20,FALSE)),0,((VLOOKUP($B35,'[78]REAL SD BULAN'!$B:$AD,20,FALSE))))</f>
        <v>0</v>
      </c>
      <c r="DH35" s="249">
        <f>IF(ISNA(VLOOKUP($B35,'[78]REAL SD BULAN'!$B:$AD,21,FALSE)),0,((VLOOKUP($B35,'[78]REAL SD BULAN'!$B:$AD,21,FALSE))))</f>
        <v>0</v>
      </c>
      <c r="DI35" s="249" t="s">
        <v>241</v>
      </c>
      <c r="DJ35" s="249">
        <f>DK35*CR35</f>
        <v>0</v>
      </c>
      <c r="DK35" s="249">
        <v>0</v>
      </c>
      <c r="DL35" s="249">
        <v>0</v>
      </c>
      <c r="DM35" s="249" t="s">
        <v>241</v>
      </c>
      <c r="DN35" s="249">
        <f t="shared" si="49"/>
        <v>0</v>
      </c>
      <c r="DO35" s="249">
        <v>0</v>
      </c>
      <c r="DP35" s="249">
        <v>0</v>
      </c>
      <c r="DQ35" s="249" t="s">
        <v>241</v>
      </c>
      <c r="DR35" s="249">
        <f t="shared" si="50"/>
        <v>0</v>
      </c>
      <c r="DS35" s="249">
        <v>0</v>
      </c>
      <c r="DT35" s="249">
        <v>0</v>
      </c>
      <c r="DU35" s="256">
        <f>IF(ISNA(VLOOKUP($B35,'[79]Evaluasi Pesanan Jan- Feb'!$B:$BG,30,FALSE)),0,((VLOOKUP($B35,'[79]Evaluasi Pesanan Jan- Feb'!$B:$BG,30,FALSE))))</f>
        <v>0</v>
      </c>
      <c r="DV35" s="256">
        <f>IF(ISNA(VLOOKUP($B35,'[79]Evaluasi Pesanan Jan- Feb'!$B:$BG,30,FALSE)),0,((VLOOKUP($B35,'[79]Evaluasi Pesanan Jan- Feb'!$B:$BG,30,FALSE))))</f>
        <v>0</v>
      </c>
    </row>
    <row r="36" spans="1:126" s="221" customFormat="1" x14ac:dyDescent="0.2">
      <c r="A36" s="237">
        <f t="shared" si="31"/>
        <v>33</v>
      </c>
      <c r="B36" s="265">
        <v>11000159</v>
      </c>
      <c r="C36" s="409" t="s">
        <v>81</v>
      </c>
      <c r="D36" s="278" t="s">
        <v>346</v>
      </c>
      <c r="E36" s="272">
        <v>6</v>
      </c>
      <c r="F36" s="240">
        <v>16129</v>
      </c>
      <c r="G36" s="279" t="s">
        <v>56</v>
      </c>
      <c r="H36" s="242">
        <v>11067</v>
      </c>
      <c r="I36" s="243">
        <f>IF(ISNA(VLOOKUP($B36,'[74]Pesanan '!$A:$AE,28,FALSE)),0,((VLOOKUP($B36,'[74]Pesanan '!$A:$AE,28,FALSE))))</f>
        <v>0</v>
      </c>
      <c r="J36" s="243">
        <f t="shared" si="32"/>
        <v>0</v>
      </c>
      <c r="K36" s="243">
        <f>IF(ISNA(VLOOKUP($B36,'[74]Pesanan '!$A:$AE,29,FALSE)),0,((VLOOKUP($B36,'[74]Pesanan '!$A:$AE,29,FALSE))))</f>
        <v>0</v>
      </c>
      <c r="L36" s="243">
        <f>IF(ISNA(VLOOKUP($B36,'[74]Pesanan '!$A:$AE,30,FALSE)),0,((VLOOKUP($B36,'[74]Pesanan '!$A:$AE,30,FALSE))))</f>
        <v>0</v>
      </c>
      <c r="M36" s="243">
        <f t="shared" si="33"/>
        <v>0</v>
      </c>
      <c r="N36" s="243">
        <f>IF(ISNA(VLOOKUP($B36,'[74]Pesanan '!$A:$AE,31,FALSE)),0,((VLOOKUP($B36,'[74]Pesanan '!$A:$AE,31,FALSE))))</f>
        <v>0</v>
      </c>
      <c r="O36" s="243">
        <f>IF(ISNA(VLOOKUP($B36,'[75]Rekap Realisasi Jan- Okt'!$A:$E,4,FALSE)),0,((VLOOKUP($B36,'[75]Rekap Realisasi Jan- Okt'!$A:$E,4,FALSE))))</f>
        <v>0</v>
      </c>
      <c r="P36" s="243">
        <f t="shared" si="34"/>
        <v>0</v>
      </c>
      <c r="Q36" s="243">
        <f>IF(ISNA(VLOOKUP($B36,'[75]Rekap Realisasi Jan- Okt'!$A:$E,5,FALSE)),0,((VLOOKUP($B36,'[75]Rekap Realisasi Jan- Okt'!$A:$E,5,FALSE))))</f>
        <v>0</v>
      </c>
      <c r="R36" s="243">
        <f t="shared" si="35"/>
        <v>0</v>
      </c>
      <c r="S36" s="243">
        <f t="shared" si="36"/>
        <v>0</v>
      </c>
      <c r="T36" s="243">
        <f t="shared" si="37"/>
        <v>0</v>
      </c>
      <c r="U36" s="244">
        <f t="shared" ref="U36:U67" si="51">IFERROR(Q36/N36,0)</f>
        <v>0</v>
      </c>
      <c r="V36" s="243">
        <f t="shared" si="38"/>
        <v>0</v>
      </c>
      <c r="W36" s="243">
        <f t="shared" si="39"/>
        <v>0</v>
      </c>
      <c r="X36" s="243">
        <f t="shared" si="40"/>
        <v>0</v>
      </c>
      <c r="Y36" s="244">
        <f t="shared" si="15"/>
        <v>0</v>
      </c>
      <c r="Z36" s="245" t="s">
        <v>241</v>
      </c>
      <c r="AA36" s="245" t="s">
        <v>241</v>
      </c>
      <c r="AB36" s="245" t="s">
        <v>241</v>
      </c>
      <c r="AC36" s="245" t="s">
        <v>241</v>
      </c>
      <c r="AD36" s="245" t="s">
        <v>241</v>
      </c>
      <c r="AE36" s="245" t="s">
        <v>241</v>
      </c>
      <c r="AF36" s="245" t="s">
        <v>241</v>
      </c>
      <c r="AG36" s="245" t="s">
        <v>241</v>
      </c>
      <c r="AH36" s="245" t="s">
        <v>241</v>
      </c>
      <c r="AI36" s="245" t="s">
        <v>241</v>
      </c>
      <c r="AJ36" s="245" t="s">
        <v>241</v>
      </c>
      <c r="AK36" s="245" t="s">
        <v>241</v>
      </c>
      <c r="AL36" s="245"/>
      <c r="AM36" s="245"/>
      <c r="AN36" s="245"/>
      <c r="AO36" s="245"/>
      <c r="AP36" s="245" t="s">
        <v>241</v>
      </c>
      <c r="AQ36" s="245" t="s">
        <v>241</v>
      </c>
      <c r="AR36" s="245" t="s">
        <v>241</v>
      </c>
      <c r="AS36" s="245" t="s">
        <v>241</v>
      </c>
      <c r="AT36" s="245" t="s">
        <v>241</v>
      </c>
      <c r="AU36" s="245" t="s">
        <v>241</v>
      </c>
      <c r="AV36" s="245" t="s">
        <v>241</v>
      </c>
      <c r="AW36" s="245" t="s">
        <v>241</v>
      </c>
      <c r="AX36" s="245" t="s">
        <v>241</v>
      </c>
      <c r="AY36" s="245" t="s">
        <v>241</v>
      </c>
      <c r="AZ36" s="245" t="s">
        <v>241</v>
      </c>
      <c r="BA36" s="245" t="s">
        <v>241</v>
      </c>
      <c r="BB36" s="245" t="s">
        <v>241</v>
      </c>
      <c r="BC36" s="245" t="s">
        <v>241</v>
      </c>
      <c r="BD36" s="245" t="s">
        <v>241</v>
      </c>
      <c r="BE36" s="245" t="s">
        <v>241</v>
      </c>
      <c r="BF36" s="245" t="s">
        <v>241</v>
      </c>
      <c r="BG36" s="245" t="s">
        <v>241</v>
      </c>
      <c r="BH36" s="245" t="s">
        <v>241</v>
      </c>
      <c r="BI36" s="245" t="s">
        <v>241</v>
      </c>
      <c r="BJ36" s="249" t="s">
        <v>241</v>
      </c>
      <c r="BK36" s="249" t="s">
        <v>241</v>
      </c>
      <c r="BL36" s="249" t="s">
        <v>241</v>
      </c>
      <c r="BM36" s="249" t="s">
        <v>241</v>
      </c>
      <c r="BN36" s="249" t="s">
        <v>241</v>
      </c>
      <c r="BO36" s="249" t="s">
        <v>241</v>
      </c>
      <c r="BP36" s="249" t="s">
        <v>241</v>
      </c>
      <c r="BQ36" s="249" t="s">
        <v>241</v>
      </c>
      <c r="BR36" s="249" t="s">
        <v>241</v>
      </c>
      <c r="BS36" s="249" t="s">
        <v>241</v>
      </c>
      <c r="BT36" s="249" t="s">
        <v>241</v>
      </c>
      <c r="BU36" s="249" t="s">
        <v>241</v>
      </c>
      <c r="BV36" s="249" t="s">
        <v>241</v>
      </c>
      <c r="BW36" s="249" t="s">
        <v>241</v>
      </c>
      <c r="BX36" s="249" t="s">
        <v>241</v>
      </c>
      <c r="BY36" s="249" t="s">
        <v>241</v>
      </c>
      <c r="BZ36" s="249" t="s">
        <v>241</v>
      </c>
      <c r="CA36" s="249" t="s">
        <v>241</v>
      </c>
      <c r="CB36" s="249" t="s">
        <v>241</v>
      </c>
      <c r="CC36" s="249" t="s">
        <v>241</v>
      </c>
      <c r="CD36" s="249" t="s">
        <v>241</v>
      </c>
      <c r="CE36" s="249" t="s">
        <v>241</v>
      </c>
      <c r="CF36" s="249" t="s">
        <v>241</v>
      </c>
      <c r="CG36" s="249" t="s">
        <v>241</v>
      </c>
      <c r="CH36" s="243">
        <f>IF(ISNA(VLOOKUP($B36,[76]Sheet3!$B:$H,6,FALSE)),0,((VLOOKUP($B36,[76]Sheet3!$B:$H,6,FALSE))))</f>
        <v>0</v>
      </c>
      <c r="CI36" s="243">
        <f>CH36/F36</f>
        <v>0</v>
      </c>
      <c r="CJ36" s="243">
        <f>IF(ISNA(VLOOKUP($B36,[76]Sheet3!$B:$H,7,FALSE)),0,((VLOOKUP($B36,[76]Sheet3!$B:$H,7,FALSE))))</f>
        <v>0</v>
      </c>
      <c r="CK36" s="244">
        <v>0</v>
      </c>
      <c r="CL36" s="249" t="s">
        <v>241</v>
      </c>
      <c r="CM36" s="249">
        <f>CN36*F36</f>
        <v>0</v>
      </c>
      <c r="CN36" s="249"/>
      <c r="CO36" s="249">
        <f>CM36*H36</f>
        <v>0</v>
      </c>
      <c r="CP36" s="249" t="s">
        <v>241</v>
      </c>
      <c r="CQ36" s="250">
        <f t="shared" si="41"/>
        <v>0</v>
      </c>
      <c r="CR36" s="249"/>
      <c r="CS36" s="251">
        <f t="shared" si="42"/>
        <v>0</v>
      </c>
      <c r="CT36" s="249" t="s">
        <v>241</v>
      </c>
      <c r="CU36" s="252">
        <f t="shared" si="43"/>
        <v>0</v>
      </c>
      <c r="CV36" s="273"/>
      <c r="CW36" s="253">
        <f t="shared" si="44"/>
        <v>0</v>
      </c>
      <c r="CX36" s="243">
        <f>IF(ISNA(VLOOKUP($B36,'[77]Jan- Mei'!$B:$F,4,FALSE)),0,((VLOOKUP($B36,'[77]Jan- Mei'!$B:$F,4,FALSE))))</f>
        <v>0</v>
      </c>
      <c r="CY36" s="243">
        <f t="shared" si="45"/>
        <v>0</v>
      </c>
      <c r="CZ36" s="243">
        <f>IF(ISNA(VLOOKUP($B36,'[77]Jan- Mei'!$B:$F,5,FALSE)),0,((VLOOKUP($B36,'[77]Jan- Mei'!$B:$F,5,FALSE))))</f>
        <v>0</v>
      </c>
      <c r="DA36" s="243" t="e">
        <f>IF(ISNA(VLOOKUP($B36,#REF!,6,FALSE)),0,((VLOOKUP($B36,#REF!,6,FALSE))))</f>
        <v>#REF!</v>
      </c>
      <c r="DB36" s="243" t="e">
        <f t="shared" si="46"/>
        <v>#REF!</v>
      </c>
      <c r="DC36" s="243" t="e">
        <f>IF(ISNA(VLOOKUP($B36,#REF!,7,FALSE)),0,((VLOOKUP($B36,#REF!,7,FALSE))))</f>
        <v>#REF!</v>
      </c>
      <c r="DD36" s="244" t="e">
        <f>DC36/CZ36</f>
        <v>#REF!</v>
      </c>
      <c r="DE36" s="254" t="str">
        <f>IF(ISNA(VLOOKUP($B36,'[78]REAL SD BULAN'!$B:$AD,18,FALSE)),0,((VLOOKUP($B36,'[78]REAL SD BULAN'!$B:$AD,18,FALSE))))</f>
        <v>-</v>
      </c>
      <c r="DF36" s="249">
        <f>IF(ISNA(VLOOKUP($B36,'[78]REAL SD BULAN'!$B:$AD,19,FALSE)),0,((VLOOKUP($B36,'[78]REAL SD BULAN'!$B:$AD,19,FALSE))))</f>
        <v>0</v>
      </c>
      <c r="DG36" s="249">
        <f>IF(ISNA(VLOOKUP($B36,'[78]REAL SD BULAN'!$B:$AD,20,FALSE)),0,((VLOOKUP($B36,'[78]REAL SD BULAN'!$B:$AD,20,FALSE))))</f>
        <v>0</v>
      </c>
      <c r="DH36" s="249">
        <f>IF(ISNA(VLOOKUP($B36,'[78]REAL SD BULAN'!$B:$AD,21,FALSE)),0,((VLOOKUP($B36,'[78]REAL SD BULAN'!$B:$AD,21,FALSE))))</f>
        <v>0</v>
      </c>
      <c r="DI36" s="249" t="s">
        <v>241</v>
      </c>
      <c r="DJ36" s="249">
        <f>DK36*CR36</f>
        <v>0</v>
      </c>
      <c r="DK36" s="249">
        <v>0</v>
      </c>
      <c r="DL36" s="249">
        <v>0</v>
      </c>
      <c r="DM36" s="249" t="s">
        <v>241</v>
      </c>
      <c r="DN36" s="250" t="e">
        <f>DO36*F36</f>
        <v>#REF!</v>
      </c>
      <c r="DO36" s="251" t="e">
        <f>CY36-DB36</f>
        <v>#REF!</v>
      </c>
      <c r="DP36" s="251" t="e">
        <f>DN36*H36</f>
        <v>#REF!</v>
      </c>
      <c r="DQ36" s="249" t="s">
        <v>241</v>
      </c>
      <c r="DR36" s="249">
        <f t="shared" si="50"/>
        <v>0</v>
      </c>
      <c r="DS36" s="249">
        <v>0</v>
      </c>
      <c r="DT36" s="249">
        <v>0</v>
      </c>
      <c r="DU36" s="256">
        <f>IF(ISNA(VLOOKUP($B36,'[79]Evaluasi Pesanan Jan- Feb'!$B:$BG,30,FALSE)),0,((VLOOKUP($B36,'[79]Evaluasi Pesanan Jan- Feb'!$B:$BG,30,FALSE))))</f>
        <v>0</v>
      </c>
      <c r="DV36" s="256">
        <f>IF(ISNA(VLOOKUP($B36,'[79]Evaluasi Pesanan Jan- Feb'!$B:$BG,30,FALSE)),0,((VLOOKUP($B36,'[79]Evaluasi Pesanan Jan- Feb'!$B:$BG,30,FALSE))))</f>
        <v>0</v>
      </c>
    </row>
    <row r="37" spans="1:126" s="221" customFormat="1" x14ac:dyDescent="0.2">
      <c r="A37" s="237">
        <f t="shared" si="31"/>
        <v>34</v>
      </c>
      <c r="B37" s="265">
        <v>11000189</v>
      </c>
      <c r="C37" s="409" t="s">
        <v>526</v>
      </c>
      <c r="D37" s="278" t="s">
        <v>346</v>
      </c>
      <c r="E37" s="272">
        <v>1</v>
      </c>
      <c r="F37" s="240">
        <v>30000</v>
      </c>
      <c r="G37" s="279" t="s">
        <v>252</v>
      </c>
      <c r="H37" s="242">
        <v>3544</v>
      </c>
      <c r="I37" s="243">
        <f>IF(ISNA(VLOOKUP($B37,'[74]Pesanan '!$A:$AE,28,FALSE)),0,((VLOOKUP($B37,'[74]Pesanan '!$A:$AE,28,FALSE))))</f>
        <v>0</v>
      </c>
      <c r="J37" s="243">
        <f t="shared" si="32"/>
        <v>0</v>
      </c>
      <c r="K37" s="243">
        <f>IF(ISNA(VLOOKUP($B37,'[74]Pesanan '!$A:$AE,29,FALSE)),0,((VLOOKUP($B37,'[74]Pesanan '!$A:$AE,29,FALSE))))</f>
        <v>0</v>
      </c>
      <c r="L37" s="243">
        <f>IF(ISNA(VLOOKUP($B37,'[74]Pesanan '!$A:$AE,30,FALSE)),0,((VLOOKUP($B37,'[74]Pesanan '!$A:$AE,30,FALSE))))</f>
        <v>0</v>
      </c>
      <c r="M37" s="243">
        <f t="shared" si="33"/>
        <v>0</v>
      </c>
      <c r="N37" s="243">
        <f>IF(ISNA(VLOOKUP($B37,'[74]Pesanan '!$A:$AE,31,FALSE)),0,((VLOOKUP($B37,'[74]Pesanan '!$A:$AE,31,FALSE))))</f>
        <v>0</v>
      </c>
      <c r="O37" s="243">
        <f>IF(ISNA(VLOOKUP($B37,'[75]Rekap Realisasi Jan- Okt'!$A:$E,4,FALSE)),0,((VLOOKUP($B37,'[75]Rekap Realisasi Jan- Okt'!$A:$E,4,FALSE))))</f>
        <v>0</v>
      </c>
      <c r="P37" s="243">
        <f t="shared" si="34"/>
        <v>0</v>
      </c>
      <c r="Q37" s="243">
        <f>IF(ISNA(VLOOKUP($B37,'[75]Rekap Realisasi Jan- Okt'!$A:$E,5,FALSE)),0,((VLOOKUP($B37,'[75]Rekap Realisasi Jan- Okt'!$A:$E,5,FALSE))))</f>
        <v>0</v>
      </c>
      <c r="R37" s="243">
        <f t="shared" si="35"/>
        <v>0</v>
      </c>
      <c r="S37" s="243">
        <f t="shared" si="36"/>
        <v>0</v>
      </c>
      <c r="T37" s="243">
        <f t="shared" si="37"/>
        <v>0</v>
      </c>
      <c r="U37" s="244">
        <f t="shared" si="51"/>
        <v>0</v>
      </c>
      <c r="V37" s="243">
        <f t="shared" si="38"/>
        <v>0</v>
      </c>
      <c r="W37" s="243">
        <f t="shared" si="39"/>
        <v>0</v>
      </c>
      <c r="X37" s="243">
        <f t="shared" si="40"/>
        <v>0</v>
      </c>
      <c r="Y37" s="244">
        <f t="shared" si="15"/>
        <v>0</v>
      </c>
      <c r="Z37" s="245" t="s">
        <v>241</v>
      </c>
      <c r="AA37" s="245" t="s">
        <v>241</v>
      </c>
      <c r="AB37" s="245" t="s">
        <v>241</v>
      </c>
      <c r="AC37" s="245" t="s">
        <v>241</v>
      </c>
      <c r="AD37" s="245" t="s">
        <v>241</v>
      </c>
      <c r="AE37" s="245" t="s">
        <v>241</v>
      </c>
      <c r="AF37" s="245" t="s">
        <v>241</v>
      </c>
      <c r="AG37" s="245" t="s">
        <v>241</v>
      </c>
      <c r="AH37" s="245" t="s">
        <v>241</v>
      </c>
      <c r="AI37" s="245" t="s">
        <v>241</v>
      </c>
      <c r="AJ37" s="245" t="s">
        <v>241</v>
      </c>
      <c r="AK37" s="245" t="s">
        <v>241</v>
      </c>
      <c r="AL37" s="245"/>
      <c r="AM37" s="245"/>
      <c r="AN37" s="245"/>
      <c r="AO37" s="245"/>
      <c r="AP37" s="245" t="s">
        <v>241</v>
      </c>
      <c r="AQ37" s="245" t="s">
        <v>241</v>
      </c>
      <c r="AR37" s="245" t="s">
        <v>241</v>
      </c>
      <c r="AS37" s="245" t="s">
        <v>241</v>
      </c>
      <c r="AT37" s="245" t="s">
        <v>241</v>
      </c>
      <c r="AU37" s="245" t="s">
        <v>241</v>
      </c>
      <c r="AV37" s="245" t="s">
        <v>241</v>
      </c>
      <c r="AW37" s="245" t="s">
        <v>241</v>
      </c>
      <c r="AX37" s="245" t="s">
        <v>241</v>
      </c>
      <c r="AY37" s="245" t="s">
        <v>241</v>
      </c>
      <c r="AZ37" s="245" t="s">
        <v>241</v>
      </c>
      <c r="BA37" s="245" t="s">
        <v>241</v>
      </c>
      <c r="BB37" s="245" t="s">
        <v>241</v>
      </c>
      <c r="BC37" s="245" t="s">
        <v>241</v>
      </c>
      <c r="BD37" s="245" t="s">
        <v>241</v>
      </c>
      <c r="BE37" s="245" t="s">
        <v>241</v>
      </c>
      <c r="BF37" s="245" t="s">
        <v>241</v>
      </c>
      <c r="BG37" s="245" t="s">
        <v>241</v>
      </c>
      <c r="BH37" s="245" t="s">
        <v>241</v>
      </c>
      <c r="BI37" s="245" t="s">
        <v>241</v>
      </c>
      <c r="BJ37" s="249" t="s">
        <v>241</v>
      </c>
      <c r="BK37" s="249" t="s">
        <v>241</v>
      </c>
      <c r="BL37" s="249" t="s">
        <v>241</v>
      </c>
      <c r="BM37" s="249" t="s">
        <v>241</v>
      </c>
      <c r="BN37" s="249" t="s">
        <v>241</v>
      </c>
      <c r="BO37" s="249" t="s">
        <v>241</v>
      </c>
      <c r="BP37" s="249" t="s">
        <v>241</v>
      </c>
      <c r="BQ37" s="249" t="s">
        <v>241</v>
      </c>
      <c r="BR37" s="249" t="s">
        <v>241</v>
      </c>
      <c r="BS37" s="249" t="s">
        <v>241</v>
      </c>
      <c r="BT37" s="249" t="s">
        <v>241</v>
      </c>
      <c r="BU37" s="249" t="s">
        <v>241</v>
      </c>
      <c r="BV37" s="249" t="s">
        <v>241</v>
      </c>
      <c r="BW37" s="249" t="s">
        <v>241</v>
      </c>
      <c r="BX37" s="249" t="s">
        <v>241</v>
      </c>
      <c r="BY37" s="249" t="s">
        <v>241</v>
      </c>
      <c r="BZ37" s="249" t="s">
        <v>241</v>
      </c>
      <c r="CA37" s="249" t="s">
        <v>241</v>
      </c>
      <c r="CB37" s="249" t="s">
        <v>241</v>
      </c>
      <c r="CC37" s="249" t="s">
        <v>241</v>
      </c>
      <c r="CD37" s="249" t="s">
        <v>241</v>
      </c>
      <c r="CE37" s="249" t="s">
        <v>241</v>
      </c>
      <c r="CF37" s="249" t="s">
        <v>241</v>
      </c>
      <c r="CG37" s="249" t="s">
        <v>241</v>
      </c>
      <c r="CH37" s="243">
        <f>IF(ISNA(VLOOKUP($B37,[76]Sheet3!$B:$H,6,FALSE)),0,((VLOOKUP($B37,[76]Sheet3!$B:$H,6,FALSE))))</f>
        <v>0</v>
      </c>
      <c r="CI37" s="243">
        <f>CH37/F37</f>
        <v>0</v>
      </c>
      <c r="CJ37" s="243">
        <f>IF(ISNA(VLOOKUP($B37,[76]Sheet3!$B:$H,7,FALSE)),0,((VLOOKUP($B37,[76]Sheet3!$B:$H,7,FALSE))))</f>
        <v>0</v>
      </c>
      <c r="CK37" s="244">
        <v>0</v>
      </c>
      <c r="CL37" s="249" t="s">
        <v>241</v>
      </c>
      <c r="CM37" s="249">
        <f>CN37*F37</f>
        <v>0</v>
      </c>
      <c r="CN37" s="249"/>
      <c r="CO37" s="249">
        <f>CM37*H37</f>
        <v>0</v>
      </c>
      <c r="CP37" s="249" t="s">
        <v>241</v>
      </c>
      <c r="CQ37" s="250">
        <f t="shared" si="41"/>
        <v>0</v>
      </c>
      <c r="CR37" s="249"/>
      <c r="CS37" s="251">
        <f t="shared" si="42"/>
        <v>0</v>
      </c>
      <c r="CT37" s="249" t="s">
        <v>241</v>
      </c>
      <c r="CU37" s="252">
        <f t="shared" si="43"/>
        <v>0</v>
      </c>
      <c r="CV37" s="273"/>
      <c r="CW37" s="253">
        <f t="shared" si="44"/>
        <v>0</v>
      </c>
      <c r="CX37" s="243">
        <f>IF(ISNA(VLOOKUP($B37,'[77]Jan- Mei'!$B:$F,4,FALSE)),0,((VLOOKUP($B37,'[77]Jan- Mei'!$B:$F,4,FALSE))))</f>
        <v>0</v>
      </c>
      <c r="CY37" s="243">
        <f t="shared" si="45"/>
        <v>0</v>
      </c>
      <c r="CZ37" s="243">
        <f>IF(ISNA(VLOOKUP($B37,'[77]Jan- Mei'!$B:$F,5,FALSE)),0,((VLOOKUP($B37,'[77]Jan- Mei'!$B:$F,5,FALSE))))</f>
        <v>0</v>
      </c>
      <c r="DA37" s="243" t="e">
        <f>IF(ISNA(VLOOKUP($B37,#REF!,6,FALSE)),0,((VLOOKUP($B37,#REF!,6,FALSE))))</f>
        <v>#REF!</v>
      </c>
      <c r="DB37" s="243" t="e">
        <f t="shared" si="46"/>
        <v>#REF!</v>
      </c>
      <c r="DC37" s="243" t="e">
        <f>IF(ISNA(VLOOKUP($B37,#REF!,7,FALSE)),0,((VLOOKUP($B37,#REF!,7,FALSE))))</f>
        <v>#REF!</v>
      </c>
      <c r="DD37" s="244" t="e">
        <f>DC37/CZ37</f>
        <v>#REF!</v>
      </c>
      <c r="DE37" s="254" t="str">
        <f>IF(ISNA(VLOOKUP($B37,'[78]REAL SD BULAN'!$B:$AD,18,FALSE)),0,((VLOOKUP($B37,'[78]REAL SD BULAN'!$B:$AD,18,FALSE))))</f>
        <v>-</v>
      </c>
      <c r="DF37" s="249">
        <f>IF(ISNA(VLOOKUP($B37,'[78]REAL SD BULAN'!$B:$AD,19,FALSE)),0,((VLOOKUP($B37,'[78]REAL SD BULAN'!$B:$AD,19,FALSE))))</f>
        <v>0</v>
      </c>
      <c r="DG37" s="249">
        <f>IF(ISNA(VLOOKUP($B37,'[78]REAL SD BULAN'!$B:$AD,20,FALSE)),0,((VLOOKUP($B37,'[78]REAL SD BULAN'!$B:$AD,20,FALSE))))</f>
        <v>0</v>
      </c>
      <c r="DH37" s="249">
        <f>IF(ISNA(VLOOKUP($B37,'[78]REAL SD BULAN'!$B:$AD,21,FALSE)),0,((VLOOKUP($B37,'[78]REAL SD BULAN'!$B:$AD,21,FALSE))))</f>
        <v>0</v>
      </c>
      <c r="DI37" s="249" t="s">
        <v>241</v>
      </c>
      <c r="DJ37" s="249">
        <f>DK37*CR37</f>
        <v>0</v>
      </c>
      <c r="DK37" s="249">
        <v>0</v>
      </c>
      <c r="DL37" s="249">
        <v>0</v>
      </c>
      <c r="DM37" s="249" t="s">
        <v>241</v>
      </c>
      <c r="DN37" s="250" t="e">
        <f>DO37*F37</f>
        <v>#REF!</v>
      </c>
      <c r="DO37" s="251" t="e">
        <f>CY37-DB37</f>
        <v>#REF!</v>
      </c>
      <c r="DP37" s="251" t="e">
        <f>DN37*H37</f>
        <v>#REF!</v>
      </c>
      <c r="DQ37" s="249" t="s">
        <v>241</v>
      </c>
      <c r="DR37" s="249">
        <f t="shared" si="50"/>
        <v>0</v>
      </c>
      <c r="DS37" s="249">
        <v>0</v>
      </c>
      <c r="DT37" s="249">
        <v>0</v>
      </c>
      <c r="DU37" s="256">
        <f>IF(ISNA(VLOOKUP($B37,'[79]Evaluasi Pesanan Jan- Feb'!$B:$BG,30,FALSE)),0,((VLOOKUP($B37,'[79]Evaluasi Pesanan Jan- Feb'!$B:$BG,30,FALSE))))</f>
        <v>0</v>
      </c>
      <c r="DV37" s="256">
        <f>IF(ISNA(VLOOKUP($B37,'[79]Evaluasi Pesanan Jan- Feb'!$B:$BG,30,FALSE)),0,((VLOOKUP($B37,'[79]Evaluasi Pesanan Jan- Feb'!$B:$BG,30,FALSE))))</f>
        <v>0</v>
      </c>
    </row>
    <row r="38" spans="1:126" s="223" customFormat="1" x14ac:dyDescent="0.2">
      <c r="A38" s="257">
        <f t="shared" si="31"/>
        <v>35</v>
      </c>
      <c r="B38" s="265">
        <v>11001979</v>
      </c>
      <c r="C38" s="405" t="s">
        <v>549</v>
      </c>
      <c r="D38" s="280" t="s">
        <v>346</v>
      </c>
      <c r="E38" s="272">
        <v>1</v>
      </c>
      <c r="F38" s="240">
        <v>12500</v>
      </c>
      <c r="G38" s="281" t="s">
        <v>252</v>
      </c>
      <c r="H38" s="242">
        <v>10885</v>
      </c>
      <c r="I38" s="243">
        <f>IF(ISNA(VLOOKUP($B38,'[74]Pesanan '!$A:$AE,28,FALSE)),0,((VLOOKUP($B38,'[74]Pesanan '!$A:$AE,28,FALSE))))</f>
        <v>0</v>
      </c>
      <c r="J38" s="243">
        <f t="shared" si="32"/>
        <v>0</v>
      </c>
      <c r="K38" s="243">
        <f>IF(ISNA(VLOOKUP($B38,'[74]Pesanan '!$A:$AE,29,FALSE)),0,((VLOOKUP($B38,'[74]Pesanan '!$A:$AE,29,FALSE))))</f>
        <v>0</v>
      </c>
      <c r="L38" s="243">
        <f>IF(ISNA(VLOOKUP($B38,'[74]Pesanan '!$A:$AE,30,FALSE)),0,((VLOOKUP($B38,'[74]Pesanan '!$A:$AE,30,FALSE))))</f>
        <v>0</v>
      </c>
      <c r="M38" s="243">
        <f t="shared" si="33"/>
        <v>0</v>
      </c>
      <c r="N38" s="243">
        <f>IF(ISNA(VLOOKUP($B38,'[74]Pesanan '!$A:$AE,31,FALSE)),0,((VLOOKUP($B38,'[74]Pesanan '!$A:$AE,31,FALSE))))</f>
        <v>0</v>
      </c>
      <c r="O38" s="243">
        <f>IF(ISNA(VLOOKUP($B38,'[75]Rekap Realisasi Jan- Okt'!$A:$E,4,FALSE)),0,((VLOOKUP($B38,'[75]Rekap Realisasi Jan- Okt'!$A:$E,4,FALSE))))</f>
        <v>0</v>
      </c>
      <c r="P38" s="243">
        <f t="shared" si="34"/>
        <v>0</v>
      </c>
      <c r="Q38" s="243">
        <f>IF(ISNA(VLOOKUP($B38,'[75]Rekap Realisasi Jan- Okt'!$A:$E,5,FALSE)),0,((VLOOKUP($B38,'[75]Rekap Realisasi Jan- Okt'!$A:$E,5,FALSE))))</f>
        <v>0</v>
      </c>
      <c r="R38" s="243">
        <f t="shared" si="35"/>
        <v>0</v>
      </c>
      <c r="S38" s="243">
        <f t="shared" si="36"/>
        <v>0</v>
      </c>
      <c r="T38" s="243">
        <f t="shared" si="37"/>
        <v>0</v>
      </c>
      <c r="U38" s="244">
        <f t="shared" si="51"/>
        <v>0</v>
      </c>
      <c r="V38" s="243">
        <f t="shared" si="38"/>
        <v>0</v>
      </c>
      <c r="W38" s="243">
        <f t="shared" si="39"/>
        <v>0</v>
      </c>
      <c r="X38" s="243">
        <f t="shared" si="40"/>
        <v>0</v>
      </c>
      <c r="Y38" s="244">
        <f t="shared" si="15"/>
        <v>0</v>
      </c>
      <c r="Z38" s="245"/>
      <c r="AA38" s="245"/>
      <c r="AB38" s="245"/>
      <c r="AC38" s="245"/>
      <c r="AD38" s="245" t="s">
        <v>241</v>
      </c>
      <c r="AE38" s="245" t="s">
        <v>241</v>
      </c>
      <c r="AF38" s="245" t="s">
        <v>241</v>
      </c>
      <c r="AG38" s="245" t="s">
        <v>241</v>
      </c>
      <c r="AH38" s="245" t="s">
        <v>241</v>
      </c>
      <c r="AI38" s="245" t="s">
        <v>241</v>
      </c>
      <c r="AJ38" s="245" t="s">
        <v>241</v>
      </c>
      <c r="AK38" s="245" t="s">
        <v>241</v>
      </c>
      <c r="AL38" s="245"/>
      <c r="AM38" s="245"/>
      <c r="AN38" s="245"/>
      <c r="AO38" s="245"/>
      <c r="AP38" s="245" t="s">
        <v>241</v>
      </c>
      <c r="AQ38" s="245" t="s">
        <v>241</v>
      </c>
      <c r="AR38" s="245" t="s">
        <v>241</v>
      </c>
      <c r="AS38" s="245" t="s">
        <v>241</v>
      </c>
      <c r="AT38" s="245" t="s">
        <v>241</v>
      </c>
      <c r="AU38" s="245" t="s">
        <v>241</v>
      </c>
      <c r="AV38" s="245" t="s">
        <v>241</v>
      </c>
      <c r="AW38" s="245" t="s">
        <v>241</v>
      </c>
      <c r="AX38" s="245" t="s">
        <v>241</v>
      </c>
      <c r="AY38" s="245" t="s">
        <v>241</v>
      </c>
      <c r="AZ38" s="245" t="s">
        <v>241</v>
      </c>
      <c r="BA38" s="245" t="s">
        <v>241</v>
      </c>
      <c r="BB38" s="245" t="s">
        <v>241</v>
      </c>
      <c r="BC38" s="245" t="s">
        <v>241</v>
      </c>
      <c r="BD38" s="245" t="s">
        <v>241</v>
      </c>
      <c r="BE38" s="245" t="s">
        <v>241</v>
      </c>
      <c r="BF38" s="245" t="s">
        <v>241</v>
      </c>
      <c r="BG38" s="245" t="s">
        <v>241</v>
      </c>
      <c r="BH38" s="245" t="s">
        <v>241</v>
      </c>
      <c r="BI38" s="245" t="s">
        <v>241</v>
      </c>
      <c r="BJ38" s="249" t="s">
        <v>241</v>
      </c>
      <c r="BK38" s="249" t="s">
        <v>241</v>
      </c>
      <c r="BL38" s="249" t="s">
        <v>241</v>
      </c>
      <c r="BM38" s="249" t="s">
        <v>241</v>
      </c>
      <c r="BN38" s="249" t="s">
        <v>241</v>
      </c>
      <c r="BO38" s="249" t="s">
        <v>241</v>
      </c>
      <c r="BP38" s="249" t="s">
        <v>241</v>
      </c>
      <c r="BQ38" s="249" t="s">
        <v>241</v>
      </c>
      <c r="BR38" s="249" t="s">
        <v>241</v>
      </c>
      <c r="BS38" s="249" t="s">
        <v>241</v>
      </c>
      <c r="BT38" s="249" t="s">
        <v>241</v>
      </c>
      <c r="BU38" s="249" t="s">
        <v>241</v>
      </c>
      <c r="BV38" s="249" t="s">
        <v>241</v>
      </c>
      <c r="BW38" s="249" t="s">
        <v>241</v>
      </c>
      <c r="BX38" s="249" t="s">
        <v>241</v>
      </c>
      <c r="BY38" s="249" t="s">
        <v>241</v>
      </c>
      <c r="BZ38" s="249" t="s">
        <v>241</v>
      </c>
      <c r="CA38" s="249" t="s">
        <v>241</v>
      </c>
      <c r="CB38" s="249" t="s">
        <v>241</v>
      </c>
      <c r="CC38" s="249" t="s">
        <v>241</v>
      </c>
      <c r="CD38" s="249" t="s">
        <v>241</v>
      </c>
      <c r="CE38" s="249" t="s">
        <v>241</v>
      </c>
      <c r="CF38" s="249" t="s">
        <v>241</v>
      </c>
      <c r="CG38" s="249" t="s">
        <v>241</v>
      </c>
      <c r="CH38" s="243">
        <f>IF(ISNA(VLOOKUP($B38,[76]Sheet3!$B:$H,6,FALSE)),0,((VLOOKUP($B38,[76]Sheet3!$B:$H,6,FALSE))))</f>
        <v>0</v>
      </c>
      <c r="CI38" s="243">
        <f>CH38/F38</f>
        <v>0</v>
      </c>
      <c r="CJ38" s="243">
        <f>IF(ISNA(VLOOKUP($B38,[76]Sheet3!$B:$H,7,FALSE)),0,((VLOOKUP($B38,[76]Sheet3!$B:$H,7,FALSE))))</f>
        <v>0</v>
      </c>
      <c r="CK38" s="244">
        <v>0</v>
      </c>
      <c r="CL38" s="249" t="s">
        <v>241</v>
      </c>
      <c r="CM38" s="249">
        <f>CN38*F38</f>
        <v>0</v>
      </c>
      <c r="CN38" s="249"/>
      <c r="CO38" s="249">
        <f>CM38*H38</f>
        <v>0</v>
      </c>
      <c r="CP38" s="249" t="s">
        <v>241</v>
      </c>
      <c r="CQ38" s="250">
        <f t="shared" si="41"/>
        <v>0</v>
      </c>
      <c r="CR38" s="249"/>
      <c r="CS38" s="251">
        <f t="shared" si="42"/>
        <v>0</v>
      </c>
      <c r="CT38" s="249" t="s">
        <v>241</v>
      </c>
      <c r="CU38" s="252">
        <f t="shared" si="43"/>
        <v>0</v>
      </c>
      <c r="CV38" s="273"/>
      <c r="CW38" s="253">
        <f t="shared" si="44"/>
        <v>0</v>
      </c>
      <c r="CX38" s="243">
        <f>IF(ISNA(VLOOKUP($B38,'[77]Jan- Mei'!$B:$F,4,FALSE)),0,((VLOOKUP($B38,'[77]Jan- Mei'!$B:$F,4,FALSE))))</f>
        <v>0</v>
      </c>
      <c r="CY38" s="243">
        <f t="shared" si="45"/>
        <v>0</v>
      </c>
      <c r="CZ38" s="243">
        <f>IF(ISNA(VLOOKUP($B38,'[77]Jan- Mei'!$B:$F,5,FALSE)),0,((VLOOKUP($B38,'[77]Jan- Mei'!$B:$F,5,FALSE))))</f>
        <v>0</v>
      </c>
      <c r="DA38" s="243" t="e">
        <f>IF(ISNA(VLOOKUP($B38,#REF!,6,FALSE)),0,((VLOOKUP($B38,#REF!,6,FALSE))))</f>
        <v>#REF!</v>
      </c>
      <c r="DB38" s="243" t="e">
        <f t="shared" si="46"/>
        <v>#REF!</v>
      </c>
      <c r="DC38" s="243" t="e">
        <f>IF(ISNA(VLOOKUP($B38,#REF!,7,FALSE)),0,((VLOOKUP($B38,#REF!,7,FALSE))))</f>
        <v>#REF!</v>
      </c>
      <c r="DD38" s="244" t="s">
        <v>241</v>
      </c>
      <c r="DE38" s="254" t="str">
        <f>IF(ISNA(VLOOKUP($B38,'[78]REAL SD BULAN'!$B:$AD,18,FALSE)),0,((VLOOKUP($B38,'[78]REAL SD BULAN'!$B:$AD,18,FALSE))))</f>
        <v>-</v>
      </c>
      <c r="DF38" s="249">
        <f>IF(ISNA(VLOOKUP($B38,'[78]REAL SD BULAN'!$B:$AD,19,FALSE)),0,((VLOOKUP($B38,'[78]REAL SD BULAN'!$B:$AD,19,FALSE))))</f>
        <v>0</v>
      </c>
      <c r="DG38" s="249">
        <f>IF(ISNA(VLOOKUP($B38,'[78]REAL SD BULAN'!$B:$AD,20,FALSE)),0,((VLOOKUP($B38,'[78]REAL SD BULAN'!$B:$AD,20,FALSE))))</f>
        <v>0</v>
      </c>
      <c r="DH38" s="249">
        <f>IF(ISNA(VLOOKUP($B38,'[78]REAL SD BULAN'!$B:$AD,21,FALSE)),0,((VLOOKUP($B38,'[78]REAL SD BULAN'!$B:$AD,21,FALSE))))</f>
        <v>0</v>
      </c>
      <c r="DI38" s="249" t="s">
        <v>241</v>
      </c>
      <c r="DJ38" s="249">
        <f>DK38*CR38</f>
        <v>0</v>
      </c>
      <c r="DK38" s="249">
        <v>0</v>
      </c>
      <c r="DL38" s="249">
        <v>0</v>
      </c>
      <c r="DM38" s="249" t="s">
        <v>241</v>
      </c>
      <c r="DN38" s="249">
        <f>DO38*CV38</f>
        <v>0</v>
      </c>
      <c r="DO38" s="249">
        <v>0</v>
      </c>
      <c r="DP38" s="249">
        <v>0</v>
      </c>
      <c r="DQ38" s="249" t="s">
        <v>241</v>
      </c>
      <c r="DR38" s="249">
        <f t="shared" si="50"/>
        <v>0</v>
      </c>
      <c r="DS38" s="249">
        <v>0</v>
      </c>
      <c r="DT38" s="249">
        <v>0</v>
      </c>
      <c r="DU38" s="256">
        <f>IF(ISNA(VLOOKUP($B38,'[79]Evaluasi Pesanan Jan- Feb'!$B:$BG,30,FALSE)),0,((VLOOKUP($B38,'[79]Evaluasi Pesanan Jan- Feb'!$B:$BG,30,FALSE))))</f>
        <v>0</v>
      </c>
      <c r="DV38" s="256">
        <f>IF(ISNA(VLOOKUP($B38,'[79]Evaluasi Pesanan Jan- Feb'!$B:$BG,30,FALSE)),0,((VLOOKUP($B38,'[79]Evaluasi Pesanan Jan- Feb'!$B:$BG,30,FALSE))))</f>
        <v>0</v>
      </c>
    </row>
    <row r="39" spans="1:126" s="223" customFormat="1" x14ac:dyDescent="0.2">
      <c r="A39" s="257">
        <f t="shared" si="31"/>
        <v>36</v>
      </c>
      <c r="B39" s="265">
        <v>11001978</v>
      </c>
      <c r="C39" s="405" t="s">
        <v>554</v>
      </c>
      <c r="D39" s="280" t="s">
        <v>346</v>
      </c>
      <c r="E39" s="272">
        <v>1</v>
      </c>
      <c r="F39" s="240">
        <v>12500</v>
      </c>
      <c r="G39" s="281" t="s">
        <v>252</v>
      </c>
      <c r="H39" s="242">
        <v>10466</v>
      </c>
      <c r="I39" s="243">
        <f>IF(ISNA(VLOOKUP($B39,'[74]Pesanan '!$A:$AE,28,FALSE)),0,((VLOOKUP($B39,'[74]Pesanan '!$A:$AE,28,FALSE))))</f>
        <v>0</v>
      </c>
      <c r="J39" s="243">
        <f t="shared" si="32"/>
        <v>0</v>
      </c>
      <c r="K39" s="243">
        <f>IF(ISNA(VLOOKUP($B39,'[74]Pesanan '!$A:$AE,29,FALSE)),0,((VLOOKUP($B39,'[74]Pesanan '!$A:$AE,29,FALSE))))</f>
        <v>0</v>
      </c>
      <c r="L39" s="243">
        <f>IF(ISNA(VLOOKUP($B39,'[74]Pesanan '!$A:$AE,30,FALSE)),0,((VLOOKUP($B39,'[74]Pesanan '!$A:$AE,30,FALSE))))</f>
        <v>0</v>
      </c>
      <c r="M39" s="243">
        <f t="shared" si="33"/>
        <v>0</v>
      </c>
      <c r="N39" s="243">
        <f>IF(ISNA(VLOOKUP($B39,'[74]Pesanan '!$A:$AE,31,FALSE)),0,((VLOOKUP($B39,'[74]Pesanan '!$A:$AE,31,FALSE))))</f>
        <v>0</v>
      </c>
      <c r="O39" s="243">
        <f>IF(ISNA(VLOOKUP($B39,'[75]Rekap Realisasi Jan- Okt'!$A:$E,4,FALSE)),0,((VLOOKUP($B39,'[75]Rekap Realisasi Jan- Okt'!$A:$E,4,FALSE))))</f>
        <v>0</v>
      </c>
      <c r="P39" s="243">
        <f t="shared" si="34"/>
        <v>0</v>
      </c>
      <c r="Q39" s="243">
        <f>IF(ISNA(VLOOKUP($B39,'[75]Rekap Realisasi Jan- Okt'!$A:$E,5,FALSE)),0,((VLOOKUP($B39,'[75]Rekap Realisasi Jan- Okt'!$A:$E,5,FALSE))))</f>
        <v>0</v>
      </c>
      <c r="R39" s="243">
        <f t="shared" si="35"/>
        <v>0</v>
      </c>
      <c r="S39" s="243">
        <f t="shared" si="36"/>
        <v>0</v>
      </c>
      <c r="T39" s="243">
        <f t="shared" si="37"/>
        <v>0</v>
      </c>
      <c r="U39" s="244">
        <f t="shared" si="51"/>
        <v>0</v>
      </c>
      <c r="V39" s="243">
        <f t="shared" si="38"/>
        <v>0</v>
      </c>
      <c r="W39" s="243">
        <f t="shared" si="39"/>
        <v>0</v>
      </c>
      <c r="X39" s="243">
        <f t="shared" si="40"/>
        <v>0</v>
      </c>
      <c r="Y39" s="244">
        <f t="shared" si="15"/>
        <v>0</v>
      </c>
      <c r="Z39" s="245"/>
      <c r="AA39" s="245"/>
      <c r="AB39" s="245"/>
      <c r="AC39" s="245"/>
      <c r="AD39" s="245" t="s">
        <v>241</v>
      </c>
      <c r="AE39" s="245" t="s">
        <v>241</v>
      </c>
      <c r="AF39" s="245" t="s">
        <v>241</v>
      </c>
      <c r="AG39" s="245" t="s">
        <v>241</v>
      </c>
      <c r="AH39" s="245" t="s">
        <v>241</v>
      </c>
      <c r="AI39" s="245" t="s">
        <v>241</v>
      </c>
      <c r="AJ39" s="245" t="s">
        <v>241</v>
      </c>
      <c r="AK39" s="245" t="s">
        <v>241</v>
      </c>
      <c r="AL39" s="245"/>
      <c r="AM39" s="245"/>
      <c r="AN39" s="245"/>
      <c r="AO39" s="245"/>
      <c r="AP39" s="245" t="s">
        <v>241</v>
      </c>
      <c r="AQ39" s="245" t="s">
        <v>241</v>
      </c>
      <c r="AR39" s="245" t="s">
        <v>241</v>
      </c>
      <c r="AS39" s="245" t="s">
        <v>241</v>
      </c>
      <c r="AT39" s="245" t="s">
        <v>241</v>
      </c>
      <c r="AU39" s="245" t="s">
        <v>241</v>
      </c>
      <c r="AV39" s="245" t="s">
        <v>241</v>
      </c>
      <c r="AW39" s="245" t="s">
        <v>241</v>
      </c>
      <c r="AX39" s="245"/>
      <c r="AY39" s="245"/>
      <c r="AZ39" s="245"/>
      <c r="BA39" s="245"/>
      <c r="BB39" s="245"/>
      <c r="BC39" s="245"/>
      <c r="BD39" s="245"/>
      <c r="BE39" s="245"/>
      <c r="BF39" s="245"/>
      <c r="BG39" s="245"/>
      <c r="BH39" s="245"/>
      <c r="BI39" s="245"/>
      <c r="BJ39" s="249" t="s">
        <v>241</v>
      </c>
      <c r="BK39" s="249" t="s">
        <v>241</v>
      </c>
      <c r="BL39" s="249" t="s">
        <v>241</v>
      </c>
      <c r="BM39" s="249" t="s">
        <v>241</v>
      </c>
      <c r="BN39" s="249" t="s">
        <v>241</v>
      </c>
      <c r="BO39" s="249" t="s">
        <v>241</v>
      </c>
      <c r="BP39" s="249" t="s">
        <v>241</v>
      </c>
      <c r="BQ39" s="249" t="s">
        <v>241</v>
      </c>
      <c r="BR39" s="249" t="s">
        <v>241</v>
      </c>
      <c r="BS39" s="249" t="s">
        <v>241</v>
      </c>
      <c r="BT39" s="249" t="s">
        <v>241</v>
      </c>
      <c r="BU39" s="249" t="s">
        <v>241</v>
      </c>
      <c r="BV39" s="249" t="s">
        <v>241</v>
      </c>
      <c r="BW39" s="249" t="s">
        <v>241</v>
      </c>
      <c r="BX39" s="249" t="s">
        <v>241</v>
      </c>
      <c r="BY39" s="249" t="s">
        <v>241</v>
      </c>
      <c r="BZ39" s="249" t="s">
        <v>241</v>
      </c>
      <c r="CA39" s="249" t="s">
        <v>241</v>
      </c>
      <c r="CB39" s="249" t="s">
        <v>241</v>
      </c>
      <c r="CC39" s="249" t="s">
        <v>241</v>
      </c>
      <c r="CD39" s="249" t="s">
        <v>241</v>
      </c>
      <c r="CE39" s="249" t="s">
        <v>241</v>
      </c>
      <c r="CF39" s="249" t="s">
        <v>241</v>
      </c>
      <c r="CG39" s="249" t="s">
        <v>241</v>
      </c>
      <c r="CH39" s="243">
        <f>IF(ISNA(VLOOKUP($B39,[76]Sheet3!$B:$H,6,FALSE)),0,((VLOOKUP($B39,[76]Sheet3!$B:$H,6,FALSE))))</f>
        <v>0</v>
      </c>
      <c r="CI39" s="243">
        <f>CH39/F39</f>
        <v>0</v>
      </c>
      <c r="CJ39" s="243">
        <f>IF(ISNA(VLOOKUP($B39,[76]Sheet3!$B:$H,7,FALSE)),0,((VLOOKUP($B39,[76]Sheet3!$B:$H,7,FALSE))))</f>
        <v>0</v>
      </c>
      <c r="CK39" s="244">
        <v>0</v>
      </c>
      <c r="CL39" s="249" t="s">
        <v>241</v>
      </c>
      <c r="CM39" s="249">
        <f>CN39*F39</f>
        <v>0</v>
      </c>
      <c r="CN39" s="249"/>
      <c r="CO39" s="249">
        <f>CM39*H39</f>
        <v>0</v>
      </c>
      <c r="CP39" s="249" t="s">
        <v>241</v>
      </c>
      <c r="CQ39" s="250">
        <f t="shared" si="41"/>
        <v>0</v>
      </c>
      <c r="CR39" s="249"/>
      <c r="CS39" s="251">
        <f t="shared" si="42"/>
        <v>0</v>
      </c>
      <c r="CT39" s="249" t="s">
        <v>241</v>
      </c>
      <c r="CU39" s="252">
        <f t="shared" si="43"/>
        <v>0</v>
      </c>
      <c r="CV39" s="273"/>
      <c r="CW39" s="253">
        <f t="shared" si="44"/>
        <v>0</v>
      </c>
      <c r="CX39" s="243">
        <f>IF(ISNA(VLOOKUP($B39,'[77]Jan- Mei'!$B:$F,4,FALSE)),0,((VLOOKUP($B39,'[77]Jan- Mei'!$B:$F,4,FALSE))))</f>
        <v>0</v>
      </c>
      <c r="CY39" s="243">
        <f t="shared" si="45"/>
        <v>0</v>
      </c>
      <c r="CZ39" s="243">
        <f>IF(ISNA(VLOOKUP($B39,'[77]Jan- Mei'!$B:$F,5,FALSE)),0,((VLOOKUP($B39,'[77]Jan- Mei'!$B:$F,5,FALSE))))</f>
        <v>0</v>
      </c>
      <c r="DA39" s="243" t="e">
        <f>IF(ISNA(VLOOKUP($B39,#REF!,6,FALSE)),0,((VLOOKUP($B39,#REF!,6,FALSE))))</f>
        <v>#REF!</v>
      </c>
      <c r="DB39" s="243" t="e">
        <f t="shared" si="46"/>
        <v>#REF!</v>
      </c>
      <c r="DC39" s="243" t="e">
        <f>IF(ISNA(VLOOKUP($B39,#REF!,7,FALSE)),0,((VLOOKUP($B39,#REF!,7,FALSE))))</f>
        <v>#REF!</v>
      </c>
      <c r="DD39" s="244" t="s">
        <v>241</v>
      </c>
      <c r="DE39" s="254" t="str">
        <f>IF(ISNA(VLOOKUP($B39,'[78]REAL SD BULAN'!$B:$AD,18,FALSE)),0,((VLOOKUP($B39,'[78]REAL SD BULAN'!$B:$AD,18,FALSE))))</f>
        <v>-</v>
      </c>
      <c r="DF39" s="249">
        <f>IF(ISNA(VLOOKUP($B39,'[78]REAL SD BULAN'!$B:$AD,19,FALSE)),0,((VLOOKUP($B39,'[78]REAL SD BULAN'!$B:$AD,19,FALSE))))</f>
        <v>0</v>
      </c>
      <c r="DG39" s="249">
        <f>IF(ISNA(VLOOKUP($B39,'[78]REAL SD BULAN'!$B:$AD,20,FALSE)),0,((VLOOKUP($B39,'[78]REAL SD BULAN'!$B:$AD,20,FALSE))))</f>
        <v>0</v>
      </c>
      <c r="DH39" s="249">
        <f>IF(ISNA(VLOOKUP($B39,'[78]REAL SD BULAN'!$B:$AD,21,FALSE)),0,((VLOOKUP($B39,'[78]REAL SD BULAN'!$B:$AD,21,FALSE))))</f>
        <v>0</v>
      </c>
      <c r="DI39" s="249" t="s">
        <v>241</v>
      </c>
      <c r="DJ39" s="249">
        <f>DK39*CR39</f>
        <v>0</v>
      </c>
      <c r="DK39" s="249">
        <v>0</v>
      </c>
      <c r="DL39" s="249">
        <v>0</v>
      </c>
      <c r="DM39" s="249" t="s">
        <v>241</v>
      </c>
      <c r="DN39" s="250" t="e">
        <f>DO39*F39</f>
        <v>#REF!</v>
      </c>
      <c r="DO39" s="251" t="e">
        <f>CY39-DB39</f>
        <v>#REF!</v>
      </c>
      <c r="DP39" s="251" t="e">
        <f>DN39*H39</f>
        <v>#REF!</v>
      </c>
      <c r="DQ39" s="249" t="s">
        <v>241</v>
      </c>
      <c r="DR39" s="249">
        <f t="shared" si="50"/>
        <v>0</v>
      </c>
      <c r="DS39" s="249">
        <v>0</v>
      </c>
      <c r="DT39" s="249">
        <v>0</v>
      </c>
      <c r="DU39" s="256">
        <f>IF(ISNA(VLOOKUP($B39,'[79]Evaluasi Pesanan Jan- Feb'!$B:$BG,30,FALSE)),0,((VLOOKUP($B39,'[79]Evaluasi Pesanan Jan- Feb'!$B:$BG,30,FALSE))))</f>
        <v>0</v>
      </c>
      <c r="DV39" s="256">
        <f>IF(ISNA(VLOOKUP($B39,'[79]Evaluasi Pesanan Jan- Feb'!$B:$BG,30,FALSE)),0,((VLOOKUP($B39,'[79]Evaluasi Pesanan Jan- Feb'!$B:$BG,30,FALSE))))</f>
        <v>0</v>
      </c>
    </row>
    <row r="40" spans="1:126" s="221" customFormat="1" x14ac:dyDescent="0.2">
      <c r="A40" s="257">
        <f t="shared" si="31"/>
        <v>37</v>
      </c>
      <c r="B40" s="265">
        <v>11002212</v>
      </c>
      <c r="C40" s="405" t="s">
        <v>555</v>
      </c>
      <c r="D40" s="280"/>
      <c r="E40" s="272"/>
      <c r="F40" s="240">
        <v>2500</v>
      </c>
      <c r="G40" s="281" t="s">
        <v>556</v>
      </c>
      <c r="H40" s="242">
        <v>8200</v>
      </c>
      <c r="I40" s="243">
        <f>IF(ISNA(VLOOKUP($B40,'[74]Pesanan '!$A:$AE,28,FALSE)),0,((VLOOKUP($B40,'[74]Pesanan '!$A:$AE,28,FALSE))))</f>
        <v>100000</v>
      </c>
      <c r="J40" s="243">
        <f t="shared" si="32"/>
        <v>40.816326530612244</v>
      </c>
      <c r="K40" s="243">
        <f>IF(ISNA(VLOOKUP($B40,'[74]Pesanan '!$A:$AE,29,FALSE)),0,((VLOOKUP($B40,'[74]Pesanan '!$A:$AE,29,FALSE))))</f>
        <v>820000000</v>
      </c>
      <c r="L40" s="243">
        <f>IF(ISNA(VLOOKUP($B40,'[74]Pesanan '!$A:$AE,30,FALSE)),0,((VLOOKUP($B40,'[74]Pesanan '!$A:$AE,30,FALSE))))</f>
        <v>35000</v>
      </c>
      <c r="M40" s="243">
        <f t="shared" si="33"/>
        <v>14.285714285714286</v>
      </c>
      <c r="N40" s="243">
        <f>IF(ISNA(VLOOKUP($B40,'[74]Pesanan '!$A:$AE,31,FALSE)),0,((VLOOKUP($B40,'[74]Pesanan '!$A:$AE,31,FALSE))))</f>
        <v>287000000</v>
      </c>
      <c r="O40" s="243">
        <f>IF(ISNA(VLOOKUP($B40,'[75]Rekap Realisasi Jan- Okt'!$A:$E,4,FALSE)),0,((VLOOKUP($B40,'[75]Rekap Realisasi Jan- Okt'!$A:$E,4,FALSE))))</f>
        <v>0</v>
      </c>
      <c r="P40" s="243">
        <f t="shared" si="34"/>
        <v>0</v>
      </c>
      <c r="Q40" s="243">
        <f>IF(ISNA(VLOOKUP($B40,'[75]Rekap Realisasi Jan- Okt'!$A:$E,5,FALSE)),0,((VLOOKUP($B40,'[75]Rekap Realisasi Jan- Okt'!$A:$E,5,FALSE))))</f>
        <v>0</v>
      </c>
      <c r="R40" s="243">
        <f t="shared" si="35"/>
        <v>35000</v>
      </c>
      <c r="S40" s="243">
        <f t="shared" si="36"/>
        <v>14.285714285714286</v>
      </c>
      <c r="T40" s="243">
        <f t="shared" si="37"/>
        <v>287000000</v>
      </c>
      <c r="U40" s="244">
        <f t="shared" si="51"/>
        <v>0</v>
      </c>
      <c r="V40" s="243">
        <f t="shared" si="38"/>
        <v>100000</v>
      </c>
      <c r="W40" s="243">
        <f t="shared" si="39"/>
        <v>40.816326530612244</v>
      </c>
      <c r="X40" s="243">
        <f t="shared" si="40"/>
        <v>820000000</v>
      </c>
      <c r="Y40" s="244">
        <f t="shared" si="15"/>
        <v>0</v>
      </c>
      <c r="Z40" s="245"/>
      <c r="AA40" s="245"/>
      <c r="AB40" s="245"/>
      <c r="AC40" s="245"/>
      <c r="AD40" s="245" t="s">
        <v>557</v>
      </c>
      <c r="AE40" s="249">
        <f>$AF40*$F40*0.98</f>
        <v>34300</v>
      </c>
      <c r="AF40" s="249">
        <v>14</v>
      </c>
      <c r="AG40" s="249">
        <f>$AE40*$H40</f>
        <v>281260000</v>
      </c>
      <c r="AH40" s="245" t="s">
        <v>241</v>
      </c>
      <c r="AI40" s="245" t="s">
        <v>241</v>
      </c>
      <c r="AJ40" s="245" t="s">
        <v>241</v>
      </c>
      <c r="AK40" s="245" t="s">
        <v>241</v>
      </c>
      <c r="AL40" s="245"/>
      <c r="AM40" s="245"/>
      <c r="AN40" s="245"/>
      <c r="AO40" s="245"/>
      <c r="AP40" s="245" t="s">
        <v>241</v>
      </c>
      <c r="AQ40" s="245" t="s">
        <v>241</v>
      </c>
      <c r="AR40" s="245" t="s">
        <v>241</v>
      </c>
      <c r="AS40" s="245" t="s">
        <v>241</v>
      </c>
      <c r="AT40" s="245" t="s">
        <v>241</v>
      </c>
      <c r="AU40" s="245" t="s">
        <v>241</v>
      </c>
      <c r="AV40" s="245" t="s">
        <v>241</v>
      </c>
      <c r="AW40" s="245" t="s">
        <v>241</v>
      </c>
      <c r="AX40" s="245"/>
      <c r="AY40" s="245"/>
      <c r="AZ40" s="245"/>
      <c r="BA40" s="245"/>
      <c r="BB40" s="245"/>
      <c r="BC40" s="245"/>
      <c r="BD40" s="245"/>
      <c r="BE40" s="245"/>
      <c r="BF40" s="245"/>
      <c r="BG40" s="245"/>
      <c r="BH40" s="245"/>
      <c r="BI40" s="245"/>
      <c r="BJ40" s="249"/>
      <c r="BK40" s="249"/>
      <c r="BL40" s="249"/>
      <c r="BM40" s="249"/>
      <c r="BN40" s="249"/>
      <c r="BO40" s="249"/>
      <c r="BP40" s="249"/>
      <c r="BQ40" s="249"/>
      <c r="BR40" s="249"/>
      <c r="BS40" s="249"/>
      <c r="BT40" s="249"/>
      <c r="BU40" s="249"/>
      <c r="BV40" s="249"/>
      <c r="BW40" s="249"/>
      <c r="BX40" s="249"/>
      <c r="BY40" s="249"/>
      <c r="BZ40" s="249"/>
      <c r="CA40" s="249"/>
      <c r="CB40" s="249"/>
      <c r="CC40" s="249"/>
      <c r="CD40" s="249"/>
      <c r="CE40" s="249"/>
      <c r="CF40" s="249"/>
      <c r="CG40" s="249"/>
      <c r="CH40" s="243"/>
      <c r="CI40" s="243"/>
      <c r="CJ40" s="243"/>
      <c r="CK40" s="244"/>
      <c r="CL40" s="249"/>
      <c r="CM40" s="249"/>
      <c r="CN40" s="249"/>
      <c r="CO40" s="249"/>
      <c r="CP40" s="249"/>
      <c r="CQ40" s="250"/>
      <c r="CR40" s="249"/>
      <c r="CS40" s="251"/>
      <c r="CT40" s="249"/>
      <c r="CU40" s="252"/>
      <c r="CV40" s="273"/>
      <c r="CW40" s="253"/>
      <c r="CX40" s="243"/>
      <c r="CY40" s="243"/>
      <c r="CZ40" s="243"/>
      <c r="DA40" s="243"/>
      <c r="DB40" s="243"/>
      <c r="DC40" s="243"/>
      <c r="DD40" s="244"/>
      <c r="DE40" s="254"/>
      <c r="DF40" s="249"/>
      <c r="DG40" s="249"/>
      <c r="DH40" s="249"/>
      <c r="DI40" s="249"/>
      <c r="DJ40" s="249"/>
      <c r="DK40" s="249"/>
      <c r="DL40" s="249"/>
      <c r="DM40" s="249"/>
      <c r="DN40" s="250"/>
      <c r="DO40" s="251"/>
      <c r="DP40" s="251"/>
      <c r="DQ40" s="249"/>
      <c r="DR40" s="249"/>
      <c r="DS40" s="249"/>
      <c r="DT40" s="249"/>
      <c r="DU40" s="256"/>
      <c r="DV40" s="256"/>
    </row>
    <row r="41" spans="1:126" s="221" customFormat="1" x14ac:dyDescent="0.2">
      <c r="A41" s="237">
        <f t="shared" si="31"/>
        <v>38</v>
      </c>
      <c r="B41" s="282">
        <v>11000214</v>
      </c>
      <c r="C41" s="410" t="s">
        <v>566</v>
      </c>
      <c r="D41" s="264" t="s">
        <v>559</v>
      </c>
      <c r="E41" s="272">
        <v>50</v>
      </c>
      <c r="F41" s="240">
        <v>9333</v>
      </c>
      <c r="G41" s="265" t="s">
        <v>56</v>
      </c>
      <c r="H41" s="242">
        <v>20222</v>
      </c>
      <c r="I41" s="243">
        <f>IF(ISNA(VLOOKUP($B41,'[74]Pesanan '!$A:$AE,28,FALSE)),0,((VLOOKUP($B41,'[74]Pesanan '!$A:$AE,28,FALSE))))</f>
        <v>0</v>
      </c>
      <c r="J41" s="243">
        <f t="shared" si="32"/>
        <v>0</v>
      </c>
      <c r="K41" s="243">
        <f>IF(ISNA(VLOOKUP($B41,'[74]Pesanan '!$A:$AE,29,FALSE)),0,((VLOOKUP($B41,'[74]Pesanan '!$A:$AE,29,FALSE))))</f>
        <v>0</v>
      </c>
      <c r="L41" s="243">
        <f>IF(ISNA(VLOOKUP($B41,'[74]Pesanan '!$A:$AE,30,FALSE)),0,((VLOOKUP($B41,'[74]Pesanan '!$A:$AE,30,FALSE))))</f>
        <v>0</v>
      </c>
      <c r="M41" s="243">
        <f t="shared" si="33"/>
        <v>0</v>
      </c>
      <c r="N41" s="243">
        <f>IF(ISNA(VLOOKUP($B41,'[74]Pesanan '!$A:$AE,31,FALSE)),0,((VLOOKUP($B41,'[74]Pesanan '!$A:$AE,31,FALSE))))</f>
        <v>0</v>
      </c>
      <c r="O41" s="243">
        <f>IF(ISNA(VLOOKUP($B41,'[75]Rekap Realisasi Jan- Okt'!$A:$E,4,FALSE)),0,((VLOOKUP($B41,'[75]Rekap Realisasi Jan- Okt'!$A:$E,4,FALSE))))</f>
        <v>0</v>
      </c>
      <c r="P41" s="243">
        <f t="shared" si="34"/>
        <v>0</v>
      </c>
      <c r="Q41" s="243">
        <f>IF(ISNA(VLOOKUP($B41,'[75]Rekap Realisasi Jan- Okt'!$A:$E,5,FALSE)),0,((VLOOKUP($B41,'[75]Rekap Realisasi Jan- Okt'!$A:$E,5,FALSE))))</f>
        <v>0</v>
      </c>
      <c r="R41" s="243">
        <f t="shared" si="35"/>
        <v>0</v>
      </c>
      <c r="S41" s="243">
        <f t="shared" si="36"/>
        <v>0</v>
      </c>
      <c r="T41" s="243">
        <f t="shared" si="37"/>
        <v>0</v>
      </c>
      <c r="U41" s="244">
        <f t="shared" si="51"/>
        <v>0</v>
      </c>
      <c r="V41" s="243">
        <f t="shared" si="38"/>
        <v>0</v>
      </c>
      <c r="W41" s="243">
        <f t="shared" si="39"/>
        <v>0</v>
      </c>
      <c r="X41" s="243">
        <f t="shared" si="40"/>
        <v>0</v>
      </c>
      <c r="Y41" s="244">
        <f t="shared" si="15"/>
        <v>0</v>
      </c>
      <c r="Z41" s="245"/>
      <c r="AA41" s="245"/>
      <c r="AB41" s="245"/>
      <c r="AC41" s="245"/>
      <c r="AD41" s="245" t="s">
        <v>241</v>
      </c>
      <c r="AE41" s="245" t="s">
        <v>241</v>
      </c>
      <c r="AF41" s="245" t="s">
        <v>241</v>
      </c>
      <c r="AG41" s="245" t="s">
        <v>241</v>
      </c>
      <c r="AH41" s="245" t="s">
        <v>241</v>
      </c>
      <c r="AI41" s="245" t="s">
        <v>241</v>
      </c>
      <c r="AJ41" s="245" t="s">
        <v>241</v>
      </c>
      <c r="AK41" s="245" t="s">
        <v>241</v>
      </c>
      <c r="AL41" s="245"/>
      <c r="AM41" s="245"/>
      <c r="AN41" s="245"/>
      <c r="AO41" s="245"/>
      <c r="AP41" s="245" t="s">
        <v>241</v>
      </c>
      <c r="AQ41" s="245" t="s">
        <v>241</v>
      </c>
      <c r="AR41" s="245" t="s">
        <v>241</v>
      </c>
      <c r="AS41" s="245" t="s">
        <v>241</v>
      </c>
      <c r="AT41" s="245" t="s">
        <v>241</v>
      </c>
      <c r="AU41" s="245" t="s">
        <v>241</v>
      </c>
      <c r="AV41" s="245" t="s">
        <v>241</v>
      </c>
      <c r="AW41" s="245" t="s">
        <v>241</v>
      </c>
      <c r="AX41" s="245" t="s">
        <v>241</v>
      </c>
      <c r="AY41" s="245" t="s">
        <v>241</v>
      </c>
      <c r="AZ41" s="245" t="s">
        <v>241</v>
      </c>
      <c r="BA41" s="245" t="s">
        <v>241</v>
      </c>
      <c r="BB41" s="245" t="s">
        <v>241</v>
      </c>
      <c r="BC41" s="245" t="s">
        <v>241</v>
      </c>
      <c r="BD41" s="245" t="s">
        <v>241</v>
      </c>
      <c r="BE41" s="245" t="s">
        <v>241</v>
      </c>
      <c r="BF41" s="245" t="s">
        <v>241</v>
      </c>
      <c r="BG41" s="245" t="s">
        <v>241</v>
      </c>
      <c r="BH41" s="245" t="s">
        <v>241</v>
      </c>
      <c r="BI41" s="245" t="s">
        <v>241</v>
      </c>
      <c r="BJ41" s="249" t="s">
        <v>241</v>
      </c>
      <c r="BK41" s="249" t="s">
        <v>241</v>
      </c>
      <c r="BL41" s="249" t="s">
        <v>241</v>
      </c>
      <c r="BM41" s="249" t="s">
        <v>241</v>
      </c>
      <c r="BN41" s="249" t="s">
        <v>241</v>
      </c>
      <c r="BO41" s="249" t="s">
        <v>241</v>
      </c>
      <c r="BP41" s="249" t="s">
        <v>241</v>
      </c>
      <c r="BQ41" s="249" t="s">
        <v>241</v>
      </c>
      <c r="BR41" s="249" t="s">
        <v>241</v>
      </c>
      <c r="BS41" s="249" t="s">
        <v>241</v>
      </c>
      <c r="BT41" s="249" t="s">
        <v>241</v>
      </c>
      <c r="BU41" s="249" t="s">
        <v>241</v>
      </c>
      <c r="BV41" s="249" t="s">
        <v>241</v>
      </c>
      <c r="BW41" s="249" t="s">
        <v>241</v>
      </c>
      <c r="BX41" s="249" t="s">
        <v>241</v>
      </c>
      <c r="BY41" s="249" t="s">
        <v>241</v>
      </c>
      <c r="BZ41" s="249" t="s">
        <v>241</v>
      </c>
      <c r="CA41" s="249" t="s">
        <v>241</v>
      </c>
      <c r="CB41" s="249" t="s">
        <v>241</v>
      </c>
      <c r="CC41" s="249" t="s">
        <v>241</v>
      </c>
      <c r="CD41" s="249" t="s">
        <v>241</v>
      </c>
      <c r="CE41" s="249" t="s">
        <v>241</v>
      </c>
      <c r="CF41" s="249" t="s">
        <v>241</v>
      </c>
      <c r="CG41" s="249" t="s">
        <v>241</v>
      </c>
      <c r="CH41" s="243">
        <f>IF(ISNA(VLOOKUP($B41,[76]Sheet3!$B:$H,6,FALSE)),0,((VLOOKUP($B41,[76]Sheet3!$B:$H,6,FALSE))))</f>
        <v>0</v>
      </c>
      <c r="CI41" s="243">
        <f t="shared" ref="CI41:CI66" si="52">CH41/F41</f>
        <v>0</v>
      </c>
      <c r="CJ41" s="243">
        <f>IF(ISNA(VLOOKUP($B41,[76]Sheet3!$B:$H,7,FALSE)),0,((VLOOKUP($B41,[76]Sheet3!$B:$H,7,FALSE))))</f>
        <v>0</v>
      </c>
      <c r="CK41" s="244">
        <v>0</v>
      </c>
      <c r="CL41" s="249" t="s">
        <v>241</v>
      </c>
      <c r="CM41" s="249">
        <f t="shared" ref="CM41:CM66" si="53">CN41*F41</f>
        <v>0</v>
      </c>
      <c r="CN41" s="249"/>
      <c r="CO41" s="249">
        <f t="shared" ref="CO41:CO66" si="54">CM41*H41</f>
        <v>0</v>
      </c>
      <c r="CP41" s="249" t="s">
        <v>241</v>
      </c>
      <c r="CQ41" s="250">
        <f t="shared" ref="CQ41:CQ66" si="55">CR41*F41</f>
        <v>0</v>
      </c>
      <c r="CR41" s="249"/>
      <c r="CS41" s="251">
        <f t="shared" ref="CS41:CS66" si="56">CQ41*H41</f>
        <v>0</v>
      </c>
      <c r="CT41" s="249" t="s">
        <v>241</v>
      </c>
      <c r="CU41" s="252">
        <f t="shared" ref="CU41:CU66" si="57">CV41*F41</f>
        <v>0</v>
      </c>
      <c r="CV41" s="273"/>
      <c r="CW41" s="253">
        <f t="shared" ref="CW41:CW66" si="58">CU41*H41</f>
        <v>0</v>
      </c>
      <c r="CX41" s="243">
        <f>IF(ISNA(VLOOKUP($B41,'[77]Jan- Mei'!$B:$F,4,FALSE)),0,((VLOOKUP($B41,'[77]Jan- Mei'!$B:$F,4,FALSE))))</f>
        <v>0</v>
      </c>
      <c r="CY41" s="243">
        <f t="shared" ref="CY41:CY67" si="59">CX41/F41</f>
        <v>0</v>
      </c>
      <c r="CZ41" s="243">
        <f>IF(ISNA(VLOOKUP($B41,'[77]Jan- Mei'!$B:$F,5,FALSE)),0,((VLOOKUP($B41,'[77]Jan- Mei'!$B:$F,5,FALSE))))</f>
        <v>0</v>
      </c>
      <c r="DA41" s="243" t="e">
        <f>IF(ISNA(VLOOKUP($B41,#REF!,6,FALSE)),0,((VLOOKUP($B41,#REF!,6,FALSE))))</f>
        <v>#REF!</v>
      </c>
      <c r="DB41" s="243" t="e">
        <f t="shared" ref="DB41:DB51" si="60">DA41/F41</f>
        <v>#REF!</v>
      </c>
      <c r="DC41" s="243" t="e">
        <f>IF(ISNA(VLOOKUP($B41,#REF!,7,FALSE)),0,((VLOOKUP($B41,#REF!,7,FALSE))))</f>
        <v>#REF!</v>
      </c>
      <c r="DD41" s="244" t="s">
        <v>241</v>
      </c>
      <c r="DE41" s="254" t="str">
        <f>IF(ISNA(VLOOKUP($B41,'[78]REAL SD BULAN'!$B:$AD,18,FALSE)),0,((VLOOKUP($B41,'[78]REAL SD BULAN'!$B:$AD,18,FALSE))))</f>
        <v>-</v>
      </c>
      <c r="DF41" s="249">
        <f>IF(ISNA(VLOOKUP($B41,'[78]REAL SD BULAN'!$B:$AD,19,FALSE)),0,((VLOOKUP($B41,'[78]REAL SD BULAN'!$B:$AD,19,FALSE))))</f>
        <v>0</v>
      </c>
      <c r="DG41" s="249">
        <f>IF(ISNA(VLOOKUP($B41,'[78]REAL SD BULAN'!$B:$AD,20,FALSE)),0,((VLOOKUP($B41,'[78]REAL SD BULAN'!$B:$AD,20,FALSE))))</f>
        <v>0</v>
      </c>
      <c r="DH41" s="249">
        <f>IF(ISNA(VLOOKUP($B41,'[78]REAL SD BULAN'!$B:$AD,21,FALSE)),0,((VLOOKUP($B41,'[78]REAL SD BULAN'!$B:$AD,21,FALSE))))</f>
        <v>0</v>
      </c>
      <c r="DI41" s="249" t="s">
        <v>241</v>
      </c>
      <c r="DJ41" s="249">
        <f t="shared" ref="DJ41:DJ66" si="61">DK41*CR41</f>
        <v>0</v>
      </c>
      <c r="DK41" s="249">
        <v>0</v>
      </c>
      <c r="DL41" s="249">
        <v>0</v>
      </c>
      <c r="DM41" s="249" t="s">
        <v>241</v>
      </c>
      <c r="DN41" s="249">
        <f t="shared" ref="DN41:DN50" si="62">DO41*CV41</f>
        <v>0</v>
      </c>
      <c r="DO41" s="249">
        <v>0</v>
      </c>
      <c r="DP41" s="249">
        <v>0</v>
      </c>
      <c r="DQ41" s="249" t="s">
        <v>241</v>
      </c>
      <c r="DR41" s="249">
        <f t="shared" ref="DR41:DR67" si="63">DS41*CZ41</f>
        <v>0</v>
      </c>
      <c r="DS41" s="249">
        <v>0</v>
      </c>
      <c r="DT41" s="249">
        <v>0</v>
      </c>
      <c r="DU41" s="256">
        <f>IF(ISNA(VLOOKUP($B41,'[79]Evaluasi Pesanan Jan- Feb'!$B:$BG,30,FALSE)),0,((VLOOKUP($B41,'[79]Evaluasi Pesanan Jan- Feb'!$B:$BG,30,FALSE))))</f>
        <v>0</v>
      </c>
      <c r="DV41" s="256">
        <f>IF(ISNA(VLOOKUP($B41,'[79]Evaluasi Pesanan Jan- Feb'!$B:$BG,30,FALSE)),0,((VLOOKUP($B41,'[79]Evaluasi Pesanan Jan- Feb'!$B:$BG,30,FALSE))))</f>
        <v>0</v>
      </c>
    </row>
    <row r="42" spans="1:126" s="221" customFormat="1" ht="32.25" customHeight="1" x14ac:dyDescent="0.2">
      <c r="A42" s="237">
        <f t="shared" si="31"/>
        <v>39</v>
      </c>
      <c r="B42" s="282">
        <v>11000201</v>
      </c>
      <c r="C42" s="410" t="s">
        <v>567</v>
      </c>
      <c r="D42" s="264" t="s">
        <v>559</v>
      </c>
      <c r="E42" s="272">
        <v>30</v>
      </c>
      <c r="F42" s="240">
        <v>1</v>
      </c>
      <c r="G42" s="265" t="s">
        <v>56</v>
      </c>
      <c r="H42" s="242">
        <v>12537</v>
      </c>
      <c r="I42" s="243">
        <f>IF(ISNA(VLOOKUP($B42,'[74]Pesanan '!$A:$AE,28,FALSE)),0,((VLOOKUP($B42,'[74]Pesanan '!$A:$AE,28,FALSE))))</f>
        <v>0</v>
      </c>
      <c r="J42" s="243">
        <f t="shared" si="32"/>
        <v>0</v>
      </c>
      <c r="K42" s="243">
        <f>IF(ISNA(VLOOKUP($B42,'[74]Pesanan '!$A:$AE,29,FALSE)),0,((VLOOKUP($B42,'[74]Pesanan '!$A:$AE,29,FALSE))))</f>
        <v>0</v>
      </c>
      <c r="L42" s="243">
        <f>IF(ISNA(VLOOKUP($B42,'[74]Pesanan '!$A:$AE,30,FALSE)),0,((VLOOKUP($B42,'[74]Pesanan '!$A:$AE,30,FALSE))))</f>
        <v>0</v>
      </c>
      <c r="M42" s="243">
        <f t="shared" si="33"/>
        <v>0</v>
      </c>
      <c r="N42" s="243">
        <f>IF(ISNA(VLOOKUP($B42,'[74]Pesanan '!$A:$AE,31,FALSE)),0,((VLOOKUP($B42,'[74]Pesanan '!$A:$AE,31,FALSE))))</f>
        <v>0</v>
      </c>
      <c r="O42" s="243">
        <f>IF(ISNA(VLOOKUP($B42,'[75]Rekap Realisasi Jan- Okt'!$A:$E,4,FALSE)),0,((VLOOKUP($B42,'[75]Rekap Realisasi Jan- Okt'!$A:$E,4,FALSE))))</f>
        <v>0</v>
      </c>
      <c r="P42" s="243">
        <f t="shared" si="34"/>
        <v>0</v>
      </c>
      <c r="Q42" s="243">
        <f>IF(ISNA(VLOOKUP($B42,'[75]Rekap Realisasi Jan- Okt'!$A:$E,5,FALSE)),0,((VLOOKUP($B42,'[75]Rekap Realisasi Jan- Okt'!$A:$E,5,FALSE))))</f>
        <v>0</v>
      </c>
      <c r="R42" s="243">
        <f t="shared" si="35"/>
        <v>0</v>
      </c>
      <c r="S42" s="243">
        <f t="shared" si="36"/>
        <v>0</v>
      </c>
      <c r="T42" s="243">
        <f t="shared" si="37"/>
        <v>0</v>
      </c>
      <c r="U42" s="244">
        <f t="shared" si="51"/>
        <v>0</v>
      </c>
      <c r="V42" s="243">
        <f t="shared" si="38"/>
        <v>0</v>
      </c>
      <c r="W42" s="243">
        <f t="shared" si="39"/>
        <v>0</v>
      </c>
      <c r="X42" s="243">
        <f t="shared" si="40"/>
        <v>0</v>
      </c>
      <c r="Y42" s="244">
        <f t="shared" si="15"/>
        <v>0</v>
      </c>
      <c r="Z42" s="245"/>
      <c r="AA42" s="245"/>
      <c r="AB42" s="245"/>
      <c r="AC42" s="245"/>
      <c r="AD42" s="245" t="s">
        <v>241</v>
      </c>
      <c r="AE42" s="245" t="s">
        <v>241</v>
      </c>
      <c r="AF42" s="245" t="s">
        <v>241</v>
      </c>
      <c r="AG42" s="245" t="s">
        <v>241</v>
      </c>
      <c r="AH42" s="245" t="s">
        <v>241</v>
      </c>
      <c r="AI42" s="245" t="s">
        <v>241</v>
      </c>
      <c r="AJ42" s="245" t="s">
        <v>241</v>
      </c>
      <c r="AK42" s="245" t="s">
        <v>241</v>
      </c>
      <c r="AL42" s="245"/>
      <c r="AM42" s="245"/>
      <c r="AN42" s="245"/>
      <c r="AO42" s="245"/>
      <c r="AP42" s="245" t="s">
        <v>241</v>
      </c>
      <c r="AQ42" s="245" t="s">
        <v>241</v>
      </c>
      <c r="AR42" s="245" t="s">
        <v>241</v>
      </c>
      <c r="AS42" s="245" t="s">
        <v>241</v>
      </c>
      <c r="AT42" s="245" t="s">
        <v>241</v>
      </c>
      <c r="AU42" s="245" t="s">
        <v>241</v>
      </c>
      <c r="AV42" s="245" t="s">
        <v>241</v>
      </c>
      <c r="AW42" s="245" t="s">
        <v>241</v>
      </c>
      <c r="AX42" s="245" t="s">
        <v>241</v>
      </c>
      <c r="AY42" s="245" t="s">
        <v>241</v>
      </c>
      <c r="AZ42" s="245" t="s">
        <v>241</v>
      </c>
      <c r="BA42" s="245" t="s">
        <v>241</v>
      </c>
      <c r="BB42" s="245" t="s">
        <v>241</v>
      </c>
      <c r="BC42" s="245" t="s">
        <v>241</v>
      </c>
      <c r="BD42" s="245" t="s">
        <v>241</v>
      </c>
      <c r="BE42" s="245" t="s">
        <v>241</v>
      </c>
      <c r="BF42" s="245" t="s">
        <v>241</v>
      </c>
      <c r="BG42" s="245" t="s">
        <v>241</v>
      </c>
      <c r="BH42" s="245" t="s">
        <v>241</v>
      </c>
      <c r="BI42" s="245" t="s">
        <v>241</v>
      </c>
      <c r="BJ42" s="249" t="s">
        <v>241</v>
      </c>
      <c r="BK42" s="249" t="s">
        <v>241</v>
      </c>
      <c r="BL42" s="249" t="s">
        <v>241</v>
      </c>
      <c r="BM42" s="249" t="s">
        <v>241</v>
      </c>
      <c r="BN42" s="249" t="s">
        <v>241</v>
      </c>
      <c r="BO42" s="249" t="s">
        <v>241</v>
      </c>
      <c r="BP42" s="249" t="s">
        <v>241</v>
      </c>
      <c r="BQ42" s="249" t="s">
        <v>241</v>
      </c>
      <c r="BR42" s="249" t="s">
        <v>241</v>
      </c>
      <c r="BS42" s="249" t="s">
        <v>241</v>
      </c>
      <c r="BT42" s="249" t="s">
        <v>241</v>
      </c>
      <c r="BU42" s="249" t="s">
        <v>241</v>
      </c>
      <c r="BV42" s="249" t="s">
        <v>241</v>
      </c>
      <c r="BW42" s="249" t="s">
        <v>241</v>
      </c>
      <c r="BX42" s="249" t="s">
        <v>241</v>
      </c>
      <c r="BY42" s="249" t="s">
        <v>241</v>
      </c>
      <c r="BZ42" s="249" t="s">
        <v>241</v>
      </c>
      <c r="CA42" s="249" t="s">
        <v>241</v>
      </c>
      <c r="CB42" s="249" t="s">
        <v>241</v>
      </c>
      <c r="CC42" s="249" t="s">
        <v>241</v>
      </c>
      <c r="CD42" s="249" t="s">
        <v>241</v>
      </c>
      <c r="CE42" s="249" t="s">
        <v>241</v>
      </c>
      <c r="CF42" s="249" t="s">
        <v>241</v>
      </c>
      <c r="CG42" s="249" t="s">
        <v>241</v>
      </c>
      <c r="CH42" s="243">
        <f>IF(ISNA(VLOOKUP($B42,[76]Sheet3!$B:$H,6,FALSE)),0,((VLOOKUP($B42,[76]Sheet3!$B:$H,6,FALSE))))</f>
        <v>0</v>
      </c>
      <c r="CI42" s="243">
        <f t="shared" si="52"/>
        <v>0</v>
      </c>
      <c r="CJ42" s="243">
        <f>IF(ISNA(VLOOKUP($B42,[76]Sheet3!$B:$H,7,FALSE)),0,((VLOOKUP($B42,[76]Sheet3!$B:$H,7,FALSE))))</f>
        <v>0</v>
      </c>
      <c r="CK42" s="244">
        <v>0</v>
      </c>
      <c r="CL42" s="249" t="s">
        <v>241</v>
      </c>
      <c r="CM42" s="249">
        <f t="shared" si="53"/>
        <v>0</v>
      </c>
      <c r="CN42" s="249"/>
      <c r="CO42" s="249">
        <f t="shared" si="54"/>
        <v>0</v>
      </c>
      <c r="CP42" s="249" t="s">
        <v>241</v>
      </c>
      <c r="CQ42" s="250">
        <f t="shared" si="55"/>
        <v>0</v>
      </c>
      <c r="CR42" s="249"/>
      <c r="CS42" s="251">
        <f t="shared" si="56"/>
        <v>0</v>
      </c>
      <c r="CT42" s="249" t="s">
        <v>241</v>
      </c>
      <c r="CU42" s="252">
        <f t="shared" si="57"/>
        <v>0</v>
      </c>
      <c r="CV42" s="273"/>
      <c r="CW42" s="253">
        <f t="shared" si="58"/>
        <v>0</v>
      </c>
      <c r="CX42" s="243">
        <f>IF(ISNA(VLOOKUP($B42,'[77]Jan- Mei'!$B:$F,4,FALSE)),0,((VLOOKUP($B42,'[77]Jan- Mei'!$B:$F,4,FALSE))))</f>
        <v>0</v>
      </c>
      <c r="CY42" s="243">
        <f t="shared" si="59"/>
        <v>0</v>
      </c>
      <c r="CZ42" s="243">
        <f>IF(ISNA(VLOOKUP($B42,'[77]Jan- Mei'!$B:$F,5,FALSE)),0,((VLOOKUP($B42,'[77]Jan- Mei'!$B:$F,5,FALSE))))</f>
        <v>0</v>
      </c>
      <c r="DA42" s="243" t="e">
        <f>IF(ISNA(VLOOKUP($B42,#REF!,6,FALSE)),0,((VLOOKUP($B42,#REF!,6,FALSE))))</f>
        <v>#REF!</v>
      </c>
      <c r="DB42" s="243" t="e">
        <f t="shared" si="60"/>
        <v>#REF!</v>
      </c>
      <c r="DC42" s="243" t="e">
        <f>IF(ISNA(VLOOKUP($B42,#REF!,7,FALSE)),0,((VLOOKUP($B42,#REF!,7,FALSE))))</f>
        <v>#REF!</v>
      </c>
      <c r="DD42" s="244" t="s">
        <v>241</v>
      </c>
      <c r="DE42" s="254" t="str">
        <f>IF(ISNA(VLOOKUP($B42,'[78]REAL SD BULAN'!$B:$AD,18,FALSE)),0,((VLOOKUP($B42,'[78]REAL SD BULAN'!$B:$AD,18,FALSE))))</f>
        <v>-</v>
      </c>
      <c r="DF42" s="249">
        <f>IF(ISNA(VLOOKUP($B42,'[78]REAL SD BULAN'!$B:$AD,19,FALSE)),0,((VLOOKUP($B42,'[78]REAL SD BULAN'!$B:$AD,19,FALSE))))</f>
        <v>0</v>
      </c>
      <c r="DG42" s="249">
        <f>IF(ISNA(VLOOKUP($B42,'[78]REAL SD BULAN'!$B:$AD,20,FALSE)),0,((VLOOKUP($B42,'[78]REAL SD BULAN'!$B:$AD,20,FALSE))))</f>
        <v>0</v>
      </c>
      <c r="DH42" s="249">
        <f>IF(ISNA(VLOOKUP($B42,'[78]REAL SD BULAN'!$B:$AD,21,FALSE)),0,((VLOOKUP($B42,'[78]REAL SD BULAN'!$B:$AD,21,FALSE))))</f>
        <v>0</v>
      </c>
      <c r="DI42" s="249" t="s">
        <v>241</v>
      </c>
      <c r="DJ42" s="249">
        <f t="shared" si="61"/>
        <v>0</v>
      </c>
      <c r="DK42" s="249">
        <v>0</v>
      </c>
      <c r="DL42" s="249">
        <v>0</v>
      </c>
      <c r="DM42" s="249" t="s">
        <v>241</v>
      </c>
      <c r="DN42" s="249">
        <f t="shared" si="62"/>
        <v>0</v>
      </c>
      <c r="DO42" s="249">
        <v>0</v>
      </c>
      <c r="DP42" s="249">
        <v>0</v>
      </c>
      <c r="DQ42" s="249" t="s">
        <v>241</v>
      </c>
      <c r="DR42" s="249">
        <f t="shared" si="63"/>
        <v>0</v>
      </c>
      <c r="DS42" s="249">
        <v>0</v>
      </c>
      <c r="DT42" s="249">
        <v>0</v>
      </c>
      <c r="DU42" s="256">
        <f>IF(ISNA(VLOOKUP($B42,'[79]Evaluasi Pesanan Jan- Feb'!$B:$BG,30,FALSE)),0,((VLOOKUP($B42,'[79]Evaluasi Pesanan Jan- Feb'!$B:$BG,30,FALSE))))</f>
        <v>0</v>
      </c>
      <c r="DV42" s="256">
        <f>IF(ISNA(VLOOKUP($B42,'[79]Evaluasi Pesanan Jan- Feb'!$B:$BG,30,FALSE)),0,((VLOOKUP($B42,'[79]Evaluasi Pesanan Jan- Feb'!$B:$BG,30,FALSE))))</f>
        <v>0</v>
      </c>
    </row>
    <row r="43" spans="1:126" s="221" customFormat="1" ht="44.25" customHeight="1" x14ac:dyDescent="0.2">
      <c r="A43" s="237">
        <f t="shared" si="31"/>
        <v>40</v>
      </c>
      <c r="B43" s="265">
        <v>11000242</v>
      </c>
      <c r="C43" s="405" t="s">
        <v>574</v>
      </c>
      <c r="D43" s="264" t="s">
        <v>559</v>
      </c>
      <c r="E43" s="272">
        <v>100</v>
      </c>
      <c r="F43" s="240">
        <v>1</v>
      </c>
      <c r="G43" s="265" t="s">
        <v>56</v>
      </c>
      <c r="H43" s="242">
        <v>12110</v>
      </c>
      <c r="I43" s="243">
        <f>IF(ISNA(VLOOKUP($B43,'[74]Pesanan '!$A:$AE,28,FALSE)),0,((VLOOKUP($B43,'[74]Pesanan '!$A:$AE,28,FALSE))))</f>
        <v>0</v>
      </c>
      <c r="J43" s="243">
        <f t="shared" si="32"/>
        <v>0</v>
      </c>
      <c r="K43" s="243">
        <f>IF(ISNA(VLOOKUP($B43,'[74]Pesanan '!$A:$AE,29,FALSE)),0,((VLOOKUP($B43,'[74]Pesanan '!$A:$AE,29,FALSE))))</f>
        <v>0</v>
      </c>
      <c r="L43" s="243">
        <f>IF(ISNA(VLOOKUP($B43,'[74]Pesanan '!$A:$AE,30,FALSE)),0,((VLOOKUP($B43,'[74]Pesanan '!$A:$AE,30,FALSE))))</f>
        <v>0</v>
      </c>
      <c r="M43" s="243">
        <f t="shared" si="33"/>
        <v>0</v>
      </c>
      <c r="N43" s="243">
        <f>IF(ISNA(VLOOKUP($B43,'[74]Pesanan '!$A:$AE,31,FALSE)),0,((VLOOKUP($B43,'[74]Pesanan '!$A:$AE,31,FALSE))))</f>
        <v>0</v>
      </c>
      <c r="O43" s="243">
        <f>IF(ISNA(VLOOKUP($B43,'[75]Rekap Realisasi Jan- Okt'!$A:$E,4,FALSE)),0,((VLOOKUP($B43,'[75]Rekap Realisasi Jan- Okt'!$A:$E,4,FALSE))))</f>
        <v>0</v>
      </c>
      <c r="P43" s="243">
        <f t="shared" si="34"/>
        <v>0</v>
      </c>
      <c r="Q43" s="243">
        <f>IF(ISNA(VLOOKUP($B43,'[75]Rekap Realisasi Jan- Okt'!$A:$E,5,FALSE)),0,((VLOOKUP($B43,'[75]Rekap Realisasi Jan- Okt'!$A:$E,5,FALSE))))</f>
        <v>0</v>
      </c>
      <c r="R43" s="243">
        <f t="shared" si="35"/>
        <v>0</v>
      </c>
      <c r="S43" s="243">
        <f t="shared" si="36"/>
        <v>0</v>
      </c>
      <c r="T43" s="243">
        <f t="shared" si="37"/>
        <v>0</v>
      </c>
      <c r="U43" s="244">
        <f t="shared" si="51"/>
        <v>0</v>
      </c>
      <c r="V43" s="243">
        <f t="shared" si="38"/>
        <v>0</v>
      </c>
      <c r="W43" s="243">
        <f t="shared" si="39"/>
        <v>0</v>
      </c>
      <c r="X43" s="243">
        <f t="shared" si="40"/>
        <v>0</v>
      </c>
      <c r="Y43" s="244">
        <f t="shared" si="15"/>
        <v>0</v>
      </c>
      <c r="Z43" s="245"/>
      <c r="AA43" s="245"/>
      <c r="AB43" s="245"/>
      <c r="AC43" s="245"/>
      <c r="AD43" s="245" t="s">
        <v>241</v>
      </c>
      <c r="AE43" s="245" t="s">
        <v>241</v>
      </c>
      <c r="AF43" s="245" t="s">
        <v>241</v>
      </c>
      <c r="AG43" s="245" t="s">
        <v>241</v>
      </c>
      <c r="AH43" s="245" t="s">
        <v>241</v>
      </c>
      <c r="AI43" s="245" t="s">
        <v>241</v>
      </c>
      <c r="AJ43" s="245" t="s">
        <v>241</v>
      </c>
      <c r="AK43" s="245" t="s">
        <v>241</v>
      </c>
      <c r="AL43" s="245"/>
      <c r="AM43" s="245"/>
      <c r="AN43" s="245"/>
      <c r="AO43" s="245"/>
      <c r="AP43" s="245" t="s">
        <v>241</v>
      </c>
      <c r="AQ43" s="245" t="s">
        <v>241</v>
      </c>
      <c r="AR43" s="245" t="s">
        <v>241</v>
      </c>
      <c r="AS43" s="245" t="s">
        <v>241</v>
      </c>
      <c r="AT43" s="245" t="s">
        <v>241</v>
      </c>
      <c r="AU43" s="245" t="s">
        <v>241</v>
      </c>
      <c r="AV43" s="245" t="s">
        <v>241</v>
      </c>
      <c r="AW43" s="245" t="s">
        <v>241</v>
      </c>
      <c r="AX43" s="245" t="s">
        <v>241</v>
      </c>
      <c r="AY43" s="245" t="s">
        <v>241</v>
      </c>
      <c r="AZ43" s="245" t="s">
        <v>241</v>
      </c>
      <c r="BA43" s="245" t="s">
        <v>241</v>
      </c>
      <c r="BB43" s="245" t="s">
        <v>241</v>
      </c>
      <c r="BC43" s="245" t="s">
        <v>241</v>
      </c>
      <c r="BD43" s="245" t="s">
        <v>241</v>
      </c>
      <c r="BE43" s="245" t="s">
        <v>241</v>
      </c>
      <c r="BF43" s="245" t="s">
        <v>241</v>
      </c>
      <c r="BG43" s="245" t="s">
        <v>241</v>
      </c>
      <c r="BH43" s="245" t="s">
        <v>241</v>
      </c>
      <c r="BI43" s="245" t="s">
        <v>241</v>
      </c>
      <c r="BJ43" s="249" t="s">
        <v>241</v>
      </c>
      <c r="BK43" s="249" t="s">
        <v>241</v>
      </c>
      <c r="BL43" s="249" t="s">
        <v>241</v>
      </c>
      <c r="BM43" s="249" t="s">
        <v>241</v>
      </c>
      <c r="BN43" s="249" t="s">
        <v>241</v>
      </c>
      <c r="BO43" s="249" t="s">
        <v>241</v>
      </c>
      <c r="BP43" s="249" t="s">
        <v>241</v>
      </c>
      <c r="BQ43" s="249" t="s">
        <v>241</v>
      </c>
      <c r="BR43" s="249" t="s">
        <v>241</v>
      </c>
      <c r="BS43" s="249" t="s">
        <v>241</v>
      </c>
      <c r="BT43" s="249" t="s">
        <v>241</v>
      </c>
      <c r="BU43" s="249" t="s">
        <v>241</v>
      </c>
      <c r="BV43" s="249" t="s">
        <v>241</v>
      </c>
      <c r="BW43" s="249" t="s">
        <v>241</v>
      </c>
      <c r="BX43" s="249" t="s">
        <v>241</v>
      </c>
      <c r="BY43" s="249" t="s">
        <v>241</v>
      </c>
      <c r="BZ43" s="249" t="s">
        <v>241</v>
      </c>
      <c r="CA43" s="249" t="s">
        <v>241</v>
      </c>
      <c r="CB43" s="249" t="s">
        <v>241</v>
      </c>
      <c r="CC43" s="249" t="s">
        <v>241</v>
      </c>
      <c r="CD43" s="249" t="s">
        <v>241</v>
      </c>
      <c r="CE43" s="249" t="s">
        <v>241</v>
      </c>
      <c r="CF43" s="249" t="s">
        <v>241</v>
      </c>
      <c r="CG43" s="249" t="s">
        <v>241</v>
      </c>
      <c r="CH43" s="243">
        <f>IF(ISNA(VLOOKUP($B43,[76]Sheet3!$B:$H,6,FALSE)),0,((VLOOKUP($B43,[76]Sheet3!$B:$H,6,FALSE))))</f>
        <v>0</v>
      </c>
      <c r="CI43" s="243">
        <f t="shared" si="52"/>
        <v>0</v>
      </c>
      <c r="CJ43" s="243">
        <f>IF(ISNA(VLOOKUP($B43,[76]Sheet3!$B:$H,7,FALSE)),0,((VLOOKUP($B43,[76]Sheet3!$B:$H,7,FALSE))))</f>
        <v>0</v>
      </c>
      <c r="CK43" s="244">
        <v>0</v>
      </c>
      <c r="CL43" s="249" t="s">
        <v>241</v>
      </c>
      <c r="CM43" s="249">
        <f t="shared" si="53"/>
        <v>0</v>
      </c>
      <c r="CN43" s="249"/>
      <c r="CO43" s="249">
        <f t="shared" si="54"/>
        <v>0</v>
      </c>
      <c r="CP43" s="249" t="s">
        <v>241</v>
      </c>
      <c r="CQ43" s="250">
        <f t="shared" si="55"/>
        <v>0</v>
      </c>
      <c r="CR43" s="249"/>
      <c r="CS43" s="251">
        <f t="shared" si="56"/>
        <v>0</v>
      </c>
      <c r="CT43" s="249" t="s">
        <v>241</v>
      </c>
      <c r="CU43" s="252">
        <f t="shared" si="57"/>
        <v>0</v>
      </c>
      <c r="CV43" s="273"/>
      <c r="CW43" s="253">
        <f t="shared" si="58"/>
        <v>0</v>
      </c>
      <c r="CX43" s="243">
        <f>IF(ISNA(VLOOKUP($B43,'[77]Jan- Mei'!$B:$F,4,FALSE)),0,((VLOOKUP($B43,'[77]Jan- Mei'!$B:$F,4,FALSE))))</f>
        <v>0</v>
      </c>
      <c r="CY43" s="243">
        <f t="shared" si="59"/>
        <v>0</v>
      </c>
      <c r="CZ43" s="243">
        <f>IF(ISNA(VLOOKUP($B43,'[77]Jan- Mei'!$B:$F,5,FALSE)),0,((VLOOKUP($B43,'[77]Jan- Mei'!$B:$F,5,FALSE))))</f>
        <v>0</v>
      </c>
      <c r="DA43" s="243" t="e">
        <f>IF(ISNA(VLOOKUP($B43,#REF!,6,FALSE)),0,((VLOOKUP($B43,#REF!,6,FALSE))))</f>
        <v>#REF!</v>
      </c>
      <c r="DB43" s="243" t="e">
        <f t="shared" si="60"/>
        <v>#REF!</v>
      </c>
      <c r="DC43" s="243" t="e">
        <f>IF(ISNA(VLOOKUP($B43,#REF!,7,FALSE)),0,((VLOOKUP($B43,#REF!,7,FALSE))))</f>
        <v>#REF!</v>
      </c>
      <c r="DD43" s="244" t="s">
        <v>241</v>
      </c>
      <c r="DE43" s="254" t="str">
        <f>IF(ISNA(VLOOKUP($B43,'[78]REAL SD BULAN'!$B:$AD,18,FALSE)),0,((VLOOKUP($B43,'[78]REAL SD BULAN'!$B:$AD,18,FALSE))))</f>
        <v>-</v>
      </c>
      <c r="DF43" s="249">
        <f>IF(ISNA(VLOOKUP($B43,'[78]REAL SD BULAN'!$B:$AD,19,FALSE)),0,((VLOOKUP($B43,'[78]REAL SD BULAN'!$B:$AD,19,FALSE))))</f>
        <v>0</v>
      </c>
      <c r="DG43" s="249">
        <f>IF(ISNA(VLOOKUP($B43,'[78]REAL SD BULAN'!$B:$AD,20,FALSE)),0,((VLOOKUP($B43,'[78]REAL SD BULAN'!$B:$AD,20,FALSE))))</f>
        <v>0</v>
      </c>
      <c r="DH43" s="249">
        <f>IF(ISNA(VLOOKUP($B43,'[78]REAL SD BULAN'!$B:$AD,21,FALSE)),0,((VLOOKUP($B43,'[78]REAL SD BULAN'!$B:$AD,21,FALSE))))</f>
        <v>0</v>
      </c>
      <c r="DI43" s="249" t="s">
        <v>241</v>
      </c>
      <c r="DJ43" s="249">
        <f t="shared" si="61"/>
        <v>0</v>
      </c>
      <c r="DK43" s="249">
        <v>0</v>
      </c>
      <c r="DL43" s="249">
        <v>0</v>
      </c>
      <c r="DM43" s="249" t="s">
        <v>241</v>
      </c>
      <c r="DN43" s="249">
        <f t="shared" si="62"/>
        <v>0</v>
      </c>
      <c r="DO43" s="249">
        <v>0</v>
      </c>
      <c r="DP43" s="249">
        <v>0</v>
      </c>
      <c r="DQ43" s="249" t="s">
        <v>241</v>
      </c>
      <c r="DR43" s="249">
        <f t="shared" si="63"/>
        <v>0</v>
      </c>
      <c r="DS43" s="249">
        <v>0</v>
      </c>
      <c r="DT43" s="249">
        <v>0</v>
      </c>
      <c r="DU43" s="256">
        <f>IF(ISNA(VLOOKUP($B43,'[79]Evaluasi Pesanan Jan- Feb'!$B:$BG,30,FALSE)),0,((VLOOKUP($B43,'[79]Evaluasi Pesanan Jan- Feb'!$B:$BG,30,FALSE))))</f>
        <v>0</v>
      </c>
      <c r="DV43" s="256">
        <f>IF(ISNA(VLOOKUP($B43,'[79]Evaluasi Pesanan Jan- Feb'!$B:$BG,30,FALSE)),0,((VLOOKUP($B43,'[79]Evaluasi Pesanan Jan- Feb'!$B:$BG,30,FALSE))))</f>
        <v>0</v>
      </c>
    </row>
    <row r="44" spans="1:126" s="221" customFormat="1" x14ac:dyDescent="0.2">
      <c r="A44" s="237">
        <f t="shared" si="31"/>
        <v>41</v>
      </c>
      <c r="B44" s="265">
        <v>11000244</v>
      </c>
      <c r="C44" s="405" t="s">
        <v>575</v>
      </c>
      <c r="D44" s="264" t="s">
        <v>559</v>
      </c>
      <c r="E44" s="272">
        <v>100</v>
      </c>
      <c r="F44" s="240">
        <v>1</v>
      </c>
      <c r="G44" s="265" t="s">
        <v>56</v>
      </c>
      <c r="H44" s="242">
        <v>14520</v>
      </c>
      <c r="I44" s="243">
        <f>IF(ISNA(VLOOKUP($B44,'[74]Pesanan '!$A:$AE,28,FALSE)),0,((VLOOKUP($B44,'[74]Pesanan '!$A:$AE,28,FALSE))))</f>
        <v>0</v>
      </c>
      <c r="J44" s="243">
        <f t="shared" si="32"/>
        <v>0</v>
      </c>
      <c r="K44" s="243">
        <f>IF(ISNA(VLOOKUP($B44,'[74]Pesanan '!$A:$AE,29,FALSE)),0,((VLOOKUP($B44,'[74]Pesanan '!$A:$AE,29,FALSE))))</f>
        <v>0</v>
      </c>
      <c r="L44" s="243">
        <f>IF(ISNA(VLOOKUP($B44,'[74]Pesanan '!$A:$AE,30,FALSE)),0,((VLOOKUP($B44,'[74]Pesanan '!$A:$AE,30,FALSE))))</f>
        <v>0</v>
      </c>
      <c r="M44" s="243">
        <f t="shared" si="33"/>
        <v>0</v>
      </c>
      <c r="N44" s="243">
        <f>IF(ISNA(VLOOKUP($B44,'[74]Pesanan '!$A:$AE,31,FALSE)),0,((VLOOKUP($B44,'[74]Pesanan '!$A:$AE,31,FALSE))))</f>
        <v>0</v>
      </c>
      <c r="O44" s="243">
        <f>IF(ISNA(VLOOKUP($B44,'[75]Rekap Realisasi Jan- Okt'!$A:$E,4,FALSE)),0,((VLOOKUP($B44,'[75]Rekap Realisasi Jan- Okt'!$A:$E,4,FALSE))))</f>
        <v>0</v>
      </c>
      <c r="P44" s="243">
        <f t="shared" si="34"/>
        <v>0</v>
      </c>
      <c r="Q44" s="243">
        <f>IF(ISNA(VLOOKUP($B44,'[75]Rekap Realisasi Jan- Okt'!$A:$E,5,FALSE)),0,((VLOOKUP($B44,'[75]Rekap Realisasi Jan- Okt'!$A:$E,5,FALSE))))</f>
        <v>0</v>
      </c>
      <c r="R44" s="243">
        <f t="shared" si="35"/>
        <v>0</v>
      </c>
      <c r="S44" s="243">
        <f t="shared" si="36"/>
        <v>0</v>
      </c>
      <c r="T44" s="243">
        <f t="shared" si="37"/>
        <v>0</v>
      </c>
      <c r="U44" s="244">
        <f t="shared" si="51"/>
        <v>0</v>
      </c>
      <c r="V44" s="243">
        <f t="shared" si="38"/>
        <v>0</v>
      </c>
      <c r="W44" s="243">
        <f t="shared" si="39"/>
        <v>0</v>
      </c>
      <c r="X44" s="243">
        <f t="shared" si="40"/>
        <v>0</v>
      </c>
      <c r="Y44" s="244">
        <f t="shared" si="15"/>
        <v>0</v>
      </c>
      <c r="Z44" s="245"/>
      <c r="AA44" s="245"/>
      <c r="AB44" s="245"/>
      <c r="AC44" s="245"/>
      <c r="AD44" s="245" t="s">
        <v>241</v>
      </c>
      <c r="AE44" s="245" t="s">
        <v>241</v>
      </c>
      <c r="AF44" s="245" t="s">
        <v>241</v>
      </c>
      <c r="AG44" s="245" t="s">
        <v>241</v>
      </c>
      <c r="AH44" s="245" t="s">
        <v>241</v>
      </c>
      <c r="AI44" s="245" t="s">
        <v>241</v>
      </c>
      <c r="AJ44" s="245" t="s">
        <v>241</v>
      </c>
      <c r="AK44" s="245" t="s">
        <v>241</v>
      </c>
      <c r="AL44" s="245"/>
      <c r="AM44" s="245"/>
      <c r="AN44" s="245"/>
      <c r="AO44" s="245"/>
      <c r="AP44" s="245" t="s">
        <v>241</v>
      </c>
      <c r="AQ44" s="245" t="s">
        <v>241</v>
      </c>
      <c r="AR44" s="245" t="s">
        <v>241</v>
      </c>
      <c r="AS44" s="245" t="s">
        <v>241</v>
      </c>
      <c r="AT44" s="245" t="s">
        <v>241</v>
      </c>
      <c r="AU44" s="245" t="s">
        <v>241</v>
      </c>
      <c r="AV44" s="245" t="s">
        <v>241</v>
      </c>
      <c r="AW44" s="245" t="s">
        <v>241</v>
      </c>
      <c r="AX44" s="245" t="s">
        <v>241</v>
      </c>
      <c r="AY44" s="245" t="s">
        <v>241</v>
      </c>
      <c r="AZ44" s="245" t="s">
        <v>241</v>
      </c>
      <c r="BA44" s="245" t="s">
        <v>241</v>
      </c>
      <c r="BB44" s="245" t="s">
        <v>241</v>
      </c>
      <c r="BC44" s="245" t="s">
        <v>241</v>
      </c>
      <c r="BD44" s="245" t="s">
        <v>241</v>
      </c>
      <c r="BE44" s="245" t="s">
        <v>241</v>
      </c>
      <c r="BF44" s="245" t="s">
        <v>241</v>
      </c>
      <c r="BG44" s="245" t="s">
        <v>241</v>
      </c>
      <c r="BH44" s="245" t="s">
        <v>241</v>
      </c>
      <c r="BI44" s="245" t="s">
        <v>241</v>
      </c>
      <c r="BJ44" s="249" t="s">
        <v>241</v>
      </c>
      <c r="BK44" s="249" t="s">
        <v>241</v>
      </c>
      <c r="BL44" s="249" t="s">
        <v>241</v>
      </c>
      <c r="BM44" s="249" t="s">
        <v>241</v>
      </c>
      <c r="BN44" s="249" t="s">
        <v>241</v>
      </c>
      <c r="BO44" s="249" t="s">
        <v>241</v>
      </c>
      <c r="BP44" s="249" t="s">
        <v>241</v>
      </c>
      <c r="BQ44" s="249" t="s">
        <v>241</v>
      </c>
      <c r="BR44" s="249" t="s">
        <v>241</v>
      </c>
      <c r="BS44" s="249" t="s">
        <v>241</v>
      </c>
      <c r="BT44" s="249" t="s">
        <v>241</v>
      </c>
      <c r="BU44" s="249" t="s">
        <v>241</v>
      </c>
      <c r="BV44" s="249" t="s">
        <v>241</v>
      </c>
      <c r="BW44" s="249" t="s">
        <v>241</v>
      </c>
      <c r="BX44" s="249" t="s">
        <v>241</v>
      </c>
      <c r="BY44" s="249" t="s">
        <v>241</v>
      </c>
      <c r="BZ44" s="249" t="s">
        <v>241</v>
      </c>
      <c r="CA44" s="249" t="s">
        <v>241</v>
      </c>
      <c r="CB44" s="249" t="s">
        <v>241</v>
      </c>
      <c r="CC44" s="249" t="s">
        <v>241</v>
      </c>
      <c r="CD44" s="249" t="s">
        <v>241</v>
      </c>
      <c r="CE44" s="249" t="s">
        <v>241</v>
      </c>
      <c r="CF44" s="249" t="s">
        <v>241</v>
      </c>
      <c r="CG44" s="249" t="s">
        <v>241</v>
      </c>
      <c r="CH44" s="243">
        <f>IF(ISNA(VLOOKUP($B44,[76]Sheet3!$B:$H,6,FALSE)),0,((VLOOKUP($B44,[76]Sheet3!$B:$H,6,FALSE))))</f>
        <v>0</v>
      </c>
      <c r="CI44" s="243">
        <f t="shared" si="52"/>
        <v>0</v>
      </c>
      <c r="CJ44" s="243">
        <f>IF(ISNA(VLOOKUP($B44,[76]Sheet3!$B:$H,7,FALSE)),0,((VLOOKUP($B44,[76]Sheet3!$B:$H,7,FALSE))))</f>
        <v>0</v>
      </c>
      <c r="CK44" s="244">
        <v>0</v>
      </c>
      <c r="CL44" s="249" t="s">
        <v>241</v>
      </c>
      <c r="CM44" s="249">
        <f t="shared" si="53"/>
        <v>0</v>
      </c>
      <c r="CN44" s="249"/>
      <c r="CO44" s="249">
        <f t="shared" si="54"/>
        <v>0</v>
      </c>
      <c r="CP44" s="249" t="s">
        <v>241</v>
      </c>
      <c r="CQ44" s="250">
        <f t="shared" si="55"/>
        <v>0</v>
      </c>
      <c r="CR44" s="249"/>
      <c r="CS44" s="251">
        <f t="shared" si="56"/>
        <v>0</v>
      </c>
      <c r="CT44" s="249" t="s">
        <v>241</v>
      </c>
      <c r="CU44" s="252">
        <f t="shared" si="57"/>
        <v>0</v>
      </c>
      <c r="CV44" s="273"/>
      <c r="CW44" s="253">
        <f t="shared" si="58"/>
        <v>0</v>
      </c>
      <c r="CX44" s="243">
        <f>IF(ISNA(VLOOKUP($B44,'[77]Jan- Mei'!$B:$F,4,FALSE)),0,((VLOOKUP($B44,'[77]Jan- Mei'!$B:$F,4,FALSE))))</f>
        <v>0</v>
      </c>
      <c r="CY44" s="243">
        <f t="shared" si="59"/>
        <v>0</v>
      </c>
      <c r="CZ44" s="243">
        <f>IF(ISNA(VLOOKUP($B44,'[77]Jan- Mei'!$B:$F,5,FALSE)),0,((VLOOKUP($B44,'[77]Jan- Mei'!$B:$F,5,FALSE))))</f>
        <v>0</v>
      </c>
      <c r="DA44" s="243" t="e">
        <f>IF(ISNA(VLOOKUP($B44,#REF!,6,FALSE)),0,((VLOOKUP($B44,#REF!,6,FALSE))))</f>
        <v>#REF!</v>
      </c>
      <c r="DB44" s="243" t="e">
        <f t="shared" si="60"/>
        <v>#REF!</v>
      </c>
      <c r="DC44" s="243" t="e">
        <f>IF(ISNA(VLOOKUP($B44,#REF!,7,FALSE)),0,((VLOOKUP($B44,#REF!,7,FALSE))))</f>
        <v>#REF!</v>
      </c>
      <c r="DD44" s="244" t="s">
        <v>241</v>
      </c>
      <c r="DE44" s="254" t="str">
        <f>IF(ISNA(VLOOKUP($B44,'[78]REAL SD BULAN'!$B:$AD,18,FALSE)),0,((VLOOKUP($B44,'[78]REAL SD BULAN'!$B:$AD,18,FALSE))))</f>
        <v>-</v>
      </c>
      <c r="DF44" s="249">
        <f>IF(ISNA(VLOOKUP($B44,'[78]REAL SD BULAN'!$B:$AD,19,FALSE)),0,((VLOOKUP($B44,'[78]REAL SD BULAN'!$B:$AD,19,FALSE))))</f>
        <v>0</v>
      </c>
      <c r="DG44" s="249">
        <f>IF(ISNA(VLOOKUP($B44,'[78]REAL SD BULAN'!$B:$AD,20,FALSE)),0,((VLOOKUP($B44,'[78]REAL SD BULAN'!$B:$AD,20,FALSE))))</f>
        <v>0</v>
      </c>
      <c r="DH44" s="249">
        <f>IF(ISNA(VLOOKUP($B44,'[78]REAL SD BULAN'!$B:$AD,21,FALSE)),0,((VLOOKUP($B44,'[78]REAL SD BULAN'!$B:$AD,21,FALSE))))</f>
        <v>0</v>
      </c>
      <c r="DI44" s="249" t="s">
        <v>241</v>
      </c>
      <c r="DJ44" s="249">
        <f t="shared" si="61"/>
        <v>0</v>
      </c>
      <c r="DK44" s="249">
        <v>0</v>
      </c>
      <c r="DL44" s="249">
        <v>0</v>
      </c>
      <c r="DM44" s="249" t="s">
        <v>241</v>
      </c>
      <c r="DN44" s="249">
        <f t="shared" si="62"/>
        <v>0</v>
      </c>
      <c r="DO44" s="249">
        <v>0</v>
      </c>
      <c r="DP44" s="249">
        <v>0</v>
      </c>
      <c r="DQ44" s="249" t="s">
        <v>241</v>
      </c>
      <c r="DR44" s="249">
        <f t="shared" si="63"/>
        <v>0</v>
      </c>
      <c r="DS44" s="249">
        <v>0</v>
      </c>
      <c r="DT44" s="249">
        <v>0</v>
      </c>
      <c r="DU44" s="256">
        <f>IF(ISNA(VLOOKUP($B44,'[79]Evaluasi Pesanan Jan- Feb'!$B:$BG,30,FALSE)),0,((VLOOKUP($B44,'[79]Evaluasi Pesanan Jan- Feb'!$B:$BG,30,FALSE))))</f>
        <v>0</v>
      </c>
      <c r="DV44" s="256">
        <f>IF(ISNA(VLOOKUP($B44,'[79]Evaluasi Pesanan Jan- Feb'!$B:$BG,30,FALSE)),0,((VLOOKUP($B44,'[79]Evaluasi Pesanan Jan- Feb'!$B:$BG,30,FALSE))))</f>
        <v>0</v>
      </c>
    </row>
    <row r="45" spans="1:126" s="223" customFormat="1" x14ac:dyDescent="0.2">
      <c r="A45" s="237">
        <f t="shared" si="31"/>
        <v>42</v>
      </c>
      <c r="B45" s="241">
        <v>11000218</v>
      </c>
      <c r="C45" s="404" t="s">
        <v>577</v>
      </c>
      <c r="D45" s="258" t="s">
        <v>559</v>
      </c>
      <c r="E45" s="243">
        <v>20</v>
      </c>
      <c r="F45" s="240">
        <v>22700</v>
      </c>
      <c r="G45" s="241" t="s">
        <v>56</v>
      </c>
      <c r="H45" s="242">
        <v>10196</v>
      </c>
      <c r="I45" s="243">
        <f>IF(ISNA(VLOOKUP($B45,'[74]Pesanan '!$A:$AE,28,FALSE)),0,((VLOOKUP($B45,'[74]Pesanan '!$A:$AE,28,FALSE))))</f>
        <v>0</v>
      </c>
      <c r="J45" s="243">
        <f t="shared" si="32"/>
        <v>0</v>
      </c>
      <c r="K45" s="243">
        <f>IF(ISNA(VLOOKUP($B45,'[74]Pesanan '!$A:$AE,29,FALSE)),0,((VLOOKUP($B45,'[74]Pesanan '!$A:$AE,29,FALSE))))</f>
        <v>0</v>
      </c>
      <c r="L45" s="243">
        <f>IF(ISNA(VLOOKUP($B45,'[74]Pesanan '!$A:$AE,30,FALSE)),0,((VLOOKUP($B45,'[74]Pesanan '!$A:$AE,30,FALSE))))</f>
        <v>0</v>
      </c>
      <c r="M45" s="243">
        <f t="shared" si="33"/>
        <v>0</v>
      </c>
      <c r="N45" s="243">
        <f>IF(ISNA(VLOOKUP($B45,'[74]Pesanan '!$A:$AE,31,FALSE)),0,((VLOOKUP($B45,'[74]Pesanan '!$A:$AE,31,FALSE))))</f>
        <v>0</v>
      </c>
      <c r="O45" s="243">
        <f>IF(ISNA(VLOOKUP($B45,'[75]Rekap Realisasi Jan- Okt'!$A:$E,4,FALSE)),0,((VLOOKUP($B45,'[75]Rekap Realisasi Jan- Okt'!$A:$E,4,FALSE))))</f>
        <v>0</v>
      </c>
      <c r="P45" s="243">
        <f t="shared" si="34"/>
        <v>0</v>
      </c>
      <c r="Q45" s="243">
        <f>IF(ISNA(VLOOKUP($B45,'[75]Rekap Realisasi Jan- Okt'!$A:$E,5,FALSE)),0,((VLOOKUP($B45,'[75]Rekap Realisasi Jan- Okt'!$A:$E,5,FALSE))))</f>
        <v>0</v>
      </c>
      <c r="R45" s="243">
        <f t="shared" si="35"/>
        <v>0</v>
      </c>
      <c r="S45" s="243">
        <f t="shared" si="36"/>
        <v>0</v>
      </c>
      <c r="T45" s="243">
        <f t="shared" si="37"/>
        <v>0</v>
      </c>
      <c r="U45" s="244">
        <f t="shared" si="51"/>
        <v>0</v>
      </c>
      <c r="V45" s="243">
        <f t="shared" si="38"/>
        <v>0</v>
      </c>
      <c r="W45" s="243">
        <f t="shared" si="39"/>
        <v>0</v>
      </c>
      <c r="X45" s="243">
        <f t="shared" si="40"/>
        <v>0</v>
      </c>
      <c r="Y45" s="244">
        <f t="shared" si="15"/>
        <v>0</v>
      </c>
      <c r="Z45" s="245"/>
      <c r="AA45" s="245"/>
      <c r="AB45" s="245"/>
      <c r="AC45" s="245"/>
      <c r="AD45" s="245" t="s">
        <v>241</v>
      </c>
      <c r="AE45" s="245" t="s">
        <v>241</v>
      </c>
      <c r="AF45" s="245" t="s">
        <v>241</v>
      </c>
      <c r="AG45" s="245" t="s">
        <v>241</v>
      </c>
      <c r="AH45" s="245" t="s">
        <v>241</v>
      </c>
      <c r="AI45" s="245" t="s">
        <v>241</v>
      </c>
      <c r="AJ45" s="245" t="s">
        <v>241</v>
      </c>
      <c r="AK45" s="245" t="s">
        <v>241</v>
      </c>
      <c r="AL45" s="245"/>
      <c r="AM45" s="245"/>
      <c r="AN45" s="245"/>
      <c r="AO45" s="245"/>
      <c r="AP45" s="245" t="s">
        <v>241</v>
      </c>
      <c r="AQ45" s="245" t="s">
        <v>241</v>
      </c>
      <c r="AR45" s="245" t="s">
        <v>241</v>
      </c>
      <c r="AS45" s="245" t="s">
        <v>241</v>
      </c>
      <c r="AT45" s="245" t="s">
        <v>241</v>
      </c>
      <c r="AU45" s="245" t="s">
        <v>241</v>
      </c>
      <c r="AV45" s="245" t="s">
        <v>241</v>
      </c>
      <c r="AW45" s="245" t="s">
        <v>241</v>
      </c>
      <c r="AX45" s="245" t="s">
        <v>241</v>
      </c>
      <c r="AY45" s="245" t="s">
        <v>241</v>
      </c>
      <c r="AZ45" s="245" t="s">
        <v>241</v>
      </c>
      <c r="BA45" s="245" t="s">
        <v>241</v>
      </c>
      <c r="BB45" s="245" t="s">
        <v>241</v>
      </c>
      <c r="BC45" s="245" t="s">
        <v>241</v>
      </c>
      <c r="BD45" s="245" t="s">
        <v>241</v>
      </c>
      <c r="BE45" s="245" t="s">
        <v>241</v>
      </c>
      <c r="BF45" s="245" t="s">
        <v>241</v>
      </c>
      <c r="BG45" s="245" t="s">
        <v>241</v>
      </c>
      <c r="BH45" s="245" t="s">
        <v>241</v>
      </c>
      <c r="BI45" s="245" t="s">
        <v>241</v>
      </c>
      <c r="BJ45" s="249" t="s">
        <v>241</v>
      </c>
      <c r="BK45" s="249" t="s">
        <v>241</v>
      </c>
      <c r="BL45" s="249" t="s">
        <v>241</v>
      </c>
      <c r="BM45" s="249" t="s">
        <v>241</v>
      </c>
      <c r="BN45" s="249" t="s">
        <v>241</v>
      </c>
      <c r="BO45" s="249" t="s">
        <v>241</v>
      </c>
      <c r="BP45" s="249" t="s">
        <v>241</v>
      </c>
      <c r="BQ45" s="249" t="s">
        <v>241</v>
      </c>
      <c r="BR45" s="249" t="s">
        <v>241</v>
      </c>
      <c r="BS45" s="249" t="s">
        <v>241</v>
      </c>
      <c r="BT45" s="249" t="s">
        <v>241</v>
      </c>
      <c r="BU45" s="249" t="s">
        <v>241</v>
      </c>
      <c r="BV45" s="249" t="s">
        <v>241</v>
      </c>
      <c r="BW45" s="249" t="s">
        <v>241</v>
      </c>
      <c r="BX45" s="249" t="s">
        <v>241</v>
      </c>
      <c r="BY45" s="249" t="s">
        <v>241</v>
      </c>
      <c r="BZ45" s="249" t="s">
        <v>241</v>
      </c>
      <c r="CA45" s="249" t="s">
        <v>241</v>
      </c>
      <c r="CB45" s="249" t="s">
        <v>241</v>
      </c>
      <c r="CC45" s="249" t="s">
        <v>241</v>
      </c>
      <c r="CD45" s="249" t="s">
        <v>241</v>
      </c>
      <c r="CE45" s="249" t="s">
        <v>241</v>
      </c>
      <c r="CF45" s="249" t="s">
        <v>241</v>
      </c>
      <c r="CG45" s="249" t="s">
        <v>241</v>
      </c>
      <c r="CH45" s="243">
        <f>IF(ISNA(VLOOKUP($B45,[76]Sheet3!$B:$H,6,FALSE)),0,((VLOOKUP($B45,[76]Sheet3!$B:$H,6,FALSE))))</f>
        <v>0</v>
      </c>
      <c r="CI45" s="243">
        <f t="shared" si="52"/>
        <v>0</v>
      </c>
      <c r="CJ45" s="243">
        <f>IF(ISNA(VLOOKUP($B45,[76]Sheet3!$B:$H,7,FALSE)),0,((VLOOKUP($B45,[76]Sheet3!$B:$H,7,FALSE))))</f>
        <v>0</v>
      </c>
      <c r="CK45" s="244">
        <v>0</v>
      </c>
      <c r="CL45" s="249" t="s">
        <v>241</v>
      </c>
      <c r="CM45" s="249">
        <f t="shared" si="53"/>
        <v>0</v>
      </c>
      <c r="CN45" s="249"/>
      <c r="CO45" s="249">
        <f t="shared" si="54"/>
        <v>0</v>
      </c>
      <c r="CP45" s="249" t="s">
        <v>241</v>
      </c>
      <c r="CQ45" s="250">
        <f t="shared" si="55"/>
        <v>0</v>
      </c>
      <c r="CR45" s="249"/>
      <c r="CS45" s="251">
        <f t="shared" si="56"/>
        <v>0</v>
      </c>
      <c r="CT45" s="249" t="s">
        <v>241</v>
      </c>
      <c r="CU45" s="252">
        <f t="shared" si="57"/>
        <v>0</v>
      </c>
      <c r="CV45" s="273"/>
      <c r="CW45" s="253">
        <f t="shared" si="58"/>
        <v>0</v>
      </c>
      <c r="CX45" s="243">
        <f>IF(ISNA(VLOOKUP($B45,'[77]Jan- Mei'!$B:$F,4,FALSE)),0,((VLOOKUP($B45,'[77]Jan- Mei'!$B:$F,4,FALSE))))</f>
        <v>0</v>
      </c>
      <c r="CY45" s="243">
        <f t="shared" si="59"/>
        <v>0</v>
      </c>
      <c r="CZ45" s="243">
        <f>IF(ISNA(VLOOKUP($B45,'[77]Jan- Mei'!$B:$F,5,FALSE)),0,((VLOOKUP($B45,'[77]Jan- Mei'!$B:$F,5,FALSE))))</f>
        <v>0</v>
      </c>
      <c r="DA45" s="243" t="e">
        <f>IF(ISNA(VLOOKUP($B45,#REF!,6,FALSE)),0,((VLOOKUP($B45,#REF!,6,FALSE))))</f>
        <v>#REF!</v>
      </c>
      <c r="DB45" s="243" t="e">
        <f t="shared" si="60"/>
        <v>#REF!</v>
      </c>
      <c r="DC45" s="243" t="e">
        <f>IF(ISNA(VLOOKUP($B45,#REF!,7,FALSE)),0,((VLOOKUP($B45,#REF!,7,FALSE))))</f>
        <v>#REF!</v>
      </c>
      <c r="DD45" s="244" t="s">
        <v>241</v>
      </c>
      <c r="DE45" s="254" t="str">
        <f>IF(ISNA(VLOOKUP($B45,'[78]REAL SD BULAN'!$B:$AD,18,FALSE)),0,((VLOOKUP($B45,'[78]REAL SD BULAN'!$B:$AD,18,FALSE))))</f>
        <v>-</v>
      </c>
      <c r="DF45" s="249">
        <f>IF(ISNA(VLOOKUP($B45,'[78]REAL SD BULAN'!$B:$AD,19,FALSE)),0,((VLOOKUP($B45,'[78]REAL SD BULAN'!$B:$AD,19,FALSE))))</f>
        <v>0</v>
      </c>
      <c r="DG45" s="249">
        <f>IF(ISNA(VLOOKUP($B45,'[78]REAL SD BULAN'!$B:$AD,20,FALSE)),0,((VLOOKUP($B45,'[78]REAL SD BULAN'!$B:$AD,20,FALSE))))</f>
        <v>0</v>
      </c>
      <c r="DH45" s="249">
        <f>IF(ISNA(VLOOKUP($B45,'[78]REAL SD BULAN'!$B:$AD,21,FALSE)),0,((VLOOKUP($B45,'[78]REAL SD BULAN'!$B:$AD,21,FALSE))))</f>
        <v>0</v>
      </c>
      <c r="DI45" s="249" t="s">
        <v>241</v>
      </c>
      <c r="DJ45" s="249">
        <f t="shared" si="61"/>
        <v>0</v>
      </c>
      <c r="DK45" s="249">
        <v>0</v>
      </c>
      <c r="DL45" s="249">
        <v>0</v>
      </c>
      <c r="DM45" s="249" t="s">
        <v>241</v>
      </c>
      <c r="DN45" s="249">
        <f t="shared" si="62"/>
        <v>0</v>
      </c>
      <c r="DO45" s="249">
        <v>0</v>
      </c>
      <c r="DP45" s="249">
        <v>0</v>
      </c>
      <c r="DQ45" s="249" t="s">
        <v>241</v>
      </c>
      <c r="DR45" s="249">
        <f t="shared" si="63"/>
        <v>0</v>
      </c>
      <c r="DS45" s="249">
        <v>0</v>
      </c>
      <c r="DT45" s="249">
        <v>0</v>
      </c>
      <c r="DU45" s="256">
        <f>IF(ISNA(VLOOKUP($B45,'[79]Evaluasi Pesanan Jan- Feb'!$B:$BG,30,FALSE)),0,((VLOOKUP($B45,'[79]Evaluasi Pesanan Jan- Feb'!$B:$BG,30,FALSE))))</f>
        <v>0</v>
      </c>
      <c r="DV45" s="256">
        <f>IF(ISNA(VLOOKUP($B45,'[79]Evaluasi Pesanan Jan- Feb'!$B:$BG,30,FALSE)),0,((VLOOKUP($B45,'[79]Evaluasi Pesanan Jan- Feb'!$B:$BG,30,FALSE))))</f>
        <v>0</v>
      </c>
    </row>
    <row r="46" spans="1:126" s="223" customFormat="1" x14ac:dyDescent="0.2">
      <c r="A46" s="237">
        <f t="shared" si="31"/>
        <v>43</v>
      </c>
      <c r="B46" s="265">
        <v>11000228</v>
      </c>
      <c r="C46" s="405" t="s">
        <v>581</v>
      </c>
      <c r="D46" s="264" t="s">
        <v>559</v>
      </c>
      <c r="E46" s="272">
        <v>50</v>
      </c>
      <c r="F46" s="240">
        <v>5000</v>
      </c>
      <c r="G46" s="265" t="s">
        <v>56</v>
      </c>
      <c r="H46" s="242">
        <v>12597</v>
      </c>
      <c r="I46" s="243">
        <f>IF(ISNA(VLOOKUP($B46,'[74]Pesanan '!$A:$AE,28,FALSE)),0,((VLOOKUP($B46,'[74]Pesanan '!$A:$AE,28,FALSE))))</f>
        <v>0</v>
      </c>
      <c r="J46" s="243">
        <f t="shared" si="32"/>
        <v>0</v>
      </c>
      <c r="K46" s="243">
        <f>IF(ISNA(VLOOKUP($B46,'[74]Pesanan '!$A:$AE,29,FALSE)),0,((VLOOKUP($B46,'[74]Pesanan '!$A:$AE,29,FALSE))))</f>
        <v>0</v>
      </c>
      <c r="L46" s="243">
        <f>IF(ISNA(VLOOKUP($B46,'[74]Pesanan '!$A:$AE,30,FALSE)),0,((VLOOKUP($B46,'[74]Pesanan '!$A:$AE,30,FALSE))))</f>
        <v>0</v>
      </c>
      <c r="M46" s="243">
        <f t="shared" si="33"/>
        <v>0</v>
      </c>
      <c r="N46" s="243">
        <f>IF(ISNA(VLOOKUP($B46,'[74]Pesanan '!$A:$AE,31,FALSE)),0,((VLOOKUP($B46,'[74]Pesanan '!$A:$AE,31,FALSE))))</f>
        <v>0</v>
      </c>
      <c r="O46" s="243">
        <f>IF(ISNA(VLOOKUP($B46,'[75]Rekap Realisasi Jan- Okt'!$A:$E,4,FALSE)),0,((VLOOKUP($B46,'[75]Rekap Realisasi Jan- Okt'!$A:$E,4,FALSE))))</f>
        <v>0</v>
      </c>
      <c r="P46" s="243">
        <f t="shared" si="34"/>
        <v>0</v>
      </c>
      <c r="Q46" s="243">
        <f>IF(ISNA(VLOOKUP($B46,'[75]Rekap Realisasi Jan- Okt'!$A:$E,5,FALSE)),0,((VLOOKUP($B46,'[75]Rekap Realisasi Jan- Okt'!$A:$E,5,FALSE))))</f>
        <v>0</v>
      </c>
      <c r="R46" s="243">
        <f t="shared" si="35"/>
        <v>0</v>
      </c>
      <c r="S46" s="243">
        <f t="shared" si="36"/>
        <v>0</v>
      </c>
      <c r="T46" s="243">
        <f t="shared" si="37"/>
        <v>0</v>
      </c>
      <c r="U46" s="244">
        <f t="shared" si="51"/>
        <v>0</v>
      </c>
      <c r="V46" s="243">
        <f t="shared" si="38"/>
        <v>0</v>
      </c>
      <c r="W46" s="243">
        <f t="shared" si="39"/>
        <v>0</v>
      </c>
      <c r="X46" s="243">
        <f t="shared" si="40"/>
        <v>0</v>
      </c>
      <c r="Y46" s="244">
        <f t="shared" si="15"/>
        <v>0</v>
      </c>
      <c r="Z46" s="245"/>
      <c r="AA46" s="245"/>
      <c r="AB46" s="245"/>
      <c r="AC46" s="245"/>
      <c r="AD46" s="245" t="s">
        <v>241</v>
      </c>
      <c r="AE46" s="245" t="s">
        <v>241</v>
      </c>
      <c r="AF46" s="245" t="s">
        <v>241</v>
      </c>
      <c r="AG46" s="245" t="s">
        <v>241</v>
      </c>
      <c r="AH46" s="245" t="s">
        <v>241</v>
      </c>
      <c r="AI46" s="245" t="s">
        <v>241</v>
      </c>
      <c r="AJ46" s="245" t="s">
        <v>241</v>
      </c>
      <c r="AK46" s="245" t="s">
        <v>241</v>
      </c>
      <c r="AL46" s="245"/>
      <c r="AM46" s="245"/>
      <c r="AN46" s="245"/>
      <c r="AO46" s="245"/>
      <c r="AP46" s="245" t="s">
        <v>241</v>
      </c>
      <c r="AQ46" s="245" t="s">
        <v>241</v>
      </c>
      <c r="AR46" s="245" t="s">
        <v>241</v>
      </c>
      <c r="AS46" s="245" t="s">
        <v>241</v>
      </c>
      <c r="AT46" s="245" t="s">
        <v>241</v>
      </c>
      <c r="AU46" s="245" t="s">
        <v>241</v>
      </c>
      <c r="AV46" s="245" t="s">
        <v>241</v>
      </c>
      <c r="AW46" s="245" t="s">
        <v>241</v>
      </c>
      <c r="AX46" s="245" t="s">
        <v>241</v>
      </c>
      <c r="AY46" s="247">
        <f>R46</f>
        <v>0</v>
      </c>
      <c r="AZ46" s="243">
        <f>AY46/($F46*0.98)</f>
        <v>0</v>
      </c>
      <c r="BA46" s="247">
        <f>T46</f>
        <v>0</v>
      </c>
      <c r="BB46" s="245" t="s">
        <v>241</v>
      </c>
      <c r="BC46" s="245" t="s">
        <v>241</v>
      </c>
      <c r="BD46" s="245" t="s">
        <v>241</v>
      </c>
      <c r="BE46" s="245" t="s">
        <v>241</v>
      </c>
      <c r="BF46" s="245" t="s">
        <v>241</v>
      </c>
      <c r="BG46" s="245" t="s">
        <v>241</v>
      </c>
      <c r="BH46" s="245" t="s">
        <v>241</v>
      </c>
      <c r="BI46" s="245" t="s">
        <v>241</v>
      </c>
      <c r="BJ46" s="249" t="s">
        <v>241</v>
      </c>
      <c r="BK46" s="249" t="s">
        <v>241</v>
      </c>
      <c r="BL46" s="249" t="s">
        <v>241</v>
      </c>
      <c r="BM46" s="249" t="s">
        <v>241</v>
      </c>
      <c r="BN46" s="249" t="s">
        <v>241</v>
      </c>
      <c r="BO46" s="249" t="s">
        <v>241</v>
      </c>
      <c r="BP46" s="249" t="s">
        <v>241</v>
      </c>
      <c r="BQ46" s="249" t="s">
        <v>241</v>
      </c>
      <c r="BR46" s="249" t="s">
        <v>241</v>
      </c>
      <c r="BS46" s="249" t="s">
        <v>241</v>
      </c>
      <c r="BT46" s="249" t="s">
        <v>241</v>
      </c>
      <c r="BU46" s="249" t="s">
        <v>241</v>
      </c>
      <c r="BV46" s="249" t="s">
        <v>241</v>
      </c>
      <c r="BW46" s="249" t="s">
        <v>241</v>
      </c>
      <c r="BX46" s="249" t="s">
        <v>241</v>
      </c>
      <c r="BY46" s="249" t="s">
        <v>241</v>
      </c>
      <c r="BZ46" s="249" t="s">
        <v>241</v>
      </c>
      <c r="CA46" s="249" t="s">
        <v>241</v>
      </c>
      <c r="CB46" s="249" t="s">
        <v>241</v>
      </c>
      <c r="CC46" s="249" t="s">
        <v>241</v>
      </c>
      <c r="CD46" s="249" t="s">
        <v>241</v>
      </c>
      <c r="CE46" s="249" t="s">
        <v>241</v>
      </c>
      <c r="CF46" s="249" t="s">
        <v>241</v>
      </c>
      <c r="CG46" s="249" t="s">
        <v>241</v>
      </c>
      <c r="CH46" s="243">
        <f>IF(ISNA(VLOOKUP($B46,[76]Sheet3!$B:$H,6,FALSE)),0,((VLOOKUP($B46,[76]Sheet3!$B:$H,6,FALSE))))</f>
        <v>0</v>
      </c>
      <c r="CI46" s="243">
        <f t="shared" si="52"/>
        <v>0</v>
      </c>
      <c r="CJ46" s="243">
        <f>IF(ISNA(VLOOKUP($B46,[76]Sheet3!$B:$H,7,FALSE)),0,((VLOOKUP($B46,[76]Sheet3!$B:$H,7,FALSE))))</f>
        <v>0</v>
      </c>
      <c r="CK46" s="244">
        <v>0</v>
      </c>
      <c r="CL46" s="249" t="s">
        <v>241</v>
      </c>
      <c r="CM46" s="249">
        <f t="shared" si="53"/>
        <v>0</v>
      </c>
      <c r="CN46" s="249"/>
      <c r="CO46" s="249">
        <f t="shared" si="54"/>
        <v>0</v>
      </c>
      <c r="CP46" s="249" t="s">
        <v>241</v>
      </c>
      <c r="CQ46" s="250">
        <f t="shared" si="55"/>
        <v>0</v>
      </c>
      <c r="CR46" s="249"/>
      <c r="CS46" s="251">
        <f t="shared" si="56"/>
        <v>0</v>
      </c>
      <c r="CT46" s="249" t="s">
        <v>241</v>
      </c>
      <c r="CU46" s="252">
        <f t="shared" si="57"/>
        <v>0</v>
      </c>
      <c r="CV46" s="273"/>
      <c r="CW46" s="253">
        <f t="shared" si="58"/>
        <v>0</v>
      </c>
      <c r="CX46" s="243">
        <f>IF(ISNA(VLOOKUP($B46,'[77]Jan- Mei'!$B:$F,4,FALSE)),0,((VLOOKUP($B46,'[77]Jan- Mei'!$B:$F,4,FALSE))))</f>
        <v>0</v>
      </c>
      <c r="CY46" s="243">
        <f t="shared" si="59"/>
        <v>0</v>
      </c>
      <c r="CZ46" s="243">
        <f>IF(ISNA(VLOOKUP($B46,'[77]Jan- Mei'!$B:$F,5,FALSE)),0,((VLOOKUP($B46,'[77]Jan- Mei'!$B:$F,5,FALSE))))</f>
        <v>0</v>
      </c>
      <c r="DA46" s="243" t="e">
        <f>IF(ISNA(VLOOKUP($B46,#REF!,6,FALSE)),0,((VLOOKUP($B46,#REF!,6,FALSE))))</f>
        <v>#REF!</v>
      </c>
      <c r="DB46" s="243" t="e">
        <f t="shared" si="60"/>
        <v>#REF!</v>
      </c>
      <c r="DC46" s="243" t="e">
        <f>IF(ISNA(VLOOKUP($B46,#REF!,7,FALSE)),0,((VLOOKUP($B46,#REF!,7,FALSE))))</f>
        <v>#REF!</v>
      </c>
      <c r="DD46" s="244" t="s">
        <v>241</v>
      </c>
      <c r="DE46" s="254" t="str">
        <f>IF(ISNA(VLOOKUP($B46,'[78]REAL SD BULAN'!$B:$AD,18,FALSE)),0,((VLOOKUP($B46,'[78]REAL SD BULAN'!$B:$AD,18,FALSE))))</f>
        <v>-</v>
      </c>
      <c r="DF46" s="249">
        <f>IF(ISNA(VLOOKUP($B46,'[78]REAL SD BULAN'!$B:$AD,19,FALSE)),0,((VLOOKUP($B46,'[78]REAL SD BULAN'!$B:$AD,19,FALSE))))</f>
        <v>0</v>
      </c>
      <c r="DG46" s="249">
        <f>IF(ISNA(VLOOKUP($B46,'[78]REAL SD BULAN'!$B:$AD,20,FALSE)),0,((VLOOKUP($B46,'[78]REAL SD BULAN'!$B:$AD,20,FALSE))))</f>
        <v>0</v>
      </c>
      <c r="DH46" s="249">
        <f>IF(ISNA(VLOOKUP($B46,'[78]REAL SD BULAN'!$B:$AD,21,FALSE)),0,((VLOOKUP($B46,'[78]REAL SD BULAN'!$B:$AD,21,FALSE))))</f>
        <v>0</v>
      </c>
      <c r="DI46" s="249" t="s">
        <v>241</v>
      </c>
      <c r="DJ46" s="249">
        <f t="shared" si="61"/>
        <v>0</v>
      </c>
      <c r="DK46" s="249">
        <v>0</v>
      </c>
      <c r="DL46" s="249">
        <v>0</v>
      </c>
      <c r="DM46" s="249" t="s">
        <v>241</v>
      </c>
      <c r="DN46" s="249">
        <f t="shared" si="62"/>
        <v>0</v>
      </c>
      <c r="DO46" s="249">
        <v>0</v>
      </c>
      <c r="DP46" s="249">
        <v>0</v>
      </c>
      <c r="DQ46" s="249" t="s">
        <v>241</v>
      </c>
      <c r="DR46" s="249">
        <f t="shared" si="63"/>
        <v>0</v>
      </c>
      <c r="DS46" s="249">
        <v>0</v>
      </c>
      <c r="DT46" s="249">
        <v>0</v>
      </c>
      <c r="DU46" s="256">
        <f>IF(ISNA(VLOOKUP($B46,'[79]Evaluasi Pesanan Jan- Feb'!$B:$BG,30,FALSE)),0,((VLOOKUP($B46,'[79]Evaluasi Pesanan Jan- Feb'!$B:$BG,30,FALSE))))</f>
        <v>0</v>
      </c>
      <c r="DV46" s="256">
        <f>IF(ISNA(VLOOKUP($B46,'[79]Evaluasi Pesanan Jan- Feb'!$B:$BG,30,FALSE)),0,((VLOOKUP($B46,'[79]Evaluasi Pesanan Jan- Feb'!$B:$BG,30,FALSE))))</f>
        <v>0</v>
      </c>
    </row>
    <row r="47" spans="1:126" s="223" customFormat="1" x14ac:dyDescent="0.2">
      <c r="A47" s="237">
        <f t="shared" si="31"/>
        <v>44</v>
      </c>
      <c r="B47" s="241">
        <v>11000265</v>
      </c>
      <c r="C47" s="404" t="s">
        <v>586</v>
      </c>
      <c r="D47" s="258" t="s">
        <v>559</v>
      </c>
      <c r="E47" s="243">
        <v>50</v>
      </c>
      <c r="F47" s="240">
        <v>60000</v>
      </c>
      <c r="G47" s="241" t="s">
        <v>56</v>
      </c>
      <c r="H47" s="242">
        <v>8833</v>
      </c>
      <c r="I47" s="243">
        <f>IF(ISNA(VLOOKUP($B47,'[74]Pesanan '!$A:$AE,28,FALSE)),0,((VLOOKUP($B47,'[74]Pesanan '!$A:$AE,28,FALSE))))</f>
        <v>0</v>
      </c>
      <c r="J47" s="243">
        <f t="shared" si="32"/>
        <v>0</v>
      </c>
      <c r="K47" s="243">
        <f>IF(ISNA(VLOOKUP($B47,'[74]Pesanan '!$A:$AE,29,FALSE)),0,((VLOOKUP($B47,'[74]Pesanan '!$A:$AE,29,FALSE))))</f>
        <v>0</v>
      </c>
      <c r="L47" s="243">
        <f>IF(ISNA(VLOOKUP($B47,'[74]Pesanan '!$A:$AE,30,FALSE)),0,((VLOOKUP($B47,'[74]Pesanan '!$A:$AE,30,FALSE))))</f>
        <v>0</v>
      </c>
      <c r="M47" s="243">
        <f t="shared" si="33"/>
        <v>0</v>
      </c>
      <c r="N47" s="243">
        <f>IF(ISNA(VLOOKUP($B47,'[74]Pesanan '!$A:$AE,31,FALSE)),0,((VLOOKUP($B47,'[74]Pesanan '!$A:$AE,31,FALSE))))</f>
        <v>0</v>
      </c>
      <c r="O47" s="243">
        <f>IF(ISNA(VLOOKUP($B47,'[75]Rekap Realisasi Jan- Okt'!$A:$E,4,FALSE)),0,((VLOOKUP($B47,'[75]Rekap Realisasi Jan- Okt'!$A:$E,4,FALSE))))</f>
        <v>0</v>
      </c>
      <c r="P47" s="243">
        <f t="shared" si="34"/>
        <v>0</v>
      </c>
      <c r="Q47" s="243">
        <f>IF(ISNA(VLOOKUP($B47,'[75]Rekap Realisasi Jan- Okt'!$A:$E,5,FALSE)),0,((VLOOKUP($B47,'[75]Rekap Realisasi Jan- Okt'!$A:$E,5,FALSE))))</f>
        <v>0</v>
      </c>
      <c r="R47" s="243">
        <f t="shared" si="35"/>
        <v>0</v>
      </c>
      <c r="S47" s="243">
        <f t="shared" si="36"/>
        <v>0</v>
      </c>
      <c r="T47" s="243">
        <f t="shared" si="37"/>
        <v>0</v>
      </c>
      <c r="U47" s="244">
        <f t="shared" si="51"/>
        <v>0</v>
      </c>
      <c r="V47" s="243">
        <f t="shared" si="38"/>
        <v>0</v>
      </c>
      <c r="W47" s="243">
        <f t="shared" si="39"/>
        <v>0</v>
      </c>
      <c r="X47" s="243">
        <f t="shared" si="40"/>
        <v>0</v>
      </c>
      <c r="Y47" s="244">
        <f t="shared" si="15"/>
        <v>0</v>
      </c>
      <c r="Z47" s="245"/>
      <c r="AA47" s="245"/>
      <c r="AB47" s="245"/>
      <c r="AC47" s="245"/>
      <c r="AD47" s="245" t="s">
        <v>241</v>
      </c>
      <c r="AE47" s="245" t="s">
        <v>241</v>
      </c>
      <c r="AF47" s="245" t="s">
        <v>241</v>
      </c>
      <c r="AG47" s="245" t="s">
        <v>241</v>
      </c>
      <c r="AH47" s="245" t="s">
        <v>241</v>
      </c>
      <c r="AI47" s="245" t="s">
        <v>241</v>
      </c>
      <c r="AJ47" s="245" t="s">
        <v>241</v>
      </c>
      <c r="AK47" s="245" t="s">
        <v>241</v>
      </c>
      <c r="AL47" s="245"/>
      <c r="AM47" s="245"/>
      <c r="AN47" s="245"/>
      <c r="AO47" s="245"/>
      <c r="AP47" s="245" t="s">
        <v>241</v>
      </c>
      <c r="AQ47" s="245" t="s">
        <v>241</v>
      </c>
      <c r="AR47" s="245" t="s">
        <v>241</v>
      </c>
      <c r="AS47" s="245" t="s">
        <v>241</v>
      </c>
      <c r="AT47" s="245" t="s">
        <v>241</v>
      </c>
      <c r="AU47" s="245" t="s">
        <v>241</v>
      </c>
      <c r="AV47" s="245" t="s">
        <v>241</v>
      </c>
      <c r="AW47" s="245" t="s">
        <v>241</v>
      </c>
      <c r="AX47" s="245" t="s">
        <v>241</v>
      </c>
      <c r="AY47" s="245" t="s">
        <v>241</v>
      </c>
      <c r="AZ47" s="245" t="s">
        <v>241</v>
      </c>
      <c r="BA47" s="245" t="s">
        <v>241</v>
      </c>
      <c r="BB47" s="245" t="s">
        <v>241</v>
      </c>
      <c r="BC47" s="245" t="s">
        <v>241</v>
      </c>
      <c r="BD47" s="245" t="s">
        <v>241</v>
      </c>
      <c r="BE47" s="245" t="s">
        <v>241</v>
      </c>
      <c r="BF47" s="245" t="s">
        <v>241</v>
      </c>
      <c r="BG47" s="245" t="s">
        <v>241</v>
      </c>
      <c r="BH47" s="245" t="s">
        <v>241</v>
      </c>
      <c r="BI47" s="245" t="s">
        <v>241</v>
      </c>
      <c r="BJ47" s="249" t="s">
        <v>241</v>
      </c>
      <c r="BK47" s="249" t="s">
        <v>241</v>
      </c>
      <c r="BL47" s="249" t="s">
        <v>241</v>
      </c>
      <c r="BM47" s="249" t="s">
        <v>241</v>
      </c>
      <c r="BN47" s="249" t="s">
        <v>241</v>
      </c>
      <c r="BO47" s="249" t="s">
        <v>241</v>
      </c>
      <c r="BP47" s="249" t="s">
        <v>241</v>
      </c>
      <c r="BQ47" s="249" t="s">
        <v>241</v>
      </c>
      <c r="BR47" s="249" t="s">
        <v>241</v>
      </c>
      <c r="BS47" s="249" t="s">
        <v>241</v>
      </c>
      <c r="BT47" s="249" t="s">
        <v>241</v>
      </c>
      <c r="BU47" s="249" t="s">
        <v>241</v>
      </c>
      <c r="BV47" s="249" t="s">
        <v>241</v>
      </c>
      <c r="BW47" s="249" t="s">
        <v>241</v>
      </c>
      <c r="BX47" s="249" t="s">
        <v>241</v>
      </c>
      <c r="BY47" s="249" t="s">
        <v>241</v>
      </c>
      <c r="BZ47" s="249" t="s">
        <v>241</v>
      </c>
      <c r="CA47" s="249" t="s">
        <v>241</v>
      </c>
      <c r="CB47" s="249" t="s">
        <v>241</v>
      </c>
      <c r="CC47" s="249" t="s">
        <v>241</v>
      </c>
      <c r="CD47" s="249" t="s">
        <v>241</v>
      </c>
      <c r="CE47" s="249" t="s">
        <v>241</v>
      </c>
      <c r="CF47" s="249" t="s">
        <v>241</v>
      </c>
      <c r="CG47" s="249" t="s">
        <v>241</v>
      </c>
      <c r="CH47" s="243">
        <f>IF(ISNA(VLOOKUP($B47,[76]Sheet3!$B:$H,6,FALSE)),0,((VLOOKUP($B47,[76]Sheet3!$B:$H,6,FALSE))))</f>
        <v>0</v>
      </c>
      <c r="CI47" s="243">
        <f t="shared" si="52"/>
        <v>0</v>
      </c>
      <c r="CJ47" s="243">
        <f>IF(ISNA(VLOOKUP($B47,[76]Sheet3!$B:$H,7,FALSE)),0,((VLOOKUP($B47,[76]Sheet3!$B:$H,7,FALSE))))</f>
        <v>0</v>
      </c>
      <c r="CK47" s="244">
        <v>0</v>
      </c>
      <c r="CL47" s="249" t="s">
        <v>241</v>
      </c>
      <c r="CM47" s="249">
        <f t="shared" si="53"/>
        <v>0</v>
      </c>
      <c r="CN47" s="249"/>
      <c r="CO47" s="249">
        <f t="shared" si="54"/>
        <v>0</v>
      </c>
      <c r="CP47" s="249" t="s">
        <v>241</v>
      </c>
      <c r="CQ47" s="250">
        <f t="shared" si="55"/>
        <v>0</v>
      </c>
      <c r="CR47" s="249"/>
      <c r="CS47" s="251">
        <f t="shared" si="56"/>
        <v>0</v>
      </c>
      <c r="CT47" s="249" t="s">
        <v>241</v>
      </c>
      <c r="CU47" s="252">
        <f t="shared" si="57"/>
        <v>0</v>
      </c>
      <c r="CV47" s="273"/>
      <c r="CW47" s="253">
        <f t="shared" si="58"/>
        <v>0</v>
      </c>
      <c r="CX47" s="243">
        <f>IF(ISNA(VLOOKUP($B47,'[77]Jan- Mei'!$B:$F,4,FALSE)),0,((VLOOKUP($B47,'[77]Jan- Mei'!$B:$F,4,FALSE))))</f>
        <v>0</v>
      </c>
      <c r="CY47" s="243">
        <f t="shared" si="59"/>
        <v>0</v>
      </c>
      <c r="CZ47" s="243">
        <f>IF(ISNA(VLOOKUP($B47,'[77]Jan- Mei'!$B:$F,5,FALSE)),0,((VLOOKUP($B47,'[77]Jan- Mei'!$B:$F,5,FALSE))))</f>
        <v>0</v>
      </c>
      <c r="DA47" s="243" t="e">
        <f>IF(ISNA(VLOOKUP($B47,#REF!,6,FALSE)),0,((VLOOKUP($B47,#REF!,6,FALSE))))</f>
        <v>#REF!</v>
      </c>
      <c r="DB47" s="243" t="e">
        <f t="shared" si="60"/>
        <v>#REF!</v>
      </c>
      <c r="DC47" s="243" t="e">
        <f>IF(ISNA(VLOOKUP($B47,#REF!,7,FALSE)),0,((VLOOKUP($B47,#REF!,7,FALSE))))</f>
        <v>#REF!</v>
      </c>
      <c r="DD47" s="244" t="s">
        <v>241</v>
      </c>
      <c r="DE47" s="254" t="str">
        <f>IF(ISNA(VLOOKUP($B47,'[78]REAL SD BULAN'!$B:$AD,18,FALSE)),0,((VLOOKUP($B47,'[78]REAL SD BULAN'!$B:$AD,18,FALSE))))</f>
        <v>-</v>
      </c>
      <c r="DF47" s="249">
        <f>IF(ISNA(VLOOKUP($B47,'[78]REAL SD BULAN'!$B:$AD,19,FALSE)),0,((VLOOKUP($B47,'[78]REAL SD BULAN'!$B:$AD,19,FALSE))))</f>
        <v>0</v>
      </c>
      <c r="DG47" s="249">
        <f>IF(ISNA(VLOOKUP($B47,'[78]REAL SD BULAN'!$B:$AD,20,FALSE)),0,((VLOOKUP($B47,'[78]REAL SD BULAN'!$B:$AD,20,FALSE))))</f>
        <v>0</v>
      </c>
      <c r="DH47" s="249">
        <f>IF(ISNA(VLOOKUP($B47,'[78]REAL SD BULAN'!$B:$AD,21,FALSE)),0,((VLOOKUP($B47,'[78]REAL SD BULAN'!$B:$AD,21,FALSE))))</f>
        <v>0</v>
      </c>
      <c r="DI47" s="249" t="s">
        <v>241</v>
      </c>
      <c r="DJ47" s="249">
        <f t="shared" si="61"/>
        <v>0</v>
      </c>
      <c r="DK47" s="249">
        <v>0</v>
      </c>
      <c r="DL47" s="249">
        <v>0</v>
      </c>
      <c r="DM47" s="249" t="s">
        <v>241</v>
      </c>
      <c r="DN47" s="249">
        <f t="shared" si="62"/>
        <v>0</v>
      </c>
      <c r="DO47" s="249">
        <v>0</v>
      </c>
      <c r="DP47" s="249">
        <v>0</v>
      </c>
      <c r="DQ47" s="249" t="s">
        <v>241</v>
      </c>
      <c r="DR47" s="249">
        <f t="shared" si="63"/>
        <v>0</v>
      </c>
      <c r="DS47" s="249">
        <v>0</v>
      </c>
      <c r="DT47" s="249">
        <v>0</v>
      </c>
      <c r="DU47" s="256">
        <f>IF(ISNA(VLOOKUP($B47,'[79]Evaluasi Pesanan Jan- Feb'!$B:$BG,30,FALSE)),0,((VLOOKUP($B47,'[79]Evaluasi Pesanan Jan- Feb'!$B:$BG,30,FALSE))))</f>
        <v>0</v>
      </c>
      <c r="DV47" s="256">
        <f>IF(ISNA(VLOOKUP($B47,'[79]Evaluasi Pesanan Jan- Feb'!$B:$BG,30,FALSE)),0,((VLOOKUP($B47,'[79]Evaluasi Pesanan Jan- Feb'!$B:$BG,30,FALSE))))</f>
        <v>0</v>
      </c>
    </row>
    <row r="48" spans="1:126" s="223" customFormat="1" x14ac:dyDescent="0.2">
      <c r="A48" s="237">
        <f t="shared" si="31"/>
        <v>45</v>
      </c>
      <c r="B48" s="282">
        <v>11000267</v>
      </c>
      <c r="C48" s="410" t="s">
        <v>587</v>
      </c>
      <c r="D48" s="264" t="s">
        <v>559</v>
      </c>
      <c r="E48" s="272">
        <v>30</v>
      </c>
      <c r="F48" s="260">
        <v>30000</v>
      </c>
      <c r="G48" s="265" t="s">
        <v>56</v>
      </c>
      <c r="H48" s="242">
        <v>8277</v>
      </c>
      <c r="I48" s="243">
        <f>IF(ISNA(VLOOKUP($B48,'[74]Pesanan '!$A:$AE,28,FALSE)),0,((VLOOKUP($B48,'[74]Pesanan '!$A:$AE,28,FALSE))))</f>
        <v>0</v>
      </c>
      <c r="J48" s="243">
        <f t="shared" si="32"/>
        <v>0</v>
      </c>
      <c r="K48" s="243">
        <f>IF(ISNA(VLOOKUP($B48,'[74]Pesanan '!$A:$AE,29,FALSE)),0,((VLOOKUP($B48,'[74]Pesanan '!$A:$AE,29,FALSE))))</f>
        <v>0</v>
      </c>
      <c r="L48" s="243">
        <f>IF(ISNA(VLOOKUP($B48,'[74]Pesanan '!$A:$AE,30,FALSE)),0,((VLOOKUP($B48,'[74]Pesanan '!$A:$AE,30,FALSE))))</f>
        <v>0</v>
      </c>
      <c r="M48" s="243">
        <f t="shared" si="33"/>
        <v>0</v>
      </c>
      <c r="N48" s="243">
        <f>IF(ISNA(VLOOKUP($B48,'[74]Pesanan '!$A:$AE,31,FALSE)),0,((VLOOKUP($B48,'[74]Pesanan '!$A:$AE,31,FALSE))))</f>
        <v>0</v>
      </c>
      <c r="O48" s="243">
        <f>IF(ISNA(VLOOKUP($B48,'[75]Rekap Realisasi Jan- Okt'!$A:$E,4,FALSE)),0,((VLOOKUP($B48,'[75]Rekap Realisasi Jan- Okt'!$A:$E,4,FALSE))))</f>
        <v>0</v>
      </c>
      <c r="P48" s="243">
        <f t="shared" si="34"/>
        <v>0</v>
      </c>
      <c r="Q48" s="243">
        <f>IF(ISNA(VLOOKUP($B48,'[75]Rekap Realisasi Jan- Okt'!$A:$E,5,FALSE)),0,((VLOOKUP($B48,'[75]Rekap Realisasi Jan- Okt'!$A:$E,5,FALSE))))</f>
        <v>0</v>
      </c>
      <c r="R48" s="243">
        <f t="shared" si="35"/>
        <v>0</v>
      </c>
      <c r="S48" s="243">
        <f t="shared" si="36"/>
        <v>0</v>
      </c>
      <c r="T48" s="243">
        <f t="shared" si="37"/>
        <v>0</v>
      </c>
      <c r="U48" s="244">
        <f t="shared" si="51"/>
        <v>0</v>
      </c>
      <c r="V48" s="243">
        <f t="shared" si="38"/>
        <v>0</v>
      </c>
      <c r="W48" s="243">
        <f t="shared" si="39"/>
        <v>0</v>
      </c>
      <c r="X48" s="243">
        <f t="shared" si="40"/>
        <v>0</v>
      </c>
      <c r="Y48" s="244">
        <f t="shared" si="15"/>
        <v>0</v>
      </c>
      <c r="Z48" s="245"/>
      <c r="AA48" s="245"/>
      <c r="AB48" s="245"/>
      <c r="AC48" s="245"/>
      <c r="AD48" s="245" t="s">
        <v>241</v>
      </c>
      <c r="AE48" s="245" t="s">
        <v>241</v>
      </c>
      <c r="AF48" s="245" t="s">
        <v>241</v>
      </c>
      <c r="AG48" s="245" t="s">
        <v>241</v>
      </c>
      <c r="AH48" s="245" t="s">
        <v>241</v>
      </c>
      <c r="AI48" s="245" t="s">
        <v>241</v>
      </c>
      <c r="AJ48" s="245" t="s">
        <v>241</v>
      </c>
      <c r="AK48" s="245" t="s">
        <v>241</v>
      </c>
      <c r="AL48" s="245"/>
      <c r="AM48" s="245"/>
      <c r="AN48" s="245"/>
      <c r="AO48" s="245"/>
      <c r="AP48" s="245" t="s">
        <v>241</v>
      </c>
      <c r="AQ48" s="245" t="s">
        <v>241</v>
      </c>
      <c r="AR48" s="245" t="s">
        <v>241</v>
      </c>
      <c r="AS48" s="245" t="s">
        <v>241</v>
      </c>
      <c r="AT48" s="245" t="s">
        <v>241</v>
      </c>
      <c r="AU48" s="245" t="s">
        <v>241</v>
      </c>
      <c r="AV48" s="245" t="s">
        <v>241</v>
      </c>
      <c r="AW48" s="245" t="s">
        <v>241</v>
      </c>
      <c r="AX48" s="245" t="s">
        <v>241</v>
      </c>
      <c r="AY48" s="245" t="s">
        <v>241</v>
      </c>
      <c r="AZ48" s="245" t="s">
        <v>241</v>
      </c>
      <c r="BA48" s="245" t="s">
        <v>241</v>
      </c>
      <c r="BB48" s="245" t="s">
        <v>241</v>
      </c>
      <c r="BC48" s="245" t="s">
        <v>241</v>
      </c>
      <c r="BD48" s="245" t="s">
        <v>241</v>
      </c>
      <c r="BE48" s="245" t="s">
        <v>241</v>
      </c>
      <c r="BF48" s="245" t="s">
        <v>241</v>
      </c>
      <c r="BG48" s="245" t="s">
        <v>241</v>
      </c>
      <c r="BH48" s="245" t="s">
        <v>241</v>
      </c>
      <c r="BI48" s="245" t="s">
        <v>241</v>
      </c>
      <c r="BJ48" s="249" t="s">
        <v>241</v>
      </c>
      <c r="BK48" s="249" t="s">
        <v>241</v>
      </c>
      <c r="BL48" s="249" t="s">
        <v>241</v>
      </c>
      <c r="BM48" s="249" t="s">
        <v>241</v>
      </c>
      <c r="BN48" s="249" t="s">
        <v>241</v>
      </c>
      <c r="BO48" s="249" t="s">
        <v>241</v>
      </c>
      <c r="BP48" s="249" t="s">
        <v>241</v>
      </c>
      <c r="BQ48" s="249" t="s">
        <v>241</v>
      </c>
      <c r="BR48" s="249" t="s">
        <v>241</v>
      </c>
      <c r="BS48" s="249" t="s">
        <v>241</v>
      </c>
      <c r="BT48" s="249" t="s">
        <v>241</v>
      </c>
      <c r="BU48" s="249" t="s">
        <v>241</v>
      </c>
      <c r="BV48" s="249" t="s">
        <v>241</v>
      </c>
      <c r="BW48" s="249" t="s">
        <v>241</v>
      </c>
      <c r="BX48" s="249" t="s">
        <v>241</v>
      </c>
      <c r="BY48" s="249" t="s">
        <v>241</v>
      </c>
      <c r="BZ48" s="249" t="s">
        <v>241</v>
      </c>
      <c r="CA48" s="249" t="s">
        <v>241</v>
      </c>
      <c r="CB48" s="249" t="s">
        <v>241</v>
      </c>
      <c r="CC48" s="249" t="s">
        <v>241</v>
      </c>
      <c r="CD48" s="249" t="s">
        <v>241</v>
      </c>
      <c r="CE48" s="249" t="s">
        <v>241</v>
      </c>
      <c r="CF48" s="249" t="s">
        <v>241</v>
      </c>
      <c r="CG48" s="249" t="s">
        <v>241</v>
      </c>
      <c r="CH48" s="243">
        <f>IF(ISNA(VLOOKUP($B48,[76]Sheet3!$B:$H,6,FALSE)),0,((VLOOKUP($B48,[76]Sheet3!$B:$H,6,FALSE))))</f>
        <v>0</v>
      </c>
      <c r="CI48" s="243">
        <f t="shared" si="52"/>
        <v>0</v>
      </c>
      <c r="CJ48" s="243">
        <f>IF(ISNA(VLOOKUP($B48,[76]Sheet3!$B:$H,7,FALSE)),0,((VLOOKUP($B48,[76]Sheet3!$B:$H,7,FALSE))))</f>
        <v>0</v>
      </c>
      <c r="CK48" s="244">
        <v>0</v>
      </c>
      <c r="CL48" s="249" t="s">
        <v>241</v>
      </c>
      <c r="CM48" s="249">
        <f t="shared" si="53"/>
        <v>0</v>
      </c>
      <c r="CN48" s="249"/>
      <c r="CO48" s="249">
        <f t="shared" si="54"/>
        <v>0</v>
      </c>
      <c r="CP48" s="249" t="s">
        <v>241</v>
      </c>
      <c r="CQ48" s="250">
        <f t="shared" si="55"/>
        <v>0</v>
      </c>
      <c r="CR48" s="249"/>
      <c r="CS48" s="251">
        <f t="shared" si="56"/>
        <v>0</v>
      </c>
      <c r="CT48" s="249" t="s">
        <v>241</v>
      </c>
      <c r="CU48" s="252">
        <f t="shared" si="57"/>
        <v>0</v>
      </c>
      <c r="CV48" s="273"/>
      <c r="CW48" s="253">
        <f t="shared" si="58"/>
        <v>0</v>
      </c>
      <c r="CX48" s="243">
        <f>IF(ISNA(VLOOKUP($B48,'[77]Jan- Mei'!$B:$F,4,FALSE)),0,((VLOOKUP($B48,'[77]Jan- Mei'!$B:$F,4,FALSE))))</f>
        <v>0</v>
      </c>
      <c r="CY48" s="243">
        <f t="shared" si="59"/>
        <v>0</v>
      </c>
      <c r="CZ48" s="243">
        <f>IF(ISNA(VLOOKUP($B48,'[77]Jan- Mei'!$B:$F,5,FALSE)),0,((VLOOKUP($B48,'[77]Jan- Mei'!$B:$F,5,FALSE))))</f>
        <v>0</v>
      </c>
      <c r="DA48" s="243" t="e">
        <f>IF(ISNA(VLOOKUP($B48,#REF!,6,FALSE)),0,((VLOOKUP($B48,#REF!,6,FALSE))))</f>
        <v>#REF!</v>
      </c>
      <c r="DB48" s="243" t="e">
        <f t="shared" si="60"/>
        <v>#REF!</v>
      </c>
      <c r="DC48" s="243" t="e">
        <f>IF(ISNA(VLOOKUP($B48,#REF!,7,FALSE)),0,((VLOOKUP($B48,#REF!,7,FALSE))))</f>
        <v>#REF!</v>
      </c>
      <c r="DD48" s="244" t="s">
        <v>241</v>
      </c>
      <c r="DE48" s="254" t="str">
        <f>IF(ISNA(VLOOKUP($B48,'[78]REAL SD BULAN'!$B:$AD,18,FALSE)),0,((VLOOKUP($B48,'[78]REAL SD BULAN'!$B:$AD,18,FALSE))))</f>
        <v>-</v>
      </c>
      <c r="DF48" s="249">
        <f>IF(ISNA(VLOOKUP($B48,'[78]REAL SD BULAN'!$B:$AD,19,FALSE)),0,((VLOOKUP($B48,'[78]REAL SD BULAN'!$B:$AD,19,FALSE))))</f>
        <v>0</v>
      </c>
      <c r="DG48" s="249">
        <f>IF(ISNA(VLOOKUP($B48,'[78]REAL SD BULAN'!$B:$AD,20,FALSE)),0,((VLOOKUP($B48,'[78]REAL SD BULAN'!$B:$AD,20,FALSE))))</f>
        <v>0</v>
      </c>
      <c r="DH48" s="249">
        <f>IF(ISNA(VLOOKUP($B48,'[78]REAL SD BULAN'!$B:$AD,21,FALSE)),0,((VLOOKUP($B48,'[78]REAL SD BULAN'!$B:$AD,21,FALSE))))</f>
        <v>0</v>
      </c>
      <c r="DI48" s="249" t="s">
        <v>241</v>
      </c>
      <c r="DJ48" s="249">
        <f t="shared" si="61"/>
        <v>0</v>
      </c>
      <c r="DK48" s="249">
        <v>0</v>
      </c>
      <c r="DL48" s="249">
        <v>0</v>
      </c>
      <c r="DM48" s="249" t="s">
        <v>241</v>
      </c>
      <c r="DN48" s="249">
        <f t="shared" si="62"/>
        <v>0</v>
      </c>
      <c r="DO48" s="249">
        <v>0</v>
      </c>
      <c r="DP48" s="249">
        <v>0</v>
      </c>
      <c r="DQ48" s="249" t="s">
        <v>241</v>
      </c>
      <c r="DR48" s="249">
        <f t="shared" si="63"/>
        <v>0</v>
      </c>
      <c r="DS48" s="249">
        <v>0</v>
      </c>
      <c r="DT48" s="249">
        <v>0</v>
      </c>
      <c r="DU48" s="256">
        <f>IF(ISNA(VLOOKUP($B48,'[79]Evaluasi Pesanan Jan- Feb'!$B:$BG,30,FALSE)),0,((VLOOKUP($B48,'[79]Evaluasi Pesanan Jan- Feb'!$B:$BG,30,FALSE))))</f>
        <v>0</v>
      </c>
      <c r="DV48" s="256">
        <f>IF(ISNA(VLOOKUP($B48,'[79]Evaluasi Pesanan Jan- Feb'!$B:$BG,30,FALSE)),0,((VLOOKUP($B48,'[79]Evaluasi Pesanan Jan- Feb'!$B:$BG,30,FALSE))))</f>
        <v>0</v>
      </c>
    </row>
    <row r="49" spans="1:126" s="223" customFormat="1" ht="60" customHeight="1" x14ac:dyDescent="0.2">
      <c r="A49" s="237">
        <f t="shared" si="31"/>
        <v>46</v>
      </c>
      <c r="B49" s="282">
        <v>11000172</v>
      </c>
      <c r="C49" s="410" t="s">
        <v>588</v>
      </c>
      <c r="D49" s="264" t="s">
        <v>559</v>
      </c>
      <c r="E49" s="272">
        <v>30</v>
      </c>
      <c r="F49" s="240">
        <v>14667</v>
      </c>
      <c r="G49" s="265" t="s">
        <v>56</v>
      </c>
      <c r="H49" s="242">
        <v>27351</v>
      </c>
      <c r="I49" s="243">
        <f>IF(ISNA(VLOOKUP($B49,'[74]Pesanan '!$A:$AE,28,FALSE)),0,((VLOOKUP($B49,'[74]Pesanan '!$A:$AE,28,FALSE))))</f>
        <v>0</v>
      </c>
      <c r="J49" s="243">
        <f t="shared" si="32"/>
        <v>0</v>
      </c>
      <c r="K49" s="243">
        <f>IF(ISNA(VLOOKUP($B49,'[74]Pesanan '!$A:$AE,29,FALSE)),0,((VLOOKUP($B49,'[74]Pesanan '!$A:$AE,29,FALSE))))</f>
        <v>0</v>
      </c>
      <c r="L49" s="243">
        <f>IF(ISNA(VLOOKUP($B49,'[74]Pesanan '!$A:$AE,30,FALSE)),0,((VLOOKUP($B49,'[74]Pesanan '!$A:$AE,30,FALSE))))</f>
        <v>0</v>
      </c>
      <c r="M49" s="243">
        <f t="shared" si="33"/>
        <v>0</v>
      </c>
      <c r="N49" s="243">
        <f>IF(ISNA(VLOOKUP($B49,'[74]Pesanan '!$A:$AE,31,FALSE)),0,((VLOOKUP($B49,'[74]Pesanan '!$A:$AE,31,FALSE))))</f>
        <v>0</v>
      </c>
      <c r="O49" s="243">
        <f>IF(ISNA(VLOOKUP($B49,'[75]Rekap Realisasi Jan- Okt'!$A:$E,4,FALSE)),0,((VLOOKUP($B49,'[75]Rekap Realisasi Jan- Okt'!$A:$E,4,FALSE))))</f>
        <v>0</v>
      </c>
      <c r="P49" s="243">
        <f t="shared" si="34"/>
        <v>0</v>
      </c>
      <c r="Q49" s="243">
        <f>IF(ISNA(VLOOKUP($B49,'[75]Rekap Realisasi Jan- Okt'!$A:$E,5,FALSE)),0,((VLOOKUP($B49,'[75]Rekap Realisasi Jan- Okt'!$A:$E,5,FALSE))))</f>
        <v>0</v>
      </c>
      <c r="R49" s="243">
        <f t="shared" si="35"/>
        <v>0</v>
      </c>
      <c r="S49" s="243">
        <f t="shared" si="36"/>
        <v>0</v>
      </c>
      <c r="T49" s="243">
        <f t="shared" si="37"/>
        <v>0</v>
      </c>
      <c r="U49" s="244">
        <f t="shared" si="51"/>
        <v>0</v>
      </c>
      <c r="V49" s="243">
        <f t="shared" si="38"/>
        <v>0</v>
      </c>
      <c r="W49" s="243">
        <f t="shared" si="39"/>
        <v>0</v>
      </c>
      <c r="X49" s="243">
        <f t="shared" si="40"/>
        <v>0</v>
      </c>
      <c r="Y49" s="244">
        <f t="shared" si="15"/>
        <v>0</v>
      </c>
      <c r="Z49" s="245"/>
      <c r="AA49" s="245"/>
      <c r="AB49" s="245"/>
      <c r="AC49" s="245"/>
      <c r="AD49" s="245" t="s">
        <v>241</v>
      </c>
      <c r="AE49" s="245" t="s">
        <v>241</v>
      </c>
      <c r="AF49" s="245" t="s">
        <v>241</v>
      </c>
      <c r="AG49" s="245" t="s">
        <v>241</v>
      </c>
      <c r="AH49" s="245" t="s">
        <v>241</v>
      </c>
      <c r="AI49" s="245" t="s">
        <v>241</v>
      </c>
      <c r="AJ49" s="245" t="s">
        <v>241</v>
      </c>
      <c r="AK49" s="245" t="s">
        <v>241</v>
      </c>
      <c r="AL49" s="245"/>
      <c r="AM49" s="245"/>
      <c r="AN49" s="245"/>
      <c r="AO49" s="245"/>
      <c r="AP49" s="245" t="s">
        <v>241</v>
      </c>
      <c r="AQ49" s="245" t="s">
        <v>241</v>
      </c>
      <c r="AR49" s="245" t="s">
        <v>241</v>
      </c>
      <c r="AS49" s="245" t="s">
        <v>241</v>
      </c>
      <c r="AT49" s="245" t="s">
        <v>241</v>
      </c>
      <c r="AU49" s="245" t="s">
        <v>241</v>
      </c>
      <c r="AV49" s="245" t="s">
        <v>241</v>
      </c>
      <c r="AW49" s="245" t="s">
        <v>241</v>
      </c>
      <c r="AX49" s="245" t="s">
        <v>241</v>
      </c>
      <c r="AY49" s="245" t="s">
        <v>241</v>
      </c>
      <c r="AZ49" s="245" t="s">
        <v>241</v>
      </c>
      <c r="BA49" s="245" t="s">
        <v>241</v>
      </c>
      <c r="BB49" s="245" t="s">
        <v>241</v>
      </c>
      <c r="BC49" s="245" t="s">
        <v>241</v>
      </c>
      <c r="BD49" s="245" t="s">
        <v>241</v>
      </c>
      <c r="BE49" s="245" t="s">
        <v>241</v>
      </c>
      <c r="BF49" s="245" t="s">
        <v>241</v>
      </c>
      <c r="BG49" s="245" t="s">
        <v>241</v>
      </c>
      <c r="BH49" s="245" t="s">
        <v>241</v>
      </c>
      <c r="BI49" s="245" t="s">
        <v>241</v>
      </c>
      <c r="BJ49" s="249" t="s">
        <v>241</v>
      </c>
      <c r="BK49" s="249" t="s">
        <v>241</v>
      </c>
      <c r="BL49" s="249" t="s">
        <v>241</v>
      </c>
      <c r="BM49" s="249" t="s">
        <v>241</v>
      </c>
      <c r="BN49" s="249" t="s">
        <v>241</v>
      </c>
      <c r="BO49" s="249" t="s">
        <v>241</v>
      </c>
      <c r="BP49" s="249" t="s">
        <v>241</v>
      </c>
      <c r="BQ49" s="249" t="s">
        <v>241</v>
      </c>
      <c r="BR49" s="249" t="s">
        <v>241</v>
      </c>
      <c r="BS49" s="249" t="s">
        <v>241</v>
      </c>
      <c r="BT49" s="249" t="s">
        <v>241</v>
      </c>
      <c r="BU49" s="249" t="s">
        <v>241</v>
      </c>
      <c r="BV49" s="249" t="s">
        <v>241</v>
      </c>
      <c r="BW49" s="249" t="s">
        <v>241</v>
      </c>
      <c r="BX49" s="249" t="s">
        <v>241</v>
      </c>
      <c r="BY49" s="249" t="s">
        <v>241</v>
      </c>
      <c r="BZ49" s="249" t="s">
        <v>241</v>
      </c>
      <c r="CA49" s="249" t="s">
        <v>241</v>
      </c>
      <c r="CB49" s="249" t="s">
        <v>241</v>
      </c>
      <c r="CC49" s="249" t="s">
        <v>241</v>
      </c>
      <c r="CD49" s="249" t="s">
        <v>241</v>
      </c>
      <c r="CE49" s="249" t="s">
        <v>241</v>
      </c>
      <c r="CF49" s="249" t="s">
        <v>241</v>
      </c>
      <c r="CG49" s="249" t="s">
        <v>241</v>
      </c>
      <c r="CH49" s="243">
        <f>IF(ISNA(VLOOKUP($B49,[76]Sheet3!$B:$H,6,FALSE)),0,((VLOOKUP($B49,[76]Sheet3!$B:$H,6,FALSE))))</f>
        <v>0</v>
      </c>
      <c r="CI49" s="243">
        <f t="shared" si="52"/>
        <v>0</v>
      </c>
      <c r="CJ49" s="243">
        <f>IF(ISNA(VLOOKUP($B49,[76]Sheet3!$B:$H,7,FALSE)),0,((VLOOKUP($B49,[76]Sheet3!$B:$H,7,FALSE))))</f>
        <v>0</v>
      </c>
      <c r="CK49" s="244">
        <v>0</v>
      </c>
      <c r="CL49" s="249" t="s">
        <v>241</v>
      </c>
      <c r="CM49" s="249">
        <f t="shared" si="53"/>
        <v>0</v>
      </c>
      <c r="CN49" s="249"/>
      <c r="CO49" s="249">
        <f t="shared" si="54"/>
        <v>0</v>
      </c>
      <c r="CP49" s="249" t="s">
        <v>241</v>
      </c>
      <c r="CQ49" s="250">
        <f t="shared" si="55"/>
        <v>0</v>
      </c>
      <c r="CR49" s="249"/>
      <c r="CS49" s="251">
        <f t="shared" si="56"/>
        <v>0</v>
      </c>
      <c r="CT49" s="249" t="s">
        <v>241</v>
      </c>
      <c r="CU49" s="252">
        <f t="shared" si="57"/>
        <v>0</v>
      </c>
      <c r="CV49" s="273"/>
      <c r="CW49" s="253">
        <f t="shared" si="58"/>
        <v>0</v>
      </c>
      <c r="CX49" s="243">
        <f>IF(ISNA(VLOOKUP($B49,'[77]Jan- Mei'!$B:$F,4,FALSE)),0,((VLOOKUP($B49,'[77]Jan- Mei'!$B:$F,4,FALSE))))</f>
        <v>0</v>
      </c>
      <c r="CY49" s="243">
        <f t="shared" si="59"/>
        <v>0</v>
      </c>
      <c r="CZ49" s="243">
        <f>IF(ISNA(VLOOKUP($B49,'[77]Jan- Mei'!$B:$F,5,FALSE)),0,((VLOOKUP($B49,'[77]Jan- Mei'!$B:$F,5,FALSE))))</f>
        <v>0</v>
      </c>
      <c r="DA49" s="243" t="e">
        <f>IF(ISNA(VLOOKUP($B49,#REF!,6,FALSE)),0,((VLOOKUP($B49,#REF!,6,FALSE))))</f>
        <v>#REF!</v>
      </c>
      <c r="DB49" s="243" t="e">
        <f t="shared" si="60"/>
        <v>#REF!</v>
      </c>
      <c r="DC49" s="243" t="e">
        <f>IF(ISNA(VLOOKUP($B49,#REF!,7,FALSE)),0,((VLOOKUP($B49,#REF!,7,FALSE))))</f>
        <v>#REF!</v>
      </c>
      <c r="DD49" s="244" t="s">
        <v>241</v>
      </c>
      <c r="DE49" s="254" t="str">
        <f>IF(ISNA(VLOOKUP($B49,'[78]REAL SD BULAN'!$B:$AD,18,FALSE)),0,((VLOOKUP($B49,'[78]REAL SD BULAN'!$B:$AD,18,FALSE))))</f>
        <v>-</v>
      </c>
      <c r="DF49" s="249">
        <f>IF(ISNA(VLOOKUP($B49,'[78]REAL SD BULAN'!$B:$AD,19,FALSE)),0,((VLOOKUP($B49,'[78]REAL SD BULAN'!$B:$AD,19,FALSE))))</f>
        <v>0</v>
      </c>
      <c r="DG49" s="249">
        <f>IF(ISNA(VLOOKUP($B49,'[78]REAL SD BULAN'!$B:$AD,20,FALSE)),0,((VLOOKUP($B49,'[78]REAL SD BULAN'!$B:$AD,20,FALSE))))</f>
        <v>0</v>
      </c>
      <c r="DH49" s="249">
        <f>IF(ISNA(VLOOKUP($B49,'[78]REAL SD BULAN'!$B:$AD,21,FALSE)),0,((VLOOKUP($B49,'[78]REAL SD BULAN'!$B:$AD,21,FALSE))))</f>
        <v>0</v>
      </c>
      <c r="DI49" s="249" t="s">
        <v>241</v>
      </c>
      <c r="DJ49" s="249">
        <f t="shared" si="61"/>
        <v>0</v>
      </c>
      <c r="DK49" s="249">
        <v>0</v>
      </c>
      <c r="DL49" s="249">
        <v>0</v>
      </c>
      <c r="DM49" s="249" t="s">
        <v>241</v>
      </c>
      <c r="DN49" s="249">
        <f t="shared" si="62"/>
        <v>0</v>
      </c>
      <c r="DO49" s="249">
        <v>0</v>
      </c>
      <c r="DP49" s="249">
        <v>0</v>
      </c>
      <c r="DQ49" s="249" t="s">
        <v>241</v>
      </c>
      <c r="DR49" s="249">
        <f t="shared" si="63"/>
        <v>0</v>
      </c>
      <c r="DS49" s="249">
        <v>0</v>
      </c>
      <c r="DT49" s="249">
        <v>0</v>
      </c>
      <c r="DU49" s="256">
        <f>IF(ISNA(VLOOKUP($B49,'[79]Evaluasi Pesanan Jan- Feb'!$B:$BG,30,FALSE)),0,((VLOOKUP($B49,'[79]Evaluasi Pesanan Jan- Feb'!$B:$BG,30,FALSE))))</f>
        <v>0</v>
      </c>
      <c r="DV49" s="256">
        <f>IF(ISNA(VLOOKUP($B49,'[79]Evaluasi Pesanan Jan- Feb'!$B:$BG,30,FALSE)),0,((VLOOKUP($B49,'[79]Evaluasi Pesanan Jan- Feb'!$B:$BG,30,FALSE))))</f>
        <v>0</v>
      </c>
    </row>
    <row r="50" spans="1:126" s="223" customFormat="1" ht="42" customHeight="1" x14ac:dyDescent="0.2">
      <c r="A50" s="237">
        <f t="shared" si="31"/>
        <v>47</v>
      </c>
      <c r="B50" s="265" t="s">
        <v>589</v>
      </c>
      <c r="C50" s="410" t="s">
        <v>590</v>
      </c>
      <c r="D50" s="264" t="s">
        <v>559</v>
      </c>
      <c r="E50" s="272">
        <v>25</v>
      </c>
      <c r="F50" s="240">
        <v>1</v>
      </c>
      <c r="G50" s="265" t="s">
        <v>56</v>
      </c>
      <c r="H50" s="242">
        <v>0</v>
      </c>
      <c r="I50" s="243">
        <f>IF(ISNA(VLOOKUP($B50,'[74]Pesanan '!$A:$AE,28,FALSE)),0,((VLOOKUP($B50,'[74]Pesanan '!$A:$AE,28,FALSE))))</f>
        <v>0</v>
      </c>
      <c r="J50" s="243">
        <f t="shared" si="32"/>
        <v>0</v>
      </c>
      <c r="K50" s="243">
        <f>IF(ISNA(VLOOKUP($B50,'[74]Pesanan '!$A:$AE,29,FALSE)),0,((VLOOKUP($B50,'[74]Pesanan '!$A:$AE,29,FALSE))))</f>
        <v>0</v>
      </c>
      <c r="L50" s="243">
        <f>IF(ISNA(VLOOKUP($B50,'[74]Pesanan '!$A:$AE,30,FALSE)),0,((VLOOKUP($B50,'[74]Pesanan '!$A:$AE,30,FALSE))))</f>
        <v>0</v>
      </c>
      <c r="M50" s="243">
        <f t="shared" si="33"/>
        <v>0</v>
      </c>
      <c r="N50" s="243">
        <f>IF(ISNA(VLOOKUP($B50,'[74]Pesanan '!$A:$AE,31,FALSE)),0,((VLOOKUP($B50,'[74]Pesanan '!$A:$AE,31,FALSE))))</f>
        <v>0</v>
      </c>
      <c r="O50" s="243">
        <f>IF(ISNA(VLOOKUP($B50,'[75]Rekap Realisasi Jan- Okt'!$A:$E,4,FALSE)),0,((VLOOKUP($B50,'[75]Rekap Realisasi Jan- Okt'!$A:$E,4,FALSE))))</f>
        <v>0</v>
      </c>
      <c r="P50" s="243">
        <f t="shared" si="34"/>
        <v>0</v>
      </c>
      <c r="Q50" s="243">
        <f>IF(ISNA(VLOOKUP($B50,'[75]Rekap Realisasi Jan- Okt'!$A:$E,5,FALSE)),0,((VLOOKUP($B50,'[75]Rekap Realisasi Jan- Okt'!$A:$E,5,FALSE))))</f>
        <v>0</v>
      </c>
      <c r="R50" s="243">
        <f t="shared" si="35"/>
        <v>0</v>
      </c>
      <c r="S50" s="243">
        <f t="shared" si="36"/>
        <v>0</v>
      </c>
      <c r="T50" s="243">
        <f t="shared" si="37"/>
        <v>0</v>
      </c>
      <c r="U50" s="244">
        <f t="shared" si="51"/>
        <v>0</v>
      </c>
      <c r="V50" s="243">
        <f t="shared" si="38"/>
        <v>0</v>
      </c>
      <c r="W50" s="243">
        <f t="shared" si="39"/>
        <v>0</v>
      </c>
      <c r="X50" s="243">
        <f t="shared" si="40"/>
        <v>0</v>
      </c>
      <c r="Y50" s="244">
        <f t="shared" si="15"/>
        <v>0</v>
      </c>
      <c r="Z50" s="245"/>
      <c r="AA50" s="245"/>
      <c r="AB50" s="245"/>
      <c r="AC50" s="245"/>
      <c r="AD50" s="245" t="s">
        <v>241</v>
      </c>
      <c r="AE50" s="245" t="s">
        <v>241</v>
      </c>
      <c r="AF50" s="245" t="s">
        <v>241</v>
      </c>
      <c r="AG50" s="245" t="s">
        <v>241</v>
      </c>
      <c r="AH50" s="245" t="s">
        <v>241</v>
      </c>
      <c r="AI50" s="245" t="s">
        <v>241</v>
      </c>
      <c r="AJ50" s="245" t="s">
        <v>241</v>
      </c>
      <c r="AK50" s="245" t="s">
        <v>241</v>
      </c>
      <c r="AL50" s="245"/>
      <c r="AM50" s="245"/>
      <c r="AN50" s="245"/>
      <c r="AO50" s="245"/>
      <c r="AP50" s="245" t="s">
        <v>241</v>
      </c>
      <c r="AQ50" s="245" t="s">
        <v>241</v>
      </c>
      <c r="AR50" s="245" t="s">
        <v>241</v>
      </c>
      <c r="AS50" s="245" t="s">
        <v>241</v>
      </c>
      <c r="AT50" s="245" t="s">
        <v>241</v>
      </c>
      <c r="AU50" s="245" t="s">
        <v>241</v>
      </c>
      <c r="AV50" s="245" t="s">
        <v>241</v>
      </c>
      <c r="AW50" s="245" t="s">
        <v>241</v>
      </c>
      <c r="AX50" s="245" t="s">
        <v>241</v>
      </c>
      <c r="AY50" s="245" t="s">
        <v>241</v>
      </c>
      <c r="AZ50" s="245" t="s">
        <v>241</v>
      </c>
      <c r="BA50" s="245" t="s">
        <v>241</v>
      </c>
      <c r="BB50" s="245" t="s">
        <v>241</v>
      </c>
      <c r="BC50" s="245" t="s">
        <v>241</v>
      </c>
      <c r="BD50" s="245" t="s">
        <v>241</v>
      </c>
      <c r="BE50" s="245" t="s">
        <v>241</v>
      </c>
      <c r="BF50" s="245" t="s">
        <v>241</v>
      </c>
      <c r="BG50" s="245" t="s">
        <v>241</v>
      </c>
      <c r="BH50" s="245" t="s">
        <v>241</v>
      </c>
      <c r="BI50" s="245" t="s">
        <v>241</v>
      </c>
      <c r="BJ50" s="249" t="s">
        <v>241</v>
      </c>
      <c r="BK50" s="249" t="s">
        <v>241</v>
      </c>
      <c r="BL50" s="249" t="s">
        <v>241</v>
      </c>
      <c r="BM50" s="249" t="s">
        <v>241</v>
      </c>
      <c r="BN50" s="249" t="s">
        <v>241</v>
      </c>
      <c r="BO50" s="249" t="s">
        <v>241</v>
      </c>
      <c r="BP50" s="249" t="s">
        <v>241</v>
      </c>
      <c r="BQ50" s="249" t="s">
        <v>241</v>
      </c>
      <c r="BR50" s="249" t="s">
        <v>241</v>
      </c>
      <c r="BS50" s="249" t="s">
        <v>241</v>
      </c>
      <c r="BT50" s="249" t="s">
        <v>241</v>
      </c>
      <c r="BU50" s="249" t="s">
        <v>241</v>
      </c>
      <c r="BV50" s="249" t="s">
        <v>241</v>
      </c>
      <c r="BW50" s="249" t="s">
        <v>241</v>
      </c>
      <c r="BX50" s="249" t="s">
        <v>241</v>
      </c>
      <c r="BY50" s="249" t="s">
        <v>241</v>
      </c>
      <c r="BZ50" s="249" t="s">
        <v>241</v>
      </c>
      <c r="CA50" s="249" t="s">
        <v>241</v>
      </c>
      <c r="CB50" s="249" t="s">
        <v>241</v>
      </c>
      <c r="CC50" s="249" t="s">
        <v>241</v>
      </c>
      <c r="CD50" s="249" t="s">
        <v>241</v>
      </c>
      <c r="CE50" s="249" t="s">
        <v>241</v>
      </c>
      <c r="CF50" s="249" t="s">
        <v>241</v>
      </c>
      <c r="CG50" s="249" t="s">
        <v>241</v>
      </c>
      <c r="CH50" s="243">
        <f>IF(ISNA(VLOOKUP($B50,[76]Sheet3!$B:$H,6,FALSE)),0,((VLOOKUP($B50,[76]Sheet3!$B:$H,6,FALSE))))</f>
        <v>0</v>
      </c>
      <c r="CI50" s="243">
        <f t="shared" si="52"/>
        <v>0</v>
      </c>
      <c r="CJ50" s="243">
        <f>IF(ISNA(VLOOKUP($B50,[76]Sheet3!$B:$H,7,FALSE)),0,((VLOOKUP($B50,[76]Sheet3!$B:$H,7,FALSE))))</f>
        <v>0</v>
      </c>
      <c r="CK50" s="244">
        <v>0</v>
      </c>
      <c r="CL50" s="249" t="s">
        <v>241</v>
      </c>
      <c r="CM50" s="249">
        <f t="shared" si="53"/>
        <v>0</v>
      </c>
      <c r="CN50" s="249"/>
      <c r="CO50" s="249">
        <f t="shared" si="54"/>
        <v>0</v>
      </c>
      <c r="CP50" s="249" t="s">
        <v>241</v>
      </c>
      <c r="CQ50" s="250">
        <f t="shared" si="55"/>
        <v>0</v>
      </c>
      <c r="CR50" s="249"/>
      <c r="CS50" s="251">
        <f t="shared" si="56"/>
        <v>0</v>
      </c>
      <c r="CT50" s="249" t="s">
        <v>241</v>
      </c>
      <c r="CU50" s="252">
        <f t="shared" si="57"/>
        <v>0</v>
      </c>
      <c r="CV50" s="276"/>
      <c r="CW50" s="253">
        <f t="shared" si="58"/>
        <v>0</v>
      </c>
      <c r="CX50" s="243">
        <f>IF(ISNA(VLOOKUP($B50,'[77]Jan- Mei'!$B:$F,4,FALSE)),0,((VLOOKUP($B50,'[77]Jan- Mei'!$B:$F,4,FALSE))))</f>
        <v>0</v>
      </c>
      <c r="CY50" s="243">
        <f t="shared" si="59"/>
        <v>0</v>
      </c>
      <c r="CZ50" s="243">
        <f>IF(ISNA(VLOOKUP($B50,'[77]Jan- Mei'!$B:$F,5,FALSE)),0,((VLOOKUP($B50,'[77]Jan- Mei'!$B:$F,5,FALSE))))</f>
        <v>0</v>
      </c>
      <c r="DA50" s="243" t="e">
        <f>IF(ISNA(VLOOKUP($B50,#REF!,6,FALSE)),0,((VLOOKUP($B50,#REF!,6,FALSE))))</f>
        <v>#REF!</v>
      </c>
      <c r="DB50" s="243" t="e">
        <f t="shared" si="60"/>
        <v>#REF!</v>
      </c>
      <c r="DC50" s="243" t="e">
        <f>IF(ISNA(VLOOKUP($B50,#REF!,7,FALSE)),0,((VLOOKUP($B50,#REF!,7,FALSE))))</f>
        <v>#REF!</v>
      </c>
      <c r="DD50" s="244" t="s">
        <v>241</v>
      </c>
      <c r="DE50" s="254" t="str">
        <f>IF(ISNA(VLOOKUP($B50,'[78]REAL SD BULAN'!$B:$AD,18,FALSE)),0,((VLOOKUP($B50,'[78]REAL SD BULAN'!$B:$AD,18,FALSE))))</f>
        <v>-</v>
      </c>
      <c r="DF50" s="249">
        <f>IF(ISNA(VLOOKUP($B50,'[78]REAL SD BULAN'!$B:$AD,19,FALSE)),0,((VLOOKUP($B50,'[78]REAL SD BULAN'!$B:$AD,19,FALSE))))</f>
        <v>0</v>
      </c>
      <c r="DG50" s="249">
        <f>IF(ISNA(VLOOKUP($B50,'[78]REAL SD BULAN'!$B:$AD,20,FALSE)),0,((VLOOKUP($B50,'[78]REAL SD BULAN'!$B:$AD,20,FALSE))))</f>
        <v>0</v>
      </c>
      <c r="DH50" s="249">
        <f>IF(ISNA(VLOOKUP($B50,'[78]REAL SD BULAN'!$B:$AD,21,FALSE)),0,((VLOOKUP($B50,'[78]REAL SD BULAN'!$B:$AD,21,FALSE))))</f>
        <v>0</v>
      </c>
      <c r="DI50" s="249" t="s">
        <v>241</v>
      </c>
      <c r="DJ50" s="249">
        <f t="shared" si="61"/>
        <v>0</v>
      </c>
      <c r="DK50" s="249">
        <v>0</v>
      </c>
      <c r="DL50" s="249">
        <v>0</v>
      </c>
      <c r="DM50" s="249" t="s">
        <v>241</v>
      </c>
      <c r="DN50" s="249">
        <f t="shared" si="62"/>
        <v>0</v>
      </c>
      <c r="DO50" s="249">
        <v>0</v>
      </c>
      <c r="DP50" s="249">
        <v>0</v>
      </c>
      <c r="DQ50" s="249" t="s">
        <v>241</v>
      </c>
      <c r="DR50" s="249">
        <f t="shared" si="63"/>
        <v>0</v>
      </c>
      <c r="DS50" s="249">
        <v>0</v>
      </c>
      <c r="DT50" s="249">
        <v>0</v>
      </c>
      <c r="DU50" s="256">
        <f>IF(ISNA(VLOOKUP($B50,'[79]Evaluasi Pesanan Jan- Feb'!$B:$BG,30,FALSE)),0,((VLOOKUP($B50,'[79]Evaluasi Pesanan Jan- Feb'!$B:$BG,30,FALSE))))</f>
        <v>0</v>
      </c>
      <c r="DV50" s="256">
        <f>IF(ISNA(VLOOKUP($B50,'[79]Evaluasi Pesanan Jan- Feb'!$B:$BG,30,FALSE)),0,((VLOOKUP($B50,'[79]Evaluasi Pesanan Jan- Feb'!$B:$BG,30,FALSE))))</f>
        <v>0</v>
      </c>
    </row>
    <row r="51" spans="1:126" s="223" customFormat="1" ht="84" customHeight="1" x14ac:dyDescent="0.2">
      <c r="A51" s="237">
        <f t="shared" si="31"/>
        <v>48</v>
      </c>
      <c r="B51" s="265">
        <v>11001488</v>
      </c>
      <c r="C51" s="410" t="s">
        <v>594</v>
      </c>
      <c r="D51" s="264" t="s">
        <v>559</v>
      </c>
      <c r="E51" s="272">
        <v>1</v>
      </c>
      <c r="F51" s="240">
        <v>1</v>
      </c>
      <c r="G51" s="265" t="s">
        <v>252</v>
      </c>
      <c r="H51" s="242">
        <v>1</v>
      </c>
      <c r="I51" s="243">
        <f>IF(ISNA(VLOOKUP($B51,'[74]Pesanan '!$A:$AE,28,FALSE)),0,((VLOOKUP($B51,'[74]Pesanan '!$A:$AE,28,FALSE))))</f>
        <v>0</v>
      </c>
      <c r="J51" s="243">
        <f t="shared" si="32"/>
        <v>0</v>
      </c>
      <c r="K51" s="243">
        <f>IF(ISNA(VLOOKUP($B51,'[74]Pesanan '!$A:$AE,29,FALSE)),0,((VLOOKUP($B51,'[74]Pesanan '!$A:$AE,29,FALSE))))</f>
        <v>0</v>
      </c>
      <c r="L51" s="243">
        <f>IF(ISNA(VLOOKUP($B51,'[74]Pesanan '!$A:$AE,30,FALSE)),0,((VLOOKUP($B51,'[74]Pesanan '!$A:$AE,30,FALSE))))</f>
        <v>0</v>
      </c>
      <c r="M51" s="243">
        <f t="shared" si="33"/>
        <v>0</v>
      </c>
      <c r="N51" s="243">
        <f>IF(ISNA(VLOOKUP($B51,'[74]Pesanan '!$A:$AE,31,FALSE)),0,((VLOOKUP($B51,'[74]Pesanan '!$A:$AE,31,FALSE))))</f>
        <v>0</v>
      </c>
      <c r="O51" s="243">
        <f>IF(ISNA(VLOOKUP($B51,'[75]Rekap Realisasi Jan- Okt'!$A:$E,4,FALSE)),0,((VLOOKUP($B51,'[75]Rekap Realisasi Jan- Okt'!$A:$E,4,FALSE))))</f>
        <v>0</v>
      </c>
      <c r="P51" s="243">
        <f t="shared" si="34"/>
        <v>0</v>
      </c>
      <c r="Q51" s="243">
        <f>IF(ISNA(VLOOKUP($B51,'[75]Rekap Realisasi Jan- Okt'!$A:$E,5,FALSE)),0,((VLOOKUP($B51,'[75]Rekap Realisasi Jan- Okt'!$A:$E,5,FALSE))))</f>
        <v>0</v>
      </c>
      <c r="R51" s="243">
        <f t="shared" si="35"/>
        <v>0</v>
      </c>
      <c r="S51" s="243">
        <f t="shared" si="36"/>
        <v>0</v>
      </c>
      <c r="T51" s="243">
        <f t="shared" si="37"/>
        <v>0</v>
      </c>
      <c r="U51" s="244">
        <f t="shared" si="51"/>
        <v>0</v>
      </c>
      <c r="V51" s="243">
        <f t="shared" si="38"/>
        <v>0</v>
      </c>
      <c r="W51" s="243">
        <f t="shared" si="39"/>
        <v>0</v>
      </c>
      <c r="X51" s="243">
        <f t="shared" si="40"/>
        <v>0</v>
      </c>
      <c r="Y51" s="244">
        <f t="shared" si="15"/>
        <v>0</v>
      </c>
      <c r="Z51" s="245"/>
      <c r="AA51" s="245"/>
      <c r="AB51" s="245"/>
      <c r="AC51" s="245"/>
      <c r="AD51" s="245" t="s">
        <v>241</v>
      </c>
      <c r="AE51" s="245" t="s">
        <v>241</v>
      </c>
      <c r="AF51" s="245" t="s">
        <v>241</v>
      </c>
      <c r="AG51" s="245" t="s">
        <v>241</v>
      </c>
      <c r="AH51" s="245" t="s">
        <v>241</v>
      </c>
      <c r="AI51" s="245" t="s">
        <v>241</v>
      </c>
      <c r="AJ51" s="245" t="s">
        <v>241</v>
      </c>
      <c r="AK51" s="245" t="s">
        <v>241</v>
      </c>
      <c r="AL51" s="245"/>
      <c r="AM51" s="245"/>
      <c r="AN51" s="245"/>
      <c r="AO51" s="245"/>
      <c r="AP51" s="245" t="s">
        <v>241</v>
      </c>
      <c r="AQ51" s="245" t="s">
        <v>241</v>
      </c>
      <c r="AR51" s="245" t="s">
        <v>241</v>
      </c>
      <c r="AS51" s="245" t="s">
        <v>241</v>
      </c>
      <c r="AT51" s="245" t="s">
        <v>241</v>
      </c>
      <c r="AU51" s="245" t="s">
        <v>241</v>
      </c>
      <c r="AV51" s="245" t="s">
        <v>241</v>
      </c>
      <c r="AW51" s="245" t="s">
        <v>241</v>
      </c>
      <c r="AX51" s="245" t="s">
        <v>241</v>
      </c>
      <c r="AY51" s="245" t="s">
        <v>241</v>
      </c>
      <c r="AZ51" s="245" t="s">
        <v>241</v>
      </c>
      <c r="BA51" s="245" t="s">
        <v>241</v>
      </c>
      <c r="BB51" s="245" t="s">
        <v>241</v>
      </c>
      <c r="BC51" s="245" t="s">
        <v>241</v>
      </c>
      <c r="BD51" s="245" t="s">
        <v>241</v>
      </c>
      <c r="BE51" s="245" t="s">
        <v>241</v>
      </c>
      <c r="BF51" s="245" t="s">
        <v>241</v>
      </c>
      <c r="BG51" s="245" t="s">
        <v>241</v>
      </c>
      <c r="BH51" s="245" t="s">
        <v>241</v>
      </c>
      <c r="BI51" s="245" t="s">
        <v>241</v>
      </c>
      <c r="BJ51" s="249" t="s">
        <v>241</v>
      </c>
      <c r="BK51" s="249" t="s">
        <v>241</v>
      </c>
      <c r="BL51" s="249" t="s">
        <v>241</v>
      </c>
      <c r="BM51" s="249" t="s">
        <v>241</v>
      </c>
      <c r="BN51" s="249" t="s">
        <v>241</v>
      </c>
      <c r="BO51" s="249" t="s">
        <v>241</v>
      </c>
      <c r="BP51" s="249" t="s">
        <v>241</v>
      </c>
      <c r="BQ51" s="249" t="s">
        <v>241</v>
      </c>
      <c r="BR51" s="249" t="s">
        <v>241</v>
      </c>
      <c r="BS51" s="249" t="s">
        <v>241</v>
      </c>
      <c r="BT51" s="249" t="s">
        <v>241</v>
      </c>
      <c r="BU51" s="249" t="s">
        <v>241</v>
      </c>
      <c r="BV51" s="249" t="s">
        <v>241</v>
      </c>
      <c r="BW51" s="249" t="s">
        <v>241</v>
      </c>
      <c r="BX51" s="249" t="s">
        <v>241</v>
      </c>
      <c r="BY51" s="249" t="s">
        <v>241</v>
      </c>
      <c r="BZ51" s="249" t="s">
        <v>241</v>
      </c>
      <c r="CA51" s="249" t="s">
        <v>241</v>
      </c>
      <c r="CB51" s="249" t="s">
        <v>241</v>
      </c>
      <c r="CC51" s="249" t="s">
        <v>241</v>
      </c>
      <c r="CD51" s="249" t="s">
        <v>241</v>
      </c>
      <c r="CE51" s="249" t="s">
        <v>241</v>
      </c>
      <c r="CF51" s="249" t="s">
        <v>241</v>
      </c>
      <c r="CG51" s="249" t="s">
        <v>241</v>
      </c>
      <c r="CH51" s="243">
        <f>IF(ISNA(VLOOKUP($B51,[76]Sheet3!$B:$H,6,FALSE)),0,((VLOOKUP($B51,[76]Sheet3!$B:$H,6,FALSE))))</f>
        <v>0</v>
      </c>
      <c r="CI51" s="243">
        <f t="shared" si="52"/>
        <v>0</v>
      </c>
      <c r="CJ51" s="243">
        <f>IF(ISNA(VLOOKUP($B51,[76]Sheet3!$B:$H,7,FALSE)),0,((VLOOKUP($B51,[76]Sheet3!$B:$H,7,FALSE))))</f>
        <v>0</v>
      </c>
      <c r="CK51" s="244">
        <v>0</v>
      </c>
      <c r="CL51" s="249" t="s">
        <v>241</v>
      </c>
      <c r="CM51" s="249">
        <f t="shared" si="53"/>
        <v>0</v>
      </c>
      <c r="CN51" s="249"/>
      <c r="CO51" s="249">
        <f t="shared" si="54"/>
        <v>0</v>
      </c>
      <c r="CP51" s="249" t="s">
        <v>241</v>
      </c>
      <c r="CQ51" s="250">
        <f t="shared" si="55"/>
        <v>0</v>
      </c>
      <c r="CR51" s="249"/>
      <c r="CS51" s="251">
        <f t="shared" si="56"/>
        <v>0</v>
      </c>
      <c r="CT51" s="249" t="s">
        <v>241</v>
      </c>
      <c r="CU51" s="252">
        <f t="shared" si="57"/>
        <v>0</v>
      </c>
      <c r="CV51" s="276"/>
      <c r="CW51" s="253">
        <f t="shared" si="58"/>
        <v>0</v>
      </c>
      <c r="CX51" s="243">
        <f>IF(ISNA(VLOOKUP($B51,'[77]Jan- Mei'!$B:$F,4,FALSE)),0,((VLOOKUP($B51,'[77]Jan- Mei'!$B:$F,4,FALSE))))</f>
        <v>0</v>
      </c>
      <c r="CY51" s="243">
        <f t="shared" si="59"/>
        <v>0</v>
      </c>
      <c r="CZ51" s="243">
        <f>IF(ISNA(VLOOKUP($B51,'[77]Jan- Mei'!$B:$F,5,FALSE)),0,((VLOOKUP($B51,'[77]Jan- Mei'!$B:$F,5,FALSE))))</f>
        <v>0</v>
      </c>
      <c r="DA51" s="243" t="e">
        <f>IF(ISNA(VLOOKUP($B51,#REF!,6,FALSE)),0,((VLOOKUP($B51,#REF!,6,FALSE))))</f>
        <v>#REF!</v>
      </c>
      <c r="DB51" s="243" t="e">
        <f t="shared" si="60"/>
        <v>#REF!</v>
      </c>
      <c r="DC51" s="243" t="e">
        <f>IF(ISNA(VLOOKUP($B51,#REF!,7,FALSE)),0,((VLOOKUP($B51,#REF!,7,FALSE))))</f>
        <v>#REF!</v>
      </c>
      <c r="DD51" s="244" t="s">
        <v>241</v>
      </c>
      <c r="DE51" s="254" t="str">
        <f>IF(ISNA(VLOOKUP($B51,'[78]REAL SD BULAN'!$B:$AD,18,FALSE)),0,((VLOOKUP($B51,'[78]REAL SD BULAN'!$B:$AD,18,FALSE))))</f>
        <v>-</v>
      </c>
      <c r="DF51" s="249">
        <f>IF(ISNA(VLOOKUP($B51,'[78]REAL SD BULAN'!$B:$AD,19,FALSE)),0,((VLOOKUP($B51,'[78]REAL SD BULAN'!$B:$AD,19,FALSE))))</f>
        <v>0</v>
      </c>
      <c r="DG51" s="249">
        <f>IF(ISNA(VLOOKUP($B51,'[78]REAL SD BULAN'!$B:$AD,20,FALSE)),0,((VLOOKUP($B51,'[78]REAL SD BULAN'!$B:$AD,20,FALSE))))</f>
        <v>0</v>
      </c>
      <c r="DH51" s="249">
        <f>IF(ISNA(VLOOKUP($B51,'[78]REAL SD BULAN'!$B:$AD,21,FALSE)),0,((VLOOKUP($B51,'[78]REAL SD BULAN'!$B:$AD,21,FALSE))))</f>
        <v>0</v>
      </c>
      <c r="DI51" s="249" t="s">
        <v>241</v>
      </c>
      <c r="DJ51" s="249">
        <f t="shared" si="61"/>
        <v>0</v>
      </c>
      <c r="DK51" s="249">
        <v>0</v>
      </c>
      <c r="DL51" s="249">
        <v>0</v>
      </c>
      <c r="DM51" s="249" t="s">
        <v>241</v>
      </c>
      <c r="DN51" s="250" t="e">
        <f>DO51*F51</f>
        <v>#REF!</v>
      </c>
      <c r="DO51" s="251" t="e">
        <f>CY51-DB51</f>
        <v>#REF!</v>
      </c>
      <c r="DP51" s="251" t="e">
        <f>DN51*H51</f>
        <v>#REF!</v>
      </c>
      <c r="DQ51" s="249" t="s">
        <v>241</v>
      </c>
      <c r="DR51" s="249">
        <f t="shared" si="63"/>
        <v>0</v>
      </c>
      <c r="DS51" s="249">
        <v>0</v>
      </c>
      <c r="DT51" s="249">
        <v>0</v>
      </c>
      <c r="DU51" s="256">
        <f>IF(ISNA(VLOOKUP($B51,'[79]Evaluasi Pesanan Jan- Feb'!$B:$BG,30,FALSE)),0,((VLOOKUP($B51,'[79]Evaluasi Pesanan Jan- Feb'!$B:$BG,30,FALSE))))</f>
        <v>0</v>
      </c>
      <c r="DV51" s="256">
        <f>IF(ISNA(VLOOKUP($B51,'[79]Evaluasi Pesanan Jan- Feb'!$B:$BG,30,FALSE)),0,((VLOOKUP($B51,'[79]Evaluasi Pesanan Jan- Feb'!$B:$BG,30,FALSE))))</f>
        <v>0</v>
      </c>
    </row>
    <row r="52" spans="1:126" s="223" customFormat="1" ht="16" x14ac:dyDescent="0.2">
      <c r="A52" s="237">
        <f t="shared" ref="A52:A115" si="64">A51+1</f>
        <v>49</v>
      </c>
      <c r="B52" s="237">
        <v>11000145</v>
      </c>
      <c r="C52" s="405" t="s">
        <v>55</v>
      </c>
      <c r="D52" s="264" t="s">
        <v>603</v>
      </c>
      <c r="E52" s="240">
        <v>100</v>
      </c>
      <c r="F52" s="240">
        <v>5000</v>
      </c>
      <c r="G52" s="241" t="s">
        <v>56</v>
      </c>
      <c r="H52" s="242">
        <v>46858</v>
      </c>
      <c r="I52" s="243"/>
      <c r="J52" s="243">
        <f t="shared" ref="J52:J66" si="65">I52/F52*0.98</f>
        <v>0</v>
      </c>
      <c r="K52" s="243"/>
      <c r="L52" s="243">
        <v>0</v>
      </c>
      <c r="M52" s="243">
        <v>0</v>
      </c>
      <c r="N52" s="243">
        <v>0</v>
      </c>
      <c r="O52" s="243"/>
      <c r="P52" s="243">
        <v>0</v>
      </c>
      <c r="Q52" s="243">
        <v>0</v>
      </c>
      <c r="R52" s="243">
        <v>0</v>
      </c>
      <c r="S52" s="243">
        <f t="shared" ref="S52:S73" si="66">M52-P52</f>
        <v>0</v>
      </c>
      <c r="T52" s="243">
        <f t="shared" ref="T52:T73" si="67">N52-Q52</f>
        <v>0</v>
      </c>
      <c r="U52" s="244">
        <f t="shared" si="51"/>
        <v>0</v>
      </c>
      <c r="V52" s="243">
        <f t="shared" si="38"/>
        <v>0</v>
      </c>
      <c r="W52" s="243">
        <f t="shared" si="39"/>
        <v>0</v>
      </c>
      <c r="X52" s="243">
        <f t="shared" si="40"/>
        <v>0</v>
      </c>
      <c r="Y52" s="244">
        <f t="shared" si="15"/>
        <v>0</v>
      </c>
      <c r="Z52" s="245"/>
      <c r="AA52" s="245"/>
      <c r="AB52" s="245"/>
      <c r="AC52" s="245"/>
      <c r="AD52" s="245" t="s">
        <v>241</v>
      </c>
      <c r="AE52" s="245" t="s">
        <v>241</v>
      </c>
      <c r="AF52" s="245" t="s">
        <v>241</v>
      </c>
      <c r="AG52" s="245" t="s">
        <v>241</v>
      </c>
      <c r="AH52" s="245" t="s">
        <v>241</v>
      </c>
      <c r="AI52" s="245" t="s">
        <v>241</v>
      </c>
      <c r="AJ52" s="245" t="s">
        <v>241</v>
      </c>
      <c r="AK52" s="245" t="s">
        <v>241</v>
      </c>
      <c r="AL52" s="245"/>
      <c r="AM52" s="245"/>
      <c r="AN52" s="245"/>
      <c r="AO52" s="245"/>
      <c r="AP52" s="245" t="s">
        <v>241</v>
      </c>
      <c r="AQ52" s="245" t="s">
        <v>241</v>
      </c>
      <c r="AR52" s="245" t="s">
        <v>241</v>
      </c>
      <c r="AS52" s="245" t="s">
        <v>241</v>
      </c>
      <c r="AT52" s="245" t="s">
        <v>241</v>
      </c>
      <c r="AU52" s="245" t="s">
        <v>241</v>
      </c>
      <c r="AV52" s="245" t="s">
        <v>241</v>
      </c>
      <c r="AW52" s="245" t="s">
        <v>241</v>
      </c>
      <c r="AX52" s="245" t="s">
        <v>241</v>
      </c>
      <c r="AY52" s="245" t="s">
        <v>241</v>
      </c>
      <c r="AZ52" s="245" t="s">
        <v>241</v>
      </c>
      <c r="BA52" s="245" t="s">
        <v>241</v>
      </c>
      <c r="BB52" s="245" t="s">
        <v>241</v>
      </c>
      <c r="BC52" s="245" t="s">
        <v>241</v>
      </c>
      <c r="BD52" s="245" t="s">
        <v>241</v>
      </c>
      <c r="BE52" s="245" t="s">
        <v>241</v>
      </c>
      <c r="BF52" s="245" t="s">
        <v>241</v>
      </c>
      <c r="BG52" s="245" t="s">
        <v>241</v>
      </c>
      <c r="BH52" s="245" t="s">
        <v>241</v>
      </c>
      <c r="BI52" s="245" t="s">
        <v>241</v>
      </c>
      <c r="BJ52" s="249" t="s">
        <v>241</v>
      </c>
      <c r="BK52" s="249" t="s">
        <v>241</v>
      </c>
      <c r="BL52" s="249" t="s">
        <v>241</v>
      </c>
      <c r="BM52" s="249" t="s">
        <v>241</v>
      </c>
      <c r="BN52" s="249" t="s">
        <v>241</v>
      </c>
      <c r="BO52" s="249" t="s">
        <v>241</v>
      </c>
      <c r="BP52" s="249" t="s">
        <v>241</v>
      </c>
      <c r="BQ52" s="249" t="s">
        <v>241</v>
      </c>
      <c r="BR52" s="249" t="s">
        <v>241</v>
      </c>
      <c r="BS52" s="249" t="s">
        <v>241</v>
      </c>
      <c r="BT52" s="249" t="s">
        <v>241</v>
      </c>
      <c r="BU52" s="249" t="s">
        <v>241</v>
      </c>
      <c r="BV52" s="249" t="s">
        <v>241</v>
      </c>
      <c r="BW52" s="249" t="s">
        <v>241</v>
      </c>
      <c r="BX52" s="249" t="s">
        <v>241</v>
      </c>
      <c r="BY52" s="249" t="s">
        <v>241</v>
      </c>
      <c r="BZ52" s="249" t="s">
        <v>241</v>
      </c>
      <c r="CA52" s="249" t="s">
        <v>241</v>
      </c>
      <c r="CB52" s="249" t="s">
        <v>241</v>
      </c>
      <c r="CC52" s="249" t="s">
        <v>241</v>
      </c>
      <c r="CD52" s="249" t="s">
        <v>241</v>
      </c>
      <c r="CE52" s="249" t="s">
        <v>241</v>
      </c>
      <c r="CF52" s="249" t="s">
        <v>241</v>
      </c>
      <c r="CG52" s="249" t="s">
        <v>241</v>
      </c>
      <c r="CH52" s="243">
        <v>0</v>
      </c>
      <c r="CI52" s="243">
        <f t="shared" si="52"/>
        <v>0</v>
      </c>
      <c r="CJ52" s="243">
        <v>0</v>
      </c>
      <c r="CK52" s="244">
        <v>0</v>
      </c>
      <c r="CL52" s="249" t="s">
        <v>241</v>
      </c>
      <c r="CM52" s="249">
        <f t="shared" si="53"/>
        <v>0</v>
      </c>
      <c r="CN52" s="249"/>
      <c r="CO52" s="249">
        <f t="shared" si="54"/>
        <v>0</v>
      </c>
      <c r="CP52" s="249" t="s">
        <v>241</v>
      </c>
      <c r="CQ52" s="250">
        <f t="shared" si="55"/>
        <v>0</v>
      </c>
      <c r="CR52" s="249"/>
      <c r="CS52" s="251">
        <f t="shared" si="56"/>
        <v>0</v>
      </c>
      <c r="CT52" s="249" t="s">
        <v>241</v>
      </c>
      <c r="CU52" s="252">
        <f t="shared" si="57"/>
        <v>0</v>
      </c>
      <c r="CV52" s="273"/>
      <c r="CW52" s="253">
        <f t="shared" si="58"/>
        <v>0</v>
      </c>
      <c r="CX52" s="243">
        <v>0</v>
      </c>
      <c r="CY52" s="243">
        <f t="shared" si="59"/>
        <v>0</v>
      </c>
      <c r="CZ52" s="243">
        <v>0</v>
      </c>
      <c r="DA52" s="243">
        <v>0</v>
      </c>
      <c r="DB52" s="243">
        <v>0</v>
      </c>
      <c r="DC52" s="243">
        <v>0</v>
      </c>
      <c r="DD52" s="244">
        <v>0</v>
      </c>
      <c r="DE52" s="249">
        <v>0</v>
      </c>
      <c r="DF52" s="249">
        <v>0</v>
      </c>
      <c r="DG52" s="249">
        <v>0</v>
      </c>
      <c r="DH52" s="249">
        <v>0</v>
      </c>
      <c r="DI52" s="249" t="s">
        <v>241</v>
      </c>
      <c r="DJ52" s="249">
        <f t="shared" si="61"/>
        <v>0</v>
      </c>
      <c r="DK52" s="249">
        <v>0</v>
      </c>
      <c r="DL52" s="249">
        <v>0</v>
      </c>
      <c r="DM52" s="249" t="s">
        <v>241</v>
      </c>
      <c r="DN52" s="249">
        <f t="shared" ref="DN52:DN67" si="68">DO52*CV52</f>
        <v>0</v>
      </c>
      <c r="DO52" s="249">
        <v>0</v>
      </c>
      <c r="DP52" s="249">
        <v>0</v>
      </c>
      <c r="DQ52" s="249" t="s">
        <v>241</v>
      </c>
      <c r="DR52" s="249">
        <f t="shared" si="63"/>
        <v>0</v>
      </c>
      <c r="DS52" s="249">
        <v>0</v>
      </c>
      <c r="DT52" s="249">
        <v>0</v>
      </c>
      <c r="DU52" s="269" t="str">
        <f>IF(ISNA(VLOOKUP($B52,'[79]Evaluasi Pesanan Jan- Feb'!$B:$BG,30,FALSE)),0,((VLOOKUP($B52,'[79]Evaluasi Pesanan Jan- Feb'!$B:$BG,30,FALSE))))</f>
        <v>Adanya Masalah pada proses produksi sehingga perlu dilakukan B1</v>
      </c>
      <c r="DV52" s="269" t="str">
        <f>IF(ISNA(VLOOKUP($B52,'[79]Evaluasi Pesanan Jan- Feb'!$B:$BG,41,FALSE)),0,((VLOOKUP($B52,'[79]Evaluasi Pesanan Jan- Feb'!$B:$BG,41,FALSE))))</f>
        <v>Rendemen Produk hanyan 96%  secara total keselurihan ( qty ini hanya B1)</v>
      </c>
    </row>
    <row r="53" spans="1:126" s="223" customFormat="1" ht="40.5" customHeight="1" x14ac:dyDescent="0.2">
      <c r="A53" s="237">
        <f t="shared" si="64"/>
        <v>50</v>
      </c>
      <c r="B53" s="237">
        <v>11000167</v>
      </c>
      <c r="C53" s="407" t="s">
        <v>89</v>
      </c>
      <c r="D53" s="264" t="s">
        <v>603</v>
      </c>
      <c r="E53" s="240">
        <v>100</v>
      </c>
      <c r="F53" s="240">
        <v>7500</v>
      </c>
      <c r="G53" s="265" t="s">
        <v>56</v>
      </c>
      <c r="H53" s="242">
        <v>37965</v>
      </c>
      <c r="I53" s="243"/>
      <c r="J53" s="243">
        <f t="shared" si="65"/>
        <v>0</v>
      </c>
      <c r="K53" s="243"/>
      <c r="L53" s="243">
        <v>0</v>
      </c>
      <c r="M53" s="243">
        <v>0</v>
      </c>
      <c r="N53" s="243">
        <v>0</v>
      </c>
      <c r="O53" s="243"/>
      <c r="P53" s="243">
        <v>0</v>
      </c>
      <c r="Q53" s="243">
        <v>0</v>
      </c>
      <c r="R53" s="243">
        <v>0</v>
      </c>
      <c r="S53" s="243">
        <f t="shared" si="66"/>
        <v>0</v>
      </c>
      <c r="T53" s="243">
        <f t="shared" si="67"/>
        <v>0</v>
      </c>
      <c r="U53" s="244">
        <f t="shared" si="51"/>
        <v>0</v>
      </c>
      <c r="V53" s="243">
        <f t="shared" si="38"/>
        <v>0</v>
      </c>
      <c r="W53" s="243">
        <f t="shared" si="39"/>
        <v>0</v>
      </c>
      <c r="X53" s="243">
        <f t="shared" si="40"/>
        <v>0</v>
      </c>
      <c r="Y53" s="244">
        <f t="shared" si="15"/>
        <v>0</v>
      </c>
      <c r="Z53" s="245"/>
      <c r="AA53" s="245"/>
      <c r="AB53" s="245"/>
      <c r="AC53" s="245"/>
      <c r="AD53" s="245" t="s">
        <v>241</v>
      </c>
      <c r="AE53" s="245" t="s">
        <v>241</v>
      </c>
      <c r="AF53" s="245" t="s">
        <v>241</v>
      </c>
      <c r="AG53" s="245" t="s">
        <v>241</v>
      </c>
      <c r="AH53" s="245" t="s">
        <v>241</v>
      </c>
      <c r="AI53" s="245" t="s">
        <v>241</v>
      </c>
      <c r="AJ53" s="245" t="s">
        <v>241</v>
      </c>
      <c r="AK53" s="245" t="s">
        <v>241</v>
      </c>
      <c r="AL53" s="245"/>
      <c r="AM53" s="245"/>
      <c r="AN53" s="245"/>
      <c r="AO53" s="245"/>
      <c r="AP53" s="245" t="s">
        <v>241</v>
      </c>
      <c r="AQ53" s="245" t="s">
        <v>241</v>
      </c>
      <c r="AR53" s="245" t="s">
        <v>241</v>
      </c>
      <c r="AS53" s="245" t="s">
        <v>241</v>
      </c>
      <c r="AT53" s="245" t="s">
        <v>241</v>
      </c>
      <c r="AU53" s="245" t="s">
        <v>241</v>
      </c>
      <c r="AV53" s="245" t="s">
        <v>241</v>
      </c>
      <c r="AW53" s="245" t="s">
        <v>241</v>
      </c>
      <c r="AX53" s="245" t="s">
        <v>241</v>
      </c>
      <c r="AY53" s="245" t="s">
        <v>241</v>
      </c>
      <c r="AZ53" s="245" t="s">
        <v>241</v>
      </c>
      <c r="BA53" s="245" t="s">
        <v>241</v>
      </c>
      <c r="BB53" s="245" t="s">
        <v>241</v>
      </c>
      <c r="BC53" s="245" t="s">
        <v>241</v>
      </c>
      <c r="BD53" s="245" t="s">
        <v>241</v>
      </c>
      <c r="BE53" s="245" t="s">
        <v>241</v>
      </c>
      <c r="BF53" s="245" t="s">
        <v>241</v>
      </c>
      <c r="BG53" s="245" t="s">
        <v>241</v>
      </c>
      <c r="BH53" s="245" t="s">
        <v>241</v>
      </c>
      <c r="BI53" s="245" t="s">
        <v>241</v>
      </c>
      <c r="BJ53" s="249" t="s">
        <v>241</v>
      </c>
      <c r="BK53" s="249" t="s">
        <v>241</v>
      </c>
      <c r="BL53" s="249" t="s">
        <v>241</v>
      </c>
      <c r="BM53" s="249" t="s">
        <v>241</v>
      </c>
      <c r="BN53" s="249" t="s">
        <v>241</v>
      </c>
      <c r="BO53" s="249" t="s">
        <v>241</v>
      </c>
      <c r="BP53" s="249" t="s">
        <v>241</v>
      </c>
      <c r="BQ53" s="249" t="s">
        <v>241</v>
      </c>
      <c r="BR53" s="249" t="s">
        <v>241</v>
      </c>
      <c r="BS53" s="249" t="s">
        <v>241</v>
      </c>
      <c r="BT53" s="249" t="s">
        <v>241</v>
      </c>
      <c r="BU53" s="249" t="s">
        <v>241</v>
      </c>
      <c r="BV53" s="249" t="s">
        <v>241</v>
      </c>
      <c r="BW53" s="249" t="s">
        <v>241</v>
      </c>
      <c r="BX53" s="249" t="s">
        <v>241</v>
      </c>
      <c r="BY53" s="249" t="s">
        <v>241</v>
      </c>
      <c r="BZ53" s="249" t="s">
        <v>241</v>
      </c>
      <c r="CA53" s="249" t="s">
        <v>241</v>
      </c>
      <c r="CB53" s="249" t="s">
        <v>241</v>
      </c>
      <c r="CC53" s="249" t="s">
        <v>241</v>
      </c>
      <c r="CD53" s="249" t="s">
        <v>241</v>
      </c>
      <c r="CE53" s="249" t="s">
        <v>241</v>
      </c>
      <c r="CF53" s="249" t="s">
        <v>241</v>
      </c>
      <c r="CG53" s="249" t="s">
        <v>241</v>
      </c>
      <c r="CH53" s="243">
        <v>0</v>
      </c>
      <c r="CI53" s="243">
        <f t="shared" si="52"/>
        <v>0</v>
      </c>
      <c r="CJ53" s="243">
        <v>0</v>
      </c>
      <c r="CK53" s="244">
        <v>0</v>
      </c>
      <c r="CL53" s="249" t="s">
        <v>241</v>
      </c>
      <c r="CM53" s="249">
        <f t="shared" si="53"/>
        <v>0</v>
      </c>
      <c r="CN53" s="249"/>
      <c r="CO53" s="249">
        <f t="shared" si="54"/>
        <v>0</v>
      </c>
      <c r="CP53" s="249" t="s">
        <v>241</v>
      </c>
      <c r="CQ53" s="250">
        <f t="shared" si="55"/>
        <v>0</v>
      </c>
      <c r="CR53" s="249"/>
      <c r="CS53" s="251">
        <f t="shared" si="56"/>
        <v>0</v>
      </c>
      <c r="CT53" s="249" t="s">
        <v>241</v>
      </c>
      <c r="CU53" s="252">
        <f t="shared" si="57"/>
        <v>0</v>
      </c>
      <c r="CV53" s="273"/>
      <c r="CW53" s="253">
        <f t="shared" si="58"/>
        <v>0</v>
      </c>
      <c r="CX53" s="243">
        <v>0</v>
      </c>
      <c r="CY53" s="243">
        <f t="shared" si="59"/>
        <v>0</v>
      </c>
      <c r="CZ53" s="243">
        <v>0</v>
      </c>
      <c r="DA53" s="243">
        <v>0</v>
      </c>
      <c r="DB53" s="243">
        <f t="shared" ref="DB53:DB67" si="69">DA53/F53</f>
        <v>0</v>
      </c>
      <c r="DC53" s="243">
        <v>0</v>
      </c>
      <c r="DD53" s="244">
        <v>0</v>
      </c>
      <c r="DE53" s="249">
        <v>0</v>
      </c>
      <c r="DF53" s="249">
        <v>0</v>
      </c>
      <c r="DG53" s="249">
        <v>0</v>
      </c>
      <c r="DH53" s="249">
        <v>0</v>
      </c>
      <c r="DI53" s="249" t="s">
        <v>241</v>
      </c>
      <c r="DJ53" s="249">
        <f t="shared" si="61"/>
        <v>0</v>
      </c>
      <c r="DK53" s="249">
        <v>0</v>
      </c>
      <c r="DL53" s="249">
        <v>0</v>
      </c>
      <c r="DM53" s="249" t="s">
        <v>241</v>
      </c>
      <c r="DN53" s="249">
        <f t="shared" si="68"/>
        <v>0</v>
      </c>
      <c r="DO53" s="249">
        <v>0</v>
      </c>
      <c r="DP53" s="249">
        <v>0</v>
      </c>
      <c r="DQ53" s="249" t="s">
        <v>241</v>
      </c>
      <c r="DR53" s="249">
        <f t="shared" si="63"/>
        <v>0</v>
      </c>
      <c r="DS53" s="249">
        <v>0</v>
      </c>
      <c r="DT53" s="249">
        <v>0</v>
      </c>
      <c r="DU53" s="269" t="str">
        <f>IF(ISNA(VLOOKUP($B53,'[79]Evaluasi Pesanan Jan- Feb'!$B:$BG,30,FALSE)),0,((VLOOKUP($B53,'[79]Evaluasi Pesanan Jan- Feb'!$B:$BG,30,FALSE))))</f>
        <v>Baru dilakukan trial dengan fasilitas banjaran sehingga 3 batch pertama perlu dilakukan set up berhenti serta adanya kekurangan bahan baku Chlorpromazine baru datang 19 Feb 2021</v>
      </c>
      <c r="DV53" s="269" t="str">
        <f>IF(ISNA(VLOOKUP($B53,'[79]Evaluasi Pesanan Jan- Feb'!$B:$BG,41,FALSE)),0,((VLOOKUP($B53,'[79]Evaluasi Pesanan Jan- Feb'!$B:$BG,41,FALSE))))</f>
        <v>bahan baku Chlorpromazine baru datang tgl. 19 Feb2021 dan masih menunggu FDC YELLOW  NO. 5, LAKE</v>
      </c>
    </row>
    <row r="54" spans="1:126" s="221" customFormat="1" ht="16" x14ac:dyDescent="0.2">
      <c r="A54" s="237">
        <f t="shared" si="64"/>
        <v>51</v>
      </c>
      <c r="B54" s="237">
        <v>11000182</v>
      </c>
      <c r="C54" s="407" t="s">
        <v>99</v>
      </c>
      <c r="D54" s="264" t="s">
        <v>603</v>
      </c>
      <c r="E54" s="240">
        <v>100</v>
      </c>
      <c r="F54" s="240">
        <v>16000</v>
      </c>
      <c r="G54" s="265" t="s">
        <v>56</v>
      </c>
      <c r="H54" s="242">
        <v>10818</v>
      </c>
      <c r="I54" s="243"/>
      <c r="J54" s="243">
        <f t="shared" si="65"/>
        <v>0</v>
      </c>
      <c r="K54" s="243"/>
      <c r="L54" s="243">
        <v>0</v>
      </c>
      <c r="M54" s="243">
        <v>0</v>
      </c>
      <c r="N54" s="243">
        <v>0</v>
      </c>
      <c r="O54" s="243">
        <v>0</v>
      </c>
      <c r="P54" s="243">
        <v>0</v>
      </c>
      <c r="Q54" s="243">
        <v>0</v>
      </c>
      <c r="R54" s="243">
        <f t="shared" ref="R54:R73" si="70">L54-O54</f>
        <v>0</v>
      </c>
      <c r="S54" s="243">
        <f t="shared" si="66"/>
        <v>0</v>
      </c>
      <c r="T54" s="243">
        <f t="shared" si="67"/>
        <v>0</v>
      </c>
      <c r="U54" s="244">
        <f t="shared" si="51"/>
        <v>0</v>
      </c>
      <c r="V54" s="243">
        <f t="shared" si="38"/>
        <v>0</v>
      </c>
      <c r="W54" s="243">
        <f t="shared" si="39"/>
        <v>0</v>
      </c>
      <c r="X54" s="243">
        <f t="shared" si="40"/>
        <v>0</v>
      </c>
      <c r="Y54" s="244">
        <f t="shared" si="15"/>
        <v>0</v>
      </c>
      <c r="Z54" s="245"/>
      <c r="AA54" s="245"/>
      <c r="AB54" s="245"/>
      <c r="AC54" s="245"/>
      <c r="AD54" s="245" t="s">
        <v>241</v>
      </c>
      <c r="AE54" s="245" t="s">
        <v>241</v>
      </c>
      <c r="AF54" s="245" t="s">
        <v>241</v>
      </c>
      <c r="AG54" s="245" t="s">
        <v>241</v>
      </c>
      <c r="AH54" s="245" t="s">
        <v>241</v>
      </c>
      <c r="AI54" s="245" t="s">
        <v>241</v>
      </c>
      <c r="AJ54" s="245" t="s">
        <v>241</v>
      </c>
      <c r="AK54" s="245" t="s">
        <v>241</v>
      </c>
      <c r="AL54" s="245"/>
      <c r="AM54" s="245"/>
      <c r="AN54" s="245"/>
      <c r="AO54" s="245"/>
      <c r="AP54" s="245" t="s">
        <v>241</v>
      </c>
      <c r="AQ54" s="245" t="s">
        <v>241</v>
      </c>
      <c r="AR54" s="245" t="s">
        <v>241</v>
      </c>
      <c r="AS54" s="245" t="s">
        <v>241</v>
      </c>
      <c r="AT54" s="245" t="s">
        <v>241</v>
      </c>
      <c r="AU54" s="245" t="s">
        <v>241</v>
      </c>
      <c r="AV54" s="245" t="s">
        <v>241</v>
      </c>
      <c r="AW54" s="245" t="s">
        <v>241</v>
      </c>
      <c r="AX54" s="245" t="s">
        <v>241</v>
      </c>
      <c r="AY54" s="245" t="s">
        <v>241</v>
      </c>
      <c r="AZ54" s="245" t="s">
        <v>241</v>
      </c>
      <c r="BA54" s="245" t="s">
        <v>241</v>
      </c>
      <c r="BB54" s="245" t="s">
        <v>241</v>
      </c>
      <c r="BC54" s="245" t="s">
        <v>241</v>
      </c>
      <c r="BD54" s="245" t="s">
        <v>241</v>
      </c>
      <c r="BE54" s="245" t="s">
        <v>241</v>
      </c>
      <c r="BF54" s="245" t="s">
        <v>241</v>
      </c>
      <c r="BG54" s="245" t="s">
        <v>241</v>
      </c>
      <c r="BH54" s="245" t="s">
        <v>241</v>
      </c>
      <c r="BI54" s="245" t="s">
        <v>241</v>
      </c>
      <c r="BJ54" s="249" t="s">
        <v>241</v>
      </c>
      <c r="BK54" s="249" t="s">
        <v>241</v>
      </c>
      <c r="BL54" s="249" t="s">
        <v>241</v>
      </c>
      <c r="BM54" s="249" t="s">
        <v>241</v>
      </c>
      <c r="BN54" s="249" t="s">
        <v>241</v>
      </c>
      <c r="BO54" s="249" t="s">
        <v>241</v>
      </c>
      <c r="BP54" s="249" t="s">
        <v>241</v>
      </c>
      <c r="BQ54" s="249" t="s">
        <v>241</v>
      </c>
      <c r="BR54" s="249" t="s">
        <v>241</v>
      </c>
      <c r="BS54" s="249" t="s">
        <v>241</v>
      </c>
      <c r="BT54" s="249" t="s">
        <v>241</v>
      </c>
      <c r="BU54" s="249" t="s">
        <v>241</v>
      </c>
      <c r="BV54" s="249" t="s">
        <v>241</v>
      </c>
      <c r="BW54" s="249" t="s">
        <v>241</v>
      </c>
      <c r="BX54" s="249" t="s">
        <v>241</v>
      </c>
      <c r="BY54" s="249" t="s">
        <v>241</v>
      </c>
      <c r="BZ54" s="249" t="s">
        <v>241</v>
      </c>
      <c r="CA54" s="249" t="s">
        <v>241</v>
      </c>
      <c r="CB54" s="249" t="s">
        <v>241</v>
      </c>
      <c r="CC54" s="249" t="s">
        <v>241</v>
      </c>
      <c r="CD54" s="249" t="s">
        <v>241</v>
      </c>
      <c r="CE54" s="249" t="s">
        <v>241</v>
      </c>
      <c r="CF54" s="249" t="s">
        <v>241</v>
      </c>
      <c r="CG54" s="249" t="s">
        <v>241</v>
      </c>
      <c r="CH54" s="243">
        <v>0</v>
      </c>
      <c r="CI54" s="243">
        <f t="shared" si="52"/>
        <v>0</v>
      </c>
      <c r="CJ54" s="243">
        <v>0</v>
      </c>
      <c r="CK54" s="244">
        <v>0</v>
      </c>
      <c r="CL54" s="249" t="s">
        <v>241</v>
      </c>
      <c r="CM54" s="249">
        <f t="shared" si="53"/>
        <v>0</v>
      </c>
      <c r="CN54" s="249"/>
      <c r="CO54" s="249">
        <f t="shared" si="54"/>
        <v>0</v>
      </c>
      <c r="CP54" s="249" t="s">
        <v>241</v>
      </c>
      <c r="CQ54" s="250">
        <f t="shared" si="55"/>
        <v>0</v>
      </c>
      <c r="CR54" s="249"/>
      <c r="CS54" s="251">
        <f t="shared" si="56"/>
        <v>0</v>
      </c>
      <c r="CT54" s="249" t="s">
        <v>241</v>
      </c>
      <c r="CU54" s="252">
        <f t="shared" si="57"/>
        <v>0</v>
      </c>
      <c r="CV54" s="273"/>
      <c r="CW54" s="253">
        <f t="shared" si="58"/>
        <v>0</v>
      </c>
      <c r="CX54" s="243">
        <v>0</v>
      </c>
      <c r="CY54" s="243">
        <f t="shared" si="59"/>
        <v>0</v>
      </c>
      <c r="CZ54" s="243">
        <v>0</v>
      </c>
      <c r="DA54" s="243">
        <v>0</v>
      </c>
      <c r="DB54" s="243">
        <f t="shared" si="69"/>
        <v>0</v>
      </c>
      <c r="DC54" s="243">
        <v>0</v>
      </c>
      <c r="DD54" s="244">
        <v>0</v>
      </c>
      <c r="DE54" s="254" t="str">
        <f>IF(ISNA(VLOOKUP($B54,'[78]REAL SD BULAN'!$B:$AD,18,FALSE)),0,((VLOOKUP($B54,'[78]REAL SD BULAN'!$B:$AD,18,FALSE))))</f>
        <v>-</v>
      </c>
      <c r="DF54" s="249">
        <f>IF(ISNA(VLOOKUP($B54,'[78]REAL SD BULAN'!$B:$AD,19,FALSE)),0,((VLOOKUP($B54,'[78]REAL SD BULAN'!$B:$AD,19,FALSE))))</f>
        <v>0</v>
      </c>
      <c r="DG54" s="249">
        <f>IF(ISNA(VLOOKUP($B54,'[78]REAL SD BULAN'!$B:$AD,20,FALSE)),0,((VLOOKUP($B54,'[78]REAL SD BULAN'!$B:$AD,20,FALSE))))</f>
        <v>0</v>
      </c>
      <c r="DH54" s="249">
        <f>IF(ISNA(VLOOKUP($B54,'[78]REAL SD BULAN'!$B:$AD,21,FALSE)),0,((VLOOKUP($B54,'[78]REAL SD BULAN'!$B:$AD,21,FALSE))))</f>
        <v>0</v>
      </c>
      <c r="DI54" s="249" t="s">
        <v>241</v>
      </c>
      <c r="DJ54" s="249">
        <f t="shared" si="61"/>
        <v>0</v>
      </c>
      <c r="DK54" s="249">
        <v>0</v>
      </c>
      <c r="DL54" s="249">
        <v>0</v>
      </c>
      <c r="DM54" s="249" t="s">
        <v>241</v>
      </c>
      <c r="DN54" s="249">
        <f t="shared" si="68"/>
        <v>0</v>
      </c>
      <c r="DO54" s="249">
        <v>0</v>
      </c>
      <c r="DP54" s="249">
        <v>0</v>
      </c>
      <c r="DQ54" s="249" t="s">
        <v>241</v>
      </c>
      <c r="DR54" s="249">
        <f t="shared" si="63"/>
        <v>0</v>
      </c>
      <c r="DS54" s="249">
        <v>0</v>
      </c>
      <c r="DT54" s="249">
        <v>0</v>
      </c>
      <c r="DU54" s="269" t="str">
        <f>IF(ISNA(VLOOKUP($B54,'[79]Evaluasi Pesanan Jan- Feb'!$B:$BG,30,FALSE)),0,((VLOOKUP($B54,'[79]Evaluasi Pesanan Jan- Feb'!$B:$BG,30,FALSE))))</f>
        <v xml:space="preserve">Adanya Proses Migrasi Plant Bandung ke Banjaran </v>
      </c>
      <c r="DV54" s="269" t="str">
        <f>IF(ISNA(VLOOKUP($B54,'[79]Evaluasi Pesanan Jan- Feb'!$B:$BG,41,FALSE)),0,((VLOOKUP($B54,'[79]Evaluasi Pesanan Jan- Feb'!$B:$BG,41,FALSE))))</f>
        <v>Stok NDC tinggi sehingga Proses Granulasi di tunda diganti dengan produk prioritas</v>
      </c>
    </row>
    <row r="55" spans="1:126" s="221" customFormat="1" x14ac:dyDescent="0.2">
      <c r="A55" s="237">
        <f t="shared" si="64"/>
        <v>52</v>
      </c>
      <c r="B55" s="237">
        <v>11000222</v>
      </c>
      <c r="C55" s="407" t="s">
        <v>132</v>
      </c>
      <c r="D55" s="264" t="s">
        <v>603</v>
      </c>
      <c r="E55" s="240">
        <v>100</v>
      </c>
      <c r="F55" s="240">
        <v>10000</v>
      </c>
      <c r="G55" s="265" t="s">
        <v>56</v>
      </c>
      <c r="H55" s="242">
        <v>15825</v>
      </c>
      <c r="I55" s="243"/>
      <c r="J55" s="243">
        <f t="shared" si="65"/>
        <v>0</v>
      </c>
      <c r="K55" s="243"/>
      <c r="L55" s="243">
        <v>0</v>
      </c>
      <c r="M55" s="243">
        <v>0</v>
      </c>
      <c r="N55" s="243">
        <v>0</v>
      </c>
      <c r="O55" s="243">
        <v>0</v>
      </c>
      <c r="P55" s="243">
        <v>0</v>
      </c>
      <c r="Q55" s="243">
        <v>0</v>
      </c>
      <c r="R55" s="243">
        <f t="shared" si="70"/>
        <v>0</v>
      </c>
      <c r="S55" s="243">
        <f t="shared" si="66"/>
        <v>0</v>
      </c>
      <c r="T55" s="243">
        <f t="shared" si="67"/>
        <v>0</v>
      </c>
      <c r="U55" s="244">
        <f t="shared" si="51"/>
        <v>0</v>
      </c>
      <c r="V55" s="243">
        <f t="shared" si="38"/>
        <v>0</v>
      </c>
      <c r="W55" s="243">
        <f t="shared" si="39"/>
        <v>0</v>
      </c>
      <c r="X55" s="243">
        <f t="shared" si="40"/>
        <v>0</v>
      </c>
      <c r="Y55" s="244">
        <f t="shared" si="15"/>
        <v>0</v>
      </c>
      <c r="Z55" s="245"/>
      <c r="AA55" s="245"/>
      <c r="AB55" s="245"/>
      <c r="AC55" s="245"/>
      <c r="AD55" s="245" t="s">
        <v>241</v>
      </c>
      <c r="AE55" s="245" t="s">
        <v>241</v>
      </c>
      <c r="AF55" s="245" t="s">
        <v>241</v>
      </c>
      <c r="AG55" s="245" t="s">
        <v>241</v>
      </c>
      <c r="AH55" s="245" t="s">
        <v>241</v>
      </c>
      <c r="AI55" s="245" t="s">
        <v>241</v>
      </c>
      <c r="AJ55" s="245" t="s">
        <v>241</v>
      </c>
      <c r="AK55" s="245" t="s">
        <v>241</v>
      </c>
      <c r="AL55" s="245"/>
      <c r="AM55" s="245"/>
      <c r="AN55" s="245"/>
      <c r="AO55" s="245"/>
      <c r="AP55" s="245" t="s">
        <v>241</v>
      </c>
      <c r="AQ55" s="245" t="s">
        <v>241</v>
      </c>
      <c r="AR55" s="245" t="s">
        <v>241</v>
      </c>
      <c r="AS55" s="245" t="s">
        <v>241</v>
      </c>
      <c r="AT55" s="245" t="s">
        <v>241</v>
      </c>
      <c r="AU55" s="245" t="s">
        <v>241</v>
      </c>
      <c r="AV55" s="245" t="s">
        <v>241</v>
      </c>
      <c r="AW55" s="245" t="s">
        <v>241</v>
      </c>
      <c r="AX55" s="245" t="s">
        <v>241</v>
      </c>
      <c r="AY55" s="245" t="s">
        <v>241</v>
      </c>
      <c r="AZ55" s="245" t="s">
        <v>241</v>
      </c>
      <c r="BA55" s="245" t="s">
        <v>241</v>
      </c>
      <c r="BB55" s="245" t="s">
        <v>241</v>
      </c>
      <c r="BC55" s="245" t="s">
        <v>241</v>
      </c>
      <c r="BD55" s="245" t="s">
        <v>241</v>
      </c>
      <c r="BE55" s="245" t="s">
        <v>241</v>
      </c>
      <c r="BF55" s="245" t="s">
        <v>241</v>
      </c>
      <c r="BG55" s="245" t="s">
        <v>241</v>
      </c>
      <c r="BH55" s="245" t="s">
        <v>241</v>
      </c>
      <c r="BI55" s="245" t="s">
        <v>241</v>
      </c>
      <c r="BJ55" s="249" t="s">
        <v>241</v>
      </c>
      <c r="BK55" s="249" t="s">
        <v>241</v>
      </c>
      <c r="BL55" s="249" t="s">
        <v>241</v>
      </c>
      <c r="BM55" s="249" t="s">
        <v>241</v>
      </c>
      <c r="BN55" s="249" t="s">
        <v>241</v>
      </c>
      <c r="BO55" s="249" t="s">
        <v>241</v>
      </c>
      <c r="BP55" s="249" t="s">
        <v>241</v>
      </c>
      <c r="BQ55" s="249" t="s">
        <v>241</v>
      </c>
      <c r="BR55" s="249" t="s">
        <v>241</v>
      </c>
      <c r="BS55" s="249" t="s">
        <v>241</v>
      </c>
      <c r="BT55" s="249" t="s">
        <v>241</v>
      </c>
      <c r="BU55" s="249" t="s">
        <v>241</v>
      </c>
      <c r="BV55" s="249" t="s">
        <v>241</v>
      </c>
      <c r="BW55" s="249" t="s">
        <v>241</v>
      </c>
      <c r="BX55" s="249" t="s">
        <v>241</v>
      </c>
      <c r="BY55" s="249" t="s">
        <v>241</v>
      </c>
      <c r="BZ55" s="249" t="s">
        <v>241</v>
      </c>
      <c r="CA55" s="249" t="s">
        <v>241</v>
      </c>
      <c r="CB55" s="249" t="s">
        <v>241</v>
      </c>
      <c r="CC55" s="249" t="s">
        <v>241</v>
      </c>
      <c r="CD55" s="249" t="s">
        <v>241</v>
      </c>
      <c r="CE55" s="249" t="s">
        <v>241</v>
      </c>
      <c r="CF55" s="249" t="s">
        <v>241</v>
      </c>
      <c r="CG55" s="249" t="s">
        <v>241</v>
      </c>
      <c r="CH55" s="243">
        <f>IF(ISNA(VLOOKUP($B55,[76]Sheet3!$B:$H,6,FALSE)),0,((VLOOKUP($B55,[76]Sheet3!$B:$H,6,FALSE))))</f>
        <v>0</v>
      </c>
      <c r="CI55" s="243">
        <f t="shared" si="52"/>
        <v>0</v>
      </c>
      <c r="CJ55" s="243">
        <f>IF(ISNA(VLOOKUP($B55,[76]Sheet3!$B:$H,7,FALSE)),0,((VLOOKUP($B55,[76]Sheet3!$B:$H,7,FALSE))))</f>
        <v>0</v>
      </c>
      <c r="CK55" s="244">
        <v>0</v>
      </c>
      <c r="CL55" s="249" t="s">
        <v>241</v>
      </c>
      <c r="CM55" s="249">
        <f t="shared" si="53"/>
        <v>0</v>
      </c>
      <c r="CN55" s="249"/>
      <c r="CO55" s="249">
        <f t="shared" si="54"/>
        <v>0</v>
      </c>
      <c r="CP55" s="249" t="s">
        <v>241</v>
      </c>
      <c r="CQ55" s="250">
        <f t="shared" si="55"/>
        <v>0</v>
      </c>
      <c r="CR55" s="249"/>
      <c r="CS55" s="251">
        <f t="shared" si="56"/>
        <v>0</v>
      </c>
      <c r="CT55" s="249" t="s">
        <v>241</v>
      </c>
      <c r="CU55" s="252">
        <f t="shared" si="57"/>
        <v>0</v>
      </c>
      <c r="CV55" s="273"/>
      <c r="CW55" s="253">
        <f t="shared" si="58"/>
        <v>0</v>
      </c>
      <c r="CX55" s="243">
        <f>IF(ISNA(VLOOKUP($B55,'[77]Jan- Mei'!$B:$F,4,FALSE)),0,((VLOOKUP($B55,'[77]Jan- Mei'!$B:$F,4,FALSE))))</f>
        <v>0</v>
      </c>
      <c r="CY55" s="243">
        <f t="shared" si="59"/>
        <v>0</v>
      </c>
      <c r="CZ55" s="243">
        <f>IF(ISNA(VLOOKUP($B55,'[77]Jan- Mei'!$B:$F,5,FALSE)),0,((VLOOKUP($B55,'[77]Jan- Mei'!$B:$F,5,FALSE))))</f>
        <v>0</v>
      </c>
      <c r="DA55" s="243" t="e">
        <f>IF(ISNA(VLOOKUP($B55,#REF!,6,FALSE)),0,((VLOOKUP($B55,#REF!,6,FALSE))))</f>
        <v>#REF!</v>
      </c>
      <c r="DB55" s="243" t="e">
        <f t="shared" si="69"/>
        <v>#REF!</v>
      </c>
      <c r="DC55" s="243" t="e">
        <f>IF(ISNA(VLOOKUP($B55,#REF!,7,FALSE)),0,((VLOOKUP($B55,#REF!,7,FALSE))))</f>
        <v>#REF!</v>
      </c>
      <c r="DD55" s="244">
        <v>0</v>
      </c>
      <c r="DE55" s="254" t="str">
        <f>IF(ISNA(VLOOKUP($B55,'[78]REAL SD BULAN'!$B:$AD,18,FALSE)),0,((VLOOKUP($B55,'[78]REAL SD BULAN'!$B:$AD,18,FALSE))))</f>
        <v>-</v>
      </c>
      <c r="DF55" s="249">
        <f>IF(ISNA(VLOOKUP($B55,'[78]REAL SD BULAN'!$B:$AD,19,FALSE)),0,((VLOOKUP($B55,'[78]REAL SD BULAN'!$B:$AD,19,FALSE))))</f>
        <v>0</v>
      </c>
      <c r="DG55" s="249">
        <f>IF(ISNA(VLOOKUP($B55,'[78]REAL SD BULAN'!$B:$AD,20,FALSE)),0,((VLOOKUP($B55,'[78]REAL SD BULAN'!$B:$AD,20,FALSE))))</f>
        <v>0</v>
      </c>
      <c r="DH55" s="249">
        <f>IF(ISNA(VLOOKUP($B55,'[78]REAL SD BULAN'!$B:$AD,21,FALSE)),0,((VLOOKUP($B55,'[78]REAL SD BULAN'!$B:$AD,21,FALSE))))</f>
        <v>0</v>
      </c>
      <c r="DI55" s="249" t="s">
        <v>241</v>
      </c>
      <c r="DJ55" s="249">
        <f t="shared" si="61"/>
        <v>0</v>
      </c>
      <c r="DK55" s="249">
        <v>0</v>
      </c>
      <c r="DL55" s="249">
        <v>0</v>
      </c>
      <c r="DM55" s="249" t="s">
        <v>241</v>
      </c>
      <c r="DN55" s="249">
        <f t="shared" si="68"/>
        <v>0</v>
      </c>
      <c r="DO55" s="249">
        <v>0</v>
      </c>
      <c r="DP55" s="249">
        <v>0</v>
      </c>
      <c r="DQ55" s="249" t="s">
        <v>241</v>
      </c>
      <c r="DR55" s="249">
        <f t="shared" si="63"/>
        <v>0</v>
      </c>
      <c r="DS55" s="249">
        <v>0</v>
      </c>
      <c r="DT55" s="249">
        <v>0</v>
      </c>
      <c r="DU55" s="256">
        <f>IF(ISNA(VLOOKUP($B55,'[79]Evaluasi Pesanan Jan- Feb'!$B:$BG,30,FALSE)),0,((VLOOKUP($B55,'[79]Evaluasi Pesanan Jan- Feb'!$B:$BG,30,FALSE))))</f>
        <v>0</v>
      </c>
      <c r="DV55" s="256">
        <f>IF(ISNA(VLOOKUP($B55,'[79]Evaluasi Pesanan Jan- Feb'!$B:$BG,30,FALSE)),0,((VLOOKUP($B55,'[79]Evaluasi Pesanan Jan- Feb'!$B:$BG,30,FALSE))))</f>
        <v>0</v>
      </c>
    </row>
    <row r="56" spans="1:126" s="221" customFormat="1" ht="50.25" customHeight="1" x14ac:dyDescent="0.2">
      <c r="A56" s="237">
        <f t="shared" si="64"/>
        <v>53</v>
      </c>
      <c r="B56" s="237">
        <v>11000229</v>
      </c>
      <c r="C56" s="407" t="s">
        <v>138</v>
      </c>
      <c r="D56" s="264" t="s">
        <v>603</v>
      </c>
      <c r="E56" s="240">
        <v>100</v>
      </c>
      <c r="F56" s="240">
        <v>340</v>
      </c>
      <c r="G56" s="265" t="s">
        <v>56</v>
      </c>
      <c r="H56" s="242">
        <v>66474</v>
      </c>
      <c r="I56" s="243"/>
      <c r="J56" s="243">
        <f t="shared" si="65"/>
        <v>0</v>
      </c>
      <c r="K56" s="243"/>
      <c r="L56" s="243">
        <v>0</v>
      </c>
      <c r="M56" s="243">
        <v>0</v>
      </c>
      <c r="N56" s="243">
        <v>0</v>
      </c>
      <c r="O56" s="243">
        <v>0</v>
      </c>
      <c r="P56" s="243">
        <v>0</v>
      </c>
      <c r="Q56" s="243">
        <v>0</v>
      </c>
      <c r="R56" s="243">
        <f t="shared" si="70"/>
        <v>0</v>
      </c>
      <c r="S56" s="243">
        <f t="shared" si="66"/>
        <v>0</v>
      </c>
      <c r="T56" s="243">
        <f t="shared" si="67"/>
        <v>0</v>
      </c>
      <c r="U56" s="244">
        <f t="shared" si="51"/>
        <v>0</v>
      </c>
      <c r="V56" s="243">
        <f t="shared" si="38"/>
        <v>0</v>
      </c>
      <c r="W56" s="243">
        <f t="shared" si="39"/>
        <v>0</v>
      </c>
      <c r="X56" s="243">
        <f t="shared" si="40"/>
        <v>0</v>
      </c>
      <c r="Y56" s="244">
        <f t="shared" si="15"/>
        <v>0</v>
      </c>
      <c r="Z56" s="245"/>
      <c r="AA56" s="245"/>
      <c r="AB56" s="245"/>
      <c r="AC56" s="245"/>
      <c r="AD56" s="245" t="s">
        <v>241</v>
      </c>
      <c r="AE56" s="245" t="s">
        <v>241</v>
      </c>
      <c r="AF56" s="245" t="s">
        <v>241</v>
      </c>
      <c r="AG56" s="245" t="s">
        <v>241</v>
      </c>
      <c r="AH56" s="245" t="s">
        <v>241</v>
      </c>
      <c r="AI56" s="245" t="s">
        <v>241</v>
      </c>
      <c r="AJ56" s="245" t="s">
        <v>241</v>
      </c>
      <c r="AK56" s="245" t="s">
        <v>241</v>
      </c>
      <c r="AL56" s="245"/>
      <c r="AM56" s="245"/>
      <c r="AN56" s="245"/>
      <c r="AO56" s="245"/>
      <c r="AP56" s="245" t="s">
        <v>241</v>
      </c>
      <c r="AQ56" s="245" t="s">
        <v>241</v>
      </c>
      <c r="AR56" s="245" t="s">
        <v>241</v>
      </c>
      <c r="AS56" s="245" t="s">
        <v>241</v>
      </c>
      <c r="AT56" s="245" t="s">
        <v>241</v>
      </c>
      <c r="AU56" s="245" t="s">
        <v>241</v>
      </c>
      <c r="AV56" s="245" t="s">
        <v>241</v>
      </c>
      <c r="AW56" s="245" t="s">
        <v>241</v>
      </c>
      <c r="AX56" s="245" t="s">
        <v>241</v>
      </c>
      <c r="AY56" s="245" t="s">
        <v>241</v>
      </c>
      <c r="AZ56" s="245" t="s">
        <v>241</v>
      </c>
      <c r="BA56" s="245" t="s">
        <v>241</v>
      </c>
      <c r="BB56" s="245" t="s">
        <v>241</v>
      </c>
      <c r="BC56" s="245" t="s">
        <v>241</v>
      </c>
      <c r="BD56" s="245" t="s">
        <v>241</v>
      </c>
      <c r="BE56" s="245" t="s">
        <v>241</v>
      </c>
      <c r="BF56" s="245" t="s">
        <v>241</v>
      </c>
      <c r="BG56" s="245" t="s">
        <v>241</v>
      </c>
      <c r="BH56" s="245" t="s">
        <v>241</v>
      </c>
      <c r="BI56" s="245" t="s">
        <v>241</v>
      </c>
      <c r="BJ56" s="249" t="s">
        <v>241</v>
      </c>
      <c r="BK56" s="249" t="s">
        <v>241</v>
      </c>
      <c r="BL56" s="249" t="s">
        <v>241</v>
      </c>
      <c r="BM56" s="249" t="s">
        <v>241</v>
      </c>
      <c r="BN56" s="249" t="s">
        <v>241</v>
      </c>
      <c r="BO56" s="249" t="s">
        <v>241</v>
      </c>
      <c r="BP56" s="249" t="s">
        <v>241</v>
      </c>
      <c r="BQ56" s="249" t="s">
        <v>241</v>
      </c>
      <c r="BR56" s="249" t="s">
        <v>241</v>
      </c>
      <c r="BS56" s="249" t="s">
        <v>241</v>
      </c>
      <c r="BT56" s="249" t="s">
        <v>241</v>
      </c>
      <c r="BU56" s="249" t="s">
        <v>241</v>
      </c>
      <c r="BV56" s="249" t="s">
        <v>241</v>
      </c>
      <c r="BW56" s="249" t="s">
        <v>241</v>
      </c>
      <c r="BX56" s="249" t="s">
        <v>241</v>
      </c>
      <c r="BY56" s="249" t="s">
        <v>241</v>
      </c>
      <c r="BZ56" s="249" t="s">
        <v>241</v>
      </c>
      <c r="CA56" s="249" t="s">
        <v>241</v>
      </c>
      <c r="CB56" s="249" t="s">
        <v>241</v>
      </c>
      <c r="CC56" s="249" t="s">
        <v>241</v>
      </c>
      <c r="CD56" s="249" t="s">
        <v>241</v>
      </c>
      <c r="CE56" s="249" t="s">
        <v>241</v>
      </c>
      <c r="CF56" s="249" t="s">
        <v>241</v>
      </c>
      <c r="CG56" s="249" t="s">
        <v>241</v>
      </c>
      <c r="CH56" s="243">
        <v>0</v>
      </c>
      <c r="CI56" s="243">
        <f t="shared" si="52"/>
        <v>0</v>
      </c>
      <c r="CJ56" s="243">
        <v>0</v>
      </c>
      <c r="CK56" s="244">
        <v>0</v>
      </c>
      <c r="CL56" s="249" t="s">
        <v>241</v>
      </c>
      <c r="CM56" s="249">
        <f t="shared" si="53"/>
        <v>0</v>
      </c>
      <c r="CN56" s="249"/>
      <c r="CO56" s="249">
        <f t="shared" si="54"/>
        <v>0</v>
      </c>
      <c r="CP56" s="249" t="s">
        <v>241</v>
      </c>
      <c r="CQ56" s="250">
        <f t="shared" si="55"/>
        <v>0</v>
      </c>
      <c r="CR56" s="249"/>
      <c r="CS56" s="251">
        <f t="shared" si="56"/>
        <v>0</v>
      </c>
      <c r="CT56" s="249" t="s">
        <v>241</v>
      </c>
      <c r="CU56" s="252">
        <f t="shared" si="57"/>
        <v>0</v>
      </c>
      <c r="CV56" s="273"/>
      <c r="CW56" s="253">
        <f t="shared" si="58"/>
        <v>0</v>
      </c>
      <c r="CX56" s="243">
        <v>0</v>
      </c>
      <c r="CY56" s="243">
        <f t="shared" si="59"/>
        <v>0</v>
      </c>
      <c r="CZ56" s="243">
        <v>0</v>
      </c>
      <c r="DA56" s="243">
        <v>0</v>
      </c>
      <c r="DB56" s="243">
        <f t="shared" si="69"/>
        <v>0</v>
      </c>
      <c r="DC56" s="243">
        <v>0</v>
      </c>
      <c r="DD56" s="244">
        <v>0</v>
      </c>
      <c r="DE56" s="254" t="str">
        <f>IF(ISNA(VLOOKUP($B56,'[78]REAL SD BULAN'!$B:$AD,18,FALSE)),0,((VLOOKUP($B56,'[78]REAL SD BULAN'!$B:$AD,18,FALSE))))</f>
        <v>-</v>
      </c>
      <c r="DF56" s="249">
        <f>IF(ISNA(VLOOKUP($B56,'[78]REAL SD BULAN'!$B:$AD,19,FALSE)),0,((VLOOKUP($B56,'[78]REAL SD BULAN'!$B:$AD,19,FALSE))))</f>
        <v>0</v>
      </c>
      <c r="DG56" s="249">
        <f>IF(ISNA(VLOOKUP($B56,'[78]REAL SD BULAN'!$B:$AD,20,FALSE)),0,((VLOOKUP($B56,'[78]REAL SD BULAN'!$B:$AD,20,FALSE))))</f>
        <v>0</v>
      </c>
      <c r="DH56" s="249">
        <f>IF(ISNA(VLOOKUP($B56,'[78]REAL SD BULAN'!$B:$AD,21,FALSE)),0,((VLOOKUP($B56,'[78]REAL SD BULAN'!$B:$AD,21,FALSE))))</f>
        <v>0</v>
      </c>
      <c r="DI56" s="249" t="s">
        <v>241</v>
      </c>
      <c r="DJ56" s="249">
        <f t="shared" si="61"/>
        <v>0</v>
      </c>
      <c r="DK56" s="249">
        <v>0</v>
      </c>
      <c r="DL56" s="249">
        <v>0</v>
      </c>
      <c r="DM56" s="249" t="s">
        <v>241</v>
      </c>
      <c r="DN56" s="249">
        <f t="shared" si="68"/>
        <v>0</v>
      </c>
      <c r="DO56" s="249">
        <v>0</v>
      </c>
      <c r="DP56" s="249">
        <v>0</v>
      </c>
      <c r="DQ56" s="249" t="s">
        <v>241</v>
      </c>
      <c r="DR56" s="249">
        <f t="shared" si="63"/>
        <v>0</v>
      </c>
      <c r="DS56" s="249">
        <v>0</v>
      </c>
      <c r="DT56" s="249">
        <v>0</v>
      </c>
      <c r="DU56" s="269" t="str">
        <f>IF(ISNA(VLOOKUP($B56,'[79]Evaluasi Pesanan Jan- Feb'!$B:$BG,30,FALSE)),0,((VLOOKUP($B56,'[79]Evaluasi Pesanan Jan- Feb'!$B:$BG,30,FALSE))))</f>
        <v xml:space="preserve">Adanya Hold dari Tim SC karena Stok NDC Tinggi </v>
      </c>
      <c r="DV56" s="269" t="str">
        <f>IF(ISNA(VLOOKUP($B56,'[79]Evaluasi Pesanan Jan- Feb'!$B:$BG,41,FALSE)),0,((VLOOKUP($B56,'[79]Evaluasi Pesanan Jan- Feb'!$B:$BG,41,FALSE))))</f>
        <v>Proses baru akan dilakukan maret  dengan menarik pesanan TW-3 untuk Effisiensi SDM</v>
      </c>
    </row>
    <row r="57" spans="1:126" s="223" customFormat="1" ht="44.25" customHeight="1" x14ac:dyDescent="0.2">
      <c r="A57" s="237">
        <f t="shared" si="64"/>
        <v>54</v>
      </c>
      <c r="B57" s="237">
        <v>11000232</v>
      </c>
      <c r="C57" s="407" t="s">
        <v>140</v>
      </c>
      <c r="D57" s="264" t="s">
        <v>603</v>
      </c>
      <c r="E57" s="240">
        <v>1</v>
      </c>
      <c r="F57" s="240">
        <v>15000</v>
      </c>
      <c r="G57" s="241" t="s">
        <v>252</v>
      </c>
      <c r="H57" s="242">
        <v>3291</v>
      </c>
      <c r="I57" s="243"/>
      <c r="J57" s="243">
        <f t="shared" si="65"/>
        <v>0</v>
      </c>
      <c r="K57" s="243"/>
      <c r="L57" s="243">
        <v>0</v>
      </c>
      <c r="M57" s="243">
        <v>0</v>
      </c>
      <c r="N57" s="243">
        <v>0</v>
      </c>
      <c r="O57" s="243">
        <v>0</v>
      </c>
      <c r="P57" s="243">
        <v>0</v>
      </c>
      <c r="Q57" s="243">
        <v>0</v>
      </c>
      <c r="R57" s="243">
        <f t="shared" si="70"/>
        <v>0</v>
      </c>
      <c r="S57" s="243">
        <f t="shared" si="66"/>
        <v>0</v>
      </c>
      <c r="T57" s="243">
        <f t="shared" si="67"/>
        <v>0</v>
      </c>
      <c r="U57" s="244">
        <f t="shared" si="51"/>
        <v>0</v>
      </c>
      <c r="V57" s="243">
        <f t="shared" si="38"/>
        <v>0</v>
      </c>
      <c r="W57" s="243">
        <f t="shared" si="39"/>
        <v>0</v>
      </c>
      <c r="X57" s="243">
        <f t="shared" si="40"/>
        <v>0</v>
      </c>
      <c r="Y57" s="244">
        <f t="shared" si="15"/>
        <v>0</v>
      </c>
      <c r="Z57" s="245"/>
      <c r="AA57" s="245"/>
      <c r="AB57" s="245"/>
      <c r="AC57" s="245"/>
      <c r="AD57" s="245" t="s">
        <v>241</v>
      </c>
      <c r="AE57" s="245" t="s">
        <v>241</v>
      </c>
      <c r="AF57" s="245" t="s">
        <v>241</v>
      </c>
      <c r="AG57" s="245" t="s">
        <v>241</v>
      </c>
      <c r="AH57" s="245" t="s">
        <v>241</v>
      </c>
      <c r="AI57" s="245" t="s">
        <v>241</v>
      </c>
      <c r="AJ57" s="245" t="s">
        <v>241</v>
      </c>
      <c r="AK57" s="245" t="s">
        <v>241</v>
      </c>
      <c r="AL57" s="245"/>
      <c r="AM57" s="245"/>
      <c r="AN57" s="245"/>
      <c r="AO57" s="245"/>
      <c r="AP57" s="245" t="s">
        <v>241</v>
      </c>
      <c r="AQ57" s="245" t="s">
        <v>241</v>
      </c>
      <c r="AR57" s="245" t="s">
        <v>241</v>
      </c>
      <c r="AS57" s="245" t="s">
        <v>241</v>
      </c>
      <c r="AT57" s="245" t="s">
        <v>241</v>
      </c>
      <c r="AU57" s="245" t="s">
        <v>241</v>
      </c>
      <c r="AV57" s="245" t="s">
        <v>241</v>
      </c>
      <c r="AW57" s="245" t="s">
        <v>241</v>
      </c>
      <c r="AX57" s="245" t="s">
        <v>241</v>
      </c>
      <c r="AY57" s="245" t="s">
        <v>241</v>
      </c>
      <c r="AZ57" s="245" t="s">
        <v>241</v>
      </c>
      <c r="BA57" s="245" t="s">
        <v>241</v>
      </c>
      <c r="BB57" s="245" t="s">
        <v>241</v>
      </c>
      <c r="BC57" s="245" t="s">
        <v>241</v>
      </c>
      <c r="BD57" s="245" t="s">
        <v>241</v>
      </c>
      <c r="BE57" s="245" t="s">
        <v>241</v>
      </c>
      <c r="BF57" s="245" t="s">
        <v>241</v>
      </c>
      <c r="BG57" s="245" t="s">
        <v>241</v>
      </c>
      <c r="BH57" s="245" t="s">
        <v>241</v>
      </c>
      <c r="BI57" s="245" t="s">
        <v>241</v>
      </c>
      <c r="BJ57" s="249" t="s">
        <v>241</v>
      </c>
      <c r="BK57" s="249" t="s">
        <v>241</v>
      </c>
      <c r="BL57" s="249" t="s">
        <v>241</v>
      </c>
      <c r="BM57" s="249" t="s">
        <v>241</v>
      </c>
      <c r="BN57" s="249" t="s">
        <v>241</v>
      </c>
      <c r="BO57" s="249" t="s">
        <v>241</v>
      </c>
      <c r="BP57" s="249" t="s">
        <v>241</v>
      </c>
      <c r="BQ57" s="249" t="s">
        <v>241</v>
      </c>
      <c r="BR57" s="249" t="s">
        <v>241</v>
      </c>
      <c r="BS57" s="249" t="s">
        <v>241</v>
      </c>
      <c r="BT57" s="249" t="s">
        <v>241</v>
      </c>
      <c r="BU57" s="249" t="s">
        <v>241</v>
      </c>
      <c r="BV57" s="249" t="s">
        <v>241</v>
      </c>
      <c r="BW57" s="249" t="s">
        <v>241</v>
      </c>
      <c r="BX57" s="249" t="s">
        <v>241</v>
      </c>
      <c r="BY57" s="249" t="s">
        <v>241</v>
      </c>
      <c r="BZ57" s="249" t="s">
        <v>241</v>
      </c>
      <c r="CA57" s="249" t="s">
        <v>241</v>
      </c>
      <c r="CB57" s="249" t="s">
        <v>241</v>
      </c>
      <c r="CC57" s="249" t="s">
        <v>241</v>
      </c>
      <c r="CD57" s="249" t="s">
        <v>241</v>
      </c>
      <c r="CE57" s="249" t="s">
        <v>241</v>
      </c>
      <c r="CF57" s="249" t="s">
        <v>241</v>
      </c>
      <c r="CG57" s="249" t="s">
        <v>241</v>
      </c>
      <c r="CH57" s="243">
        <f>IF(ISNA(VLOOKUP($B57,[76]Sheet3!$B:$H,6,FALSE)),0,((VLOOKUP($B57,[76]Sheet3!$B:$H,6,FALSE))))</f>
        <v>0</v>
      </c>
      <c r="CI57" s="243">
        <f t="shared" si="52"/>
        <v>0</v>
      </c>
      <c r="CJ57" s="243">
        <f>IF(ISNA(VLOOKUP($B57,[76]Sheet3!$B:$H,7,FALSE)),0,((VLOOKUP($B57,[76]Sheet3!$B:$H,7,FALSE))))</f>
        <v>0</v>
      </c>
      <c r="CK57" s="244">
        <v>0</v>
      </c>
      <c r="CL57" s="249" t="s">
        <v>241</v>
      </c>
      <c r="CM57" s="249">
        <f t="shared" si="53"/>
        <v>0</v>
      </c>
      <c r="CN57" s="249"/>
      <c r="CO57" s="249">
        <f t="shared" si="54"/>
        <v>0</v>
      </c>
      <c r="CP57" s="249" t="s">
        <v>241</v>
      </c>
      <c r="CQ57" s="250">
        <f t="shared" si="55"/>
        <v>0</v>
      </c>
      <c r="CR57" s="249"/>
      <c r="CS57" s="251">
        <f t="shared" si="56"/>
        <v>0</v>
      </c>
      <c r="CT57" s="249" t="s">
        <v>241</v>
      </c>
      <c r="CU57" s="252">
        <f t="shared" si="57"/>
        <v>0</v>
      </c>
      <c r="CV57" s="273"/>
      <c r="CW57" s="253">
        <f t="shared" si="58"/>
        <v>0</v>
      </c>
      <c r="CX57" s="243">
        <v>0</v>
      </c>
      <c r="CY57" s="243">
        <f t="shared" si="59"/>
        <v>0</v>
      </c>
      <c r="CZ57" s="243">
        <v>0</v>
      </c>
      <c r="DA57" s="243" t="e">
        <f>IF(ISNA(VLOOKUP($B57,#REF!,6,FALSE)),0,((VLOOKUP($B57,#REF!,6,FALSE))))</f>
        <v>#REF!</v>
      </c>
      <c r="DB57" s="243" t="e">
        <f t="shared" si="69"/>
        <v>#REF!</v>
      </c>
      <c r="DC57" s="243" t="e">
        <f>IF(ISNA(VLOOKUP($B57,#REF!,7,FALSE)),0,((VLOOKUP($B57,#REF!,7,FALSE))))</f>
        <v>#REF!</v>
      </c>
      <c r="DD57" s="244">
        <v>0</v>
      </c>
      <c r="DE57" s="254" t="str">
        <f>IF(ISNA(VLOOKUP($B57,'[78]REAL SD BULAN'!$B:$AD,18,FALSE)),0,((VLOOKUP($B57,'[78]REAL SD BULAN'!$B:$AD,18,FALSE))))</f>
        <v>-</v>
      </c>
      <c r="DF57" s="249">
        <f>IF(ISNA(VLOOKUP($B57,'[78]REAL SD BULAN'!$B:$AD,19,FALSE)),0,((VLOOKUP($B57,'[78]REAL SD BULAN'!$B:$AD,19,FALSE))))</f>
        <v>0</v>
      </c>
      <c r="DG57" s="249">
        <f>IF(ISNA(VLOOKUP($B57,'[78]REAL SD BULAN'!$B:$AD,20,FALSE)),0,((VLOOKUP($B57,'[78]REAL SD BULAN'!$B:$AD,20,FALSE))))</f>
        <v>0</v>
      </c>
      <c r="DH57" s="249">
        <f>IF(ISNA(VLOOKUP($B57,'[78]REAL SD BULAN'!$B:$AD,21,FALSE)),0,((VLOOKUP($B57,'[78]REAL SD BULAN'!$B:$AD,21,FALSE))))</f>
        <v>0</v>
      </c>
      <c r="DI57" s="249" t="s">
        <v>241</v>
      </c>
      <c r="DJ57" s="249">
        <f t="shared" si="61"/>
        <v>0</v>
      </c>
      <c r="DK57" s="249">
        <v>0</v>
      </c>
      <c r="DL57" s="249">
        <v>0</v>
      </c>
      <c r="DM57" s="249" t="s">
        <v>241</v>
      </c>
      <c r="DN57" s="249">
        <f t="shared" si="68"/>
        <v>0</v>
      </c>
      <c r="DO57" s="249">
        <v>0</v>
      </c>
      <c r="DP57" s="249">
        <v>0</v>
      </c>
      <c r="DQ57" s="249" t="s">
        <v>241</v>
      </c>
      <c r="DR57" s="249">
        <f t="shared" si="63"/>
        <v>0</v>
      </c>
      <c r="DS57" s="249">
        <v>0</v>
      </c>
      <c r="DT57" s="249">
        <v>0</v>
      </c>
      <c r="DU57" s="256">
        <f>IF(ISNA(VLOOKUP($B57,'[79]Evaluasi Pesanan Jan- Feb'!$B:$BG,30,FALSE)),0,((VLOOKUP($B57,'[79]Evaluasi Pesanan Jan- Feb'!$B:$BG,30,FALSE))))</f>
        <v>0</v>
      </c>
      <c r="DV57" s="256">
        <f>IF(ISNA(VLOOKUP($B57,'[79]Evaluasi Pesanan Jan- Feb'!$B:$BG,30,FALSE)),0,((VLOOKUP($B57,'[79]Evaluasi Pesanan Jan- Feb'!$B:$BG,30,FALSE))))</f>
        <v>0</v>
      </c>
    </row>
    <row r="58" spans="1:126" s="223" customFormat="1" ht="42" customHeight="1" x14ac:dyDescent="0.2">
      <c r="A58" s="237">
        <f t="shared" si="64"/>
        <v>55</v>
      </c>
      <c r="B58" s="265">
        <v>11000258</v>
      </c>
      <c r="C58" s="405" t="s">
        <v>606</v>
      </c>
      <c r="D58" s="264" t="s">
        <v>603</v>
      </c>
      <c r="E58" s="272">
        <v>100</v>
      </c>
      <c r="F58" s="272">
        <v>1875</v>
      </c>
      <c r="G58" s="265" t="s">
        <v>56</v>
      </c>
      <c r="H58" s="242">
        <v>26898</v>
      </c>
      <c r="I58" s="243">
        <f>IF(ISNA(VLOOKUP($B58,[80]Sheet3!$B:$F,4,FALSE)),0,((VLOOKUP($B58,[80]Sheet3!$B:$F,4,FALSE))))</f>
        <v>0</v>
      </c>
      <c r="J58" s="243">
        <f t="shared" si="65"/>
        <v>0</v>
      </c>
      <c r="K58" s="243">
        <v>0</v>
      </c>
      <c r="L58" s="243">
        <v>0</v>
      </c>
      <c r="M58" s="243">
        <v>0</v>
      </c>
      <c r="N58" s="243">
        <v>0</v>
      </c>
      <c r="O58" s="243">
        <f>IF(ISNA(VLOOKUP($B58,'[75]Rekap Realisasi Jan- Okt'!$A:$E,4,FALSE)),0,((VLOOKUP($B58,'[75]Rekap Realisasi Jan- Okt'!$A:$E,4,FALSE))))</f>
        <v>0</v>
      </c>
      <c r="P58" s="243">
        <f t="shared" ref="P58:P89" si="71">O58/($F58*0.98)</f>
        <v>0</v>
      </c>
      <c r="Q58" s="243">
        <f>IF(ISNA(VLOOKUP($B58,'[75]Rekap Realisasi Jan- Okt'!$A:$E,5,FALSE)),0,((VLOOKUP($B58,'[75]Rekap Realisasi Jan- Okt'!$A:$E,5,FALSE))))</f>
        <v>0</v>
      </c>
      <c r="R58" s="243">
        <f t="shared" si="70"/>
        <v>0</v>
      </c>
      <c r="S58" s="243">
        <f t="shared" si="66"/>
        <v>0</v>
      </c>
      <c r="T58" s="243">
        <f t="shared" si="67"/>
        <v>0</v>
      </c>
      <c r="U58" s="244">
        <f t="shared" si="51"/>
        <v>0</v>
      </c>
      <c r="V58" s="243">
        <f t="shared" si="38"/>
        <v>0</v>
      </c>
      <c r="W58" s="243">
        <f t="shared" si="39"/>
        <v>0</v>
      </c>
      <c r="X58" s="243">
        <f t="shared" si="40"/>
        <v>0</v>
      </c>
      <c r="Y58" s="244">
        <f t="shared" si="15"/>
        <v>0</v>
      </c>
      <c r="Z58" s="245"/>
      <c r="AA58" s="245"/>
      <c r="AB58" s="245"/>
      <c r="AC58" s="245"/>
      <c r="AD58" s="245" t="s">
        <v>241</v>
      </c>
      <c r="AE58" s="245" t="s">
        <v>241</v>
      </c>
      <c r="AF58" s="245" t="s">
        <v>241</v>
      </c>
      <c r="AG58" s="245" t="s">
        <v>241</v>
      </c>
      <c r="AH58" s="245" t="s">
        <v>241</v>
      </c>
      <c r="AI58" s="245" t="s">
        <v>241</v>
      </c>
      <c r="AJ58" s="245" t="s">
        <v>241</v>
      </c>
      <c r="AK58" s="245" t="s">
        <v>241</v>
      </c>
      <c r="AL58" s="245"/>
      <c r="AM58" s="245"/>
      <c r="AN58" s="245"/>
      <c r="AO58" s="245"/>
      <c r="AP58" s="245" t="s">
        <v>241</v>
      </c>
      <c r="AQ58" s="245" t="s">
        <v>241</v>
      </c>
      <c r="AR58" s="245" t="s">
        <v>241</v>
      </c>
      <c r="AS58" s="245" t="s">
        <v>241</v>
      </c>
      <c r="AT58" s="245" t="s">
        <v>241</v>
      </c>
      <c r="AU58" s="245" t="s">
        <v>241</v>
      </c>
      <c r="AV58" s="245" t="s">
        <v>241</v>
      </c>
      <c r="AW58" s="245" t="s">
        <v>241</v>
      </c>
      <c r="AX58" s="245" t="s">
        <v>241</v>
      </c>
      <c r="AY58" s="245" t="s">
        <v>241</v>
      </c>
      <c r="AZ58" s="245" t="s">
        <v>241</v>
      </c>
      <c r="BA58" s="245" t="s">
        <v>241</v>
      </c>
      <c r="BB58" s="245" t="s">
        <v>241</v>
      </c>
      <c r="BC58" s="245" t="s">
        <v>241</v>
      </c>
      <c r="BD58" s="245" t="s">
        <v>241</v>
      </c>
      <c r="BE58" s="245" t="s">
        <v>241</v>
      </c>
      <c r="BF58" s="245" t="s">
        <v>241</v>
      </c>
      <c r="BG58" s="245" t="s">
        <v>241</v>
      </c>
      <c r="BH58" s="245" t="s">
        <v>241</v>
      </c>
      <c r="BI58" s="245" t="s">
        <v>241</v>
      </c>
      <c r="BJ58" s="249" t="s">
        <v>241</v>
      </c>
      <c r="BK58" s="249" t="s">
        <v>241</v>
      </c>
      <c r="BL58" s="249" t="s">
        <v>241</v>
      </c>
      <c r="BM58" s="249" t="s">
        <v>241</v>
      </c>
      <c r="BN58" s="249" t="s">
        <v>241</v>
      </c>
      <c r="BO58" s="249" t="s">
        <v>241</v>
      </c>
      <c r="BP58" s="249" t="s">
        <v>241</v>
      </c>
      <c r="BQ58" s="249" t="s">
        <v>241</v>
      </c>
      <c r="BR58" s="249" t="s">
        <v>241</v>
      </c>
      <c r="BS58" s="249" t="s">
        <v>241</v>
      </c>
      <c r="BT58" s="249" t="s">
        <v>241</v>
      </c>
      <c r="BU58" s="249" t="s">
        <v>241</v>
      </c>
      <c r="BV58" s="249" t="s">
        <v>241</v>
      </c>
      <c r="BW58" s="249" t="s">
        <v>241</v>
      </c>
      <c r="BX58" s="249" t="s">
        <v>241</v>
      </c>
      <c r="BY58" s="249" t="s">
        <v>241</v>
      </c>
      <c r="BZ58" s="249" t="s">
        <v>241</v>
      </c>
      <c r="CA58" s="249" t="s">
        <v>241</v>
      </c>
      <c r="CB58" s="249" t="s">
        <v>241</v>
      </c>
      <c r="CC58" s="249" t="s">
        <v>241</v>
      </c>
      <c r="CD58" s="249" t="s">
        <v>241</v>
      </c>
      <c r="CE58" s="249" t="s">
        <v>241</v>
      </c>
      <c r="CF58" s="249" t="s">
        <v>241</v>
      </c>
      <c r="CG58" s="249" t="s">
        <v>241</v>
      </c>
      <c r="CH58" s="243">
        <f>IF(ISNA(VLOOKUP($B58,[76]Sheet3!$B:$H,6,FALSE)),0,((VLOOKUP($B58,[76]Sheet3!$B:$H,6,FALSE))))</f>
        <v>0</v>
      </c>
      <c r="CI58" s="243">
        <f t="shared" si="52"/>
        <v>0</v>
      </c>
      <c r="CJ58" s="243">
        <f>IF(ISNA(VLOOKUP($B58,[76]Sheet3!$B:$H,7,FALSE)),0,((VLOOKUP($B58,[76]Sheet3!$B:$H,7,FALSE))))</f>
        <v>0</v>
      </c>
      <c r="CK58" s="244">
        <v>0</v>
      </c>
      <c r="CL58" s="249" t="s">
        <v>241</v>
      </c>
      <c r="CM58" s="249">
        <f t="shared" si="53"/>
        <v>0</v>
      </c>
      <c r="CN58" s="249"/>
      <c r="CO58" s="249">
        <f t="shared" si="54"/>
        <v>0</v>
      </c>
      <c r="CP58" s="249" t="s">
        <v>241</v>
      </c>
      <c r="CQ58" s="250">
        <f t="shared" si="55"/>
        <v>0</v>
      </c>
      <c r="CR58" s="249"/>
      <c r="CS58" s="251">
        <f t="shared" si="56"/>
        <v>0</v>
      </c>
      <c r="CT58" s="249" t="s">
        <v>241</v>
      </c>
      <c r="CU58" s="252">
        <f t="shared" si="57"/>
        <v>0</v>
      </c>
      <c r="CV58" s="273"/>
      <c r="CW58" s="253">
        <f t="shared" si="58"/>
        <v>0</v>
      </c>
      <c r="CX58" s="243">
        <f>IF(ISNA(VLOOKUP($B58,'[77]Jan- Mei'!$B:$F,4,FALSE)),0,((VLOOKUP($B58,'[77]Jan- Mei'!$B:$F,4,FALSE))))</f>
        <v>0</v>
      </c>
      <c r="CY58" s="243">
        <f t="shared" si="59"/>
        <v>0</v>
      </c>
      <c r="CZ58" s="243">
        <f>IF(ISNA(VLOOKUP($B58,'[77]Jan- Mei'!$B:$F,5,FALSE)),0,((VLOOKUP($B58,'[77]Jan- Mei'!$B:$F,5,FALSE))))</f>
        <v>0</v>
      </c>
      <c r="DA58" s="243" t="e">
        <f>IF(ISNA(VLOOKUP($B58,#REF!,6,FALSE)),0,((VLOOKUP($B58,#REF!,6,FALSE))))</f>
        <v>#REF!</v>
      </c>
      <c r="DB58" s="243" t="e">
        <f t="shared" si="69"/>
        <v>#REF!</v>
      </c>
      <c r="DC58" s="243" t="e">
        <f>IF(ISNA(VLOOKUP($B58,#REF!,7,FALSE)),0,((VLOOKUP($B58,#REF!,7,FALSE))))</f>
        <v>#REF!</v>
      </c>
      <c r="DD58" s="244">
        <v>0</v>
      </c>
      <c r="DE58" s="254" t="str">
        <f>IF(ISNA(VLOOKUP($B58,'[78]REAL SD BULAN'!$B:$AD,18,FALSE)),0,((VLOOKUP($B58,'[78]REAL SD BULAN'!$B:$AD,18,FALSE))))</f>
        <v>-</v>
      </c>
      <c r="DF58" s="249">
        <f>IF(ISNA(VLOOKUP($B58,'[78]REAL SD BULAN'!$B:$AD,19,FALSE)),0,((VLOOKUP($B58,'[78]REAL SD BULAN'!$B:$AD,19,FALSE))))</f>
        <v>0</v>
      </c>
      <c r="DG58" s="249">
        <f>IF(ISNA(VLOOKUP($B58,'[78]REAL SD BULAN'!$B:$AD,20,FALSE)),0,((VLOOKUP($B58,'[78]REAL SD BULAN'!$B:$AD,20,FALSE))))</f>
        <v>0</v>
      </c>
      <c r="DH58" s="249">
        <f>IF(ISNA(VLOOKUP($B58,'[78]REAL SD BULAN'!$B:$AD,21,FALSE)),0,((VLOOKUP($B58,'[78]REAL SD BULAN'!$B:$AD,21,FALSE))))</f>
        <v>0</v>
      </c>
      <c r="DI58" s="249" t="s">
        <v>241</v>
      </c>
      <c r="DJ58" s="249">
        <f t="shared" si="61"/>
        <v>0</v>
      </c>
      <c r="DK58" s="249">
        <v>0</v>
      </c>
      <c r="DL58" s="249">
        <v>0</v>
      </c>
      <c r="DM58" s="249" t="s">
        <v>241</v>
      </c>
      <c r="DN58" s="249">
        <f t="shared" si="68"/>
        <v>0</v>
      </c>
      <c r="DO58" s="249">
        <v>0</v>
      </c>
      <c r="DP58" s="249">
        <v>0</v>
      </c>
      <c r="DQ58" s="249" t="s">
        <v>241</v>
      </c>
      <c r="DR58" s="249">
        <f t="shared" si="63"/>
        <v>0</v>
      </c>
      <c r="DS58" s="249">
        <v>0</v>
      </c>
      <c r="DT58" s="249">
        <v>0</v>
      </c>
      <c r="DU58" s="256">
        <f>IF(ISNA(VLOOKUP($B58,'[79]Evaluasi Pesanan Jan- Feb'!$B:$BG,30,FALSE)),0,((VLOOKUP($B58,'[79]Evaluasi Pesanan Jan- Feb'!$B:$BG,30,FALSE))))</f>
        <v>0</v>
      </c>
      <c r="DV58" s="256">
        <f>IF(ISNA(VLOOKUP($B58,'[79]Evaluasi Pesanan Jan- Feb'!$B:$BG,30,FALSE)),0,((VLOOKUP($B58,'[79]Evaluasi Pesanan Jan- Feb'!$B:$BG,30,FALSE))))</f>
        <v>0</v>
      </c>
    </row>
    <row r="59" spans="1:126" s="223" customFormat="1" x14ac:dyDescent="0.2">
      <c r="A59" s="237">
        <f t="shared" si="64"/>
        <v>56</v>
      </c>
      <c r="B59" s="265" t="s">
        <v>607</v>
      </c>
      <c r="C59" s="405" t="s">
        <v>608</v>
      </c>
      <c r="D59" s="264" t="s">
        <v>603</v>
      </c>
      <c r="E59" s="243">
        <v>30</v>
      </c>
      <c r="F59" s="243">
        <v>13333</v>
      </c>
      <c r="G59" s="241" t="s">
        <v>56</v>
      </c>
      <c r="H59" s="242">
        <v>0</v>
      </c>
      <c r="I59" s="243">
        <f>IF(ISNA(VLOOKUP($B59,[80]Sheet3!$B:$F,4,FALSE)),0,((VLOOKUP($B59,[80]Sheet3!$B:$F,4,FALSE))))</f>
        <v>0</v>
      </c>
      <c r="J59" s="243">
        <f t="shared" si="65"/>
        <v>0</v>
      </c>
      <c r="K59" s="243">
        <v>0</v>
      </c>
      <c r="L59" s="243">
        <v>0</v>
      </c>
      <c r="M59" s="243">
        <v>0</v>
      </c>
      <c r="N59" s="243">
        <v>0</v>
      </c>
      <c r="O59" s="243">
        <f>IF(ISNA(VLOOKUP($B59,'[75]Rekap Realisasi Jan- Okt'!$A:$E,4,FALSE)),0,((VLOOKUP($B59,'[75]Rekap Realisasi Jan- Okt'!$A:$E,4,FALSE))))</f>
        <v>0</v>
      </c>
      <c r="P59" s="243">
        <f t="shared" si="71"/>
        <v>0</v>
      </c>
      <c r="Q59" s="243">
        <f>IF(ISNA(VLOOKUP($B59,'[75]Rekap Realisasi Jan- Okt'!$A:$E,5,FALSE)),0,((VLOOKUP($B59,'[75]Rekap Realisasi Jan- Okt'!$A:$E,5,FALSE))))</f>
        <v>0</v>
      </c>
      <c r="R59" s="243">
        <f t="shared" si="70"/>
        <v>0</v>
      </c>
      <c r="S59" s="243">
        <f t="shared" si="66"/>
        <v>0</v>
      </c>
      <c r="T59" s="243">
        <f t="shared" si="67"/>
        <v>0</v>
      </c>
      <c r="U59" s="244">
        <f t="shared" si="51"/>
        <v>0</v>
      </c>
      <c r="V59" s="243">
        <f t="shared" si="38"/>
        <v>0</v>
      </c>
      <c r="W59" s="243">
        <f t="shared" si="39"/>
        <v>0</v>
      </c>
      <c r="X59" s="243">
        <f t="shared" si="40"/>
        <v>0</v>
      </c>
      <c r="Y59" s="244">
        <f t="shared" si="15"/>
        <v>0</v>
      </c>
      <c r="Z59" s="245"/>
      <c r="AA59" s="245"/>
      <c r="AB59" s="245"/>
      <c r="AC59" s="245"/>
      <c r="AD59" s="245" t="s">
        <v>241</v>
      </c>
      <c r="AE59" s="245" t="s">
        <v>241</v>
      </c>
      <c r="AF59" s="245" t="s">
        <v>241</v>
      </c>
      <c r="AG59" s="245" t="s">
        <v>241</v>
      </c>
      <c r="AH59" s="245" t="s">
        <v>241</v>
      </c>
      <c r="AI59" s="245" t="s">
        <v>241</v>
      </c>
      <c r="AJ59" s="245" t="s">
        <v>241</v>
      </c>
      <c r="AK59" s="245" t="s">
        <v>241</v>
      </c>
      <c r="AL59" s="245"/>
      <c r="AM59" s="245"/>
      <c r="AN59" s="245"/>
      <c r="AO59" s="245"/>
      <c r="AP59" s="245" t="s">
        <v>241</v>
      </c>
      <c r="AQ59" s="245" t="s">
        <v>241</v>
      </c>
      <c r="AR59" s="245" t="s">
        <v>241</v>
      </c>
      <c r="AS59" s="245" t="s">
        <v>241</v>
      </c>
      <c r="AT59" s="245" t="s">
        <v>241</v>
      </c>
      <c r="AU59" s="245" t="s">
        <v>241</v>
      </c>
      <c r="AV59" s="245" t="s">
        <v>241</v>
      </c>
      <c r="AW59" s="245" t="s">
        <v>241</v>
      </c>
      <c r="AX59" s="245" t="s">
        <v>241</v>
      </c>
      <c r="AY59" s="245" t="s">
        <v>241</v>
      </c>
      <c r="AZ59" s="245" t="s">
        <v>241</v>
      </c>
      <c r="BA59" s="245" t="s">
        <v>241</v>
      </c>
      <c r="BB59" s="245" t="s">
        <v>241</v>
      </c>
      <c r="BC59" s="245" t="s">
        <v>241</v>
      </c>
      <c r="BD59" s="245" t="s">
        <v>241</v>
      </c>
      <c r="BE59" s="245" t="s">
        <v>241</v>
      </c>
      <c r="BF59" s="245" t="s">
        <v>241</v>
      </c>
      <c r="BG59" s="245" t="s">
        <v>241</v>
      </c>
      <c r="BH59" s="245" t="s">
        <v>241</v>
      </c>
      <c r="BI59" s="245" t="s">
        <v>241</v>
      </c>
      <c r="BJ59" s="249" t="s">
        <v>241</v>
      </c>
      <c r="BK59" s="249" t="s">
        <v>241</v>
      </c>
      <c r="BL59" s="249" t="s">
        <v>241</v>
      </c>
      <c r="BM59" s="249" t="s">
        <v>241</v>
      </c>
      <c r="BN59" s="249" t="s">
        <v>241</v>
      </c>
      <c r="BO59" s="249" t="s">
        <v>241</v>
      </c>
      <c r="BP59" s="249" t="s">
        <v>241</v>
      </c>
      <c r="BQ59" s="249" t="s">
        <v>241</v>
      </c>
      <c r="BR59" s="249" t="s">
        <v>241</v>
      </c>
      <c r="BS59" s="249" t="s">
        <v>241</v>
      </c>
      <c r="BT59" s="249" t="s">
        <v>241</v>
      </c>
      <c r="BU59" s="249" t="s">
        <v>241</v>
      </c>
      <c r="BV59" s="249" t="s">
        <v>241</v>
      </c>
      <c r="BW59" s="249" t="s">
        <v>241</v>
      </c>
      <c r="BX59" s="249" t="s">
        <v>241</v>
      </c>
      <c r="BY59" s="249" t="s">
        <v>241</v>
      </c>
      <c r="BZ59" s="249" t="s">
        <v>241</v>
      </c>
      <c r="CA59" s="249" t="s">
        <v>241</v>
      </c>
      <c r="CB59" s="249" t="s">
        <v>241</v>
      </c>
      <c r="CC59" s="249" t="s">
        <v>241</v>
      </c>
      <c r="CD59" s="249" t="s">
        <v>241</v>
      </c>
      <c r="CE59" s="249" t="s">
        <v>241</v>
      </c>
      <c r="CF59" s="249" t="s">
        <v>241</v>
      </c>
      <c r="CG59" s="249" t="s">
        <v>241</v>
      </c>
      <c r="CH59" s="243">
        <f>IF(ISNA(VLOOKUP($B59,[76]Sheet3!$B:$H,6,FALSE)),0,((VLOOKUP($B59,[76]Sheet3!$B:$H,6,FALSE))))</f>
        <v>0</v>
      </c>
      <c r="CI59" s="243">
        <f t="shared" si="52"/>
        <v>0</v>
      </c>
      <c r="CJ59" s="243">
        <f>IF(ISNA(VLOOKUP($B59,[76]Sheet3!$B:$H,7,FALSE)),0,((VLOOKUP($B59,[76]Sheet3!$B:$H,7,FALSE))))</f>
        <v>0</v>
      </c>
      <c r="CK59" s="244">
        <v>0</v>
      </c>
      <c r="CL59" s="249" t="s">
        <v>241</v>
      </c>
      <c r="CM59" s="249">
        <f t="shared" si="53"/>
        <v>0</v>
      </c>
      <c r="CN59" s="249"/>
      <c r="CO59" s="249">
        <f t="shared" si="54"/>
        <v>0</v>
      </c>
      <c r="CP59" s="249" t="s">
        <v>241</v>
      </c>
      <c r="CQ59" s="250">
        <f t="shared" si="55"/>
        <v>0</v>
      </c>
      <c r="CR59" s="249"/>
      <c r="CS59" s="251">
        <f t="shared" si="56"/>
        <v>0</v>
      </c>
      <c r="CT59" s="249" t="s">
        <v>241</v>
      </c>
      <c r="CU59" s="252">
        <f t="shared" si="57"/>
        <v>0</v>
      </c>
      <c r="CV59" s="273"/>
      <c r="CW59" s="253">
        <f t="shared" si="58"/>
        <v>0</v>
      </c>
      <c r="CX59" s="243">
        <f>IF(ISNA(VLOOKUP($B59,'[77]Jan- Mei'!$B:$F,4,FALSE)),0,((VLOOKUP($B59,'[77]Jan- Mei'!$B:$F,4,FALSE))))</f>
        <v>0</v>
      </c>
      <c r="CY59" s="243">
        <f t="shared" si="59"/>
        <v>0</v>
      </c>
      <c r="CZ59" s="243">
        <f>IF(ISNA(VLOOKUP($B59,'[77]Jan- Mei'!$B:$F,5,FALSE)),0,((VLOOKUP($B59,'[77]Jan- Mei'!$B:$F,5,FALSE))))</f>
        <v>0</v>
      </c>
      <c r="DA59" s="243" t="e">
        <f>IF(ISNA(VLOOKUP($B59,#REF!,6,FALSE)),0,((VLOOKUP($B59,#REF!,6,FALSE))))</f>
        <v>#REF!</v>
      </c>
      <c r="DB59" s="243" t="e">
        <f t="shared" si="69"/>
        <v>#REF!</v>
      </c>
      <c r="DC59" s="243" t="e">
        <f>IF(ISNA(VLOOKUP($B59,#REF!,7,FALSE)),0,((VLOOKUP($B59,#REF!,7,FALSE))))</f>
        <v>#REF!</v>
      </c>
      <c r="DD59" s="244">
        <v>0</v>
      </c>
      <c r="DE59" s="254" t="str">
        <f>IF(ISNA(VLOOKUP($B59,'[78]REAL SD BULAN'!$B:$AD,18,FALSE)),0,((VLOOKUP($B59,'[78]REAL SD BULAN'!$B:$AD,18,FALSE))))</f>
        <v>-</v>
      </c>
      <c r="DF59" s="249">
        <f>IF(ISNA(VLOOKUP($B59,'[78]REAL SD BULAN'!$B:$AD,19,FALSE)),0,((VLOOKUP($B59,'[78]REAL SD BULAN'!$B:$AD,19,FALSE))))</f>
        <v>0</v>
      </c>
      <c r="DG59" s="249">
        <f>IF(ISNA(VLOOKUP($B59,'[78]REAL SD BULAN'!$B:$AD,20,FALSE)),0,((VLOOKUP($B59,'[78]REAL SD BULAN'!$B:$AD,20,FALSE))))</f>
        <v>0</v>
      </c>
      <c r="DH59" s="249">
        <f>IF(ISNA(VLOOKUP($B59,'[78]REAL SD BULAN'!$B:$AD,21,FALSE)),0,((VLOOKUP($B59,'[78]REAL SD BULAN'!$B:$AD,21,FALSE))))</f>
        <v>0</v>
      </c>
      <c r="DI59" s="249" t="s">
        <v>241</v>
      </c>
      <c r="DJ59" s="249">
        <f t="shared" si="61"/>
        <v>0</v>
      </c>
      <c r="DK59" s="249">
        <v>0</v>
      </c>
      <c r="DL59" s="249">
        <v>0</v>
      </c>
      <c r="DM59" s="249" t="s">
        <v>241</v>
      </c>
      <c r="DN59" s="249">
        <f t="shared" si="68"/>
        <v>0</v>
      </c>
      <c r="DO59" s="249">
        <v>0</v>
      </c>
      <c r="DP59" s="249">
        <v>0</v>
      </c>
      <c r="DQ59" s="249" t="s">
        <v>241</v>
      </c>
      <c r="DR59" s="249">
        <f t="shared" si="63"/>
        <v>0</v>
      </c>
      <c r="DS59" s="249">
        <v>0</v>
      </c>
      <c r="DT59" s="249">
        <v>0</v>
      </c>
      <c r="DU59" s="256">
        <f>IF(ISNA(VLOOKUP($B59,'[79]Evaluasi Pesanan Jan- Feb'!$B:$BG,30,FALSE)),0,((VLOOKUP($B59,'[79]Evaluasi Pesanan Jan- Feb'!$B:$BG,30,FALSE))))</f>
        <v>0</v>
      </c>
      <c r="DV59" s="256">
        <f>IF(ISNA(VLOOKUP($B59,'[79]Evaluasi Pesanan Jan- Feb'!$B:$BG,30,FALSE)),0,((VLOOKUP($B59,'[79]Evaluasi Pesanan Jan- Feb'!$B:$BG,30,FALSE))))</f>
        <v>0</v>
      </c>
    </row>
    <row r="60" spans="1:126" s="221" customFormat="1" x14ac:dyDescent="0.2">
      <c r="A60" s="237">
        <f t="shared" si="64"/>
        <v>57</v>
      </c>
      <c r="B60" s="265">
        <v>11001641</v>
      </c>
      <c r="C60" s="405" t="s">
        <v>609</v>
      </c>
      <c r="D60" s="264" t="s">
        <v>603</v>
      </c>
      <c r="E60" s="272">
        <v>100</v>
      </c>
      <c r="F60" s="272">
        <v>12000</v>
      </c>
      <c r="G60" s="265" t="s">
        <v>56</v>
      </c>
      <c r="H60" s="242">
        <v>42733</v>
      </c>
      <c r="I60" s="243">
        <f>IF(ISNA(VLOOKUP($B60,[80]Sheet3!$B:$F,4,FALSE)),0,((VLOOKUP($B60,[80]Sheet3!$B:$F,4,FALSE))))</f>
        <v>0</v>
      </c>
      <c r="J60" s="243">
        <f t="shared" si="65"/>
        <v>0</v>
      </c>
      <c r="K60" s="243">
        <v>0</v>
      </c>
      <c r="L60" s="243">
        <v>0</v>
      </c>
      <c r="M60" s="243">
        <v>0</v>
      </c>
      <c r="N60" s="243">
        <v>0</v>
      </c>
      <c r="O60" s="243">
        <f>IF(ISNA(VLOOKUP($B60,'[75]Rekap Realisasi Jan- Okt'!$A:$E,4,FALSE)),0,((VLOOKUP($B60,'[75]Rekap Realisasi Jan- Okt'!$A:$E,4,FALSE))))</f>
        <v>0</v>
      </c>
      <c r="P60" s="243">
        <f t="shared" si="71"/>
        <v>0</v>
      </c>
      <c r="Q60" s="243">
        <f>IF(ISNA(VLOOKUP($B60,'[75]Rekap Realisasi Jan- Okt'!$A:$E,5,FALSE)),0,((VLOOKUP($B60,'[75]Rekap Realisasi Jan- Okt'!$A:$E,5,FALSE))))</f>
        <v>0</v>
      </c>
      <c r="R60" s="243">
        <f t="shared" si="70"/>
        <v>0</v>
      </c>
      <c r="S60" s="243">
        <f t="shared" si="66"/>
        <v>0</v>
      </c>
      <c r="T60" s="243">
        <f t="shared" si="67"/>
        <v>0</v>
      </c>
      <c r="U60" s="244">
        <f t="shared" si="51"/>
        <v>0</v>
      </c>
      <c r="V60" s="243">
        <f t="shared" si="38"/>
        <v>0</v>
      </c>
      <c r="W60" s="243">
        <f t="shared" si="39"/>
        <v>0</v>
      </c>
      <c r="X60" s="243">
        <f t="shared" si="40"/>
        <v>0</v>
      </c>
      <c r="Y60" s="244">
        <f t="shared" si="15"/>
        <v>0</v>
      </c>
      <c r="Z60" s="245"/>
      <c r="AA60" s="245"/>
      <c r="AB60" s="245"/>
      <c r="AC60" s="245"/>
      <c r="AD60" s="245" t="s">
        <v>241</v>
      </c>
      <c r="AE60" s="245" t="s">
        <v>241</v>
      </c>
      <c r="AF60" s="245" t="s">
        <v>241</v>
      </c>
      <c r="AG60" s="245" t="s">
        <v>241</v>
      </c>
      <c r="AH60" s="245" t="s">
        <v>241</v>
      </c>
      <c r="AI60" s="245" t="s">
        <v>241</v>
      </c>
      <c r="AJ60" s="245" t="s">
        <v>241</v>
      </c>
      <c r="AK60" s="245" t="s">
        <v>241</v>
      </c>
      <c r="AL60" s="245"/>
      <c r="AM60" s="245"/>
      <c r="AN60" s="245"/>
      <c r="AO60" s="245"/>
      <c r="AP60" s="245" t="s">
        <v>241</v>
      </c>
      <c r="AQ60" s="245" t="s">
        <v>241</v>
      </c>
      <c r="AR60" s="245" t="s">
        <v>241</v>
      </c>
      <c r="AS60" s="245" t="s">
        <v>241</v>
      </c>
      <c r="AT60" s="245" t="s">
        <v>241</v>
      </c>
      <c r="AU60" s="245" t="s">
        <v>241</v>
      </c>
      <c r="AV60" s="245" t="s">
        <v>241</v>
      </c>
      <c r="AW60" s="245" t="s">
        <v>241</v>
      </c>
      <c r="AX60" s="245" t="s">
        <v>241</v>
      </c>
      <c r="AY60" s="245" t="s">
        <v>241</v>
      </c>
      <c r="AZ60" s="245" t="s">
        <v>241</v>
      </c>
      <c r="BA60" s="245" t="s">
        <v>241</v>
      </c>
      <c r="BB60" s="245" t="s">
        <v>241</v>
      </c>
      <c r="BC60" s="245" t="s">
        <v>241</v>
      </c>
      <c r="BD60" s="245" t="s">
        <v>241</v>
      </c>
      <c r="BE60" s="245" t="s">
        <v>241</v>
      </c>
      <c r="BF60" s="245" t="s">
        <v>241</v>
      </c>
      <c r="BG60" s="245" t="s">
        <v>241</v>
      </c>
      <c r="BH60" s="245" t="s">
        <v>241</v>
      </c>
      <c r="BI60" s="245" t="s">
        <v>241</v>
      </c>
      <c r="BJ60" s="249" t="s">
        <v>241</v>
      </c>
      <c r="BK60" s="249" t="s">
        <v>241</v>
      </c>
      <c r="BL60" s="249" t="s">
        <v>241</v>
      </c>
      <c r="BM60" s="249" t="s">
        <v>241</v>
      </c>
      <c r="BN60" s="249" t="s">
        <v>241</v>
      </c>
      <c r="BO60" s="249" t="s">
        <v>241</v>
      </c>
      <c r="BP60" s="249" t="s">
        <v>241</v>
      </c>
      <c r="BQ60" s="249" t="s">
        <v>241</v>
      </c>
      <c r="BR60" s="249" t="s">
        <v>241</v>
      </c>
      <c r="BS60" s="249" t="s">
        <v>241</v>
      </c>
      <c r="BT60" s="249" t="s">
        <v>241</v>
      </c>
      <c r="BU60" s="249" t="s">
        <v>241</v>
      </c>
      <c r="BV60" s="249" t="s">
        <v>241</v>
      </c>
      <c r="BW60" s="249" t="s">
        <v>241</v>
      </c>
      <c r="BX60" s="249" t="s">
        <v>241</v>
      </c>
      <c r="BY60" s="249" t="s">
        <v>241</v>
      </c>
      <c r="BZ60" s="249" t="s">
        <v>241</v>
      </c>
      <c r="CA60" s="249" t="s">
        <v>241</v>
      </c>
      <c r="CB60" s="249" t="s">
        <v>241</v>
      </c>
      <c r="CC60" s="249" t="s">
        <v>241</v>
      </c>
      <c r="CD60" s="249" t="s">
        <v>241</v>
      </c>
      <c r="CE60" s="249" t="s">
        <v>241</v>
      </c>
      <c r="CF60" s="249" t="s">
        <v>241</v>
      </c>
      <c r="CG60" s="249" t="s">
        <v>241</v>
      </c>
      <c r="CH60" s="243">
        <f>IF(ISNA(VLOOKUP($B60,[76]Sheet3!$B:$H,6,FALSE)),0,((VLOOKUP($B60,[76]Sheet3!$B:$H,6,FALSE))))</f>
        <v>0</v>
      </c>
      <c r="CI60" s="243">
        <f t="shared" si="52"/>
        <v>0</v>
      </c>
      <c r="CJ60" s="243">
        <f>IF(ISNA(VLOOKUP($B60,[76]Sheet3!$B:$H,7,FALSE)),0,((VLOOKUP($B60,[76]Sheet3!$B:$H,7,FALSE))))</f>
        <v>0</v>
      </c>
      <c r="CK60" s="244">
        <v>0</v>
      </c>
      <c r="CL60" s="249" t="s">
        <v>241</v>
      </c>
      <c r="CM60" s="249">
        <f t="shared" si="53"/>
        <v>0</v>
      </c>
      <c r="CN60" s="249"/>
      <c r="CO60" s="249">
        <f t="shared" si="54"/>
        <v>0</v>
      </c>
      <c r="CP60" s="249" t="s">
        <v>241</v>
      </c>
      <c r="CQ60" s="250">
        <f t="shared" si="55"/>
        <v>0</v>
      </c>
      <c r="CR60" s="249"/>
      <c r="CS60" s="251">
        <f t="shared" si="56"/>
        <v>0</v>
      </c>
      <c r="CT60" s="249" t="s">
        <v>241</v>
      </c>
      <c r="CU60" s="252">
        <f t="shared" si="57"/>
        <v>0</v>
      </c>
      <c r="CV60" s="273"/>
      <c r="CW60" s="253">
        <f t="shared" si="58"/>
        <v>0</v>
      </c>
      <c r="CX60" s="243">
        <f>IF(ISNA(VLOOKUP($B60,'[77]Jan- Mei'!$B:$F,4,FALSE)),0,((VLOOKUP($B60,'[77]Jan- Mei'!$B:$F,4,FALSE))))</f>
        <v>0</v>
      </c>
      <c r="CY60" s="243">
        <f t="shared" si="59"/>
        <v>0</v>
      </c>
      <c r="CZ60" s="243">
        <f>IF(ISNA(VLOOKUP($B60,'[77]Jan- Mei'!$B:$F,5,FALSE)),0,((VLOOKUP($B60,'[77]Jan- Mei'!$B:$F,5,FALSE))))</f>
        <v>0</v>
      </c>
      <c r="DA60" s="243" t="e">
        <f>IF(ISNA(VLOOKUP($B60,#REF!,6,FALSE)),0,((VLOOKUP($B60,#REF!,6,FALSE))))</f>
        <v>#REF!</v>
      </c>
      <c r="DB60" s="243" t="e">
        <f t="shared" si="69"/>
        <v>#REF!</v>
      </c>
      <c r="DC60" s="243" t="e">
        <f>IF(ISNA(VLOOKUP($B60,#REF!,7,FALSE)),0,((VLOOKUP($B60,#REF!,7,FALSE))))</f>
        <v>#REF!</v>
      </c>
      <c r="DD60" s="244">
        <v>0</v>
      </c>
      <c r="DE60" s="254" t="str">
        <f>IF(ISNA(VLOOKUP($B60,'[78]REAL SD BULAN'!$B:$AD,18,FALSE)),0,((VLOOKUP($B60,'[78]REAL SD BULAN'!$B:$AD,18,FALSE))))</f>
        <v>-</v>
      </c>
      <c r="DF60" s="249">
        <f>IF(ISNA(VLOOKUP($B60,'[78]REAL SD BULAN'!$B:$AD,19,FALSE)),0,((VLOOKUP($B60,'[78]REAL SD BULAN'!$B:$AD,19,FALSE))))</f>
        <v>0</v>
      </c>
      <c r="DG60" s="249">
        <f>IF(ISNA(VLOOKUP($B60,'[78]REAL SD BULAN'!$B:$AD,20,FALSE)),0,((VLOOKUP($B60,'[78]REAL SD BULAN'!$B:$AD,20,FALSE))))</f>
        <v>0</v>
      </c>
      <c r="DH60" s="249">
        <f>IF(ISNA(VLOOKUP($B60,'[78]REAL SD BULAN'!$B:$AD,21,FALSE)),0,((VLOOKUP($B60,'[78]REAL SD BULAN'!$B:$AD,21,FALSE))))</f>
        <v>0</v>
      </c>
      <c r="DI60" s="249" t="s">
        <v>241</v>
      </c>
      <c r="DJ60" s="249">
        <f t="shared" si="61"/>
        <v>0</v>
      </c>
      <c r="DK60" s="249">
        <v>0</v>
      </c>
      <c r="DL60" s="249">
        <v>0</v>
      </c>
      <c r="DM60" s="249" t="s">
        <v>241</v>
      </c>
      <c r="DN60" s="249">
        <f t="shared" si="68"/>
        <v>0</v>
      </c>
      <c r="DO60" s="249">
        <v>0</v>
      </c>
      <c r="DP60" s="249">
        <v>0</v>
      </c>
      <c r="DQ60" s="249" t="s">
        <v>241</v>
      </c>
      <c r="DR60" s="249">
        <f t="shared" si="63"/>
        <v>0</v>
      </c>
      <c r="DS60" s="249">
        <v>0</v>
      </c>
      <c r="DT60" s="249">
        <v>0</v>
      </c>
      <c r="DU60" s="256">
        <f>IF(ISNA(VLOOKUP($B60,'[79]Evaluasi Pesanan Jan- Feb'!$B:$BG,30,FALSE)),0,((VLOOKUP($B60,'[79]Evaluasi Pesanan Jan- Feb'!$B:$BG,30,FALSE))))</f>
        <v>0</v>
      </c>
      <c r="DV60" s="256">
        <f>IF(ISNA(VLOOKUP($B60,'[79]Evaluasi Pesanan Jan- Feb'!$B:$BG,30,FALSE)),0,((VLOOKUP($B60,'[79]Evaluasi Pesanan Jan- Feb'!$B:$BG,30,FALSE))))</f>
        <v>0</v>
      </c>
    </row>
    <row r="61" spans="1:126" s="223" customFormat="1" x14ac:dyDescent="0.2">
      <c r="A61" s="237">
        <f t="shared" si="64"/>
        <v>58</v>
      </c>
      <c r="B61" s="265">
        <v>11001640</v>
      </c>
      <c r="C61" s="405" t="s">
        <v>610</v>
      </c>
      <c r="D61" s="264" t="s">
        <v>603</v>
      </c>
      <c r="E61" s="272">
        <v>100</v>
      </c>
      <c r="F61" s="272">
        <v>4000</v>
      </c>
      <c r="G61" s="265" t="s">
        <v>56</v>
      </c>
      <c r="H61" s="242">
        <v>19160</v>
      </c>
      <c r="I61" s="243">
        <f>IF(ISNA(VLOOKUP($B61,[80]Sheet3!$B:$F,4,FALSE)),0,((VLOOKUP($B61,[80]Sheet3!$B:$F,4,FALSE))))</f>
        <v>0</v>
      </c>
      <c r="J61" s="243">
        <f t="shared" si="65"/>
        <v>0</v>
      </c>
      <c r="K61" s="243">
        <v>0</v>
      </c>
      <c r="L61" s="243">
        <v>0</v>
      </c>
      <c r="M61" s="243">
        <v>0</v>
      </c>
      <c r="N61" s="243">
        <v>0</v>
      </c>
      <c r="O61" s="243">
        <f>IF(ISNA(VLOOKUP($B61,'[75]Rekap Realisasi Jan- Okt'!$A:$E,4,FALSE)),0,((VLOOKUP($B61,'[75]Rekap Realisasi Jan- Okt'!$A:$E,4,FALSE))))</f>
        <v>0</v>
      </c>
      <c r="P61" s="243">
        <f t="shared" si="71"/>
        <v>0</v>
      </c>
      <c r="Q61" s="243">
        <f>IF(ISNA(VLOOKUP($B61,'[75]Rekap Realisasi Jan- Okt'!$A:$E,5,FALSE)),0,((VLOOKUP($B61,'[75]Rekap Realisasi Jan- Okt'!$A:$E,5,FALSE))))</f>
        <v>0</v>
      </c>
      <c r="R61" s="243">
        <f t="shared" si="70"/>
        <v>0</v>
      </c>
      <c r="S61" s="243">
        <f t="shared" si="66"/>
        <v>0</v>
      </c>
      <c r="T61" s="243">
        <f t="shared" si="67"/>
        <v>0</v>
      </c>
      <c r="U61" s="244">
        <f t="shared" si="51"/>
        <v>0</v>
      </c>
      <c r="V61" s="243">
        <f t="shared" si="38"/>
        <v>0</v>
      </c>
      <c r="W61" s="243">
        <f t="shared" si="39"/>
        <v>0</v>
      </c>
      <c r="X61" s="243">
        <f t="shared" si="40"/>
        <v>0</v>
      </c>
      <c r="Y61" s="244">
        <f t="shared" si="15"/>
        <v>0</v>
      </c>
      <c r="Z61" s="245"/>
      <c r="AA61" s="245"/>
      <c r="AB61" s="245"/>
      <c r="AC61" s="245"/>
      <c r="AD61" s="245" t="s">
        <v>241</v>
      </c>
      <c r="AE61" s="245" t="s">
        <v>241</v>
      </c>
      <c r="AF61" s="245" t="s">
        <v>241</v>
      </c>
      <c r="AG61" s="245" t="s">
        <v>241</v>
      </c>
      <c r="AH61" s="245" t="s">
        <v>241</v>
      </c>
      <c r="AI61" s="245" t="s">
        <v>241</v>
      </c>
      <c r="AJ61" s="245" t="s">
        <v>241</v>
      </c>
      <c r="AK61" s="245" t="s">
        <v>241</v>
      </c>
      <c r="AL61" s="245"/>
      <c r="AM61" s="245"/>
      <c r="AN61" s="245"/>
      <c r="AO61" s="245"/>
      <c r="AP61" s="245" t="s">
        <v>241</v>
      </c>
      <c r="AQ61" s="245" t="s">
        <v>241</v>
      </c>
      <c r="AR61" s="245" t="s">
        <v>241</v>
      </c>
      <c r="AS61" s="245" t="s">
        <v>241</v>
      </c>
      <c r="AT61" s="245" t="s">
        <v>241</v>
      </c>
      <c r="AU61" s="245" t="s">
        <v>241</v>
      </c>
      <c r="AV61" s="245" t="s">
        <v>241</v>
      </c>
      <c r="AW61" s="245" t="s">
        <v>241</v>
      </c>
      <c r="AX61" s="245" t="s">
        <v>241</v>
      </c>
      <c r="AY61" s="245" t="s">
        <v>241</v>
      </c>
      <c r="AZ61" s="245" t="s">
        <v>241</v>
      </c>
      <c r="BA61" s="245" t="s">
        <v>241</v>
      </c>
      <c r="BB61" s="245" t="s">
        <v>241</v>
      </c>
      <c r="BC61" s="245" t="s">
        <v>241</v>
      </c>
      <c r="BD61" s="245" t="s">
        <v>241</v>
      </c>
      <c r="BE61" s="245" t="s">
        <v>241</v>
      </c>
      <c r="BF61" s="245" t="s">
        <v>241</v>
      </c>
      <c r="BG61" s="245" t="s">
        <v>241</v>
      </c>
      <c r="BH61" s="245" t="s">
        <v>241</v>
      </c>
      <c r="BI61" s="245" t="s">
        <v>241</v>
      </c>
      <c r="BJ61" s="249" t="s">
        <v>241</v>
      </c>
      <c r="BK61" s="249" t="s">
        <v>241</v>
      </c>
      <c r="BL61" s="249" t="s">
        <v>241</v>
      </c>
      <c r="BM61" s="249" t="s">
        <v>241</v>
      </c>
      <c r="BN61" s="249" t="s">
        <v>241</v>
      </c>
      <c r="BO61" s="249" t="s">
        <v>241</v>
      </c>
      <c r="BP61" s="249" t="s">
        <v>241</v>
      </c>
      <c r="BQ61" s="249" t="s">
        <v>241</v>
      </c>
      <c r="BR61" s="249" t="s">
        <v>241</v>
      </c>
      <c r="BS61" s="249" t="s">
        <v>241</v>
      </c>
      <c r="BT61" s="249" t="s">
        <v>241</v>
      </c>
      <c r="BU61" s="249" t="s">
        <v>241</v>
      </c>
      <c r="BV61" s="249" t="s">
        <v>241</v>
      </c>
      <c r="BW61" s="249" t="s">
        <v>241</v>
      </c>
      <c r="BX61" s="249" t="s">
        <v>241</v>
      </c>
      <c r="BY61" s="249" t="s">
        <v>241</v>
      </c>
      <c r="BZ61" s="249" t="s">
        <v>241</v>
      </c>
      <c r="CA61" s="249" t="s">
        <v>241</v>
      </c>
      <c r="CB61" s="249" t="s">
        <v>241</v>
      </c>
      <c r="CC61" s="249" t="s">
        <v>241</v>
      </c>
      <c r="CD61" s="249" t="s">
        <v>241</v>
      </c>
      <c r="CE61" s="249" t="s">
        <v>241</v>
      </c>
      <c r="CF61" s="249" t="s">
        <v>241</v>
      </c>
      <c r="CG61" s="249" t="s">
        <v>241</v>
      </c>
      <c r="CH61" s="243">
        <f>IF(ISNA(VLOOKUP($B61,[76]Sheet3!$B:$H,6,FALSE)),0,((VLOOKUP($B61,[76]Sheet3!$B:$H,6,FALSE))))</f>
        <v>0</v>
      </c>
      <c r="CI61" s="243">
        <f t="shared" si="52"/>
        <v>0</v>
      </c>
      <c r="CJ61" s="243">
        <f>IF(ISNA(VLOOKUP($B61,[76]Sheet3!$B:$H,7,FALSE)),0,((VLOOKUP($B61,[76]Sheet3!$B:$H,7,FALSE))))</f>
        <v>0</v>
      </c>
      <c r="CK61" s="244">
        <v>0</v>
      </c>
      <c r="CL61" s="249" t="s">
        <v>241</v>
      </c>
      <c r="CM61" s="249">
        <f t="shared" si="53"/>
        <v>0</v>
      </c>
      <c r="CN61" s="249"/>
      <c r="CO61" s="249">
        <f t="shared" si="54"/>
        <v>0</v>
      </c>
      <c r="CP61" s="249" t="s">
        <v>241</v>
      </c>
      <c r="CQ61" s="250">
        <f t="shared" si="55"/>
        <v>0</v>
      </c>
      <c r="CR61" s="249"/>
      <c r="CS61" s="251">
        <f t="shared" si="56"/>
        <v>0</v>
      </c>
      <c r="CT61" s="249" t="s">
        <v>241</v>
      </c>
      <c r="CU61" s="252">
        <f t="shared" si="57"/>
        <v>0</v>
      </c>
      <c r="CV61" s="273"/>
      <c r="CW61" s="253">
        <f t="shared" si="58"/>
        <v>0</v>
      </c>
      <c r="CX61" s="243">
        <f>IF(ISNA(VLOOKUP($B61,'[77]Jan- Mei'!$B:$F,4,FALSE)),0,((VLOOKUP($B61,'[77]Jan- Mei'!$B:$F,4,FALSE))))</f>
        <v>0</v>
      </c>
      <c r="CY61" s="243">
        <f t="shared" si="59"/>
        <v>0</v>
      </c>
      <c r="CZ61" s="243">
        <f>IF(ISNA(VLOOKUP($B61,'[77]Jan- Mei'!$B:$F,5,FALSE)),0,((VLOOKUP($B61,'[77]Jan- Mei'!$B:$F,5,FALSE))))</f>
        <v>0</v>
      </c>
      <c r="DA61" s="243" t="e">
        <f>IF(ISNA(VLOOKUP($B61,#REF!,6,FALSE)),0,((VLOOKUP($B61,#REF!,6,FALSE))))</f>
        <v>#REF!</v>
      </c>
      <c r="DB61" s="243" t="e">
        <f t="shared" si="69"/>
        <v>#REF!</v>
      </c>
      <c r="DC61" s="243" t="e">
        <f>IF(ISNA(VLOOKUP($B61,#REF!,7,FALSE)),0,((VLOOKUP($B61,#REF!,7,FALSE))))</f>
        <v>#REF!</v>
      </c>
      <c r="DD61" s="244">
        <v>0</v>
      </c>
      <c r="DE61" s="254" t="str">
        <f>IF(ISNA(VLOOKUP($B61,'[78]REAL SD BULAN'!$B:$AD,18,FALSE)),0,((VLOOKUP($B61,'[78]REAL SD BULAN'!$B:$AD,18,FALSE))))</f>
        <v>-</v>
      </c>
      <c r="DF61" s="249">
        <f>IF(ISNA(VLOOKUP($B61,'[78]REAL SD BULAN'!$B:$AD,19,FALSE)),0,((VLOOKUP($B61,'[78]REAL SD BULAN'!$B:$AD,19,FALSE))))</f>
        <v>0</v>
      </c>
      <c r="DG61" s="249">
        <f>IF(ISNA(VLOOKUP($B61,'[78]REAL SD BULAN'!$B:$AD,20,FALSE)),0,((VLOOKUP($B61,'[78]REAL SD BULAN'!$B:$AD,20,FALSE))))</f>
        <v>0</v>
      </c>
      <c r="DH61" s="249">
        <f>IF(ISNA(VLOOKUP($B61,'[78]REAL SD BULAN'!$B:$AD,21,FALSE)),0,((VLOOKUP($B61,'[78]REAL SD BULAN'!$B:$AD,21,FALSE))))</f>
        <v>0</v>
      </c>
      <c r="DI61" s="249" t="s">
        <v>241</v>
      </c>
      <c r="DJ61" s="249">
        <f t="shared" si="61"/>
        <v>0</v>
      </c>
      <c r="DK61" s="249">
        <v>0</v>
      </c>
      <c r="DL61" s="249">
        <v>0</v>
      </c>
      <c r="DM61" s="249" t="s">
        <v>241</v>
      </c>
      <c r="DN61" s="249">
        <f t="shared" si="68"/>
        <v>0</v>
      </c>
      <c r="DO61" s="249">
        <v>0</v>
      </c>
      <c r="DP61" s="249">
        <v>0</v>
      </c>
      <c r="DQ61" s="249" t="s">
        <v>241</v>
      </c>
      <c r="DR61" s="249">
        <f t="shared" si="63"/>
        <v>0</v>
      </c>
      <c r="DS61" s="249">
        <v>0</v>
      </c>
      <c r="DT61" s="249">
        <v>0</v>
      </c>
      <c r="DU61" s="256">
        <f>IF(ISNA(VLOOKUP($B61,'[79]Evaluasi Pesanan Jan- Feb'!$B:$BG,30,FALSE)),0,((VLOOKUP($B61,'[79]Evaluasi Pesanan Jan- Feb'!$B:$BG,30,FALSE))))</f>
        <v>0</v>
      </c>
      <c r="DV61" s="256">
        <f>IF(ISNA(VLOOKUP($B61,'[79]Evaluasi Pesanan Jan- Feb'!$B:$BG,30,FALSE)),0,((VLOOKUP($B61,'[79]Evaluasi Pesanan Jan- Feb'!$B:$BG,30,FALSE))))</f>
        <v>0</v>
      </c>
    </row>
    <row r="62" spans="1:126" s="223" customFormat="1" x14ac:dyDescent="0.2">
      <c r="A62" s="237">
        <f t="shared" si="64"/>
        <v>59</v>
      </c>
      <c r="B62" s="265">
        <v>11001639</v>
      </c>
      <c r="C62" s="405" t="s">
        <v>611</v>
      </c>
      <c r="D62" s="264" t="s">
        <v>603</v>
      </c>
      <c r="E62" s="272">
        <v>10</v>
      </c>
      <c r="F62" s="272">
        <v>23727</v>
      </c>
      <c r="G62" s="265" t="s">
        <v>56</v>
      </c>
      <c r="H62" s="242">
        <v>6178</v>
      </c>
      <c r="I62" s="243">
        <f>IF(ISNA(VLOOKUP($B62,[80]Sheet3!$B:$F,4,FALSE)),0,((VLOOKUP($B62,[80]Sheet3!$B:$F,4,FALSE))))</f>
        <v>0</v>
      </c>
      <c r="J62" s="243">
        <f t="shared" si="65"/>
        <v>0</v>
      </c>
      <c r="K62" s="243">
        <v>0</v>
      </c>
      <c r="L62" s="243">
        <v>0</v>
      </c>
      <c r="M62" s="243">
        <v>0</v>
      </c>
      <c r="N62" s="243">
        <v>0</v>
      </c>
      <c r="O62" s="243">
        <f>IF(ISNA(VLOOKUP($B62,'[75]Rekap Realisasi Jan- Okt'!$A:$E,4,FALSE)),0,((VLOOKUP($B62,'[75]Rekap Realisasi Jan- Okt'!$A:$E,4,FALSE))))</f>
        <v>0</v>
      </c>
      <c r="P62" s="243">
        <f t="shared" si="71"/>
        <v>0</v>
      </c>
      <c r="Q62" s="243">
        <f>IF(ISNA(VLOOKUP($B62,'[75]Rekap Realisasi Jan- Okt'!$A:$E,5,FALSE)),0,((VLOOKUP($B62,'[75]Rekap Realisasi Jan- Okt'!$A:$E,5,FALSE))))</f>
        <v>0</v>
      </c>
      <c r="R62" s="243">
        <f t="shared" si="70"/>
        <v>0</v>
      </c>
      <c r="S62" s="243">
        <f t="shared" si="66"/>
        <v>0</v>
      </c>
      <c r="T62" s="243">
        <f t="shared" si="67"/>
        <v>0</v>
      </c>
      <c r="U62" s="244">
        <f t="shared" si="51"/>
        <v>0</v>
      </c>
      <c r="V62" s="243">
        <f t="shared" si="38"/>
        <v>0</v>
      </c>
      <c r="W62" s="243">
        <f t="shared" si="39"/>
        <v>0</v>
      </c>
      <c r="X62" s="243">
        <f t="shared" si="40"/>
        <v>0</v>
      </c>
      <c r="Y62" s="244">
        <f t="shared" si="15"/>
        <v>0</v>
      </c>
      <c r="Z62" s="245"/>
      <c r="AA62" s="245"/>
      <c r="AB62" s="245"/>
      <c r="AC62" s="245"/>
      <c r="AD62" s="245" t="s">
        <v>241</v>
      </c>
      <c r="AE62" s="245" t="s">
        <v>241</v>
      </c>
      <c r="AF62" s="245" t="s">
        <v>241</v>
      </c>
      <c r="AG62" s="245" t="s">
        <v>241</v>
      </c>
      <c r="AH62" s="245" t="s">
        <v>241</v>
      </c>
      <c r="AI62" s="245" t="s">
        <v>241</v>
      </c>
      <c r="AJ62" s="245" t="s">
        <v>241</v>
      </c>
      <c r="AK62" s="245" t="s">
        <v>241</v>
      </c>
      <c r="AL62" s="245"/>
      <c r="AM62" s="245"/>
      <c r="AN62" s="245"/>
      <c r="AO62" s="245"/>
      <c r="AP62" s="245" t="s">
        <v>241</v>
      </c>
      <c r="AQ62" s="245" t="s">
        <v>241</v>
      </c>
      <c r="AR62" s="245" t="s">
        <v>241</v>
      </c>
      <c r="AS62" s="245" t="s">
        <v>241</v>
      </c>
      <c r="AT62" s="245" t="s">
        <v>241</v>
      </c>
      <c r="AU62" s="245" t="s">
        <v>241</v>
      </c>
      <c r="AV62" s="245" t="s">
        <v>241</v>
      </c>
      <c r="AW62" s="245" t="s">
        <v>241</v>
      </c>
      <c r="AX62" s="245" t="s">
        <v>241</v>
      </c>
      <c r="AY62" s="245" t="s">
        <v>241</v>
      </c>
      <c r="AZ62" s="245" t="s">
        <v>241</v>
      </c>
      <c r="BA62" s="245" t="s">
        <v>241</v>
      </c>
      <c r="BB62" s="245" t="s">
        <v>241</v>
      </c>
      <c r="BC62" s="245" t="s">
        <v>241</v>
      </c>
      <c r="BD62" s="245" t="s">
        <v>241</v>
      </c>
      <c r="BE62" s="245" t="s">
        <v>241</v>
      </c>
      <c r="BF62" s="245" t="s">
        <v>241</v>
      </c>
      <c r="BG62" s="245" t="s">
        <v>241</v>
      </c>
      <c r="BH62" s="245" t="s">
        <v>241</v>
      </c>
      <c r="BI62" s="245" t="s">
        <v>241</v>
      </c>
      <c r="BJ62" s="249" t="s">
        <v>241</v>
      </c>
      <c r="BK62" s="249" t="s">
        <v>241</v>
      </c>
      <c r="BL62" s="249" t="s">
        <v>241</v>
      </c>
      <c r="BM62" s="249" t="s">
        <v>241</v>
      </c>
      <c r="BN62" s="249" t="s">
        <v>241</v>
      </c>
      <c r="BO62" s="249" t="s">
        <v>241</v>
      </c>
      <c r="BP62" s="249" t="s">
        <v>241</v>
      </c>
      <c r="BQ62" s="249" t="s">
        <v>241</v>
      </c>
      <c r="BR62" s="249" t="s">
        <v>241</v>
      </c>
      <c r="BS62" s="249" t="s">
        <v>241</v>
      </c>
      <c r="BT62" s="249" t="s">
        <v>241</v>
      </c>
      <c r="BU62" s="249" t="s">
        <v>241</v>
      </c>
      <c r="BV62" s="249" t="s">
        <v>241</v>
      </c>
      <c r="BW62" s="249" t="s">
        <v>241</v>
      </c>
      <c r="BX62" s="249" t="s">
        <v>241</v>
      </c>
      <c r="BY62" s="249" t="s">
        <v>241</v>
      </c>
      <c r="BZ62" s="249" t="s">
        <v>241</v>
      </c>
      <c r="CA62" s="249" t="s">
        <v>241</v>
      </c>
      <c r="CB62" s="249" t="s">
        <v>241</v>
      </c>
      <c r="CC62" s="249" t="s">
        <v>241</v>
      </c>
      <c r="CD62" s="249" t="s">
        <v>241</v>
      </c>
      <c r="CE62" s="249" t="s">
        <v>241</v>
      </c>
      <c r="CF62" s="249" t="s">
        <v>241</v>
      </c>
      <c r="CG62" s="249" t="s">
        <v>241</v>
      </c>
      <c r="CH62" s="243">
        <f>IF(ISNA(VLOOKUP($B62,[76]Sheet3!$B:$H,6,FALSE)),0,((VLOOKUP($B62,[76]Sheet3!$B:$H,6,FALSE))))</f>
        <v>0</v>
      </c>
      <c r="CI62" s="243">
        <f t="shared" si="52"/>
        <v>0</v>
      </c>
      <c r="CJ62" s="243">
        <f>IF(ISNA(VLOOKUP($B62,[76]Sheet3!$B:$H,7,FALSE)),0,((VLOOKUP($B62,[76]Sheet3!$B:$H,7,FALSE))))</f>
        <v>0</v>
      </c>
      <c r="CK62" s="244">
        <v>0</v>
      </c>
      <c r="CL62" s="249" t="s">
        <v>241</v>
      </c>
      <c r="CM62" s="249">
        <f t="shared" si="53"/>
        <v>0</v>
      </c>
      <c r="CN62" s="249"/>
      <c r="CO62" s="249">
        <f t="shared" si="54"/>
        <v>0</v>
      </c>
      <c r="CP62" s="249" t="s">
        <v>241</v>
      </c>
      <c r="CQ62" s="250">
        <f t="shared" si="55"/>
        <v>0</v>
      </c>
      <c r="CR62" s="249"/>
      <c r="CS62" s="251">
        <f t="shared" si="56"/>
        <v>0</v>
      </c>
      <c r="CT62" s="249" t="s">
        <v>241</v>
      </c>
      <c r="CU62" s="252">
        <f t="shared" si="57"/>
        <v>0</v>
      </c>
      <c r="CV62" s="273"/>
      <c r="CW62" s="253">
        <f t="shared" si="58"/>
        <v>0</v>
      </c>
      <c r="CX62" s="243">
        <f>IF(ISNA(VLOOKUP($B62,'[77]Jan- Mei'!$B:$F,4,FALSE)),0,((VLOOKUP($B62,'[77]Jan- Mei'!$B:$F,4,FALSE))))</f>
        <v>0</v>
      </c>
      <c r="CY62" s="243">
        <f t="shared" si="59"/>
        <v>0</v>
      </c>
      <c r="CZ62" s="243">
        <f>IF(ISNA(VLOOKUP($B62,'[77]Jan- Mei'!$B:$F,5,FALSE)),0,((VLOOKUP($B62,'[77]Jan- Mei'!$B:$F,5,FALSE))))</f>
        <v>0</v>
      </c>
      <c r="DA62" s="243" t="e">
        <f>IF(ISNA(VLOOKUP($B62,#REF!,6,FALSE)),0,((VLOOKUP($B62,#REF!,6,FALSE))))</f>
        <v>#REF!</v>
      </c>
      <c r="DB62" s="243" t="e">
        <f t="shared" si="69"/>
        <v>#REF!</v>
      </c>
      <c r="DC62" s="243" t="e">
        <f>IF(ISNA(VLOOKUP($B62,#REF!,7,FALSE)),0,((VLOOKUP($B62,#REF!,7,FALSE))))</f>
        <v>#REF!</v>
      </c>
      <c r="DD62" s="244">
        <v>0</v>
      </c>
      <c r="DE62" s="254" t="str">
        <f>IF(ISNA(VLOOKUP($B62,'[78]REAL SD BULAN'!$B:$AD,18,FALSE)),0,((VLOOKUP($B62,'[78]REAL SD BULAN'!$B:$AD,18,FALSE))))</f>
        <v>-</v>
      </c>
      <c r="DF62" s="249">
        <f>IF(ISNA(VLOOKUP($B62,'[78]REAL SD BULAN'!$B:$AD,19,FALSE)),0,((VLOOKUP($B62,'[78]REAL SD BULAN'!$B:$AD,19,FALSE))))</f>
        <v>0</v>
      </c>
      <c r="DG62" s="249">
        <f>IF(ISNA(VLOOKUP($B62,'[78]REAL SD BULAN'!$B:$AD,20,FALSE)),0,((VLOOKUP($B62,'[78]REAL SD BULAN'!$B:$AD,20,FALSE))))</f>
        <v>0</v>
      </c>
      <c r="DH62" s="249">
        <f>IF(ISNA(VLOOKUP($B62,'[78]REAL SD BULAN'!$B:$AD,21,FALSE)),0,((VLOOKUP($B62,'[78]REAL SD BULAN'!$B:$AD,21,FALSE))))</f>
        <v>0</v>
      </c>
      <c r="DI62" s="249" t="s">
        <v>241</v>
      </c>
      <c r="DJ62" s="249">
        <f t="shared" si="61"/>
        <v>0</v>
      </c>
      <c r="DK62" s="249">
        <v>0</v>
      </c>
      <c r="DL62" s="249">
        <v>0</v>
      </c>
      <c r="DM62" s="249" t="s">
        <v>241</v>
      </c>
      <c r="DN62" s="249">
        <f t="shared" si="68"/>
        <v>0</v>
      </c>
      <c r="DO62" s="249">
        <v>0</v>
      </c>
      <c r="DP62" s="249">
        <v>0</v>
      </c>
      <c r="DQ62" s="249" t="s">
        <v>241</v>
      </c>
      <c r="DR62" s="249">
        <f t="shared" si="63"/>
        <v>0</v>
      </c>
      <c r="DS62" s="249">
        <v>0</v>
      </c>
      <c r="DT62" s="249">
        <v>0</v>
      </c>
      <c r="DU62" s="256">
        <f>IF(ISNA(VLOOKUP($B62,'[79]Evaluasi Pesanan Jan- Feb'!$B:$BG,30,FALSE)),0,((VLOOKUP($B62,'[79]Evaluasi Pesanan Jan- Feb'!$B:$BG,30,FALSE))))</f>
        <v>0</v>
      </c>
      <c r="DV62" s="256">
        <f>IF(ISNA(VLOOKUP($B62,'[79]Evaluasi Pesanan Jan- Feb'!$B:$BG,30,FALSE)),0,((VLOOKUP($B62,'[79]Evaluasi Pesanan Jan- Feb'!$B:$BG,30,FALSE))))</f>
        <v>0</v>
      </c>
    </row>
    <row r="63" spans="1:126" s="223" customFormat="1" ht="53.25" customHeight="1" x14ac:dyDescent="0.2">
      <c r="A63" s="237">
        <f t="shared" si="64"/>
        <v>60</v>
      </c>
      <c r="B63" s="265">
        <v>11001638</v>
      </c>
      <c r="C63" s="405" t="s">
        <v>612</v>
      </c>
      <c r="D63" s="264" t="s">
        <v>603</v>
      </c>
      <c r="E63" s="272">
        <v>10</v>
      </c>
      <c r="F63" s="272">
        <v>40000</v>
      </c>
      <c r="G63" s="265" t="s">
        <v>56</v>
      </c>
      <c r="H63" s="242">
        <v>6585</v>
      </c>
      <c r="I63" s="243">
        <f>IF(ISNA(VLOOKUP($B63,[80]Sheet3!$B:$F,4,FALSE)),0,((VLOOKUP($B63,[80]Sheet3!$B:$F,4,FALSE))))</f>
        <v>0</v>
      </c>
      <c r="J63" s="243">
        <f t="shared" si="65"/>
        <v>0</v>
      </c>
      <c r="K63" s="243">
        <v>0</v>
      </c>
      <c r="L63" s="243">
        <v>0</v>
      </c>
      <c r="M63" s="243">
        <v>0</v>
      </c>
      <c r="N63" s="243">
        <v>0</v>
      </c>
      <c r="O63" s="243">
        <f>IF(ISNA(VLOOKUP($B63,'[75]Rekap Realisasi Jan- Okt'!$A:$E,4,FALSE)),0,((VLOOKUP($B63,'[75]Rekap Realisasi Jan- Okt'!$A:$E,4,FALSE))))</f>
        <v>0</v>
      </c>
      <c r="P63" s="243">
        <f t="shared" si="71"/>
        <v>0</v>
      </c>
      <c r="Q63" s="243">
        <f>IF(ISNA(VLOOKUP($B63,'[75]Rekap Realisasi Jan- Okt'!$A:$E,5,FALSE)),0,((VLOOKUP($B63,'[75]Rekap Realisasi Jan- Okt'!$A:$E,5,FALSE))))</f>
        <v>0</v>
      </c>
      <c r="R63" s="243">
        <f t="shared" si="70"/>
        <v>0</v>
      </c>
      <c r="S63" s="243">
        <f t="shared" si="66"/>
        <v>0</v>
      </c>
      <c r="T63" s="243">
        <f t="shared" si="67"/>
        <v>0</v>
      </c>
      <c r="U63" s="244">
        <f t="shared" si="51"/>
        <v>0</v>
      </c>
      <c r="V63" s="243">
        <f t="shared" si="38"/>
        <v>0</v>
      </c>
      <c r="W63" s="243">
        <f t="shared" si="39"/>
        <v>0</v>
      </c>
      <c r="X63" s="243">
        <f t="shared" si="40"/>
        <v>0</v>
      </c>
      <c r="Y63" s="244">
        <f t="shared" si="15"/>
        <v>0</v>
      </c>
      <c r="Z63" s="245"/>
      <c r="AA63" s="245"/>
      <c r="AB63" s="245"/>
      <c r="AC63" s="245"/>
      <c r="AD63" s="245" t="s">
        <v>241</v>
      </c>
      <c r="AE63" s="245" t="s">
        <v>241</v>
      </c>
      <c r="AF63" s="245" t="s">
        <v>241</v>
      </c>
      <c r="AG63" s="245" t="s">
        <v>241</v>
      </c>
      <c r="AH63" s="245" t="s">
        <v>241</v>
      </c>
      <c r="AI63" s="245" t="s">
        <v>241</v>
      </c>
      <c r="AJ63" s="245" t="s">
        <v>241</v>
      </c>
      <c r="AK63" s="245" t="s">
        <v>241</v>
      </c>
      <c r="AL63" s="245"/>
      <c r="AM63" s="245"/>
      <c r="AN63" s="245"/>
      <c r="AO63" s="245"/>
      <c r="AP63" s="245" t="s">
        <v>241</v>
      </c>
      <c r="AQ63" s="245" t="s">
        <v>241</v>
      </c>
      <c r="AR63" s="245" t="s">
        <v>241</v>
      </c>
      <c r="AS63" s="245" t="s">
        <v>241</v>
      </c>
      <c r="AT63" s="245" t="s">
        <v>241</v>
      </c>
      <c r="AU63" s="245" t="s">
        <v>241</v>
      </c>
      <c r="AV63" s="245" t="s">
        <v>241</v>
      </c>
      <c r="AW63" s="245" t="s">
        <v>241</v>
      </c>
      <c r="AX63" s="245" t="s">
        <v>241</v>
      </c>
      <c r="AY63" s="245" t="s">
        <v>241</v>
      </c>
      <c r="AZ63" s="245" t="s">
        <v>241</v>
      </c>
      <c r="BA63" s="245" t="s">
        <v>241</v>
      </c>
      <c r="BB63" s="245" t="s">
        <v>241</v>
      </c>
      <c r="BC63" s="245" t="s">
        <v>241</v>
      </c>
      <c r="BD63" s="245" t="s">
        <v>241</v>
      </c>
      <c r="BE63" s="245" t="s">
        <v>241</v>
      </c>
      <c r="BF63" s="245" t="s">
        <v>241</v>
      </c>
      <c r="BG63" s="245" t="s">
        <v>241</v>
      </c>
      <c r="BH63" s="245" t="s">
        <v>241</v>
      </c>
      <c r="BI63" s="245" t="s">
        <v>241</v>
      </c>
      <c r="BJ63" s="249" t="s">
        <v>241</v>
      </c>
      <c r="BK63" s="249" t="s">
        <v>241</v>
      </c>
      <c r="BL63" s="249" t="s">
        <v>241</v>
      </c>
      <c r="BM63" s="249" t="s">
        <v>241</v>
      </c>
      <c r="BN63" s="249" t="s">
        <v>241</v>
      </c>
      <c r="BO63" s="249" t="s">
        <v>241</v>
      </c>
      <c r="BP63" s="249" t="s">
        <v>241</v>
      </c>
      <c r="BQ63" s="249" t="s">
        <v>241</v>
      </c>
      <c r="BR63" s="249" t="s">
        <v>241</v>
      </c>
      <c r="BS63" s="249" t="s">
        <v>241</v>
      </c>
      <c r="BT63" s="249" t="s">
        <v>241</v>
      </c>
      <c r="BU63" s="249" t="s">
        <v>241</v>
      </c>
      <c r="BV63" s="249" t="s">
        <v>241</v>
      </c>
      <c r="BW63" s="249" t="s">
        <v>241</v>
      </c>
      <c r="BX63" s="249" t="s">
        <v>241</v>
      </c>
      <c r="BY63" s="249" t="s">
        <v>241</v>
      </c>
      <c r="BZ63" s="249" t="s">
        <v>241</v>
      </c>
      <c r="CA63" s="249" t="s">
        <v>241</v>
      </c>
      <c r="CB63" s="249" t="s">
        <v>241</v>
      </c>
      <c r="CC63" s="249" t="s">
        <v>241</v>
      </c>
      <c r="CD63" s="249" t="s">
        <v>241</v>
      </c>
      <c r="CE63" s="249" t="s">
        <v>241</v>
      </c>
      <c r="CF63" s="249" t="s">
        <v>241</v>
      </c>
      <c r="CG63" s="249" t="s">
        <v>241</v>
      </c>
      <c r="CH63" s="243">
        <f>IF(ISNA(VLOOKUP($B63,[76]Sheet3!$B:$H,6,FALSE)),0,((VLOOKUP($B63,[76]Sheet3!$B:$H,6,FALSE))))</f>
        <v>0</v>
      </c>
      <c r="CI63" s="243">
        <f t="shared" si="52"/>
        <v>0</v>
      </c>
      <c r="CJ63" s="243">
        <f>IF(ISNA(VLOOKUP($B63,[76]Sheet3!$B:$H,7,FALSE)),0,((VLOOKUP($B63,[76]Sheet3!$B:$H,7,FALSE))))</f>
        <v>0</v>
      </c>
      <c r="CK63" s="244">
        <v>0</v>
      </c>
      <c r="CL63" s="249" t="s">
        <v>241</v>
      </c>
      <c r="CM63" s="249">
        <f t="shared" si="53"/>
        <v>0</v>
      </c>
      <c r="CN63" s="249"/>
      <c r="CO63" s="249">
        <f t="shared" si="54"/>
        <v>0</v>
      </c>
      <c r="CP63" s="249" t="s">
        <v>241</v>
      </c>
      <c r="CQ63" s="250">
        <f t="shared" si="55"/>
        <v>0</v>
      </c>
      <c r="CR63" s="249"/>
      <c r="CS63" s="251">
        <f t="shared" si="56"/>
        <v>0</v>
      </c>
      <c r="CT63" s="249" t="s">
        <v>241</v>
      </c>
      <c r="CU63" s="252">
        <f t="shared" si="57"/>
        <v>0</v>
      </c>
      <c r="CV63" s="273"/>
      <c r="CW63" s="253">
        <f t="shared" si="58"/>
        <v>0</v>
      </c>
      <c r="CX63" s="243">
        <f>IF(ISNA(VLOOKUP($B63,'[77]Jan- Mei'!$B:$F,4,FALSE)),0,((VLOOKUP($B63,'[77]Jan- Mei'!$B:$F,4,FALSE))))</f>
        <v>0</v>
      </c>
      <c r="CY63" s="243">
        <f t="shared" si="59"/>
        <v>0</v>
      </c>
      <c r="CZ63" s="243">
        <f>IF(ISNA(VLOOKUP($B63,'[77]Jan- Mei'!$B:$F,5,FALSE)),0,((VLOOKUP($B63,'[77]Jan- Mei'!$B:$F,5,FALSE))))</f>
        <v>0</v>
      </c>
      <c r="DA63" s="243" t="e">
        <f>IF(ISNA(VLOOKUP($B63,#REF!,6,FALSE)),0,((VLOOKUP($B63,#REF!,6,FALSE))))</f>
        <v>#REF!</v>
      </c>
      <c r="DB63" s="243" t="e">
        <f t="shared" si="69"/>
        <v>#REF!</v>
      </c>
      <c r="DC63" s="243" t="e">
        <f>IF(ISNA(VLOOKUP($B63,#REF!,7,FALSE)),0,((VLOOKUP($B63,#REF!,7,FALSE))))</f>
        <v>#REF!</v>
      </c>
      <c r="DD63" s="244">
        <v>0</v>
      </c>
      <c r="DE63" s="254" t="str">
        <f>IF(ISNA(VLOOKUP($B63,'[78]REAL SD BULAN'!$B:$AD,18,FALSE)),0,((VLOOKUP($B63,'[78]REAL SD BULAN'!$B:$AD,18,FALSE))))</f>
        <v>-</v>
      </c>
      <c r="DF63" s="249">
        <f>IF(ISNA(VLOOKUP($B63,'[78]REAL SD BULAN'!$B:$AD,19,FALSE)),0,((VLOOKUP($B63,'[78]REAL SD BULAN'!$B:$AD,19,FALSE))))</f>
        <v>0</v>
      </c>
      <c r="DG63" s="249">
        <f>IF(ISNA(VLOOKUP($B63,'[78]REAL SD BULAN'!$B:$AD,20,FALSE)),0,((VLOOKUP($B63,'[78]REAL SD BULAN'!$B:$AD,20,FALSE))))</f>
        <v>0</v>
      </c>
      <c r="DH63" s="249">
        <f>IF(ISNA(VLOOKUP($B63,'[78]REAL SD BULAN'!$B:$AD,21,FALSE)),0,((VLOOKUP($B63,'[78]REAL SD BULAN'!$B:$AD,21,FALSE))))</f>
        <v>0</v>
      </c>
      <c r="DI63" s="249" t="s">
        <v>241</v>
      </c>
      <c r="DJ63" s="249">
        <f t="shared" si="61"/>
        <v>0</v>
      </c>
      <c r="DK63" s="249">
        <v>0</v>
      </c>
      <c r="DL63" s="249">
        <v>0</v>
      </c>
      <c r="DM63" s="249" t="s">
        <v>241</v>
      </c>
      <c r="DN63" s="249">
        <f t="shared" si="68"/>
        <v>0</v>
      </c>
      <c r="DO63" s="249">
        <v>0</v>
      </c>
      <c r="DP63" s="249">
        <v>0</v>
      </c>
      <c r="DQ63" s="249" t="s">
        <v>241</v>
      </c>
      <c r="DR63" s="249">
        <f t="shared" si="63"/>
        <v>0</v>
      </c>
      <c r="DS63" s="249">
        <v>0</v>
      </c>
      <c r="DT63" s="249">
        <v>0</v>
      </c>
      <c r="DU63" s="256">
        <f>IF(ISNA(VLOOKUP($B63,'[79]Evaluasi Pesanan Jan- Feb'!$B:$BG,30,FALSE)),0,((VLOOKUP($B63,'[79]Evaluasi Pesanan Jan- Feb'!$B:$BG,30,FALSE))))</f>
        <v>0</v>
      </c>
      <c r="DV63" s="256">
        <f>IF(ISNA(VLOOKUP($B63,'[79]Evaluasi Pesanan Jan- Feb'!$B:$BG,30,FALSE)),0,((VLOOKUP($B63,'[79]Evaluasi Pesanan Jan- Feb'!$B:$BG,30,FALSE))))</f>
        <v>0</v>
      </c>
    </row>
    <row r="64" spans="1:126" s="223" customFormat="1" x14ac:dyDescent="0.2">
      <c r="A64" s="237">
        <f t="shared" si="64"/>
        <v>61</v>
      </c>
      <c r="B64" s="265" t="s">
        <v>613</v>
      </c>
      <c r="C64" s="405" t="s">
        <v>79</v>
      </c>
      <c r="D64" s="264" t="s">
        <v>603</v>
      </c>
      <c r="E64" s="272">
        <v>1</v>
      </c>
      <c r="F64" s="272">
        <v>10000</v>
      </c>
      <c r="G64" s="241" t="s">
        <v>252</v>
      </c>
      <c r="H64" s="242">
        <v>8210</v>
      </c>
      <c r="I64" s="243">
        <f>IF(ISNA(VLOOKUP($B64,[80]Sheet3!$B:$F,4,FALSE)),0,((VLOOKUP($B64,[80]Sheet3!$B:$F,4,FALSE))))</f>
        <v>0</v>
      </c>
      <c r="J64" s="243">
        <f t="shared" si="65"/>
        <v>0</v>
      </c>
      <c r="K64" s="243">
        <v>0</v>
      </c>
      <c r="L64" s="243">
        <v>0</v>
      </c>
      <c r="M64" s="243">
        <v>0</v>
      </c>
      <c r="N64" s="243">
        <v>0</v>
      </c>
      <c r="O64" s="243">
        <f>IF(ISNA(VLOOKUP($B64,'[75]Rekap Realisasi Jan- Okt'!$A:$E,4,FALSE)),0,((VLOOKUP($B64,'[75]Rekap Realisasi Jan- Okt'!$A:$E,4,FALSE))))</f>
        <v>0</v>
      </c>
      <c r="P64" s="243">
        <f t="shared" si="71"/>
        <v>0</v>
      </c>
      <c r="Q64" s="243">
        <f>IF(ISNA(VLOOKUP($B64,'[75]Rekap Realisasi Jan- Okt'!$A:$E,5,FALSE)),0,((VLOOKUP($B64,'[75]Rekap Realisasi Jan- Okt'!$A:$E,5,FALSE))))</f>
        <v>0</v>
      </c>
      <c r="R64" s="243">
        <f t="shared" si="70"/>
        <v>0</v>
      </c>
      <c r="S64" s="243">
        <f t="shared" si="66"/>
        <v>0</v>
      </c>
      <c r="T64" s="243">
        <f t="shared" si="67"/>
        <v>0</v>
      </c>
      <c r="U64" s="244">
        <f t="shared" si="51"/>
        <v>0</v>
      </c>
      <c r="V64" s="243">
        <f t="shared" si="38"/>
        <v>0</v>
      </c>
      <c r="W64" s="243">
        <f t="shared" si="39"/>
        <v>0</v>
      </c>
      <c r="X64" s="243">
        <f t="shared" si="40"/>
        <v>0</v>
      </c>
      <c r="Y64" s="244">
        <f t="shared" si="15"/>
        <v>0</v>
      </c>
      <c r="Z64" s="245"/>
      <c r="AA64" s="245"/>
      <c r="AB64" s="245"/>
      <c r="AC64" s="245"/>
      <c r="AD64" s="245" t="s">
        <v>241</v>
      </c>
      <c r="AE64" s="245" t="s">
        <v>241</v>
      </c>
      <c r="AF64" s="245" t="s">
        <v>241</v>
      </c>
      <c r="AG64" s="245" t="s">
        <v>241</v>
      </c>
      <c r="AH64" s="245" t="s">
        <v>241</v>
      </c>
      <c r="AI64" s="245" t="s">
        <v>241</v>
      </c>
      <c r="AJ64" s="245" t="s">
        <v>241</v>
      </c>
      <c r="AK64" s="245" t="s">
        <v>241</v>
      </c>
      <c r="AL64" s="245"/>
      <c r="AM64" s="245"/>
      <c r="AN64" s="245"/>
      <c r="AO64" s="245"/>
      <c r="AP64" s="245" t="s">
        <v>241</v>
      </c>
      <c r="AQ64" s="245" t="s">
        <v>241</v>
      </c>
      <c r="AR64" s="245" t="s">
        <v>241</v>
      </c>
      <c r="AS64" s="245" t="s">
        <v>241</v>
      </c>
      <c r="AT64" s="245" t="s">
        <v>241</v>
      </c>
      <c r="AU64" s="245" t="s">
        <v>241</v>
      </c>
      <c r="AV64" s="245" t="s">
        <v>241</v>
      </c>
      <c r="AW64" s="245" t="s">
        <v>241</v>
      </c>
      <c r="AX64" s="245" t="s">
        <v>241</v>
      </c>
      <c r="AY64" s="245" t="s">
        <v>241</v>
      </c>
      <c r="AZ64" s="245" t="s">
        <v>241</v>
      </c>
      <c r="BA64" s="245" t="s">
        <v>241</v>
      </c>
      <c r="BB64" s="245" t="s">
        <v>241</v>
      </c>
      <c r="BC64" s="245" t="s">
        <v>241</v>
      </c>
      <c r="BD64" s="245" t="s">
        <v>241</v>
      </c>
      <c r="BE64" s="245" t="s">
        <v>241</v>
      </c>
      <c r="BF64" s="245" t="s">
        <v>241</v>
      </c>
      <c r="BG64" s="245" t="s">
        <v>241</v>
      </c>
      <c r="BH64" s="245" t="s">
        <v>241</v>
      </c>
      <c r="BI64" s="245" t="s">
        <v>241</v>
      </c>
      <c r="BJ64" s="249" t="s">
        <v>241</v>
      </c>
      <c r="BK64" s="249" t="s">
        <v>241</v>
      </c>
      <c r="BL64" s="249" t="s">
        <v>241</v>
      </c>
      <c r="BM64" s="249" t="s">
        <v>241</v>
      </c>
      <c r="BN64" s="249" t="s">
        <v>241</v>
      </c>
      <c r="BO64" s="249" t="s">
        <v>241</v>
      </c>
      <c r="BP64" s="249" t="s">
        <v>241</v>
      </c>
      <c r="BQ64" s="249" t="s">
        <v>241</v>
      </c>
      <c r="BR64" s="249" t="s">
        <v>241</v>
      </c>
      <c r="BS64" s="249" t="s">
        <v>241</v>
      </c>
      <c r="BT64" s="249" t="s">
        <v>241</v>
      </c>
      <c r="BU64" s="249" t="s">
        <v>241</v>
      </c>
      <c r="BV64" s="249" t="s">
        <v>241</v>
      </c>
      <c r="BW64" s="249" t="s">
        <v>241</v>
      </c>
      <c r="BX64" s="249" t="s">
        <v>241</v>
      </c>
      <c r="BY64" s="249" t="s">
        <v>241</v>
      </c>
      <c r="BZ64" s="249" t="s">
        <v>241</v>
      </c>
      <c r="CA64" s="249" t="s">
        <v>241</v>
      </c>
      <c r="CB64" s="249" t="s">
        <v>241</v>
      </c>
      <c r="CC64" s="249" t="s">
        <v>241</v>
      </c>
      <c r="CD64" s="249" t="s">
        <v>241</v>
      </c>
      <c r="CE64" s="249" t="s">
        <v>241</v>
      </c>
      <c r="CF64" s="249" t="s">
        <v>241</v>
      </c>
      <c r="CG64" s="249" t="s">
        <v>241</v>
      </c>
      <c r="CH64" s="243">
        <f>IF(ISNA(VLOOKUP($B64,[76]Sheet3!$B:$H,6,FALSE)),0,((VLOOKUP($B64,[76]Sheet3!$B:$H,6,FALSE))))</f>
        <v>0</v>
      </c>
      <c r="CI64" s="243">
        <f t="shared" si="52"/>
        <v>0</v>
      </c>
      <c r="CJ64" s="243">
        <f>IF(ISNA(VLOOKUP($B64,[76]Sheet3!$B:$H,7,FALSE)),0,((VLOOKUP($B64,[76]Sheet3!$B:$H,7,FALSE))))</f>
        <v>0</v>
      </c>
      <c r="CK64" s="244">
        <v>0</v>
      </c>
      <c r="CL64" s="249" t="s">
        <v>241</v>
      </c>
      <c r="CM64" s="249">
        <f t="shared" si="53"/>
        <v>0</v>
      </c>
      <c r="CN64" s="249"/>
      <c r="CO64" s="249">
        <f t="shared" si="54"/>
        <v>0</v>
      </c>
      <c r="CP64" s="249" t="s">
        <v>241</v>
      </c>
      <c r="CQ64" s="250">
        <f t="shared" si="55"/>
        <v>0</v>
      </c>
      <c r="CR64" s="249"/>
      <c r="CS64" s="251">
        <f t="shared" si="56"/>
        <v>0</v>
      </c>
      <c r="CT64" s="249" t="s">
        <v>241</v>
      </c>
      <c r="CU64" s="252">
        <f t="shared" si="57"/>
        <v>0</v>
      </c>
      <c r="CV64" s="273"/>
      <c r="CW64" s="253">
        <f t="shared" si="58"/>
        <v>0</v>
      </c>
      <c r="CX64" s="243">
        <f>IF(ISNA(VLOOKUP($B64,'[77]Jan- Mei'!$B:$F,4,FALSE)),0,((VLOOKUP($B64,'[77]Jan- Mei'!$B:$F,4,FALSE))))</f>
        <v>0</v>
      </c>
      <c r="CY64" s="243">
        <f t="shared" si="59"/>
        <v>0</v>
      </c>
      <c r="CZ64" s="243">
        <f>IF(ISNA(VLOOKUP($B64,'[77]Jan- Mei'!$B:$F,5,FALSE)),0,((VLOOKUP($B64,'[77]Jan- Mei'!$B:$F,5,FALSE))))</f>
        <v>0</v>
      </c>
      <c r="DA64" s="243" t="e">
        <f>IF(ISNA(VLOOKUP($B64,#REF!,6,FALSE)),0,((VLOOKUP($B64,#REF!,6,FALSE))))</f>
        <v>#REF!</v>
      </c>
      <c r="DB64" s="243" t="e">
        <f t="shared" si="69"/>
        <v>#REF!</v>
      </c>
      <c r="DC64" s="243" t="e">
        <f>IF(ISNA(VLOOKUP($B64,#REF!,7,FALSE)),0,((VLOOKUP($B64,#REF!,7,FALSE))))</f>
        <v>#REF!</v>
      </c>
      <c r="DD64" s="244">
        <v>0</v>
      </c>
      <c r="DE64" s="254" t="str">
        <f>IF(ISNA(VLOOKUP($B64,'[78]REAL SD BULAN'!$B:$AD,18,FALSE)),0,((VLOOKUP($B64,'[78]REAL SD BULAN'!$B:$AD,18,FALSE))))</f>
        <v>-</v>
      </c>
      <c r="DF64" s="249">
        <f>IF(ISNA(VLOOKUP($B64,'[78]REAL SD BULAN'!$B:$AD,19,FALSE)),0,((VLOOKUP($B64,'[78]REAL SD BULAN'!$B:$AD,19,FALSE))))</f>
        <v>0</v>
      </c>
      <c r="DG64" s="249">
        <f>IF(ISNA(VLOOKUP($B64,'[78]REAL SD BULAN'!$B:$AD,20,FALSE)),0,((VLOOKUP($B64,'[78]REAL SD BULAN'!$B:$AD,20,FALSE))))</f>
        <v>0</v>
      </c>
      <c r="DH64" s="249">
        <f>IF(ISNA(VLOOKUP($B64,'[78]REAL SD BULAN'!$B:$AD,21,FALSE)),0,((VLOOKUP($B64,'[78]REAL SD BULAN'!$B:$AD,21,FALSE))))</f>
        <v>0</v>
      </c>
      <c r="DI64" s="249" t="s">
        <v>241</v>
      </c>
      <c r="DJ64" s="249">
        <f t="shared" si="61"/>
        <v>0</v>
      </c>
      <c r="DK64" s="249">
        <v>0</v>
      </c>
      <c r="DL64" s="249">
        <v>0</v>
      </c>
      <c r="DM64" s="249" t="s">
        <v>241</v>
      </c>
      <c r="DN64" s="249">
        <f t="shared" si="68"/>
        <v>0</v>
      </c>
      <c r="DO64" s="249">
        <v>0</v>
      </c>
      <c r="DP64" s="249">
        <v>0</v>
      </c>
      <c r="DQ64" s="249" t="s">
        <v>241</v>
      </c>
      <c r="DR64" s="249">
        <f t="shared" si="63"/>
        <v>0</v>
      </c>
      <c r="DS64" s="249">
        <v>0</v>
      </c>
      <c r="DT64" s="249">
        <v>0</v>
      </c>
      <c r="DU64" s="256">
        <f>IF(ISNA(VLOOKUP($B64,'[79]Evaluasi Pesanan Jan- Feb'!$B:$BG,30,FALSE)),0,((VLOOKUP($B64,'[79]Evaluasi Pesanan Jan- Feb'!$B:$BG,30,FALSE))))</f>
        <v>0</v>
      </c>
      <c r="DV64" s="256">
        <f>IF(ISNA(VLOOKUP($B64,'[79]Evaluasi Pesanan Jan- Feb'!$B:$BG,30,FALSE)),0,((VLOOKUP($B64,'[79]Evaluasi Pesanan Jan- Feb'!$B:$BG,30,FALSE))))</f>
        <v>0</v>
      </c>
    </row>
    <row r="65" spans="1:126" s="221" customFormat="1" x14ac:dyDescent="0.2">
      <c r="A65" s="237">
        <f t="shared" si="64"/>
        <v>62</v>
      </c>
      <c r="B65" s="265" t="s">
        <v>614</v>
      </c>
      <c r="C65" s="405" t="s">
        <v>615</v>
      </c>
      <c r="D65" s="264" t="s">
        <v>603</v>
      </c>
      <c r="E65" s="272">
        <v>100</v>
      </c>
      <c r="F65" s="272">
        <v>16000</v>
      </c>
      <c r="G65" s="241" t="s">
        <v>252</v>
      </c>
      <c r="H65" s="242">
        <v>9002</v>
      </c>
      <c r="I65" s="243">
        <f>IF(ISNA(VLOOKUP($B65,[80]Sheet3!$B:$F,4,FALSE)),0,((VLOOKUP($B65,[80]Sheet3!$B:$F,4,FALSE))))</f>
        <v>0</v>
      </c>
      <c r="J65" s="243">
        <f t="shared" si="65"/>
        <v>0</v>
      </c>
      <c r="K65" s="243">
        <v>0</v>
      </c>
      <c r="L65" s="243">
        <v>0</v>
      </c>
      <c r="M65" s="243">
        <v>0</v>
      </c>
      <c r="N65" s="243">
        <v>0</v>
      </c>
      <c r="O65" s="243">
        <f>IF(ISNA(VLOOKUP($B65,'[75]Rekap Realisasi Jan- Okt'!$A:$E,4,FALSE)),0,((VLOOKUP($B65,'[75]Rekap Realisasi Jan- Okt'!$A:$E,4,FALSE))))</f>
        <v>0</v>
      </c>
      <c r="P65" s="243">
        <f t="shared" si="71"/>
        <v>0</v>
      </c>
      <c r="Q65" s="243">
        <f>IF(ISNA(VLOOKUP($B65,'[75]Rekap Realisasi Jan- Okt'!$A:$E,5,FALSE)),0,((VLOOKUP($B65,'[75]Rekap Realisasi Jan- Okt'!$A:$E,5,FALSE))))</f>
        <v>0</v>
      </c>
      <c r="R65" s="243">
        <f t="shared" si="70"/>
        <v>0</v>
      </c>
      <c r="S65" s="243">
        <f t="shared" si="66"/>
        <v>0</v>
      </c>
      <c r="T65" s="243">
        <f t="shared" si="67"/>
        <v>0</v>
      </c>
      <c r="U65" s="244">
        <f t="shared" si="51"/>
        <v>0</v>
      </c>
      <c r="V65" s="243">
        <f t="shared" si="38"/>
        <v>0</v>
      </c>
      <c r="W65" s="243">
        <f t="shared" si="39"/>
        <v>0</v>
      </c>
      <c r="X65" s="243">
        <f t="shared" si="40"/>
        <v>0</v>
      </c>
      <c r="Y65" s="244">
        <f t="shared" si="15"/>
        <v>0</v>
      </c>
      <c r="Z65" s="245"/>
      <c r="AA65" s="245"/>
      <c r="AB65" s="245"/>
      <c r="AC65" s="245"/>
      <c r="AD65" s="245" t="s">
        <v>241</v>
      </c>
      <c r="AE65" s="245" t="s">
        <v>241</v>
      </c>
      <c r="AF65" s="245" t="s">
        <v>241</v>
      </c>
      <c r="AG65" s="245" t="s">
        <v>241</v>
      </c>
      <c r="AH65" s="245" t="s">
        <v>241</v>
      </c>
      <c r="AI65" s="245" t="s">
        <v>241</v>
      </c>
      <c r="AJ65" s="245" t="s">
        <v>241</v>
      </c>
      <c r="AK65" s="245" t="s">
        <v>241</v>
      </c>
      <c r="AL65" s="245"/>
      <c r="AM65" s="245"/>
      <c r="AN65" s="245"/>
      <c r="AO65" s="245"/>
      <c r="AP65" s="245" t="s">
        <v>241</v>
      </c>
      <c r="AQ65" s="245" t="s">
        <v>241</v>
      </c>
      <c r="AR65" s="245" t="s">
        <v>241</v>
      </c>
      <c r="AS65" s="245" t="s">
        <v>241</v>
      </c>
      <c r="AT65" s="245" t="s">
        <v>241</v>
      </c>
      <c r="AU65" s="245" t="s">
        <v>241</v>
      </c>
      <c r="AV65" s="245" t="s">
        <v>241</v>
      </c>
      <c r="AW65" s="245" t="s">
        <v>241</v>
      </c>
      <c r="AX65" s="245" t="s">
        <v>241</v>
      </c>
      <c r="AY65" s="245" t="s">
        <v>241</v>
      </c>
      <c r="AZ65" s="245" t="s">
        <v>241</v>
      </c>
      <c r="BA65" s="245" t="s">
        <v>241</v>
      </c>
      <c r="BB65" s="245" t="s">
        <v>241</v>
      </c>
      <c r="BC65" s="245" t="s">
        <v>241</v>
      </c>
      <c r="BD65" s="245" t="s">
        <v>241</v>
      </c>
      <c r="BE65" s="245" t="s">
        <v>241</v>
      </c>
      <c r="BF65" s="245" t="s">
        <v>241</v>
      </c>
      <c r="BG65" s="245" t="s">
        <v>241</v>
      </c>
      <c r="BH65" s="245" t="s">
        <v>241</v>
      </c>
      <c r="BI65" s="245" t="s">
        <v>241</v>
      </c>
      <c r="BJ65" s="249" t="s">
        <v>241</v>
      </c>
      <c r="BK65" s="249" t="s">
        <v>241</v>
      </c>
      <c r="BL65" s="249" t="s">
        <v>241</v>
      </c>
      <c r="BM65" s="249" t="s">
        <v>241</v>
      </c>
      <c r="BN65" s="249" t="s">
        <v>241</v>
      </c>
      <c r="BO65" s="249" t="s">
        <v>241</v>
      </c>
      <c r="BP65" s="249" t="s">
        <v>241</v>
      </c>
      <c r="BQ65" s="249" t="s">
        <v>241</v>
      </c>
      <c r="BR65" s="249" t="s">
        <v>241</v>
      </c>
      <c r="BS65" s="249" t="s">
        <v>241</v>
      </c>
      <c r="BT65" s="249" t="s">
        <v>241</v>
      </c>
      <c r="BU65" s="249" t="s">
        <v>241</v>
      </c>
      <c r="BV65" s="249" t="s">
        <v>241</v>
      </c>
      <c r="BW65" s="249" t="s">
        <v>241</v>
      </c>
      <c r="BX65" s="249" t="s">
        <v>241</v>
      </c>
      <c r="BY65" s="249" t="s">
        <v>241</v>
      </c>
      <c r="BZ65" s="249" t="s">
        <v>241</v>
      </c>
      <c r="CA65" s="249" t="s">
        <v>241</v>
      </c>
      <c r="CB65" s="249" t="s">
        <v>241</v>
      </c>
      <c r="CC65" s="249" t="s">
        <v>241</v>
      </c>
      <c r="CD65" s="249" t="s">
        <v>241</v>
      </c>
      <c r="CE65" s="249" t="s">
        <v>241</v>
      </c>
      <c r="CF65" s="249" t="s">
        <v>241</v>
      </c>
      <c r="CG65" s="249" t="s">
        <v>241</v>
      </c>
      <c r="CH65" s="243">
        <f>IF(ISNA(VLOOKUP($B65,[76]Sheet3!$B:$H,6,FALSE)),0,((VLOOKUP($B65,[76]Sheet3!$B:$H,6,FALSE))))</f>
        <v>0</v>
      </c>
      <c r="CI65" s="243">
        <f t="shared" si="52"/>
        <v>0</v>
      </c>
      <c r="CJ65" s="243">
        <f>IF(ISNA(VLOOKUP($B65,[76]Sheet3!$B:$H,7,FALSE)),0,((VLOOKUP($B65,[76]Sheet3!$B:$H,7,FALSE))))</f>
        <v>0</v>
      </c>
      <c r="CK65" s="244">
        <v>0</v>
      </c>
      <c r="CL65" s="249" t="s">
        <v>241</v>
      </c>
      <c r="CM65" s="249">
        <f t="shared" si="53"/>
        <v>0</v>
      </c>
      <c r="CN65" s="249"/>
      <c r="CO65" s="249">
        <f t="shared" si="54"/>
        <v>0</v>
      </c>
      <c r="CP65" s="249" t="s">
        <v>241</v>
      </c>
      <c r="CQ65" s="250">
        <f t="shared" si="55"/>
        <v>0</v>
      </c>
      <c r="CR65" s="249"/>
      <c r="CS65" s="251">
        <f t="shared" si="56"/>
        <v>0</v>
      </c>
      <c r="CT65" s="249" t="s">
        <v>241</v>
      </c>
      <c r="CU65" s="252">
        <f t="shared" si="57"/>
        <v>0</v>
      </c>
      <c r="CV65" s="273"/>
      <c r="CW65" s="253">
        <f t="shared" si="58"/>
        <v>0</v>
      </c>
      <c r="CX65" s="243">
        <f>IF(ISNA(VLOOKUP($B65,'[77]Jan- Mei'!$B:$F,4,FALSE)),0,((VLOOKUP($B65,'[77]Jan- Mei'!$B:$F,4,FALSE))))</f>
        <v>0</v>
      </c>
      <c r="CY65" s="243">
        <f t="shared" si="59"/>
        <v>0</v>
      </c>
      <c r="CZ65" s="243">
        <f>IF(ISNA(VLOOKUP($B65,'[77]Jan- Mei'!$B:$F,5,FALSE)),0,((VLOOKUP($B65,'[77]Jan- Mei'!$B:$F,5,FALSE))))</f>
        <v>0</v>
      </c>
      <c r="DA65" s="243" t="e">
        <f>IF(ISNA(VLOOKUP($B65,#REF!,6,FALSE)),0,((VLOOKUP($B65,#REF!,6,FALSE))))</f>
        <v>#REF!</v>
      </c>
      <c r="DB65" s="243" t="e">
        <f t="shared" si="69"/>
        <v>#REF!</v>
      </c>
      <c r="DC65" s="243" t="e">
        <f>IF(ISNA(VLOOKUP($B65,#REF!,7,FALSE)),0,((VLOOKUP($B65,#REF!,7,FALSE))))</f>
        <v>#REF!</v>
      </c>
      <c r="DD65" s="244">
        <v>0</v>
      </c>
      <c r="DE65" s="254" t="str">
        <f>IF(ISNA(VLOOKUP($B65,'[78]REAL SD BULAN'!$B:$AD,18,FALSE)),0,((VLOOKUP($B65,'[78]REAL SD BULAN'!$B:$AD,18,FALSE))))</f>
        <v>-</v>
      </c>
      <c r="DF65" s="249">
        <f>IF(ISNA(VLOOKUP($B65,'[78]REAL SD BULAN'!$B:$AD,19,FALSE)),0,((VLOOKUP($B65,'[78]REAL SD BULAN'!$B:$AD,19,FALSE))))</f>
        <v>0</v>
      </c>
      <c r="DG65" s="249">
        <f>IF(ISNA(VLOOKUP($B65,'[78]REAL SD BULAN'!$B:$AD,20,FALSE)),0,((VLOOKUP($B65,'[78]REAL SD BULAN'!$B:$AD,20,FALSE))))</f>
        <v>0</v>
      </c>
      <c r="DH65" s="249">
        <f>IF(ISNA(VLOOKUP($B65,'[78]REAL SD BULAN'!$B:$AD,21,FALSE)),0,((VLOOKUP($B65,'[78]REAL SD BULAN'!$B:$AD,21,FALSE))))</f>
        <v>0</v>
      </c>
      <c r="DI65" s="249" t="s">
        <v>241</v>
      </c>
      <c r="DJ65" s="249">
        <f t="shared" si="61"/>
        <v>0</v>
      </c>
      <c r="DK65" s="249">
        <v>0</v>
      </c>
      <c r="DL65" s="249">
        <v>0</v>
      </c>
      <c r="DM65" s="249" t="s">
        <v>241</v>
      </c>
      <c r="DN65" s="249">
        <f t="shared" si="68"/>
        <v>0</v>
      </c>
      <c r="DO65" s="249">
        <v>0</v>
      </c>
      <c r="DP65" s="249">
        <v>0</v>
      </c>
      <c r="DQ65" s="249" t="s">
        <v>241</v>
      </c>
      <c r="DR65" s="249">
        <f t="shared" si="63"/>
        <v>0</v>
      </c>
      <c r="DS65" s="249">
        <v>0</v>
      </c>
      <c r="DT65" s="249">
        <v>0</v>
      </c>
      <c r="DU65" s="256">
        <f>IF(ISNA(VLOOKUP($B65,'[79]Evaluasi Pesanan Jan- Feb'!$B:$BG,30,FALSE)),0,((VLOOKUP($B65,'[79]Evaluasi Pesanan Jan- Feb'!$B:$BG,30,FALSE))))</f>
        <v>0</v>
      </c>
      <c r="DV65" s="256">
        <f>IF(ISNA(VLOOKUP($B65,'[79]Evaluasi Pesanan Jan- Feb'!$B:$BG,30,FALSE)),0,((VLOOKUP($B65,'[79]Evaluasi Pesanan Jan- Feb'!$B:$BG,30,FALSE))))</f>
        <v>0</v>
      </c>
    </row>
    <row r="66" spans="1:126" s="223" customFormat="1" ht="63" customHeight="1" x14ac:dyDescent="0.2">
      <c r="A66" s="237">
        <f t="shared" si="64"/>
        <v>63</v>
      </c>
      <c r="B66" s="265" t="s">
        <v>616</v>
      </c>
      <c r="C66" s="405" t="s">
        <v>617</v>
      </c>
      <c r="D66" s="264" t="s">
        <v>603</v>
      </c>
      <c r="E66" s="272">
        <v>100</v>
      </c>
      <c r="F66" s="272">
        <v>5000</v>
      </c>
      <c r="G66" s="265" t="s">
        <v>56</v>
      </c>
      <c r="H66" s="242">
        <v>444843</v>
      </c>
      <c r="I66" s="243">
        <f>IF(ISNA(VLOOKUP($B66,[80]Sheet3!$B:$F,4,FALSE)),0,((VLOOKUP($B66,[80]Sheet3!$B:$F,4,FALSE))))</f>
        <v>0</v>
      </c>
      <c r="J66" s="243">
        <f t="shared" si="65"/>
        <v>0</v>
      </c>
      <c r="K66" s="243">
        <v>0</v>
      </c>
      <c r="L66" s="243">
        <v>0</v>
      </c>
      <c r="M66" s="243">
        <v>0</v>
      </c>
      <c r="N66" s="243">
        <v>0</v>
      </c>
      <c r="O66" s="243">
        <f>IF(ISNA(VLOOKUP($B66,'[75]Rekap Realisasi Jan- Okt'!$A:$E,4,FALSE)),0,((VLOOKUP($B66,'[75]Rekap Realisasi Jan- Okt'!$A:$E,4,FALSE))))</f>
        <v>0</v>
      </c>
      <c r="P66" s="243">
        <f t="shared" si="71"/>
        <v>0</v>
      </c>
      <c r="Q66" s="243">
        <f>IF(ISNA(VLOOKUP($B66,'[75]Rekap Realisasi Jan- Okt'!$A:$E,5,FALSE)),0,((VLOOKUP($B66,'[75]Rekap Realisasi Jan- Okt'!$A:$E,5,FALSE))))</f>
        <v>0</v>
      </c>
      <c r="R66" s="243">
        <f t="shared" si="70"/>
        <v>0</v>
      </c>
      <c r="S66" s="243">
        <f t="shared" si="66"/>
        <v>0</v>
      </c>
      <c r="T66" s="243">
        <f t="shared" si="67"/>
        <v>0</v>
      </c>
      <c r="U66" s="244">
        <f t="shared" si="51"/>
        <v>0</v>
      </c>
      <c r="V66" s="243">
        <f t="shared" si="38"/>
        <v>0</v>
      </c>
      <c r="W66" s="243">
        <f t="shared" si="39"/>
        <v>0</v>
      </c>
      <c r="X66" s="243">
        <f t="shared" si="40"/>
        <v>0</v>
      </c>
      <c r="Y66" s="244">
        <f t="shared" si="15"/>
        <v>0</v>
      </c>
      <c r="Z66" s="245"/>
      <c r="AA66" s="245"/>
      <c r="AB66" s="245"/>
      <c r="AC66" s="245"/>
      <c r="AD66" s="245" t="s">
        <v>241</v>
      </c>
      <c r="AE66" s="245" t="s">
        <v>241</v>
      </c>
      <c r="AF66" s="245" t="s">
        <v>241</v>
      </c>
      <c r="AG66" s="245" t="s">
        <v>241</v>
      </c>
      <c r="AH66" s="245" t="s">
        <v>241</v>
      </c>
      <c r="AI66" s="245" t="s">
        <v>241</v>
      </c>
      <c r="AJ66" s="245" t="s">
        <v>241</v>
      </c>
      <c r="AK66" s="245" t="s">
        <v>241</v>
      </c>
      <c r="AL66" s="245"/>
      <c r="AM66" s="245"/>
      <c r="AN66" s="245"/>
      <c r="AO66" s="245"/>
      <c r="AP66" s="245" t="s">
        <v>241</v>
      </c>
      <c r="AQ66" s="245" t="s">
        <v>241</v>
      </c>
      <c r="AR66" s="245" t="s">
        <v>241</v>
      </c>
      <c r="AS66" s="245" t="s">
        <v>241</v>
      </c>
      <c r="AT66" s="245" t="s">
        <v>241</v>
      </c>
      <c r="AU66" s="245" t="s">
        <v>241</v>
      </c>
      <c r="AV66" s="245" t="s">
        <v>241</v>
      </c>
      <c r="AW66" s="245" t="s">
        <v>241</v>
      </c>
      <c r="AX66" s="245" t="s">
        <v>241</v>
      </c>
      <c r="AY66" s="245" t="s">
        <v>241</v>
      </c>
      <c r="AZ66" s="245" t="s">
        <v>241</v>
      </c>
      <c r="BA66" s="245" t="s">
        <v>241</v>
      </c>
      <c r="BB66" s="245" t="s">
        <v>241</v>
      </c>
      <c r="BC66" s="245" t="s">
        <v>241</v>
      </c>
      <c r="BD66" s="245" t="s">
        <v>241</v>
      </c>
      <c r="BE66" s="245" t="s">
        <v>241</v>
      </c>
      <c r="BF66" s="245" t="s">
        <v>241</v>
      </c>
      <c r="BG66" s="245" t="s">
        <v>241</v>
      </c>
      <c r="BH66" s="245" t="s">
        <v>241</v>
      </c>
      <c r="BI66" s="245" t="s">
        <v>241</v>
      </c>
      <c r="BJ66" s="249" t="s">
        <v>241</v>
      </c>
      <c r="BK66" s="249" t="s">
        <v>241</v>
      </c>
      <c r="BL66" s="249" t="s">
        <v>241</v>
      </c>
      <c r="BM66" s="249" t="s">
        <v>241</v>
      </c>
      <c r="BN66" s="249" t="s">
        <v>241</v>
      </c>
      <c r="BO66" s="249" t="s">
        <v>241</v>
      </c>
      <c r="BP66" s="249" t="s">
        <v>241</v>
      </c>
      <c r="BQ66" s="249" t="s">
        <v>241</v>
      </c>
      <c r="BR66" s="249" t="s">
        <v>241</v>
      </c>
      <c r="BS66" s="249" t="s">
        <v>241</v>
      </c>
      <c r="BT66" s="249" t="s">
        <v>241</v>
      </c>
      <c r="BU66" s="249" t="s">
        <v>241</v>
      </c>
      <c r="BV66" s="249" t="s">
        <v>241</v>
      </c>
      <c r="BW66" s="249" t="s">
        <v>241</v>
      </c>
      <c r="BX66" s="249" t="s">
        <v>241</v>
      </c>
      <c r="BY66" s="249" t="s">
        <v>241</v>
      </c>
      <c r="BZ66" s="249" t="s">
        <v>241</v>
      </c>
      <c r="CA66" s="249" t="s">
        <v>241</v>
      </c>
      <c r="CB66" s="249" t="s">
        <v>241</v>
      </c>
      <c r="CC66" s="249" t="s">
        <v>241</v>
      </c>
      <c r="CD66" s="249" t="s">
        <v>241</v>
      </c>
      <c r="CE66" s="249" t="s">
        <v>241</v>
      </c>
      <c r="CF66" s="249" t="s">
        <v>241</v>
      </c>
      <c r="CG66" s="249" t="s">
        <v>241</v>
      </c>
      <c r="CH66" s="243">
        <f>IF(ISNA(VLOOKUP($B66,[76]Sheet3!$B:$H,6,FALSE)),0,((VLOOKUP($B66,[76]Sheet3!$B:$H,6,FALSE))))</f>
        <v>0</v>
      </c>
      <c r="CI66" s="243">
        <f t="shared" si="52"/>
        <v>0</v>
      </c>
      <c r="CJ66" s="243">
        <f>IF(ISNA(VLOOKUP($B66,[76]Sheet3!$B:$H,7,FALSE)),0,((VLOOKUP($B66,[76]Sheet3!$B:$H,7,FALSE))))</f>
        <v>0</v>
      </c>
      <c r="CK66" s="244">
        <v>0</v>
      </c>
      <c r="CL66" s="249" t="s">
        <v>241</v>
      </c>
      <c r="CM66" s="249">
        <f t="shared" si="53"/>
        <v>0</v>
      </c>
      <c r="CN66" s="249"/>
      <c r="CO66" s="249">
        <f t="shared" si="54"/>
        <v>0</v>
      </c>
      <c r="CP66" s="249" t="s">
        <v>241</v>
      </c>
      <c r="CQ66" s="250">
        <f t="shared" si="55"/>
        <v>0</v>
      </c>
      <c r="CR66" s="249"/>
      <c r="CS66" s="251">
        <f t="shared" si="56"/>
        <v>0</v>
      </c>
      <c r="CT66" s="249" t="s">
        <v>241</v>
      </c>
      <c r="CU66" s="252">
        <f t="shared" si="57"/>
        <v>0</v>
      </c>
      <c r="CV66" s="273"/>
      <c r="CW66" s="253">
        <f t="shared" si="58"/>
        <v>0</v>
      </c>
      <c r="CX66" s="243">
        <f>IF(ISNA(VLOOKUP($B66,'[77]Jan- Mei'!$B:$F,4,FALSE)),0,((VLOOKUP($B66,'[77]Jan- Mei'!$B:$F,4,FALSE))))</f>
        <v>0</v>
      </c>
      <c r="CY66" s="243">
        <f t="shared" si="59"/>
        <v>0</v>
      </c>
      <c r="CZ66" s="243">
        <f>IF(ISNA(VLOOKUP($B66,'[77]Jan- Mei'!$B:$F,5,FALSE)),0,((VLOOKUP($B66,'[77]Jan- Mei'!$B:$F,5,FALSE))))</f>
        <v>0</v>
      </c>
      <c r="DA66" s="243" t="e">
        <f>IF(ISNA(VLOOKUP($B66,#REF!,6,FALSE)),0,((VLOOKUP($B66,#REF!,6,FALSE))))</f>
        <v>#REF!</v>
      </c>
      <c r="DB66" s="243" t="e">
        <f t="shared" si="69"/>
        <v>#REF!</v>
      </c>
      <c r="DC66" s="243" t="e">
        <f>IF(ISNA(VLOOKUP($B66,#REF!,7,FALSE)),0,((VLOOKUP($B66,#REF!,7,FALSE))))</f>
        <v>#REF!</v>
      </c>
      <c r="DD66" s="244">
        <v>0</v>
      </c>
      <c r="DE66" s="254" t="str">
        <f>IF(ISNA(VLOOKUP($B66,'[78]REAL SD BULAN'!$B:$AD,18,FALSE)),0,((VLOOKUP($B66,'[78]REAL SD BULAN'!$B:$AD,18,FALSE))))</f>
        <v>-</v>
      </c>
      <c r="DF66" s="249">
        <f>IF(ISNA(VLOOKUP($B66,'[78]REAL SD BULAN'!$B:$AD,19,FALSE)),0,((VLOOKUP($B66,'[78]REAL SD BULAN'!$B:$AD,19,FALSE))))</f>
        <v>0</v>
      </c>
      <c r="DG66" s="249">
        <f>IF(ISNA(VLOOKUP($B66,'[78]REAL SD BULAN'!$B:$AD,20,FALSE)),0,((VLOOKUP($B66,'[78]REAL SD BULAN'!$B:$AD,20,FALSE))))</f>
        <v>0</v>
      </c>
      <c r="DH66" s="249">
        <f>IF(ISNA(VLOOKUP($B66,'[78]REAL SD BULAN'!$B:$AD,21,FALSE)),0,((VLOOKUP($B66,'[78]REAL SD BULAN'!$B:$AD,21,FALSE))))</f>
        <v>0</v>
      </c>
      <c r="DI66" s="249" t="s">
        <v>241</v>
      </c>
      <c r="DJ66" s="249">
        <f t="shared" si="61"/>
        <v>0</v>
      </c>
      <c r="DK66" s="249">
        <v>0</v>
      </c>
      <c r="DL66" s="249">
        <v>0</v>
      </c>
      <c r="DM66" s="249" t="s">
        <v>241</v>
      </c>
      <c r="DN66" s="249">
        <f t="shared" si="68"/>
        <v>0</v>
      </c>
      <c r="DO66" s="249">
        <v>0</v>
      </c>
      <c r="DP66" s="249">
        <v>0</v>
      </c>
      <c r="DQ66" s="249" t="s">
        <v>241</v>
      </c>
      <c r="DR66" s="249">
        <f t="shared" si="63"/>
        <v>0</v>
      </c>
      <c r="DS66" s="249">
        <v>0</v>
      </c>
      <c r="DT66" s="249">
        <v>0</v>
      </c>
      <c r="DU66" s="256">
        <f>IF(ISNA(VLOOKUP($B66,'[79]Evaluasi Pesanan Jan- Feb'!$B:$BG,30,FALSE)),0,((VLOOKUP($B66,'[79]Evaluasi Pesanan Jan- Feb'!$B:$BG,30,FALSE))))</f>
        <v>0</v>
      </c>
      <c r="DV66" s="256">
        <f>IF(ISNA(VLOOKUP($B66,'[79]Evaluasi Pesanan Jan- Feb'!$B:$BG,30,FALSE)),0,((VLOOKUP($B66,'[79]Evaluasi Pesanan Jan- Feb'!$B:$BG,30,FALSE))))</f>
        <v>0</v>
      </c>
    </row>
    <row r="67" spans="1:126" s="223" customFormat="1" ht="118.5" customHeight="1" x14ac:dyDescent="0.2">
      <c r="A67" s="237">
        <f t="shared" si="64"/>
        <v>64</v>
      </c>
      <c r="B67" s="257">
        <v>11001578</v>
      </c>
      <c r="C67" s="406" t="s">
        <v>426</v>
      </c>
      <c r="D67" s="259"/>
      <c r="E67" s="260"/>
      <c r="F67" s="260">
        <v>25000</v>
      </c>
      <c r="G67" s="241" t="s">
        <v>56</v>
      </c>
      <c r="H67" s="242">
        <v>100</v>
      </c>
      <c r="I67" s="243">
        <f>IF(ISNA(VLOOKUP($B67,'[74]Pesanan '!$A:$AE,28,FALSE)),0,((VLOOKUP($B67,'[74]Pesanan '!$A:$AE,28,FALSE))))</f>
        <v>0</v>
      </c>
      <c r="J67" s="243">
        <f t="shared" ref="J67:J98" si="72">I67/($F67*0.98)</f>
        <v>0</v>
      </c>
      <c r="K67" s="243">
        <f>IF(ISNA(VLOOKUP($B67,'[74]Pesanan '!$A:$AE,29,FALSE)),0,((VLOOKUP($B67,'[74]Pesanan '!$A:$AE,29,FALSE))))</f>
        <v>0</v>
      </c>
      <c r="L67" s="243">
        <f>IF(ISNA(VLOOKUP($B67,'[74]Pesanan '!$A:$AE,30,FALSE)),0,((VLOOKUP($B67,'[74]Pesanan '!$A:$AE,30,FALSE))))</f>
        <v>0</v>
      </c>
      <c r="M67" s="243">
        <f t="shared" ref="M67:M98" si="73">L67/($F67*0.98)</f>
        <v>0</v>
      </c>
      <c r="N67" s="243">
        <f>IF(ISNA(VLOOKUP($B67,'[74]Pesanan '!$A:$AE,31,FALSE)),0,((VLOOKUP($B67,'[74]Pesanan '!$A:$AE,31,FALSE))))</f>
        <v>0</v>
      </c>
      <c r="O67" s="243">
        <f>IF(ISNA(VLOOKUP($B67,'[75]Rekap Realisasi Jan- Okt'!$A:$E,4,FALSE)),0,((VLOOKUP($B67,'[75]Rekap Realisasi Jan- Okt'!$A:$E,4,FALSE))))</f>
        <v>0</v>
      </c>
      <c r="P67" s="243">
        <f t="shared" si="71"/>
        <v>0</v>
      </c>
      <c r="Q67" s="243">
        <f>IF(ISNA(VLOOKUP($B67,'[75]Rekap Realisasi Jan- Okt'!$A:$E,5,FALSE)),0,((VLOOKUP($B67,'[75]Rekap Realisasi Jan- Okt'!$A:$E,5,FALSE))))</f>
        <v>0</v>
      </c>
      <c r="R67" s="243">
        <f t="shared" si="70"/>
        <v>0</v>
      </c>
      <c r="S67" s="243">
        <f t="shared" si="66"/>
        <v>0</v>
      </c>
      <c r="T67" s="243">
        <f t="shared" si="67"/>
        <v>0</v>
      </c>
      <c r="U67" s="244">
        <f t="shared" si="51"/>
        <v>0</v>
      </c>
      <c r="V67" s="243">
        <f t="shared" si="38"/>
        <v>0</v>
      </c>
      <c r="W67" s="243">
        <f t="shared" si="39"/>
        <v>0</v>
      </c>
      <c r="X67" s="243">
        <f t="shared" si="40"/>
        <v>0</v>
      </c>
      <c r="Y67" s="244">
        <f t="shared" si="15"/>
        <v>0</v>
      </c>
      <c r="Z67" s="245" t="s">
        <v>241</v>
      </c>
      <c r="AA67" s="245" t="s">
        <v>241</v>
      </c>
      <c r="AB67" s="245" t="s">
        <v>241</v>
      </c>
      <c r="AC67" s="245" t="s">
        <v>241</v>
      </c>
      <c r="AD67" s="245" t="s">
        <v>241</v>
      </c>
      <c r="AE67" s="245" t="s">
        <v>241</v>
      </c>
      <c r="AF67" s="245" t="s">
        <v>241</v>
      </c>
      <c r="AG67" s="245" t="s">
        <v>241</v>
      </c>
      <c r="AH67" s="245" t="s">
        <v>241</v>
      </c>
      <c r="AI67" s="245" t="s">
        <v>241</v>
      </c>
      <c r="AJ67" s="245" t="s">
        <v>241</v>
      </c>
      <c r="AK67" s="245" t="s">
        <v>241</v>
      </c>
      <c r="AL67" s="245" t="s">
        <v>241</v>
      </c>
      <c r="AM67" s="245" t="s">
        <v>241</v>
      </c>
      <c r="AN67" s="245" t="s">
        <v>241</v>
      </c>
      <c r="AO67" s="245" t="s">
        <v>241</v>
      </c>
      <c r="AP67" s="245" t="s">
        <v>241</v>
      </c>
      <c r="AQ67" s="245" t="s">
        <v>241</v>
      </c>
      <c r="AR67" s="245" t="s">
        <v>241</v>
      </c>
      <c r="AS67" s="245" t="s">
        <v>241</v>
      </c>
      <c r="AT67" s="245" t="s">
        <v>241</v>
      </c>
      <c r="AU67" s="245" t="s">
        <v>241</v>
      </c>
      <c r="AV67" s="245" t="s">
        <v>241</v>
      </c>
      <c r="AW67" s="245" t="s">
        <v>241</v>
      </c>
      <c r="AX67" s="245" t="s">
        <v>241</v>
      </c>
      <c r="AY67" s="245" t="s">
        <v>241</v>
      </c>
      <c r="AZ67" s="245" t="s">
        <v>241</v>
      </c>
      <c r="BA67" s="245" t="s">
        <v>241</v>
      </c>
      <c r="BB67" s="244" t="s">
        <v>427</v>
      </c>
      <c r="BC67" s="267">
        <f>R67</f>
        <v>0</v>
      </c>
      <c r="BD67" s="243">
        <f>BC67/($F67*0.98)</f>
        <v>0</v>
      </c>
      <c r="BE67" s="267">
        <f>T67</f>
        <v>0</v>
      </c>
      <c r="BF67" s="245" t="s">
        <v>241</v>
      </c>
      <c r="BG67" s="245" t="s">
        <v>241</v>
      </c>
      <c r="BH67" s="245" t="s">
        <v>241</v>
      </c>
      <c r="BI67" s="245" t="s">
        <v>241</v>
      </c>
      <c r="BJ67" s="249" t="s">
        <v>241</v>
      </c>
      <c r="BK67" s="249" t="s">
        <v>241</v>
      </c>
      <c r="BL67" s="249" t="s">
        <v>241</v>
      </c>
      <c r="BM67" s="249" t="s">
        <v>241</v>
      </c>
      <c r="BN67" s="249"/>
      <c r="BO67" s="250"/>
      <c r="BP67" s="249"/>
      <c r="BQ67" s="251"/>
      <c r="BR67" s="249" t="s">
        <v>241</v>
      </c>
      <c r="BS67" s="249" t="s">
        <v>241</v>
      </c>
      <c r="BT67" s="249" t="s">
        <v>241</v>
      </c>
      <c r="BU67" s="249" t="s">
        <v>241</v>
      </c>
      <c r="BV67" s="266"/>
      <c r="BW67" s="249"/>
      <c r="BX67" s="249"/>
      <c r="BY67" s="249"/>
      <c r="BZ67" s="249"/>
      <c r="CA67" s="250"/>
      <c r="CB67" s="249"/>
      <c r="CC67" s="251"/>
      <c r="CD67" s="249" t="s">
        <v>241</v>
      </c>
      <c r="CE67" s="249" t="s">
        <v>241</v>
      </c>
      <c r="CF67" s="249" t="s">
        <v>241</v>
      </c>
      <c r="CG67" s="249" t="s">
        <v>241</v>
      </c>
      <c r="CH67" s="243"/>
      <c r="CI67" s="243"/>
      <c r="CJ67" s="243"/>
      <c r="CK67" s="244"/>
      <c r="CL67" s="266"/>
      <c r="CM67" s="249"/>
      <c r="CN67" s="249"/>
      <c r="CO67" s="249"/>
      <c r="CP67" s="249"/>
      <c r="CQ67" s="250"/>
      <c r="CR67" s="249"/>
      <c r="CS67" s="251"/>
      <c r="CT67" s="249"/>
      <c r="CU67" s="252"/>
      <c r="CV67" s="249"/>
      <c r="CW67" s="253"/>
      <c r="CX67" s="243">
        <f>IF(ISNA(VLOOKUP($B67,'[77]Jan- Mei'!$B:$F,4,FALSE)),0,((VLOOKUP($B67,'[77]Jan- Mei'!$B:$F,4,FALSE))))</f>
        <v>0</v>
      </c>
      <c r="CY67" s="243">
        <f t="shared" si="59"/>
        <v>0</v>
      </c>
      <c r="CZ67" s="243">
        <f>IF(ISNA(VLOOKUP($B67,'[77]Jan- Mei'!$B:$F,5,FALSE)),0,((VLOOKUP($B67,'[77]Jan- Mei'!$B:$F,5,FALSE))))</f>
        <v>0</v>
      </c>
      <c r="DA67" s="243" t="e">
        <f>IF(ISNA(VLOOKUP($B67,#REF!,6,FALSE)),0,((VLOOKUP($B67,#REF!,6,FALSE))))</f>
        <v>#REF!</v>
      </c>
      <c r="DB67" s="243" t="e">
        <f t="shared" si="69"/>
        <v>#REF!</v>
      </c>
      <c r="DC67" s="243" t="e">
        <f>IF(ISNA(VLOOKUP($B67,#REF!,7,FALSE)),0,((VLOOKUP($B67,#REF!,7,FALSE))))</f>
        <v>#REF!</v>
      </c>
      <c r="DD67" s="244" t="s">
        <v>241</v>
      </c>
      <c r="DE67" s="254">
        <f>IF(ISNA(VLOOKUP($B67,'[78]REAL SD BULAN'!$B:$AD,18,FALSE)),0,((VLOOKUP($B67,'[78]REAL SD BULAN'!$B:$AD,18,FALSE))))</f>
        <v>0</v>
      </c>
      <c r="DF67" s="249">
        <f>IF(ISNA(VLOOKUP($B67,'[78]REAL SD BULAN'!$B:$AD,19,FALSE)),0,((VLOOKUP($B67,'[78]REAL SD BULAN'!$B:$AD,19,FALSE))))</f>
        <v>0</v>
      </c>
      <c r="DG67" s="249">
        <f>IF(ISNA(VLOOKUP($B67,'[78]REAL SD BULAN'!$B:$AD,20,FALSE)),0,((VLOOKUP($B67,'[78]REAL SD BULAN'!$B:$AD,20,FALSE))))</f>
        <v>0</v>
      </c>
      <c r="DH67" s="249">
        <f>IF(ISNA(VLOOKUP($B67,'[78]REAL SD BULAN'!$B:$AD,21,FALSE)),0,((VLOOKUP($B67,'[78]REAL SD BULAN'!$B:$AD,21,FALSE))))</f>
        <v>0</v>
      </c>
      <c r="DI67" s="266"/>
      <c r="DJ67" s="249"/>
      <c r="DK67" s="249"/>
      <c r="DL67" s="249"/>
      <c r="DM67" s="249" t="s">
        <v>241</v>
      </c>
      <c r="DN67" s="249">
        <f t="shared" si="68"/>
        <v>0</v>
      </c>
      <c r="DO67" s="249">
        <v>0</v>
      </c>
      <c r="DP67" s="249">
        <v>0</v>
      </c>
      <c r="DQ67" s="249" t="s">
        <v>241</v>
      </c>
      <c r="DR67" s="249">
        <f t="shared" si="63"/>
        <v>0</v>
      </c>
      <c r="DS67" s="249">
        <v>0</v>
      </c>
      <c r="DT67" s="249">
        <v>0</v>
      </c>
      <c r="DU67" s="256">
        <f>IF(ISNA(VLOOKUP($B67,'[79]Evaluasi Pesanan Jan- Feb'!$B:$BG,30,FALSE)),0,((VLOOKUP($B67,'[79]Evaluasi Pesanan Jan- Feb'!$B:$BG,30,FALSE))))</f>
        <v>0</v>
      </c>
      <c r="DV67" s="256">
        <f>IF(ISNA(VLOOKUP($B67,'[79]Evaluasi Pesanan Jan- Feb'!$B:$BG,30,FALSE)),0,((VLOOKUP($B67,'[79]Evaluasi Pesanan Jan- Feb'!$B:$BG,30,FALSE))))</f>
        <v>0</v>
      </c>
    </row>
    <row r="68" spans="1:126" s="221" customFormat="1" x14ac:dyDescent="0.2">
      <c r="A68" s="237">
        <f t="shared" si="64"/>
        <v>65</v>
      </c>
      <c r="B68" s="265">
        <v>11002239</v>
      </c>
      <c r="C68" s="410" t="s">
        <v>511</v>
      </c>
      <c r="D68" s="239"/>
      <c r="E68" s="240"/>
      <c r="F68" s="240">
        <v>29166</v>
      </c>
      <c r="G68" s="265" t="s">
        <v>56</v>
      </c>
      <c r="H68" s="242">
        <v>12287</v>
      </c>
      <c r="I68" s="243">
        <f>IF(ISNA(VLOOKUP($B68,'[74]Pesanan '!$A:$AE,28,FALSE)),0,((VLOOKUP($B68,'[74]Pesanan '!$A:$AE,28,FALSE))))</f>
        <v>3125</v>
      </c>
      <c r="J68" s="283">
        <f t="shared" si="72"/>
        <v>0.10933194508002748</v>
      </c>
      <c r="K68" s="243">
        <f>IF(ISNA(VLOOKUP($B68,'[74]Pesanan '!$A:$AE,29,FALSE)),0,((VLOOKUP($B68,'[74]Pesanan '!$A:$AE,29,FALSE))))</f>
        <v>38396875</v>
      </c>
      <c r="L68" s="243">
        <f>IF(ISNA(VLOOKUP($B68,'[74]Pesanan '!$A:$AE,30,FALSE)),0,((VLOOKUP($B68,'[74]Pesanan '!$A:$AE,30,FALSE))))</f>
        <v>0</v>
      </c>
      <c r="M68" s="243">
        <f t="shared" si="73"/>
        <v>0</v>
      </c>
      <c r="N68" s="243">
        <f>IF(ISNA(VLOOKUP($B68,'[74]Pesanan '!$A:$AE,31,FALSE)),0,((VLOOKUP($B68,'[74]Pesanan '!$A:$AE,31,FALSE))))</f>
        <v>0</v>
      </c>
      <c r="O68" s="243">
        <f>IF(ISNA(VLOOKUP($B68,'[75]Rekap Realisasi Jan- Okt'!$A:$E,4,FALSE)),0,((VLOOKUP($B68,'[75]Rekap Realisasi Jan- Okt'!$A:$E,4,FALSE))))</f>
        <v>0</v>
      </c>
      <c r="P68" s="243">
        <f t="shared" si="71"/>
        <v>0</v>
      </c>
      <c r="Q68" s="243">
        <f>IF(ISNA(VLOOKUP($B68,'[75]Rekap Realisasi Jan- Okt'!$A:$E,5,FALSE)),0,((VLOOKUP($B68,'[75]Rekap Realisasi Jan- Okt'!$A:$E,5,FALSE))))</f>
        <v>0</v>
      </c>
      <c r="R68" s="243">
        <f t="shared" si="70"/>
        <v>0</v>
      </c>
      <c r="S68" s="243">
        <f t="shared" si="66"/>
        <v>0</v>
      </c>
      <c r="T68" s="243">
        <f t="shared" si="67"/>
        <v>0</v>
      </c>
      <c r="U68" s="244">
        <f t="shared" ref="U68:U73" si="74">IFERROR(Q68/N68,0)</f>
        <v>0</v>
      </c>
      <c r="V68" s="243">
        <f t="shared" si="38"/>
        <v>3125</v>
      </c>
      <c r="W68" s="243">
        <f t="shared" si="39"/>
        <v>0.10933194508002748</v>
      </c>
      <c r="X68" s="243">
        <f t="shared" si="40"/>
        <v>38396875</v>
      </c>
      <c r="Y68" s="244">
        <f t="shared" si="15"/>
        <v>0</v>
      </c>
      <c r="Z68" s="245"/>
      <c r="AA68" s="245"/>
      <c r="AB68" s="245"/>
      <c r="AC68" s="245"/>
      <c r="AD68" s="245"/>
      <c r="AE68" s="245"/>
      <c r="AF68" s="245"/>
      <c r="AG68" s="245"/>
      <c r="AH68" s="245"/>
      <c r="AI68" s="245"/>
      <c r="AJ68" s="245"/>
      <c r="AK68" s="245"/>
      <c r="AL68" s="245"/>
      <c r="AM68" s="245"/>
      <c r="AN68" s="245"/>
      <c r="AO68" s="245"/>
      <c r="AP68" s="245"/>
      <c r="AQ68" s="245"/>
      <c r="AR68" s="245"/>
      <c r="AS68" s="245"/>
      <c r="AT68" s="245"/>
      <c r="AU68" s="245"/>
      <c r="AV68" s="245"/>
      <c r="AW68" s="245"/>
      <c r="AX68" s="245"/>
      <c r="AY68" s="245"/>
      <c r="AZ68" s="245"/>
      <c r="BA68" s="245"/>
      <c r="BB68" s="245"/>
      <c r="BC68" s="245"/>
      <c r="BD68" s="245"/>
      <c r="BE68" s="245"/>
      <c r="BF68" s="245"/>
      <c r="BG68" s="245"/>
      <c r="BH68" s="245"/>
      <c r="BI68" s="245"/>
      <c r="BJ68" s="249"/>
      <c r="BK68" s="249"/>
      <c r="BL68" s="249"/>
      <c r="BM68" s="249"/>
      <c r="BN68" s="249"/>
      <c r="BO68" s="249"/>
      <c r="BP68" s="249"/>
      <c r="BQ68" s="249"/>
      <c r="BR68" s="249"/>
      <c r="BS68" s="249"/>
      <c r="BT68" s="249"/>
      <c r="BU68" s="249"/>
      <c r="BV68" s="249"/>
      <c r="BW68" s="249"/>
      <c r="BX68" s="249"/>
      <c r="BY68" s="249"/>
      <c r="BZ68" s="249"/>
      <c r="CA68" s="249"/>
      <c r="CB68" s="249"/>
      <c r="CC68" s="249"/>
      <c r="CD68" s="249"/>
      <c r="CE68" s="249"/>
      <c r="CF68" s="249"/>
      <c r="CG68" s="249"/>
      <c r="CH68" s="243"/>
      <c r="CI68" s="243"/>
      <c r="CJ68" s="243"/>
      <c r="CK68" s="244"/>
      <c r="CL68" s="249"/>
      <c r="CM68" s="249"/>
      <c r="CN68" s="249"/>
      <c r="CO68" s="249"/>
      <c r="CP68" s="249"/>
      <c r="CQ68" s="250"/>
      <c r="CR68" s="249"/>
      <c r="CS68" s="251"/>
      <c r="CT68" s="249"/>
      <c r="CU68" s="252"/>
      <c r="CV68" s="249"/>
      <c r="CW68" s="253"/>
      <c r="CX68" s="243"/>
      <c r="CY68" s="243"/>
      <c r="CZ68" s="243"/>
      <c r="DA68" s="243"/>
      <c r="DB68" s="243"/>
      <c r="DC68" s="243"/>
      <c r="DD68" s="244"/>
      <c r="DE68" s="254"/>
      <c r="DF68" s="249"/>
      <c r="DG68" s="249"/>
      <c r="DH68" s="249"/>
      <c r="DI68" s="249"/>
      <c r="DJ68" s="249"/>
      <c r="DK68" s="249"/>
      <c r="DL68" s="249"/>
      <c r="DM68" s="249"/>
      <c r="DN68" s="249"/>
      <c r="DO68" s="249"/>
      <c r="DP68" s="249"/>
      <c r="DQ68" s="249"/>
      <c r="DR68" s="249"/>
      <c r="DS68" s="249"/>
      <c r="DT68" s="249"/>
      <c r="DU68" s="256"/>
      <c r="DV68" s="256"/>
    </row>
    <row r="69" spans="1:126" s="223" customFormat="1" x14ac:dyDescent="0.2">
      <c r="A69" s="237">
        <f t="shared" si="64"/>
        <v>66</v>
      </c>
      <c r="B69" s="265">
        <v>11002240</v>
      </c>
      <c r="C69" s="410" t="s">
        <v>512</v>
      </c>
      <c r="D69" s="239"/>
      <c r="E69" s="240"/>
      <c r="F69" s="240">
        <v>14583</v>
      </c>
      <c r="G69" s="265" t="s">
        <v>56</v>
      </c>
      <c r="H69" s="242">
        <v>20035</v>
      </c>
      <c r="I69" s="243">
        <f>IF(ISNA(VLOOKUP($B69,'[74]Pesanan '!$A:$AE,28,FALSE)),0,((VLOOKUP($B69,'[74]Pesanan '!$A:$AE,28,FALSE))))</f>
        <v>3125</v>
      </c>
      <c r="J69" s="283">
        <f t="shared" si="72"/>
        <v>0.21866389016005497</v>
      </c>
      <c r="K69" s="243">
        <f>IF(ISNA(VLOOKUP($B69,'[74]Pesanan '!$A:$AE,29,FALSE)),0,((VLOOKUP($B69,'[74]Pesanan '!$A:$AE,29,FALSE))))</f>
        <v>62609375</v>
      </c>
      <c r="L69" s="243">
        <f>IF(ISNA(VLOOKUP($B69,'[74]Pesanan '!$A:$AE,30,FALSE)),0,((VLOOKUP($B69,'[74]Pesanan '!$A:$AE,30,FALSE))))</f>
        <v>0</v>
      </c>
      <c r="M69" s="243">
        <f t="shared" si="73"/>
        <v>0</v>
      </c>
      <c r="N69" s="243">
        <f>IF(ISNA(VLOOKUP($B69,'[74]Pesanan '!$A:$AE,31,FALSE)),0,((VLOOKUP($B69,'[74]Pesanan '!$A:$AE,31,FALSE))))</f>
        <v>0</v>
      </c>
      <c r="O69" s="243">
        <f>IF(ISNA(VLOOKUP($B69,'[75]Rekap Realisasi Jan- Okt'!$A:$E,4,FALSE)),0,((VLOOKUP($B69,'[75]Rekap Realisasi Jan- Okt'!$A:$E,4,FALSE))))</f>
        <v>0</v>
      </c>
      <c r="P69" s="243">
        <f t="shared" si="71"/>
        <v>0</v>
      </c>
      <c r="Q69" s="243">
        <f>IF(ISNA(VLOOKUP($B69,'[75]Rekap Realisasi Jan- Okt'!$A:$E,5,FALSE)),0,((VLOOKUP($B69,'[75]Rekap Realisasi Jan- Okt'!$A:$E,5,FALSE))))</f>
        <v>0</v>
      </c>
      <c r="R69" s="243">
        <f t="shared" si="70"/>
        <v>0</v>
      </c>
      <c r="S69" s="243">
        <f t="shared" si="66"/>
        <v>0</v>
      </c>
      <c r="T69" s="243">
        <f t="shared" si="67"/>
        <v>0</v>
      </c>
      <c r="U69" s="244">
        <f t="shared" si="74"/>
        <v>0</v>
      </c>
      <c r="V69" s="243">
        <f t="shared" si="38"/>
        <v>3125</v>
      </c>
      <c r="W69" s="243">
        <f t="shared" si="39"/>
        <v>0.21866389016005497</v>
      </c>
      <c r="X69" s="243">
        <f t="shared" si="40"/>
        <v>62609375</v>
      </c>
      <c r="Y69" s="244">
        <f t="shared" ref="Y69:Y132" si="75">IFERROR(Q69/K69,0)</f>
        <v>0</v>
      </c>
      <c r="Z69" s="245"/>
      <c r="AA69" s="245"/>
      <c r="AB69" s="245"/>
      <c r="AC69" s="245"/>
      <c r="AD69" s="245"/>
      <c r="AE69" s="245"/>
      <c r="AF69" s="245"/>
      <c r="AG69" s="245"/>
      <c r="AH69" s="245"/>
      <c r="AI69" s="245"/>
      <c r="AJ69" s="245"/>
      <c r="AK69" s="245"/>
      <c r="AL69" s="245"/>
      <c r="AM69" s="245"/>
      <c r="AN69" s="245"/>
      <c r="AO69" s="245"/>
      <c r="AP69" s="245"/>
      <c r="AQ69" s="245"/>
      <c r="AR69" s="245"/>
      <c r="AS69" s="245"/>
      <c r="AT69" s="245"/>
      <c r="AU69" s="245"/>
      <c r="AV69" s="245"/>
      <c r="AW69" s="245"/>
      <c r="AX69" s="245"/>
      <c r="AY69" s="245"/>
      <c r="AZ69" s="245"/>
      <c r="BA69" s="245"/>
      <c r="BB69" s="245"/>
      <c r="BC69" s="245"/>
      <c r="BD69" s="245"/>
      <c r="BE69" s="245"/>
      <c r="BF69" s="245"/>
      <c r="BG69" s="245"/>
      <c r="BH69" s="245"/>
      <c r="BI69" s="245"/>
      <c r="BJ69" s="249"/>
      <c r="BK69" s="249"/>
      <c r="BL69" s="249"/>
      <c r="BM69" s="249"/>
      <c r="BN69" s="249"/>
      <c r="BO69" s="249"/>
      <c r="BP69" s="249"/>
      <c r="BQ69" s="249"/>
      <c r="BR69" s="249"/>
      <c r="BS69" s="249"/>
      <c r="BT69" s="249"/>
      <c r="BU69" s="249"/>
      <c r="BV69" s="249"/>
      <c r="BW69" s="249"/>
      <c r="BX69" s="249"/>
      <c r="BY69" s="249"/>
      <c r="BZ69" s="249"/>
      <c r="CA69" s="249"/>
      <c r="CB69" s="249"/>
      <c r="CC69" s="249"/>
      <c r="CD69" s="249"/>
      <c r="CE69" s="249"/>
      <c r="CF69" s="249"/>
      <c r="CG69" s="249"/>
      <c r="CH69" s="243"/>
      <c r="CI69" s="243"/>
      <c r="CJ69" s="243"/>
      <c r="CK69" s="244"/>
      <c r="CL69" s="249"/>
      <c r="CM69" s="249"/>
      <c r="CN69" s="249"/>
      <c r="CO69" s="249"/>
      <c r="CP69" s="249"/>
      <c r="CQ69" s="250"/>
      <c r="CR69" s="249"/>
      <c r="CS69" s="251"/>
      <c r="CT69" s="249"/>
      <c r="CU69" s="252"/>
      <c r="CV69" s="249"/>
      <c r="CW69" s="253"/>
      <c r="CX69" s="243"/>
      <c r="CY69" s="243"/>
      <c r="CZ69" s="243"/>
      <c r="DA69" s="243"/>
      <c r="DB69" s="243"/>
      <c r="DC69" s="243"/>
      <c r="DD69" s="244"/>
      <c r="DE69" s="254"/>
      <c r="DF69" s="249"/>
      <c r="DG69" s="249"/>
      <c r="DH69" s="249"/>
      <c r="DI69" s="249"/>
      <c r="DJ69" s="249"/>
      <c r="DK69" s="249"/>
      <c r="DL69" s="249"/>
      <c r="DM69" s="249"/>
      <c r="DN69" s="249"/>
      <c r="DO69" s="249"/>
      <c r="DP69" s="249"/>
      <c r="DQ69" s="249"/>
      <c r="DR69" s="249"/>
      <c r="DS69" s="249"/>
      <c r="DT69" s="249"/>
      <c r="DU69" s="256"/>
      <c r="DV69" s="256"/>
    </row>
    <row r="70" spans="1:126" s="223" customFormat="1" x14ac:dyDescent="0.2">
      <c r="A70" s="237">
        <f t="shared" si="64"/>
        <v>67</v>
      </c>
      <c r="B70" s="265">
        <v>11002255</v>
      </c>
      <c r="C70" s="410" t="s">
        <v>513</v>
      </c>
      <c r="D70" s="239" t="s">
        <v>236</v>
      </c>
      <c r="E70" s="240">
        <v>10</v>
      </c>
      <c r="F70" s="240">
        <v>33333</v>
      </c>
      <c r="G70" s="265" t="s">
        <v>56</v>
      </c>
      <c r="H70" s="242">
        <v>13855</v>
      </c>
      <c r="I70" s="243">
        <f>IF(ISNA(VLOOKUP($B70,'[74]Pesanan '!$A:$AE,28,FALSE)),0,((VLOOKUP($B70,'[74]Pesanan '!$A:$AE,28,FALSE))))</f>
        <v>4400</v>
      </c>
      <c r="J70" s="283">
        <f t="shared" si="72"/>
        <v>0.13469522450326543</v>
      </c>
      <c r="K70" s="243">
        <f>IF(ISNA(VLOOKUP($B70,'[74]Pesanan '!$A:$AE,29,FALSE)),0,((VLOOKUP($B70,'[74]Pesanan '!$A:$AE,29,FALSE))))</f>
        <v>60962000</v>
      </c>
      <c r="L70" s="243">
        <f>IF(ISNA(VLOOKUP($B70,'[74]Pesanan '!$A:$AE,30,FALSE)),0,((VLOOKUP($B70,'[74]Pesanan '!$A:$AE,30,FALSE))))</f>
        <v>0</v>
      </c>
      <c r="M70" s="243">
        <f t="shared" si="73"/>
        <v>0</v>
      </c>
      <c r="N70" s="243">
        <f>IF(ISNA(VLOOKUP($B70,'[74]Pesanan '!$A:$AE,31,FALSE)),0,((VLOOKUP($B70,'[74]Pesanan '!$A:$AE,31,FALSE))))</f>
        <v>0</v>
      </c>
      <c r="O70" s="243">
        <f>IF(ISNA(VLOOKUP($B70,'[75]Rekap Realisasi Jan- Okt'!$A:$E,4,FALSE)),0,((VLOOKUP($B70,'[75]Rekap Realisasi Jan- Okt'!$A:$E,4,FALSE))))</f>
        <v>0</v>
      </c>
      <c r="P70" s="243">
        <f t="shared" si="71"/>
        <v>0</v>
      </c>
      <c r="Q70" s="243">
        <f>IF(ISNA(VLOOKUP($B70,'[75]Rekap Realisasi Jan- Okt'!$A:$E,5,FALSE)),0,((VLOOKUP($B70,'[75]Rekap Realisasi Jan- Okt'!$A:$E,5,FALSE))))</f>
        <v>0</v>
      </c>
      <c r="R70" s="243">
        <f t="shared" si="70"/>
        <v>0</v>
      </c>
      <c r="S70" s="243">
        <f t="shared" si="66"/>
        <v>0</v>
      </c>
      <c r="T70" s="243">
        <f t="shared" si="67"/>
        <v>0</v>
      </c>
      <c r="U70" s="244">
        <f t="shared" si="74"/>
        <v>0</v>
      </c>
      <c r="V70" s="243">
        <f t="shared" si="38"/>
        <v>4400</v>
      </c>
      <c r="W70" s="243">
        <f t="shared" si="39"/>
        <v>0.13469522450326543</v>
      </c>
      <c r="X70" s="243">
        <f t="shared" si="40"/>
        <v>60962000</v>
      </c>
      <c r="Y70" s="244">
        <f t="shared" si="75"/>
        <v>0</v>
      </c>
      <c r="Z70" s="245" t="s">
        <v>241</v>
      </c>
      <c r="AA70" s="245" t="s">
        <v>241</v>
      </c>
      <c r="AB70" s="245" t="s">
        <v>241</v>
      </c>
      <c r="AC70" s="245" t="s">
        <v>241</v>
      </c>
      <c r="AD70" s="245"/>
      <c r="AE70" s="249"/>
      <c r="AF70" s="249"/>
      <c r="AG70" s="249"/>
      <c r="AH70" s="245"/>
      <c r="AI70" s="245"/>
      <c r="AJ70" s="245"/>
      <c r="AK70" s="245"/>
      <c r="AL70" s="245" t="s">
        <v>241</v>
      </c>
      <c r="AM70" s="245" t="s">
        <v>241</v>
      </c>
      <c r="AN70" s="245" t="s">
        <v>241</v>
      </c>
      <c r="AO70" s="245" t="s">
        <v>241</v>
      </c>
      <c r="AP70" s="245"/>
      <c r="AQ70" s="249"/>
      <c r="AR70" s="249"/>
      <c r="AS70" s="249"/>
      <c r="AT70" s="245"/>
      <c r="AU70" s="245"/>
      <c r="AV70" s="245"/>
      <c r="AW70" s="245"/>
      <c r="AX70" s="245"/>
      <c r="AY70" s="245"/>
      <c r="AZ70" s="245"/>
      <c r="BA70" s="245"/>
      <c r="BB70" s="246"/>
      <c r="BC70" s="267"/>
      <c r="BD70" s="243"/>
      <c r="BE70" s="267"/>
      <c r="BF70" s="245"/>
      <c r="BG70" s="245"/>
      <c r="BH70" s="245"/>
      <c r="BI70" s="245"/>
      <c r="BJ70" s="248"/>
      <c r="BK70" s="249"/>
      <c r="BL70" s="249"/>
      <c r="BM70" s="249"/>
      <c r="BN70" s="249"/>
      <c r="BO70" s="249"/>
      <c r="BP70" s="249"/>
      <c r="BQ70" s="249"/>
      <c r="BR70" s="249"/>
      <c r="BS70" s="249"/>
      <c r="BT70" s="249"/>
      <c r="BU70" s="249"/>
      <c r="BV70" s="248"/>
      <c r="BW70" s="249"/>
      <c r="BX70" s="249"/>
      <c r="BY70" s="249"/>
      <c r="BZ70" s="249"/>
      <c r="CA70" s="249"/>
      <c r="CB70" s="249"/>
      <c r="CC70" s="249"/>
      <c r="CD70" s="249"/>
      <c r="CE70" s="249"/>
      <c r="CF70" s="249"/>
      <c r="CG70" s="249"/>
      <c r="CH70" s="243"/>
      <c r="CI70" s="243"/>
      <c r="CJ70" s="243"/>
      <c r="CK70" s="244"/>
      <c r="CL70" s="249"/>
      <c r="CM70" s="249"/>
      <c r="CN70" s="249"/>
      <c r="CO70" s="249"/>
      <c r="CP70" s="249"/>
      <c r="CQ70" s="250"/>
      <c r="CR70" s="249"/>
      <c r="CS70" s="251"/>
      <c r="CT70" s="249"/>
      <c r="CU70" s="252"/>
      <c r="CV70" s="249"/>
      <c r="CW70" s="253"/>
      <c r="CX70" s="243"/>
      <c r="CY70" s="243"/>
      <c r="CZ70" s="243"/>
      <c r="DA70" s="243"/>
      <c r="DB70" s="243"/>
      <c r="DC70" s="243"/>
      <c r="DD70" s="244"/>
      <c r="DE70" s="254"/>
      <c r="DF70" s="249"/>
      <c r="DG70" s="249"/>
      <c r="DH70" s="249"/>
      <c r="DI70" s="249"/>
      <c r="DJ70" s="249"/>
      <c r="DK70" s="249"/>
      <c r="DL70" s="249"/>
      <c r="DM70" s="249"/>
      <c r="DN70" s="249"/>
      <c r="DO70" s="249"/>
      <c r="DP70" s="249"/>
      <c r="DQ70" s="249"/>
      <c r="DR70" s="249"/>
      <c r="DS70" s="249"/>
      <c r="DT70" s="249"/>
      <c r="DU70" s="256"/>
      <c r="DV70" s="256"/>
    </row>
    <row r="71" spans="1:126" s="221" customFormat="1" x14ac:dyDescent="0.2">
      <c r="A71" s="237">
        <f t="shared" si="64"/>
        <v>68</v>
      </c>
      <c r="B71" s="265">
        <v>11002256</v>
      </c>
      <c r="C71" s="410" t="s">
        <v>514</v>
      </c>
      <c r="D71" s="239"/>
      <c r="E71" s="240"/>
      <c r="F71" s="240">
        <v>15555</v>
      </c>
      <c r="G71" s="265" t="s">
        <v>56</v>
      </c>
      <c r="H71" s="242">
        <v>22316</v>
      </c>
      <c r="I71" s="243">
        <f>IF(ISNA(VLOOKUP($B71,'[74]Pesanan '!$A:$AE,28,FALSE)),0,((VLOOKUP($B71,'[74]Pesanan '!$A:$AE,28,FALSE))))</f>
        <v>2200</v>
      </c>
      <c r="J71" s="283">
        <f t="shared" si="72"/>
        <v>0.1443200230912037</v>
      </c>
      <c r="K71" s="243">
        <f>IF(ISNA(VLOOKUP($B71,'[74]Pesanan '!$A:$AE,29,FALSE)),0,((VLOOKUP($B71,'[74]Pesanan '!$A:$AE,29,FALSE))))</f>
        <v>49095200</v>
      </c>
      <c r="L71" s="243">
        <f>IF(ISNA(VLOOKUP($B71,'[74]Pesanan '!$A:$AE,30,FALSE)),0,((VLOOKUP($B71,'[74]Pesanan '!$A:$AE,30,FALSE))))</f>
        <v>0</v>
      </c>
      <c r="M71" s="243">
        <f t="shared" si="73"/>
        <v>0</v>
      </c>
      <c r="N71" s="243">
        <f>IF(ISNA(VLOOKUP($B71,'[74]Pesanan '!$A:$AE,31,FALSE)),0,((VLOOKUP($B71,'[74]Pesanan '!$A:$AE,31,FALSE))))</f>
        <v>0</v>
      </c>
      <c r="O71" s="243">
        <f>IF(ISNA(VLOOKUP($B71,'[75]Rekap Realisasi Jan- Okt'!$A:$E,4,FALSE)),0,((VLOOKUP($B71,'[75]Rekap Realisasi Jan- Okt'!$A:$E,4,FALSE))))</f>
        <v>0</v>
      </c>
      <c r="P71" s="243">
        <f t="shared" si="71"/>
        <v>0</v>
      </c>
      <c r="Q71" s="243">
        <f>IF(ISNA(VLOOKUP($B71,'[75]Rekap Realisasi Jan- Okt'!$A:$E,5,FALSE)),0,((VLOOKUP($B71,'[75]Rekap Realisasi Jan- Okt'!$A:$E,5,FALSE))))</f>
        <v>0</v>
      </c>
      <c r="R71" s="243">
        <f t="shared" si="70"/>
        <v>0</v>
      </c>
      <c r="S71" s="243">
        <f t="shared" si="66"/>
        <v>0</v>
      </c>
      <c r="T71" s="243">
        <f t="shared" si="67"/>
        <v>0</v>
      </c>
      <c r="U71" s="244">
        <f t="shared" si="74"/>
        <v>0</v>
      </c>
      <c r="V71" s="243">
        <f t="shared" si="38"/>
        <v>2200</v>
      </c>
      <c r="W71" s="243">
        <f t="shared" si="39"/>
        <v>0.1443200230912037</v>
      </c>
      <c r="X71" s="243">
        <f t="shared" si="40"/>
        <v>49095200</v>
      </c>
      <c r="Y71" s="244">
        <f t="shared" si="75"/>
        <v>0</v>
      </c>
      <c r="Z71" s="245"/>
      <c r="AA71" s="245"/>
      <c r="AB71" s="245"/>
      <c r="AC71" s="245"/>
      <c r="AD71" s="245"/>
      <c r="AE71" s="249"/>
      <c r="AF71" s="249"/>
      <c r="AG71" s="249"/>
      <c r="AH71" s="245"/>
      <c r="AI71" s="245"/>
      <c r="AJ71" s="245"/>
      <c r="AK71" s="245"/>
      <c r="AL71" s="245"/>
      <c r="AM71" s="245"/>
      <c r="AN71" s="245"/>
      <c r="AO71" s="245"/>
      <c r="AP71" s="245"/>
      <c r="AQ71" s="249"/>
      <c r="AR71" s="249"/>
      <c r="AS71" s="249"/>
      <c r="AT71" s="245"/>
      <c r="AU71" s="245"/>
      <c r="AV71" s="245"/>
      <c r="AW71" s="245"/>
      <c r="AX71" s="245"/>
      <c r="AY71" s="245"/>
      <c r="AZ71" s="245"/>
      <c r="BA71" s="245"/>
      <c r="BB71" s="246"/>
      <c r="BC71" s="267"/>
      <c r="BD71" s="243"/>
      <c r="BE71" s="267"/>
      <c r="BF71" s="245"/>
      <c r="BG71" s="245"/>
      <c r="BH71" s="245"/>
      <c r="BI71" s="245"/>
      <c r="BJ71" s="248"/>
      <c r="BK71" s="249"/>
      <c r="BL71" s="249"/>
      <c r="BM71" s="249"/>
      <c r="BN71" s="249"/>
      <c r="BO71" s="249"/>
      <c r="BP71" s="249"/>
      <c r="BQ71" s="249"/>
      <c r="BR71" s="249"/>
      <c r="BS71" s="249"/>
      <c r="BT71" s="249"/>
      <c r="BU71" s="249"/>
      <c r="BV71" s="248"/>
      <c r="BW71" s="249"/>
      <c r="BX71" s="249"/>
      <c r="BY71" s="249"/>
      <c r="BZ71" s="249"/>
      <c r="CA71" s="249"/>
      <c r="CB71" s="249"/>
      <c r="CC71" s="249"/>
      <c r="CD71" s="249"/>
      <c r="CE71" s="249"/>
      <c r="CF71" s="249"/>
      <c r="CG71" s="249"/>
      <c r="CH71" s="243"/>
      <c r="CI71" s="243"/>
      <c r="CJ71" s="243"/>
      <c r="CK71" s="244"/>
      <c r="CL71" s="249"/>
      <c r="CM71" s="249"/>
      <c r="CN71" s="249"/>
      <c r="CO71" s="249"/>
      <c r="CP71" s="249"/>
      <c r="CQ71" s="250"/>
      <c r="CR71" s="249"/>
      <c r="CS71" s="251"/>
      <c r="CT71" s="249"/>
      <c r="CU71" s="252"/>
      <c r="CV71" s="249"/>
      <c r="CW71" s="253"/>
      <c r="CX71" s="243"/>
      <c r="CY71" s="243"/>
      <c r="CZ71" s="243"/>
      <c r="DA71" s="243"/>
      <c r="DB71" s="243"/>
      <c r="DC71" s="243"/>
      <c r="DD71" s="244"/>
      <c r="DE71" s="254"/>
      <c r="DF71" s="249"/>
      <c r="DG71" s="249"/>
      <c r="DH71" s="249"/>
      <c r="DI71" s="249"/>
      <c r="DJ71" s="249"/>
      <c r="DK71" s="249"/>
      <c r="DL71" s="249"/>
      <c r="DM71" s="249"/>
      <c r="DN71" s="249"/>
      <c r="DO71" s="249"/>
      <c r="DP71" s="249"/>
      <c r="DQ71" s="249"/>
      <c r="DR71" s="249"/>
      <c r="DS71" s="249"/>
      <c r="DT71" s="249"/>
      <c r="DU71" s="256"/>
      <c r="DV71" s="256"/>
    </row>
    <row r="72" spans="1:126" s="221" customFormat="1" x14ac:dyDescent="0.2">
      <c r="A72" s="237">
        <f t="shared" si="64"/>
        <v>69</v>
      </c>
      <c r="B72" s="284">
        <v>11002186</v>
      </c>
      <c r="C72" s="411" t="s">
        <v>534</v>
      </c>
      <c r="D72" s="280"/>
      <c r="E72" s="243"/>
      <c r="F72" s="240">
        <v>18571</v>
      </c>
      <c r="G72" s="281" t="s">
        <v>56</v>
      </c>
      <c r="H72" s="242">
        <v>7000</v>
      </c>
      <c r="I72" s="243">
        <f>IF(ISNA(VLOOKUP($B72,'[74]Pesanan '!$A:$AE,28,FALSE)),0,((VLOOKUP($B72,'[74]Pesanan '!$A:$AE,28,FALSE))))</f>
        <v>200000</v>
      </c>
      <c r="J72" s="243">
        <f t="shared" si="72"/>
        <v>10.989264587424547</v>
      </c>
      <c r="K72" s="243">
        <f>IF(ISNA(VLOOKUP($B72,'[74]Pesanan '!$A:$AE,29,FALSE)),0,((VLOOKUP($B72,'[74]Pesanan '!$A:$AE,29,FALSE))))</f>
        <v>1400000000</v>
      </c>
      <c r="L72" s="243">
        <f>IF(ISNA(VLOOKUP($B72,'[74]Pesanan '!$A:$AE,30,FALSE)),0,((VLOOKUP($B72,'[74]Pesanan '!$A:$AE,30,FALSE))))</f>
        <v>0</v>
      </c>
      <c r="M72" s="243">
        <f t="shared" si="73"/>
        <v>0</v>
      </c>
      <c r="N72" s="243">
        <f>IF(ISNA(VLOOKUP($B72,'[74]Pesanan '!$A:$AE,31,FALSE)),0,((VLOOKUP($B72,'[74]Pesanan '!$A:$AE,31,FALSE))))</f>
        <v>0</v>
      </c>
      <c r="O72" s="243">
        <f>IF(ISNA(VLOOKUP($B72,'[75]Rekap Realisasi Jan- Okt'!$A:$E,4,FALSE)),0,((VLOOKUP($B72,'[75]Rekap Realisasi Jan- Okt'!$A:$E,4,FALSE))))</f>
        <v>0</v>
      </c>
      <c r="P72" s="243">
        <f t="shared" si="71"/>
        <v>0</v>
      </c>
      <c r="Q72" s="243">
        <f>IF(ISNA(VLOOKUP($B72,'[75]Rekap Realisasi Jan- Okt'!$A:$E,5,FALSE)),0,((VLOOKUP($B72,'[75]Rekap Realisasi Jan- Okt'!$A:$E,5,FALSE))))</f>
        <v>0</v>
      </c>
      <c r="R72" s="243">
        <f t="shared" si="70"/>
        <v>0</v>
      </c>
      <c r="S72" s="243">
        <f t="shared" si="66"/>
        <v>0</v>
      </c>
      <c r="T72" s="243">
        <f t="shared" si="67"/>
        <v>0</v>
      </c>
      <c r="U72" s="244">
        <f t="shared" si="74"/>
        <v>0</v>
      </c>
      <c r="V72" s="243">
        <f t="shared" si="38"/>
        <v>200000</v>
      </c>
      <c r="W72" s="243">
        <f t="shared" si="39"/>
        <v>10.989264587424547</v>
      </c>
      <c r="X72" s="243">
        <f t="shared" si="40"/>
        <v>1400000000</v>
      </c>
      <c r="Y72" s="244">
        <f t="shared" si="75"/>
        <v>0</v>
      </c>
      <c r="Z72" s="245" t="s">
        <v>241</v>
      </c>
      <c r="AA72" s="245" t="s">
        <v>241</v>
      </c>
      <c r="AB72" s="245" t="s">
        <v>241</v>
      </c>
      <c r="AC72" s="245" t="s">
        <v>241</v>
      </c>
      <c r="AD72" s="245" t="s">
        <v>241</v>
      </c>
      <c r="AE72" s="245" t="s">
        <v>241</v>
      </c>
      <c r="AF72" s="245" t="s">
        <v>241</v>
      </c>
      <c r="AG72" s="245" t="s">
        <v>241</v>
      </c>
      <c r="AH72" s="245" t="s">
        <v>241</v>
      </c>
      <c r="AI72" s="245" t="s">
        <v>241</v>
      </c>
      <c r="AJ72" s="245" t="s">
        <v>241</v>
      </c>
      <c r="AK72" s="245" t="s">
        <v>241</v>
      </c>
      <c r="AL72" s="244"/>
      <c r="AM72" s="244"/>
      <c r="AN72" s="244"/>
      <c r="AO72" s="244"/>
      <c r="AP72" s="245" t="s">
        <v>241</v>
      </c>
      <c r="AQ72" s="245" t="s">
        <v>241</v>
      </c>
      <c r="AR72" s="245" t="s">
        <v>241</v>
      </c>
      <c r="AS72" s="245" t="s">
        <v>241</v>
      </c>
      <c r="AT72" s="245" t="s">
        <v>241</v>
      </c>
      <c r="AU72" s="245" t="s">
        <v>241</v>
      </c>
      <c r="AV72" s="245" t="s">
        <v>241</v>
      </c>
      <c r="AW72" s="245" t="s">
        <v>241</v>
      </c>
      <c r="AX72" s="285"/>
      <c r="AY72" s="247"/>
      <c r="AZ72" s="243"/>
      <c r="BA72" s="247"/>
      <c r="BB72" s="245"/>
      <c r="BC72" s="245"/>
      <c r="BD72" s="245"/>
      <c r="BE72" s="245"/>
      <c r="BF72" s="245"/>
      <c r="BG72" s="245"/>
      <c r="BH72" s="245"/>
      <c r="BI72" s="245"/>
      <c r="BJ72" s="248"/>
      <c r="BK72" s="249"/>
      <c r="BL72" s="249"/>
      <c r="BM72" s="249"/>
      <c r="BN72" s="249"/>
      <c r="BO72" s="249"/>
      <c r="BP72" s="249"/>
      <c r="BQ72" s="249"/>
      <c r="BR72" s="249"/>
      <c r="BS72" s="249"/>
      <c r="BT72" s="249"/>
      <c r="BU72" s="249"/>
      <c r="BV72" s="248"/>
      <c r="BW72" s="249"/>
      <c r="BX72" s="249"/>
      <c r="BY72" s="249"/>
      <c r="BZ72" s="249"/>
      <c r="CA72" s="249"/>
      <c r="CB72" s="249"/>
      <c r="CC72" s="249"/>
      <c r="CD72" s="249"/>
      <c r="CE72" s="249"/>
      <c r="CF72" s="249"/>
      <c r="CG72" s="249"/>
      <c r="CH72" s="243"/>
      <c r="CI72" s="243"/>
      <c r="CJ72" s="243"/>
      <c r="CK72" s="244"/>
      <c r="CL72" s="249"/>
      <c r="CM72" s="249"/>
      <c r="CN72" s="249"/>
      <c r="CO72" s="249"/>
      <c r="CP72" s="266"/>
      <c r="CQ72" s="250"/>
      <c r="CR72" s="249"/>
      <c r="CS72" s="251"/>
      <c r="CT72" s="249"/>
      <c r="CU72" s="252"/>
      <c r="CV72" s="273"/>
      <c r="CW72" s="253"/>
      <c r="CX72" s="243"/>
      <c r="CY72" s="243"/>
      <c r="CZ72" s="243"/>
      <c r="DA72" s="243"/>
      <c r="DB72" s="243"/>
      <c r="DC72" s="243"/>
      <c r="DD72" s="244"/>
      <c r="DE72" s="254"/>
      <c r="DF72" s="249"/>
      <c r="DG72" s="249"/>
      <c r="DH72" s="249"/>
      <c r="DI72" s="249"/>
      <c r="DJ72" s="249"/>
      <c r="DK72" s="249"/>
      <c r="DL72" s="249"/>
      <c r="DM72" s="266"/>
      <c r="DN72" s="250"/>
      <c r="DO72" s="251"/>
      <c r="DP72" s="251"/>
      <c r="DQ72" s="249"/>
      <c r="DR72" s="249"/>
      <c r="DS72" s="249"/>
      <c r="DT72" s="249"/>
      <c r="DU72" s="269"/>
      <c r="DV72" s="269"/>
    </row>
    <row r="73" spans="1:126" s="221" customFormat="1" x14ac:dyDescent="0.2">
      <c r="A73" s="237">
        <f t="shared" si="64"/>
        <v>70</v>
      </c>
      <c r="B73" s="265">
        <v>11001414</v>
      </c>
      <c r="C73" s="405" t="s">
        <v>538</v>
      </c>
      <c r="D73" s="280" t="s">
        <v>346</v>
      </c>
      <c r="E73" s="272">
        <v>30</v>
      </c>
      <c r="F73" s="240">
        <v>4211</v>
      </c>
      <c r="G73" s="281" t="s">
        <v>56</v>
      </c>
      <c r="H73" s="242">
        <v>25329</v>
      </c>
      <c r="I73" s="243">
        <f>IF(ISNA(VLOOKUP($B73,'[74]Pesanan '!$A:$AE,28,FALSE)),0,((VLOOKUP($B73,'[74]Pesanan '!$A:$AE,28,FALSE))))</f>
        <v>0</v>
      </c>
      <c r="J73" s="243">
        <f t="shared" si="72"/>
        <v>0</v>
      </c>
      <c r="K73" s="243">
        <f>IF(ISNA(VLOOKUP($B73,'[74]Pesanan '!$A:$AE,29,FALSE)),0,((VLOOKUP($B73,'[74]Pesanan '!$A:$AE,29,FALSE))))</f>
        <v>0</v>
      </c>
      <c r="L73" s="243">
        <f>IF(ISNA(VLOOKUP($B73,'[74]Pesanan '!$A:$AE,30,FALSE)),0,((VLOOKUP($B73,'[74]Pesanan '!$A:$AE,30,FALSE))))</f>
        <v>0</v>
      </c>
      <c r="M73" s="243">
        <f t="shared" si="73"/>
        <v>0</v>
      </c>
      <c r="N73" s="243">
        <f>IF(ISNA(VLOOKUP($B73,'[74]Pesanan '!$A:$AE,31,FALSE)),0,((VLOOKUP($B73,'[74]Pesanan '!$A:$AE,31,FALSE))))</f>
        <v>0</v>
      </c>
      <c r="O73" s="243">
        <f>IF(ISNA(VLOOKUP($B73,'[75]Rekap Realisasi Jan- Okt'!$A:$E,4,FALSE)),0,((VLOOKUP($B73,'[75]Rekap Realisasi Jan- Okt'!$A:$E,4,FALSE))))</f>
        <v>0</v>
      </c>
      <c r="P73" s="243">
        <f t="shared" si="71"/>
        <v>0</v>
      </c>
      <c r="Q73" s="243">
        <f>IF(ISNA(VLOOKUP($B73,'[75]Rekap Realisasi Jan- Okt'!$A:$E,5,FALSE)),0,((VLOOKUP($B73,'[75]Rekap Realisasi Jan- Okt'!$A:$E,5,FALSE))))</f>
        <v>0</v>
      </c>
      <c r="R73" s="243">
        <f t="shared" si="70"/>
        <v>0</v>
      </c>
      <c r="S73" s="243">
        <f t="shared" si="66"/>
        <v>0</v>
      </c>
      <c r="T73" s="243">
        <f t="shared" si="67"/>
        <v>0</v>
      </c>
      <c r="U73" s="244">
        <f t="shared" si="74"/>
        <v>0</v>
      </c>
      <c r="V73" s="243">
        <f t="shared" si="38"/>
        <v>0</v>
      </c>
      <c r="W73" s="243">
        <f t="shared" si="39"/>
        <v>0</v>
      </c>
      <c r="X73" s="243">
        <f t="shared" si="40"/>
        <v>0</v>
      </c>
      <c r="Y73" s="244">
        <f t="shared" si="75"/>
        <v>0</v>
      </c>
      <c r="Z73" s="245" t="s">
        <v>241</v>
      </c>
      <c r="AA73" s="245" t="s">
        <v>241</v>
      </c>
      <c r="AB73" s="245" t="s">
        <v>241</v>
      </c>
      <c r="AC73" s="245" t="s">
        <v>241</v>
      </c>
      <c r="AD73" s="245" t="s">
        <v>241</v>
      </c>
      <c r="AE73" s="245" t="s">
        <v>241</v>
      </c>
      <c r="AF73" s="245" t="s">
        <v>241</v>
      </c>
      <c r="AG73" s="245" t="s">
        <v>241</v>
      </c>
      <c r="AH73" s="245" t="s">
        <v>241</v>
      </c>
      <c r="AI73" s="245" t="s">
        <v>241</v>
      </c>
      <c r="AJ73" s="245" t="s">
        <v>241</v>
      </c>
      <c r="AK73" s="245" t="s">
        <v>241</v>
      </c>
      <c r="AL73" s="244"/>
      <c r="AM73" s="244"/>
      <c r="AN73" s="244"/>
      <c r="AO73" s="244"/>
      <c r="AP73" s="245" t="s">
        <v>241</v>
      </c>
      <c r="AQ73" s="245" t="s">
        <v>241</v>
      </c>
      <c r="AR73" s="245" t="s">
        <v>241</v>
      </c>
      <c r="AS73" s="245" t="s">
        <v>241</v>
      </c>
      <c r="AT73" s="245" t="s">
        <v>241</v>
      </c>
      <c r="AU73" s="245" t="s">
        <v>241</v>
      </c>
      <c r="AV73" s="245" t="s">
        <v>241</v>
      </c>
      <c r="AW73" s="245" t="s">
        <v>241</v>
      </c>
      <c r="AX73" s="245" t="s">
        <v>241</v>
      </c>
      <c r="AY73" s="245" t="s">
        <v>241</v>
      </c>
      <c r="AZ73" s="245" t="s">
        <v>241</v>
      </c>
      <c r="BA73" s="245" t="s">
        <v>241</v>
      </c>
      <c r="BB73" s="249" t="s">
        <v>539</v>
      </c>
      <c r="BC73" s="267">
        <f>R73</f>
        <v>0</v>
      </c>
      <c r="BD73" s="243">
        <f>BC73/($F73*0.98)</f>
        <v>0</v>
      </c>
      <c r="BE73" s="267">
        <f>T73</f>
        <v>0</v>
      </c>
      <c r="BF73" s="244"/>
      <c r="BG73" s="244"/>
      <c r="BH73" s="244"/>
      <c r="BI73" s="244"/>
      <c r="BJ73" s="249" t="s">
        <v>241</v>
      </c>
      <c r="BK73" s="249" t="s">
        <v>241</v>
      </c>
      <c r="BL73" s="249" t="s">
        <v>241</v>
      </c>
      <c r="BM73" s="249" t="s">
        <v>241</v>
      </c>
      <c r="BN73" s="249" t="s">
        <v>539</v>
      </c>
      <c r="BO73" s="249">
        <f>R73</f>
        <v>0</v>
      </c>
      <c r="BP73" s="249">
        <f>S73</f>
        <v>0</v>
      </c>
      <c r="BQ73" s="249">
        <f>T73</f>
        <v>0</v>
      </c>
      <c r="BR73" s="249" t="s">
        <v>241</v>
      </c>
      <c r="BS73" s="249" t="s">
        <v>241</v>
      </c>
      <c r="BT73" s="249" t="s">
        <v>241</v>
      </c>
      <c r="BU73" s="249" t="s">
        <v>241</v>
      </c>
      <c r="BV73" s="249" t="s">
        <v>241</v>
      </c>
      <c r="BW73" s="249" t="s">
        <v>241</v>
      </c>
      <c r="BX73" s="249" t="s">
        <v>241</v>
      </c>
      <c r="BY73" s="249" t="s">
        <v>241</v>
      </c>
      <c r="BZ73" s="249" t="s">
        <v>539</v>
      </c>
      <c r="CA73" s="250">
        <f>R73</f>
        <v>0</v>
      </c>
      <c r="CB73" s="250">
        <f>S73</f>
        <v>0</v>
      </c>
      <c r="CC73" s="250">
        <f>T73</f>
        <v>0</v>
      </c>
      <c r="CD73" s="249" t="s">
        <v>241</v>
      </c>
      <c r="CE73" s="249" t="s">
        <v>241</v>
      </c>
      <c r="CF73" s="249" t="s">
        <v>241</v>
      </c>
      <c r="CG73" s="249" t="s">
        <v>241</v>
      </c>
      <c r="CH73" s="243">
        <f>IF(ISNA(VLOOKUP($B73,[76]Sheet3!$B:$H,6,FALSE)),0,((VLOOKUP($B73,[76]Sheet3!$B:$H,6,FALSE))))</f>
        <v>0</v>
      </c>
      <c r="CI73" s="243">
        <f>CH73/F73</f>
        <v>0</v>
      </c>
      <c r="CJ73" s="243">
        <f>IF(ISNA(VLOOKUP($B73,[76]Sheet3!$B:$H,7,FALSE)),0,((VLOOKUP($B73,[76]Sheet3!$B:$H,7,FALSE))))</f>
        <v>0</v>
      </c>
      <c r="CK73" s="244" t="e">
        <f>CJ73/N73</f>
        <v>#DIV/0!</v>
      </c>
      <c r="CL73" s="249" t="s">
        <v>241</v>
      </c>
      <c r="CM73" s="249">
        <f>CN73*F73</f>
        <v>0</v>
      </c>
      <c r="CN73" s="249"/>
      <c r="CO73" s="249">
        <f>CM73*H73</f>
        <v>0</v>
      </c>
      <c r="CP73" s="249" t="s">
        <v>539</v>
      </c>
      <c r="CQ73" s="250">
        <f>CR73*F73</f>
        <v>4211</v>
      </c>
      <c r="CR73" s="249">
        <v>1</v>
      </c>
      <c r="CS73" s="251">
        <f>CQ73*H73</f>
        <v>106660419</v>
      </c>
      <c r="CT73" s="249" t="s">
        <v>241</v>
      </c>
      <c r="CU73" s="252">
        <f>CV73*F73</f>
        <v>0</v>
      </c>
      <c r="CV73" s="273"/>
      <c r="CW73" s="253">
        <f>CU73*H73</f>
        <v>0</v>
      </c>
      <c r="CX73" s="243">
        <f>IF(ISNA(VLOOKUP($B73,'[77]Jan- Mei'!$B:$F,4,FALSE)),0,((VLOOKUP($B73,'[77]Jan- Mei'!$B:$F,4,FALSE))))</f>
        <v>4814</v>
      </c>
      <c r="CY73" s="243">
        <f>CX73/F73</f>
        <v>1.1431963904060793</v>
      </c>
      <c r="CZ73" s="243">
        <f>IF(ISNA(VLOOKUP($B73,'[77]Jan- Mei'!$B:$F,5,FALSE)),0,((VLOOKUP($B73,'[77]Jan- Mei'!$B:$F,5,FALSE))))</f>
        <v>121933806</v>
      </c>
      <c r="DA73" s="243" t="e">
        <f>IF(ISNA(VLOOKUP($B73,#REF!,6,FALSE)),0,((VLOOKUP($B73,#REF!,6,FALSE))))</f>
        <v>#REF!</v>
      </c>
      <c r="DB73" s="243" t="e">
        <f>DA73/F73</f>
        <v>#REF!</v>
      </c>
      <c r="DC73" s="243" t="e">
        <f>IF(ISNA(VLOOKUP($B73,#REF!,7,FALSE)),0,((VLOOKUP($B73,#REF!,7,FALSE))))</f>
        <v>#REF!</v>
      </c>
      <c r="DD73" s="244" t="e">
        <f>DC73/CZ73</f>
        <v>#REF!</v>
      </c>
      <c r="DE73" s="254" t="str">
        <f>IF(ISNA(VLOOKUP($B73,'[78]REAL SD BULAN'!$B:$AD,18,FALSE)),0,((VLOOKUP($B73,'[78]REAL SD BULAN'!$B:$AD,18,FALSE))))</f>
        <v>-</v>
      </c>
      <c r="DF73" s="249">
        <f>IF(ISNA(VLOOKUP($B73,'[78]REAL SD BULAN'!$B:$AD,19,FALSE)),0,((VLOOKUP($B73,'[78]REAL SD BULAN'!$B:$AD,19,FALSE))))</f>
        <v>0</v>
      </c>
      <c r="DG73" s="249">
        <f>IF(ISNA(VLOOKUP($B73,'[78]REAL SD BULAN'!$B:$AD,20,FALSE)),0,((VLOOKUP($B73,'[78]REAL SD BULAN'!$B:$AD,20,FALSE))))</f>
        <v>0</v>
      </c>
      <c r="DH73" s="249">
        <f>IF(ISNA(VLOOKUP($B73,'[78]REAL SD BULAN'!$B:$AD,21,FALSE)),0,((VLOOKUP($B73,'[78]REAL SD BULAN'!$B:$AD,21,FALSE))))</f>
        <v>0</v>
      </c>
      <c r="DI73" s="249" t="s">
        <v>241</v>
      </c>
      <c r="DJ73" s="249">
        <f>DK73*CR73</f>
        <v>0</v>
      </c>
      <c r="DK73" s="249">
        <v>0</v>
      </c>
      <c r="DL73" s="249">
        <v>0</v>
      </c>
      <c r="DM73" s="249" t="s">
        <v>539</v>
      </c>
      <c r="DN73" s="250" t="e">
        <f>DO73*F73</f>
        <v>#REF!</v>
      </c>
      <c r="DO73" s="251" t="e">
        <f>CY73-DB73</f>
        <v>#REF!</v>
      </c>
      <c r="DP73" s="251" t="e">
        <f>DN73*H73</f>
        <v>#REF!</v>
      </c>
      <c r="DQ73" s="249" t="s">
        <v>241</v>
      </c>
      <c r="DR73" s="249">
        <f>DS73*CZ73</f>
        <v>0</v>
      </c>
      <c r="DS73" s="249">
        <v>0</v>
      </c>
      <c r="DT73" s="249">
        <v>0</v>
      </c>
      <c r="DU73" s="256">
        <f>IF(ISNA(VLOOKUP($B73,'[79]Evaluasi Pesanan Jan- Feb'!$B:$BG,30,FALSE)),0,((VLOOKUP($B73,'[79]Evaluasi Pesanan Jan- Feb'!$B:$BG,30,FALSE))))</f>
        <v>0</v>
      </c>
      <c r="DV73" s="256">
        <f>IF(ISNA(VLOOKUP($B73,'[79]Evaluasi Pesanan Jan- Feb'!$B:$BG,30,FALSE)),0,((VLOOKUP($B73,'[79]Evaluasi Pesanan Jan- Feb'!$B:$BG,30,FALSE))))</f>
        <v>0</v>
      </c>
    </row>
    <row r="74" spans="1:126" s="223" customFormat="1" x14ac:dyDescent="0.2">
      <c r="A74" s="237">
        <f t="shared" si="64"/>
        <v>71</v>
      </c>
      <c r="B74" s="265">
        <v>11002211</v>
      </c>
      <c r="C74" s="410" t="s">
        <v>601</v>
      </c>
      <c r="D74" s="264"/>
      <c r="E74" s="272"/>
      <c r="F74" s="260">
        <v>8333</v>
      </c>
      <c r="G74" s="265" t="s">
        <v>252</v>
      </c>
      <c r="H74" s="242">
        <f>K74/I74</f>
        <v>5049</v>
      </c>
      <c r="I74" s="243">
        <f>IF(ISNA(VLOOKUP($B74,'[74]Pesanan '!$A:$AE,28,FALSE)),0,((VLOOKUP($B74,'[74]Pesanan '!$A:$AE,28,FALSE))))</f>
        <v>8333</v>
      </c>
      <c r="J74" s="243">
        <f t="shared" si="72"/>
        <v>1.0204081632653061</v>
      </c>
      <c r="K74" s="243">
        <f>IF(ISNA(VLOOKUP($B74,'[74]Pesanan '!$A:$AE,29,FALSE)),0,((VLOOKUP($B74,'[74]Pesanan '!$A:$AE,29,FALSE))))</f>
        <v>42073317</v>
      </c>
      <c r="L74" s="243">
        <f>IF(ISNA(VLOOKUP($B74,'[74]Pesanan '!$A:$AE,30,FALSE)),0,((VLOOKUP($B74,'[74]Pesanan '!$A:$AE,30,FALSE))))</f>
        <v>8333</v>
      </c>
      <c r="M74" s="243">
        <f t="shared" si="73"/>
        <v>1.0204081632653061</v>
      </c>
      <c r="N74" s="243">
        <f>IF(ISNA(VLOOKUP($B74,'[74]Pesanan '!$A:$AE,31,FALSE)),0,((VLOOKUP($B74,'[74]Pesanan '!$A:$AE,31,FALSE))))</f>
        <v>42073317</v>
      </c>
      <c r="O74" s="243">
        <f>IF(ISNA(VLOOKUP($B74,'[75]Rekap Realisasi Jan- Okt'!$A:$E,4,FALSE)),0,((VLOOKUP($B74,'[75]Rekap Realisasi Jan- Okt'!$A:$E,4,FALSE))))</f>
        <v>0</v>
      </c>
      <c r="P74" s="243">
        <f t="shared" si="71"/>
        <v>0</v>
      </c>
      <c r="Q74" s="243">
        <f>IF(ISNA(VLOOKUP($B74,'[75]Rekap Realisasi Jan- Okt'!$A:$E,5,FALSE)),0,((VLOOKUP($B74,'[75]Rekap Realisasi Jan- Okt'!$A:$E,5,FALSE))))</f>
        <v>0</v>
      </c>
      <c r="R74" s="243"/>
      <c r="S74" s="243"/>
      <c r="T74" s="243"/>
      <c r="U74" s="244"/>
      <c r="V74" s="243">
        <f t="shared" si="38"/>
        <v>8333</v>
      </c>
      <c r="W74" s="243">
        <f t="shared" si="39"/>
        <v>1.0204081632653061</v>
      </c>
      <c r="X74" s="243">
        <f t="shared" si="40"/>
        <v>42073317</v>
      </c>
      <c r="Y74" s="244">
        <f t="shared" si="75"/>
        <v>0</v>
      </c>
      <c r="Z74" s="244"/>
      <c r="AA74" s="244"/>
      <c r="AB74" s="244"/>
      <c r="AC74" s="244"/>
      <c r="AD74" s="245" t="s">
        <v>241</v>
      </c>
      <c r="AE74" s="245" t="s">
        <v>241</v>
      </c>
      <c r="AF74" s="245" t="s">
        <v>241</v>
      </c>
      <c r="AG74" s="245" t="s">
        <v>241</v>
      </c>
      <c r="AH74" s="245" t="s">
        <v>241</v>
      </c>
      <c r="AI74" s="245" t="s">
        <v>241</v>
      </c>
      <c r="AJ74" s="245" t="s">
        <v>241</v>
      </c>
      <c r="AK74" s="245" t="s">
        <v>241</v>
      </c>
      <c r="AL74" s="244"/>
      <c r="AM74" s="244"/>
      <c r="AN74" s="244"/>
      <c r="AO74" s="244"/>
      <c r="AP74" s="245" t="s">
        <v>241</v>
      </c>
      <c r="AQ74" s="245" t="s">
        <v>241</v>
      </c>
      <c r="AR74" s="245" t="s">
        <v>241</v>
      </c>
      <c r="AS74" s="245" t="s">
        <v>241</v>
      </c>
      <c r="AT74" s="245" t="s">
        <v>241</v>
      </c>
      <c r="AU74" s="245" t="s">
        <v>241</v>
      </c>
      <c r="AV74" s="245" t="s">
        <v>241</v>
      </c>
      <c r="AW74" s="245" t="s">
        <v>241</v>
      </c>
      <c r="AX74" s="245" t="s">
        <v>241</v>
      </c>
      <c r="AY74" s="245" t="s">
        <v>241</v>
      </c>
      <c r="AZ74" s="245" t="s">
        <v>241</v>
      </c>
      <c r="BA74" s="245" t="s">
        <v>241</v>
      </c>
      <c r="BB74" s="245" t="s">
        <v>241</v>
      </c>
      <c r="BC74" s="245" t="s">
        <v>241</v>
      </c>
      <c r="BD74" s="245" t="s">
        <v>241</v>
      </c>
      <c r="BE74" s="245" t="s">
        <v>241</v>
      </c>
      <c r="BF74" s="245" t="s">
        <v>241</v>
      </c>
      <c r="BG74" s="245" t="s">
        <v>241</v>
      </c>
      <c r="BH74" s="245" t="s">
        <v>241</v>
      </c>
      <c r="BI74" s="245" t="s">
        <v>241</v>
      </c>
      <c r="BJ74" s="249"/>
      <c r="BK74" s="249"/>
      <c r="BL74" s="249"/>
      <c r="BM74" s="249"/>
      <c r="BN74" s="249"/>
      <c r="BO74" s="249"/>
      <c r="BP74" s="249"/>
      <c r="BQ74" s="249"/>
      <c r="BR74" s="249"/>
      <c r="BS74" s="249"/>
      <c r="BT74" s="249"/>
      <c r="BU74" s="249"/>
      <c r="BV74" s="266"/>
      <c r="BW74" s="249"/>
      <c r="BX74" s="249"/>
      <c r="BY74" s="249"/>
      <c r="BZ74" s="249"/>
      <c r="CA74" s="249"/>
      <c r="CB74" s="249"/>
      <c r="CC74" s="249"/>
      <c r="CD74" s="249"/>
      <c r="CE74" s="249"/>
      <c r="CF74" s="249"/>
      <c r="CG74" s="249"/>
      <c r="CH74" s="243"/>
      <c r="CI74" s="243"/>
      <c r="CJ74" s="243"/>
      <c r="CK74" s="244"/>
      <c r="CL74" s="249"/>
      <c r="CM74" s="249"/>
      <c r="CN74" s="249"/>
      <c r="CO74" s="249"/>
      <c r="CP74" s="249"/>
      <c r="CQ74" s="250"/>
      <c r="CR74" s="249"/>
      <c r="CS74" s="251"/>
      <c r="CT74" s="249"/>
      <c r="CU74" s="252"/>
      <c r="CV74" s="276"/>
      <c r="CW74" s="253"/>
      <c r="CX74" s="243"/>
      <c r="CY74" s="243"/>
      <c r="CZ74" s="243"/>
      <c r="DA74" s="243"/>
      <c r="DB74" s="243"/>
      <c r="DC74" s="243"/>
      <c r="DD74" s="244"/>
      <c r="DE74" s="254"/>
      <c r="DF74" s="249"/>
      <c r="DG74" s="249"/>
      <c r="DH74" s="249"/>
      <c r="DI74" s="249"/>
      <c r="DJ74" s="249"/>
      <c r="DK74" s="249"/>
      <c r="DL74" s="249"/>
      <c r="DM74" s="249"/>
      <c r="DN74" s="250"/>
      <c r="DO74" s="251"/>
      <c r="DP74" s="251"/>
      <c r="DQ74" s="249"/>
      <c r="DR74" s="249"/>
      <c r="DS74" s="249"/>
      <c r="DT74" s="249"/>
      <c r="DU74" s="256"/>
      <c r="DV74" s="256"/>
    </row>
    <row r="75" spans="1:126" s="223" customFormat="1" ht="29.25" customHeight="1" x14ac:dyDescent="0.2">
      <c r="A75" s="237">
        <f t="shared" si="64"/>
        <v>72</v>
      </c>
      <c r="B75" s="265">
        <v>11000113</v>
      </c>
      <c r="C75" s="412" t="s">
        <v>599</v>
      </c>
      <c r="D75" s="264" t="s">
        <v>559</v>
      </c>
      <c r="E75" s="272">
        <v>1</v>
      </c>
      <c r="F75" s="240">
        <v>5000</v>
      </c>
      <c r="G75" s="265" t="s">
        <v>252</v>
      </c>
      <c r="H75" s="242">
        <v>1</v>
      </c>
      <c r="I75" s="243">
        <f>IF(ISNA(VLOOKUP($B75,'[74]Pesanan '!$A:$AE,28,FALSE)),0,((VLOOKUP($B75,'[74]Pesanan '!$A:$AE,28,FALSE))))</f>
        <v>391020</v>
      </c>
      <c r="J75" s="243">
        <f t="shared" si="72"/>
        <v>79.8</v>
      </c>
      <c r="K75" s="243">
        <f>IF(ISNA(VLOOKUP($B75,'[74]Pesanan '!$A:$AE,29,FALSE)),0,((VLOOKUP($B75,'[74]Pesanan '!$A:$AE,29,FALSE))))</f>
        <v>19188915480</v>
      </c>
      <c r="L75" s="243">
        <f>IF(ISNA(VLOOKUP($B75,'[74]Pesanan '!$A:$AE,30,FALSE)),0,((VLOOKUP($B75,'[74]Pesanan '!$A:$AE,30,FALSE))))</f>
        <v>190120</v>
      </c>
      <c r="M75" s="243">
        <f t="shared" si="73"/>
        <v>38.799999999999997</v>
      </c>
      <c r="N75" s="243">
        <f>IF(ISNA(VLOOKUP($B75,'[74]Pesanan '!$A:$AE,31,FALSE)),0,((VLOOKUP($B75,'[74]Pesanan '!$A:$AE,31,FALSE))))</f>
        <v>9329948880</v>
      </c>
      <c r="O75" s="243">
        <f>IF(ISNA(VLOOKUP($B75,'[75]Rekap Realisasi Jan- Okt'!$A:$E,4,FALSE)),0,((VLOOKUP($B75,'[75]Rekap Realisasi Jan- Okt'!$A:$E,4,FALSE))))</f>
        <v>31608</v>
      </c>
      <c r="P75" s="243">
        <f t="shared" si="71"/>
        <v>6.4506122448979593</v>
      </c>
      <c r="Q75" s="243">
        <f>IF(ISNA(VLOOKUP($B75,'[75]Rekap Realisasi Jan- Okt'!$A:$E,5,FALSE)),0,((VLOOKUP($B75,'[75]Rekap Realisasi Jan- Okt'!$A:$E,5,FALSE))))</f>
        <v>1551130992</v>
      </c>
      <c r="R75" s="243">
        <f t="shared" ref="R75:R106" si="76">L75-O75</f>
        <v>158512</v>
      </c>
      <c r="S75" s="243">
        <f t="shared" ref="S75:S106" si="77">M75-P75</f>
        <v>32.349387755102036</v>
      </c>
      <c r="T75" s="243">
        <f t="shared" ref="T75:T106" si="78">N75-Q75</f>
        <v>7778817888</v>
      </c>
      <c r="U75" s="244">
        <f t="shared" ref="U75:U106" si="79">IFERROR(Q75/N75,0)</f>
        <v>0.16625289290974121</v>
      </c>
      <c r="V75" s="243">
        <f t="shared" si="38"/>
        <v>359412</v>
      </c>
      <c r="W75" s="243">
        <f t="shared" si="39"/>
        <v>73.349387755102043</v>
      </c>
      <c r="X75" s="243">
        <f t="shared" si="40"/>
        <v>17637784488</v>
      </c>
      <c r="Y75" s="244">
        <f t="shared" si="75"/>
        <v>8.0834739911001999E-2</v>
      </c>
      <c r="Z75" s="268" t="s">
        <v>600</v>
      </c>
      <c r="AA75" s="249">
        <f>$AB75*($F75*0.98)</f>
        <v>156800</v>
      </c>
      <c r="AB75" s="286">
        <v>32</v>
      </c>
      <c r="AC75" s="249">
        <f>$AA75*$H75</f>
        <v>156800</v>
      </c>
      <c r="AD75" s="245" t="s">
        <v>241</v>
      </c>
      <c r="AE75" s="245" t="s">
        <v>241</v>
      </c>
      <c r="AF75" s="245" t="s">
        <v>241</v>
      </c>
      <c r="AG75" s="245" t="s">
        <v>241</v>
      </c>
      <c r="AH75" s="245" t="s">
        <v>241</v>
      </c>
      <c r="AI75" s="245" t="s">
        <v>241</v>
      </c>
      <c r="AJ75" s="245" t="s">
        <v>241</v>
      </c>
      <c r="AK75" s="245" t="s">
        <v>241</v>
      </c>
      <c r="AL75" s="244"/>
      <c r="AM75" s="244"/>
      <c r="AN75" s="244"/>
      <c r="AO75" s="244"/>
      <c r="AP75" s="245" t="s">
        <v>241</v>
      </c>
      <c r="AQ75" s="245" t="s">
        <v>241</v>
      </c>
      <c r="AR75" s="245" t="s">
        <v>241</v>
      </c>
      <c r="AS75" s="245" t="s">
        <v>241</v>
      </c>
      <c r="AT75" s="245" t="s">
        <v>241</v>
      </c>
      <c r="AU75" s="245" t="s">
        <v>241</v>
      </c>
      <c r="AV75" s="245" t="s">
        <v>241</v>
      </c>
      <c r="AW75" s="245" t="s">
        <v>241</v>
      </c>
      <c r="AX75" s="245" t="s">
        <v>241</v>
      </c>
      <c r="AY75" s="245" t="s">
        <v>241</v>
      </c>
      <c r="AZ75" s="245" t="s">
        <v>241</v>
      </c>
      <c r="BA75" s="245" t="s">
        <v>241</v>
      </c>
      <c r="BB75" s="245" t="s">
        <v>241</v>
      </c>
      <c r="BC75" s="245" t="s">
        <v>241</v>
      </c>
      <c r="BD75" s="245" t="s">
        <v>241</v>
      </c>
      <c r="BE75" s="245" t="s">
        <v>241</v>
      </c>
      <c r="BF75" s="245" t="s">
        <v>241</v>
      </c>
      <c r="BG75" s="245" t="s">
        <v>241</v>
      </c>
      <c r="BH75" s="245" t="s">
        <v>241</v>
      </c>
      <c r="BI75" s="245" t="s">
        <v>241</v>
      </c>
      <c r="BJ75" s="249" t="s">
        <v>241</v>
      </c>
      <c r="BK75" s="249">
        <f t="shared" ref="BK75:BM76" si="80">R75</f>
        <v>158512</v>
      </c>
      <c r="BL75" s="249">
        <f t="shared" si="80"/>
        <v>32.349387755102036</v>
      </c>
      <c r="BM75" s="249">
        <f t="shared" si="80"/>
        <v>7778817888</v>
      </c>
      <c r="BN75" s="249" t="s">
        <v>241</v>
      </c>
      <c r="BO75" s="249" t="s">
        <v>241</v>
      </c>
      <c r="BP75" s="249" t="s">
        <v>241</v>
      </c>
      <c r="BQ75" s="249" t="s">
        <v>241</v>
      </c>
      <c r="BR75" s="249" t="s">
        <v>241</v>
      </c>
      <c r="BS75" s="249" t="s">
        <v>241</v>
      </c>
      <c r="BT75" s="249" t="s">
        <v>241</v>
      </c>
      <c r="BU75" s="249" t="s">
        <v>241</v>
      </c>
      <c r="BV75" s="266" t="s">
        <v>598</v>
      </c>
      <c r="BW75" s="249">
        <f>BX75*F75*0.98</f>
        <v>9800</v>
      </c>
      <c r="BX75" s="249">
        <v>2</v>
      </c>
      <c r="BY75" s="249">
        <f>BW75*H75</f>
        <v>9800</v>
      </c>
      <c r="BZ75" s="249" t="s">
        <v>241</v>
      </c>
      <c r="CA75" s="249" t="s">
        <v>241</v>
      </c>
      <c r="CB75" s="249" t="s">
        <v>241</v>
      </c>
      <c r="CC75" s="249" t="s">
        <v>241</v>
      </c>
      <c r="CD75" s="249" t="s">
        <v>241</v>
      </c>
      <c r="CE75" s="249" t="s">
        <v>241</v>
      </c>
      <c r="CF75" s="249" t="s">
        <v>241</v>
      </c>
      <c r="CG75" s="249" t="s">
        <v>241</v>
      </c>
      <c r="CH75" s="243">
        <f>IF(ISNA(VLOOKUP($B75,[76]Sheet3!$B:$H,6,FALSE)),0,((VLOOKUP($B75,[76]Sheet3!$B:$H,6,FALSE))))</f>
        <v>0</v>
      </c>
      <c r="CI75" s="243">
        <f t="shared" ref="CI75:CI85" si="81">CH75/F75</f>
        <v>0</v>
      </c>
      <c r="CJ75" s="243">
        <f>IF(ISNA(VLOOKUP($B75,[76]Sheet3!$B:$H,7,FALSE)),0,((VLOOKUP($B75,[76]Sheet3!$B:$H,7,FALSE))))</f>
        <v>0</v>
      </c>
      <c r="CK75" s="244">
        <v>0</v>
      </c>
      <c r="CL75" s="249" t="s">
        <v>241</v>
      </c>
      <c r="CM75" s="249">
        <f t="shared" ref="CM75:CM95" si="82">CN75*F75</f>
        <v>0</v>
      </c>
      <c r="CN75" s="249"/>
      <c r="CO75" s="249">
        <f t="shared" ref="CO75:CO95" si="83">CM75*H75</f>
        <v>0</v>
      </c>
      <c r="CP75" s="249" t="s">
        <v>241</v>
      </c>
      <c r="CQ75" s="250">
        <f t="shared" ref="CQ75:CQ95" si="84">CR75*F75</f>
        <v>0</v>
      </c>
      <c r="CR75" s="249"/>
      <c r="CS75" s="251">
        <f t="shared" ref="CS75:CS95" si="85">CQ75*H75</f>
        <v>0</v>
      </c>
      <c r="CT75" s="249" t="s">
        <v>241</v>
      </c>
      <c r="CU75" s="252">
        <f t="shared" ref="CU75:CU95" si="86">CV75*F75</f>
        <v>0</v>
      </c>
      <c r="CV75" s="276"/>
      <c r="CW75" s="253">
        <f t="shared" ref="CW75:CW95" si="87">CU75*H75</f>
        <v>0</v>
      </c>
      <c r="CX75" s="243">
        <f>IF(ISNA(VLOOKUP($B75,'[77]Jan- Mei'!$B:$F,4,FALSE)),0,((VLOOKUP($B75,'[77]Jan- Mei'!$B:$F,4,FALSE))))</f>
        <v>0</v>
      </c>
      <c r="CY75" s="243">
        <f t="shared" ref="CY75:CY95" si="88">CX75/F75</f>
        <v>0</v>
      </c>
      <c r="CZ75" s="243">
        <f>IF(ISNA(VLOOKUP($B75,'[77]Jan- Mei'!$B:$F,5,FALSE)),0,((VLOOKUP($B75,'[77]Jan- Mei'!$B:$F,5,FALSE))))</f>
        <v>0</v>
      </c>
      <c r="DA75" s="243" t="e">
        <f>IF(ISNA(VLOOKUP($B75,#REF!,6,FALSE)),0,((VLOOKUP($B75,#REF!,6,FALSE))))</f>
        <v>#REF!</v>
      </c>
      <c r="DB75" s="243" t="e">
        <f t="shared" ref="DB75:DB95" si="89">DA75/F75</f>
        <v>#REF!</v>
      </c>
      <c r="DC75" s="243" t="e">
        <f>IF(ISNA(VLOOKUP($B75,#REF!,7,FALSE)),0,((VLOOKUP($B75,#REF!,7,FALSE))))</f>
        <v>#REF!</v>
      </c>
      <c r="DD75" s="244" t="s">
        <v>241</v>
      </c>
      <c r="DE75" s="254">
        <f>IF(ISNA(VLOOKUP($B75,'[78]REAL SD BULAN'!$B:$AD,18,FALSE)),0,((VLOOKUP($B75,'[78]REAL SD BULAN'!$B:$AD,18,FALSE))))</f>
        <v>0</v>
      </c>
      <c r="DF75" s="249">
        <f>IF(ISNA(VLOOKUP($B75,'[78]REAL SD BULAN'!$B:$AD,19,FALSE)),0,((VLOOKUP($B75,'[78]REAL SD BULAN'!$B:$AD,19,FALSE))))</f>
        <v>0</v>
      </c>
      <c r="DG75" s="249">
        <f>IF(ISNA(VLOOKUP($B75,'[78]REAL SD BULAN'!$B:$AD,20,FALSE)),0,((VLOOKUP($B75,'[78]REAL SD BULAN'!$B:$AD,20,FALSE))))</f>
        <v>0</v>
      </c>
      <c r="DH75" s="249">
        <f>IF(ISNA(VLOOKUP($B75,'[78]REAL SD BULAN'!$B:$AD,21,FALSE)),0,((VLOOKUP($B75,'[78]REAL SD BULAN'!$B:$AD,21,FALSE))))</f>
        <v>0</v>
      </c>
      <c r="DI75" s="249" t="s">
        <v>241</v>
      </c>
      <c r="DJ75" s="249">
        <f>DK75*CR75</f>
        <v>0</v>
      </c>
      <c r="DK75" s="249">
        <v>0</v>
      </c>
      <c r="DL75" s="249">
        <v>0</v>
      </c>
      <c r="DM75" s="249" t="s">
        <v>241</v>
      </c>
      <c r="DN75" s="250" t="e">
        <f>DO75*F75</f>
        <v>#REF!</v>
      </c>
      <c r="DO75" s="251" t="e">
        <f>CY75-DB75</f>
        <v>#REF!</v>
      </c>
      <c r="DP75" s="251" t="e">
        <f>DN75*H75</f>
        <v>#REF!</v>
      </c>
      <c r="DQ75" s="249" t="s">
        <v>241</v>
      </c>
      <c r="DR75" s="249">
        <f>DS75*CZ75</f>
        <v>0</v>
      </c>
      <c r="DS75" s="249">
        <v>0</v>
      </c>
      <c r="DT75" s="249">
        <v>0</v>
      </c>
      <c r="DU75" s="256">
        <f>IF(ISNA(VLOOKUP($B75,'[79]Evaluasi Pesanan Jan- Feb'!$B:$BG,30,FALSE)),0,((VLOOKUP($B75,'[79]Evaluasi Pesanan Jan- Feb'!$B:$BG,30,FALSE))))</f>
        <v>0</v>
      </c>
      <c r="DV75" s="256">
        <f>IF(ISNA(VLOOKUP($B75,'[79]Evaluasi Pesanan Jan- Feb'!$B:$BG,30,FALSE)),0,((VLOOKUP($B75,'[79]Evaluasi Pesanan Jan- Feb'!$B:$BG,30,FALSE))))</f>
        <v>0</v>
      </c>
    </row>
    <row r="76" spans="1:126" s="221" customFormat="1" ht="28" x14ac:dyDescent="0.2">
      <c r="A76" s="237">
        <f t="shared" si="64"/>
        <v>73</v>
      </c>
      <c r="B76" s="265">
        <v>11000112</v>
      </c>
      <c r="C76" s="412" t="s">
        <v>595</v>
      </c>
      <c r="D76" s="264" t="s">
        <v>559</v>
      </c>
      <c r="E76" s="272">
        <v>1</v>
      </c>
      <c r="F76" s="240">
        <v>5000</v>
      </c>
      <c r="G76" s="265" t="s">
        <v>252</v>
      </c>
      <c r="H76" s="242">
        <v>1</v>
      </c>
      <c r="I76" s="243">
        <f>IF(ISNA(VLOOKUP($B76,'[74]Pesanan '!$A:$AE,28,FALSE)),0,((VLOOKUP($B76,'[74]Pesanan '!$A:$AE,28,FALSE))))</f>
        <v>39200</v>
      </c>
      <c r="J76" s="243">
        <f t="shared" si="72"/>
        <v>8</v>
      </c>
      <c r="K76" s="243">
        <f>IF(ISNA(VLOOKUP($B76,'[74]Pesanan '!$A:$AE,29,FALSE)),0,((VLOOKUP($B76,'[74]Pesanan '!$A:$AE,29,FALSE))))</f>
        <v>1919545600</v>
      </c>
      <c r="L76" s="243">
        <f>IF(ISNA(VLOOKUP($B76,'[74]Pesanan '!$A:$AE,30,FALSE)),0,((VLOOKUP($B76,'[74]Pesanan '!$A:$AE,30,FALSE))))</f>
        <v>19600</v>
      </c>
      <c r="M76" s="243">
        <f t="shared" si="73"/>
        <v>4</v>
      </c>
      <c r="N76" s="243">
        <f>IF(ISNA(VLOOKUP($B76,'[74]Pesanan '!$A:$AE,31,FALSE)),0,((VLOOKUP($B76,'[74]Pesanan '!$A:$AE,31,FALSE))))</f>
        <v>959772800</v>
      </c>
      <c r="O76" s="243">
        <f>IF(ISNA(VLOOKUP($B76,'[75]Rekap Realisasi Jan- Okt'!$A:$E,4,FALSE)),0,((VLOOKUP($B76,'[75]Rekap Realisasi Jan- Okt'!$A:$E,4,FALSE))))</f>
        <v>11863</v>
      </c>
      <c r="P76" s="243">
        <f t="shared" si="71"/>
        <v>2.4210204081632654</v>
      </c>
      <c r="Q76" s="243">
        <f>IF(ISNA(VLOOKUP($B76,'[75]Rekap Realisasi Jan- Okt'!$A:$E,5,FALSE)),0,((VLOOKUP($B76,'[75]Rekap Realisasi Jan- Okt'!$A:$E,5,FALSE))))</f>
        <v>580907384</v>
      </c>
      <c r="R76" s="243">
        <f t="shared" si="76"/>
        <v>7737</v>
      </c>
      <c r="S76" s="243">
        <f t="shared" si="77"/>
        <v>1.5789795918367346</v>
      </c>
      <c r="T76" s="243">
        <f t="shared" si="78"/>
        <v>378865416</v>
      </c>
      <c r="U76" s="244">
        <f t="shared" si="79"/>
        <v>0.60525510204081634</v>
      </c>
      <c r="V76" s="243">
        <f t="shared" si="38"/>
        <v>27337</v>
      </c>
      <c r="W76" s="243">
        <f t="shared" si="39"/>
        <v>5.5789795918367346</v>
      </c>
      <c r="X76" s="243">
        <f t="shared" si="40"/>
        <v>1338638216</v>
      </c>
      <c r="Y76" s="244">
        <f t="shared" si="75"/>
        <v>0.30262755102040817</v>
      </c>
      <c r="Z76" s="268" t="s">
        <v>596</v>
      </c>
      <c r="AA76" s="249">
        <f>$AB76*($F76*0.98)</f>
        <v>9800</v>
      </c>
      <c r="AB76" s="286">
        <v>2</v>
      </c>
      <c r="AC76" s="249">
        <f>$AA76*$H76</f>
        <v>9800</v>
      </c>
      <c r="AD76" s="245" t="s">
        <v>241</v>
      </c>
      <c r="AE76" s="245" t="s">
        <v>241</v>
      </c>
      <c r="AF76" s="245" t="s">
        <v>241</v>
      </c>
      <c r="AG76" s="245" t="s">
        <v>241</v>
      </c>
      <c r="AH76" s="245" t="s">
        <v>241</v>
      </c>
      <c r="AI76" s="245" t="s">
        <v>241</v>
      </c>
      <c r="AJ76" s="245" t="s">
        <v>241</v>
      </c>
      <c r="AK76" s="245" t="s">
        <v>241</v>
      </c>
      <c r="AL76" s="268" t="s">
        <v>597</v>
      </c>
      <c r="AM76" s="249">
        <f>AN76*(F76*0.98)</f>
        <v>4900</v>
      </c>
      <c r="AN76" s="286">
        <v>1</v>
      </c>
      <c r="AO76" s="249">
        <f>AM76*H76</f>
        <v>4900</v>
      </c>
      <c r="AP76" s="245" t="s">
        <v>241</v>
      </c>
      <c r="AQ76" s="245" t="s">
        <v>241</v>
      </c>
      <c r="AR76" s="245" t="s">
        <v>241</v>
      </c>
      <c r="AS76" s="245" t="s">
        <v>241</v>
      </c>
      <c r="AT76" s="245" t="s">
        <v>241</v>
      </c>
      <c r="AU76" s="245" t="s">
        <v>241</v>
      </c>
      <c r="AV76" s="245" t="s">
        <v>241</v>
      </c>
      <c r="AW76" s="245" t="s">
        <v>241</v>
      </c>
      <c r="AX76" s="245" t="s">
        <v>241</v>
      </c>
      <c r="AY76" s="245" t="s">
        <v>241</v>
      </c>
      <c r="AZ76" s="245" t="s">
        <v>241</v>
      </c>
      <c r="BA76" s="245" t="s">
        <v>241</v>
      </c>
      <c r="BB76" s="245" t="s">
        <v>241</v>
      </c>
      <c r="BC76" s="245" t="s">
        <v>241</v>
      </c>
      <c r="BD76" s="245" t="s">
        <v>241</v>
      </c>
      <c r="BE76" s="245" t="s">
        <v>241</v>
      </c>
      <c r="BF76" s="245" t="s">
        <v>241</v>
      </c>
      <c r="BG76" s="245" t="s">
        <v>241</v>
      </c>
      <c r="BH76" s="245" t="s">
        <v>241</v>
      </c>
      <c r="BI76" s="245" t="s">
        <v>241</v>
      </c>
      <c r="BJ76" s="249" t="s">
        <v>241</v>
      </c>
      <c r="BK76" s="249">
        <f t="shared" si="80"/>
        <v>7737</v>
      </c>
      <c r="BL76" s="249">
        <f t="shared" si="80"/>
        <v>1.5789795918367346</v>
      </c>
      <c r="BM76" s="249">
        <f t="shared" si="80"/>
        <v>378865416</v>
      </c>
      <c r="BN76" s="249" t="s">
        <v>241</v>
      </c>
      <c r="BO76" s="249" t="s">
        <v>241</v>
      </c>
      <c r="BP76" s="249" t="s">
        <v>241</v>
      </c>
      <c r="BQ76" s="249" t="s">
        <v>241</v>
      </c>
      <c r="BR76" s="249" t="s">
        <v>241</v>
      </c>
      <c r="BS76" s="249" t="s">
        <v>241</v>
      </c>
      <c r="BT76" s="249" t="s">
        <v>241</v>
      </c>
      <c r="BU76" s="249" t="s">
        <v>241</v>
      </c>
      <c r="BV76" s="266" t="s">
        <v>598</v>
      </c>
      <c r="BW76" s="249">
        <f>BX76*F76*0.98</f>
        <v>9800</v>
      </c>
      <c r="BX76" s="249">
        <v>2</v>
      </c>
      <c r="BY76" s="249">
        <f>BW76*H76</f>
        <v>9800</v>
      </c>
      <c r="BZ76" s="249" t="s">
        <v>241</v>
      </c>
      <c r="CA76" s="249" t="s">
        <v>241</v>
      </c>
      <c r="CB76" s="249" t="s">
        <v>241</v>
      </c>
      <c r="CC76" s="249" t="s">
        <v>241</v>
      </c>
      <c r="CD76" s="249" t="s">
        <v>241</v>
      </c>
      <c r="CE76" s="249" t="s">
        <v>241</v>
      </c>
      <c r="CF76" s="249" t="s">
        <v>241</v>
      </c>
      <c r="CG76" s="249" t="s">
        <v>241</v>
      </c>
      <c r="CH76" s="243">
        <f>IF(ISNA(VLOOKUP($B76,[76]Sheet3!$B:$H,6,FALSE)),0,((VLOOKUP($B76,[76]Sheet3!$B:$H,6,FALSE))))</f>
        <v>0</v>
      </c>
      <c r="CI76" s="243">
        <f t="shared" si="81"/>
        <v>0</v>
      </c>
      <c r="CJ76" s="243">
        <f>IF(ISNA(VLOOKUP($B76,[76]Sheet3!$B:$H,7,FALSE)),0,((VLOOKUP($B76,[76]Sheet3!$B:$H,7,FALSE))))</f>
        <v>0</v>
      </c>
      <c r="CK76" s="244">
        <v>0</v>
      </c>
      <c r="CL76" s="249" t="s">
        <v>241</v>
      </c>
      <c r="CM76" s="249">
        <f t="shared" si="82"/>
        <v>0</v>
      </c>
      <c r="CN76" s="249"/>
      <c r="CO76" s="249">
        <f t="shared" si="83"/>
        <v>0</v>
      </c>
      <c r="CP76" s="249" t="s">
        <v>241</v>
      </c>
      <c r="CQ76" s="250">
        <f t="shared" si="84"/>
        <v>0</v>
      </c>
      <c r="CR76" s="249"/>
      <c r="CS76" s="251">
        <f t="shared" si="85"/>
        <v>0</v>
      </c>
      <c r="CT76" s="249" t="s">
        <v>241</v>
      </c>
      <c r="CU76" s="252">
        <f t="shared" si="86"/>
        <v>0</v>
      </c>
      <c r="CV76" s="276"/>
      <c r="CW76" s="253">
        <f t="shared" si="87"/>
        <v>0</v>
      </c>
      <c r="CX76" s="243">
        <f>IF(ISNA(VLOOKUP($B76,'[77]Jan- Mei'!$B:$F,4,FALSE)),0,((VLOOKUP($B76,'[77]Jan- Mei'!$B:$F,4,FALSE))))</f>
        <v>0</v>
      </c>
      <c r="CY76" s="243">
        <f t="shared" si="88"/>
        <v>0</v>
      </c>
      <c r="CZ76" s="243">
        <f>IF(ISNA(VLOOKUP($B76,'[77]Jan- Mei'!$B:$F,5,FALSE)),0,((VLOOKUP($B76,'[77]Jan- Mei'!$B:$F,5,FALSE))))</f>
        <v>0</v>
      </c>
      <c r="DA76" s="243" t="e">
        <f>IF(ISNA(VLOOKUP($B76,#REF!,6,FALSE)),0,((VLOOKUP($B76,#REF!,6,FALSE))))</f>
        <v>#REF!</v>
      </c>
      <c r="DB76" s="243" t="e">
        <f t="shared" si="89"/>
        <v>#REF!</v>
      </c>
      <c r="DC76" s="243" t="e">
        <f>IF(ISNA(VLOOKUP($B76,#REF!,7,FALSE)),0,((VLOOKUP($B76,#REF!,7,FALSE))))</f>
        <v>#REF!</v>
      </c>
      <c r="DD76" s="244" t="s">
        <v>241</v>
      </c>
      <c r="DE76" s="254">
        <f>IF(ISNA(VLOOKUP($B76,'[78]REAL SD BULAN'!$B:$AD,18,FALSE)),0,((VLOOKUP($B76,'[78]REAL SD BULAN'!$B:$AD,18,FALSE))))</f>
        <v>0</v>
      </c>
      <c r="DF76" s="249">
        <f>IF(ISNA(VLOOKUP($B76,'[78]REAL SD BULAN'!$B:$AD,19,FALSE)),0,((VLOOKUP($B76,'[78]REAL SD BULAN'!$B:$AD,19,FALSE))))</f>
        <v>0</v>
      </c>
      <c r="DG76" s="249">
        <f>IF(ISNA(VLOOKUP($B76,'[78]REAL SD BULAN'!$B:$AD,20,FALSE)),0,((VLOOKUP($B76,'[78]REAL SD BULAN'!$B:$AD,20,FALSE))))</f>
        <v>0</v>
      </c>
      <c r="DH76" s="249">
        <f>IF(ISNA(VLOOKUP($B76,'[78]REAL SD BULAN'!$B:$AD,21,FALSE)),0,((VLOOKUP($B76,'[78]REAL SD BULAN'!$B:$AD,21,FALSE))))</f>
        <v>0</v>
      </c>
      <c r="DI76" s="249" t="s">
        <v>241</v>
      </c>
      <c r="DJ76" s="249">
        <f>DK76*CR76</f>
        <v>0</v>
      </c>
      <c r="DK76" s="249">
        <v>0</v>
      </c>
      <c r="DL76" s="249">
        <v>0</v>
      </c>
      <c r="DM76" s="249" t="s">
        <v>241</v>
      </c>
      <c r="DN76" s="250" t="e">
        <f>DO76*F76</f>
        <v>#REF!</v>
      </c>
      <c r="DO76" s="251" t="e">
        <f>CY76-DB76</f>
        <v>#REF!</v>
      </c>
      <c r="DP76" s="251" t="e">
        <f>DN76*H76</f>
        <v>#REF!</v>
      </c>
      <c r="DQ76" s="249" t="s">
        <v>241</v>
      </c>
      <c r="DR76" s="249">
        <f>DS76*CZ76</f>
        <v>0</v>
      </c>
      <c r="DS76" s="249">
        <v>0</v>
      </c>
      <c r="DT76" s="249">
        <v>0</v>
      </c>
      <c r="DU76" s="256">
        <f>IF(ISNA(VLOOKUP($B76,'[79]Evaluasi Pesanan Jan- Feb'!$B:$BG,30,FALSE)),0,((VLOOKUP($B76,'[79]Evaluasi Pesanan Jan- Feb'!$B:$BG,30,FALSE))))</f>
        <v>0</v>
      </c>
      <c r="DV76" s="256">
        <f>IF(ISNA(VLOOKUP($B76,'[79]Evaluasi Pesanan Jan- Feb'!$B:$BG,30,FALSE)),0,((VLOOKUP($B76,'[79]Evaluasi Pesanan Jan- Feb'!$B:$BG,30,FALSE))))</f>
        <v>0</v>
      </c>
    </row>
    <row r="77" spans="1:126" s="223" customFormat="1" ht="30" customHeight="1" x14ac:dyDescent="0.15">
      <c r="A77" s="237">
        <f t="shared" si="64"/>
        <v>74</v>
      </c>
      <c r="B77" s="257">
        <v>11000487</v>
      </c>
      <c r="C77" s="413" t="s">
        <v>444</v>
      </c>
      <c r="D77" s="259" t="s">
        <v>236</v>
      </c>
      <c r="E77" s="260">
        <v>100</v>
      </c>
      <c r="F77" s="260">
        <v>10000</v>
      </c>
      <c r="G77" s="241" t="s">
        <v>56</v>
      </c>
      <c r="H77" s="242">
        <v>9200</v>
      </c>
      <c r="I77" s="243">
        <f>IF(ISNA(VLOOKUP($B77,'[74]Pesanan '!$A:$AE,28,FALSE)),0,((VLOOKUP($B77,'[74]Pesanan '!$A:$AE,28,FALSE))))</f>
        <v>274694</v>
      </c>
      <c r="J77" s="243">
        <f t="shared" si="72"/>
        <v>28.03</v>
      </c>
      <c r="K77" s="243">
        <f>IF(ISNA(VLOOKUP($B77,'[74]Pesanan '!$A:$AE,29,FALSE)),0,((VLOOKUP($B77,'[74]Pesanan '!$A:$AE,29,FALSE))))</f>
        <v>3806160064</v>
      </c>
      <c r="L77" s="243">
        <f>IF(ISNA(VLOOKUP($B77,'[74]Pesanan '!$A:$AE,30,FALSE)),0,((VLOOKUP($B77,'[74]Pesanan '!$A:$AE,30,FALSE))))</f>
        <v>274694</v>
      </c>
      <c r="M77" s="243">
        <f t="shared" si="73"/>
        <v>28.03</v>
      </c>
      <c r="N77" s="243">
        <f>IF(ISNA(VLOOKUP($B77,'[74]Pesanan '!$A:$AE,31,FALSE)),0,((VLOOKUP($B77,'[74]Pesanan '!$A:$AE,31,FALSE))))</f>
        <v>3806160064</v>
      </c>
      <c r="O77" s="243">
        <f>IF(ISNA(VLOOKUP($B77,'[75]Rekap Realisasi Jan- Okt'!$A:$E,4,FALSE)),0,((VLOOKUP($B77,'[75]Rekap Realisasi Jan- Okt'!$A:$E,4,FALSE))))</f>
        <v>89440</v>
      </c>
      <c r="P77" s="243">
        <f t="shared" si="71"/>
        <v>9.1265306122448973</v>
      </c>
      <c r="Q77" s="243">
        <f>IF(ISNA(VLOOKUP($B77,'[75]Rekap Realisasi Jan- Okt'!$A:$E,5,FALSE)),0,((VLOOKUP($B77,'[75]Rekap Realisasi Jan- Okt'!$A:$E,5,FALSE))))</f>
        <v>1239280640</v>
      </c>
      <c r="R77" s="243">
        <f t="shared" si="76"/>
        <v>185254</v>
      </c>
      <c r="S77" s="243">
        <f t="shared" si="77"/>
        <v>18.903469387755102</v>
      </c>
      <c r="T77" s="243">
        <f t="shared" si="78"/>
        <v>2566879424</v>
      </c>
      <c r="U77" s="244">
        <f t="shared" si="79"/>
        <v>0.32559866615215477</v>
      </c>
      <c r="V77" s="243">
        <f t="shared" si="38"/>
        <v>185254</v>
      </c>
      <c r="W77" s="243">
        <f t="shared" si="39"/>
        <v>18.903469387755102</v>
      </c>
      <c r="X77" s="243">
        <f t="shared" si="40"/>
        <v>2566879424</v>
      </c>
      <c r="Y77" s="244">
        <f t="shared" si="75"/>
        <v>0.32559866615215477</v>
      </c>
      <c r="Z77" s="245" t="s">
        <v>241</v>
      </c>
      <c r="AA77" s="245" t="s">
        <v>241</v>
      </c>
      <c r="AB77" s="245" t="s">
        <v>241</v>
      </c>
      <c r="AC77" s="245" t="s">
        <v>241</v>
      </c>
      <c r="AD77" s="268" t="s">
        <v>445</v>
      </c>
      <c r="AE77" s="249">
        <f>$AF77*$F77*0.98</f>
        <v>186200</v>
      </c>
      <c r="AF77" s="249">
        <v>19</v>
      </c>
      <c r="AG77" s="249">
        <f>$AE77*$H77</f>
        <v>1713040000</v>
      </c>
      <c r="AH77" s="245" t="s">
        <v>241</v>
      </c>
      <c r="AI77" s="245" t="s">
        <v>241</v>
      </c>
      <c r="AJ77" s="245" t="s">
        <v>241</v>
      </c>
      <c r="AK77" s="245" t="s">
        <v>241</v>
      </c>
      <c r="AL77" s="245" t="s">
        <v>241</v>
      </c>
      <c r="AM77" s="245" t="s">
        <v>241</v>
      </c>
      <c r="AN77" s="245" t="s">
        <v>241</v>
      </c>
      <c r="AO77" s="245" t="s">
        <v>241</v>
      </c>
      <c r="AP77" s="268" t="s">
        <v>445</v>
      </c>
      <c r="AQ77" s="249">
        <f>AR77*(F77*0.98)</f>
        <v>235200</v>
      </c>
      <c r="AR77" s="249">
        <v>24</v>
      </c>
      <c r="AS77" s="249">
        <f>AQ77*H77</f>
        <v>2163840000</v>
      </c>
      <c r="AT77" s="245" t="s">
        <v>241</v>
      </c>
      <c r="AU77" s="245" t="s">
        <v>241</v>
      </c>
      <c r="AV77" s="245" t="s">
        <v>241</v>
      </c>
      <c r="AW77" s="245" t="s">
        <v>241</v>
      </c>
      <c r="AX77" s="245" t="s">
        <v>241</v>
      </c>
      <c r="AY77" s="245" t="s">
        <v>241</v>
      </c>
      <c r="AZ77" s="245" t="s">
        <v>241</v>
      </c>
      <c r="BA77" s="245" t="s">
        <v>241</v>
      </c>
      <c r="BB77" s="246" t="s">
        <v>446</v>
      </c>
      <c r="BC77" s="267">
        <f>R77</f>
        <v>185254</v>
      </c>
      <c r="BD77" s="243">
        <f>BC77/($F77*0.98)</f>
        <v>18.903469387755102</v>
      </c>
      <c r="BE77" s="267">
        <f>T77</f>
        <v>2566879424</v>
      </c>
      <c r="BF77" s="245" t="s">
        <v>241</v>
      </c>
      <c r="BG77" s="245" t="s">
        <v>241</v>
      </c>
      <c r="BH77" s="245" t="s">
        <v>241</v>
      </c>
      <c r="BI77" s="245" t="s">
        <v>241</v>
      </c>
      <c r="BJ77" s="249" t="s">
        <v>241</v>
      </c>
      <c r="BK77" s="249" t="s">
        <v>241</v>
      </c>
      <c r="BL77" s="249" t="s">
        <v>241</v>
      </c>
      <c r="BM77" s="249" t="s">
        <v>241</v>
      </c>
      <c r="BN77" s="249" t="s">
        <v>447</v>
      </c>
      <c r="BO77" s="249">
        <f t="shared" ref="BO77:BQ78" si="90">R77</f>
        <v>185254</v>
      </c>
      <c r="BP77" s="249">
        <f t="shared" si="90"/>
        <v>18.903469387755102</v>
      </c>
      <c r="BQ77" s="249">
        <f t="shared" si="90"/>
        <v>2566879424</v>
      </c>
      <c r="BR77" s="249" t="s">
        <v>241</v>
      </c>
      <c r="BS77" s="249" t="s">
        <v>241</v>
      </c>
      <c r="BT77" s="249" t="s">
        <v>241</v>
      </c>
      <c r="BU77" s="249" t="s">
        <v>241</v>
      </c>
      <c r="BV77" s="249" t="s">
        <v>241</v>
      </c>
      <c r="BW77" s="249" t="s">
        <v>241</v>
      </c>
      <c r="BX77" s="249" t="s">
        <v>241</v>
      </c>
      <c r="BY77" s="249" t="s">
        <v>241</v>
      </c>
      <c r="BZ77" s="249" t="s">
        <v>447</v>
      </c>
      <c r="CA77" s="250">
        <f t="shared" ref="CA77:CC78" si="91">R77</f>
        <v>185254</v>
      </c>
      <c r="CB77" s="250">
        <f t="shared" si="91"/>
        <v>18.903469387755102</v>
      </c>
      <c r="CC77" s="250">
        <f t="shared" si="91"/>
        <v>2566879424</v>
      </c>
      <c r="CD77" s="249" t="s">
        <v>241</v>
      </c>
      <c r="CE77" s="249" t="s">
        <v>241</v>
      </c>
      <c r="CF77" s="249" t="s">
        <v>241</v>
      </c>
      <c r="CG77" s="249" t="s">
        <v>241</v>
      </c>
      <c r="CH77" s="243">
        <f>IF(ISNA(VLOOKUP($B77,[76]Sheet3!$B:$H,6,FALSE)),0,((VLOOKUP($B77,[76]Sheet3!$B:$H,6,FALSE))))</f>
        <v>0</v>
      </c>
      <c r="CI77" s="243">
        <f t="shared" si="81"/>
        <v>0</v>
      </c>
      <c r="CJ77" s="243">
        <f>IF(ISNA(VLOOKUP($B77,[76]Sheet3!$B:$H,7,FALSE)),0,((VLOOKUP($B77,[76]Sheet3!$B:$H,7,FALSE))))</f>
        <v>0</v>
      </c>
      <c r="CK77" s="244">
        <v>0</v>
      </c>
      <c r="CL77" s="249" t="s">
        <v>241</v>
      </c>
      <c r="CM77" s="249">
        <f t="shared" si="82"/>
        <v>0</v>
      </c>
      <c r="CN77" s="249">
        <v>0</v>
      </c>
      <c r="CO77" s="249">
        <f t="shared" si="83"/>
        <v>0</v>
      </c>
      <c r="CP77" s="249" t="s">
        <v>241</v>
      </c>
      <c r="CQ77" s="250">
        <f t="shared" si="84"/>
        <v>0</v>
      </c>
      <c r="CR77" s="249">
        <v>0</v>
      </c>
      <c r="CS77" s="251">
        <f t="shared" si="85"/>
        <v>0</v>
      </c>
      <c r="CT77" s="249" t="s">
        <v>241</v>
      </c>
      <c r="CU77" s="252">
        <f t="shared" si="86"/>
        <v>0</v>
      </c>
      <c r="CV77" s="249">
        <v>0</v>
      </c>
      <c r="CW77" s="271">
        <f t="shared" si="87"/>
        <v>0</v>
      </c>
      <c r="CX77" s="243">
        <f>IF(ISNA(VLOOKUP($B77,'[77]Jan- Mei'!$B:$F,4,FALSE)),0,((VLOOKUP($B77,'[77]Jan- Mei'!$B:$F,4,FALSE))))</f>
        <v>637000</v>
      </c>
      <c r="CY77" s="243">
        <f t="shared" si="88"/>
        <v>63.7</v>
      </c>
      <c r="CZ77" s="243">
        <f>IF(ISNA(VLOOKUP($B77,'[77]Jan- Mei'!$B:$F,5,FALSE)),0,((VLOOKUP($B77,'[77]Jan- Mei'!$B:$F,5,FALSE))))</f>
        <v>5860400000</v>
      </c>
      <c r="DA77" s="243" t="e">
        <f>IF(ISNA(VLOOKUP($B77,#REF!,6,FALSE)),0,((VLOOKUP($B77,#REF!,6,FALSE))))</f>
        <v>#REF!</v>
      </c>
      <c r="DB77" s="243" t="e">
        <f t="shared" si="89"/>
        <v>#REF!</v>
      </c>
      <c r="DC77" s="243" t="e">
        <f>IF(ISNA(VLOOKUP($B77,#REF!,7,FALSE)),0,((VLOOKUP($B77,#REF!,7,FALSE))))</f>
        <v>#REF!</v>
      </c>
      <c r="DD77" s="244" t="e">
        <f t="shared" ref="DD77:DD95" si="92">DC77/CZ77</f>
        <v>#REF!</v>
      </c>
      <c r="DE77" s="254" t="str">
        <f>IF(ISNA(VLOOKUP($B77,'[78]REAL SD BULAN'!$B:$AD,18,FALSE)),0,((VLOOKUP($B77,'[78]REAL SD BULAN'!$B:$AD,18,FALSE))))</f>
        <v>-</v>
      </c>
      <c r="DF77" s="249">
        <f>IF(ISNA(VLOOKUP($B77,'[78]REAL SD BULAN'!$B:$AD,19,FALSE)),0,((VLOOKUP($B77,'[78]REAL SD BULAN'!$B:$AD,19,FALSE))))</f>
        <v>0</v>
      </c>
      <c r="DG77" s="249">
        <f>IF(ISNA(VLOOKUP($B77,'[78]REAL SD BULAN'!$B:$AD,20,FALSE)),0,((VLOOKUP($B77,'[78]REAL SD BULAN'!$B:$AD,20,FALSE))))</f>
        <v>0</v>
      </c>
      <c r="DH77" s="249">
        <f>IF(ISNA(VLOOKUP($B77,'[78]REAL SD BULAN'!$B:$AD,21,FALSE)),0,((VLOOKUP($B77,'[78]REAL SD BULAN'!$B:$AD,21,FALSE))))</f>
        <v>0</v>
      </c>
      <c r="DI77" s="249" t="s">
        <v>241</v>
      </c>
      <c r="DJ77" s="249">
        <f>DK77*CR77</f>
        <v>0</v>
      </c>
      <c r="DK77" s="249">
        <v>0</v>
      </c>
      <c r="DL77" s="249">
        <v>0</v>
      </c>
      <c r="DM77" s="249" t="s">
        <v>241</v>
      </c>
      <c r="DN77" s="249">
        <f>DO77*CV77</f>
        <v>0</v>
      </c>
      <c r="DO77" s="249">
        <v>0</v>
      </c>
      <c r="DP77" s="249">
        <v>0</v>
      </c>
      <c r="DQ77" s="266" t="s">
        <v>448</v>
      </c>
      <c r="DR77" s="252" t="e">
        <f>DS77*F77</f>
        <v>#REF!</v>
      </c>
      <c r="DS77" s="270" t="e">
        <f>CY77-DB77</f>
        <v>#REF!</v>
      </c>
      <c r="DT77" s="271" t="e">
        <f>DR77*H77</f>
        <v>#REF!</v>
      </c>
      <c r="DU77" s="256">
        <f>IF(ISNA(VLOOKUP($B77,'[79]Evaluasi Pesanan Jan- Feb'!$B:$BG,30,FALSE)),0,((VLOOKUP($B77,'[79]Evaluasi Pesanan Jan- Feb'!$B:$BG,30,FALSE))))</f>
        <v>0</v>
      </c>
      <c r="DV77" s="256">
        <f>IF(ISNA(VLOOKUP($B77,'[79]Evaluasi Pesanan Jan- Feb'!$B:$BG,30,FALSE)),0,((VLOOKUP($B77,'[79]Evaluasi Pesanan Jan- Feb'!$B:$BG,30,FALSE))))</f>
        <v>0</v>
      </c>
    </row>
    <row r="78" spans="1:126" s="223" customFormat="1" ht="42" customHeight="1" x14ac:dyDescent="0.2">
      <c r="A78" s="237">
        <f t="shared" si="64"/>
        <v>75</v>
      </c>
      <c r="B78" s="265">
        <v>11000246</v>
      </c>
      <c r="C78" s="405" t="s">
        <v>148</v>
      </c>
      <c r="D78" s="264" t="s">
        <v>559</v>
      </c>
      <c r="E78" s="272">
        <v>100</v>
      </c>
      <c r="F78" s="240">
        <v>10000</v>
      </c>
      <c r="G78" s="265" t="s">
        <v>56</v>
      </c>
      <c r="H78" s="242">
        <v>14615</v>
      </c>
      <c r="I78" s="243">
        <f>IF(ISNA(VLOOKUP($B78,'[74]Pesanan '!$A:$AE,28,FALSE)),0,((VLOOKUP($B78,'[74]Pesanan '!$A:$AE,28,FALSE))))</f>
        <v>7810</v>
      </c>
      <c r="J78" s="243">
        <f t="shared" si="72"/>
        <v>0.79693877551020409</v>
      </c>
      <c r="K78" s="243">
        <f>IF(ISNA(VLOOKUP($B78,'[74]Pesanan '!$A:$AE,29,FALSE)),0,((VLOOKUP($B78,'[74]Pesanan '!$A:$AE,29,FALSE))))</f>
        <v>114143150</v>
      </c>
      <c r="L78" s="243">
        <f>IF(ISNA(VLOOKUP($B78,'[74]Pesanan '!$A:$AE,30,FALSE)),0,((VLOOKUP($B78,'[74]Pesanan '!$A:$AE,30,FALSE))))</f>
        <v>7810</v>
      </c>
      <c r="M78" s="243">
        <f t="shared" si="73"/>
        <v>0.79693877551020409</v>
      </c>
      <c r="N78" s="243">
        <f>IF(ISNA(VLOOKUP($B78,'[74]Pesanan '!$A:$AE,31,FALSE)),0,((VLOOKUP($B78,'[74]Pesanan '!$A:$AE,31,FALSE))))</f>
        <v>114143150</v>
      </c>
      <c r="O78" s="243">
        <f>IF(ISNA(VLOOKUP($B78,'[75]Rekap Realisasi Jan- Okt'!$A:$E,4,FALSE)),0,((VLOOKUP($B78,'[75]Rekap Realisasi Jan- Okt'!$A:$E,4,FALSE))))</f>
        <v>2910</v>
      </c>
      <c r="P78" s="243">
        <f t="shared" si="71"/>
        <v>0.29693877551020409</v>
      </c>
      <c r="Q78" s="243">
        <f>IF(ISNA(VLOOKUP($B78,'[75]Rekap Realisasi Jan- Okt'!$A:$E,5,FALSE)),0,((VLOOKUP($B78,'[75]Rekap Realisasi Jan- Okt'!$A:$E,5,FALSE))))</f>
        <v>42529650</v>
      </c>
      <c r="R78" s="243">
        <f t="shared" si="76"/>
        <v>4900</v>
      </c>
      <c r="S78" s="243">
        <f t="shared" si="77"/>
        <v>0.5</v>
      </c>
      <c r="T78" s="243">
        <f t="shared" si="78"/>
        <v>71613500</v>
      </c>
      <c r="U78" s="244">
        <f t="shared" si="79"/>
        <v>0.37259923175416132</v>
      </c>
      <c r="V78" s="243">
        <f t="shared" si="38"/>
        <v>4900</v>
      </c>
      <c r="W78" s="243">
        <f t="shared" si="39"/>
        <v>0.5</v>
      </c>
      <c r="X78" s="243">
        <f t="shared" si="40"/>
        <v>71613500</v>
      </c>
      <c r="Y78" s="244">
        <f t="shared" si="75"/>
        <v>0.37259923175416132</v>
      </c>
      <c r="Z78" s="244"/>
      <c r="AA78" s="244"/>
      <c r="AB78" s="244"/>
      <c r="AC78" s="244"/>
      <c r="AD78" s="268" t="s">
        <v>572</v>
      </c>
      <c r="AE78" s="249">
        <f>$AF78*$F78*0.98</f>
        <v>9800</v>
      </c>
      <c r="AF78" s="249">
        <v>1</v>
      </c>
      <c r="AG78" s="249">
        <f>$AE78*$H78</f>
        <v>143227000</v>
      </c>
      <c r="AH78" s="245" t="s">
        <v>241</v>
      </c>
      <c r="AI78" s="245" t="s">
        <v>241</v>
      </c>
      <c r="AJ78" s="245" t="s">
        <v>241</v>
      </c>
      <c r="AK78" s="245" t="s">
        <v>241</v>
      </c>
      <c r="AL78" s="244"/>
      <c r="AM78" s="244"/>
      <c r="AN78" s="244"/>
      <c r="AO78" s="244"/>
      <c r="AP78" s="268" t="s">
        <v>572</v>
      </c>
      <c r="AQ78" s="249">
        <f>AR78*(F78*0.98)</f>
        <v>9800</v>
      </c>
      <c r="AR78" s="249">
        <v>1</v>
      </c>
      <c r="AS78" s="249">
        <f>AQ78*H78</f>
        <v>143227000</v>
      </c>
      <c r="AT78" s="245" t="s">
        <v>241</v>
      </c>
      <c r="AU78" s="245" t="s">
        <v>241</v>
      </c>
      <c r="AV78" s="245" t="s">
        <v>241</v>
      </c>
      <c r="AW78" s="245" t="s">
        <v>241</v>
      </c>
      <c r="AX78" s="245" t="s">
        <v>241</v>
      </c>
      <c r="AY78" s="247">
        <f>R78</f>
        <v>4900</v>
      </c>
      <c r="AZ78" s="243">
        <f>AY78/($F78*0.98)</f>
        <v>0.5</v>
      </c>
      <c r="BA78" s="247">
        <f>T78</f>
        <v>71613500</v>
      </c>
      <c r="BB78" s="245" t="s">
        <v>241</v>
      </c>
      <c r="BC78" s="245" t="s">
        <v>241</v>
      </c>
      <c r="BD78" s="245" t="s">
        <v>241</v>
      </c>
      <c r="BE78" s="245" t="s">
        <v>241</v>
      </c>
      <c r="BF78" s="245" t="s">
        <v>241</v>
      </c>
      <c r="BG78" s="245" t="s">
        <v>241</v>
      </c>
      <c r="BH78" s="245" t="s">
        <v>241</v>
      </c>
      <c r="BI78" s="245" t="s">
        <v>241</v>
      </c>
      <c r="BJ78" s="249" t="s">
        <v>241</v>
      </c>
      <c r="BK78" s="249" t="s">
        <v>241</v>
      </c>
      <c r="BL78" s="249" t="s">
        <v>241</v>
      </c>
      <c r="BM78" s="249" t="s">
        <v>241</v>
      </c>
      <c r="BN78" s="248" t="s">
        <v>582</v>
      </c>
      <c r="BO78" s="249">
        <f t="shared" si="90"/>
        <v>4900</v>
      </c>
      <c r="BP78" s="249">
        <f t="shared" si="90"/>
        <v>0.5</v>
      </c>
      <c r="BQ78" s="249">
        <f t="shared" si="90"/>
        <v>71613500</v>
      </c>
      <c r="BR78" s="249" t="s">
        <v>241</v>
      </c>
      <c r="BS78" s="249" t="s">
        <v>241</v>
      </c>
      <c r="BT78" s="249" t="s">
        <v>241</v>
      </c>
      <c r="BU78" s="249" t="s">
        <v>241</v>
      </c>
      <c r="BV78" s="249" t="s">
        <v>241</v>
      </c>
      <c r="BW78" s="249" t="s">
        <v>241</v>
      </c>
      <c r="BX78" s="249" t="s">
        <v>241</v>
      </c>
      <c r="BY78" s="249" t="s">
        <v>241</v>
      </c>
      <c r="BZ78" s="248" t="s">
        <v>582</v>
      </c>
      <c r="CA78" s="250">
        <f t="shared" si="91"/>
        <v>4900</v>
      </c>
      <c r="CB78" s="250">
        <f t="shared" si="91"/>
        <v>0.5</v>
      </c>
      <c r="CC78" s="250">
        <f t="shared" si="91"/>
        <v>71613500</v>
      </c>
      <c r="CD78" s="249" t="s">
        <v>241</v>
      </c>
      <c r="CE78" s="249" t="s">
        <v>241</v>
      </c>
      <c r="CF78" s="249" t="s">
        <v>241</v>
      </c>
      <c r="CG78" s="249" t="s">
        <v>241</v>
      </c>
      <c r="CH78" s="243">
        <f>IF(ISNA(VLOOKUP($B78,[76]Sheet3!$B:$H,6,FALSE)),0,((VLOOKUP($B78,[76]Sheet3!$B:$H,6,FALSE))))</f>
        <v>2910</v>
      </c>
      <c r="CI78" s="243">
        <f t="shared" si="81"/>
        <v>0.29099999999999998</v>
      </c>
      <c r="CJ78" s="243">
        <f>IF(ISNA(VLOOKUP($B78,[76]Sheet3!$B:$H,7,FALSE)),0,((VLOOKUP($B78,[76]Sheet3!$B:$H,7,FALSE))))</f>
        <v>42529650</v>
      </c>
      <c r="CK78" s="244">
        <f>CJ78/N78</f>
        <v>0.37259923175416132</v>
      </c>
      <c r="CL78" s="249" t="s">
        <v>241</v>
      </c>
      <c r="CM78" s="249">
        <f t="shared" si="82"/>
        <v>0</v>
      </c>
      <c r="CN78" s="249"/>
      <c r="CO78" s="249">
        <f t="shared" si="83"/>
        <v>0</v>
      </c>
      <c r="CP78" s="249" t="s">
        <v>241</v>
      </c>
      <c r="CQ78" s="250">
        <f t="shared" si="84"/>
        <v>0</v>
      </c>
      <c r="CR78" s="249"/>
      <c r="CS78" s="251">
        <f t="shared" si="85"/>
        <v>0</v>
      </c>
      <c r="CT78" s="249" t="s">
        <v>241</v>
      </c>
      <c r="CU78" s="252">
        <f t="shared" si="86"/>
        <v>0</v>
      </c>
      <c r="CV78" s="273"/>
      <c r="CW78" s="253">
        <f t="shared" si="87"/>
        <v>0</v>
      </c>
      <c r="CX78" s="243">
        <f>IF(ISNA(VLOOKUP($B78,'[77]Jan- Mei'!$B:$F,4,FALSE)),0,((VLOOKUP($B78,'[77]Jan- Mei'!$B:$F,4,FALSE))))</f>
        <v>2910</v>
      </c>
      <c r="CY78" s="283">
        <f t="shared" si="88"/>
        <v>0.29099999999999998</v>
      </c>
      <c r="CZ78" s="243">
        <f>IF(ISNA(VLOOKUP($B78,'[77]Jan- Mei'!$B:$F,5,FALSE)),0,((VLOOKUP($B78,'[77]Jan- Mei'!$B:$F,5,FALSE))))</f>
        <v>42529650</v>
      </c>
      <c r="DA78" s="243" t="e">
        <f>IF(ISNA(VLOOKUP($B78,#REF!,6,FALSE)),0,((VLOOKUP($B78,#REF!,6,FALSE))))</f>
        <v>#REF!</v>
      </c>
      <c r="DB78" s="243" t="e">
        <f t="shared" si="89"/>
        <v>#REF!</v>
      </c>
      <c r="DC78" s="243" t="e">
        <f>IF(ISNA(VLOOKUP($B78,#REF!,7,FALSE)),0,((VLOOKUP($B78,#REF!,7,FALSE))))</f>
        <v>#REF!</v>
      </c>
      <c r="DD78" s="244" t="e">
        <f t="shared" si="92"/>
        <v>#REF!</v>
      </c>
      <c r="DE78" s="254" t="str">
        <f>IF(ISNA(VLOOKUP($B78,'[78]REAL SD BULAN'!$B:$AD,18,FALSE)),0,((VLOOKUP($B78,'[78]REAL SD BULAN'!$B:$AD,18,FALSE))))</f>
        <v>-</v>
      </c>
      <c r="DF78" s="249">
        <f>IF(ISNA(VLOOKUP($B78,'[78]REAL SD BULAN'!$B:$AD,19,FALSE)),0,((VLOOKUP($B78,'[78]REAL SD BULAN'!$B:$AD,19,FALSE))))</f>
        <v>0</v>
      </c>
      <c r="DG78" s="249">
        <f>IF(ISNA(VLOOKUP($B78,'[78]REAL SD BULAN'!$B:$AD,20,FALSE)),0,((VLOOKUP($B78,'[78]REAL SD BULAN'!$B:$AD,20,FALSE))))</f>
        <v>0</v>
      </c>
      <c r="DH78" s="249">
        <f>IF(ISNA(VLOOKUP($B78,'[78]REAL SD BULAN'!$B:$AD,21,FALSE)),0,((VLOOKUP($B78,'[78]REAL SD BULAN'!$B:$AD,21,FALSE))))</f>
        <v>0</v>
      </c>
      <c r="DI78" s="249" t="s">
        <v>241</v>
      </c>
      <c r="DJ78" s="249">
        <f>DK78*CR78</f>
        <v>0</v>
      </c>
      <c r="DK78" s="249">
        <v>0</v>
      </c>
      <c r="DL78" s="249">
        <v>0</v>
      </c>
      <c r="DM78" s="249" t="s">
        <v>241</v>
      </c>
      <c r="DN78" s="249">
        <f>DO78*CV78</f>
        <v>0</v>
      </c>
      <c r="DO78" s="249">
        <v>0</v>
      </c>
      <c r="DP78" s="249">
        <v>0</v>
      </c>
      <c r="DQ78" s="249" t="s">
        <v>241</v>
      </c>
      <c r="DR78" s="249">
        <f>DS78*CZ78</f>
        <v>0</v>
      </c>
      <c r="DS78" s="249">
        <v>0</v>
      </c>
      <c r="DT78" s="249">
        <v>0</v>
      </c>
      <c r="DU78" s="269" t="str">
        <f>IF(ISNA(VLOOKUP($B78,'[79]Evaluasi Pesanan Jan- Feb'!$B:$BG,30,FALSE)),0,((VLOOKUP($B78,'[79]Evaluasi Pesanan Jan- Feb'!$B:$BG,30,FALSE))))</f>
        <v>PO Februari ditarik ke Januari</v>
      </c>
      <c r="DV78" s="269" t="str">
        <f>IF(ISNA(VLOOKUP($B78,'[79]Evaluasi Pesanan Jan- Feb'!$B:$BG,41,FALSE)),0,((VLOOKUP($B78,'[79]Evaluasi Pesanan Jan- Feb'!$B:$BG,41,FALSE))))</f>
        <v>Pesanan terpenuhi di bulan januari</v>
      </c>
    </row>
    <row r="79" spans="1:126" s="223" customFormat="1" ht="42" x14ac:dyDescent="0.2">
      <c r="A79" s="237">
        <f t="shared" si="64"/>
        <v>76</v>
      </c>
      <c r="B79" s="257">
        <v>11002134</v>
      </c>
      <c r="C79" s="406" t="s">
        <v>501</v>
      </c>
      <c r="D79" s="259" t="s">
        <v>236</v>
      </c>
      <c r="E79" s="260">
        <v>100</v>
      </c>
      <c r="F79" s="260">
        <v>29166</v>
      </c>
      <c r="G79" s="241" t="s">
        <v>56</v>
      </c>
      <c r="H79" s="242">
        <v>11287</v>
      </c>
      <c r="I79" s="243">
        <f>IF(ISNA(VLOOKUP($B79,'[74]Pesanan '!$A:$AE,28,FALSE)),0,((VLOOKUP($B79,'[74]Pesanan '!$A:$AE,28,FALSE))))</f>
        <v>145680</v>
      </c>
      <c r="J79" s="243">
        <f t="shared" si="72"/>
        <v>5.0967928829626894</v>
      </c>
      <c r="K79" s="243">
        <f>IF(ISNA(VLOOKUP($B79,'[74]Pesanan '!$A:$AE,29,FALSE)),0,((VLOOKUP($B79,'[74]Pesanan '!$A:$AE,29,FALSE))))</f>
        <v>1644290160</v>
      </c>
      <c r="L79" s="243">
        <f>IF(ISNA(VLOOKUP($B79,'[74]Pesanan '!$A:$AE,30,FALSE)),0,((VLOOKUP($B79,'[74]Pesanan '!$A:$AE,30,FALSE))))</f>
        <v>145680</v>
      </c>
      <c r="M79" s="243">
        <f t="shared" si="73"/>
        <v>5.0967928829626894</v>
      </c>
      <c r="N79" s="243">
        <f>IF(ISNA(VLOOKUP($B79,'[74]Pesanan '!$A:$AE,31,FALSE)),0,((VLOOKUP($B79,'[74]Pesanan '!$A:$AE,31,FALSE))))</f>
        <v>1644290160</v>
      </c>
      <c r="O79" s="243">
        <f>IF(ISNA(VLOOKUP($B79,'[75]Rekap Realisasi Jan- Okt'!$A:$E,4,FALSE)),0,((VLOOKUP($B79,'[75]Rekap Realisasi Jan- Okt'!$A:$E,4,FALSE))))</f>
        <v>54428</v>
      </c>
      <c r="P79" s="243">
        <f t="shared" si="71"/>
        <v>1.9042301141810354</v>
      </c>
      <c r="Q79" s="243">
        <f>IF(ISNA(VLOOKUP($B79,'[75]Rekap Realisasi Jan- Okt'!$A:$E,5,FALSE)),0,((VLOOKUP($B79,'[75]Rekap Realisasi Jan- Okt'!$A:$E,5,FALSE))))</f>
        <v>614328836</v>
      </c>
      <c r="R79" s="243">
        <f t="shared" si="76"/>
        <v>91252</v>
      </c>
      <c r="S79" s="243">
        <f t="shared" si="77"/>
        <v>3.192562768781654</v>
      </c>
      <c r="T79" s="243">
        <f t="shared" si="78"/>
        <v>1029961324</v>
      </c>
      <c r="U79" s="244">
        <f t="shared" si="79"/>
        <v>0.37361339923119163</v>
      </c>
      <c r="V79" s="243">
        <f t="shared" si="38"/>
        <v>91252</v>
      </c>
      <c r="W79" s="243">
        <f t="shared" si="39"/>
        <v>3.192562768781654</v>
      </c>
      <c r="X79" s="243">
        <f t="shared" si="40"/>
        <v>1029961324</v>
      </c>
      <c r="Y79" s="244">
        <f t="shared" si="75"/>
        <v>0.37361339923119163</v>
      </c>
      <c r="Z79" s="268" t="s">
        <v>497</v>
      </c>
      <c r="AA79" s="249">
        <f>$AB79*($F79*0.98)</f>
        <v>85748.040000000008</v>
      </c>
      <c r="AB79" s="286">
        <v>3</v>
      </c>
      <c r="AC79" s="249">
        <f>$AA79*$H79</f>
        <v>967838127.48000014</v>
      </c>
      <c r="AD79" s="245" t="s">
        <v>241</v>
      </c>
      <c r="AE79" s="245" t="s">
        <v>241</v>
      </c>
      <c r="AF79" s="245" t="s">
        <v>241</v>
      </c>
      <c r="AG79" s="245" t="s">
        <v>241</v>
      </c>
      <c r="AH79" s="245" t="s">
        <v>241</v>
      </c>
      <c r="AI79" s="245" t="s">
        <v>241</v>
      </c>
      <c r="AJ79" s="245" t="s">
        <v>241</v>
      </c>
      <c r="AK79" s="245" t="s">
        <v>241</v>
      </c>
      <c r="AL79" s="268" t="s">
        <v>497</v>
      </c>
      <c r="AM79" s="249">
        <f>AN79*(F79*0.98)</f>
        <v>85748.040000000008</v>
      </c>
      <c r="AN79" s="286">
        <v>3</v>
      </c>
      <c r="AO79" s="249">
        <f>AM79*H79</f>
        <v>967838127.48000014</v>
      </c>
      <c r="AP79" s="245" t="s">
        <v>241</v>
      </c>
      <c r="AQ79" s="245" t="s">
        <v>241</v>
      </c>
      <c r="AR79" s="245" t="s">
        <v>241</v>
      </c>
      <c r="AS79" s="245" t="s">
        <v>241</v>
      </c>
      <c r="AT79" s="245" t="s">
        <v>241</v>
      </c>
      <c r="AU79" s="245" t="s">
        <v>241</v>
      </c>
      <c r="AV79" s="245" t="s">
        <v>241</v>
      </c>
      <c r="AW79" s="245" t="s">
        <v>241</v>
      </c>
      <c r="AX79" s="285" t="s">
        <v>493</v>
      </c>
      <c r="AY79" s="247">
        <f>R79</f>
        <v>91252</v>
      </c>
      <c r="AZ79" s="243">
        <f>AY79/($F79*0.98)</f>
        <v>3.1925627687816536</v>
      </c>
      <c r="BA79" s="247">
        <f>T79</f>
        <v>1029961324</v>
      </c>
      <c r="BB79" s="245" t="s">
        <v>241</v>
      </c>
      <c r="BC79" s="245" t="s">
        <v>241</v>
      </c>
      <c r="BD79" s="245" t="s">
        <v>241</v>
      </c>
      <c r="BE79" s="245" t="s">
        <v>241</v>
      </c>
      <c r="BF79" s="245" t="s">
        <v>241</v>
      </c>
      <c r="BG79" s="245" t="s">
        <v>241</v>
      </c>
      <c r="BH79" s="245" t="s">
        <v>241</v>
      </c>
      <c r="BI79" s="245" t="s">
        <v>241</v>
      </c>
      <c r="BJ79" s="266" t="s">
        <v>494</v>
      </c>
      <c r="BK79" s="249">
        <f>R79</f>
        <v>91252</v>
      </c>
      <c r="BL79" s="249">
        <f>S79</f>
        <v>3.192562768781654</v>
      </c>
      <c r="BM79" s="249">
        <f>T79</f>
        <v>1029961324</v>
      </c>
      <c r="BN79" s="249" t="s">
        <v>241</v>
      </c>
      <c r="BO79" s="249" t="s">
        <v>241</v>
      </c>
      <c r="BP79" s="249" t="s">
        <v>241</v>
      </c>
      <c r="BQ79" s="249" t="s">
        <v>241</v>
      </c>
      <c r="BR79" s="249" t="s">
        <v>241</v>
      </c>
      <c r="BS79" s="249" t="s">
        <v>241</v>
      </c>
      <c r="BT79" s="249" t="s">
        <v>241</v>
      </c>
      <c r="BU79" s="249" t="s">
        <v>241</v>
      </c>
      <c r="BV79" s="266" t="s">
        <v>494</v>
      </c>
      <c r="BW79" s="249">
        <f>R79</f>
        <v>91252</v>
      </c>
      <c r="BX79" s="249">
        <f>S79</f>
        <v>3.192562768781654</v>
      </c>
      <c r="BY79" s="249">
        <f>T79</f>
        <v>1029961324</v>
      </c>
      <c r="BZ79" s="249" t="s">
        <v>241</v>
      </c>
      <c r="CA79" s="249" t="s">
        <v>241</v>
      </c>
      <c r="CB79" s="249" t="s">
        <v>241</v>
      </c>
      <c r="CC79" s="249" t="s">
        <v>241</v>
      </c>
      <c r="CD79" s="249" t="s">
        <v>241</v>
      </c>
      <c r="CE79" s="249" t="s">
        <v>241</v>
      </c>
      <c r="CF79" s="249" t="s">
        <v>241</v>
      </c>
      <c r="CG79" s="249" t="s">
        <v>241</v>
      </c>
      <c r="CH79" s="243">
        <f>IF(ISNA(VLOOKUP($B79,[76]Sheet3!$B:$H,6,FALSE)),0,((VLOOKUP($B79,[76]Sheet3!$B:$H,6,FALSE))))</f>
        <v>26806</v>
      </c>
      <c r="CI79" s="243">
        <f t="shared" si="81"/>
        <v>0.91908386477405202</v>
      </c>
      <c r="CJ79" s="243">
        <f>IF(ISNA(VLOOKUP($B79,[76]Sheet3!$B:$H,7,FALSE)),0,((VLOOKUP($B79,[76]Sheet3!$B:$H,7,FALSE))))</f>
        <v>302559322</v>
      </c>
      <c r="CK79" s="244">
        <f>CJ79/N79</f>
        <v>0.18400604063701262</v>
      </c>
      <c r="CL79" s="266" t="s">
        <v>502</v>
      </c>
      <c r="CM79" s="249">
        <f t="shared" si="82"/>
        <v>29166</v>
      </c>
      <c r="CN79" s="249">
        <v>1</v>
      </c>
      <c r="CO79" s="249">
        <f t="shared" si="83"/>
        <v>329196642</v>
      </c>
      <c r="CP79" s="249" t="s">
        <v>241</v>
      </c>
      <c r="CQ79" s="250">
        <f t="shared" si="84"/>
        <v>0</v>
      </c>
      <c r="CR79" s="249">
        <v>0</v>
      </c>
      <c r="CS79" s="251">
        <f t="shared" si="85"/>
        <v>0</v>
      </c>
      <c r="CT79" s="249" t="s">
        <v>241</v>
      </c>
      <c r="CU79" s="252">
        <f t="shared" si="86"/>
        <v>0</v>
      </c>
      <c r="CV79" s="249">
        <v>0</v>
      </c>
      <c r="CW79" s="253">
        <f t="shared" si="87"/>
        <v>0</v>
      </c>
      <c r="CX79" s="243">
        <f>IF(ISNA(VLOOKUP($B79,'[77]Jan- Mei'!$B:$F,4,FALSE)),0,((VLOOKUP($B79,'[77]Jan- Mei'!$B:$F,4,FALSE))))</f>
        <v>58332</v>
      </c>
      <c r="CY79" s="243">
        <f t="shared" si="88"/>
        <v>2</v>
      </c>
      <c r="CZ79" s="243">
        <f>IF(ISNA(VLOOKUP($B79,'[77]Jan- Mei'!$B:$F,5,FALSE)),0,((VLOOKUP($B79,'[77]Jan- Mei'!$B:$F,5,FALSE))))</f>
        <v>658393284</v>
      </c>
      <c r="DA79" s="243" t="e">
        <f>IF(ISNA(VLOOKUP($B79,#REF!,6,FALSE)),0,((VLOOKUP($B79,#REF!,6,FALSE))))</f>
        <v>#REF!</v>
      </c>
      <c r="DB79" s="243" t="e">
        <f t="shared" si="89"/>
        <v>#REF!</v>
      </c>
      <c r="DC79" s="243" t="e">
        <f>IF(ISNA(VLOOKUP($B79,#REF!,7,FALSE)),0,((VLOOKUP($B79,#REF!,7,FALSE))))</f>
        <v>#REF!</v>
      </c>
      <c r="DD79" s="244" t="e">
        <f t="shared" si="92"/>
        <v>#REF!</v>
      </c>
      <c r="DE79" s="288"/>
      <c r="DF79" s="249"/>
      <c r="DG79" s="249"/>
      <c r="DH79" s="249"/>
      <c r="DI79" s="266" t="s">
        <v>495</v>
      </c>
      <c r="DJ79" s="249" t="e">
        <f>DK79*F79</f>
        <v>#REF!</v>
      </c>
      <c r="DK79" s="249" t="e">
        <f>CY79-DB79</f>
        <v>#REF!</v>
      </c>
      <c r="DL79" s="249" t="e">
        <f>DJ79*H79</f>
        <v>#REF!</v>
      </c>
      <c r="DM79" s="249" t="s">
        <v>241</v>
      </c>
      <c r="DN79" s="249">
        <f>DO79*CV79</f>
        <v>0</v>
      </c>
      <c r="DO79" s="249">
        <v>0</v>
      </c>
      <c r="DP79" s="249">
        <v>0</v>
      </c>
      <c r="DQ79" s="249" t="s">
        <v>241</v>
      </c>
      <c r="DR79" s="249">
        <f>DS79*CZ79</f>
        <v>0</v>
      </c>
      <c r="DS79" s="249">
        <v>0</v>
      </c>
      <c r="DT79" s="249">
        <v>0</v>
      </c>
      <c r="DU79" s="256">
        <f>IF(ISNA(VLOOKUP($B79,'[79]Evaluasi Pesanan Jan- Feb'!$B:$BG,30,FALSE)),0,((VLOOKUP($B79,'[79]Evaluasi Pesanan Jan- Feb'!$B:$BG,30,FALSE))))</f>
        <v>0</v>
      </c>
      <c r="DV79" s="256">
        <f>IF(ISNA(VLOOKUP($B79,'[79]Evaluasi Pesanan Jan- Feb'!$B:$BG,30,FALSE)),0,((VLOOKUP($B79,'[79]Evaluasi Pesanan Jan- Feb'!$B:$BG,30,FALSE))))</f>
        <v>0</v>
      </c>
    </row>
    <row r="80" spans="1:126" s="221" customFormat="1" ht="42" x14ac:dyDescent="0.2">
      <c r="A80" s="237">
        <f t="shared" si="64"/>
        <v>77</v>
      </c>
      <c r="B80" s="265">
        <v>11001784</v>
      </c>
      <c r="C80" s="405" t="s">
        <v>194</v>
      </c>
      <c r="D80" s="278" t="s">
        <v>346</v>
      </c>
      <c r="E80" s="272">
        <v>1</v>
      </c>
      <c r="F80" s="240">
        <v>15000</v>
      </c>
      <c r="G80" s="279" t="s">
        <v>252</v>
      </c>
      <c r="H80" s="242">
        <v>12288</v>
      </c>
      <c r="I80" s="243">
        <f>IF(ISNA(VLOOKUP($B80,'[74]Pesanan '!$A:$AE,28,FALSE)),0,((VLOOKUP($B80,'[74]Pesanan '!$A:$AE,28,FALSE))))</f>
        <v>122503</v>
      </c>
      <c r="J80" s="243">
        <f t="shared" si="72"/>
        <v>8.3335374149659867</v>
      </c>
      <c r="K80" s="243">
        <f>IF(ISNA(VLOOKUP($B80,'[74]Pesanan '!$A:$AE,29,FALSE)),0,((VLOOKUP($B80,'[74]Pesanan '!$A:$AE,29,FALSE))))</f>
        <v>1505316864</v>
      </c>
      <c r="L80" s="243">
        <f>IF(ISNA(VLOOKUP($B80,'[74]Pesanan '!$A:$AE,30,FALSE)),0,((VLOOKUP($B80,'[74]Pesanan '!$A:$AE,30,FALSE))))</f>
        <v>98003</v>
      </c>
      <c r="M80" s="243">
        <f t="shared" si="73"/>
        <v>6.6668707482993197</v>
      </c>
      <c r="N80" s="243">
        <f>IF(ISNA(VLOOKUP($B80,'[74]Pesanan '!$A:$AE,31,FALSE)),0,((VLOOKUP($B80,'[74]Pesanan '!$A:$AE,31,FALSE))))</f>
        <v>1204260864</v>
      </c>
      <c r="O80" s="243">
        <f>IF(ISNA(VLOOKUP($B80,'[75]Rekap Realisasi Jan- Okt'!$A:$E,4,FALSE)),0,((VLOOKUP($B80,'[75]Rekap Realisasi Jan- Okt'!$A:$E,4,FALSE))))</f>
        <v>47175</v>
      </c>
      <c r="P80" s="243">
        <f t="shared" si="71"/>
        <v>3.2091836734693877</v>
      </c>
      <c r="Q80" s="243">
        <f>IF(ISNA(VLOOKUP($B80,'[75]Rekap Realisasi Jan- Okt'!$A:$E,5,FALSE)),0,((VLOOKUP($B80,'[75]Rekap Realisasi Jan- Okt'!$A:$E,5,FALSE))))</f>
        <v>579686400</v>
      </c>
      <c r="R80" s="243">
        <f t="shared" si="76"/>
        <v>50828</v>
      </c>
      <c r="S80" s="243">
        <f t="shared" si="77"/>
        <v>3.457687074829932</v>
      </c>
      <c r="T80" s="243">
        <f t="shared" si="78"/>
        <v>624574464</v>
      </c>
      <c r="U80" s="244">
        <f t="shared" si="79"/>
        <v>0.48136281542401765</v>
      </c>
      <c r="V80" s="243">
        <f t="shared" si="38"/>
        <v>75328</v>
      </c>
      <c r="W80" s="243">
        <f t="shared" si="39"/>
        <v>5.1243537414965985</v>
      </c>
      <c r="X80" s="243">
        <f t="shared" si="40"/>
        <v>925630464</v>
      </c>
      <c r="Y80" s="244">
        <f t="shared" si="75"/>
        <v>0.38509260997689854</v>
      </c>
      <c r="Z80" s="245" t="s">
        <v>241</v>
      </c>
      <c r="AA80" s="245" t="s">
        <v>241</v>
      </c>
      <c r="AB80" s="245" t="s">
        <v>241</v>
      </c>
      <c r="AC80" s="245" t="s">
        <v>241</v>
      </c>
      <c r="AD80" s="268" t="s">
        <v>522</v>
      </c>
      <c r="AE80" s="249">
        <f>$AF80*$F80*0.98</f>
        <v>44100</v>
      </c>
      <c r="AF80" s="249">
        <v>3</v>
      </c>
      <c r="AG80" s="249">
        <f>$AE80*$H80</f>
        <v>541900800</v>
      </c>
      <c r="AH80" s="245" t="s">
        <v>241</v>
      </c>
      <c r="AI80" s="245" t="s">
        <v>241</v>
      </c>
      <c r="AJ80" s="245" t="s">
        <v>241</v>
      </c>
      <c r="AK80" s="245" t="s">
        <v>241</v>
      </c>
      <c r="AL80" s="268" t="s">
        <v>517</v>
      </c>
      <c r="AM80" s="249">
        <f>AN80*(F80*0.98)</f>
        <v>44100</v>
      </c>
      <c r="AN80" s="286">
        <v>3</v>
      </c>
      <c r="AO80" s="249">
        <f>AM80*H80</f>
        <v>541900800</v>
      </c>
      <c r="AP80" s="245" t="s">
        <v>241</v>
      </c>
      <c r="AQ80" s="245" t="s">
        <v>241</v>
      </c>
      <c r="AR80" s="245" t="s">
        <v>241</v>
      </c>
      <c r="AS80" s="245" t="s">
        <v>241</v>
      </c>
      <c r="AT80" s="245" t="s">
        <v>241</v>
      </c>
      <c r="AU80" s="245" t="s">
        <v>241</v>
      </c>
      <c r="AV80" s="245" t="s">
        <v>241</v>
      </c>
      <c r="AW80" s="245" t="s">
        <v>241</v>
      </c>
      <c r="AX80" s="245" t="s">
        <v>241</v>
      </c>
      <c r="AY80" s="245" t="s">
        <v>241</v>
      </c>
      <c r="AZ80" s="245" t="s">
        <v>241</v>
      </c>
      <c r="BA80" s="245" t="s">
        <v>241</v>
      </c>
      <c r="BB80" s="246" t="s">
        <v>523</v>
      </c>
      <c r="BC80" s="267">
        <f>R80</f>
        <v>50828</v>
      </c>
      <c r="BD80" s="243">
        <f>BC80/($F80*0.98)</f>
        <v>3.457687074829932</v>
      </c>
      <c r="BE80" s="267">
        <f>T80</f>
        <v>624574464</v>
      </c>
      <c r="BF80" s="245" t="s">
        <v>241</v>
      </c>
      <c r="BG80" s="245" t="s">
        <v>241</v>
      </c>
      <c r="BH80" s="245" t="s">
        <v>241</v>
      </c>
      <c r="BI80" s="245" t="s">
        <v>241</v>
      </c>
      <c r="BJ80" s="249" t="s">
        <v>241</v>
      </c>
      <c r="BK80" s="249" t="s">
        <v>241</v>
      </c>
      <c r="BL80" s="249" t="s">
        <v>241</v>
      </c>
      <c r="BM80" s="249" t="s">
        <v>241</v>
      </c>
      <c r="BN80" s="266" t="s">
        <v>524</v>
      </c>
      <c r="BO80" s="249">
        <f t="shared" ref="BO80:BQ81" si="93">R80</f>
        <v>50828</v>
      </c>
      <c r="BP80" s="249">
        <f t="shared" si="93"/>
        <v>3.457687074829932</v>
      </c>
      <c r="BQ80" s="249">
        <f t="shared" si="93"/>
        <v>624574464</v>
      </c>
      <c r="BR80" s="249" t="s">
        <v>241</v>
      </c>
      <c r="BS80" s="249" t="s">
        <v>241</v>
      </c>
      <c r="BT80" s="249" t="s">
        <v>241</v>
      </c>
      <c r="BU80" s="249" t="s">
        <v>241</v>
      </c>
      <c r="BV80" s="249" t="s">
        <v>241</v>
      </c>
      <c r="BW80" s="249" t="s">
        <v>241</v>
      </c>
      <c r="BX80" s="249" t="s">
        <v>241</v>
      </c>
      <c r="BY80" s="249" t="s">
        <v>241</v>
      </c>
      <c r="BZ80" s="266" t="s">
        <v>524</v>
      </c>
      <c r="CA80" s="250">
        <f t="shared" ref="CA80:CC83" si="94">R80</f>
        <v>50828</v>
      </c>
      <c r="CB80" s="250">
        <f t="shared" si="94"/>
        <v>3.457687074829932</v>
      </c>
      <c r="CC80" s="250">
        <f t="shared" si="94"/>
        <v>624574464</v>
      </c>
      <c r="CD80" s="249" t="s">
        <v>241</v>
      </c>
      <c r="CE80" s="249" t="s">
        <v>241</v>
      </c>
      <c r="CF80" s="249" t="s">
        <v>241</v>
      </c>
      <c r="CG80" s="249" t="s">
        <v>241</v>
      </c>
      <c r="CH80" s="243">
        <f>IF(ISNA(VLOOKUP($B80,[76]Sheet3!$B:$H,6,FALSE)),0,((VLOOKUP($B80,[76]Sheet3!$B:$H,6,FALSE))))</f>
        <v>0</v>
      </c>
      <c r="CI80" s="243">
        <f t="shared" si="81"/>
        <v>0</v>
      </c>
      <c r="CJ80" s="243">
        <f>IF(ISNA(VLOOKUP($B80,[76]Sheet3!$B:$H,7,FALSE)),0,((VLOOKUP($B80,[76]Sheet3!$B:$H,7,FALSE))))</f>
        <v>0</v>
      </c>
      <c r="CK80" s="244">
        <v>0</v>
      </c>
      <c r="CL80" s="249" t="s">
        <v>241</v>
      </c>
      <c r="CM80" s="249">
        <f t="shared" si="82"/>
        <v>0</v>
      </c>
      <c r="CN80" s="249"/>
      <c r="CO80" s="249">
        <f t="shared" si="83"/>
        <v>0</v>
      </c>
      <c r="CP80" s="249" t="s">
        <v>241</v>
      </c>
      <c r="CQ80" s="250">
        <f t="shared" si="84"/>
        <v>0</v>
      </c>
      <c r="CR80" s="249"/>
      <c r="CS80" s="251">
        <f t="shared" si="85"/>
        <v>0</v>
      </c>
      <c r="CT80" s="249" t="s">
        <v>241</v>
      </c>
      <c r="CU80" s="252">
        <f t="shared" si="86"/>
        <v>0</v>
      </c>
      <c r="CV80" s="273"/>
      <c r="CW80" s="253">
        <f t="shared" si="87"/>
        <v>0</v>
      </c>
      <c r="CX80" s="243">
        <f>IF(ISNA(VLOOKUP($B80,'[77]Jan- Mei'!$B:$F,4,FALSE)),0,((VLOOKUP($B80,'[77]Jan- Mei'!$B:$F,4,FALSE))))</f>
        <v>16334</v>
      </c>
      <c r="CY80" s="243">
        <f t="shared" si="88"/>
        <v>1.0889333333333333</v>
      </c>
      <c r="CZ80" s="243">
        <f>IF(ISNA(VLOOKUP($B80,'[77]Jan- Mei'!$B:$F,5,FALSE)),0,((VLOOKUP($B80,'[77]Jan- Mei'!$B:$F,5,FALSE))))</f>
        <v>200712192</v>
      </c>
      <c r="DA80" s="243" t="e">
        <f>IF(ISNA(VLOOKUP($B80,#REF!,6,FALSE)),0,((VLOOKUP($B80,#REF!,6,FALSE))))</f>
        <v>#REF!</v>
      </c>
      <c r="DB80" s="243" t="e">
        <f t="shared" si="89"/>
        <v>#REF!</v>
      </c>
      <c r="DC80" s="243" t="e">
        <f>IF(ISNA(VLOOKUP($B80,#REF!,7,FALSE)),0,((VLOOKUP($B80,#REF!,7,FALSE))))</f>
        <v>#REF!</v>
      </c>
      <c r="DD80" s="244" t="e">
        <f t="shared" si="92"/>
        <v>#REF!</v>
      </c>
      <c r="DE80" s="254" t="str">
        <f>IF(ISNA(VLOOKUP($B80,'[78]REAL SD BULAN'!$B:$AD,18,FALSE)),0,((VLOOKUP($B80,'[78]REAL SD BULAN'!$B:$AD,18,FALSE))))</f>
        <v>-</v>
      </c>
      <c r="DF80" s="249">
        <f>IF(ISNA(VLOOKUP($B80,'[78]REAL SD BULAN'!$B:$AD,19,FALSE)),0,((VLOOKUP($B80,'[78]REAL SD BULAN'!$B:$AD,19,FALSE))))</f>
        <v>0</v>
      </c>
      <c r="DG80" s="249">
        <f>IF(ISNA(VLOOKUP($B80,'[78]REAL SD BULAN'!$B:$AD,20,FALSE)),0,((VLOOKUP($B80,'[78]REAL SD BULAN'!$B:$AD,20,FALSE))))</f>
        <v>0</v>
      </c>
      <c r="DH80" s="249">
        <f>IF(ISNA(VLOOKUP($B80,'[78]REAL SD BULAN'!$B:$AD,21,FALSE)),0,((VLOOKUP($B80,'[78]REAL SD BULAN'!$B:$AD,21,FALSE))))</f>
        <v>0</v>
      </c>
      <c r="DI80" s="249" t="s">
        <v>241</v>
      </c>
      <c r="DJ80" s="249">
        <f>DK80*CR80</f>
        <v>0</v>
      </c>
      <c r="DK80" s="249">
        <v>0</v>
      </c>
      <c r="DL80" s="249">
        <v>0</v>
      </c>
      <c r="DM80" s="248" t="s">
        <v>535</v>
      </c>
      <c r="DN80" s="250" t="e">
        <f>DO80*F80</f>
        <v>#REF!</v>
      </c>
      <c r="DO80" s="251" t="e">
        <f>CY80-DB80</f>
        <v>#REF!</v>
      </c>
      <c r="DP80" s="251" t="e">
        <f t="shared" ref="DP80:DP94" si="95">DN80*H80</f>
        <v>#REF!</v>
      </c>
      <c r="DQ80" s="249" t="s">
        <v>241</v>
      </c>
      <c r="DR80" s="249">
        <f>DS80*CZ80</f>
        <v>0</v>
      </c>
      <c r="DS80" s="249">
        <v>0</v>
      </c>
      <c r="DT80" s="249">
        <v>0</v>
      </c>
      <c r="DU80" s="256">
        <f>IF(ISNA(VLOOKUP($B80,'[79]Evaluasi Pesanan Jan- Feb'!$B:$BG,30,FALSE)),0,((VLOOKUP($B80,'[79]Evaluasi Pesanan Jan- Feb'!$B:$BG,30,FALSE))))</f>
        <v>0</v>
      </c>
      <c r="DV80" s="256">
        <f>IF(ISNA(VLOOKUP($B80,'[79]Evaluasi Pesanan Jan- Feb'!$B:$BG,30,FALSE)),0,((VLOOKUP($B80,'[79]Evaluasi Pesanan Jan- Feb'!$B:$BG,30,FALSE))))</f>
        <v>0</v>
      </c>
    </row>
    <row r="81" spans="1:126" s="223" customFormat="1" ht="42" x14ac:dyDescent="0.2">
      <c r="A81" s="237">
        <f t="shared" si="64"/>
        <v>78</v>
      </c>
      <c r="B81" s="257">
        <v>11000173</v>
      </c>
      <c r="C81" s="404" t="s">
        <v>302</v>
      </c>
      <c r="D81" s="259" t="s">
        <v>236</v>
      </c>
      <c r="E81" s="260">
        <v>100</v>
      </c>
      <c r="F81" s="260">
        <v>5000</v>
      </c>
      <c r="G81" s="241" t="s">
        <v>56</v>
      </c>
      <c r="H81" s="242">
        <v>29184</v>
      </c>
      <c r="I81" s="243">
        <f>IF(ISNA(VLOOKUP($B81,'[74]Pesanan '!$A:$AE,28,FALSE)),0,((VLOOKUP($B81,'[74]Pesanan '!$A:$AE,28,FALSE))))</f>
        <v>19600</v>
      </c>
      <c r="J81" s="243">
        <f t="shared" si="72"/>
        <v>4</v>
      </c>
      <c r="K81" s="243">
        <f>IF(ISNA(VLOOKUP($B81,'[74]Pesanan '!$A:$AE,29,FALSE)),0,((VLOOKUP($B81,'[74]Pesanan '!$A:$AE,29,FALSE))))</f>
        <v>572006400</v>
      </c>
      <c r="L81" s="243">
        <f>IF(ISNA(VLOOKUP($B81,'[74]Pesanan '!$A:$AE,30,FALSE)),0,((VLOOKUP($B81,'[74]Pesanan '!$A:$AE,30,FALSE))))</f>
        <v>14700</v>
      </c>
      <c r="M81" s="243">
        <f t="shared" si="73"/>
        <v>3</v>
      </c>
      <c r="N81" s="243">
        <f>IF(ISNA(VLOOKUP($B81,'[74]Pesanan '!$A:$AE,31,FALSE)),0,((VLOOKUP($B81,'[74]Pesanan '!$A:$AE,31,FALSE))))</f>
        <v>429004800</v>
      </c>
      <c r="O81" s="243">
        <f>IF(ISNA(VLOOKUP($B81,'[75]Rekap Realisasi Jan- Okt'!$A:$E,4,FALSE)),0,((VLOOKUP($B81,'[75]Rekap Realisasi Jan- Okt'!$A:$E,4,FALSE))))</f>
        <v>9036</v>
      </c>
      <c r="P81" s="243">
        <f t="shared" si="71"/>
        <v>1.8440816326530611</v>
      </c>
      <c r="Q81" s="243">
        <f>IF(ISNA(VLOOKUP($B81,'[75]Rekap Realisasi Jan- Okt'!$A:$E,5,FALSE)),0,((VLOOKUP($B81,'[75]Rekap Realisasi Jan- Okt'!$A:$E,5,FALSE))))</f>
        <v>263706624</v>
      </c>
      <c r="R81" s="243">
        <f t="shared" si="76"/>
        <v>5664</v>
      </c>
      <c r="S81" s="243">
        <f t="shared" si="77"/>
        <v>1.1559183673469389</v>
      </c>
      <c r="T81" s="243">
        <f t="shared" si="78"/>
        <v>165298176</v>
      </c>
      <c r="U81" s="244">
        <f t="shared" si="79"/>
        <v>0.61469387755102045</v>
      </c>
      <c r="V81" s="243">
        <f t="shared" si="38"/>
        <v>10564</v>
      </c>
      <c r="W81" s="243">
        <f t="shared" si="39"/>
        <v>2.1559183673469389</v>
      </c>
      <c r="X81" s="243">
        <f t="shared" si="40"/>
        <v>308299776</v>
      </c>
      <c r="Y81" s="244">
        <f t="shared" si="75"/>
        <v>0.46102040816326528</v>
      </c>
      <c r="Z81" s="245" t="s">
        <v>241</v>
      </c>
      <c r="AA81" s="245" t="s">
        <v>241</v>
      </c>
      <c r="AB81" s="245" t="s">
        <v>241</v>
      </c>
      <c r="AC81" s="245" t="s">
        <v>241</v>
      </c>
      <c r="AD81" s="268" t="s">
        <v>264</v>
      </c>
      <c r="AE81" s="249">
        <f>$AF81*$F81*0.98</f>
        <v>4900</v>
      </c>
      <c r="AF81" s="249">
        <v>1</v>
      </c>
      <c r="AG81" s="249">
        <f>$AE81*$H81</f>
        <v>143001600</v>
      </c>
      <c r="AH81" s="245" t="s">
        <v>241</v>
      </c>
      <c r="AI81" s="245" t="s">
        <v>241</v>
      </c>
      <c r="AJ81" s="245" t="s">
        <v>241</v>
      </c>
      <c r="AK81" s="245" t="s">
        <v>241</v>
      </c>
      <c r="AL81" s="245" t="s">
        <v>241</v>
      </c>
      <c r="AM81" s="245" t="s">
        <v>241</v>
      </c>
      <c r="AN81" s="245" t="s">
        <v>241</v>
      </c>
      <c r="AO81" s="245" t="s">
        <v>241</v>
      </c>
      <c r="AP81" s="268" t="s">
        <v>303</v>
      </c>
      <c r="AQ81" s="249">
        <f>AR81*(F81*0.98)</f>
        <v>4900</v>
      </c>
      <c r="AR81" s="249">
        <v>1</v>
      </c>
      <c r="AS81" s="249">
        <f>AQ81*H81</f>
        <v>143001600</v>
      </c>
      <c r="AT81" s="245" t="s">
        <v>241</v>
      </c>
      <c r="AU81" s="245" t="s">
        <v>241</v>
      </c>
      <c r="AV81" s="245" t="s">
        <v>241</v>
      </c>
      <c r="AW81" s="245" t="s">
        <v>241</v>
      </c>
      <c r="AX81" s="245" t="s">
        <v>241</v>
      </c>
      <c r="AY81" s="245" t="s">
        <v>241</v>
      </c>
      <c r="AZ81" s="245" t="s">
        <v>241</v>
      </c>
      <c r="BA81" s="245" t="s">
        <v>241</v>
      </c>
      <c r="BB81" s="246" t="s">
        <v>304</v>
      </c>
      <c r="BC81" s="267">
        <f>R81</f>
        <v>5664</v>
      </c>
      <c r="BD81" s="243">
        <f>BC81/($F81*0.98)</f>
        <v>1.1559183673469389</v>
      </c>
      <c r="BE81" s="267">
        <f>T81</f>
        <v>165298176</v>
      </c>
      <c r="BF81" s="245" t="s">
        <v>241</v>
      </c>
      <c r="BG81" s="245" t="s">
        <v>241</v>
      </c>
      <c r="BH81" s="245" t="s">
        <v>241</v>
      </c>
      <c r="BI81" s="245" t="s">
        <v>241</v>
      </c>
      <c r="BJ81" s="249" t="s">
        <v>241</v>
      </c>
      <c r="BK81" s="249" t="s">
        <v>241</v>
      </c>
      <c r="BL81" s="249" t="s">
        <v>241</v>
      </c>
      <c r="BM81" s="249" t="s">
        <v>241</v>
      </c>
      <c r="BN81" s="266" t="s">
        <v>305</v>
      </c>
      <c r="BO81" s="249">
        <f t="shared" si="93"/>
        <v>5664</v>
      </c>
      <c r="BP81" s="249">
        <f t="shared" si="93"/>
        <v>1.1559183673469389</v>
      </c>
      <c r="BQ81" s="249">
        <f t="shared" si="93"/>
        <v>165298176</v>
      </c>
      <c r="BR81" s="249" t="s">
        <v>241</v>
      </c>
      <c r="BS81" s="249" t="s">
        <v>241</v>
      </c>
      <c r="BT81" s="249" t="s">
        <v>241</v>
      </c>
      <c r="BU81" s="249" t="s">
        <v>241</v>
      </c>
      <c r="BV81" s="249" t="s">
        <v>241</v>
      </c>
      <c r="BW81" s="249" t="s">
        <v>241</v>
      </c>
      <c r="BX81" s="249" t="s">
        <v>241</v>
      </c>
      <c r="BY81" s="249" t="s">
        <v>241</v>
      </c>
      <c r="BZ81" s="266" t="s">
        <v>306</v>
      </c>
      <c r="CA81" s="250">
        <f t="shared" si="94"/>
        <v>5664</v>
      </c>
      <c r="CB81" s="250">
        <f t="shared" si="94"/>
        <v>1.1559183673469389</v>
      </c>
      <c r="CC81" s="250">
        <f t="shared" si="94"/>
        <v>165298176</v>
      </c>
      <c r="CD81" s="249" t="s">
        <v>241</v>
      </c>
      <c r="CE81" s="249" t="s">
        <v>241</v>
      </c>
      <c r="CF81" s="249" t="s">
        <v>241</v>
      </c>
      <c r="CG81" s="249" t="s">
        <v>241</v>
      </c>
      <c r="CH81" s="243">
        <f>IF(ISNA(VLOOKUP($B81,[76]Sheet3!$B:$H,6,FALSE)),0,((VLOOKUP($B81,[76]Sheet3!$B:$H,6,FALSE))))</f>
        <v>0</v>
      </c>
      <c r="CI81" s="243">
        <f t="shared" si="81"/>
        <v>0</v>
      </c>
      <c r="CJ81" s="243">
        <f>IF(ISNA(VLOOKUP($B81,[76]Sheet3!$B:$H,7,FALSE)),0,((VLOOKUP($B81,[76]Sheet3!$B:$H,7,FALSE))))</f>
        <v>0</v>
      </c>
      <c r="CK81" s="244">
        <f>CJ81/N81</f>
        <v>0</v>
      </c>
      <c r="CL81" s="249" t="s">
        <v>241</v>
      </c>
      <c r="CM81" s="249">
        <f t="shared" si="82"/>
        <v>0</v>
      </c>
      <c r="CN81" s="249">
        <v>0</v>
      </c>
      <c r="CO81" s="249">
        <f t="shared" si="83"/>
        <v>0</v>
      </c>
      <c r="CP81" s="266" t="s">
        <v>306</v>
      </c>
      <c r="CQ81" s="250">
        <f t="shared" si="84"/>
        <v>10000</v>
      </c>
      <c r="CR81" s="266">
        <v>2</v>
      </c>
      <c r="CS81" s="251">
        <f t="shared" si="85"/>
        <v>291840000</v>
      </c>
      <c r="CT81" s="249" t="s">
        <v>241</v>
      </c>
      <c r="CU81" s="252">
        <f t="shared" si="86"/>
        <v>0</v>
      </c>
      <c r="CV81" s="271">
        <v>0</v>
      </c>
      <c r="CW81" s="253">
        <f t="shared" si="87"/>
        <v>0</v>
      </c>
      <c r="CX81" s="243">
        <f>IF(ISNA(VLOOKUP($B81,'[77]Jan- Mei'!$B:$F,4,FALSE)),0,((VLOOKUP($B81,'[77]Jan- Mei'!$B:$F,4,FALSE))))</f>
        <v>9800</v>
      </c>
      <c r="CY81" s="243">
        <f t="shared" si="88"/>
        <v>1.96</v>
      </c>
      <c r="CZ81" s="243">
        <f>IF(ISNA(VLOOKUP($B81,'[77]Jan- Mei'!$B:$F,5,FALSE)),0,((VLOOKUP($B81,'[77]Jan- Mei'!$B:$F,5,FALSE))))</f>
        <v>286003200</v>
      </c>
      <c r="DA81" s="243" t="e">
        <f>IF(ISNA(VLOOKUP($B81,#REF!,6,FALSE)),0,((VLOOKUP($B81,#REF!,6,FALSE))))</f>
        <v>#REF!</v>
      </c>
      <c r="DB81" s="243" t="e">
        <f t="shared" si="89"/>
        <v>#REF!</v>
      </c>
      <c r="DC81" s="243" t="e">
        <f>IF(ISNA(VLOOKUP($B81,#REF!,7,FALSE)),0,((VLOOKUP($B81,#REF!,7,FALSE))))</f>
        <v>#REF!</v>
      </c>
      <c r="DD81" s="244" t="e">
        <f t="shared" si="92"/>
        <v>#REF!</v>
      </c>
      <c r="DE81" s="254" t="str">
        <f>IF(ISNA(VLOOKUP($B81,'[78]REAL SD BULAN'!$B:$AD,18,FALSE)),0,((VLOOKUP($B81,'[78]REAL SD BULAN'!$B:$AD,18,FALSE))))</f>
        <v>-</v>
      </c>
      <c r="DF81" s="249">
        <f>IF(ISNA(VLOOKUP($B81,'[78]REAL SD BULAN'!$B:$AD,19,FALSE)),0,((VLOOKUP($B81,'[78]REAL SD BULAN'!$B:$AD,19,FALSE))))</f>
        <v>0</v>
      </c>
      <c r="DG81" s="249">
        <f>IF(ISNA(VLOOKUP($B81,'[78]REAL SD BULAN'!$B:$AD,20,FALSE)),0,((VLOOKUP($B81,'[78]REAL SD BULAN'!$B:$AD,20,FALSE))))</f>
        <v>0</v>
      </c>
      <c r="DH81" s="249">
        <f>IF(ISNA(VLOOKUP($B81,'[78]REAL SD BULAN'!$B:$AD,21,FALSE)),0,((VLOOKUP($B81,'[78]REAL SD BULAN'!$B:$AD,21,FALSE))))</f>
        <v>0</v>
      </c>
      <c r="DI81" s="249" t="s">
        <v>241</v>
      </c>
      <c r="DJ81" s="249">
        <f>DK81*CR81</f>
        <v>0</v>
      </c>
      <c r="DK81" s="250">
        <v>0</v>
      </c>
      <c r="DL81" s="249" t="s">
        <v>241</v>
      </c>
      <c r="DM81" s="266" t="s">
        <v>306</v>
      </c>
      <c r="DN81" s="250">
        <f>DO81*F81</f>
        <v>10000</v>
      </c>
      <c r="DO81" s="266">
        <v>2</v>
      </c>
      <c r="DP81" s="251">
        <f t="shared" si="95"/>
        <v>291840000</v>
      </c>
      <c r="DQ81" s="249" t="s">
        <v>241</v>
      </c>
      <c r="DR81" s="249">
        <f>DS81*CZ81</f>
        <v>0</v>
      </c>
      <c r="DS81" s="250">
        <v>0</v>
      </c>
      <c r="DT81" s="249" t="s">
        <v>241</v>
      </c>
      <c r="DU81" s="256">
        <f>IF(ISNA(VLOOKUP($B81,'[79]Evaluasi Pesanan Jan- Feb'!$B:$BG,30,FALSE)),0,((VLOOKUP($B81,'[79]Evaluasi Pesanan Jan- Feb'!$B:$BG,30,FALSE))))</f>
        <v>0</v>
      </c>
      <c r="DV81" s="256">
        <f>IF(ISNA(VLOOKUP($B81,'[79]Evaluasi Pesanan Jan- Feb'!$B:$BG,30,FALSE)),0,((VLOOKUP($B81,'[79]Evaluasi Pesanan Jan- Feb'!$B:$BG,30,FALSE))))</f>
        <v>0</v>
      </c>
    </row>
    <row r="82" spans="1:126" s="223" customFormat="1" ht="42" x14ac:dyDescent="0.2">
      <c r="A82" s="237">
        <f t="shared" si="64"/>
        <v>79</v>
      </c>
      <c r="B82" s="237">
        <v>11000221</v>
      </c>
      <c r="C82" s="405" t="s">
        <v>359</v>
      </c>
      <c r="D82" s="239" t="s">
        <v>236</v>
      </c>
      <c r="E82" s="240">
        <v>100</v>
      </c>
      <c r="F82" s="240">
        <v>30000</v>
      </c>
      <c r="G82" s="265" t="s">
        <v>56</v>
      </c>
      <c r="H82" s="242">
        <v>4462</v>
      </c>
      <c r="I82" s="243">
        <f>IF(ISNA(VLOOKUP($B82,'[74]Pesanan '!$A:$AE,28,FALSE)),0,((VLOOKUP($B82,'[74]Pesanan '!$A:$AE,28,FALSE))))</f>
        <v>56840</v>
      </c>
      <c r="J82" s="243">
        <f t="shared" si="72"/>
        <v>1.9333333333333333</v>
      </c>
      <c r="K82" s="243">
        <f>IF(ISNA(VLOOKUP($B82,'[74]Pesanan '!$A:$AE,29,FALSE)),0,((VLOOKUP($B82,'[74]Pesanan '!$A:$AE,29,FALSE))))</f>
        <v>253620080</v>
      </c>
      <c r="L82" s="243">
        <f>IF(ISNA(VLOOKUP($B82,'[74]Pesanan '!$A:$AE,30,FALSE)),0,((VLOOKUP($B82,'[74]Pesanan '!$A:$AE,30,FALSE))))</f>
        <v>56840</v>
      </c>
      <c r="M82" s="243">
        <f t="shared" si="73"/>
        <v>1.9333333333333333</v>
      </c>
      <c r="N82" s="243">
        <f>IF(ISNA(VLOOKUP($B82,'[74]Pesanan '!$A:$AE,31,FALSE)),0,((VLOOKUP($B82,'[74]Pesanan '!$A:$AE,31,FALSE))))</f>
        <v>253620080</v>
      </c>
      <c r="O82" s="243">
        <f>IF(ISNA(VLOOKUP($B82,'[75]Rekap Realisasi Jan- Okt'!$A:$E,4,FALSE)),0,((VLOOKUP($B82,'[75]Rekap Realisasi Jan- Okt'!$A:$E,4,FALSE))))</f>
        <v>26967</v>
      </c>
      <c r="P82" s="243">
        <f t="shared" si="71"/>
        <v>0.91724489795918362</v>
      </c>
      <c r="Q82" s="243">
        <f>IF(ISNA(VLOOKUP($B82,'[75]Rekap Realisasi Jan- Okt'!$A:$E,5,FALSE)),0,((VLOOKUP($B82,'[75]Rekap Realisasi Jan- Okt'!$A:$E,5,FALSE))))</f>
        <v>120326754</v>
      </c>
      <c r="R82" s="243">
        <f t="shared" si="76"/>
        <v>29873</v>
      </c>
      <c r="S82" s="243">
        <f t="shared" si="77"/>
        <v>1.0160884353741497</v>
      </c>
      <c r="T82" s="243">
        <f t="shared" si="78"/>
        <v>133293326</v>
      </c>
      <c r="U82" s="244">
        <f t="shared" si="79"/>
        <v>0.47443701618578465</v>
      </c>
      <c r="V82" s="243">
        <f t="shared" ref="V82:V145" si="96">I82-O82</f>
        <v>29873</v>
      </c>
      <c r="W82" s="243">
        <f t="shared" ref="W82:W145" si="97">J82-P82</f>
        <v>1.0160884353741497</v>
      </c>
      <c r="X82" s="243">
        <f t="shared" ref="X82:X145" si="98">K82-Q82</f>
        <v>133293326</v>
      </c>
      <c r="Y82" s="244">
        <f t="shared" si="75"/>
        <v>0.47443701618578465</v>
      </c>
      <c r="Z82" s="245" t="s">
        <v>241</v>
      </c>
      <c r="AA82" s="245" t="s">
        <v>241</v>
      </c>
      <c r="AB82" s="245" t="s">
        <v>241</v>
      </c>
      <c r="AC82" s="245" t="s">
        <v>241</v>
      </c>
      <c r="AD82" s="268" t="s">
        <v>264</v>
      </c>
      <c r="AE82" s="249">
        <f>$AF82*$F82*0.98</f>
        <v>29400</v>
      </c>
      <c r="AF82" s="249">
        <v>1</v>
      </c>
      <c r="AG82" s="249">
        <f>$AE82*$H82</f>
        <v>131182800</v>
      </c>
      <c r="AH82" s="245" t="s">
        <v>241</v>
      </c>
      <c r="AI82" s="245" t="s">
        <v>241</v>
      </c>
      <c r="AJ82" s="245" t="s">
        <v>241</v>
      </c>
      <c r="AK82" s="245" t="s">
        <v>241</v>
      </c>
      <c r="AL82" s="245" t="s">
        <v>241</v>
      </c>
      <c r="AM82" s="245" t="s">
        <v>241</v>
      </c>
      <c r="AN82" s="245" t="s">
        <v>241</v>
      </c>
      <c r="AO82" s="245" t="s">
        <v>241</v>
      </c>
      <c r="AP82" s="245" t="s">
        <v>241</v>
      </c>
      <c r="AQ82" s="245" t="s">
        <v>241</v>
      </c>
      <c r="AR82" s="245" t="s">
        <v>241</v>
      </c>
      <c r="AS82" s="245" t="s">
        <v>241</v>
      </c>
      <c r="AT82" s="245" t="s">
        <v>241</v>
      </c>
      <c r="AU82" s="245" t="s">
        <v>241</v>
      </c>
      <c r="AV82" s="245" t="s">
        <v>241</v>
      </c>
      <c r="AW82" s="245" t="s">
        <v>241</v>
      </c>
      <c r="AX82" s="245" t="s">
        <v>241</v>
      </c>
      <c r="AY82" s="245" t="s">
        <v>241</v>
      </c>
      <c r="AZ82" s="245" t="s">
        <v>241</v>
      </c>
      <c r="BA82" s="245" t="s">
        <v>241</v>
      </c>
      <c r="BB82" s="245" t="s">
        <v>241</v>
      </c>
      <c r="BC82" s="245" t="s">
        <v>241</v>
      </c>
      <c r="BD82" s="245" t="s">
        <v>241</v>
      </c>
      <c r="BE82" s="245" t="s">
        <v>241</v>
      </c>
      <c r="BF82" s="266" t="s">
        <v>249</v>
      </c>
      <c r="BG82" s="267">
        <f>R82</f>
        <v>29873</v>
      </c>
      <c r="BH82" s="243">
        <f>BG82/($F82*0.98)</f>
        <v>1.0160884353741497</v>
      </c>
      <c r="BI82" s="267">
        <f>T82</f>
        <v>133293326</v>
      </c>
      <c r="BJ82" s="249" t="s">
        <v>241</v>
      </c>
      <c r="BK82" s="249" t="s">
        <v>241</v>
      </c>
      <c r="BL82" s="249" t="s">
        <v>241</v>
      </c>
      <c r="BM82" s="249" t="s">
        <v>241</v>
      </c>
      <c r="BN82" s="249" t="s">
        <v>241</v>
      </c>
      <c r="BO82" s="249" t="s">
        <v>241</v>
      </c>
      <c r="BP82" s="249" t="s">
        <v>241</v>
      </c>
      <c r="BQ82" s="249" t="s">
        <v>241</v>
      </c>
      <c r="BR82" s="248" t="s">
        <v>249</v>
      </c>
      <c r="BS82" s="252">
        <f>R82</f>
        <v>29873</v>
      </c>
      <c r="BT82" s="252">
        <f>S82</f>
        <v>1.0160884353741497</v>
      </c>
      <c r="BU82" s="252">
        <f>T82</f>
        <v>133293326</v>
      </c>
      <c r="BV82" s="249" t="s">
        <v>241</v>
      </c>
      <c r="BW82" s="249" t="s">
        <v>241</v>
      </c>
      <c r="BX82" s="249" t="s">
        <v>241</v>
      </c>
      <c r="BY82" s="249" t="s">
        <v>241</v>
      </c>
      <c r="BZ82" s="266" t="s">
        <v>356</v>
      </c>
      <c r="CA82" s="250">
        <f t="shared" si="94"/>
        <v>29873</v>
      </c>
      <c r="CB82" s="250">
        <f t="shared" si="94"/>
        <v>1.0160884353741497</v>
      </c>
      <c r="CC82" s="250">
        <f t="shared" si="94"/>
        <v>133293326</v>
      </c>
      <c r="CD82" s="249" t="s">
        <v>241</v>
      </c>
      <c r="CE82" s="249" t="s">
        <v>241</v>
      </c>
      <c r="CF82" s="249" t="s">
        <v>241</v>
      </c>
      <c r="CG82" s="249" t="s">
        <v>241</v>
      </c>
      <c r="CH82" s="243">
        <f>IF(ISNA(VLOOKUP($B82,[76]Sheet3!$B:$H,6,FALSE)),0,((VLOOKUP($B82,[76]Sheet3!$B:$H,6,FALSE))))</f>
        <v>0</v>
      </c>
      <c r="CI82" s="243">
        <f t="shared" si="81"/>
        <v>0</v>
      </c>
      <c r="CJ82" s="243">
        <f>IF(ISNA(VLOOKUP($B82,[76]Sheet3!$B:$H,7,FALSE)),0,((VLOOKUP($B82,[76]Sheet3!$B:$H,7,FALSE))))</f>
        <v>0</v>
      </c>
      <c r="CK82" s="244">
        <f>CJ82/N82</f>
        <v>0</v>
      </c>
      <c r="CL82" s="249" t="s">
        <v>241</v>
      </c>
      <c r="CM82" s="249">
        <f t="shared" si="82"/>
        <v>0</v>
      </c>
      <c r="CN82" s="249">
        <v>0</v>
      </c>
      <c r="CO82" s="249">
        <f t="shared" si="83"/>
        <v>0</v>
      </c>
      <c r="CP82" s="266" t="s">
        <v>356</v>
      </c>
      <c r="CQ82" s="250">
        <f t="shared" si="84"/>
        <v>30000</v>
      </c>
      <c r="CR82" s="249">
        <v>1</v>
      </c>
      <c r="CS82" s="251">
        <f t="shared" si="85"/>
        <v>133860000</v>
      </c>
      <c r="CT82" s="249" t="s">
        <v>241</v>
      </c>
      <c r="CU82" s="252">
        <f t="shared" si="86"/>
        <v>0</v>
      </c>
      <c r="CV82" s="249">
        <v>0</v>
      </c>
      <c r="CW82" s="253">
        <f t="shared" si="87"/>
        <v>0</v>
      </c>
      <c r="CX82" s="243">
        <f>IF(ISNA(VLOOKUP($B82,'[77]Jan- Mei'!$B:$F,4,FALSE)),0,((VLOOKUP($B82,'[77]Jan- Mei'!$B:$F,4,FALSE))))</f>
        <v>29400</v>
      </c>
      <c r="CY82" s="243">
        <f t="shared" si="88"/>
        <v>0.98</v>
      </c>
      <c r="CZ82" s="243">
        <f>IF(ISNA(VLOOKUP($B82,'[77]Jan- Mei'!$B:$F,5,FALSE)),0,((VLOOKUP($B82,'[77]Jan- Mei'!$B:$F,5,FALSE))))</f>
        <v>138768000</v>
      </c>
      <c r="DA82" s="243" t="e">
        <f>IF(ISNA(VLOOKUP($B82,#REF!,6,FALSE)),0,((VLOOKUP($B82,#REF!,6,FALSE))))</f>
        <v>#REF!</v>
      </c>
      <c r="DB82" s="243" t="e">
        <f t="shared" si="89"/>
        <v>#REF!</v>
      </c>
      <c r="DC82" s="243" t="e">
        <f>IF(ISNA(VLOOKUP($B82,#REF!,7,FALSE)),0,((VLOOKUP($B82,#REF!,7,FALSE))))</f>
        <v>#REF!</v>
      </c>
      <c r="DD82" s="244" t="e">
        <f t="shared" si="92"/>
        <v>#REF!</v>
      </c>
      <c r="DE82" s="254" t="str">
        <f>IF(ISNA(VLOOKUP($B82,'[78]REAL SD BULAN'!$B:$AD,18,FALSE)),0,((VLOOKUP($B82,'[78]REAL SD BULAN'!$B:$AD,18,FALSE))))</f>
        <v>-</v>
      </c>
      <c r="DF82" s="249">
        <f>IF(ISNA(VLOOKUP($B82,'[78]REAL SD BULAN'!$B:$AD,19,FALSE)),0,((VLOOKUP($B82,'[78]REAL SD BULAN'!$B:$AD,19,FALSE))))</f>
        <v>0</v>
      </c>
      <c r="DG82" s="249">
        <f>IF(ISNA(VLOOKUP($B82,'[78]REAL SD BULAN'!$B:$AD,20,FALSE)),0,((VLOOKUP($B82,'[78]REAL SD BULAN'!$B:$AD,20,FALSE))))</f>
        <v>0</v>
      </c>
      <c r="DH82" s="249">
        <f>IF(ISNA(VLOOKUP($B82,'[78]REAL SD BULAN'!$B:$AD,21,FALSE)),0,((VLOOKUP($B82,'[78]REAL SD BULAN'!$B:$AD,21,FALSE))))</f>
        <v>0</v>
      </c>
      <c r="DI82" s="249" t="s">
        <v>241</v>
      </c>
      <c r="DJ82" s="249" t="s">
        <v>241</v>
      </c>
      <c r="DK82" s="249">
        <f>DL82*CS82</f>
        <v>0</v>
      </c>
      <c r="DL82" s="249">
        <v>0</v>
      </c>
      <c r="DM82" s="266" t="s">
        <v>356</v>
      </c>
      <c r="DN82" s="250" t="e">
        <f>DO82*F82</f>
        <v>#REF!</v>
      </c>
      <c r="DO82" s="251" t="e">
        <f>CY82-DB82</f>
        <v>#REF!</v>
      </c>
      <c r="DP82" s="251" t="e">
        <f t="shared" si="95"/>
        <v>#REF!</v>
      </c>
      <c r="DQ82" s="249" t="s">
        <v>241</v>
      </c>
      <c r="DR82" s="249" t="s">
        <v>241</v>
      </c>
      <c r="DS82" s="249" t="e">
        <f>DT82*DA82</f>
        <v>#REF!</v>
      </c>
      <c r="DT82" s="249">
        <v>0</v>
      </c>
      <c r="DU82" s="269" t="str">
        <f>IF(ISNA(VLOOKUP($B82,'[79]Evaluasi Pesanan Jan- Feb'!$B:$BG,30,FALSE)),0,((VLOOKUP($B82,'[79]Evaluasi Pesanan Jan- Feb'!$B:$BG,30,FALSE))))</f>
        <v>Belum Di lakukan Trial dengan Fasilitas Plant Banjaran masih tahap persiapan Dok</v>
      </c>
      <c r="DV82" s="269" t="str">
        <f>IF(ISNA(VLOOKUP($B82,'[79]Evaluasi Pesanan Jan- Feb'!$B:$BG,41,FALSE)),0,((VLOOKUP($B82,'[79]Evaluasi Pesanan Jan- Feb'!$B:$BG,41,FALSE))))</f>
        <v>Belum Di lakukan Trial dengan Fasilitas Plant Banjaran dijadwalkan Maret 2021</v>
      </c>
    </row>
    <row r="83" spans="1:126" s="221" customFormat="1" ht="42" x14ac:dyDescent="0.2">
      <c r="A83" s="237">
        <f t="shared" si="64"/>
        <v>80</v>
      </c>
      <c r="B83" s="257">
        <v>11000171</v>
      </c>
      <c r="C83" s="414" t="s">
        <v>97</v>
      </c>
      <c r="D83" s="259" t="s">
        <v>236</v>
      </c>
      <c r="E83" s="260">
        <v>30</v>
      </c>
      <c r="F83" s="260">
        <v>18666</v>
      </c>
      <c r="G83" s="241" t="s">
        <v>56</v>
      </c>
      <c r="H83" s="242">
        <v>27062</v>
      </c>
      <c r="I83" s="243">
        <f>IF(ISNA(VLOOKUP($B83,'[74]Pesanan '!$A:$AE,28,FALSE)),0,((VLOOKUP($B83,'[74]Pesanan '!$A:$AE,28,FALSE))))</f>
        <v>1076273</v>
      </c>
      <c r="J83" s="243">
        <f t="shared" si="72"/>
        <v>58.836266747136015</v>
      </c>
      <c r="K83" s="243">
        <f>IF(ISNA(VLOOKUP($B83,'[74]Pesanan '!$A:$AE,29,FALSE)),0,((VLOOKUP($B83,'[74]Pesanan '!$A:$AE,29,FALSE))))</f>
        <v>29126099926</v>
      </c>
      <c r="L83" s="243">
        <f>IF(ISNA(VLOOKUP($B83,'[74]Pesanan '!$A:$AE,30,FALSE)),0,((VLOOKUP($B83,'[74]Pesanan '!$A:$AE,30,FALSE))))</f>
        <v>804887</v>
      </c>
      <c r="M83" s="243">
        <f t="shared" si="73"/>
        <v>44.000496373412751</v>
      </c>
      <c r="N83" s="243">
        <f>IF(ISNA(VLOOKUP($B83,'[74]Pesanan '!$A:$AE,31,FALSE)),0,((VLOOKUP($B83,'[74]Pesanan '!$A:$AE,31,FALSE))))</f>
        <v>21781851994</v>
      </c>
      <c r="O83" s="243">
        <f>IF(ISNA(VLOOKUP($B83,'[75]Rekap Realisasi Jan- Okt'!$A:$E,4,FALSE)),0,((VLOOKUP($B83,'[75]Rekap Realisasi Jan- Okt'!$A:$E,4,FALSE))))</f>
        <v>523629</v>
      </c>
      <c r="P83" s="243">
        <f t="shared" si="71"/>
        <v>28.625056580009051</v>
      </c>
      <c r="Q83" s="243">
        <f>IF(ISNA(VLOOKUP($B83,'[75]Rekap Realisasi Jan- Okt'!$A:$E,5,FALSE)),0,((VLOOKUP($B83,'[75]Rekap Realisasi Jan- Okt'!$A:$E,5,FALSE))))</f>
        <v>14170447998</v>
      </c>
      <c r="R83" s="243">
        <f t="shared" si="76"/>
        <v>281258</v>
      </c>
      <c r="S83" s="243">
        <f t="shared" si="77"/>
        <v>15.3754397934037</v>
      </c>
      <c r="T83" s="243">
        <f t="shared" si="78"/>
        <v>7611403996</v>
      </c>
      <c r="U83" s="244">
        <f t="shared" si="79"/>
        <v>0.65056212859693352</v>
      </c>
      <c r="V83" s="243">
        <f t="shared" si="96"/>
        <v>552644</v>
      </c>
      <c r="W83" s="243">
        <f t="shared" si="97"/>
        <v>30.211210167126964</v>
      </c>
      <c r="X83" s="243">
        <f t="shared" si="98"/>
        <v>14955651928</v>
      </c>
      <c r="Y83" s="244">
        <f t="shared" si="75"/>
        <v>0.48652061326447843</v>
      </c>
      <c r="Z83" s="268" t="s">
        <v>297</v>
      </c>
      <c r="AA83" s="249">
        <f>$AB83*($F83*0.98)</f>
        <v>274390.2</v>
      </c>
      <c r="AB83" s="286">
        <v>15</v>
      </c>
      <c r="AC83" s="249">
        <f>$AA83*$H83</f>
        <v>7425547592.4000006</v>
      </c>
      <c r="AD83" s="245" t="s">
        <v>241</v>
      </c>
      <c r="AE83" s="245" t="s">
        <v>241</v>
      </c>
      <c r="AF83" s="245" t="s">
        <v>241</v>
      </c>
      <c r="AG83" s="245" t="s">
        <v>241</v>
      </c>
      <c r="AH83" s="245" t="s">
        <v>241</v>
      </c>
      <c r="AI83" s="245" t="s">
        <v>241</v>
      </c>
      <c r="AJ83" s="245" t="s">
        <v>241</v>
      </c>
      <c r="AK83" s="245" t="s">
        <v>241</v>
      </c>
      <c r="AL83" s="245" t="s">
        <v>241</v>
      </c>
      <c r="AM83" s="245" t="s">
        <v>241</v>
      </c>
      <c r="AN83" s="245" t="s">
        <v>241</v>
      </c>
      <c r="AO83" s="245" t="s">
        <v>241</v>
      </c>
      <c r="AP83" s="245" t="s">
        <v>241</v>
      </c>
      <c r="AQ83" s="245" t="s">
        <v>241</v>
      </c>
      <c r="AR83" s="245" t="s">
        <v>241</v>
      </c>
      <c r="AS83" s="245" t="s">
        <v>241</v>
      </c>
      <c r="AT83" s="245" t="s">
        <v>241</v>
      </c>
      <c r="AU83" s="245" t="s">
        <v>241</v>
      </c>
      <c r="AV83" s="245" t="s">
        <v>241</v>
      </c>
      <c r="AW83" s="245" t="s">
        <v>241</v>
      </c>
      <c r="AX83" s="245" t="s">
        <v>241</v>
      </c>
      <c r="AY83" s="245" t="s">
        <v>241</v>
      </c>
      <c r="AZ83" s="245" t="s">
        <v>241</v>
      </c>
      <c r="BA83" s="245" t="s">
        <v>241</v>
      </c>
      <c r="BB83" s="246" t="s">
        <v>298</v>
      </c>
      <c r="BC83" s="267">
        <f>R83</f>
        <v>281258</v>
      </c>
      <c r="BD83" s="243">
        <f>BC83/($F83*0.98)</f>
        <v>15.3754397934037</v>
      </c>
      <c r="BE83" s="267">
        <f>T83</f>
        <v>7611403996</v>
      </c>
      <c r="BF83" s="245" t="s">
        <v>241</v>
      </c>
      <c r="BG83" s="245" t="s">
        <v>241</v>
      </c>
      <c r="BH83" s="245" t="s">
        <v>241</v>
      </c>
      <c r="BI83" s="245" t="s">
        <v>241</v>
      </c>
      <c r="BJ83" s="249" t="s">
        <v>241</v>
      </c>
      <c r="BK83" s="249" t="s">
        <v>241</v>
      </c>
      <c r="BL83" s="249" t="s">
        <v>241</v>
      </c>
      <c r="BM83" s="249" t="s">
        <v>241</v>
      </c>
      <c r="BN83" s="266" t="s">
        <v>299</v>
      </c>
      <c r="BO83" s="249">
        <f>R83</f>
        <v>281258</v>
      </c>
      <c r="BP83" s="249">
        <f>S83</f>
        <v>15.3754397934037</v>
      </c>
      <c r="BQ83" s="249">
        <f>T83</f>
        <v>7611403996</v>
      </c>
      <c r="BR83" s="249" t="s">
        <v>241</v>
      </c>
      <c r="BS83" s="249" t="s">
        <v>241</v>
      </c>
      <c r="BT83" s="249" t="s">
        <v>241</v>
      </c>
      <c r="BU83" s="249" t="s">
        <v>241</v>
      </c>
      <c r="BV83" s="249" t="s">
        <v>241</v>
      </c>
      <c r="BW83" s="249" t="s">
        <v>241</v>
      </c>
      <c r="BX83" s="249" t="s">
        <v>241</v>
      </c>
      <c r="BY83" s="249" t="s">
        <v>241</v>
      </c>
      <c r="BZ83" s="266" t="s">
        <v>299</v>
      </c>
      <c r="CA83" s="250">
        <f t="shared" si="94"/>
        <v>281258</v>
      </c>
      <c r="CB83" s="250">
        <f t="shared" si="94"/>
        <v>15.3754397934037</v>
      </c>
      <c r="CC83" s="250">
        <f t="shared" si="94"/>
        <v>7611403996</v>
      </c>
      <c r="CD83" s="249" t="s">
        <v>241</v>
      </c>
      <c r="CE83" s="249" t="s">
        <v>241</v>
      </c>
      <c r="CF83" s="249" t="s">
        <v>241</v>
      </c>
      <c r="CG83" s="249" t="s">
        <v>241</v>
      </c>
      <c r="CH83" s="243">
        <f>IF(ISNA(VLOOKUP($B83,[76]Sheet3!$B:$H,6,FALSE)),0,((VLOOKUP($B83,[76]Sheet3!$B:$H,6,FALSE))))</f>
        <v>107626</v>
      </c>
      <c r="CI83" s="243">
        <f t="shared" si="81"/>
        <v>5.765884495874853</v>
      </c>
      <c r="CJ83" s="243">
        <f>IF(ISNA(VLOOKUP($B83,[76]Sheet3!$B:$H,7,FALSE)),0,((VLOOKUP($B83,[76]Sheet3!$B:$H,7,FALSE))))</f>
        <v>2912574812</v>
      </c>
      <c r="CK83" s="244">
        <f>CJ83/N83</f>
        <v>0.13371566443488342</v>
      </c>
      <c r="CL83" s="266" t="s">
        <v>300</v>
      </c>
      <c r="CM83" s="249">
        <f t="shared" si="82"/>
        <v>74664</v>
      </c>
      <c r="CN83" s="266">
        <v>4</v>
      </c>
      <c r="CO83" s="249">
        <f t="shared" si="83"/>
        <v>2020557168</v>
      </c>
      <c r="CP83" s="266" t="s">
        <v>299</v>
      </c>
      <c r="CQ83" s="250">
        <f t="shared" si="84"/>
        <v>18666</v>
      </c>
      <c r="CR83" s="266">
        <v>1</v>
      </c>
      <c r="CS83" s="251">
        <f t="shared" si="85"/>
        <v>505139292</v>
      </c>
      <c r="CT83" s="249" t="s">
        <v>241</v>
      </c>
      <c r="CU83" s="252">
        <f t="shared" si="86"/>
        <v>0</v>
      </c>
      <c r="CV83" s="250">
        <v>0</v>
      </c>
      <c r="CW83" s="253">
        <f t="shared" si="87"/>
        <v>0</v>
      </c>
      <c r="CX83" s="243">
        <f>IF(ISNA(VLOOKUP($B83,'[77]Jan- Mei'!$B:$F,4,FALSE)),0,((VLOOKUP($B83,'[77]Jan- Mei'!$B:$F,4,FALSE))))</f>
        <v>201230</v>
      </c>
      <c r="CY83" s="243">
        <f t="shared" si="88"/>
        <v>10.780563591556842</v>
      </c>
      <c r="CZ83" s="243">
        <f>IF(ISNA(VLOOKUP($B83,'[77]Jan- Mei'!$B:$F,5,FALSE)),0,((VLOOKUP($B83,'[77]Jan- Mei'!$B:$F,5,FALSE))))</f>
        <v>5445686260</v>
      </c>
      <c r="DA83" s="243" t="e">
        <f>IF(ISNA(VLOOKUP($B83,#REF!,6,FALSE)),0,((VLOOKUP($B83,#REF!,6,FALSE))))</f>
        <v>#REF!</v>
      </c>
      <c r="DB83" s="243" t="e">
        <f t="shared" si="89"/>
        <v>#REF!</v>
      </c>
      <c r="DC83" s="243" t="e">
        <f>IF(ISNA(VLOOKUP($B83,#REF!,7,FALSE)),0,((VLOOKUP($B83,#REF!,7,FALSE))))</f>
        <v>#REF!</v>
      </c>
      <c r="DD83" s="244" t="e">
        <f t="shared" si="92"/>
        <v>#REF!</v>
      </c>
      <c r="DE83" s="288" t="str">
        <f>IF(ISNA(VLOOKUP($B83,'[78]REAL SD BULAN'!$B:$AD,18,FALSE)),0,((VLOOKUP($B83,'[78]REAL SD BULAN'!$B:$AD,18,FALSE))))</f>
        <v>Adanya kekurangan Poly Cetak Clopidogrel baru datang : 15 april 2021</v>
      </c>
      <c r="DF83" s="249">
        <f>IF(ISNA(VLOOKUP($B83,'[78]REAL SD BULAN'!$B:$AD,19,FALSE)),0,((VLOOKUP($B83,'[78]REAL SD BULAN'!$B:$AD,19,FALSE))))</f>
        <v>74664</v>
      </c>
      <c r="DG83" s="249">
        <f>IF(ISNA(VLOOKUP($B83,'[78]REAL SD BULAN'!$B:$AD,20,FALSE)),0,((VLOOKUP($B83,'[78]REAL SD BULAN'!$B:$AD,20,FALSE))))</f>
        <v>4</v>
      </c>
      <c r="DH83" s="249">
        <f>IF(ISNA(VLOOKUP($B83,'[78]REAL SD BULAN'!$B:$AD,21,FALSE)),0,((VLOOKUP($B83,'[78]REAL SD BULAN'!$B:$AD,21,FALSE))))</f>
        <v>2020557168</v>
      </c>
      <c r="DI83" s="249" t="s">
        <v>241</v>
      </c>
      <c r="DJ83" s="249">
        <f>DK83*CR83</f>
        <v>0</v>
      </c>
      <c r="DK83" s="250">
        <v>0</v>
      </c>
      <c r="DL83" s="249" t="s">
        <v>241</v>
      </c>
      <c r="DM83" s="266" t="s">
        <v>301</v>
      </c>
      <c r="DN83" s="250">
        <f>DO83*F83</f>
        <v>18666</v>
      </c>
      <c r="DO83" s="251">
        <v>1</v>
      </c>
      <c r="DP83" s="251">
        <f t="shared" si="95"/>
        <v>505139292</v>
      </c>
      <c r="DQ83" s="249" t="s">
        <v>241</v>
      </c>
      <c r="DR83" s="252">
        <f>DS83*CR83</f>
        <v>0</v>
      </c>
      <c r="DS83" s="250">
        <v>0</v>
      </c>
      <c r="DT83" s="253" t="s">
        <v>241</v>
      </c>
      <c r="DU83" s="269" t="str">
        <f>IF(ISNA(VLOOKUP($B83,'[79]Evaluasi Pesanan Jan- Feb'!$B:$BG,30,FALSE)),0,((VLOOKUP($B83,'[79]Evaluasi Pesanan Jan- Feb'!$B:$BG,30,FALSE))))</f>
        <v>Belum Di lakukan Trial dengan Fasilitas Plant Banjaran masih tahap persiapan Dok</v>
      </c>
      <c r="DV83" s="269" t="str">
        <f>IF(ISNA(VLOOKUP($B83,'[79]Evaluasi Pesanan Jan- Feb'!$B:$BG,41,FALSE)),0,((VLOOKUP($B83,'[79]Evaluasi Pesanan Jan- Feb'!$B:$BG,41,FALSE))))</f>
        <v>Baru dilakukan trial dengan menggunakan fasilitas banjaran tgl. 1 Feb 2021  acc untuk dilakukan proses batch berikutnya dan bahan baku opadry II red baru datang 18 Feb 2021</v>
      </c>
    </row>
    <row r="84" spans="1:126" s="221" customFormat="1" ht="32" x14ac:dyDescent="0.2">
      <c r="A84" s="237">
        <f t="shared" si="64"/>
        <v>81</v>
      </c>
      <c r="B84" s="241">
        <v>11001483</v>
      </c>
      <c r="C84" s="404" t="s">
        <v>547</v>
      </c>
      <c r="D84" s="280" t="s">
        <v>346</v>
      </c>
      <c r="E84" s="243">
        <v>1</v>
      </c>
      <c r="F84" s="260">
        <v>13333</v>
      </c>
      <c r="G84" s="281" t="s">
        <v>252</v>
      </c>
      <c r="H84" s="242">
        <v>6628</v>
      </c>
      <c r="I84" s="243">
        <f>IF(ISNA(VLOOKUP($B84,'[74]Pesanan '!$A:$AE,28,FALSE)),0,((VLOOKUP($B84,'[74]Pesanan '!$A:$AE,28,FALSE))))</f>
        <v>77105</v>
      </c>
      <c r="J84" s="243">
        <f t="shared" si="72"/>
        <v>5.9010403831524361</v>
      </c>
      <c r="K84" s="243">
        <f>IF(ISNA(VLOOKUP($B84,'[74]Pesanan '!$A:$AE,29,FALSE)),0,((VLOOKUP($B84,'[74]Pesanan '!$A:$AE,29,FALSE))))</f>
        <v>511051940</v>
      </c>
      <c r="L84" s="243">
        <f>IF(ISNA(VLOOKUP($B84,'[74]Pesanan '!$A:$AE,30,FALSE)),0,((VLOOKUP($B84,'[74]Pesanan '!$A:$AE,30,FALSE))))</f>
        <v>77105</v>
      </c>
      <c r="M84" s="243">
        <f t="shared" si="73"/>
        <v>5.9010403831524361</v>
      </c>
      <c r="N84" s="243">
        <f>IF(ISNA(VLOOKUP($B84,'[74]Pesanan '!$A:$AE,31,FALSE)),0,((VLOOKUP($B84,'[74]Pesanan '!$A:$AE,31,FALSE))))</f>
        <v>511051940</v>
      </c>
      <c r="O84" s="243">
        <f>IF(ISNA(VLOOKUP($B84,'[75]Rekap Realisasi Jan- Okt'!$A:$E,4,FALSE)),0,((VLOOKUP($B84,'[75]Rekap Realisasi Jan- Okt'!$A:$E,4,FALSE))))</f>
        <v>38105</v>
      </c>
      <c r="P84" s="243">
        <f t="shared" si="71"/>
        <v>2.9162718863889965</v>
      </c>
      <c r="Q84" s="243">
        <f>IF(ISNA(VLOOKUP($B84,'[75]Rekap Realisasi Jan- Okt'!$A:$E,5,FALSE)),0,((VLOOKUP($B84,'[75]Rekap Realisasi Jan- Okt'!$A:$E,5,FALSE))))</f>
        <v>252559940</v>
      </c>
      <c r="R84" s="243">
        <f t="shared" si="76"/>
        <v>39000</v>
      </c>
      <c r="S84" s="243">
        <f t="shared" si="77"/>
        <v>2.9847684967634396</v>
      </c>
      <c r="T84" s="243">
        <f t="shared" si="78"/>
        <v>258492000</v>
      </c>
      <c r="U84" s="244">
        <f t="shared" si="79"/>
        <v>0.49419622592568574</v>
      </c>
      <c r="V84" s="243">
        <f t="shared" si="96"/>
        <v>39000</v>
      </c>
      <c r="W84" s="243">
        <f t="shared" si="97"/>
        <v>2.9847684967634396</v>
      </c>
      <c r="X84" s="243">
        <f t="shared" si="98"/>
        <v>258492000</v>
      </c>
      <c r="Y84" s="244">
        <f t="shared" si="75"/>
        <v>0.49419622592568574</v>
      </c>
      <c r="Z84" s="244"/>
      <c r="AA84" s="244"/>
      <c r="AB84" s="244"/>
      <c r="AC84" s="244"/>
      <c r="AD84" s="245" t="s">
        <v>241</v>
      </c>
      <c r="AE84" s="245" t="s">
        <v>241</v>
      </c>
      <c r="AF84" s="245" t="s">
        <v>241</v>
      </c>
      <c r="AG84" s="245" t="s">
        <v>241</v>
      </c>
      <c r="AH84" s="245" t="s">
        <v>241</v>
      </c>
      <c r="AI84" s="245" t="s">
        <v>241</v>
      </c>
      <c r="AJ84" s="245" t="s">
        <v>241</v>
      </c>
      <c r="AK84" s="245" t="s">
        <v>241</v>
      </c>
      <c r="AL84" s="244"/>
      <c r="AM84" s="244"/>
      <c r="AN84" s="244"/>
      <c r="AO84" s="244"/>
      <c r="AP84" s="245" t="s">
        <v>241</v>
      </c>
      <c r="AQ84" s="245" t="s">
        <v>241</v>
      </c>
      <c r="AR84" s="245" t="s">
        <v>241</v>
      </c>
      <c r="AS84" s="245" t="s">
        <v>241</v>
      </c>
      <c r="AT84" s="245" t="s">
        <v>241</v>
      </c>
      <c r="AU84" s="245" t="s">
        <v>241</v>
      </c>
      <c r="AV84" s="245" t="s">
        <v>241</v>
      </c>
      <c r="AW84" s="245" t="s">
        <v>241</v>
      </c>
      <c r="AX84" s="245" t="s">
        <v>241</v>
      </c>
      <c r="AY84" s="245" t="s">
        <v>241</v>
      </c>
      <c r="AZ84" s="245" t="s">
        <v>241</v>
      </c>
      <c r="BA84" s="245" t="s">
        <v>241</v>
      </c>
      <c r="BB84" s="245" t="s">
        <v>241</v>
      </c>
      <c r="BC84" s="245" t="s">
        <v>241</v>
      </c>
      <c r="BD84" s="245" t="s">
        <v>241</v>
      </c>
      <c r="BE84" s="245" t="s">
        <v>241</v>
      </c>
      <c r="BF84" s="245" t="s">
        <v>241</v>
      </c>
      <c r="BG84" s="245" t="s">
        <v>241</v>
      </c>
      <c r="BH84" s="245" t="s">
        <v>241</v>
      </c>
      <c r="BI84" s="245" t="s">
        <v>241</v>
      </c>
      <c r="BJ84" s="249" t="s">
        <v>241</v>
      </c>
      <c r="BK84" s="249" t="s">
        <v>241</v>
      </c>
      <c r="BL84" s="249" t="s">
        <v>241</v>
      </c>
      <c r="BM84" s="249" t="s">
        <v>241</v>
      </c>
      <c r="BN84" s="249" t="s">
        <v>241</v>
      </c>
      <c r="BO84" s="249" t="s">
        <v>241</v>
      </c>
      <c r="BP84" s="249" t="s">
        <v>241</v>
      </c>
      <c r="BQ84" s="249" t="s">
        <v>241</v>
      </c>
      <c r="BR84" s="249" t="s">
        <v>241</v>
      </c>
      <c r="BS84" s="249" t="s">
        <v>241</v>
      </c>
      <c r="BT84" s="249" t="s">
        <v>241</v>
      </c>
      <c r="BU84" s="249" t="s">
        <v>241</v>
      </c>
      <c r="BV84" s="249" t="s">
        <v>241</v>
      </c>
      <c r="BW84" s="249" t="s">
        <v>241</v>
      </c>
      <c r="BX84" s="249" t="s">
        <v>241</v>
      </c>
      <c r="BY84" s="249" t="s">
        <v>241</v>
      </c>
      <c r="BZ84" s="249" t="s">
        <v>241</v>
      </c>
      <c r="CA84" s="249" t="s">
        <v>241</v>
      </c>
      <c r="CB84" s="249" t="s">
        <v>241</v>
      </c>
      <c r="CC84" s="249" t="s">
        <v>241</v>
      </c>
      <c r="CD84" s="249" t="s">
        <v>241</v>
      </c>
      <c r="CE84" s="249" t="s">
        <v>241</v>
      </c>
      <c r="CF84" s="249" t="s">
        <v>241</v>
      </c>
      <c r="CG84" s="249" t="s">
        <v>241</v>
      </c>
      <c r="CH84" s="243">
        <f>IF(ISNA(VLOOKUP($B84,[76]Sheet3!$B:$H,6,FALSE)),0,((VLOOKUP($B84,[76]Sheet3!$B:$H,6,FALSE))))</f>
        <v>38105</v>
      </c>
      <c r="CI84" s="243">
        <f t="shared" si="81"/>
        <v>2.8579464486612167</v>
      </c>
      <c r="CJ84" s="243">
        <f>IF(ISNA(VLOOKUP($B84,[76]Sheet3!$B:$H,7,FALSE)),0,((VLOOKUP($B84,[76]Sheet3!$B:$H,7,FALSE))))</f>
        <v>252559940</v>
      </c>
      <c r="CK84" s="244">
        <v>0</v>
      </c>
      <c r="CL84" s="249" t="s">
        <v>241</v>
      </c>
      <c r="CM84" s="249">
        <f t="shared" si="82"/>
        <v>0</v>
      </c>
      <c r="CN84" s="249"/>
      <c r="CO84" s="249">
        <f t="shared" si="83"/>
        <v>0</v>
      </c>
      <c r="CP84" s="249" t="s">
        <v>241</v>
      </c>
      <c r="CQ84" s="250">
        <f t="shared" si="84"/>
        <v>0</v>
      </c>
      <c r="CR84" s="249"/>
      <c r="CS84" s="251">
        <f t="shared" si="85"/>
        <v>0</v>
      </c>
      <c r="CT84" s="249" t="s">
        <v>241</v>
      </c>
      <c r="CU84" s="252">
        <f t="shared" si="86"/>
        <v>0</v>
      </c>
      <c r="CV84" s="274"/>
      <c r="CW84" s="271">
        <f t="shared" si="87"/>
        <v>0</v>
      </c>
      <c r="CX84" s="243">
        <f>IF(ISNA(VLOOKUP($B84,'[77]Jan- Mei'!$B:$F,4,FALSE)),0,((VLOOKUP($B84,'[77]Jan- Mei'!$B:$F,4,FALSE))))</f>
        <v>38105</v>
      </c>
      <c r="CY84" s="243">
        <f t="shared" si="88"/>
        <v>2.8579464486612167</v>
      </c>
      <c r="CZ84" s="243">
        <f>IF(ISNA(VLOOKUP($B84,'[77]Jan- Mei'!$B:$F,5,FALSE)),0,((VLOOKUP($B84,'[77]Jan- Mei'!$B:$F,5,FALSE))))</f>
        <v>252559940</v>
      </c>
      <c r="DA84" s="243" t="e">
        <f>IF(ISNA(VLOOKUP($B84,#REF!,6,FALSE)),0,((VLOOKUP($B84,#REF!,6,FALSE))))</f>
        <v>#REF!</v>
      </c>
      <c r="DB84" s="243" t="e">
        <f t="shared" si="89"/>
        <v>#REF!</v>
      </c>
      <c r="DC84" s="243" t="e">
        <f>IF(ISNA(VLOOKUP($B84,#REF!,7,FALSE)),0,((VLOOKUP($B84,#REF!,7,FALSE))))</f>
        <v>#REF!</v>
      </c>
      <c r="DD84" s="244" t="e">
        <f t="shared" si="92"/>
        <v>#REF!</v>
      </c>
      <c r="DE84" s="254" t="str">
        <f>IF(ISNA(VLOOKUP($B84,'[78]REAL SD BULAN'!$B:$AD,18,FALSE)),0,((VLOOKUP($B84,'[78]REAL SD BULAN'!$B:$AD,18,FALSE))))</f>
        <v>-</v>
      </c>
      <c r="DF84" s="249">
        <f>IF(ISNA(VLOOKUP($B84,'[78]REAL SD BULAN'!$B:$AD,19,FALSE)),0,((VLOOKUP($B84,'[78]REAL SD BULAN'!$B:$AD,19,FALSE))))</f>
        <v>0</v>
      </c>
      <c r="DG84" s="249">
        <f>IF(ISNA(VLOOKUP($B84,'[78]REAL SD BULAN'!$B:$AD,20,FALSE)),0,((VLOOKUP($B84,'[78]REAL SD BULAN'!$B:$AD,20,FALSE))))</f>
        <v>0</v>
      </c>
      <c r="DH84" s="249">
        <f>IF(ISNA(VLOOKUP($B84,'[78]REAL SD BULAN'!$B:$AD,21,FALSE)),0,((VLOOKUP($B84,'[78]REAL SD BULAN'!$B:$AD,21,FALSE))))</f>
        <v>0</v>
      </c>
      <c r="DI84" s="249" t="s">
        <v>241</v>
      </c>
      <c r="DJ84" s="249">
        <f>DK84*CR84</f>
        <v>0</v>
      </c>
      <c r="DK84" s="249">
        <v>0</v>
      </c>
      <c r="DL84" s="249">
        <v>0</v>
      </c>
      <c r="DM84" s="249" t="s">
        <v>241</v>
      </c>
      <c r="DN84" s="250" t="e">
        <f>DO84*F84</f>
        <v>#REF!</v>
      </c>
      <c r="DO84" s="251" t="e">
        <f>CY84-DB84</f>
        <v>#REF!</v>
      </c>
      <c r="DP84" s="251" t="e">
        <f t="shared" si="95"/>
        <v>#REF!</v>
      </c>
      <c r="DQ84" s="249" t="s">
        <v>241</v>
      </c>
      <c r="DR84" s="249">
        <f>DS84*CZ84</f>
        <v>0</v>
      </c>
      <c r="DS84" s="249">
        <v>0</v>
      </c>
      <c r="DT84" s="249">
        <v>0</v>
      </c>
      <c r="DU84" s="269" t="str">
        <f>IF(ISNA(VLOOKUP($B84,'[79]Evaluasi Pesanan Jan- Feb'!$B:$BG,30,FALSE)),0,((VLOOKUP($B84,'[79]Evaluasi Pesanan Jan- Feb'!$B:$BG,30,FALSE))))</f>
        <v>Barang sudah di DO di Desember karena ada permintaan penambahan barcode di dus sehingga barang dari NDC ditarik kembali dan selanjutnya dilakukan pengiriman ulang</v>
      </c>
      <c r="DV84" s="256" t="str">
        <f>IF(ISNA(VLOOKUP($B84,'[79]Evaluasi Pesanan Jan- Feb'!$B:$BG,30,FALSE)),0,((VLOOKUP($B84,'[79]Evaluasi Pesanan Jan- Feb'!$B:$BG,30,FALSE))))</f>
        <v>Barang sudah di DO di Desember karena ada permintaan penambahan barcode di dus sehingga barang dari NDC ditarik kembali dan selanjutnya dilakukan pengiriman ulang</v>
      </c>
    </row>
    <row r="85" spans="1:126" s="223" customFormat="1" ht="70" x14ac:dyDescent="0.2">
      <c r="A85" s="237">
        <f t="shared" si="64"/>
        <v>82</v>
      </c>
      <c r="B85" s="241">
        <v>11001517</v>
      </c>
      <c r="C85" s="404" t="s">
        <v>540</v>
      </c>
      <c r="D85" s="280" t="s">
        <v>346</v>
      </c>
      <c r="E85" s="243">
        <v>1</v>
      </c>
      <c r="F85" s="260">
        <v>15000</v>
      </c>
      <c r="G85" s="281" t="s">
        <v>252</v>
      </c>
      <c r="H85" s="242">
        <v>1</v>
      </c>
      <c r="I85" s="243">
        <f>IF(ISNA(VLOOKUP($B85,'[74]Pesanan '!$A:$AE,28,FALSE)),0,((VLOOKUP($B85,'[74]Pesanan '!$A:$AE,28,FALSE))))</f>
        <v>59106</v>
      </c>
      <c r="J85" s="243">
        <f t="shared" si="72"/>
        <v>4.0208163265306123</v>
      </c>
      <c r="K85" s="243">
        <f>IF(ISNA(VLOOKUP($B85,'[74]Pesanan '!$A:$AE,29,FALSE)),0,((VLOOKUP($B85,'[74]Pesanan '!$A:$AE,29,FALSE))))</f>
        <v>350912322</v>
      </c>
      <c r="L85" s="243">
        <f>IF(ISNA(VLOOKUP($B85,'[74]Pesanan '!$A:$AE,30,FALSE)),0,((VLOOKUP($B85,'[74]Pesanan '!$A:$AE,30,FALSE))))</f>
        <v>59106</v>
      </c>
      <c r="M85" s="243">
        <f t="shared" si="73"/>
        <v>4.0208163265306123</v>
      </c>
      <c r="N85" s="243">
        <f>IF(ISNA(VLOOKUP($B85,'[74]Pesanan '!$A:$AE,31,FALSE)),0,((VLOOKUP($B85,'[74]Pesanan '!$A:$AE,31,FALSE))))</f>
        <v>350912322</v>
      </c>
      <c r="O85" s="243">
        <f>IF(ISNA(VLOOKUP($B85,'[75]Rekap Realisasi Jan- Okt'!$A:$E,4,FALSE)),0,((VLOOKUP($B85,'[75]Rekap Realisasi Jan- Okt'!$A:$E,4,FALSE))))</f>
        <v>29782</v>
      </c>
      <c r="P85" s="243">
        <f t="shared" si="71"/>
        <v>2.0259863945578229</v>
      </c>
      <c r="Q85" s="243">
        <f>IF(ISNA(VLOOKUP($B85,'[75]Rekap Realisasi Jan- Okt'!$A:$E,5,FALSE)),0,((VLOOKUP($B85,'[75]Rekap Realisasi Jan- Okt'!$A:$E,5,FALSE))))</f>
        <v>176815734</v>
      </c>
      <c r="R85" s="243">
        <f t="shared" si="76"/>
        <v>29324</v>
      </c>
      <c r="S85" s="243">
        <f t="shared" si="77"/>
        <v>1.9948299319727893</v>
      </c>
      <c r="T85" s="243">
        <f t="shared" si="78"/>
        <v>174096588</v>
      </c>
      <c r="U85" s="244">
        <f t="shared" si="79"/>
        <v>0.50387439515446819</v>
      </c>
      <c r="V85" s="243">
        <f t="shared" si="96"/>
        <v>29324</v>
      </c>
      <c r="W85" s="243">
        <f t="shared" si="97"/>
        <v>1.9948299319727893</v>
      </c>
      <c r="X85" s="243">
        <f t="shared" si="98"/>
        <v>174096588</v>
      </c>
      <c r="Y85" s="244">
        <f t="shared" si="75"/>
        <v>0.50387439515446819</v>
      </c>
      <c r="Z85" s="268" t="s">
        <v>527</v>
      </c>
      <c r="AA85" s="249">
        <f>$AB85*($F85*0.98)</f>
        <v>29400</v>
      </c>
      <c r="AB85" s="286">
        <v>2</v>
      </c>
      <c r="AC85" s="249">
        <f>$AA85*$H85</f>
        <v>29400</v>
      </c>
      <c r="AD85" s="245" t="s">
        <v>241</v>
      </c>
      <c r="AE85" s="245" t="s">
        <v>241</v>
      </c>
      <c r="AF85" s="245" t="s">
        <v>241</v>
      </c>
      <c r="AG85" s="245" t="s">
        <v>241</v>
      </c>
      <c r="AH85" s="245" t="s">
        <v>241</v>
      </c>
      <c r="AI85" s="245" t="s">
        <v>241</v>
      </c>
      <c r="AJ85" s="245" t="s">
        <v>241</v>
      </c>
      <c r="AK85" s="245" t="s">
        <v>241</v>
      </c>
      <c r="AL85" s="268" t="s">
        <v>527</v>
      </c>
      <c r="AM85" s="249">
        <f>AN85*(F85*0.98)</f>
        <v>29400</v>
      </c>
      <c r="AN85" s="286">
        <v>2</v>
      </c>
      <c r="AO85" s="249">
        <f>AM85*H85</f>
        <v>29400</v>
      </c>
      <c r="AP85" s="245" t="s">
        <v>241</v>
      </c>
      <c r="AQ85" s="245" t="s">
        <v>241</v>
      </c>
      <c r="AR85" s="245" t="s">
        <v>241</v>
      </c>
      <c r="AS85" s="245" t="s">
        <v>241</v>
      </c>
      <c r="AT85" s="245" t="s">
        <v>241</v>
      </c>
      <c r="AU85" s="245" t="s">
        <v>241</v>
      </c>
      <c r="AV85" s="245" t="s">
        <v>241</v>
      </c>
      <c r="AW85" s="245" t="s">
        <v>241</v>
      </c>
      <c r="AX85" s="245" t="s">
        <v>241</v>
      </c>
      <c r="AY85" s="245" t="s">
        <v>241</v>
      </c>
      <c r="AZ85" s="245" t="s">
        <v>241</v>
      </c>
      <c r="BA85" s="245" t="s">
        <v>241</v>
      </c>
      <c r="BB85" s="245" t="s">
        <v>241</v>
      </c>
      <c r="BC85" s="245" t="s">
        <v>241</v>
      </c>
      <c r="BD85" s="245" t="s">
        <v>241</v>
      </c>
      <c r="BE85" s="245" t="s">
        <v>241</v>
      </c>
      <c r="BF85" s="245" t="s">
        <v>241</v>
      </c>
      <c r="BG85" s="245" t="s">
        <v>241</v>
      </c>
      <c r="BH85" s="245" t="s">
        <v>241</v>
      </c>
      <c r="BI85" s="245" t="s">
        <v>241</v>
      </c>
      <c r="BJ85" s="249" t="s">
        <v>241</v>
      </c>
      <c r="BK85" s="249" t="s">
        <v>241</v>
      </c>
      <c r="BL85" s="249" t="s">
        <v>241</v>
      </c>
      <c r="BM85" s="249" t="s">
        <v>241</v>
      </c>
      <c r="BN85" s="249" t="s">
        <v>241</v>
      </c>
      <c r="BO85" s="249" t="s">
        <v>241</v>
      </c>
      <c r="BP85" s="249" t="s">
        <v>241</v>
      </c>
      <c r="BQ85" s="249" t="s">
        <v>241</v>
      </c>
      <c r="BR85" s="249" t="s">
        <v>241</v>
      </c>
      <c r="BS85" s="249" t="s">
        <v>241</v>
      </c>
      <c r="BT85" s="249" t="s">
        <v>241</v>
      </c>
      <c r="BU85" s="249">
        <f>H85</f>
        <v>1</v>
      </c>
      <c r="BV85" s="249" t="s">
        <v>241</v>
      </c>
      <c r="BW85" s="249" t="s">
        <v>241</v>
      </c>
      <c r="BX85" s="249" t="s">
        <v>241</v>
      </c>
      <c r="BY85" s="249" t="s">
        <v>241</v>
      </c>
      <c r="BZ85" s="249" t="s">
        <v>241</v>
      </c>
      <c r="CA85" s="249" t="s">
        <v>241</v>
      </c>
      <c r="CB85" s="249" t="s">
        <v>241</v>
      </c>
      <c r="CC85" s="249" t="s">
        <v>241</v>
      </c>
      <c r="CD85" s="249" t="s">
        <v>541</v>
      </c>
      <c r="CE85" s="249">
        <f>R85</f>
        <v>29324</v>
      </c>
      <c r="CF85" s="249">
        <f>S85</f>
        <v>1.9948299319727893</v>
      </c>
      <c r="CG85" s="249">
        <f>T85</f>
        <v>174096588</v>
      </c>
      <c r="CH85" s="243">
        <f>IF(ISNA(VLOOKUP($B85,[76]Sheet3!$B:$H,6,FALSE)),0,((VLOOKUP($B85,[76]Sheet3!$B:$H,6,FALSE))))</f>
        <v>0</v>
      </c>
      <c r="CI85" s="243">
        <f t="shared" si="81"/>
        <v>0</v>
      </c>
      <c r="CJ85" s="243">
        <f>IF(ISNA(VLOOKUP($B85,[76]Sheet3!$B:$H,7,FALSE)),0,((VLOOKUP($B85,[76]Sheet3!$B:$H,7,FALSE))))</f>
        <v>0</v>
      </c>
      <c r="CK85" s="244">
        <f>CJ85/N85</f>
        <v>0</v>
      </c>
      <c r="CL85" s="266" t="s">
        <v>542</v>
      </c>
      <c r="CM85" s="249">
        <f t="shared" si="82"/>
        <v>15000</v>
      </c>
      <c r="CN85" s="249">
        <v>1</v>
      </c>
      <c r="CO85" s="249">
        <f t="shared" si="83"/>
        <v>15000</v>
      </c>
      <c r="CP85" s="249" t="s">
        <v>241</v>
      </c>
      <c r="CQ85" s="250">
        <f t="shared" si="84"/>
        <v>0</v>
      </c>
      <c r="CR85" s="249"/>
      <c r="CS85" s="251">
        <f t="shared" si="85"/>
        <v>0</v>
      </c>
      <c r="CT85" s="249" t="s">
        <v>241</v>
      </c>
      <c r="CU85" s="252">
        <f t="shared" si="86"/>
        <v>0</v>
      </c>
      <c r="CV85" s="274"/>
      <c r="CW85" s="253">
        <f t="shared" si="87"/>
        <v>0</v>
      </c>
      <c r="CX85" s="243">
        <f>IF(ISNA(VLOOKUP($B85,'[77]Jan- Mei'!$B:$F,4,FALSE)),0,((VLOOKUP($B85,'[77]Jan- Mei'!$B:$F,4,FALSE))))</f>
        <v>29106</v>
      </c>
      <c r="CY85" s="243">
        <f t="shared" si="88"/>
        <v>1.9403999999999999</v>
      </c>
      <c r="CZ85" s="243">
        <f>IF(ISNA(VLOOKUP($B85,'[77]Jan- Mei'!$B:$F,5,FALSE)),0,((VLOOKUP($B85,'[77]Jan- Mei'!$B:$F,5,FALSE))))</f>
        <v>29106</v>
      </c>
      <c r="DA85" s="243" t="e">
        <f>IF(ISNA(VLOOKUP($B85,#REF!,6,FALSE)),0,((VLOOKUP($B85,#REF!,6,FALSE))))</f>
        <v>#REF!</v>
      </c>
      <c r="DB85" s="243" t="e">
        <f t="shared" si="89"/>
        <v>#REF!</v>
      </c>
      <c r="DC85" s="243" t="e">
        <f>IF(ISNA(VLOOKUP($B85,#REF!,7,FALSE)),0,((VLOOKUP($B85,#REF!,7,FALSE))))</f>
        <v>#REF!</v>
      </c>
      <c r="DD85" s="244" t="e">
        <f t="shared" si="92"/>
        <v>#REF!</v>
      </c>
      <c r="DE85" s="288" t="str">
        <f>IF(ISNA(VLOOKUP($B85,'[78]REAL SD BULAN'!$B:$AD,18,FALSE)),0,((VLOOKUP($B85,'[78]REAL SD BULAN'!$B:$AD,18,FALSE))))</f>
        <v>Bahan Baku Bentonite baru ada keputusan bisa di pakai : 5 Mei 2021 dan bahan kemas ETIKET STIKER DEPAN MAGASIDA 60 MLbaru datang : 28 Aprili 2021</v>
      </c>
      <c r="DF85" s="249">
        <f>IF(ISNA(VLOOKUP($B85,'[78]REAL SD BULAN'!$B:$AD,19,FALSE)),0,((VLOOKUP($B85,'[78]REAL SD BULAN'!$B:$AD,19,FALSE))))</f>
        <v>15000</v>
      </c>
      <c r="DG85" s="249">
        <f>IF(ISNA(VLOOKUP($B85,'[78]REAL SD BULAN'!$B:$AD,20,FALSE)),0,((VLOOKUP($B85,'[78]REAL SD BULAN'!$B:$AD,20,FALSE))))</f>
        <v>1</v>
      </c>
      <c r="DH85" s="249">
        <f>IF(ISNA(VLOOKUP($B85,'[78]REAL SD BULAN'!$B:$AD,21,FALSE)),0,((VLOOKUP($B85,'[78]REAL SD BULAN'!$B:$AD,21,FALSE))))</f>
        <v>15000</v>
      </c>
      <c r="DI85" s="266" t="s">
        <v>543</v>
      </c>
      <c r="DJ85" s="249" t="e">
        <f>DK85*F85</f>
        <v>#REF!</v>
      </c>
      <c r="DK85" s="249" t="e">
        <f>CY85-DB85</f>
        <v>#REF!</v>
      </c>
      <c r="DL85" s="249" t="e">
        <f>DJ85*H85</f>
        <v>#REF!</v>
      </c>
      <c r="DM85" s="249" t="s">
        <v>241</v>
      </c>
      <c r="DN85" s="250">
        <v>0</v>
      </c>
      <c r="DO85" s="251">
        <v>0</v>
      </c>
      <c r="DP85" s="251">
        <f t="shared" si="95"/>
        <v>0</v>
      </c>
      <c r="DQ85" s="249" t="s">
        <v>241</v>
      </c>
      <c r="DR85" s="249">
        <f>DS85*CZ85</f>
        <v>0</v>
      </c>
      <c r="DS85" s="249">
        <v>0</v>
      </c>
      <c r="DT85" s="249">
        <v>0</v>
      </c>
      <c r="DU85" s="256">
        <f>IF(ISNA(VLOOKUP($B85,'[79]Evaluasi Pesanan Jan- Feb'!$B:$BG,30,FALSE)),0,((VLOOKUP($B85,'[79]Evaluasi Pesanan Jan- Feb'!$B:$BG,30,FALSE))))</f>
        <v>0</v>
      </c>
      <c r="DV85" s="256">
        <f>IF(ISNA(VLOOKUP($B85,'[79]Evaluasi Pesanan Jan- Feb'!$B:$BG,30,FALSE)),0,((VLOOKUP($B85,'[79]Evaluasi Pesanan Jan- Feb'!$B:$BG,30,FALSE))))</f>
        <v>0</v>
      </c>
    </row>
    <row r="86" spans="1:126" s="223" customFormat="1" ht="24.75" customHeight="1" x14ac:dyDescent="0.2">
      <c r="A86" s="237">
        <f t="shared" si="64"/>
        <v>83</v>
      </c>
      <c r="B86" s="257">
        <v>11000233</v>
      </c>
      <c r="C86" s="404" t="s">
        <v>142</v>
      </c>
      <c r="D86" s="259" t="s">
        <v>236</v>
      </c>
      <c r="E86" s="260">
        <v>100</v>
      </c>
      <c r="F86" s="260">
        <v>22400</v>
      </c>
      <c r="G86" s="241" t="s">
        <v>56</v>
      </c>
      <c r="H86" s="242">
        <v>16270</v>
      </c>
      <c r="I86" s="243">
        <f>IF(ISNA(VLOOKUP($B86,'[74]Pesanan '!$A:$AE,28,FALSE)),0,((VLOOKUP($B86,'[74]Pesanan '!$A:$AE,28,FALSE))))</f>
        <v>166477</v>
      </c>
      <c r="J86" s="243">
        <f t="shared" si="72"/>
        <v>7.5836825801749272</v>
      </c>
      <c r="K86" s="243">
        <f>IF(ISNA(VLOOKUP($B86,'[74]Pesanan '!$A:$AE,29,FALSE)),0,((VLOOKUP($B86,'[74]Pesanan '!$A:$AE,29,FALSE))))</f>
        <v>2708580790</v>
      </c>
      <c r="L86" s="243">
        <f>IF(ISNA(VLOOKUP($B86,'[74]Pesanan '!$A:$AE,30,FALSE)),0,((VLOOKUP($B86,'[74]Pesanan '!$A:$AE,30,FALSE))))</f>
        <v>166477</v>
      </c>
      <c r="M86" s="243">
        <f t="shared" si="73"/>
        <v>7.5836825801749272</v>
      </c>
      <c r="N86" s="243">
        <f>IF(ISNA(VLOOKUP($B86,'[74]Pesanan '!$A:$AE,31,FALSE)),0,((VLOOKUP($B86,'[74]Pesanan '!$A:$AE,31,FALSE))))</f>
        <v>2708580790</v>
      </c>
      <c r="O86" s="243">
        <f>IF(ISNA(VLOOKUP($B86,'[75]Rekap Realisasi Jan- Okt'!$A:$E,4,FALSE)),0,((VLOOKUP($B86,'[75]Rekap Realisasi Jan- Okt'!$A:$E,4,FALSE))))</f>
        <v>87156</v>
      </c>
      <c r="P86" s="243">
        <f t="shared" si="71"/>
        <v>3.9702988338192422</v>
      </c>
      <c r="Q86" s="243">
        <f>IF(ISNA(VLOOKUP($B86,'[75]Rekap Realisasi Jan- Okt'!$A:$E,5,FALSE)),0,((VLOOKUP($B86,'[75]Rekap Realisasi Jan- Okt'!$A:$E,5,FALSE))))</f>
        <v>1418028120</v>
      </c>
      <c r="R86" s="243">
        <f t="shared" si="76"/>
        <v>79321</v>
      </c>
      <c r="S86" s="243">
        <f t="shared" si="77"/>
        <v>3.613383746355685</v>
      </c>
      <c r="T86" s="243">
        <f t="shared" si="78"/>
        <v>1290552670</v>
      </c>
      <c r="U86" s="244">
        <f t="shared" si="79"/>
        <v>0.5235317791646894</v>
      </c>
      <c r="V86" s="243">
        <f t="shared" si="96"/>
        <v>79321</v>
      </c>
      <c r="W86" s="243">
        <f t="shared" si="97"/>
        <v>3.613383746355685</v>
      </c>
      <c r="X86" s="243">
        <f t="shared" si="98"/>
        <v>1290552670</v>
      </c>
      <c r="Y86" s="244">
        <f t="shared" si="75"/>
        <v>0.5235317791646894</v>
      </c>
      <c r="Z86" s="268" t="s">
        <v>371</v>
      </c>
      <c r="AA86" s="249">
        <f>$AB86*($F86*0.98)</f>
        <v>87808</v>
      </c>
      <c r="AB86" s="286">
        <v>4</v>
      </c>
      <c r="AC86" s="249">
        <f>$AA86*$H86</f>
        <v>1428636160</v>
      </c>
      <c r="AD86" s="245" t="s">
        <v>241</v>
      </c>
      <c r="AE86" s="245" t="s">
        <v>241</v>
      </c>
      <c r="AF86" s="245" t="s">
        <v>241</v>
      </c>
      <c r="AG86" s="245" t="s">
        <v>241</v>
      </c>
      <c r="AH86" s="245" t="s">
        <v>241</v>
      </c>
      <c r="AI86" s="245" t="s">
        <v>241</v>
      </c>
      <c r="AJ86" s="245" t="s">
        <v>241</v>
      </c>
      <c r="AK86" s="245" t="s">
        <v>241</v>
      </c>
      <c r="AL86" s="268" t="s">
        <v>371</v>
      </c>
      <c r="AM86" s="249">
        <f>AN86*(F86*0.98)</f>
        <v>87808</v>
      </c>
      <c r="AN86" s="286">
        <v>4</v>
      </c>
      <c r="AO86" s="249">
        <f>AM86*H86</f>
        <v>1428636160</v>
      </c>
      <c r="AP86" s="245" t="s">
        <v>241</v>
      </c>
      <c r="AQ86" s="245" t="s">
        <v>241</v>
      </c>
      <c r="AR86" s="245" t="s">
        <v>241</v>
      </c>
      <c r="AS86" s="245" t="s">
        <v>241</v>
      </c>
      <c r="AT86" s="245" t="s">
        <v>241</v>
      </c>
      <c r="AU86" s="245" t="s">
        <v>241</v>
      </c>
      <c r="AV86" s="245" t="s">
        <v>241</v>
      </c>
      <c r="AW86" s="245" t="s">
        <v>241</v>
      </c>
      <c r="AX86" s="245" t="s">
        <v>241</v>
      </c>
      <c r="AY86" s="245" t="s">
        <v>241</v>
      </c>
      <c r="AZ86" s="245" t="s">
        <v>241</v>
      </c>
      <c r="BA86" s="245" t="s">
        <v>241</v>
      </c>
      <c r="BB86" s="266" t="s">
        <v>372</v>
      </c>
      <c r="BC86" s="267">
        <f>R86</f>
        <v>79321</v>
      </c>
      <c r="BD86" s="243">
        <f>BC86/($F86*0.98)</f>
        <v>3.613383746355685</v>
      </c>
      <c r="BE86" s="267">
        <f>T86</f>
        <v>1290552670</v>
      </c>
      <c r="BF86" s="245" t="s">
        <v>241</v>
      </c>
      <c r="BG86" s="245" t="s">
        <v>241</v>
      </c>
      <c r="BH86" s="245" t="s">
        <v>241</v>
      </c>
      <c r="BI86" s="245" t="s">
        <v>241</v>
      </c>
      <c r="BJ86" s="249" t="s">
        <v>241</v>
      </c>
      <c r="BK86" s="249" t="s">
        <v>241</v>
      </c>
      <c r="BL86" s="249" t="s">
        <v>241</v>
      </c>
      <c r="BM86" s="249" t="s">
        <v>241</v>
      </c>
      <c r="BN86" s="248" t="s">
        <v>372</v>
      </c>
      <c r="BO86" s="249">
        <f t="shared" ref="BO86:BQ87" si="99">R86</f>
        <v>79321</v>
      </c>
      <c r="BP86" s="249">
        <f t="shared" si="99"/>
        <v>3.613383746355685</v>
      </c>
      <c r="BQ86" s="249">
        <f t="shared" si="99"/>
        <v>1290552670</v>
      </c>
      <c r="BR86" s="249" t="s">
        <v>241</v>
      </c>
      <c r="BS86" s="249" t="s">
        <v>241</v>
      </c>
      <c r="BT86" s="249" t="s">
        <v>241</v>
      </c>
      <c r="BU86" s="249" t="s">
        <v>241</v>
      </c>
      <c r="BV86" s="249" t="s">
        <v>241</v>
      </c>
      <c r="BW86" s="249" t="s">
        <v>241</v>
      </c>
      <c r="BX86" s="249" t="s">
        <v>241</v>
      </c>
      <c r="BY86" s="249" t="s">
        <v>241</v>
      </c>
      <c r="BZ86" s="248" t="s">
        <v>372</v>
      </c>
      <c r="CA86" s="250">
        <f t="shared" ref="CA86:CC87" si="100">R86</f>
        <v>79321</v>
      </c>
      <c r="CB86" s="250">
        <f t="shared" si="100"/>
        <v>3.613383746355685</v>
      </c>
      <c r="CC86" s="250">
        <f t="shared" si="100"/>
        <v>1290552670</v>
      </c>
      <c r="CD86" s="249" t="s">
        <v>241</v>
      </c>
      <c r="CE86" s="249" t="s">
        <v>241</v>
      </c>
      <c r="CF86" s="249" t="s">
        <v>241</v>
      </c>
      <c r="CG86" s="249" t="s">
        <v>241</v>
      </c>
      <c r="CH86" s="249" t="s">
        <v>241</v>
      </c>
      <c r="CI86" s="249" t="s">
        <v>241</v>
      </c>
      <c r="CJ86" s="249" t="s">
        <v>241</v>
      </c>
      <c r="CK86" s="249" t="s">
        <v>241</v>
      </c>
      <c r="CL86" s="261" t="s">
        <v>366</v>
      </c>
      <c r="CM86" s="249">
        <f t="shared" si="82"/>
        <v>67200</v>
      </c>
      <c r="CN86" s="249">
        <v>3</v>
      </c>
      <c r="CO86" s="249">
        <f t="shared" si="83"/>
        <v>1093344000</v>
      </c>
      <c r="CP86" s="249" t="s">
        <v>241</v>
      </c>
      <c r="CQ86" s="250">
        <f t="shared" si="84"/>
        <v>0</v>
      </c>
      <c r="CR86" s="249">
        <v>0</v>
      </c>
      <c r="CS86" s="251">
        <f t="shared" si="85"/>
        <v>0</v>
      </c>
      <c r="CT86" s="249" t="s">
        <v>241</v>
      </c>
      <c r="CU86" s="252">
        <f t="shared" si="86"/>
        <v>0</v>
      </c>
      <c r="CV86" s="249">
        <v>0</v>
      </c>
      <c r="CW86" s="253">
        <f t="shared" si="87"/>
        <v>0</v>
      </c>
      <c r="CX86" s="243">
        <f>IF(ISNA(VLOOKUP($B86,'[77]Jan- Mei'!$B:$F,4,FALSE)),0,((VLOOKUP($B86,'[77]Jan- Mei'!$B:$F,4,FALSE))))</f>
        <v>94080</v>
      </c>
      <c r="CY86" s="243">
        <f t="shared" si="88"/>
        <v>4.2</v>
      </c>
      <c r="CZ86" s="243">
        <f>IF(ISNA(VLOOKUP($B86,'[77]Jan- Mei'!$B:$F,5,FALSE)),0,((VLOOKUP($B86,'[77]Jan- Mei'!$B:$F,5,FALSE))))</f>
        <v>1530681600</v>
      </c>
      <c r="DA86" s="243" t="e">
        <f>IF(ISNA(VLOOKUP($B86,#REF!,6,FALSE)),0,((VLOOKUP($B86,#REF!,6,FALSE))))</f>
        <v>#REF!</v>
      </c>
      <c r="DB86" s="243" t="e">
        <f t="shared" si="89"/>
        <v>#REF!</v>
      </c>
      <c r="DC86" s="243" t="e">
        <f>IF(ISNA(VLOOKUP($B86,#REF!,7,FALSE)),0,((VLOOKUP($B86,#REF!,7,FALSE))))</f>
        <v>#REF!</v>
      </c>
      <c r="DD86" s="244" t="e">
        <f t="shared" si="92"/>
        <v>#REF!</v>
      </c>
      <c r="DE86" s="288" t="str">
        <f>IF(ISNA(VLOOKUP($B86,'[78]REAL SD BULAN'!$B:$AD,18,FALSE)),0,((VLOOKUP($B86,'[78]REAL SD BULAN'!$B:$AD,18,FALSE))))</f>
        <v xml:space="preserve">Bahan baku SSG baru datang Per. 25 Maret 2021, sehingga proses baru bulan April </v>
      </c>
      <c r="DF86" s="249">
        <f>IF(ISNA(VLOOKUP($B86,'[78]REAL SD BULAN'!$B:$AD,19,FALSE)),0,((VLOOKUP($B86,'[78]REAL SD BULAN'!$B:$AD,19,FALSE))))</f>
        <v>67200</v>
      </c>
      <c r="DG86" s="249">
        <f>IF(ISNA(VLOOKUP($B86,'[78]REAL SD BULAN'!$B:$AD,20,FALSE)),0,((VLOOKUP($B86,'[78]REAL SD BULAN'!$B:$AD,20,FALSE))))</f>
        <v>3</v>
      </c>
      <c r="DH86" s="249">
        <f>IF(ISNA(VLOOKUP($B86,'[78]REAL SD BULAN'!$B:$AD,21,FALSE)),0,((VLOOKUP($B86,'[78]REAL SD BULAN'!$B:$AD,21,FALSE))))</f>
        <v>1093344000</v>
      </c>
      <c r="DI86" s="249" t="s">
        <v>241</v>
      </c>
      <c r="DJ86" s="249">
        <f>DK86*CR86</f>
        <v>0</v>
      </c>
      <c r="DK86" s="249">
        <v>0</v>
      </c>
      <c r="DL86" s="249">
        <v>0</v>
      </c>
      <c r="DM86" s="249" t="s">
        <v>373</v>
      </c>
      <c r="DN86" s="250" t="e">
        <f t="shared" ref="DN86:DN94" si="101">DO86*F86</f>
        <v>#REF!</v>
      </c>
      <c r="DO86" s="251" t="e">
        <f>CY86-DB86</f>
        <v>#REF!</v>
      </c>
      <c r="DP86" s="251" t="e">
        <f t="shared" si="95"/>
        <v>#REF!</v>
      </c>
      <c r="DQ86" s="249" t="s">
        <v>241</v>
      </c>
      <c r="DR86" s="249" t="s">
        <v>241</v>
      </c>
      <c r="DS86" s="249" t="e">
        <f>DT86*DA86</f>
        <v>#REF!</v>
      </c>
      <c r="DT86" s="249">
        <v>0</v>
      </c>
      <c r="DU86" s="256">
        <f>IF(ISNA(VLOOKUP($B86,'[79]Evaluasi Pesanan Jan- Feb'!$B:$BG,30,FALSE)),0,((VLOOKUP($B86,'[79]Evaluasi Pesanan Jan- Feb'!$B:$BG,30,FALSE))))</f>
        <v>0</v>
      </c>
      <c r="DV86" s="269" t="str">
        <f>IF(ISNA(VLOOKUP($B86,'[79]Evaluasi Pesanan Jan- Feb'!$B:$BG,41,FALSE)),0,((VLOOKUP($B86,'[79]Evaluasi Pesanan Jan- Feb'!$B:$BG,41,FALSE))))</f>
        <v>Baru dilakukan trial dengan menggunakan fasilitas banjaran tgl. 3 Feb 2021  masih pemantauan PP</v>
      </c>
    </row>
    <row r="87" spans="1:126" s="221" customFormat="1" ht="56" x14ac:dyDescent="0.2">
      <c r="A87" s="237">
        <f t="shared" si="64"/>
        <v>84</v>
      </c>
      <c r="B87" s="257">
        <v>11001470</v>
      </c>
      <c r="C87" s="406" t="s">
        <v>460</v>
      </c>
      <c r="D87" s="259" t="s">
        <v>236</v>
      </c>
      <c r="E87" s="260">
        <v>30</v>
      </c>
      <c r="F87" s="260">
        <v>33333</v>
      </c>
      <c r="G87" s="241" t="s">
        <v>56</v>
      </c>
      <c r="H87" s="242">
        <v>30</v>
      </c>
      <c r="I87" s="243">
        <f>IF(ISNA(VLOOKUP($B87,'[74]Pesanan '!$A:$AE,28,FALSE)),0,((VLOOKUP($B87,'[74]Pesanan '!$A:$AE,28,FALSE))))</f>
        <v>221228</v>
      </c>
      <c r="J87" s="243">
        <f t="shared" si="72"/>
        <v>6.772353437820092</v>
      </c>
      <c r="K87" s="243">
        <f>IF(ISNA(VLOOKUP($B87,'[74]Pesanan '!$A:$AE,29,FALSE)),0,((VLOOKUP($B87,'[74]Pesanan '!$A:$AE,29,FALSE))))</f>
        <v>3344082448</v>
      </c>
      <c r="L87" s="243">
        <f>IF(ISNA(VLOOKUP($B87,'[74]Pesanan '!$A:$AE,30,FALSE)),0,((VLOOKUP($B87,'[74]Pesanan '!$A:$AE,30,FALSE))))</f>
        <v>199932</v>
      </c>
      <c r="M87" s="243">
        <f t="shared" si="73"/>
        <v>6.120428551224288</v>
      </c>
      <c r="N87" s="243">
        <f>IF(ISNA(VLOOKUP($B87,'[74]Pesanan '!$A:$AE,31,FALSE)),0,((VLOOKUP($B87,'[74]Pesanan '!$A:$AE,31,FALSE))))</f>
        <v>3022172112</v>
      </c>
      <c r="O87" s="243">
        <f>IF(ISNA(VLOOKUP($B87,'[75]Rekap Realisasi Jan- Okt'!$A:$E,4,FALSE)),0,((VLOOKUP($B87,'[75]Rekap Realisasi Jan- Okt'!$A:$E,4,FALSE))))</f>
        <v>117864</v>
      </c>
      <c r="P87" s="243">
        <f t="shared" si="71"/>
        <v>3.6081177138301994</v>
      </c>
      <c r="Q87" s="243">
        <f>IF(ISNA(VLOOKUP($B87,'[75]Rekap Realisasi Jan- Okt'!$A:$E,5,FALSE)),0,((VLOOKUP($B87,'[75]Rekap Realisasi Jan- Okt'!$A:$E,5,FALSE))))</f>
        <v>1781632224</v>
      </c>
      <c r="R87" s="243">
        <f t="shared" si="76"/>
        <v>82068</v>
      </c>
      <c r="S87" s="243">
        <f t="shared" si="77"/>
        <v>2.5123108373940886</v>
      </c>
      <c r="T87" s="243">
        <f t="shared" si="78"/>
        <v>1240539888</v>
      </c>
      <c r="U87" s="244">
        <f t="shared" si="79"/>
        <v>0.58952043694856249</v>
      </c>
      <c r="V87" s="243">
        <f t="shared" si="96"/>
        <v>103364</v>
      </c>
      <c r="W87" s="243">
        <f t="shared" si="97"/>
        <v>3.1642357239898926</v>
      </c>
      <c r="X87" s="243">
        <f t="shared" si="98"/>
        <v>1562450224</v>
      </c>
      <c r="Y87" s="244">
        <f t="shared" si="75"/>
        <v>0.53277162022890412</v>
      </c>
      <c r="Z87" s="245" t="s">
        <v>241</v>
      </c>
      <c r="AA87" s="245" t="s">
        <v>241</v>
      </c>
      <c r="AB87" s="245" t="s">
        <v>241</v>
      </c>
      <c r="AC87" s="245" t="s">
        <v>241</v>
      </c>
      <c r="AD87" s="245" t="s">
        <v>241</v>
      </c>
      <c r="AE87" s="245" t="s">
        <v>241</v>
      </c>
      <c r="AF87" s="245" t="s">
        <v>241</v>
      </c>
      <c r="AG87" s="245" t="s">
        <v>241</v>
      </c>
      <c r="AH87" s="245" t="s">
        <v>461</v>
      </c>
      <c r="AI87" s="249">
        <f>AJ87*($F87*0.98)</f>
        <v>97999.02</v>
      </c>
      <c r="AJ87" s="286">
        <v>3</v>
      </c>
      <c r="AK87" s="249">
        <f>AI87*H87</f>
        <v>2939970.6</v>
      </c>
      <c r="AL87" s="268" t="s">
        <v>462</v>
      </c>
      <c r="AM87" s="249">
        <f>AN87*(F87*0.98)</f>
        <v>65332.68</v>
      </c>
      <c r="AN87" s="286">
        <v>2</v>
      </c>
      <c r="AO87" s="249">
        <f>AM87*H87</f>
        <v>1959980.4</v>
      </c>
      <c r="AP87" s="245" t="s">
        <v>241</v>
      </c>
      <c r="AQ87" s="245" t="s">
        <v>241</v>
      </c>
      <c r="AR87" s="245" t="s">
        <v>241</v>
      </c>
      <c r="AS87" s="245" t="s">
        <v>241</v>
      </c>
      <c r="AT87" s="245" t="s">
        <v>241</v>
      </c>
      <c r="AU87" s="245" t="s">
        <v>241</v>
      </c>
      <c r="AV87" s="245" t="s">
        <v>241</v>
      </c>
      <c r="AW87" s="245" t="s">
        <v>241</v>
      </c>
      <c r="AX87" s="245" t="s">
        <v>241</v>
      </c>
      <c r="AY87" s="245" t="s">
        <v>241</v>
      </c>
      <c r="AZ87" s="245" t="s">
        <v>241</v>
      </c>
      <c r="BA87" s="245" t="s">
        <v>241</v>
      </c>
      <c r="BB87" s="245" t="s">
        <v>241</v>
      </c>
      <c r="BC87" s="245" t="s">
        <v>241</v>
      </c>
      <c r="BD87" s="245" t="s">
        <v>241</v>
      </c>
      <c r="BE87" s="245" t="s">
        <v>241</v>
      </c>
      <c r="BF87" s="245" t="s">
        <v>241</v>
      </c>
      <c r="BG87" s="245" t="s">
        <v>241</v>
      </c>
      <c r="BH87" s="245" t="s">
        <v>241</v>
      </c>
      <c r="BI87" s="245" t="s">
        <v>241</v>
      </c>
      <c r="BJ87" s="249" t="s">
        <v>241</v>
      </c>
      <c r="BK87" s="249" t="s">
        <v>241</v>
      </c>
      <c r="BL87" s="249" t="s">
        <v>241</v>
      </c>
      <c r="BM87" s="249" t="s">
        <v>241</v>
      </c>
      <c r="BN87" s="248" t="s">
        <v>463</v>
      </c>
      <c r="BO87" s="249">
        <f t="shared" si="99"/>
        <v>82068</v>
      </c>
      <c r="BP87" s="249">
        <f t="shared" si="99"/>
        <v>2.5123108373940886</v>
      </c>
      <c r="BQ87" s="249">
        <f t="shared" si="99"/>
        <v>1240539888</v>
      </c>
      <c r="BR87" s="249" t="s">
        <v>241</v>
      </c>
      <c r="BS87" s="249" t="s">
        <v>241</v>
      </c>
      <c r="BT87" s="249" t="s">
        <v>241</v>
      </c>
      <c r="BU87" s="249" t="s">
        <v>241</v>
      </c>
      <c r="BV87" s="249" t="s">
        <v>241</v>
      </c>
      <c r="BW87" s="249" t="s">
        <v>241</v>
      </c>
      <c r="BX87" s="249" t="s">
        <v>241</v>
      </c>
      <c r="BY87" s="249" t="s">
        <v>241</v>
      </c>
      <c r="BZ87" s="249" t="s">
        <v>464</v>
      </c>
      <c r="CA87" s="250">
        <f t="shared" si="100"/>
        <v>82068</v>
      </c>
      <c r="CB87" s="250">
        <f t="shared" si="100"/>
        <v>2.5123108373940886</v>
      </c>
      <c r="CC87" s="250">
        <f t="shared" si="100"/>
        <v>1240539888</v>
      </c>
      <c r="CD87" s="249" t="s">
        <v>241</v>
      </c>
      <c r="CE87" s="249" t="s">
        <v>241</v>
      </c>
      <c r="CF87" s="249" t="s">
        <v>241</v>
      </c>
      <c r="CG87" s="249" t="s">
        <v>241</v>
      </c>
      <c r="CH87" s="243">
        <f>IF(ISNA(VLOOKUP($B87,[76]Sheet3!$B:$H,6,FALSE)),0,((VLOOKUP($B87,[76]Sheet3!$B:$H,6,FALSE))))</f>
        <v>0</v>
      </c>
      <c r="CI87" s="243">
        <f t="shared" ref="CI87:CI95" si="102">CH87/F87</f>
        <v>0</v>
      </c>
      <c r="CJ87" s="243">
        <f>IF(ISNA(VLOOKUP($B87,[76]Sheet3!$B:$H,7,FALSE)),0,((VLOOKUP($B87,[76]Sheet3!$B:$H,7,FALSE))))</f>
        <v>0</v>
      </c>
      <c r="CK87" s="244">
        <f t="shared" ref="CK87:CK95" si="103">CJ87/N87</f>
        <v>0</v>
      </c>
      <c r="CL87" s="266" t="s">
        <v>465</v>
      </c>
      <c r="CM87" s="249">
        <f t="shared" si="82"/>
        <v>99999</v>
      </c>
      <c r="CN87" s="249">
        <v>3</v>
      </c>
      <c r="CO87" s="249">
        <f t="shared" si="83"/>
        <v>2999970</v>
      </c>
      <c r="CP87" s="249" t="s">
        <v>241</v>
      </c>
      <c r="CQ87" s="250">
        <f t="shared" si="84"/>
        <v>0</v>
      </c>
      <c r="CR87" s="249">
        <v>0</v>
      </c>
      <c r="CS87" s="251">
        <f t="shared" si="85"/>
        <v>0</v>
      </c>
      <c r="CT87" s="249" t="s">
        <v>241</v>
      </c>
      <c r="CU87" s="252">
        <f t="shared" si="86"/>
        <v>0</v>
      </c>
      <c r="CV87" s="249">
        <v>0</v>
      </c>
      <c r="CW87" s="253">
        <f t="shared" si="87"/>
        <v>0</v>
      </c>
      <c r="CX87" s="243">
        <f>IF(ISNA(VLOOKUP($B87,'[77]Jan- Mei'!$B:$F,4,FALSE)),0,((VLOOKUP($B87,'[77]Jan- Mei'!$B:$F,4,FALSE))))</f>
        <v>186859</v>
      </c>
      <c r="CY87" s="243">
        <f t="shared" si="88"/>
        <v>5.6058260582605826</v>
      </c>
      <c r="CZ87" s="243">
        <f>IF(ISNA(VLOOKUP($B87,'[77]Jan- Mei'!$B:$F,5,FALSE)),0,((VLOOKUP($B87,'[77]Jan- Mei'!$B:$F,5,FALSE))))</f>
        <v>5605770</v>
      </c>
      <c r="DA87" s="243" t="e">
        <f>IF(ISNA(VLOOKUP($B87,#REF!,6,FALSE)),0,((VLOOKUP($B87,#REF!,6,FALSE))))</f>
        <v>#REF!</v>
      </c>
      <c r="DB87" s="243" t="e">
        <f t="shared" si="89"/>
        <v>#REF!</v>
      </c>
      <c r="DC87" s="243" t="e">
        <f>IF(ISNA(VLOOKUP($B87,#REF!,7,FALSE)),0,((VLOOKUP($B87,#REF!,7,FALSE))))</f>
        <v>#REF!</v>
      </c>
      <c r="DD87" s="244" t="e">
        <f t="shared" si="92"/>
        <v>#REF!</v>
      </c>
      <c r="DE87" s="288" t="str">
        <f>IF(ISNA(VLOOKUP($B87,'[78]REAL SD BULAN'!$B:$AD,18,FALSE)),0,((VLOOKUP($B87,'[78]REAL SD BULAN'!$B:$AD,18,FALSE))))</f>
        <v>Bahan Baku : METHOCEL A 15 LV baru datang : 6 Mei 2021dan HYDROGENATED CASTOR OIL : 22 April 2021</v>
      </c>
      <c r="DF87" s="249">
        <f>IF(ISNA(VLOOKUP($B87,'[78]REAL SD BULAN'!$B:$AD,19,FALSE)),0,((VLOOKUP($B87,'[78]REAL SD BULAN'!$B:$AD,19,FALSE))))</f>
        <v>99999</v>
      </c>
      <c r="DG87" s="249">
        <f>IF(ISNA(VLOOKUP($B87,'[78]REAL SD BULAN'!$B:$AD,20,FALSE)),0,((VLOOKUP($B87,'[78]REAL SD BULAN'!$B:$AD,20,FALSE))))</f>
        <v>3</v>
      </c>
      <c r="DH87" s="249">
        <f>IF(ISNA(VLOOKUP($B87,'[78]REAL SD BULAN'!$B:$AD,21,FALSE)),0,((VLOOKUP($B87,'[78]REAL SD BULAN'!$B:$AD,21,FALSE))))</f>
        <v>2999970</v>
      </c>
      <c r="DI87" s="249" t="s">
        <v>241</v>
      </c>
      <c r="DJ87" s="249">
        <f>DK87*CR87</f>
        <v>0</v>
      </c>
      <c r="DK87" s="249">
        <v>0</v>
      </c>
      <c r="DL87" s="249">
        <v>0</v>
      </c>
      <c r="DM87" s="266" t="s">
        <v>466</v>
      </c>
      <c r="DN87" s="250" t="e">
        <f t="shared" si="101"/>
        <v>#REF!</v>
      </c>
      <c r="DO87" s="251" t="e">
        <f>CY87-DB87</f>
        <v>#REF!</v>
      </c>
      <c r="DP87" s="251" t="e">
        <f t="shared" si="95"/>
        <v>#REF!</v>
      </c>
      <c r="DQ87" s="249" t="s">
        <v>241</v>
      </c>
      <c r="DR87" s="249">
        <f>DS87*CZ87</f>
        <v>0</v>
      </c>
      <c r="DS87" s="249">
        <v>0</v>
      </c>
      <c r="DT87" s="249">
        <v>0</v>
      </c>
      <c r="DU87" s="256">
        <f>IF(ISNA(VLOOKUP($B87,'[79]Evaluasi Pesanan Jan- Feb'!$B:$BG,30,FALSE)),0,((VLOOKUP($B87,'[79]Evaluasi Pesanan Jan- Feb'!$B:$BG,30,FALSE))))</f>
        <v>0</v>
      </c>
      <c r="DV87" s="256">
        <f>IF(ISNA(VLOOKUP($B87,'[79]Evaluasi Pesanan Jan- Feb'!$B:$BG,30,FALSE)),0,((VLOOKUP($B87,'[79]Evaluasi Pesanan Jan- Feb'!$B:$BG,30,FALSE))))</f>
        <v>0</v>
      </c>
    </row>
    <row r="88" spans="1:126" s="221" customFormat="1" ht="56" x14ac:dyDescent="0.2">
      <c r="A88" s="237">
        <f t="shared" si="64"/>
        <v>85</v>
      </c>
      <c r="B88" s="257">
        <v>11000152</v>
      </c>
      <c r="C88" s="404" t="s">
        <v>72</v>
      </c>
      <c r="D88" s="259" t="s">
        <v>236</v>
      </c>
      <c r="E88" s="260">
        <v>100</v>
      </c>
      <c r="F88" s="260">
        <v>3571</v>
      </c>
      <c r="G88" s="241" t="s">
        <v>56</v>
      </c>
      <c r="H88" s="242">
        <v>27919</v>
      </c>
      <c r="I88" s="243">
        <f>IF(ISNA(VLOOKUP($B88,'[74]Pesanan '!$A:$AE,28,FALSE)),0,((VLOOKUP($B88,'[74]Pesanan '!$A:$AE,28,FALSE))))</f>
        <v>97522</v>
      </c>
      <c r="J88" s="243">
        <f t="shared" si="72"/>
        <v>27.866772584138669</v>
      </c>
      <c r="K88" s="243">
        <f>IF(ISNA(VLOOKUP($B88,'[74]Pesanan '!$A:$AE,29,FALSE)),0,((VLOOKUP($B88,'[74]Pesanan '!$A:$AE,29,FALSE))))</f>
        <v>2722716718</v>
      </c>
      <c r="L88" s="243">
        <f>IF(ISNA(VLOOKUP($B88,'[74]Pesanan '!$A:$AE,30,FALSE)),0,((VLOOKUP($B88,'[74]Pesanan '!$A:$AE,30,FALSE))))</f>
        <v>85512</v>
      </c>
      <c r="M88" s="243">
        <f t="shared" si="73"/>
        <v>24.434932191863023</v>
      </c>
      <c r="N88" s="243">
        <f>IF(ISNA(VLOOKUP($B88,'[74]Pesanan '!$A:$AE,31,FALSE)),0,((VLOOKUP($B88,'[74]Pesanan '!$A:$AE,31,FALSE))))</f>
        <v>2387409528</v>
      </c>
      <c r="O88" s="243">
        <f>IF(ISNA(VLOOKUP($B88,'[75]Rekap Realisasi Jan- Okt'!$A:$E,4,FALSE)),0,((VLOOKUP($B88,'[75]Rekap Realisasi Jan- Okt'!$A:$E,4,FALSE))))</f>
        <v>54839</v>
      </c>
      <c r="P88" s="243">
        <f t="shared" si="71"/>
        <v>15.670166134221821</v>
      </c>
      <c r="Q88" s="243">
        <f>IF(ISNA(VLOOKUP($B88,'[75]Rekap Realisasi Jan- Okt'!$A:$E,5,FALSE)),0,((VLOOKUP($B88,'[75]Rekap Realisasi Jan- Okt'!$A:$E,5,FALSE))))</f>
        <v>1531050041</v>
      </c>
      <c r="R88" s="243">
        <f t="shared" si="76"/>
        <v>30673</v>
      </c>
      <c r="S88" s="243">
        <f t="shared" si="77"/>
        <v>8.7647660576412019</v>
      </c>
      <c r="T88" s="243">
        <f t="shared" si="78"/>
        <v>856359487</v>
      </c>
      <c r="U88" s="244">
        <f t="shared" si="79"/>
        <v>0.64130180559453642</v>
      </c>
      <c r="V88" s="243">
        <f t="shared" si="96"/>
        <v>42683</v>
      </c>
      <c r="W88" s="243">
        <f t="shared" si="97"/>
        <v>12.196606449916848</v>
      </c>
      <c r="X88" s="243">
        <f t="shared" si="98"/>
        <v>1191666677</v>
      </c>
      <c r="Y88" s="244">
        <f t="shared" si="75"/>
        <v>0.56232439859723959</v>
      </c>
      <c r="Z88" s="268" t="s">
        <v>269</v>
      </c>
      <c r="AA88" s="249">
        <f t="shared" ref="AA88:AA95" si="104">$AB88*($F88*0.98)</f>
        <v>31496.22</v>
      </c>
      <c r="AB88" s="286">
        <v>9</v>
      </c>
      <c r="AC88" s="249">
        <f t="shared" ref="AC88:AC95" si="105">$AA88*$H88</f>
        <v>879342966.18000007</v>
      </c>
      <c r="AD88" s="245" t="s">
        <v>241</v>
      </c>
      <c r="AE88" s="245" t="s">
        <v>241</v>
      </c>
      <c r="AF88" s="245" t="s">
        <v>241</v>
      </c>
      <c r="AG88" s="245" t="s">
        <v>241</v>
      </c>
      <c r="AH88" s="245" t="s">
        <v>241</v>
      </c>
      <c r="AI88" s="245" t="s">
        <v>241</v>
      </c>
      <c r="AJ88" s="245" t="s">
        <v>241</v>
      </c>
      <c r="AK88" s="245" t="s">
        <v>241</v>
      </c>
      <c r="AL88" s="268" t="s">
        <v>270</v>
      </c>
      <c r="AM88" s="249">
        <f>AN88*(F88*0.98)</f>
        <v>34995.800000000003</v>
      </c>
      <c r="AN88" s="286">
        <v>10</v>
      </c>
      <c r="AO88" s="249">
        <f>AM88*H88</f>
        <v>977047740.20000005</v>
      </c>
      <c r="AP88" s="245" t="s">
        <v>241</v>
      </c>
      <c r="AQ88" s="245" t="s">
        <v>241</v>
      </c>
      <c r="AR88" s="245" t="s">
        <v>241</v>
      </c>
      <c r="AS88" s="245" t="s">
        <v>241</v>
      </c>
      <c r="AT88" s="245" t="s">
        <v>241</v>
      </c>
      <c r="AU88" s="245" t="s">
        <v>241</v>
      </c>
      <c r="AV88" s="245" t="s">
        <v>241</v>
      </c>
      <c r="AW88" s="245" t="s">
        <v>241</v>
      </c>
      <c r="AX88" s="261" t="s">
        <v>271</v>
      </c>
      <c r="AY88" s="247">
        <f>R88</f>
        <v>30673</v>
      </c>
      <c r="AZ88" s="243">
        <f>AY88/($F88*0.98)</f>
        <v>8.7647660576412036</v>
      </c>
      <c r="BA88" s="247">
        <f>T88</f>
        <v>856359487</v>
      </c>
      <c r="BB88" s="245" t="s">
        <v>241</v>
      </c>
      <c r="BC88" s="245" t="s">
        <v>241</v>
      </c>
      <c r="BD88" s="245" t="s">
        <v>241</v>
      </c>
      <c r="BE88" s="245" t="s">
        <v>241</v>
      </c>
      <c r="BF88" s="245" t="s">
        <v>241</v>
      </c>
      <c r="BG88" s="245" t="s">
        <v>241</v>
      </c>
      <c r="BH88" s="245" t="s">
        <v>241</v>
      </c>
      <c r="BI88" s="245" t="s">
        <v>241</v>
      </c>
      <c r="BJ88" s="246" t="s">
        <v>272</v>
      </c>
      <c r="BK88" s="249">
        <f>R88</f>
        <v>30673</v>
      </c>
      <c r="BL88" s="249">
        <f>S88</f>
        <v>8.7647660576412019</v>
      </c>
      <c r="BM88" s="249">
        <f>T88</f>
        <v>856359487</v>
      </c>
      <c r="BN88" s="249" t="s">
        <v>241</v>
      </c>
      <c r="BO88" s="249" t="s">
        <v>241</v>
      </c>
      <c r="BP88" s="249" t="s">
        <v>241</v>
      </c>
      <c r="BQ88" s="249" t="s">
        <v>241</v>
      </c>
      <c r="BR88" s="249" t="s">
        <v>241</v>
      </c>
      <c r="BS88" s="249" t="s">
        <v>241</v>
      </c>
      <c r="BT88" s="249" t="s">
        <v>241</v>
      </c>
      <c r="BU88" s="249" t="s">
        <v>241</v>
      </c>
      <c r="BV88" s="261" t="s">
        <v>273</v>
      </c>
      <c r="BW88" s="249">
        <f>R88</f>
        <v>30673</v>
      </c>
      <c r="BX88" s="249">
        <f>S88</f>
        <v>8.7647660576412019</v>
      </c>
      <c r="BY88" s="249">
        <f>T88</f>
        <v>856359487</v>
      </c>
      <c r="BZ88" s="249" t="s">
        <v>241</v>
      </c>
      <c r="CA88" s="249" t="s">
        <v>241</v>
      </c>
      <c r="CB88" s="249" t="s">
        <v>241</v>
      </c>
      <c r="CC88" s="249" t="s">
        <v>241</v>
      </c>
      <c r="CD88" s="249" t="s">
        <v>241</v>
      </c>
      <c r="CE88" s="249" t="s">
        <v>241</v>
      </c>
      <c r="CF88" s="249" t="s">
        <v>241</v>
      </c>
      <c r="CG88" s="249" t="s">
        <v>241</v>
      </c>
      <c r="CH88" s="243">
        <f>IF(ISNA(VLOOKUP($B88,[76]Sheet3!$B:$H,6,FALSE)),0,((VLOOKUP($B88,[76]Sheet3!$B:$H,6,FALSE))))</f>
        <v>10046</v>
      </c>
      <c r="CI88" s="243">
        <f t="shared" si="102"/>
        <v>2.8132175861103335</v>
      </c>
      <c r="CJ88" s="243">
        <f>IF(ISNA(VLOOKUP($B88,[76]Sheet3!$B:$H,7,FALSE)),0,((VLOOKUP($B88,[76]Sheet3!$B:$H,7,FALSE))))</f>
        <v>280474274</v>
      </c>
      <c r="CK88" s="244">
        <f t="shared" si="103"/>
        <v>0.11748058751988025</v>
      </c>
      <c r="CL88" s="261" t="s">
        <v>274</v>
      </c>
      <c r="CM88" s="249">
        <f t="shared" si="82"/>
        <v>10713</v>
      </c>
      <c r="CN88" s="262">
        <v>3</v>
      </c>
      <c r="CO88" s="249">
        <f t="shared" si="83"/>
        <v>299096247</v>
      </c>
      <c r="CP88" s="263" t="s">
        <v>275</v>
      </c>
      <c r="CQ88" s="250">
        <f t="shared" si="84"/>
        <v>7142</v>
      </c>
      <c r="CR88" s="263">
        <v>2</v>
      </c>
      <c r="CS88" s="251">
        <f t="shared" si="85"/>
        <v>199397498</v>
      </c>
      <c r="CT88" s="274"/>
      <c r="CU88" s="252">
        <f t="shared" si="86"/>
        <v>0</v>
      </c>
      <c r="CV88" s="250">
        <v>0</v>
      </c>
      <c r="CW88" s="253">
        <f t="shared" si="87"/>
        <v>0</v>
      </c>
      <c r="CX88" s="243">
        <f>IF(ISNA(VLOOKUP($B88,'[77]Jan- Mei'!$B:$F,4,FALSE)),0,((VLOOKUP($B88,'[77]Jan- Mei'!$B:$F,4,FALSE))))</f>
        <v>38756</v>
      </c>
      <c r="CY88" s="243">
        <f t="shared" si="88"/>
        <v>10.852982357882945</v>
      </c>
      <c r="CZ88" s="243">
        <f>IF(ISNA(VLOOKUP($B88,'[77]Jan- Mei'!$B:$F,5,FALSE)),0,((VLOOKUP($B88,'[77]Jan- Mei'!$B:$F,5,FALSE))))</f>
        <v>1082028764</v>
      </c>
      <c r="DA88" s="243" t="e">
        <f>IF(ISNA(VLOOKUP($B88,#REF!,6,FALSE)),0,((VLOOKUP($B88,#REF!,6,FALSE))))</f>
        <v>#REF!</v>
      </c>
      <c r="DB88" s="243" t="e">
        <f t="shared" si="89"/>
        <v>#REF!</v>
      </c>
      <c r="DC88" s="243" t="e">
        <f>IF(ISNA(VLOOKUP($B88,#REF!,7,FALSE)),0,((VLOOKUP($B88,#REF!,7,FALSE))))</f>
        <v>#REF!</v>
      </c>
      <c r="DD88" s="244" t="e">
        <f t="shared" si="92"/>
        <v>#REF!</v>
      </c>
      <c r="DE88" s="254" t="str">
        <f>IF(ISNA(VLOOKUP($B88,'[78]REAL SD BULAN'!$B:$AD,18,FALSE)),0,((VLOOKUP($B88,'[78]REAL SD BULAN'!$B:$AD,18,FALSE))))</f>
        <v>Adanya kekurangan Bahan Baku Manitol baru datang 27 April 2021 (plant Jakarta)</v>
      </c>
      <c r="DF88" s="249">
        <f>IF(ISNA(VLOOKUP($B88,'[78]REAL SD BULAN'!$B:$AD,19,FALSE)),0,((VLOOKUP($B88,'[78]REAL SD BULAN'!$B:$AD,19,FALSE))))</f>
        <v>10713</v>
      </c>
      <c r="DG88" s="249">
        <f>IF(ISNA(VLOOKUP($B88,'[78]REAL SD BULAN'!$B:$AD,20,FALSE)),0,((VLOOKUP($B88,'[78]REAL SD BULAN'!$B:$AD,20,FALSE))))</f>
        <v>3</v>
      </c>
      <c r="DH88" s="249">
        <f>IF(ISNA(VLOOKUP($B88,'[78]REAL SD BULAN'!$B:$AD,21,FALSE)),0,((VLOOKUP($B88,'[78]REAL SD BULAN'!$B:$AD,21,FALSE))))</f>
        <v>299096247</v>
      </c>
      <c r="DI88" s="249" t="s">
        <v>241</v>
      </c>
      <c r="DJ88" s="249">
        <v>0</v>
      </c>
      <c r="DK88" s="249" t="s">
        <v>241</v>
      </c>
      <c r="DL88" s="249">
        <v>0</v>
      </c>
      <c r="DM88" s="263" t="s">
        <v>276</v>
      </c>
      <c r="DN88" s="250" t="e">
        <f t="shared" si="101"/>
        <v>#REF!</v>
      </c>
      <c r="DO88" s="251" t="e">
        <f>CY88-DB88</f>
        <v>#REF!</v>
      </c>
      <c r="DP88" s="251" t="e">
        <f t="shared" si="95"/>
        <v>#REF!</v>
      </c>
      <c r="DQ88" s="274"/>
      <c r="DR88" s="252">
        <f>DS88*CR88</f>
        <v>0</v>
      </c>
      <c r="DS88" s="250">
        <v>0</v>
      </c>
      <c r="DT88" s="255" t="s">
        <v>241</v>
      </c>
      <c r="DU88" s="269" t="str">
        <f>IF(ISNA(VLOOKUP($B88,'[79]Evaluasi Pesanan Jan- Feb'!$B:$BG,30,FALSE)),0,((VLOOKUP($B88,'[79]Evaluasi Pesanan Jan- Feb'!$B:$BG,30,FALSE))))</f>
        <v>Belum Di lakukan Trial dengan Fasilitas Plant Banjaran masih tahap persiapan Dok</v>
      </c>
      <c r="DV88" s="269" t="str">
        <f>IF(ISNA(VLOOKUP($B88,'[79]Evaluasi Pesanan Jan- Feb'!$B:$BG,41,FALSE)),0,((VLOOKUP($B88,'[79]Evaluasi Pesanan Jan- Feb'!$B:$BG,41,FALSE))))</f>
        <v>Baru dilakukan trial dengan menggunakan fasilitas banjaran tgl. 9 Feb 2021  masih pemantauan PP</v>
      </c>
    </row>
    <row r="89" spans="1:126" s="221" customFormat="1" ht="84" x14ac:dyDescent="0.2">
      <c r="A89" s="237">
        <f t="shared" si="64"/>
        <v>86</v>
      </c>
      <c r="B89" s="257">
        <v>11000266</v>
      </c>
      <c r="C89" s="413" t="s">
        <v>166</v>
      </c>
      <c r="D89" s="239" t="s">
        <v>236</v>
      </c>
      <c r="E89" s="240">
        <v>50</v>
      </c>
      <c r="F89" s="260">
        <v>30000</v>
      </c>
      <c r="G89" s="241" t="s">
        <v>56</v>
      </c>
      <c r="H89" s="242">
        <v>6573</v>
      </c>
      <c r="I89" s="243">
        <f>IF(ISNA(VLOOKUP($B89,'[74]Pesanan '!$A:$AE,28,FALSE)),0,((VLOOKUP($B89,'[74]Pesanan '!$A:$AE,28,FALSE))))</f>
        <v>2259065</v>
      </c>
      <c r="J89" s="243">
        <f t="shared" si="72"/>
        <v>76.838945578231289</v>
      </c>
      <c r="K89" s="243">
        <f>IF(ISNA(VLOOKUP($B89,'[74]Pesanan '!$A:$AE,29,FALSE)),0,((VLOOKUP($B89,'[74]Pesanan '!$A:$AE,29,FALSE))))</f>
        <v>14848834245</v>
      </c>
      <c r="L89" s="243">
        <f>IF(ISNA(VLOOKUP($B89,'[74]Pesanan '!$A:$AE,30,FALSE)),0,((VLOOKUP($B89,'[74]Pesanan '!$A:$AE,30,FALSE))))</f>
        <v>1788665</v>
      </c>
      <c r="M89" s="243">
        <f t="shared" si="73"/>
        <v>60.838945578231289</v>
      </c>
      <c r="N89" s="243">
        <f>IF(ISNA(VLOOKUP($B89,'[74]Pesanan '!$A:$AE,31,FALSE)),0,((VLOOKUP($B89,'[74]Pesanan '!$A:$AE,31,FALSE))))</f>
        <v>11756895045</v>
      </c>
      <c r="O89" s="243">
        <f>IF(ISNA(VLOOKUP($B89,'[75]Rekap Realisasi Jan- Okt'!$A:$E,4,FALSE)),0,((VLOOKUP($B89,'[75]Rekap Realisasi Jan- Okt'!$A:$E,4,FALSE))))</f>
        <v>1303748</v>
      </c>
      <c r="P89" s="243">
        <f t="shared" si="71"/>
        <v>44.345170068027208</v>
      </c>
      <c r="Q89" s="243">
        <f>IF(ISNA(VLOOKUP($B89,'[75]Rekap Realisasi Jan- Okt'!$A:$E,5,FALSE)),0,((VLOOKUP($B89,'[75]Rekap Realisasi Jan- Okt'!$A:$E,5,FALSE))))</f>
        <v>8569535604</v>
      </c>
      <c r="R89" s="243">
        <f t="shared" si="76"/>
        <v>484917</v>
      </c>
      <c r="S89" s="243">
        <f t="shared" si="77"/>
        <v>16.493775510204081</v>
      </c>
      <c r="T89" s="243">
        <f t="shared" si="78"/>
        <v>3187359441</v>
      </c>
      <c r="U89" s="244">
        <f t="shared" si="79"/>
        <v>0.72889445480288373</v>
      </c>
      <c r="V89" s="243">
        <f t="shared" si="96"/>
        <v>955317</v>
      </c>
      <c r="W89" s="243">
        <f t="shared" si="97"/>
        <v>32.493775510204081</v>
      </c>
      <c r="X89" s="243">
        <f t="shared" si="98"/>
        <v>6279298641</v>
      </c>
      <c r="Y89" s="244">
        <f t="shared" si="75"/>
        <v>0.57711840960751459</v>
      </c>
      <c r="Z89" s="268" t="s">
        <v>397</v>
      </c>
      <c r="AA89" s="249">
        <f t="shared" si="104"/>
        <v>470400</v>
      </c>
      <c r="AB89" s="286">
        <v>16</v>
      </c>
      <c r="AC89" s="249">
        <f t="shared" si="105"/>
        <v>3091939200</v>
      </c>
      <c r="AD89" s="245" t="s">
        <v>241</v>
      </c>
      <c r="AE89" s="245" t="s">
        <v>241</v>
      </c>
      <c r="AF89" s="245" t="s">
        <v>241</v>
      </c>
      <c r="AG89" s="245" t="s">
        <v>241</v>
      </c>
      <c r="AH89" s="245" t="s">
        <v>241</v>
      </c>
      <c r="AI89" s="245" t="s">
        <v>241</v>
      </c>
      <c r="AJ89" s="245" t="s">
        <v>241</v>
      </c>
      <c r="AK89" s="245" t="s">
        <v>241</v>
      </c>
      <c r="AL89" s="245" t="s">
        <v>241</v>
      </c>
      <c r="AM89" s="245" t="s">
        <v>241</v>
      </c>
      <c r="AN89" s="245" t="s">
        <v>241</v>
      </c>
      <c r="AO89" s="245" t="s">
        <v>241</v>
      </c>
      <c r="AP89" s="245" t="s">
        <v>241</v>
      </c>
      <c r="AQ89" s="245" t="s">
        <v>241</v>
      </c>
      <c r="AR89" s="245" t="s">
        <v>241</v>
      </c>
      <c r="AS89" s="245" t="s">
        <v>241</v>
      </c>
      <c r="AT89" s="245" t="s">
        <v>241</v>
      </c>
      <c r="AU89" s="245" t="s">
        <v>241</v>
      </c>
      <c r="AV89" s="245" t="s">
        <v>241</v>
      </c>
      <c r="AW89" s="245" t="s">
        <v>241</v>
      </c>
      <c r="AX89" s="245" t="s">
        <v>241</v>
      </c>
      <c r="AY89" s="245" t="s">
        <v>241</v>
      </c>
      <c r="AZ89" s="245" t="s">
        <v>241</v>
      </c>
      <c r="BA89" s="245" t="s">
        <v>241</v>
      </c>
      <c r="BB89" s="246" t="s">
        <v>361</v>
      </c>
      <c r="BC89" s="267">
        <f>R89</f>
        <v>484917</v>
      </c>
      <c r="BD89" s="243">
        <f>BC89/($F89*0.98)</f>
        <v>16.493775510204081</v>
      </c>
      <c r="BE89" s="267">
        <f>T89</f>
        <v>3187359441</v>
      </c>
      <c r="BF89" s="245" t="s">
        <v>241</v>
      </c>
      <c r="BG89" s="245" t="s">
        <v>241</v>
      </c>
      <c r="BH89" s="245" t="s">
        <v>241</v>
      </c>
      <c r="BI89" s="245" t="s">
        <v>241</v>
      </c>
      <c r="BJ89" s="248" t="s">
        <v>241</v>
      </c>
      <c r="BK89" s="248" t="s">
        <v>241</v>
      </c>
      <c r="BL89" s="248" t="s">
        <v>241</v>
      </c>
      <c r="BM89" s="248" t="s">
        <v>241</v>
      </c>
      <c r="BN89" s="249" t="s">
        <v>256</v>
      </c>
      <c r="BO89" s="249">
        <f>R89</f>
        <v>484917</v>
      </c>
      <c r="BP89" s="249">
        <f>S89</f>
        <v>16.493775510204081</v>
      </c>
      <c r="BQ89" s="249">
        <f>T89</f>
        <v>3187359441</v>
      </c>
      <c r="BR89" s="249" t="s">
        <v>241</v>
      </c>
      <c r="BS89" s="249" t="s">
        <v>241</v>
      </c>
      <c r="BT89" s="249" t="s">
        <v>241</v>
      </c>
      <c r="BU89" s="249" t="s">
        <v>241</v>
      </c>
      <c r="BV89" s="248" t="s">
        <v>241</v>
      </c>
      <c r="BW89" s="248" t="s">
        <v>241</v>
      </c>
      <c r="BX89" s="248" t="s">
        <v>241</v>
      </c>
      <c r="BY89" s="248" t="s">
        <v>241</v>
      </c>
      <c r="BZ89" s="249" t="s">
        <v>241</v>
      </c>
      <c r="CA89" s="249" t="s">
        <v>241</v>
      </c>
      <c r="CB89" s="249" t="s">
        <v>241</v>
      </c>
      <c r="CC89" s="249" t="s">
        <v>241</v>
      </c>
      <c r="CD89" s="249" t="s">
        <v>241</v>
      </c>
      <c r="CE89" s="249" t="s">
        <v>241</v>
      </c>
      <c r="CF89" s="249" t="s">
        <v>241</v>
      </c>
      <c r="CG89" s="249" t="s">
        <v>241</v>
      </c>
      <c r="CH89" s="243">
        <f>IF(ISNA(VLOOKUP($B89,[76]Sheet3!$B:$H,6,FALSE)),0,((VLOOKUP($B89,[76]Sheet3!$B:$H,6,FALSE))))</f>
        <v>145263</v>
      </c>
      <c r="CI89" s="243">
        <f t="shared" si="102"/>
        <v>4.8421000000000003</v>
      </c>
      <c r="CJ89" s="243">
        <f>IF(ISNA(VLOOKUP($B89,[76]Sheet3!$B:$H,7,FALSE)),0,((VLOOKUP($B89,[76]Sheet3!$B:$H,7,FALSE))))</f>
        <v>954813699</v>
      </c>
      <c r="CK89" s="244">
        <f t="shared" si="103"/>
        <v>8.1213083500823235E-2</v>
      </c>
      <c r="CL89" s="248" t="s">
        <v>398</v>
      </c>
      <c r="CM89" s="249">
        <f t="shared" si="82"/>
        <v>1679905.3673469387</v>
      </c>
      <c r="CN89" s="249">
        <f>M89-CI89</f>
        <v>55.996845578231287</v>
      </c>
      <c r="CO89" s="249">
        <f t="shared" si="83"/>
        <v>11042017979.571428</v>
      </c>
      <c r="CP89" s="249" t="s">
        <v>241</v>
      </c>
      <c r="CQ89" s="250">
        <f t="shared" si="84"/>
        <v>0</v>
      </c>
      <c r="CR89" s="249">
        <v>0</v>
      </c>
      <c r="CS89" s="251">
        <f t="shared" si="85"/>
        <v>0</v>
      </c>
      <c r="CT89" s="249" t="s">
        <v>241</v>
      </c>
      <c r="CU89" s="252">
        <f t="shared" si="86"/>
        <v>0</v>
      </c>
      <c r="CV89" s="249">
        <v>0</v>
      </c>
      <c r="CW89" s="253">
        <f t="shared" si="87"/>
        <v>0</v>
      </c>
      <c r="CX89" s="243">
        <f>IF(ISNA(VLOOKUP($B89,'[77]Jan- Mei'!$B:$F,4,FALSE)),0,((VLOOKUP($B89,'[77]Jan- Mei'!$B:$F,4,FALSE))))</f>
        <v>963673</v>
      </c>
      <c r="CY89" s="243">
        <f t="shared" si="88"/>
        <v>32.122433333333333</v>
      </c>
      <c r="CZ89" s="243">
        <f>IF(ISNA(VLOOKUP($B89,'[77]Jan- Mei'!$B:$F,5,FALSE)),0,((VLOOKUP($B89,'[77]Jan- Mei'!$B:$F,5,FALSE))))</f>
        <v>6334222629</v>
      </c>
      <c r="DA89" s="243" t="e">
        <f>IF(ISNA(VLOOKUP($B89,#REF!,6,FALSE)),0,((VLOOKUP($B89,#REF!,6,FALSE))))</f>
        <v>#REF!</v>
      </c>
      <c r="DB89" s="243" t="e">
        <f t="shared" si="89"/>
        <v>#REF!</v>
      </c>
      <c r="DC89" s="243" t="e">
        <f>IF(ISNA(VLOOKUP($B89,#REF!,7,FALSE)),0,((VLOOKUP($B89,#REF!,7,FALSE))))</f>
        <v>#REF!</v>
      </c>
      <c r="DD89" s="244" t="e">
        <f t="shared" si="92"/>
        <v>#REF!</v>
      </c>
      <c r="DE89" s="288" t="str">
        <f>IF(ISNA(VLOOKUP($B89,'[78]REAL SD BULAN'!$B:$AD,18,FALSE)),0,((VLOOKUP($B89,'[78]REAL SD BULAN'!$B:$AD,18,FALSE))))</f>
        <v>Adanya masalah Bahan Baku ex Sungwun sehingga terjadi variasi tebal dan pengemasan perlu dilakukan di mesin ex bandung dimana poly ctk yang tersedia untuk siebler sehingga menunggu kedatangan Poly Cetak bandung</v>
      </c>
      <c r="DF89" s="249">
        <f>IF(ISNA(VLOOKUP($B89,'[78]REAL SD BULAN'!$B:$AD,19,FALSE)),0,((VLOOKUP($B89,'[78]REAL SD BULAN'!$B:$AD,19,FALSE))))</f>
        <v>612610</v>
      </c>
      <c r="DG89" s="249">
        <f>IF(ISNA(VLOOKUP($B89,'[78]REAL SD BULAN'!$B:$AD,20,FALSE)),0,((VLOOKUP($B89,'[78]REAL SD BULAN'!$B:$AD,20,FALSE))))</f>
        <v>20.420333333333332</v>
      </c>
      <c r="DH89" s="249">
        <f>IF(ISNA(VLOOKUP($B89,'[78]REAL SD BULAN'!$B:$AD,21,FALSE)),0,((VLOOKUP($B89,'[78]REAL SD BULAN'!$B:$AD,21,FALSE))))</f>
        <v>4026685530</v>
      </c>
      <c r="DI89" s="249" t="s">
        <v>241</v>
      </c>
      <c r="DJ89" s="249">
        <f>DK89*CR89</f>
        <v>0</v>
      </c>
      <c r="DK89" s="249">
        <v>0</v>
      </c>
      <c r="DL89" s="249">
        <v>0</v>
      </c>
      <c r="DM89" s="248" t="s">
        <v>399</v>
      </c>
      <c r="DN89" s="250" t="e">
        <f t="shared" si="101"/>
        <v>#REF!</v>
      </c>
      <c r="DO89" s="251" t="e">
        <f>CY89-DB89</f>
        <v>#REF!</v>
      </c>
      <c r="DP89" s="251" t="e">
        <f t="shared" si="95"/>
        <v>#REF!</v>
      </c>
      <c r="DQ89" s="249" t="s">
        <v>241</v>
      </c>
      <c r="DR89" s="249">
        <f>DS89*CZ89</f>
        <v>0</v>
      </c>
      <c r="DS89" s="249">
        <v>0</v>
      </c>
      <c r="DT89" s="249">
        <v>0</v>
      </c>
      <c r="DU89" s="269" t="str">
        <f>IF(ISNA(VLOOKUP($B89,'[79]Evaluasi Pesanan Jan- Feb'!$B:$BG,30,FALSE)),0,((VLOOKUP($B89,'[79]Evaluasi Pesanan Jan- Feb'!$B:$BG,30,FALSE))))</f>
        <v xml:space="preserve">Adanya masalah pada bahan baku ex Sungwun yang terdapat spot kuning dikarenakan sudah tidak adanya nitrogen pada kemasan </v>
      </c>
      <c r="DV89" s="269" t="str">
        <f>IF(ISNA(VLOOKUP($B89,'[79]Evaluasi Pesanan Jan- Feb'!$B:$BG,41,FALSE)),0,((VLOOKUP($B89,'[79]Evaluasi Pesanan Jan- Feb'!$B:$BG,41,FALSE))))</f>
        <v xml:space="preserve">Adanya masalah  pada ketebalan pada batch yang menggunakan bahan baku ex sungwun sehingga tidak bisa menggunakan mesin siebler , menunggu kedatangan bahan kemas Poly cetak simvastatin 230 mm </v>
      </c>
    </row>
    <row r="90" spans="1:126" s="223" customFormat="1" ht="42" x14ac:dyDescent="0.2">
      <c r="A90" s="237">
        <f t="shared" si="64"/>
        <v>87</v>
      </c>
      <c r="B90" s="289">
        <v>11000200</v>
      </c>
      <c r="C90" s="415" t="s">
        <v>115</v>
      </c>
      <c r="D90" s="259" t="s">
        <v>236</v>
      </c>
      <c r="E90" s="260">
        <v>200</v>
      </c>
      <c r="F90" s="290">
        <v>9000</v>
      </c>
      <c r="G90" s="291" t="s">
        <v>56</v>
      </c>
      <c r="H90" s="292">
        <v>16044</v>
      </c>
      <c r="I90" s="243">
        <f>IF(ISNA(VLOOKUP($B90,'[74]Pesanan '!$A:$AE,28,FALSE)),0,((VLOOKUP($B90,'[74]Pesanan '!$A:$AE,28,FALSE))))</f>
        <v>512375</v>
      </c>
      <c r="J90" s="243">
        <f t="shared" si="72"/>
        <v>58.092403628117914</v>
      </c>
      <c r="K90" s="243">
        <f>IF(ISNA(VLOOKUP($B90,'[74]Pesanan '!$A:$AE,29,FALSE)),0,((VLOOKUP($B90,'[74]Pesanan '!$A:$AE,29,FALSE))))</f>
        <v>8220544500</v>
      </c>
      <c r="L90" s="243">
        <f>IF(ISNA(VLOOKUP($B90,'[74]Pesanan '!$A:$AE,30,FALSE)),0,((VLOOKUP($B90,'[74]Pesanan '!$A:$AE,30,FALSE))))</f>
        <v>440940</v>
      </c>
      <c r="M90" s="243">
        <f t="shared" si="73"/>
        <v>49.993197278911566</v>
      </c>
      <c r="N90" s="243">
        <f>IF(ISNA(VLOOKUP($B90,'[74]Pesanan '!$A:$AE,31,FALSE)),0,((VLOOKUP($B90,'[74]Pesanan '!$A:$AE,31,FALSE))))</f>
        <v>7074441360</v>
      </c>
      <c r="O90" s="243">
        <f>IF(ISNA(VLOOKUP($B90,'[75]Rekap Realisasi Jan- Okt'!$A:$E,4,FALSE)),0,((VLOOKUP($B90,'[75]Rekap Realisasi Jan- Okt'!$A:$E,4,FALSE))))</f>
        <v>309464</v>
      </c>
      <c r="P90" s="243">
        <f t="shared" ref="P90:P121" si="106">O90/($F90*0.98)</f>
        <v>35.086621315192744</v>
      </c>
      <c r="Q90" s="243">
        <f>IF(ISNA(VLOOKUP($B90,'[75]Rekap Realisasi Jan- Okt'!$A:$E,5,FALSE)),0,((VLOOKUP($B90,'[75]Rekap Realisasi Jan- Okt'!$A:$E,5,FALSE))))</f>
        <v>4965040416</v>
      </c>
      <c r="R90" s="243">
        <f t="shared" si="76"/>
        <v>131476</v>
      </c>
      <c r="S90" s="243">
        <f t="shared" si="77"/>
        <v>14.906575963718822</v>
      </c>
      <c r="T90" s="243">
        <f t="shared" si="78"/>
        <v>2109400944</v>
      </c>
      <c r="U90" s="244">
        <f t="shared" si="79"/>
        <v>0.70182791309475212</v>
      </c>
      <c r="V90" s="243">
        <f t="shared" si="96"/>
        <v>202911</v>
      </c>
      <c r="W90" s="243">
        <f t="shared" si="97"/>
        <v>23.00578231292517</v>
      </c>
      <c r="X90" s="243">
        <f t="shared" si="98"/>
        <v>3255504084</v>
      </c>
      <c r="Y90" s="244">
        <f t="shared" si="75"/>
        <v>0.60397950719687732</v>
      </c>
      <c r="Z90" s="268" t="s">
        <v>324</v>
      </c>
      <c r="AA90" s="249">
        <f t="shared" si="104"/>
        <v>132300</v>
      </c>
      <c r="AB90" s="286">
        <v>15</v>
      </c>
      <c r="AC90" s="249">
        <f t="shared" si="105"/>
        <v>2122621200</v>
      </c>
      <c r="AD90" s="245" t="s">
        <v>241</v>
      </c>
      <c r="AE90" s="245" t="s">
        <v>241</v>
      </c>
      <c r="AF90" s="245" t="s">
        <v>241</v>
      </c>
      <c r="AG90" s="245" t="s">
        <v>241</v>
      </c>
      <c r="AH90" s="245" t="s">
        <v>241</v>
      </c>
      <c r="AI90" s="245" t="s">
        <v>241</v>
      </c>
      <c r="AJ90" s="245" t="s">
        <v>241</v>
      </c>
      <c r="AK90" s="245" t="s">
        <v>241</v>
      </c>
      <c r="AL90" s="268" t="s">
        <v>325</v>
      </c>
      <c r="AM90" s="249">
        <f>AN90*(F90*0.98)</f>
        <v>35280</v>
      </c>
      <c r="AN90" s="286">
        <v>4</v>
      </c>
      <c r="AO90" s="249">
        <f>AM90*H90</f>
        <v>566032320</v>
      </c>
      <c r="AP90" s="245" t="s">
        <v>241</v>
      </c>
      <c r="AQ90" s="245" t="s">
        <v>241</v>
      </c>
      <c r="AR90" s="245" t="s">
        <v>241</v>
      </c>
      <c r="AS90" s="245" t="s">
        <v>241</v>
      </c>
      <c r="AT90" s="245" t="s">
        <v>241</v>
      </c>
      <c r="AU90" s="245" t="s">
        <v>241</v>
      </c>
      <c r="AV90" s="245" t="s">
        <v>241</v>
      </c>
      <c r="AW90" s="245" t="s">
        <v>241</v>
      </c>
      <c r="AX90" s="266" t="s">
        <v>326</v>
      </c>
      <c r="AY90" s="247">
        <f>R90</f>
        <v>131476</v>
      </c>
      <c r="AZ90" s="243">
        <f>AY90/($F90*0.98)</f>
        <v>14.90657596371882</v>
      </c>
      <c r="BA90" s="247">
        <f>T90</f>
        <v>2109400944</v>
      </c>
      <c r="BB90" s="245" t="s">
        <v>241</v>
      </c>
      <c r="BC90" s="245" t="s">
        <v>241</v>
      </c>
      <c r="BD90" s="245" t="s">
        <v>241</v>
      </c>
      <c r="BE90" s="245" t="s">
        <v>241</v>
      </c>
      <c r="BF90" s="245" t="s">
        <v>241</v>
      </c>
      <c r="BG90" s="245" t="s">
        <v>241</v>
      </c>
      <c r="BH90" s="245" t="s">
        <v>241</v>
      </c>
      <c r="BI90" s="245" t="s">
        <v>241</v>
      </c>
      <c r="BJ90" s="266" t="s">
        <v>327</v>
      </c>
      <c r="BK90" s="249">
        <f>R90</f>
        <v>131476</v>
      </c>
      <c r="BL90" s="249">
        <f>S90</f>
        <v>14.906575963718822</v>
      </c>
      <c r="BM90" s="249">
        <f>T90</f>
        <v>2109400944</v>
      </c>
      <c r="BN90" s="249" t="s">
        <v>241</v>
      </c>
      <c r="BO90" s="249" t="s">
        <v>241</v>
      </c>
      <c r="BP90" s="249" t="s">
        <v>241</v>
      </c>
      <c r="BQ90" s="249" t="s">
        <v>241</v>
      </c>
      <c r="BR90" s="249" t="s">
        <v>241</v>
      </c>
      <c r="BS90" s="249" t="s">
        <v>241</v>
      </c>
      <c r="BT90" s="249" t="s">
        <v>241</v>
      </c>
      <c r="BU90" s="249" t="s">
        <v>241</v>
      </c>
      <c r="BV90" s="266" t="s">
        <v>328</v>
      </c>
      <c r="BW90" s="249">
        <f>R90</f>
        <v>131476</v>
      </c>
      <c r="BX90" s="249">
        <f>S90</f>
        <v>14.906575963718822</v>
      </c>
      <c r="BY90" s="249">
        <f>T90</f>
        <v>2109400944</v>
      </c>
      <c r="BZ90" s="249" t="s">
        <v>241</v>
      </c>
      <c r="CA90" s="249" t="s">
        <v>241</v>
      </c>
      <c r="CB90" s="249" t="s">
        <v>241</v>
      </c>
      <c r="CC90" s="249" t="s">
        <v>241</v>
      </c>
      <c r="CD90" s="249" t="s">
        <v>241</v>
      </c>
      <c r="CE90" s="249" t="s">
        <v>241</v>
      </c>
      <c r="CF90" s="249" t="s">
        <v>241</v>
      </c>
      <c r="CG90" s="249" t="s">
        <v>241</v>
      </c>
      <c r="CH90" s="243">
        <f>IF(ISNA(VLOOKUP($B90,[76]Sheet3!$B:$H,6,FALSE)),0,((VLOOKUP($B90,[76]Sheet3!$B:$H,6,FALSE))))</f>
        <v>97889</v>
      </c>
      <c r="CI90" s="243">
        <f t="shared" si="102"/>
        <v>10.876555555555555</v>
      </c>
      <c r="CJ90" s="243">
        <f>IF(ISNA(VLOOKUP($B90,[76]Sheet3!$B:$H,7,FALSE)),0,((VLOOKUP($B90,[76]Sheet3!$B:$H,7,FALSE))))</f>
        <v>1570531116</v>
      </c>
      <c r="CK90" s="244">
        <f t="shared" si="103"/>
        <v>0.22200072572232049</v>
      </c>
      <c r="CL90" s="266" t="s">
        <v>329</v>
      </c>
      <c r="CM90" s="249">
        <f t="shared" si="82"/>
        <v>99000</v>
      </c>
      <c r="CN90" s="249">
        <v>11</v>
      </c>
      <c r="CO90" s="249">
        <f t="shared" si="83"/>
        <v>1588356000</v>
      </c>
      <c r="CP90" s="266" t="s">
        <v>321</v>
      </c>
      <c r="CQ90" s="250">
        <f t="shared" si="84"/>
        <v>27000</v>
      </c>
      <c r="CR90" s="249">
        <v>3</v>
      </c>
      <c r="CS90" s="251">
        <f t="shared" si="85"/>
        <v>433188000</v>
      </c>
      <c r="CT90" s="249" t="s">
        <v>241</v>
      </c>
      <c r="CU90" s="252">
        <f t="shared" si="86"/>
        <v>0</v>
      </c>
      <c r="CV90" s="271">
        <v>0</v>
      </c>
      <c r="CW90" s="253">
        <f t="shared" si="87"/>
        <v>0</v>
      </c>
      <c r="CX90" s="243">
        <f>IF(ISNA(VLOOKUP($B90,'[77]Jan- Mei'!$B:$F,4,FALSE)),0,((VLOOKUP($B90,'[77]Jan- Mei'!$B:$F,4,FALSE))))</f>
        <v>238140</v>
      </c>
      <c r="CY90" s="243">
        <f t="shared" si="88"/>
        <v>26.46</v>
      </c>
      <c r="CZ90" s="243">
        <f>IF(ISNA(VLOOKUP($B90,'[77]Jan- Mei'!$B:$F,5,FALSE)),0,((VLOOKUP($B90,'[77]Jan- Mei'!$B:$F,5,FALSE))))</f>
        <v>3820718160</v>
      </c>
      <c r="DA90" s="243" t="e">
        <f>IF(ISNA(VLOOKUP($B90,#REF!,6,FALSE)),0,((VLOOKUP($B90,#REF!,6,FALSE))))</f>
        <v>#REF!</v>
      </c>
      <c r="DB90" s="243" t="e">
        <f t="shared" si="89"/>
        <v>#REF!</v>
      </c>
      <c r="DC90" s="243" t="e">
        <f>IF(ISNA(VLOOKUP($B90,#REF!,7,FALSE)),0,((VLOOKUP($B90,#REF!,7,FALSE))))</f>
        <v>#REF!</v>
      </c>
      <c r="DD90" s="244" t="e">
        <f t="shared" si="92"/>
        <v>#REF!</v>
      </c>
      <c r="DE90" s="288" t="str">
        <f>IF(ISNA(VLOOKUP($B90,'[78]REAL SD BULAN'!$B:$AD,18,FALSE)),0,((VLOOKUP($B90,'[78]REAL SD BULAN'!$B:$AD,18,FALSE))))</f>
        <v>Bahan Kemas Poly Cetak Baru datang 5 April 2021</v>
      </c>
      <c r="DF90" s="249">
        <f>IF(ISNA(VLOOKUP($B90,'[78]REAL SD BULAN'!$B:$AD,19,FALSE)),0,((VLOOKUP($B90,'[78]REAL SD BULAN'!$B:$AD,19,FALSE))))</f>
        <v>99000</v>
      </c>
      <c r="DG90" s="249">
        <f>IF(ISNA(VLOOKUP($B90,'[78]REAL SD BULAN'!$B:$AD,20,FALSE)),0,((VLOOKUP($B90,'[78]REAL SD BULAN'!$B:$AD,20,FALSE))))</f>
        <v>11</v>
      </c>
      <c r="DH90" s="249">
        <f>IF(ISNA(VLOOKUP($B90,'[78]REAL SD BULAN'!$B:$AD,21,FALSE)),0,((VLOOKUP($B90,'[78]REAL SD BULAN'!$B:$AD,21,FALSE))))</f>
        <v>1588356000</v>
      </c>
      <c r="DI90" s="249" t="s">
        <v>241</v>
      </c>
      <c r="DJ90" s="249">
        <f>DK90*CR90</f>
        <v>0</v>
      </c>
      <c r="DK90" s="249">
        <v>0</v>
      </c>
      <c r="DL90" s="249" t="s">
        <v>241</v>
      </c>
      <c r="DM90" s="266" t="s">
        <v>330</v>
      </c>
      <c r="DN90" s="250" t="e">
        <f t="shared" si="101"/>
        <v>#REF!</v>
      </c>
      <c r="DO90" s="251" t="e">
        <f>CY90-DB90</f>
        <v>#REF!</v>
      </c>
      <c r="DP90" s="251" t="e">
        <f t="shared" si="95"/>
        <v>#REF!</v>
      </c>
      <c r="DQ90" s="249" t="s">
        <v>241</v>
      </c>
      <c r="DR90" s="249">
        <f>DS90*CZ90</f>
        <v>0</v>
      </c>
      <c r="DS90" s="249">
        <v>0</v>
      </c>
      <c r="DT90" s="249" t="s">
        <v>241</v>
      </c>
      <c r="DU90" s="269" t="str">
        <f>IF(ISNA(VLOOKUP($B90,'[79]Evaluasi Pesanan Jan- Feb'!$B:$BG,30,FALSE)),0,((VLOOKUP($B90,'[79]Evaluasi Pesanan Jan- Feb'!$B:$BG,30,FALSE))))</f>
        <v>Adanya masalah proses produksi ( adanya spot  pada hasil cetak tablet , perlu dilakukan pemilihan tablet )</v>
      </c>
      <c r="DV90" s="269" t="str">
        <f>IF(ISNA(VLOOKUP($B90,'[79]Evaluasi Pesanan Jan- Feb'!$B:$BG,41,FALSE)),0,((VLOOKUP($B90,'[79]Evaluasi Pesanan Jan- Feb'!$B:$BG,41,FALSE))))</f>
        <v>Adanya masalah proses produksi ( adanya spot  pada hasil cetak tablet , masih dilakukan proses pemilihan tablet )</v>
      </c>
    </row>
    <row r="91" spans="1:126" s="223" customFormat="1" ht="56" customHeight="1" x14ac:dyDescent="0.2">
      <c r="A91" s="237">
        <f t="shared" si="64"/>
        <v>88</v>
      </c>
      <c r="B91" s="257">
        <v>11000216</v>
      </c>
      <c r="C91" s="404" t="s">
        <v>126</v>
      </c>
      <c r="D91" s="259" t="s">
        <v>236</v>
      </c>
      <c r="E91" s="260">
        <v>12</v>
      </c>
      <c r="F91" s="260">
        <v>3144</v>
      </c>
      <c r="G91" s="241" t="s">
        <v>56</v>
      </c>
      <c r="H91" s="242">
        <v>5974</v>
      </c>
      <c r="I91" s="243">
        <f>IF(ISNA(VLOOKUP($B91,'[74]Pesanan '!$A:$AE,28,FALSE)),0,((VLOOKUP($B91,'[74]Pesanan '!$A:$AE,28,FALSE))))</f>
        <v>58235</v>
      </c>
      <c r="J91" s="243">
        <f t="shared" si="72"/>
        <v>18.900594588980631</v>
      </c>
      <c r="K91" s="243">
        <f>IF(ISNA(VLOOKUP($B91,'[74]Pesanan '!$A:$AE,29,FALSE)),0,((VLOOKUP($B91,'[74]Pesanan '!$A:$AE,29,FALSE))))</f>
        <v>8349501360</v>
      </c>
      <c r="L91" s="243">
        <f>IF(ISNA(VLOOKUP($B91,'[74]Pesanan '!$A:$AE,30,FALSE)),0,((VLOOKUP($B91,'[74]Pesanan '!$A:$AE,30,FALSE))))</f>
        <v>47451</v>
      </c>
      <c r="M91" s="243">
        <f t="shared" si="73"/>
        <v>15.400568624396325</v>
      </c>
      <c r="N91" s="243">
        <f>IF(ISNA(VLOOKUP($B91,'[74]Pesanan '!$A:$AE,31,FALSE)),0,((VLOOKUP($B91,'[74]Pesanan '!$A:$AE,31,FALSE))))</f>
        <v>6803334576</v>
      </c>
      <c r="O91" s="243">
        <f>IF(ISNA(VLOOKUP($B91,'[75]Rekap Realisasi Jan- Okt'!$A:$E,4,FALSE)),0,((VLOOKUP($B91,'[75]Rekap Realisasi Jan- Okt'!$A:$E,4,FALSE))))</f>
        <v>35451</v>
      </c>
      <c r="P91" s="243">
        <f t="shared" si="106"/>
        <v>11.505880978345537</v>
      </c>
      <c r="Q91" s="243">
        <f>IF(ISNA(VLOOKUP($B91,'[75]Rekap Realisasi Jan- Okt'!$A:$E,5,FALSE)),0,((VLOOKUP($B91,'[75]Rekap Realisasi Jan- Okt'!$A:$E,5,FALSE))))</f>
        <v>5082822576</v>
      </c>
      <c r="R91" s="243">
        <f t="shared" si="76"/>
        <v>12000</v>
      </c>
      <c r="S91" s="243">
        <f t="shared" si="77"/>
        <v>3.8946876460507873</v>
      </c>
      <c r="T91" s="243">
        <f t="shared" si="78"/>
        <v>1720512000</v>
      </c>
      <c r="U91" s="244">
        <f t="shared" si="79"/>
        <v>0.74710754251754441</v>
      </c>
      <c r="V91" s="243">
        <f t="shared" si="96"/>
        <v>22784</v>
      </c>
      <c r="W91" s="243">
        <f t="shared" si="97"/>
        <v>7.3947136106350939</v>
      </c>
      <c r="X91" s="243">
        <f t="shared" si="98"/>
        <v>3266678784</v>
      </c>
      <c r="Y91" s="244">
        <f t="shared" si="75"/>
        <v>0.60875761998797973</v>
      </c>
      <c r="Z91" s="268" t="s">
        <v>342</v>
      </c>
      <c r="AA91" s="249">
        <f t="shared" si="104"/>
        <v>12324.48</v>
      </c>
      <c r="AB91" s="286">
        <v>4</v>
      </c>
      <c r="AC91" s="249">
        <f t="shared" si="105"/>
        <v>73626443.519999996</v>
      </c>
      <c r="AD91" s="245" t="s">
        <v>241</v>
      </c>
      <c r="AE91" s="245" t="s">
        <v>241</v>
      </c>
      <c r="AF91" s="245" t="s">
        <v>241</v>
      </c>
      <c r="AG91" s="245" t="s">
        <v>241</v>
      </c>
      <c r="AH91" s="245" t="s">
        <v>241</v>
      </c>
      <c r="AI91" s="245" t="s">
        <v>241</v>
      </c>
      <c r="AJ91" s="245" t="s">
        <v>241</v>
      </c>
      <c r="AK91" s="245" t="s">
        <v>241</v>
      </c>
      <c r="AL91" s="245" t="s">
        <v>241</v>
      </c>
      <c r="AM91" s="245" t="s">
        <v>241</v>
      </c>
      <c r="AN91" s="245" t="s">
        <v>241</v>
      </c>
      <c r="AO91" s="245" t="s">
        <v>241</v>
      </c>
      <c r="AP91" s="245" t="s">
        <v>241</v>
      </c>
      <c r="AQ91" s="245" t="s">
        <v>241</v>
      </c>
      <c r="AR91" s="245" t="s">
        <v>241</v>
      </c>
      <c r="AS91" s="245" t="s">
        <v>241</v>
      </c>
      <c r="AT91" s="245" t="s">
        <v>241</v>
      </c>
      <c r="AU91" s="245" t="s">
        <v>241</v>
      </c>
      <c r="AV91" s="245" t="s">
        <v>241</v>
      </c>
      <c r="AW91" s="245" t="s">
        <v>241</v>
      </c>
      <c r="AX91" s="245" t="s">
        <v>241</v>
      </c>
      <c r="AY91" s="245" t="s">
        <v>241</v>
      </c>
      <c r="AZ91" s="245" t="s">
        <v>241</v>
      </c>
      <c r="BA91" s="245" t="s">
        <v>241</v>
      </c>
      <c r="BB91" s="246" t="s">
        <v>343</v>
      </c>
      <c r="BC91" s="267">
        <f>R91</f>
        <v>12000</v>
      </c>
      <c r="BD91" s="243">
        <f>BC91/($F91*0.98)</f>
        <v>3.8946876460507869</v>
      </c>
      <c r="BE91" s="267">
        <f>T91</f>
        <v>1720512000</v>
      </c>
      <c r="BF91" s="245" t="s">
        <v>241</v>
      </c>
      <c r="BG91" s="245" t="s">
        <v>241</v>
      </c>
      <c r="BH91" s="245" t="s">
        <v>241</v>
      </c>
      <c r="BI91" s="245" t="s">
        <v>241</v>
      </c>
      <c r="BJ91" s="249" t="s">
        <v>241</v>
      </c>
      <c r="BK91" s="249"/>
      <c r="BL91" s="249"/>
      <c r="BM91" s="249"/>
      <c r="BN91" s="249" t="s">
        <v>241</v>
      </c>
      <c r="BO91" s="249" t="s">
        <v>241</v>
      </c>
      <c r="BP91" s="249" t="s">
        <v>241</v>
      </c>
      <c r="BQ91" s="249" t="s">
        <v>241</v>
      </c>
      <c r="BR91" s="266" t="s">
        <v>282</v>
      </c>
      <c r="BS91" s="252">
        <f>F91</f>
        <v>3144</v>
      </c>
      <c r="BT91" s="252" t="str">
        <f>G91</f>
        <v>DUS</v>
      </c>
      <c r="BU91" s="252">
        <f>H91</f>
        <v>5974</v>
      </c>
      <c r="BV91" s="249" t="s">
        <v>241</v>
      </c>
      <c r="BW91" s="249"/>
      <c r="BX91" s="249"/>
      <c r="BY91" s="249"/>
      <c r="BZ91" s="249" t="s">
        <v>241</v>
      </c>
      <c r="CA91" s="249" t="s">
        <v>241</v>
      </c>
      <c r="CB91" s="249" t="s">
        <v>241</v>
      </c>
      <c r="CC91" s="249" t="s">
        <v>241</v>
      </c>
      <c r="CD91" s="266" t="s">
        <v>283</v>
      </c>
      <c r="CE91" s="252">
        <f>R91</f>
        <v>12000</v>
      </c>
      <c r="CF91" s="252">
        <f>S91</f>
        <v>3.8946876460507873</v>
      </c>
      <c r="CG91" s="252">
        <f>T91</f>
        <v>1720512000</v>
      </c>
      <c r="CH91" s="243">
        <f>IF(ISNA(VLOOKUP($B91,[76]Sheet3!$B:$H,6,FALSE)),0,((VLOOKUP($B91,[76]Sheet3!$B:$H,6,FALSE))))</f>
        <v>32469</v>
      </c>
      <c r="CI91" s="243">
        <f t="shared" si="102"/>
        <v>10.327290076335878</v>
      </c>
      <c r="CJ91" s="243">
        <f>IF(ISNA(VLOOKUP($B91,[76]Sheet3!$B:$H,7,FALSE)),0,((VLOOKUP($B91,[76]Sheet3!$B:$H,7,FALSE))))</f>
        <v>4655275344</v>
      </c>
      <c r="CK91" s="244">
        <f t="shared" si="103"/>
        <v>0.68426376683315415</v>
      </c>
      <c r="CL91" s="249" t="s">
        <v>241</v>
      </c>
      <c r="CM91" s="249">
        <f t="shared" si="82"/>
        <v>0</v>
      </c>
      <c r="CN91" s="249">
        <v>0</v>
      </c>
      <c r="CO91" s="249">
        <f t="shared" si="83"/>
        <v>0</v>
      </c>
      <c r="CP91" s="266" t="s">
        <v>344</v>
      </c>
      <c r="CQ91" s="250">
        <f t="shared" si="84"/>
        <v>3144</v>
      </c>
      <c r="CR91" s="266">
        <v>1</v>
      </c>
      <c r="CS91" s="251">
        <f t="shared" si="85"/>
        <v>18782256</v>
      </c>
      <c r="CT91" s="266" t="s">
        <v>283</v>
      </c>
      <c r="CU91" s="252">
        <f t="shared" si="86"/>
        <v>6288</v>
      </c>
      <c r="CV91" s="271">
        <v>2</v>
      </c>
      <c r="CW91" s="253">
        <f t="shared" si="87"/>
        <v>37564512</v>
      </c>
      <c r="CX91" s="243">
        <f>IF(ISNA(VLOOKUP($B91,'[77]Jan- Mei'!$B:$F,4,FALSE)),0,((VLOOKUP($B91,'[77]Jan- Mei'!$B:$F,4,FALSE))))</f>
        <v>39826</v>
      </c>
      <c r="CY91" s="243">
        <f t="shared" si="88"/>
        <v>12.667302798982188</v>
      </c>
      <c r="CZ91" s="243">
        <f>IF(ISNA(VLOOKUP($B91,'[77]Jan- Mei'!$B:$F,5,FALSE)),0,((VLOOKUP($B91,'[77]Jan- Mei'!$B:$F,5,FALSE))))</f>
        <v>5710092576</v>
      </c>
      <c r="DA91" s="243" t="e">
        <f>IF(ISNA(VLOOKUP($B91,#REF!,6,FALSE)),0,((VLOOKUP($B91,#REF!,6,FALSE))))</f>
        <v>#REF!</v>
      </c>
      <c r="DB91" s="243" t="e">
        <f t="shared" si="89"/>
        <v>#REF!</v>
      </c>
      <c r="DC91" s="243" t="e">
        <f>IF(ISNA(VLOOKUP($B91,#REF!,7,FALSE)),0,((VLOOKUP($B91,#REF!,7,FALSE))))</f>
        <v>#REF!</v>
      </c>
      <c r="DD91" s="244" t="e">
        <f t="shared" si="92"/>
        <v>#REF!</v>
      </c>
      <c r="DE91" s="254" t="str">
        <f>IF(ISNA(VLOOKUP($B91,'[78]REAL SD BULAN'!$B:$AD,18,FALSE)),0,((VLOOKUP($B91,'[78]REAL SD BULAN'!$B:$AD,18,FALSE))))</f>
        <v>-</v>
      </c>
      <c r="DF91" s="249">
        <f>IF(ISNA(VLOOKUP($B91,'[78]REAL SD BULAN'!$B:$AD,19,FALSE)),0,((VLOOKUP($B91,'[78]REAL SD BULAN'!$B:$AD,19,FALSE))))</f>
        <v>0</v>
      </c>
      <c r="DG91" s="249">
        <f>IF(ISNA(VLOOKUP($B91,'[78]REAL SD BULAN'!$B:$AD,20,FALSE)),0,((VLOOKUP($B91,'[78]REAL SD BULAN'!$B:$AD,20,FALSE))))</f>
        <v>0</v>
      </c>
      <c r="DH91" s="249">
        <f>IF(ISNA(VLOOKUP($B91,'[78]REAL SD BULAN'!$B:$AD,21,FALSE)),0,((VLOOKUP($B91,'[78]REAL SD BULAN'!$B:$AD,21,FALSE))))</f>
        <v>0</v>
      </c>
      <c r="DI91" s="249" t="s">
        <v>241</v>
      </c>
      <c r="DJ91" s="249">
        <f>DK91*CR91</f>
        <v>0</v>
      </c>
      <c r="DK91" s="249">
        <v>0</v>
      </c>
      <c r="DL91" s="249" t="s">
        <v>241</v>
      </c>
      <c r="DM91" s="266" t="s">
        <v>344</v>
      </c>
      <c r="DN91" s="250">
        <f t="shared" si="101"/>
        <v>3144</v>
      </c>
      <c r="DO91" s="251">
        <v>1</v>
      </c>
      <c r="DP91" s="251">
        <f t="shared" si="95"/>
        <v>18782256</v>
      </c>
      <c r="DQ91" s="266" t="s">
        <v>283</v>
      </c>
      <c r="DR91" s="252">
        <f>DS91*F91</f>
        <v>3144</v>
      </c>
      <c r="DS91" s="270">
        <v>1</v>
      </c>
      <c r="DT91" s="271">
        <f>DR91*H91</f>
        <v>18782256</v>
      </c>
      <c r="DU91" s="269" t="str">
        <f>IF(ISNA(VLOOKUP($B91,'[79]Evaluasi Pesanan Jan- Feb'!$B:$BG,30,FALSE)),0,((VLOOKUP($B91,'[79]Evaluasi Pesanan Jan- Feb'!$B:$BG,30,FALSE))))</f>
        <v>Adanya masalah pada proses produksi dissolusi  TMS sehingga perlu dilakukan reproses</v>
      </c>
      <c r="DV91" s="269" t="str">
        <f>IF(ISNA(VLOOKUP($B91,'[79]Evaluasi Pesanan Jan- Feb'!$B:$BG,41,FALSE)),0,((VLOOKUP($B91,'[79]Evaluasi Pesanan Jan- Feb'!$B:$BG,41,FALSE))))</f>
        <v xml:space="preserve">Masih dilakukan proses pengemasan karena masih adanya batch yang perlu dilakukan Reproses </v>
      </c>
    </row>
    <row r="92" spans="1:126" s="221" customFormat="1" ht="56" x14ac:dyDescent="0.2">
      <c r="A92" s="237">
        <f t="shared" si="64"/>
        <v>89</v>
      </c>
      <c r="B92" s="257">
        <v>11000150</v>
      </c>
      <c r="C92" s="404" t="s">
        <v>67</v>
      </c>
      <c r="D92" s="259" t="s">
        <v>236</v>
      </c>
      <c r="E92" s="260">
        <v>50</v>
      </c>
      <c r="F92" s="260">
        <v>37500</v>
      </c>
      <c r="G92" s="241" t="s">
        <v>56</v>
      </c>
      <c r="H92" s="242">
        <v>5416</v>
      </c>
      <c r="I92" s="243">
        <f>IF(ISNA(VLOOKUP($B92,'[74]Pesanan '!$A:$AE,28,FALSE)),0,((VLOOKUP($B92,'[74]Pesanan '!$A:$AE,28,FALSE))))</f>
        <v>2462250</v>
      </c>
      <c r="J92" s="243">
        <f t="shared" si="72"/>
        <v>67</v>
      </c>
      <c r="K92" s="243">
        <f>IF(ISNA(VLOOKUP($B92,'[74]Pesanan '!$A:$AE,29,FALSE)),0,((VLOOKUP($B92,'[74]Pesanan '!$A:$AE,29,FALSE))))</f>
        <v>13335546000</v>
      </c>
      <c r="L92" s="243">
        <f>IF(ISNA(VLOOKUP($B92,'[74]Pesanan '!$A:$AE,30,FALSE)),0,((VLOOKUP($B92,'[74]Pesanan '!$A:$AE,30,FALSE))))</f>
        <v>1984500</v>
      </c>
      <c r="M92" s="243">
        <f t="shared" si="73"/>
        <v>54</v>
      </c>
      <c r="N92" s="243">
        <f>IF(ISNA(VLOOKUP($B92,'[74]Pesanan '!$A:$AE,31,FALSE)),0,((VLOOKUP($B92,'[74]Pesanan '!$A:$AE,31,FALSE))))</f>
        <v>10748052000</v>
      </c>
      <c r="O92" s="243">
        <f>IF(ISNA(VLOOKUP($B92,'[75]Rekap Realisasi Jan- Okt'!$A:$E,4,FALSE)),0,((VLOOKUP($B92,'[75]Rekap Realisasi Jan- Okt'!$A:$E,4,FALSE))))</f>
        <v>1508649</v>
      </c>
      <c r="P92" s="243">
        <f t="shared" si="106"/>
        <v>41.051673469387758</v>
      </c>
      <c r="Q92" s="243">
        <f>IF(ISNA(VLOOKUP($B92,'[75]Rekap Realisasi Jan- Okt'!$A:$E,5,FALSE)),0,((VLOOKUP($B92,'[75]Rekap Realisasi Jan- Okt'!$A:$E,5,FALSE))))</f>
        <v>8170842984</v>
      </c>
      <c r="R92" s="243">
        <f t="shared" si="76"/>
        <v>475851</v>
      </c>
      <c r="S92" s="243">
        <f t="shared" si="77"/>
        <v>12.948326530612242</v>
      </c>
      <c r="T92" s="243">
        <f t="shared" si="78"/>
        <v>2577209016</v>
      </c>
      <c r="U92" s="244">
        <f t="shared" si="79"/>
        <v>0.76021617535903252</v>
      </c>
      <c r="V92" s="243">
        <f t="shared" si="96"/>
        <v>953601</v>
      </c>
      <c r="W92" s="243">
        <f t="shared" si="97"/>
        <v>25.948326530612242</v>
      </c>
      <c r="X92" s="243">
        <f t="shared" si="98"/>
        <v>5164703016</v>
      </c>
      <c r="Y92" s="244">
        <f t="shared" si="75"/>
        <v>0.61271154431922026</v>
      </c>
      <c r="Z92" s="268" t="s">
        <v>253</v>
      </c>
      <c r="AA92" s="249">
        <f t="shared" si="104"/>
        <v>477750</v>
      </c>
      <c r="AB92" s="286">
        <v>13</v>
      </c>
      <c r="AC92" s="249">
        <f t="shared" si="105"/>
        <v>2587494000</v>
      </c>
      <c r="AD92" s="245" t="s">
        <v>241</v>
      </c>
      <c r="AE92" s="245" t="s">
        <v>241</v>
      </c>
      <c r="AF92" s="245" t="s">
        <v>241</v>
      </c>
      <c r="AG92" s="245" t="s">
        <v>241</v>
      </c>
      <c r="AH92" s="245" t="s">
        <v>241</v>
      </c>
      <c r="AI92" s="245" t="s">
        <v>241</v>
      </c>
      <c r="AJ92" s="245" t="s">
        <v>241</v>
      </c>
      <c r="AK92" s="245" t="s">
        <v>241</v>
      </c>
      <c r="AL92" s="268" t="s">
        <v>254</v>
      </c>
      <c r="AM92" s="249">
        <f>AN92*(F92*0.98)</f>
        <v>110250</v>
      </c>
      <c r="AN92" s="286">
        <v>3</v>
      </c>
      <c r="AO92" s="249">
        <f>AM92*H92</f>
        <v>597114000</v>
      </c>
      <c r="AP92" s="245" t="s">
        <v>241</v>
      </c>
      <c r="AQ92" s="245" t="s">
        <v>241</v>
      </c>
      <c r="AR92" s="245" t="s">
        <v>241</v>
      </c>
      <c r="AS92" s="245" t="s">
        <v>241</v>
      </c>
      <c r="AT92" s="245" t="s">
        <v>241</v>
      </c>
      <c r="AU92" s="245" t="s">
        <v>241</v>
      </c>
      <c r="AV92" s="245" t="s">
        <v>241</v>
      </c>
      <c r="AW92" s="245" t="s">
        <v>241</v>
      </c>
      <c r="AX92" s="261" t="s">
        <v>255</v>
      </c>
      <c r="AY92" s="247">
        <f>R92</f>
        <v>475851</v>
      </c>
      <c r="AZ92" s="243">
        <f>AY92/($F92*0.98)</f>
        <v>12.948326530612245</v>
      </c>
      <c r="BA92" s="247">
        <f>T92</f>
        <v>2577209016</v>
      </c>
      <c r="BB92" s="245" t="s">
        <v>241</v>
      </c>
      <c r="BC92" s="245" t="s">
        <v>241</v>
      </c>
      <c r="BD92" s="245" t="s">
        <v>241</v>
      </c>
      <c r="BE92" s="245" t="s">
        <v>241</v>
      </c>
      <c r="BF92" s="244"/>
      <c r="BG92" s="244"/>
      <c r="BH92" s="244"/>
      <c r="BI92" s="244"/>
      <c r="BJ92" s="249" t="s">
        <v>241</v>
      </c>
      <c r="BK92" s="249" t="s">
        <v>241</v>
      </c>
      <c r="BL92" s="249" t="s">
        <v>241</v>
      </c>
      <c r="BM92" s="249" t="s">
        <v>241</v>
      </c>
      <c r="BN92" s="252" t="s">
        <v>256</v>
      </c>
      <c r="BO92" s="249">
        <f t="shared" ref="BO92:BQ93" si="107">R92</f>
        <v>475851</v>
      </c>
      <c r="BP92" s="249">
        <f t="shared" si="107"/>
        <v>12.948326530612242</v>
      </c>
      <c r="BQ92" s="249">
        <f t="shared" si="107"/>
        <v>2577209016</v>
      </c>
      <c r="BR92" s="249" t="s">
        <v>241</v>
      </c>
      <c r="BS92" s="249" t="s">
        <v>241</v>
      </c>
      <c r="BT92" s="249" t="s">
        <v>241</v>
      </c>
      <c r="BU92" s="249" t="s">
        <v>241</v>
      </c>
      <c r="BV92" s="248" t="s">
        <v>257</v>
      </c>
      <c r="BW92" s="249">
        <f>R92</f>
        <v>475851</v>
      </c>
      <c r="BX92" s="249">
        <f>S92</f>
        <v>12.948326530612242</v>
      </c>
      <c r="BY92" s="249">
        <f>T92</f>
        <v>2577209016</v>
      </c>
      <c r="BZ92" s="249" t="s">
        <v>241</v>
      </c>
      <c r="CA92" s="249" t="s">
        <v>241</v>
      </c>
      <c r="CB92" s="249" t="s">
        <v>241</v>
      </c>
      <c r="CC92" s="249" t="s">
        <v>241</v>
      </c>
      <c r="CD92" s="249" t="s">
        <v>241</v>
      </c>
      <c r="CE92" s="249" t="s">
        <v>241</v>
      </c>
      <c r="CF92" s="249" t="s">
        <v>241</v>
      </c>
      <c r="CG92" s="249" t="s">
        <v>241</v>
      </c>
      <c r="CH92" s="243">
        <f>IF(ISNA(VLOOKUP($B92,[76]Sheet3!$B:$H,6,FALSE)),0,((VLOOKUP($B92,[76]Sheet3!$B:$H,6,FALSE))))</f>
        <v>143153</v>
      </c>
      <c r="CI92" s="243">
        <f t="shared" si="102"/>
        <v>3.8174133333333335</v>
      </c>
      <c r="CJ92" s="243">
        <f>IF(ISNA(VLOOKUP($B92,[76]Sheet3!$B:$H,7,FALSE)),0,((VLOOKUP($B92,[76]Sheet3!$B:$H,7,FALSE))))</f>
        <v>775316648</v>
      </c>
      <c r="CK92" s="244">
        <f t="shared" si="103"/>
        <v>7.2135550516502903E-2</v>
      </c>
      <c r="CL92" s="261" t="s">
        <v>258</v>
      </c>
      <c r="CM92" s="249">
        <f t="shared" si="82"/>
        <v>300000</v>
      </c>
      <c r="CN92" s="262">
        <v>8</v>
      </c>
      <c r="CO92" s="249">
        <f t="shared" si="83"/>
        <v>1624800000</v>
      </c>
      <c r="CP92" s="263" t="s">
        <v>259</v>
      </c>
      <c r="CQ92" s="250">
        <f t="shared" si="84"/>
        <v>300000</v>
      </c>
      <c r="CR92" s="263">
        <v>8</v>
      </c>
      <c r="CS92" s="251">
        <f t="shared" si="85"/>
        <v>1624800000</v>
      </c>
      <c r="CT92" s="249" t="s">
        <v>241</v>
      </c>
      <c r="CU92" s="252">
        <f t="shared" si="86"/>
        <v>0</v>
      </c>
      <c r="CV92" s="250">
        <v>0</v>
      </c>
      <c r="CW92" s="253">
        <f t="shared" si="87"/>
        <v>0</v>
      </c>
      <c r="CX92" s="243">
        <f>IF(ISNA(VLOOKUP($B92,'[77]Jan- Mei'!$B:$F,4,FALSE)),0,((VLOOKUP($B92,'[77]Jan- Mei'!$B:$F,4,FALSE))))</f>
        <v>955500</v>
      </c>
      <c r="CY92" s="243">
        <f t="shared" si="88"/>
        <v>25.48</v>
      </c>
      <c r="CZ92" s="243">
        <f>IF(ISNA(VLOOKUP($B92,'[77]Jan- Mei'!$B:$F,5,FALSE)),0,((VLOOKUP($B92,'[77]Jan- Mei'!$B:$F,5,FALSE))))</f>
        <v>5174988000</v>
      </c>
      <c r="DA92" s="243" t="e">
        <f>IF(ISNA(VLOOKUP($B92,#REF!,6,FALSE)),0,((VLOOKUP($B92,#REF!,6,FALSE))))</f>
        <v>#REF!</v>
      </c>
      <c r="DB92" s="243" t="e">
        <f t="shared" si="89"/>
        <v>#REF!</v>
      </c>
      <c r="DC92" s="243" t="e">
        <f>IF(ISNA(VLOOKUP($B92,#REF!,7,FALSE)),0,((VLOOKUP($B92,#REF!,7,FALSE))))</f>
        <v>#REF!</v>
      </c>
      <c r="DD92" s="244" t="e">
        <f t="shared" si="92"/>
        <v>#REF!</v>
      </c>
      <c r="DE92" s="288" t="str">
        <f>IF(ISNA(VLOOKUP($B92,'[78]REAL SD BULAN'!$B:$AD,18,FALSE)),0,((VLOOKUP($B92,'[78]REAL SD BULAN'!$B:$AD,18,FALSE))))</f>
        <v>Bahan baku SSG baru datang Per. 25 Maret 2021</v>
      </c>
      <c r="DF92" s="249">
        <f>IF(ISNA(VLOOKUP($B92,'[78]REAL SD BULAN'!$B:$AD,19,FALSE)),0,((VLOOKUP($B92,'[78]REAL SD BULAN'!$B:$AD,19,FALSE))))</f>
        <v>300000</v>
      </c>
      <c r="DG92" s="249">
        <f>IF(ISNA(VLOOKUP($B92,'[78]REAL SD BULAN'!$B:$AD,20,FALSE)),0,((VLOOKUP($B92,'[78]REAL SD BULAN'!$B:$AD,20,FALSE))))</f>
        <v>8</v>
      </c>
      <c r="DH92" s="249">
        <f>IF(ISNA(VLOOKUP($B92,'[78]REAL SD BULAN'!$B:$AD,21,FALSE)),0,((VLOOKUP($B92,'[78]REAL SD BULAN'!$B:$AD,21,FALSE))))</f>
        <v>1624800000</v>
      </c>
      <c r="DI92" s="261" t="s">
        <v>241</v>
      </c>
      <c r="DJ92" s="249" t="s">
        <v>241</v>
      </c>
      <c r="DK92" s="262" t="s">
        <v>241</v>
      </c>
      <c r="DL92" s="249" t="s">
        <v>241</v>
      </c>
      <c r="DM92" s="263" t="s">
        <v>260</v>
      </c>
      <c r="DN92" s="250">
        <f t="shared" si="101"/>
        <v>600000</v>
      </c>
      <c r="DO92" s="251">
        <v>16</v>
      </c>
      <c r="DP92" s="251">
        <f t="shared" si="95"/>
        <v>3249600000</v>
      </c>
      <c r="DQ92" s="249" t="s">
        <v>241</v>
      </c>
      <c r="DR92" s="252">
        <f>DS92*CR92</f>
        <v>0</v>
      </c>
      <c r="DS92" s="250">
        <v>0</v>
      </c>
      <c r="DT92" s="255" t="s">
        <v>241</v>
      </c>
      <c r="DU92" s="269" t="str">
        <f>IF(ISNA(VLOOKUP($B92,'[79]Evaluasi Pesanan Jan- Feb'!$B:$BG,30,FALSE)),0,((VLOOKUP($B92,'[79]Evaluasi Pesanan Jan- Feb'!$B:$BG,30,FALSE))))</f>
        <v xml:space="preserve">Adanya kekurangan bahan baku pembantu POvidon K30 baru datang 26 jan 2021 </v>
      </c>
      <c r="DV92" s="269" t="str">
        <f>IF(ISNA(VLOOKUP($B92,'[79]Evaluasi Pesanan Jan- Feb'!$B:$BG,41,FALSE)),0,((VLOOKUP($B92,'[79]Evaluasi Pesanan Jan- Feb'!$B:$BG,41,FALSE))))</f>
        <v>Adanya kekurangan bahan baku pembantu POvidon K30 baru datang 26 jan 2021 , proses baru dilakukan 9 Februari 2021</v>
      </c>
    </row>
    <row r="93" spans="1:126" s="221" customFormat="1" ht="42" x14ac:dyDescent="0.2">
      <c r="A93" s="237">
        <f t="shared" si="64"/>
        <v>90</v>
      </c>
      <c r="B93" s="257">
        <v>11000488</v>
      </c>
      <c r="C93" s="406" t="s">
        <v>182</v>
      </c>
      <c r="D93" s="259" t="s">
        <v>236</v>
      </c>
      <c r="E93" s="260">
        <v>100</v>
      </c>
      <c r="F93" s="260">
        <v>22400</v>
      </c>
      <c r="G93" s="241" t="s">
        <v>56</v>
      </c>
      <c r="H93" s="242">
        <v>14860</v>
      </c>
      <c r="I93" s="243">
        <f>IF(ISNA(VLOOKUP($B93,'[74]Pesanan '!$A:$AE,28,FALSE)),0,((VLOOKUP($B93,'[74]Pesanan '!$A:$AE,28,FALSE))))</f>
        <v>131712</v>
      </c>
      <c r="J93" s="243">
        <f t="shared" si="72"/>
        <v>6</v>
      </c>
      <c r="K93" s="243">
        <f>IF(ISNA(VLOOKUP($B93,'[74]Pesanan '!$A:$AE,29,FALSE)),0,((VLOOKUP($B93,'[74]Pesanan '!$A:$AE,29,FALSE))))</f>
        <v>1957240320</v>
      </c>
      <c r="L93" s="243">
        <f>IF(ISNA(VLOOKUP($B93,'[74]Pesanan '!$A:$AE,30,FALSE)),0,((VLOOKUP($B93,'[74]Pesanan '!$A:$AE,30,FALSE))))</f>
        <v>131712</v>
      </c>
      <c r="M93" s="243">
        <f t="shared" si="73"/>
        <v>6</v>
      </c>
      <c r="N93" s="243">
        <f>IF(ISNA(VLOOKUP($B93,'[74]Pesanan '!$A:$AE,31,FALSE)),0,((VLOOKUP($B93,'[74]Pesanan '!$A:$AE,31,FALSE))))</f>
        <v>1957240320</v>
      </c>
      <c r="O93" s="243">
        <f>IF(ISNA(VLOOKUP($B93,'[75]Rekap Realisasi Jan- Okt'!$A:$E,4,FALSE)),0,((VLOOKUP($B93,'[75]Rekap Realisasi Jan- Okt'!$A:$E,4,FALSE))))</f>
        <v>86742</v>
      </c>
      <c r="P93" s="243">
        <f t="shared" si="106"/>
        <v>3.951439504373178</v>
      </c>
      <c r="Q93" s="243">
        <f>IF(ISNA(VLOOKUP($B93,'[75]Rekap Realisasi Jan- Okt'!$A:$E,5,FALSE)),0,((VLOOKUP($B93,'[75]Rekap Realisasi Jan- Okt'!$A:$E,5,FALSE))))</f>
        <v>1288986120</v>
      </c>
      <c r="R93" s="243">
        <f t="shared" si="76"/>
        <v>44970</v>
      </c>
      <c r="S93" s="243">
        <f t="shared" si="77"/>
        <v>2.048560495626822</v>
      </c>
      <c r="T93" s="243">
        <f t="shared" si="78"/>
        <v>668254200</v>
      </c>
      <c r="U93" s="244">
        <f t="shared" si="79"/>
        <v>0.65857325072886297</v>
      </c>
      <c r="V93" s="243">
        <f t="shared" si="96"/>
        <v>44970</v>
      </c>
      <c r="W93" s="243">
        <f t="shared" si="97"/>
        <v>2.048560495626822</v>
      </c>
      <c r="X93" s="243">
        <f t="shared" si="98"/>
        <v>668254200</v>
      </c>
      <c r="Y93" s="244">
        <f t="shared" si="75"/>
        <v>0.65857325072886297</v>
      </c>
      <c r="Z93" s="268" t="s">
        <v>414</v>
      </c>
      <c r="AA93" s="249">
        <f t="shared" si="104"/>
        <v>43904</v>
      </c>
      <c r="AB93" s="286">
        <v>2</v>
      </c>
      <c r="AC93" s="249">
        <f t="shared" si="105"/>
        <v>652413440</v>
      </c>
      <c r="AD93" s="245" t="s">
        <v>241</v>
      </c>
      <c r="AE93" s="245" t="s">
        <v>241</v>
      </c>
      <c r="AF93" s="245" t="s">
        <v>241</v>
      </c>
      <c r="AG93" s="245" t="s">
        <v>241</v>
      </c>
      <c r="AH93" s="245" t="s">
        <v>241</v>
      </c>
      <c r="AI93" s="245" t="s">
        <v>241</v>
      </c>
      <c r="AJ93" s="245" t="s">
        <v>241</v>
      </c>
      <c r="AK93" s="245" t="s">
        <v>241</v>
      </c>
      <c r="AL93" s="268" t="s">
        <v>285</v>
      </c>
      <c r="AM93" s="249">
        <f>AN93*(F93*0.98)</f>
        <v>43904</v>
      </c>
      <c r="AN93" s="286">
        <v>2</v>
      </c>
      <c r="AO93" s="249">
        <f>AM93*H93</f>
        <v>652413440</v>
      </c>
      <c r="AP93" s="245" t="s">
        <v>241</v>
      </c>
      <c r="AQ93" s="245" t="s">
        <v>241</v>
      </c>
      <c r="AR93" s="245" t="s">
        <v>241</v>
      </c>
      <c r="AS93" s="245" t="s">
        <v>241</v>
      </c>
      <c r="AT93" s="245" t="s">
        <v>241</v>
      </c>
      <c r="AU93" s="245" t="s">
        <v>241</v>
      </c>
      <c r="AV93" s="245" t="s">
        <v>241</v>
      </c>
      <c r="AW93" s="245" t="s">
        <v>241</v>
      </c>
      <c r="AX93" s="245" t="s">
        <v>241</v>
      </c>
      <c r="AY93" s="245" t="s">
        <v>241</v>
      </c>
      <c r="AZ93" s="245" t="s">
        <v>241</v>
      </c>
      <c r="BA93" s="245" t="s">
        <v>241</v>
      </c>
      <c r="BB93" s="246" t="s">
        <v>415</v>
      </c>
      <c r="BC93" s="267">
        <f>R93</f>
        <v>44970</v>
      </c>
      <c r="BD93" s="243">
        <f>BC93/($F93*0.98)</f>
        <v>2.048560495626822</v>
      </c>
      <c r="BE93" s="267">
        <f>T93</f>
        <v>668254200</v>
      </c>
      <c r="BF93" s="244"/>
      <c r="BG93" s="244"/>
      <c r="BH93" s="244"/>
      <c r="BI93" s="244"/>
      <c r="BJ93" s="249" t="s">
        <v>241</v>
      </c>
      <c r="BK93" s="249" t="s">
        <v>241</v>
      </c>
      <c r="BL93" s="249" t="s">
        <v>241</v>
      </c>
      <c r="BM93" s="249" t="s">
        <v>241</v>
      </c>
      <c r="BN93" s="266" t="s">
        <v>379</v>
      </c>
      <c r="BO93" s="249">
        <f t="shared" si="107"/>
        <v>44970</v>
      </c>
      <c r="BP93" s="249">
        <f t="shared" si="107"/>
        <v>2.048560495626822</v>
      </c>
      <c r="BQ93" s="249">
        <f t="shared" si="107"/>
        <v>668254200</v>
      </c>
      <c r="BR93" s="249" t="s">
        <v>241</v>
      </c>
      <c r="BS93" s="249" t="s">
        <v>241</v>
      </c>
      <c r="BT93" s="249" t="s">
        <v>241</v>
      </c>
      <c r="BU93" s="249" t="s">
        <v>241</v>
      </c>
      <c r="BV93" s="249" t="s">
        <v>241</v>
      </c>
      <c r="BW93" s="249" t="s">
        <v>241</v>
      </c>
      <c r="BX93" s="249" t="s">
        <v>241</v>
      </c>
      <c r="BY93" s="249" t="s">
        <v>241</v>
      </c>
      <c r="BZ93" s="266" t="s">
        <v>379</v>
      </c>
      <c r="CA93" s="250">
        <f>R93</f>
        <v>44970</v>
      </c>
      <c r="CB93" s="250">
        <f>S93</f>
        <v>2.048560495626822</v>
      </c>
      <c r="CC93" s="250">
        <f>T93</f>
        <v>668254200</v>
      </c>
      <c r="CD93" s="249" t="s">
        <v>241</v>
      </c>
      <c r="CE93" s="249" t="s">
        <v>241</v>
      </c>
      <c r="CF93" s="249" t="s">
        <v>241</v>
      </c>
      <c r="CG93" s="249" t="s">
        <v>241</v>
      </c>
      <c r="CH93" s="243">
        <f>IF(ISNA(VLOOKUP($B93,[76]Sheet3!$B:$H,6,FALSE)),0,((VLOOKUP($B93,[76]Sheet3!$B:$H,6,FALSE))))</f>
        <v>0</v>
      </c>
      <c r="CI93" s="243">
        <f t="shared" si="102"/>
        <v>0</v>
      </c>
      <c r="CJ93" s="243">
        <f>IF(ISNA(VLOOKUP($B93,[76]Sheet3!$B:$H,7,FALSE)),0,((VLOOKUP($B93,[76]Sheet3!$B:$H,7,FALSE))))</f>
        <v>0</v>
      </c>
      <c r="CK93" s="244">
        <f t="shared" si="103"/>
        <v>0</v>
      </c>
      <c r="CL93" s="266" t="s">
        <v>416</v>
      </c>
      <c r="CM93" s="249">
        <f t="shared" si="82"/>
        <v>89600</v>
      </c>
      <c r="CN93" s="249">
        <v>4</v>
      </c>
      <c r="CO93" s="249">
        <f t="shared" si="83"/>
        <v>1331456000</v>
      </c>
      <c r="CP93" s="249" t="s">
        <v>241</v>
      </c>
      <c r="CQ93" s="250">
        <f t="shared" si="84"/>
        <v>0</v>
      </c>
      <c r="CR93" s="249">
        <v>0</v>
      </c>
      <c r="CS93" s="251">
        <f t="shared" si="85"/>
        <v>0</v>
      </c>
      <c r="CT93" s="249" t="s">
        <v>241</v>
      </c>
      <c r="CU93" s="252">
        <f t="shared" si="86"/>
        <v>0</v>
      </c>
      <c r="CV93" s="249">
        <v>0</v>
      </c>
      <c r="CW93" s="253">
        <f t="shared" si="87"/>
        <v>0</v>
      </c>
      <c r="CX93" s="243">
        <f>IF(ISNA(VLOOKUP($B93,'[77]Jan- Mei'!$B:$F,4,FALSE)),0,((VLOOKUP($B93,'[77]Jan- Mei'!$B:$F,4,FALSE))))</f>
        <v>87808</v>
      </c>
      <c r="CY93" s="243">
        <f t="shared" si="88"/>
        <v>3.92</v>
      </c>
      <c r="CZ93" s="243">
        <f>IF(ISNA(VLOOKUP($B93,'[77]Jan- Mei'!$B:$F,5,FALSE)),0,((VLOOKUP($B93,'[77]Jan- Mei'!$B:$F,5,FALSE))))</f>
        <v>1304826880</v>
      </c>
      <c r="DA93" s="243" t="e">
        <f>IF(ISNA(VLOOKUP($B93,#REF!,6,FALSE)),0,((VLOOKUP($B93,#REF!,6,FALSE))))</f>
        <v>#REF!</v>
      </c>
      <c r="DB93" s="243" t="e">
        <f t="shared" si="89"/>
        <v>#REF!</v>
      </c>
      <c r="DC93" s="243" t="e">
        <f>IF(ISNA(VLOOKUP($B93,#REF!,7,FALSE)),0,((VLOOKUP($B93,#REF!,7,FALSE))))</f>
        <v>#REF!</v>
      </c>
      <c r="DD93" s="244" t="e">
        <f t="shared" si="92"/>
        <v>#REF!</v>
      </c>
      <c r="DE93" s="288" t="str">
        <f>IF(ISNA(VLOOKUP($B93,'[78]REAL SD BULAN'!$B:$AD,18,FALSE)),0,((VLOOKUP($B93,'[78]REAL SD BULAN'!$B:$AD,18,FALSE))))</f>
        <v>Poly cetak Vitamin B1 baru datang : 15 April dan bahan baku Thaiamin baru datang : 15 April 2021</v>
      </c>
      <c r="DF93" s="249">
        <f>IF(ISNA(VLOOKUP($B93,'[78]REAL SD BULAN'!$B:$AD,19,FALSE)),0,((VLOOKUP($B93,'[78]REAL SD BULAN'!$B:$AD,19,FALSE))))</f>
        <v>89600</v>
      </c>
      <c r="DG93" s="249">
        <f>IF(ISNA(VLOOKUP($B93,'[78]REAL SD BULAN'!$B:$AD,20,FALSE)),0,((VLOOKUP($B93,'[78]REAL SD BULAN'!$B:$AD,20,FALSE))))</f>
        <v>4</v>
      </c>
      <c r="DH93" s="249">
        <f>IF(ISNA(VLOOKUP($B93,'[78]REAL SD BULAN'!$B:$AD,21,FALSE)),0,((VLOOKUP($B93,'[78]REAL SD BULAN'!$B:$AD,21,FALSE))))</f>
        <v>1331456000</v>
      </c>
      <c r="DI93" s="249" t="s">
        <v>241</v>
      </c>
      <c r="DJ93" s="249">
        <f>DK93*CR93</f>
        <v>0</v>
      </c>
      <c r="DK93" s="249">
        <v>0</v>
      </c>
      <c r="DL93" s="249">
        <v>0</v>
      </c>
      <c r="DM93" s="249" t="s">
        <v>396</v>
      </c>
      <c r="DN93" s="250" t="e">
        <f t="shared" si="101"/>
        <v>#REF!</v>
      </c>
      <c r="DO93" s="251" t="e">
        <f>CY93-DB93</f>
        <v>#REF!</v>
      </c>
      <c r="DP93" s="251" t="e">
        <f t="shared" si="95"/>
        <v>#REF!</v>
      </c>
      <c r="DQ93" s="249" t="s">
        <v>241</v>
      </c>
      <c r="DR93" s="249">
        <f>DS93*CZ93</f>
        <v>0</v>
      </c>
      <c r="DS93" s="249">
        <v>0</v>
      </c>
      <c r="DT93" s="249">
        <v>0</v>
      </c>
      <c r="DU93" s="256">
        <f>IF(ISNA(VLOOKUP($B93,'[79]Evaluasi Pesanan Jan- Feb'!$B:$BG,30,FALSE)),0,((VLOOKUP($B93,'[79]Evaluasi Pesanan Jan- Feb'!$B:$BG,30,FALSE))))</f>
        <v>0</v>
      </c>
      <c r="DV93" s="269" t="str">
        <f>IF(ISNA(VLOOKUP($B93,'[79]Evaluasi Pesanan Jan- Feb'!$B:$BG,41,FALSE)),0,((VLOOKUP($B93,'[79]Evaluasi Pesanan Jan- Feb'!$B:$BG,41,FALSE))))</f>
        <v>Belum Di lakukan Trial dengan Fasilitas Plant Banjaran masih tahap persiapan Dok</v>
      </c>
    </row>
    <row r="94" spans="1:126" s="223" customFormat="1" ht="56" x14ac:dyDescent="0.2">
      <c r="A94" s="237">
        <f t="shared" si="64"/>
        <v>91</v>
      </c>
      <c r="B94" s="241">
        <v>11000197</v>
      </c>
      <c r="C94" s="416" t="s">
        <v>113</v>
      </c>
      <c r="D94" s="280" t="s">
        <v>346</v>
      </c>
      <c r="E94" s="243">
        <v>30</v>
      </c>
      <c r="F94" s="240">
        <v>6190</v>
      </c>
      <c r="G94" s="281" t="s">
        <v>56</v>
      </c>
      <c r="H94" s="242">
        <v>11527</v>
      </c>
      <c r="I94" s="243">
        <f>IF(ISNA(VLOOKUP($B94,'[74]Pesanan '!$A:$AE,28,FALSE)),0,((VLOOKUP($B94,'[74]Pesanan '!$A:$AE,28,FALSE))))</f>
        <v>864738</v>
      </c>
      <c r="J94" s="243">
        <f t="shared" si="72"/>
        <v>142.55019616893608</v>
      </c>
      <c r="K94" s="243">
        <f>IF(ISNA(VLOOKUP($B94,'[74]Pesanan '!$A:$AE,29,FALSE)),0,((VLOOKUP($B94,'[74]Pesanan '!$A:$AE,29,FALSE))))</f>
        <v>9967834926</v>
      </c>
      <c r="L94" s="243">
        <f>IF(ISNA(VLOOKUP($B94,'[74]Pesanan '!$A:$AE,30,FALSE)),0,((VLOOKUP($B94,'[74]Pesanan '!$A:$AE,30,FALSE))))</f>
        <v>666390</v>
      </c>
      <c r="M94" s="243">
        <f t="shared" si="73"/>
        <v>109.85295572186872</v>
      </c>
      <c r="N94" s="243">
        <f>IF(ISNA(VLOOKUP($B94,'[74]Pesanan '!$A:$AE,31,FALSE)),0,((VLOOKUP($B94,'[74]Pesanan '!$A:$AE,31,FALSE))))</f>
        <v>7681477530</v>
      </c>
      <c r="O94" s="243">
        <f>IF(ISNA(VLOOKUP($B94,'[75]Rekap Realisasi Jan- Okt'!$A:$E,4,FALSE)),0,((VLOOKUP($B94,'[75]Rekap Realisasi Jan- Okt'!$A:$E,4,FALSE))))</f>
        <v>569596</v>
      </c>
      <c r="P94" s="243">
        <f t="shared" si="106"/>
        <v>93.89667337047905</v>
      </c>
      <c r="Q94" s="243">
        <f>IF(ISNA(VLOOKUP($B94,'[75]Rekap Realisasi Jan- Okt'!$A:$E,5,FALSE)),0,((VLOOKUP($B94,'[75]Rekap Realisasi Jan- Okt'!$A:$E,5,FALSE))))</f>
        <v>6565733092</v>
      </c>
      <c r="R94" s="243">
        <f t="shared" si="76"/>
        <v>96794</v>
      </c>
      <c r="S94" s="243">
        <f t="shared" si="77"/>
        <v>15.956282351389675</v>
      </c>
      <c r="T94" s="243">
        <f t="shared" si="78"/>
        <v>1115744438</v>
      </c>
      <c r="U94" s="244">
        <f t="shared" si="79"/>
        <v>0.85474872071909846</v>
      </c>
      <c r="V94" s="243">
        <f t="shared" si="96"/>
        <v>295142</v>
      </c>
      <c r="W94" s="243">
        <f t="shared" si="97"/>
        <v>48.653522798457033</v>
      </c>
      <c r="X94" s="243">
        <f t="shared" si="98"/>
        <v>3402101834</v>
      </c>
      <c r="Y94" s="244">
        <f t="shared" si="75"/>
        <v>0.65869199688229263</v>
      </c>
      <c r="Z94" s="268" t="s">
        <v>517</v>
      </c>
      <c r="AA94" s="249">
        <f t="shared" si="104"/>
        <v>97059.199999999997</v>
      </c>
      <c r="AB94" s="286">
        <v>16</v>
      </c>
      <c r="AC94" s="249">
        <f t="shared" si="105"/>
        <v>1118801398.3999999</v>
      </c>
      <c r="AD94" s="245" t="s">
        <v>241</v>
      </c>
      <c r="AE94" s="245" t="s">
        <v>241</v>
      </c>
      <c r="AF94" s="245" t="s">
        <v>241</v>
      </c>
      <c r="AG94" s="245" t="s">
        <v>241</v>
      </c>
      <c r="AH94" s="245" t="s">
        <v>241</v>
      </c>
      <c r="AI94" s="245" t="s">
        <v>241</v>
      </c>
      <c r="AJ94" s="245" t="s">
        <v>241</v>
      </c>
      <c r="AK94" s="245" t="s">
        <v>241</v>
      </c>
      <c r="AL94" s="268" t="s">
        <v>517</v>
      </c>
      <c r="AM94" s="249">
        <f>AN94*(F94*0.98)</f>
        <v>18198.599999999999</v>
      </c>
      <c r="AN94" s="286">
        <v>3</v>
      </c>
      <c r="AO94" s="249">
        <f>AM94*H94</f>
        <v>209775262.19999999</v>
      </c>
      <c r="AP94" s="245" t="s">
        <v>241</v>
      </c>
      <c r="AQ94" s="245" t="s">
        <v>241</v>
      </c>
      <c r="AR94" s="245" t="s">
        <v>241</v>
      </c>
      <c r="AS94" s="245" t="s">
        <v>241</v>
      </c>
      <c r="AT94" s="245" t="s">
        <v>241</v>
      </c>
      <c r="AU94" s="245" t="s">
        <v>241</v>
      </c>
      <c r="AV94" s="245" t="s">
        <v>241</v>
      </c>
      <c r="AW94" s="245" t="s">
        <v>241</v>
      </c>
      <c r="AX94" s="285" t="s">
        <v>530</v>
      </c>
      <c r="AY94" s="247">
        <f>R94</f>
        <v>96794</v>
      </c>
      <c r="AZ94" s="243">
        <f>AY94/($F94*0.98)</f>
        <v>15.956282351389667</v>
      </c>
      <c r="BA94" s="247">
        <f>T94</f>
        <v>1115744438</v>
      </c>
      <c r="BB94" s="245" t="s">
        <v>241</v>
      </c>
      <c r="BC94" s="245" t="s">
        <v>241</v>
      </c>
      <c r="BD94" s="245" t="s">
        <v>241</v>
      </c>
      <c r="BE94" s="245" t="s">
        <v>241</v>
      </c>
      <c r="BF94" s="245" t="s">
        <v>241</v>
      </c>
      <c r="BG94" s="245" t="s">
        <v>241</v>
      </c>
      <c r="BH94" s="245" t="s">
        <v>241</v>
      </c>
      <c r="BI94" s="245" t="s">
        <v>241</v>
      </c>
      <c r="BJ94" s="248" t="s">
        <v>531</v>
      </c>
      <c r="BK94" s="249">
        <f t="shared" ref="BK94:BM95" si="108">R94</f>
        <v>96794</v>
      </c>
      <c r="BL94" s="249">
        <f t="shared" si="108"/>
        <v>15.956282351389675</v>
      </c>
      <c r="BM94" s="249">
        <f t="shared" si="108"/>
        <v>1115744438</v>
      </c>
      <c r="BN94" s="249" t="s">
        <v>241</v>
      </c>
      <c r="BO94" s="249" t="s">
        <v>241</v>
      </c>
      <c r="BP94" s="249" t="s">
        <v>241</v>
      </c>
      <c r="BQ94" s="249" t="s">
        <v>241</v>
      </c>
      <c r="BR94" s="249" t="s">
        <v>241</v>
      </c>
      <c r="BS94" s="249" t="s">
        <v>241</v>
      </c>
      <c r="BT94" s="249" t="s">
        <v>241</v>
      </c>
      <c r="BU94" s="249" t="s">
        <v>241</v>
      </c>
      <c r="BV94" s="248" t="s">
        <v>532</v>
      </c>
      <c r="BW94" s="249" t="s">
        <v>241</v>
      </c>
      <c r="BX94" s="249" t="s">
        <v>241</v>
      </c>
      <c r="BY94" s="249" t="s">
        <v>241</v>
      </c>
      <c r="BZ94" s="249" t="s">
        <v>241</v>
      </c>
      <c r="CA94" s="249" t="s">
        <v>241</v>
      </c>
      <c r="CB94" s="249" t="s">
        <v>241</v>
      </c>
      <c r="CC94" s="249" t="s">
        <v>241</v>
      </c>
      <c r="CD94" s="249" t="s">
        <v>241</v>
      </c>
      <c r="CE94" s="249" t="s">
        <v>241</v>
      </c>
      <c r="CF94" s="249" t="s">
        <v>241</v>
      </c>
      <c r="CG94" s="249" t="s">
        <v>241</v>
      </c>
      <c r="CH94" s="243">
        <f>IF(ISNA(VLOOKUP($B94,[76]Sheet3!$B:$H,6,FALSE)),0,((VLOOKUP($B94,[76]Sheet3!$B:$H,6,FALSE))))</f>
        <v>41468</v>
      </c>
      <c r="CI94" s="243">
        <f t="shared" si="102"/>
        <v>6.6991922455573505</v>
      </c>
      <c r="CJ94" s="243">
        <f>IF(ISNA(VLOOKUP($B94,[76]Sheet3!$B:$H,7,FALSE)),0,((VLOOKUP($B94,[76]Sheet3!$B:$H,7,FALSE))))</f>
        <v>478001636</v>
      </c>
      <c r="CK94" s="244">
        <f t="shared" si="103"/>
        <v>6.2227824547187081E-2</v>
      </c>
      <c r="CL94" s="249" t="s">
        <v>241</v>
      </c>
      <c r="CM94" s="249">
        <f t="shared" si="82"/>
        <v>0</v>
      </c>
      <c r="CN94" s="249"/>
      <c r="CO94" s="249">
        <f t="shared" si="83"/>
        <v>0</v>
      </c>
      <c r="CP94" s="266" t="s">
        <v>533</v>
      </c>
      <c r="CQ94" s="250">
        <f t="shared" si="84"/>
        <v>638521.79591836734</v>
      </c>
      <c r="CR94" s="249">
        <f>M94-CI94</f>
        <v>103.15376347631137</v>
      </c>
      <c r="CS94" s="251">
        <f t="shared" si="85"/>
        <v>7360240741.5510206</v>
      </c>
      <c r="CT94" s="249" t="s">
        <v>241</v>
      </c>
      <c r="CU94" s="252">
        <f t="shared" si="86"/>
        <v>0</v>
      </c>
      <c r="CV94" s="273"/>
      <c r="CW94" s="253">
        <f t="shared" si="87"/>
        <v>0</v>
      </c>
      <c r="CX94" s="243">
        <f>IF(ISNA(VLOOKUP($B94,'[77]Jan- Mei'!$B:$F,4,FALSE)),0,((VLOOKUP($B94,'[77]Jan- Mei'!$B:$F,4,FALSE))))</f>
        <v>268790</v>
      </c>
      <c r="CY94" s="243">
        <f t="shared" si="88"/>
        <v>43.423263327948305</v>
      </c>
      <c r="CZ94" s="243">
        <f>IF(ISNA(VLOOKUP($B94,'[77]Jan- Mei'!$B:$F,5,FALSE)),0,((VLOOKUP($B94,'[77]Jan- Mei'!$B:$F,5,FALSE))))</f>
        <v>3098342330</v>
      </c>
      <c r="DA94" s="243" t="e">
        <f>IF(ISNA(VLOOKUP($B94,#REF!,6,FALSE)),0,((VLOOKUP($B94,#REF!,6,FALSE))))</f>
        <v>#REF!</v>
      </c>
      <c r="DB94" s="243" t="e">
        <f t="shared" si="89"/>
        <v>#REF!</v>
      </c>
      <c r="DC94" s="243" t="e">
        <f>IF(ISNA(VLOOKUP($B94,#REF!,7,FALSE)),0,((VLOOKUP($B94,#REF!,7,FALSE))))</f>
        <v>#REF!</v>
      </c>
      <c r="DD94" s="244" t="e">
        <f t="shared" si="92"/>
        <v>#REF!</v>
      </c>
      <c r="DE94" s="254" t="str">
        <f>IF(ISNA(VLOOKUP($B94,'[78]REAL SD BULAN'!$B:$AD,18,FALSE)),0,((VLOOKUP($B94,'[78]REAL SD BULAN'!$B:$AD,18,FALSE))))</f>
        <v>-</v>
      </c>
      <c r="DF94" s="249">
        <f>IF(ISNA(VLOOKUP($B94,'[78]REAL SD BULAN'!$B:$AD,19,FALSE)),0,((VLOOKUP($B94,'[78]REAL SD BULAN'!$B:$AD,19,FALSE))))</f>
        <v>0</v>
      </c>
      <c r="DG94" s="249">
        <f>IF(ISNA(VLOOKUP($B94,'[78]REAL SD BULAN'!$B:$AD,20,FALSE)),0,((VLOOKUP($B94,'[78]REAL SD BULAN'!$B:$AD,20,FALSE))))</f>
        <v>0</v>
      </c>
      <c r="DH94" s="249">
        <f>IF(ISNA(VLOOKUP($B94,'[78]REAL SD BULAN'!$B:$AD,21,FALSE)),0,((VLOOKUP($B94,'[78]REAL SD BULAN'!$B:$AD,21,FALSE))))</f>
        <v>0</v>
      </c>
      <c r="DI94" s="249" t="s">
        <v>241</v>
      </c>
      <c r="DJ94" s="249">
        <f>DK94*CR94</f>
        <v>0</v>
      </c>
      <c r="DK94" s="249">
        <v>0</v>
      </c>
      <c r="DL94" s="249">
        <v>0</v>
      </c>
      <c r="DM94" s="266" t="s">
        <v>533</v>
      </c>
      <c r="DN94" s="250" t="e">
        <f t="shared" si="101"/>
        <v>#REF!</v>
      </c>
      <c r="DO94" s="251" t="e">
        <f>CY94-DB94</f>
        <v>#REF!</v>
      </c>
      <c r="DP94" s="251" t="e">
        <f t="shared" si="95"/>
        <v>#REF!</v>
      </c>
      <c r="DQ94" s="249" t="s">
        <v>241</v>
      </c>
      <c r="DR94" s="249">
        <f>DS94*CZ94</f>
        <v>0</v>
      </c>
      <c r="DS94" s="249">
        <v>0</v>
      </c>
      <c r="DT94" s="249">
        <v>0</v>
      </c>
      <c r="DU94" s="269" t="str">
        <f>IF(ISNA(VLOOKUP($B94,'[79]Evaluasi Pesanan Jan- Feb'!$B:$BG,30,FALSE)),0,((VLOOKUP($B94,'[79]Evaluasi Pesanan Jan- Feb'!$B:$BG,30,FALSE))))</f>
        <v>Belum Di lakukan Trial dengan Fasilitas Plant Banjaran masih tahap persiapan Dok</v>
      </c>
      <c r="DV94" s="269" t="str">
        <f>IF(ISNA(VLOOKUP($B94,'[79]Evaluasi Pesanan Jan- Feb'!$B:$BG,41,FALSE)),0,((VLOOKUP($B94,'[79]Evaluasi Pesanan Jan- Feb'!$B:$BG,41,FALSE))))</f>
        <v>Belum Di lakukan Trial dengan Fasilitas Plant Banjaran masih tahap persiapan Dok</v>
      </c>
    </row>
    <row r="95" spans="1:126" s="223" customFormat="1" ht="42" x14ac:dyDescent="0.2">
      <c r="A95" s="237">
        <f t="shared" si="64"/>
        <v>92</v>
      </c>
      <c r="B95" s="241">
        <v>11000226</v>
      </c>
      <c r="C95" s="404" t="s">
        <v>578</v>
      </c>
      <c r="D95" s="258" t="s">
        <v>559</v>
      </c>
      <c r="E95" s="243">
        <v>100</v>
      </c>
      <c r="F95" s="240">
        <v>4057</v>
      </c>
      <c r="G95" s="241" t="s">
        <v>56</v>
      </c>
      <c r="H95" s="242">
        <v>43030</v>
      </c>
      <c r="I95" s="243">
        <f>IF(ISNA(VLOOKUP($B95,'[74]Pesanan '!$A:$AE,28,FALSE)),0,((VLOOKUP($B95,'[74]Pesanan '!$A:$AE,28,FALSE))))</f>
        <v>11850</v>
      </c>
      <c r="J95" s="243">
        <f t="shared" si="72"/>
        <v>2.9804872404963958</v>
      </c>
      <c r="K95" s="243">
        <f>IF(ISNA(VLOOKUP($B95,'[74]Pesanan '!$A:$AE,29,FALSE)),0,((VLOOKUP($B95,'[74]Pesanan '!$A:$AE,29,FALSE))))</f>
        <v>509905500</v>
      </c>
      <c r="L95" s="243">
        <f>IF(ISNA(VLOOKUP($B95,'[74]Pesanan '!$A:$AE,30,FALSE)),0,((VLOOKUP($B95,'[74]Pesanan '!$A:$AE,30,FALSE))))</f>
        <v>11850</v>
      </c>
      <c r="M95" s="243">
        <f t="shared" si="73"/>
        <v>2.9804872404963958</v>
      </c>
      <c r="N95" s="243">
        <f>IF(ISNA(VLOOKUP($B95,'[74]Pesanan '!$A:$AE,31,FALSE)),0,((VLOOKUP($B95,'[74]Pesanan '!$A:$AE,31,FALSE))))</f>
        <v>509905500</v>
      </c>
      <c r="O95" s="243">
        <f>IF(ISNA(VLOOKUP($B95,'[75]Rekap Realisasi Jan- Okt'!$A:$E,4,FALSE)),0,((VLOOKUP($B95,'[75]Rekap Realisasi Jan- Okt'!$A:$E,4,FALSE))))</f>
        <v>7874</v>
      </c>
      <c r="P95" s="243">
        <f t="shared" si="106"/>
        <v>1.9804520279889131</v>
      </c>
      <c r="Q95" s="243">
        <f>IF(ISNA(VLOOKUP($B95,'[75]Rekap Realisasi Jan- Okt'!$A:$E,5,FALSE)),0,((VLOOKUP($B95,'[75]Rekap Realisasi Jan- Okt'!$A:$E,5,FALSE))))</f>
        <v>338818220</v>
      </c>
      <c r="R95" s="243">
        <f t="shared" si="76"/>
        <v>3976</v>
      </c>
      <c r="S95" s="243">
        <f t="shared" si="77"/>
        <v>1.0000352125074827</v>
      </c>
      <c r="T95" s="243">
        <f t="shared" si="78"/>
        <v>171087280</v>
      </c>
      <c r="U95" s="244">
        <f t="shared" si="79"/>
        <v>0.66447257383966241</v>
      </c>
      <c r="V95" s="243">
        <f t="shared" si="96"/>
        <v>3976</v>
      </c>
      <c r="W95" s="243">
        <f t="shared" si="97"/>
        <v>1.0000352125074827</v>
      </c>
      <c r="X95" s="243">
        <f t="shared" si="98"/>
        <v>171087280</v>
      </c>
      <c r="Y95" s="244">
        <f t="shared" si="75"/>
        <v>0.66447257383966241</v>
      </c>
      <c r="Z95" s="268" t="s">
        <v>579</v>
      </c>
      <c r="AA95" s="249">
        <f t="shared" si="104"/>
        <v>63613.760000000002</v>
      </c>
      <c r="AB95" s="286">
        <v>16</v>
      </c>
      <c r="AC95" s="249">
        <f t="shared" si="105"/>
        <v>2737300092.8000002</v>
      </c>
      <c r="AD95" s="245" t="s">
        <v>241</v>
      </c>
      <c r="AE95" s="245" t="s">
        <v>241</v>
      </c>
      <c r="AF95" s="245" t="s">
        <v>241</v>
      </c>
      <c r="AG95" s="245" t="s">
        <v>241</v>
      </c>
      <c r="AH95" s="245" t="s">
        <v>241</v>
      </c>
      <c r="AI95" s="245" t="s">
        <v>241</v>
      </c>
      <c r="AJ95" s="245" t="s">
        <v>241</v>
      </c>
      <c r="AK95" s="245" t="s">
        <v>241</v>
      </c>
      <c r="AL95" s="268" t="s">
        <v>579</v>
      </c>
      <c r="AM95" s="249">
        <f>AN95*(F95*0.98)</f>
        <v>3975.86</v>
      </c>
      <c r="AN95" s="286">
        <v>1</v>
      </c>
      <c r="AO95" s="249">
        <f>AM95*H95</f>
        <v>171081255.80000001</v>
      </c>
      <c r="AP95" s="245" t="s">
        <v>241</v>
      </c>
      <c r="AQ95" s="245" t="s">
        <v>241</v>
      </c>
      <c r="AR95" s="245" t="s">
        <v>241</v>
      </c>
      <c r="AS95" s="245" t="s">
        <v>241</v>
      </c>
      <c r="AT95" s="245" t="s">
        <v>241</v>
      </c>
      <c r="AU95" s="245" t="s">
        <v>241</v>
      </c>
      <c r="AV95" s="245" t="s">
        <v>241</v>
      </c>
      <c r="AW95" s="245" t="s">
        <v>241</v>
      </c>
      <c r="AX95" s="245" t="s">
        <v>241</v>
      </c>
      <c r="AY95" s="247">
        <f>R95</f>
        <v>3976</v>
      </c>
      <c r="AZ95" s="243">
        <f>AY95/($F95*0.98)</f>
        <v>1.0000352125074827</v>
      </c>
      <c r="BA95" s="247">
        <f>T95</f>
        <v>171087280</v>
      </c>
      <c r="BB95" s="245" t="s">
        <v>241</v>
      </c>
      <c r="BC95" s="245" t="s">
        <v>241</v>
      </c>
      <c r="BD95" s="245" t="s">
        <v>241</v>
      </c>
      <c r="BE95" s="245" t="s">
        <v>241</v>
      </c>
      <c r="BF95" s="245" t="s">
        <v>241</v>
      </c>
      <c r="BG95" s="245" t="s">
        <v>241</v>
      </c>
      <c r="BH95" s="245" t="s">
        <v>241</v>
      </c>
      <c r="BI95" s="245" t="s">
        <v>241</v>
      </c>
      <c r="BJ95" s="249" t="s">
        <v>580</v>
      </c>
      <c r="BK95" s="249">
        <f t="shared" si="108"/>
        <v>3976</v>
      </c>
      <c r="BL95" s="249">
        <f t="shared" si="108"/>
        <v>1.0000352125074827</v>
      </c>
      <c r="BM95" s="249">
        <f t="shared" si="108"/>
        <v>171087280</v>
      </c>
      <c r="BN95" s="249" t="s">
        <v>241</v>
      </c>
      <c r="BO95" s="249" t="s">
        <v>241</v>
      </c>
      <c r="BP95" s="249" t="s">
        <v>241</v>
      </c>
      <c r="BQ95" s="249" t="s">
        <v>241</v>
      </c>
      <c r="BR95" s="249" t="s">
        <v>241</v>
      </c>
      <c r="BS95" s="249" t="s">
        <v>241</v>
      </c>
      <c r="BT95" s="249" t="s">
        <v>241</v>
      </c>
      <c r="BU95" s="249" t="s">
        <v>241</v>
      </c>
      <c r="BV95" s="249" t="s">
        <v>580</v>
      </c>
      <c r="BW95" s="249">
        <f>BX95*F95*0.98</f>
        <v>7951.72</v>
      </c>
      <c r="BX95" s="249">
        <v>2</v>
      </c>
      <c r="BY95" s="249">
        <f>BW95*H95</f>
        <v>342162511.60000002</v>
      </c>
      <c r="BZ95" s="249" t="s">
        <v>241</v>
      </c>
      <c r="CA95" s="249" t="s">
        <v>241</v>
      </c>
      <c r="CB95" s="249" t="s">
        <v>241</v>
      </c>
      <c r="CC95" s="249" t="s">
        <v>241</v>
      </c>
      <c r="CD95" s="266" t="s">
        <v>283</v>
      </c>
      <c r="CE95" s="249">
        <f>+CF95*F95*0.98</f>
        <v>3975.86</v>
      </c>
      <c r="CF95" s="249">
        <v>1</v>
      </c>
      <c r="CG95" s="249">
        <f>CE95*H95</f>
        <v>171081255.80000001</v>
      </c>
      <c r="CH95" s="243">
        <f>IF(ISNA(VLOOKUP($B95,[76]Sheet3!$B:$H,6,FALSE)),0,((VLOOKUP($B95,[76]Sheet3!$B:$H,6,FALSE))))</f>
        <v>4187</v>
      </c>
      <c r="CI95" s="243">
        <f t="shared" si="102"/>
        <v>1.0320433818092187</v>
      </c>
      <c r="CJ95" s="243">
        <f>IF(ISNA(VLOOKUP($B95,[76]Sheet3!$B:$H,7,FALSE)),0,((VLOOKUP($B95,[76]Sheet3!$B:$H,7,FALSE))))</f>
        <v>180166610</v>
      </c>
      <c r="CK95" s="244">
        <f t="shared" si="103"/>
        <v>0.35333333333333333</v>
      </c>
      <c r="CL95" s="249" t="s">
        <v>580</v>
      </c>
      <c r="CM95" s="249">
        <f t="shared" si="82"/>
        <v>8114</v>
      </c>
      <c r="CN95" s="249">
        <v>2</v>
      </c>
      <c r="CO95" s="249">
        <f t="shared" si="83"/>
        <v>349145420</v>
      </c>
      <c r="CP95" s="249" t="s">
        <v>241</v>
      </c>
      <c r="CQ95" s="250">
        <f t="shared" si="84"/>
        <v>0</v>
      </c>
      <c r="CR95" s="249"/>
      <c r="CS95" s="251">
        <f t="shared" si="85"/>
        <v>0</v>
      </c>
      <c r="CT95" s="266" t="s">
        <v>283</v>
      </c>
      <c r="CU95" s="252">
        <f t="shared" si="86"/>
        <v>4057</v>
      </c>
      <c r="CV95" s="274">
        <v>1</v>
      </c>
      <c r="CW95" s="253">
        <f t="shared" si="87"/>
        <v>174572710</v>
      </c>
      <c r="CX95" s="243">
        <f>IF(ISNA(VLOOKUP($B95,'[77]Jan- Mei'!$B:$F,4,FALSE)),0,((VLOOKUP($B95,'[77]Jan- Mei'!$B:$F,4,FALSE))))</f>
        <v>17640</v>
      </c>
      <c r="CY95" s="243">
        <f t="shared" si="88"/>
        <v>4.3480404239585901</v>
      </c>
      <c r="CZ95" s="243">
        <f>IF(ISNA(VLOOKUP($B95,'[77]Jan- Mei'!$B:$F,5,FALSE)),0,((VLOOKUP($B95,'[77]Jan- Mei'!$B:$F,5,FALSE))))</f>
        <v>759049200</v>
      </c>
      <c r="DA95" s="243" t="e">
        <f>IF(ISNA(VLOOKUP($B95,#REF!,6,FALSE)),0,((VLOOKUP($B95,#REF!,6,FALSE))))</f>
        <v>#REF!</v>
      </c>
      <c r="DB95" s="243" t="e">
        <f t="shared" si="89"/>
        <v>#REF!</v>
      </c>
      <c r="DC95" s="243" t="e">
        <f>IF(ISNA(VLOOKUP($B95,#REF!,7,FALSE)),0,((VLOOKUP($B95,#REF!,7,FALSE))))</f>
        <v>#REF!</v>
      </c>
      <c r="DD95" s="244" t="e">
        <f t="shared" si="92"/>
        <v>#REF!</v>
      </c>
      <c r="DE95" s="254"/>
      <c r="DF95" s="249"/>
      <c r="DG95" s="249"/>
      <c r="DH95" s="249"/>
      <c r="DI95" s="248" t="s">
        <v>580</v>
      </c>
      <c r="DJ95" s="249">
        <f>DK95*F95</f>
        <v>8114</v>
      </c>
      <c r="DK95" s="249">
        <v>2</v>
      </c>
      <c r="DL95" s="249">
        <f>DJ95*H95</f>
        <v>349145420</v>
      </c>
      <c r="DM95" s="249" t="s">
        <v>241</v>
      </c>
      <c r="DN95" s="249">
        <f>DO95*CV95</f>
        <v>0</v>
      </c>
      <c r="DO95" s="249">
        <v>0</v>
      </c>
      <c r="DP95" s="249">
        <v>0</v>
      </c>
      <c r="DQ95" s="266" t="s">
        <v>283</v>
      </c>
      <c r="DR95" s="252">
        <f>DS95*F95</f>
        <v>4057</v>
      </c>
      <c r="DS95" s="270">
        <v>1</v>
      </c>
      <c r="DT95" s="271">
        <f>DR95*H95</f>
        <v>174572710</v>
      </c>
      <c r="DU95" s="269" t="str">
        <f>IF(ISNA(VLOOKUP($B95,'[79]Evaluasi Pesanan Jan- Feb'!$B:$BG,30,FALSE)),0,((VLOOKUP($B95,'[79]Evaluasi Pesanan Jan- Feb'!$B:$BG,30,FALSE))))</f>
        <v xml:space="preserve">Belum Di lakukan Trial dengan Fasilitas Plant Banjaran masih tahap persiapan Dok sera adanya kekurangan bahan baku metamizole </v>
      </c>
      <c r="DV95" s="269" t="str">
        <f>IF(ISNA(VLOOKUP($B95,'[79]Evaluasi Pesanan Jan- Feb'!$B:$BG,41,FALSE)),0,((VLOOKUP($B95,'[79]Evaluasi Pesanan Jan- Feb'!$B:$BG,41,FALSE))))</f>
        <v xml:space="preserve">Belum Di lakukan Trial dengan Fasilitas Plant Banjaran masih tahap persiapan Dok sera adanya kekurangan bahan baku metamizole </v>
      </c>
    </row>
    <row r="96" spans="1:126" s="221" customFormat="1" ht="28" x14ac:dyDescent="0.2">
      <c r="A96" s="237">
        <f t="shared" si="64"/>
        <v>93</v>
      </c>
      <c r="B96" s="257">
        <v>11001474</v>
      </c>
      <c r="C96" s="404" t="s">
        <v>312</v>
      </c>
      <c r="D96" s="259" t="s">
        <v>236</v>
      </c>
      <c r="E96" s="260">
        <v>100</v>
      </c>
      <c r="F96" s="260">
        <v>22333</v>
      </c>
      <c r="G96" s="241" t="s">
        <v>56</v>
      </c>
      <c r="H96" s="242">
        <v>5236</v>
      </c>
      <c r="I96" s="243">
        <f>IF(ISNA(VLOOKUP($B96,'[74]Pesanan '!$A:$AE,28,FALSE)),0,((VLOOKUP($B96,'[74]Pesanan '!$A:$AE,28,FALSE))))</f>
        <v>65727</v>
      </c>
      <c r="J96" s="243">
        <f t="shared" si="72"/>
        <v>3.0031060469681088</v>
      </c>
      <c r="K96" s="243">
        <f>IF(ISNA(VLOOKUP($B96,'[74]Pesanan '!$A:$AE,29,FALSE)),0,((VLOOKUP($B96,'[74]Pesanan '!$A:$AE,29,FALSE))))</f>
        <v>344146572</v>
      </c>
      <c r="L96" s="243">
        <f>IF(ISNA(VLOOKUP($B96,'[74]Pesanan '!$A:$AE,30,FALSE)),0,((VLOOKUP($B96,'[74]Pesanan '!$A:$AE,30,FALSE))))</f>
        <v>65727</v>
      </c>
      <c r="M96" s="243">
        <f t="shared" si="73"/>
        <v>3.0031060469681088</v>
      </c>
      <c r="N96" s="243">
        <f>IF(ISNA(VLOOKUP($B96,'[74]Pesanan '!$A:$AE,31,FALSE)),0,((VLOOKUP($B96,'[74]Pesanan '!$A:$AE,31,FALSE))))</f>
        <v>344146572</v>
      </c>
      <c r="O96" s="243">
        <f>IF(ISNA(VLOOKUP($B96,'[75]Rekap Realisasi Jan- Okt'!$A:$E,4,FALSE)),0,((VLOOKUP($B96,'[75]Rekap Realisasi Jan- Okt'!$A:$E,4,FALSE))))</f>
        <v>43736</v>
      </c>
      <c r="P96" s="243">
        <f t="shared" si="106"/>
        <v>1.9983240688027326</v>
      </c>
      <c r="Q96" s="243">
        <f>IF(ISNA(VLOOKUP($B96,'[75]Rekap Realisasi Jan- Okt'!$A:$E,5,FALSE)),0,((VLOOKUP($B96,'[75]Rekap Realisasi Jan- Okt'!$A:$E,5,FALSE))))</f>
        <v>229001696</v>
      </c>
      <c r="R96" s="243">
        <f t="shared" si="76"/>
        <v>21991</v>
      </c>
      <c r="S96" s="243">
        <f t="shared" si="77"/>
        <v>1.0047819781653762</v>
      </c>
      <c r="T96" s="243">
        <f t="shared" si="78"/>
        <v>115144876</v>
      </c>
      <c r="U96" s="244">
        <f t="shared" si="79"/>
        <v>0.66541908196022947</v>
      </c>
      <c r="V96" s="243">
        <f t="shared" si="96"/>
        <v>21991</v>
      </c>
      <c r="W96" s="243">
        <f t="shared" si="97"/>
        <v>1.0047819781653762</v>
      </c>
      <c r="X96" s="243">
        <f t="shared" si="98"/>
        <v>115144876</v>
      </c>
      <c r="Y96" s="244">
        <f t="shared" si="75"/>
        <v>0.66541908196022947</v>
      </c>
      <c r="Z96" s="245" t="s">
        <v>241</v>
      </c>
      <c r="AA96" s="245" t="s">
        <v>241</v>
      </c>
      <c r="AB96" s="245" t="s">
        <v>241</v>
      </c>
      <c r="AC96" s="245" t="s">
        <v>241</v>
      </c>
      <c r="AD96" s="245" t="s">
        <v>241</v>
      </c>
      <c r="AE96" s="245" t="s">
        <v>241</v>
      </c>
      <c r="AF96" s="245" t="s">
        <v>241</v>
      </c>
      <c r="AG96" s="245" t="s">
        <v>241</v>
      </c>
      <c r="AH96" s="268" t="s">
        <v>313</v>
      </c>
      <c r="AI96" s="249">
        <f>AJ96*($F96*0.98)</f>
        <v>21886.34</v>
      </c>
      <c r="AJ96" s="286">
        <v>1</v>
      </c>
      <c r="AK96" s="249">
        <f>AI96*H96</f>
        <v>114596876.23999999</v>
      </c>
      <c r="AL96" s="245" t="s">
        <v>241</v>
      </c>
      <c r="AM96" s="245" t="s">
        <v>241</v>
      </c>
      <c r="AN96" s="245" t="s">
        <v>241</v>
      </c>
      <c r="AO96" s="245" t="s">
        <v>241</v>
      </c>
      <c r="AP96" s="245" t="s">
        <v>241</v>
      </c>
      <c r="AQ96" s="245" t="s">
        <v>241</v>
      </c>
      <c r="AR96" s="245" t="s">
        <v>241</v>
      </c>
      <c r="AS96" s="245" t="s">
        <v>241</v>
      </c>
      <c r="AT96" s="245" t="s">
        <v>241</v>
      </c>
      <c r="AU96" s="245" t="s">
        <v>241</v>
      </c>
      <c r="AV96" s="245" t="s">
        <v>241</v>
      </c>
      <c r="AW96" s="245" t="s">
        <v>241</v>
      </c>
      <c r="AX96" s="245" t="s">
        <v>241</v>
      </c>
      <c r="AY96" s="245" t="s">
        <v>241</v>
      </c>
      <c r="AZ96" s="245" t="s">
        <v>241</v>
      </c>
      <c r="BA96" s="245" t="s">
        <v>241</v>
      </c>
      <c r="BB96" s="245" t="s">
        <v>241</v>
      </c>
      <c r="BC96" s="245" t="s">
        <v>241</v>
      </c>
      <c r="BD96" s="245" t="s">
        <v>241</v>
      </c>
      <c r="BE96" s="245" t="s">
        <v>241</v>
      </c>
      <c r="BF96" s="245" t="s">
        <v>241</v>
      </c>
      <c r="BG96" s="245" t="s">
        <v>241</v>
      </c>
      <c r="BH96" s="245" t="s">
        <v>241</v>
      </c>
      <c r="BI96" s="245" t="s">
        <v>241</v>
      </c>
      <c r="BJ96" s="248"/>
      <c r="BK96" s="249"/>
      <c r="BL96" s="249"/>
      <c r="BM96" s="249"/>
      <c r="BN96" s="249"/>
      <c r="BO96" s="249"/>
      <c r="BP96" s="249"/>
      <c r="BQ96" s="249"/>
      <c r="BR96" s="249"/>
      <c r="BS96" s="249"/>
      <c r="BT96" s="249"/>
      <c r="BU96" s="249"/>
      <c r="BV96" s="248"/>
      <c r="BW96" s="249"/>
      <c r="BX96" s="249"/>
      <c r="BY96" s="249"/>
      <c r="BZ96" s="249"/>
      <c r="CA96" s="249"/>
      <c r="CB96" s="249"/>
      <c r="CC96" s="249"/>
      <c r="CD96" s="249"/>
      <c r="CE96" s="249"/>
      <c r="CF96" s="249"/>
      <c r="CG96" s="249"/>
      <c r="CH96" s="243"/>
      <c r="CI96" s="243"/>
      <c r="CJ96" s="243"/>
      <c r="CK96" s="244"/>
      <c r="CL96" s="249"/>
      <c r="CM96" s="249"/>
      <c r="CN96" s="249"/>
      <c r="CO96" s="249"/>
      <c r="CP96" s="249"/>
      <c r="CQ96" s="250"/>
      <c r="CR96" s="249"/>
      <c r="CS96" s="251"/>
      <c r="CT96" s="266"/>
      <c r="CU96" s="252"/>
      <c r="CV96" s="274"/>
      <c r="CW96" s="253"/>
      <c r="CX96" s="243"/>
      <c r="CY96" s="243"/>
      <c r="CZ96" s="243"/>
      <c r="DA96" s="243"/>
      <c r="DB96" s="243"/>
      <c r="DC96" s="243"/>
      <c r="DD96" s="244"/>
      <c r="DE96" s="254"/>
      <c r="DF96" s="249"/>
      <c r="DG96" s="249"/>
      <c r="DH96" s="249"/>
      <c r="DI96" s="249"/>
      <c r="DJ96" s="249"/>
      <c r="DK96" s="249"/>
      <c r="DL96" s="249"/>
      <c r="DM96" s="249"/>
      <c r="DN96" s="250"/>
      <c r="DO96" s="249"/>
      <c r="DP96" s="250"/>
      <c r="DQ96" s="266"/>
      <c r="DR96" s="252"/>
      <c r="DS96" s="270"/>
      <c r="DT96" s="271"/>
      <c r="DU96" s="269"/>
      <c r="DV96" s="269"/>
    </row>
    <row r="97" spans="1:126" s="221" customFormat="1" ht="42" x14ac:dyDescent="0.2">
      <c r="A97" s="237">
        <f t="shared" si="64"/>
        <v>94</v>
      </c>
      <c r="B97" s="257">
        <v>11000264</v>
      </c>
      <c r="C97" s="406" t="s">
        <v>164</v>
      </c>
      <c r="D97" s="259" t="s">
        <v>236</v>
      </c>
      <c r="E97" s="260">
        <v>50</v>
      </c>
      <c r="F97" s="260">
        <v>60000</v>
      </c>
      <c r="G97" s="241" t="s">
        <v>56</v>
      </c>
      <c r="H97" s="242">
        <v>6879</v>
      </c>
      <c r="I97" s="243">
        <f>IF(ISNA(VLOOKUP($B97,'[74]Pesanan '!$A:$AE,28,FALSE)),0,((VLOOKUP($B97,'[74]Pesanan '!$A:$AE,28,FALSE))))</f>
        <v>529346</v>
      </c>
      <c r="J97" s="243">
        <f t="shared" si="72"/>
        <v>9.0024829931972796</v>
      </c>
      <c r="K97" s="243">
        <f>IF(ISNA(VLOOKUP($B97,'[74]Pesanan '!$A:$AE,29,FALSE)),0,((VLOOKUP($B97,'[74]Pesanan '!$A:$AE,29,FALSE))))</f>
        <v>3641371134</v>
      </c>
      <c r="L97" s="243">
        <f>IF(ISNA(VLOOKUP($B97,'[74]Pesanan '!$A:$AE,30,FALSE)),0,((VLOOKUP($B97,'[74]Pesanan '!$A:$AE,30,FALSE))))</f>
        <v>411746</v>
      </c>
      <c r="M97" s="243">
        <f t="shared" si="73"/>
        <v>7.0024829931972787</v>
      </c>
      <c r="N97" s="243">
        <f>IF(ISNA(VLOOKUP($B97,'[74]Pesanan '!$A:$AE,31,FALSE)),0,((VLOOKUP($B97,'[74]Pesanan '!$A:$AE,31,FALSE))))</f>
        <v>2832400734</v>
      </c>
      <c r="O97" s="243">
        <f>IF(ISNA(VLOOKUP($B97,'[75]Rekap Realisasi Jan- Okt'!$A:$E,4,FALSE)),0,((VLOOKUP($B97,'[75]Rekap Realisasi Jan- Okt'!$A:$E,4,FALSE))))</f>
        <v>352654</v>
      </c>
      <c r="P97" s="243">
        <f t="shared" si="106"/>
        <v>5.9975170068027213</v>
      </c>
      <c r="Q97" s="243">
        <f>IF(ISNA(VLOOKUP($B97,'[75]Rekap Realisasi Jan- Okt'!$A:$E,5,FALSE)),0,((VLOOKUP($B97,'[75]Rekap Realisasi Jan- Okt'!$A:$E,5,FALSE))))</f>
        <v>2425906866</v>
      </c>
      <c r="R97" s="243">
        <f t="shared" si="76"/>
        <v>59092</v>
      </c>
      <c r="S97" s="243">
        <f t="shared" si="77"/>
        <v>1.0049659863945575</v>
      </c>
      <c r="T97" s="243">
        <f t="shared" si="78"/>
        <v>406493868</v>
      </c>
      <c r="U97" s="244">
        <f t="shared" si="79"/>
        <v>0.85648433743132901</v>
      </c>
      <c r="V97" s="243">
        <f t="shared" si="96"/>
        <v>176692</v>
      </c>
      <c r="W97" s="243">
        <f t="shared" si="97"/>
        <v>3.0049659863945584</v>
      </c>
      <c r="X97" s="243">
        <f t="shared" si="98"/>
        <v>1215464268</v>
      </c>
      <c r="Y97" s="244">
        <f t="shared" si="75"/>
        <v>0.66620697993372957</v>
      </c>
      <c r="Z97" s="245" t="s">
        <v>241</v>
      </c>
      <c r="AA97" s="245" t="s">
        <v>241</v>
      </c>
      <c r="AB97" s="245" t="s">
        <v>241</v>
      </c>
      <c r="AC97" s="245" t="s">
        <v>241</v>
      </c>
      <c r="AD97" s="268" t="s">
        <v>392</v>
      </c>
      <c r="AE97" s="249">
        <f>$AF97*$F97*0.98</f>
        <v>58800</v>
      </c>
      <c r="AF97" s="249">
        <v>1</v>
      </c>
      <c r="AG97" s="249">
        <f>$AE97*$H97</f>
        <v>404485200</v>
      </c>
      <c r="AH97" s="245" t="s">
        <v>241</v>
      </c>
      <c r="AI97" s="245" t="s">
        <v>241</v>
      </c>
      <c r="AJ97" s="245" t="s">
        <v>241</v>
      </c>
      <c r="AK97" s="245" t="s">
        <v>241</v>
      </c>
      <c r="AL97" s="245" t="s">
        <v>241</v>
      </c>
      <c r="AM97" s="245" t="s">
        <v>241</v>
      </c>
      <c r="AN97" s="245" t="s">
        <v>241</v>
      </c>
      <c r="AO97" s="245" t="s">
        <v>241</v>
      </c>
      <c r="AP97" s="268" t="s">
        <v>393</v>
      </c>
      <c r="AQ97" s="249">
        <f>AR97*(F97*0.98)</f>
        <v>58800</v>
      </c>
      <c r="AR97" s="249">
        <v>1</v>
      </c>
      <c r="AS97" s="249">
        <f>AQ97*H97</f>
        <v>404485200</v>
      </c>
      <c r="AT97" s="245" t="s">
        <v>241</v>
      </c>
      <c r="AU97" s="245" t="s">
        <v>241</v>
      </c>
      <c r="AV97" s="245" t="s">
        <v>241</v>
      </c>
      <c r="AW97" s="245" t="s">
        <v>241</v>
      </c>
      <c r="AX97" s="245" t="s">
        <v>241</v>
      </c>
      <c r="AY97" s="245" t="s">
        <v>241</v>
      </c>
      <c r="AZ97" s="245" t="s">
        <v>241</v>
      </c>
      <c r="BA97" s="245" t="s">
        <v>241</v>
      </c>
      <c r="BB97" s="246" t="s">
        <v>361</v>
      </c>
      <c r="BC97" s="267">
        <f>R97</f>
        <v>59092</v>
      </c>
      <c r="BD97" s="243">
        <f>BC97/($F97*0.98)</f>
        <v>1.0049659863945579</v>
      </c>
      <c r="BE97" s="267">
        <f>T97</f>
        <v>406493868</v>
      </c>
      <c r="BF97" s="245" t="s">
        <v>241</v>
      </c>
      <c r="BG97" s="245" t="s">
        <v>241</v>
      </c>
      <c r="BH97" s="245" t="s">
        <v>241</v>
      </c>
      <c r="BI97" s="245" t="s">
        <v>241</v>
      </c>
      <c r="BJ97" s="249" t="s">
        <v>241</v>
      </c>
      <c r="BK97" s="249" t="s">
        <v>241</v>
      </c>
      <c r="BL97" s="249" t="s">
        <v>241</v>
      </c>
      <c r="BM97" s="249" t="s">
        <v>241</v>
      </c>
      <c r="BN97" s="249" t="s">
        <v>256</v>
      </c>
      <c r="BO97" s="249">
        <f t="shared" ref="BO97:BQ99" si="109">R97</f>
        <v>59092</v>
      </c>
      <c r="BP97" s="249">
        <f t="shared" si="109"/>
        <v>1.0049659863945575</v>
      </c>
      <c r="BQ97" s="249">
        <f t="shared" si="109"/>
        <v>406493868</v>
      </c>
      <c r="BR97" s="249" t="s">
        <v>241</v>
      </c>
      <c r="BS97" s="249" t="s">
        <v>241</v>
      </c>
      <c r="BT97" s="249" t="s">
        <v>241</v>
      </c>
      <c r="BU97" s="249" t="s">
        <v>241</v>
      </c>
      <c r="BV97" s="266" t="s">
        <v>394</v>
      </c>
      <c r="BW97" s="249">
        <f t="shared" ref="BW97:BY98" si="110">R97</f>
        <v>59092</v>
      </c>
      <c r="BX97" s="249">
        <f t="shared" si="110"/>
        <v>1.0049659863945575</v>
      </c>
      <c r="BY97" s="249">
        <f t="shared" si="110"/>
        <v>406493868</v>
      </c>
      <c r="BZ97" s="249" t="s">
        <v>241</v>
      </c>
      <c r="CA97" s="249" t="s">
        <v>241</v>
      </c>
      <c r="CB97" s="249" t="s">
        <v>241</v>
      </c>
      <c r="CC97" s="249" t="s">
        <v>241</v>
      </c>
      <c r="CD97" s="249" t="s">
        <v>241</v>
      </c>
      <c r="CE97" s="249" t="s">
        <v>241</v>
      </c>
      <c r="CF97" s="249" t="s">
        <v>241</v>
      </c>
      <c r="CG97" s="249" t="s">
        <v>241</v>
      </c>
      <c r="CH97" s="243">
        <f>IF(ISNA(VLOOKUP($B97,[76]Sheet3!$B:$H,6,FALSE)),0,((VLOOKUP($B97,[76]Sheet3!$B:$H,6,FALSE))))</f>
        <v>117959</v>
      </c>
      <c r="CI97" s="243">
        <f t="shared" ref="CI97:CI112" si="111">CH97/F97</f>
        <v>1.9659833333333334</v>
      </c>
      <c r="CJ97" s="243">
        <f>IF(ISNA(VLOOKUP($B97,[76]Sheet3!$B:$H,7,FALSE)),0,((VLOOKUP($B97,[76]Sheet3!$B:$H,7,FALSE))))</f>
        <v>811439961</v>
      </c>
      <c r="CK97" s="244">
        <f t="shared" ref="CK97:CK117" si="112">CJ97/N97</f>
        <v>0.28648487174131626</v>
      </c>
      <c r="CL97" s="266" t="s">
        <v>395</v>
      </c>
      <c r="CM97" s="249">
        <f t="shared" ref="CM97:CM136" si="113">CN97*F97</f>
        <v>120000</v>
      </c>
      <c r="CN97" s="249">
        <v>2</v>
      </c>
      <c r="CO97" s="249">
        <f t="shared" ref="CO97:CO136" si="114">CM97*H97</f>
        <v>825480000</v>
      </c>
      <c r="CP97" s="249" t="s">
        <v>241</v>
      </c>
      <c r="CQ97" s="250">
        <f t="shared" ref="CQ97:CQ128" si="115">CR97*F97</f>
        <v>0</v>
      </c>
      <c r="CR97" s="249">
        <v>0</v>
      </c>
      <c r="CS97" s="251">
        <f t="shared" ref="CS97:CS128" si="116">CQ97*H97</f>
        <v>0</v>
      </c>
      <c r="CT97" s="249" t="s">
        <v>241</v>
      </c>
      <c r="CU97" s="252">
        <f t="shared" ref="CU97:CU128" si="117">CV97*F97</f>
        <v>0</v>
      </c>
      <c r="CV97" s="249">
        <v>0</v>
      </c>
      <c r="CW97" s="271">
        <f t="shared" ref="CW97:CW128" si="118">CU97*H97</f>
        <v>0</v>
      </c>
      <c r="CX97" s="243">
        <f>IF(ISNA(VLOOKUP($B97,'[77]Jan- Mei'!$B:$F,4,FALSE)),0,((VLOOKUP($B97,'[77]Jan- Mei'!$B:$F,4,FALSE))))</f>
        <v>323400</v>
      </c>
      <c r="CY97" s="243">
        <f t="shared" ref="CY97:CY128" si="119">CX97/F97</f>
        <v>5.39</v>
      </c>
      <c r="CZ97" s="243">
        <f>IF(ISNA(VLOOKUP($B97,'[77]Jan- Mei'!$B:$F,5,FALSE)),0,((VLOOKUP($B97,'[77]Jan- Mei'!$B:$F,5,FALSE))))</f>
        <v>2224668600</v>
      </c>
      <c r="DA97" s="243" t="e">
        <f>IF(ISNA(VLOOKUP($B97,#REF!,6,FALSE)),0,((VLOOKUP($B97,#REF!,6,FALSE))))</f>
        <v>#REF!</v>
      </c>
      <c r="DB97" s="243" t="e">
        <f t="shared" ref="DB97:DB128" si="120">DA97/F97</f>
        <v>#REF!</v>
      </c>
      <c r="DC97" s="243" t="e">
        <f>IF(ISNA(VLOOKUP($B97,#REF!,7,FALSE)),0,((VLOOKUP($B97,#REF!,7,FALSE))))</f>
        <v>#REF!</v>
      </c>
      <c r="DD97" s="244" t="e">
        <f t="shared" ref="DD97:DD120" si="121">DC97/CZ97</f>
        <v>#REF!</v>
      </c>
      <c r="DE97" s="288" t="str">
        <f>IF(ISNA(VLOOKUP($B97,'[78]REAL SD BULAN'!$B:$AD,18,FALSE)),0,((VLOOKUP($B97,'[78]REAL SD BULAN'!$B:$AD,18,FALSE))))</f>
        <v>Kekurangan bahan kemas poly cetak simvastatin baru datang : 23 April 2021</v>
      </c>
      <c r="DF97" s="249">
        <f>IF(ISNA(VLOOKUP($B97,'[78]REAL SD BULAN'!$B:$AD,19,FALSE)),0,((VLOOKUP($B97,'[78]REAL SD BULAN'!$B:$AD,19,FALSE))))</f>
        <v>120000</v>
      </c>
      <c r="DG97" s="249">
        <f>IF(ISNA(VLOOKUP($B97,'[78]REAL SD BULAN'!$B:$AD,20,FALSE)),0,((VLOOKUP($B97,'[78]REAL SD BULAN'!$B:$AD,20,FALSE))))</f>
        <v>2</v>
      </c>
      <c r="DH97" s="249">
        <f>IF(ISNA(VLOOKUP($B97,'[78]REAL SD BULAN'!$B:$AD,21,FALSE)),0,((VLOOKUP($B97,'[78]REAL SD BULAN'!$B:$AD,21,FALSE))))</f>
        <v>825480000</v>
      </c>
      <c r="DI97" s="249" t="s">
        <v>241</v>
      </c>
      <c r="DJ97" s="249">
        <f>DK97*CR97</f>
        <v>0</v>
      </c>
      <c r="DK97" s="249">
        <v>0</v>
      </c>
      <c r="DL97" s="249">
        <v>0</v>
      </c>
      <c r="DM97" s="249" t="s">
        <v>396</v>
      </c>
      <c r="DN97" s="250" t="e">
        <f>DO97*F97</f>
        <v>#REF!</v>
      </c>
      <c r="DO97" s="251" t="e">
        <f>CY97-DB97</f>
        <v>#REF!</v>
      </c>
      <c r="DP97" s="251" t="e">
        <f>DN97*H97</f>
        <v>#REF!</v>
      </c>
      <c r="DQ97" s="249" t="s">
        <v>241</v>
      </c>
      <c r="DR97" s="249">
        <f>DS97*CZ97</f>
        <v>0</v>
      </c>
      <c r="DS97" s="249">
        <v>0</v>
      </c>
      <c r="DT97" s="249">
        <v>0</v>
      </c>
      <c r="DU97" s="269" t="str">
        <f>IF(ISNA(VLOOKUP($B97,'[79]Evaluasi Pesanan Jan- Feb'!$B:$BG,30,FALSE)),0,((VLOOKUP($B97,'[79]Evaluasi Pesanan Jan- Feb'!$B:$BG,30,FALSE))))</f>
        <v>Adanya kekurangan bahan LHPC-LH 21 baru datang 26 januari 2021 serta adanya masalah bahan baku simvastatin ex sungwun</v>
      </c>
      <c r="DV97" s="269" t="str">
        <f>IF(ISNA(VLOOKUP($B97,'[79]Evaluasi Pesanan Jan- Feb'!$B:$BG,41,FALSE)),0,((VLOOKUP($B97,'[79]Evaluasi Pesanan Jan- Feb'!$B:$BG,41,FALSE))))</f>
        <v xml:space="preserve">Antri Proses pencetakan </v>
      </c>
    </row>
    <row r="98" spans="1:126" s="221" customFormat="1" ht="42" x14ac:dyDescent="0.2">
      <c r="A98" s="237">
        <f t="shared" si="64"/>
        <v>95</v>
      </c>
      <c r="B98" s="257">
        <v>11000208</v>
      </c>
      <c r="C98" s="404" t="s">
        <v>119</v>
      </c>
      <c r="D98" s="259" t="s">
        <v>236</v>
      </c>
      <c r="E98" s="260">
        <v>100</v>
      </c>
      <c r="F98" s="260">
        <v>11200</v>
      </c>
      <c r="G98" s="241" t="s">
        <v>56</v>
      </c>
      <c r="H98" s="242">
        <v>19111</v>
      </c>
      <c r="I98" s="243">
        <f>IF(ISNA(VLOOKUP($B98,'[74]Pesanan '!$A:$AE,28,FALSE)),0,((VLOOKUP($B98,'[74]Pesanan '!$A:$AE,28,FALSE))))</f>
        <v>129360</v>
      </c>
      <c r="J98" s="243">
        <f t="shared" si="72"/>
        <v>11.785714285714286</v>
      </c>
      <c r="K98" s="243">
        <f>IF(ISNA(VLOOKUP($B98,'[74]Pesanan '!$A:$AE,29,FALSE)),0,((VLOOKUP($B98,'[74]Pesanan '!$A:$AE,29,FALSE))))</f>
        <v>2472198960</v>
      </c>
      <c r="L98" s="243">
        <f>IF(ISNA(VLOOKUP($B98,'[74]Pesanan '!$A:$AE,30,FALSE)),0,((VLOOKUP($B98,'[74]Pesanan '!$A:$AE,30,FALSE))))</f>
        <v>129360</v>
      </c>
      <c r="M98" s="243">
        <f t="shared" si="73"/>
        <v>11.785714285714286</v>
      </c>
      <c r="N98" s="243">
        <f>IF(ISNA(VLOOKUP($B98,'[74]Pesanan '!$A:$AE,31,FALSE)),0,((VLOOKUP($B98,'[74]Pesanan '!$A:$AE,31,FALSE))))</f>
        <v>2472198960</v>
      </c>
      <c r="O98" s="243">
        <f>IF(ISNA(VLOOKUP($B98,'[75]Rekap Realisasi Jan- Okt'!$A:$E,4,FALSE)),0,((VLOOKUP($B98,'[75]Rekap Realisasi Jan- Okt'!$A:$E,4,FALSE))))</f>
        <v>86912</v>
      </c>
      <c r="P98" s="243">
        <f t="shared" si="106"/>
        <v>7.9183673469387754</v>
      </c>
      <c r="Q98" s="243">
        <f>IF(ISNA(VLOOKUP($B98,'[75]Rekap Realisasi Jan- Okt'!$A:$E,5,FALSE)),0,((VLOOKUP($B98,'[75]Rekap Realisasi Jan- Okt'!$A:$E,5,FALSE))))</f>
        <v>1660975232</v>
      </c>
      <c r="R98" s="243">
        <f t="shared" si="76"/>
        <v>42448</v>
      </c>
      <c r="S98" s="243">
        <f t="shared" si="77"/>
        <v>3.8673469387755111</v>
      </c>
      <c r="T98" s="243">
        <f t="shared" si="78"/>
        <v>811223728</v>
      </c>
      <c r="U98" s="244">
        <f t="shared" si="79"/>
        <v>0.67186147186147183</v>
      </c>
      <c r="V98" s="243">
        <f t="shared" si="96"/>
        <v>42448</v>
      </c>
      <c r="W98" s="243">
        <f t="shared" si="97"/>
        <v>3.8673469387755111</v>
      </c>
      <c r="X98" s="243">
        <f t="shared" si="98"/>
        <v>811223728</v>
      </c>
      <c r="Y98" s="244">
        <f t="shared" si="75"/>
        <v>0.67186147186147183</v>
      </c>
      <c r="Z98" s="245" t="s">
        <v>241</v>
      </c>
      <c r="AA98" s="245" t="s">
        <v>241</v>
      </c>
      <c r="AB98" s="245" t="s">
        <v>241</v>
      </c>
      <c r="AC98" s="245" t="s">
        <v>241</v>
      </c>
      <c r="AD98" s="268" t="s">
        <v>338</v>
      </c>
      <c r="AE98" s="249">
        <f>$AF98*$F98*0.98</f>
        <v>43904</v>
      </c>
      <c r="AF98" s="249">
        <v>4</v>
      </c>
      <c r="AG98" s="249">
        <f>$AE98*$H98</f>
        <v>839049344</v>
      </c>
      <c r="AH98" s="245" t="s">
        <v>241</v>
      </c>
      <c r="AI98" s="245" t="s">
        <v>241</v>
      </c>
      <c r="AJ98" s="245" t="s">
        <v>241</v>
      </c>
      <c r="AK98" s="245" t="s">
        <v>241</v>
      </c>
      <c r="AL98" s="245" t="s">
        <v>241</v>
      </c>
      <c r="AM98" s="245" t="s">
        <v>241</v>
      </c>
      <c r="AN98" s="245" t="s">
        <v>241</v>
      </c>
      <c r="AO98" s="245" t="s">
        <v>241</v>
      </c>
      <c r="AP98" s="268" t="s">
        <v>338</v>
      </c>
      <c r="AQ98" s="249">
        <f>AR98*(F98*0.98)</f>
        <v>98784</v>
      </c>
      <c r="AR98" s="249">
        <v>9</v>
      </c>
      <c r="AS98" s="249">
        <f>AQ98*H98</f>
        <v>1887861024</v>
      </c>
      <c r="AT98" s="245" t="s">
        <v>241</v>
      </c>
      <c r="AU98" s="245" t="s">
        <v>241</v>
      </c>
      <c r="AV98" s="245" t="s">
        <v>241</v>
      </c>
      <c r="AW98" s="245" t="s">
        <v>241</v>
      </c>
      <c r="AX98" s="245" t="s">
        <v>241</v>
      </c>
      <c r="AY98" s="245" t="s">
        <v>241</v>
      </c>
      <c r="AZ98" s="245" t="s">
        <v>241</v>
      </c>
      <c r="BA98" s="245" t="s">
        <v>241</v>
      </c>
      <c r="BB98" s="246" t="s">
        <v>334</v>
      </c>
      <c r="BC98" s="267">
        <f>R98</f>
        <v>42448</v>
      </c>
      <c r="BD98" s="243">
        <f>BC98/($F98*0.98)</f>
        <v>3.8673469387755102</v>
      </c>
      <c r="BE98" s="267">
        <f>T98</f>
        <v>811223728</v>
      </c>
      <c r="BF98" s="245" t="s">
        <v>241</v>
      </c>
      <c r="BG98" s="245" t="s">
        <v>241</v>
      </c>
      <c r="BH98" s="245" t="s">
        <v>241</v>
      </c>
      <c r="BI98" s="245" t="s">
        <v>241</v>
      </c>
      <c r="BJ98" s="249" t="s">
        <v>241</v>
      </c>
      <c r="BK98" s="249" t="s">
        <v>241</v>
      </c>
      <c r="BL98" s="249" t="s">
        <v>241</v>
      </c>
      <c r="BM98" s="249" t="s">
        <v>241</v>
      </c>
      <c r="BN98" s="249" t="s">
        <v>256</v>
      </c>
      <c r="BO98" s="249">
        <f t="shared" si="109"/>
        <v>42448</v>
      </c>
      <c r="BP98" s="249">
        <f t="shared" si="109"/>
        <v>3.8673469387755111</v>
      </c>
      <c r="BQ98" s="249">
        <f t="shared" si="109"/>
        <v>811223728</v>
      </c>
      <c r="BR98" s="249" t="s">
        <v>241</v>
      </c>
      <c r="BS98" s="249" t="s">
        <v>241</v>
      </c>
      <c r="BT98" s="249" t="s">
        <v>241</v>
      </c>
      <c r="BU98" s="249" t="s">
        <v>241</v>
      </c>
      <c r="BV98" s="266" t="s">
        <v>339</v>
      </c>
      <c r="BW98" s="249">
        <f t="shared" si="110"/>
        <v>42448</v>
      </c>
      <c r="BX98" s="249">
        <f t="shared" si="110"/>
        <v>3.8673469387755111</v>
      </c>
      <c r="BY98" s="249">
        <f t="shared" si="110"/>
        <v>811223728</v>
      </c>
      <c r="BZ98" s="249" t="s">
        <v>241</v>
      </c>
      <c r="CA98" s="249" t="s">
        <v>241</v>
      </c>
      <c r="CB98" s="249" t="s">
        <v>241</v>
      </c>
      <c r="CC98" s="249" t="s">
        <v>241</v>
      </c>
      <c r="CD98" s="249" t="s">
        <v>241</v>
      </c>
      <c r="CE98" s="249" t="s">
        <v>241</v>
      </c>
      <c r="CF98" s="249" t="s">
        <v>241</v>
      </c>
      <c r="CG98" s="249" t="s">
        <v>241</v>
      </c>
      <c r="CH98" s="243">
        <f>IF(ISNA(VLOOKUP($B98,[76]Sheet3!$B:$H,6,FALSE)),0,((VLOOKUP($B98,[76]Sheet3!$B:$H,6,FALSE))))</f>
        <v>10819</v>
      </c>
      <c r="CI98" s="243">
        <f t="shared" si="111"/>
        <v>0.9659821428571429</v>
      </c>
      <c r="CJ98" s="243">
        <f>IF(ISNA(VLOOKUP($B98,[76]Sheet3!$B:$H,7,FALSE)),0,((VLOOKUP($B98,[76]Sheet3!$B:$H,7,FALSE))))</f>
        <v>206761909</v>
      </c>
      <c r="CK98" s="244">
        <f t="shared" si="112"/>
        <v>8.3634817563388988E-2</v>
      </c>
      <c r="CL98" s="266" t="s">
        <v>340</v>
      </c>
      <c r="CM98" s="249">
        <f t="shared" si="113"/>
        <v>22400</v>
      </c>
      <c r="CN98" s="266">
        <v>2</v>
      </c>
      <c r="CO98" s="249">
        <f t="shared" si="114"/>
        <v>428086400</v>
      </c>
      <c r="CP98" s="249" t="s">
        <v>241</v>
      </c>
      <c r="CQ98" s="250">
        <f t="shared" si="115"/>
        <v>0</v>
      </c>
      <c r="CR98" s="249">
        <v>0</v>
      </c>
      <c r="CS98" s="251">
        <f t="shared" si="116"/>
        <v>0</v>
      </c>
      <c r="CT98" s="249" t="s">
        <v>241</v>
      </c>
      <c r="CU98" s="252">
        <f t="shared" si="117"/>
        <v>0</v>
      </c>
      <c r="CV98" s="271">
        <v>0</v>
      </c>
      <c r="CW98" s="253">
        <f t="shared" si="118"/>
        <v>0</v>
      </c>
      <c r="CX98" s="243">
        <f>IF(ISNA(VLOOKUP($B98,'[77]Jan- Mei'!$B:$F,4,FALSE)),0,((VLOOKUP($B98,'[77]Jan- Mei'!$B:$F,4,FALSE))))</f>
        <v>58800</v>
      </c>
      <c r="CY98" s="243">
        <f t="shared" si="119"/>
        <v>5.25</v>
      </c>
      <c r="CZ98" s="243">
        <f>IF(ISNA(VLOOKUP($B98,'[77]Jan- Mei'!$B:$F,5,FALSE)),0,((VLOOKUP($B98,'[77]Jan- Mei'!$B:$F,5,FALSE))))</f>
        <v>1123726800</v>
      </c>
      <c r="DA98" s="243" t="e">
        <f>IF(ISNA(VLOOKUP($B98,#REF!,6,FALSE)),0,((VLOOKUP($B98,#REF!,6,FALSE))))</f>
        <v>#REF!</v>
      </c>
      <c r="DB98" s="243" t="e">
        <f t="shared" si="120"/>
        <v>#REF!</v>
      </c>
      <c r="DC98" s="243" t="e">
        <f>IF(ISNA(VLOOKUP($B98,#REF!,7,FALSE)),0,((VLOOKUP($B98,#REF!,7,FALSE))))</f>
        <v>#REF!</v>
      </c>
      <c r="DD98" s="244" t="e">
        <f t="shared" si="121"/>
        <v>#REF!</v>
      </c>
      <c r="DE98" s="288"/>
      <c r="DF98" s="249"/>
      <c r="DG98" s="249"/>
      <c r="DH98" s="249"/>
      <c r="DI98" s="266" t="s">
        <v>340</v>
      </c>
      <c r="DJ98" s="249" t="e">
        <f>DK98*F98</f>
        <v>#REF!</v>
      </c>
      <c r="DK98" s="249" t="e">
        <f>CY98-DB98</f>
        <v>#REF!</v>
      </c>
      <c r="DL98" s="249" t="e">
        <f>DJ98*H98</f>
        <v>#REF!</v>
      </c>
      <c r="DM98" s="249" t="s">
        <v>241</v>
      </c>
      <c r="DN98" s="249">
        <f>DO98*CV98</f>
        <v>0</v>
      </c>
      <c r="DO98" s="249">
        <v>0</v>
      </c>
      <c r="DP98" s="249" t="s">
        <v>241</v>
      </c>
      <c r="DQ98" s="249" t="s">
        <v>241</v>
      </c>
      <c r="DR98" s="249">
        <f>DS98*CZ98</f>
        <v>0</v>
      </c>
      <c r="DS98" s="249">
        <v>0</v>
      </c>
      <c r="DT98" s="249" t="s">
        <v>241</v>
      </c>
      <c r="DU98" s="256">
        <f>IF(ISNA(VLOOKUP($B98,'[79]Evaluasi Pesanan Jan- Feb'!$B:$BG,30,FALSE)),0,((VLOOKUP($B98,'[79]Evaluasi Pesanan Jan- Feb'!$B:$BG,30,FALSE))))</f>
        <v>0</v>
      </c>
      <c r="DV98" s="256">
        <f>IF(ISNA(VLOOKUP($B98,'[79]Evaluasi Pesanan Jan- Feb'!$B:$BG,30,FALSE)),0,((VLOOKUP($B98,'[79]Evaluasi Pesanan Jan- Feb'!$B:$BG,30,FALSE))))</f>
        <v>0</v>
      </c>
    </row>
    <row r="99" spans="1:126" s="221" customFormat="1" ht="70" x14ac:dyDescent="0.2">
      <c r="A99" s="237">
        <f t="shared" si="64"/>
        <v>96</v>
      </c>
      <c r="B99" s="241">
        <v>11000257</v>
      </c>
      <c r="C99" s="404" t="s">
        <v>156</v>
      </c>
      <c r="D99" s="258" t="s">
        <v>559</v>
      </c>
      <c r="E99" s="243">
        <v>100</v>
      </c>
      <c r="F99" s="260">
        <v>6250</v>
      </c>
      <c r="G99" s="241" t="s">
        <v>56</v>
      </c>
      <c r="H99" s="242">
        <v>19501</v>
      </c>
      <c r="I99" s="243">
        <f>IF(ISNA(VLOOKUP($B99,'[74]Pesanan '!$A:$AE,28,FALSE)),0,((VLOOKUP($B99,'[74]Pesanan '!$A:$AE,28,FALSE))))</f>
        <v>135808</v>
      </c>
      <c r="J99" s="243">
        <f t="shared" ref="J99:J130" si="122">I99/($F99*0.98)</f>
        <v>22.172734693877551</v>
      </c>
      <c r="K99" s="243">
        <f>IF(ISNA(VLOOKUP($B99,'[74]Pesanan '!$A:$AE,29,FALSE)),0,((VLOOKUP($B99,'[74]Pesanan '!$A:$AE,29,FALSE))))</f>
        <v>2648391808</v>
      </c>
      <c r="L99" s="243">
        <f>IF(ISNA(VLOOKUP($B99,'[74]Pesanan '!$A:$AE,30,FALSE)),0,((VLOOKUP($B99,'[74]Pesanan '!$A:$AE,30,FALSE))))</f>
        <v>99058</v>
      </c>
      <c r="M99" s="243">
        <f t="shared" ref="M99:M130" si="123">L99/($F99*0.98)</f>
        <v>16.172734693877551</v>
      </c>
      <c r="N99" s="243">
        <f>IF(ISNA(VLOOKUP($B99,'[74]Pesanan '!$A:$AE,31,FALSE)),0,((VLOOKUP($B99,'[74]Pesanan '!$A:$AE,31,FALSE))))</f>
        <v>1931730058</v>
      </c>
      <c r="O99" s="243">
        <f>IF(ISNA(VLOOKUP($B99,'[75]Rekap Realisasi Jan- Okt'!$A:$E,4,FALSE)),0,((VLOOKUP($B99,'[75]Rekap Realisasi Jan- Okt'!$A:$E,4,FALSE))))</f>
        <v>91743</v>
      </c>
      <c r="P99" s="243">
        <f t="shared" si="106"/>
        <v>14.978448979591837</v>
      </c>
      <c r="Q99" s="243">
        <f>IF(ISNA(VLOOKUP($B99,'[75]Rekap Realisasi Jan- Okt'!$A:$E,5,FALSE)),0,((VLOOKUP($B99,'[75]Rekap Realisasi Jan- Okt'!$A:$E,5,FALSE))))</f>
        <v>1789080243</v>
      </c>
      <c r="R99" s="243">
        <f t="shared" si="76"/>
        <v>7315</v>
      </c>
      <c r="S99" s="243">
        <f t="shared" si="77"/>
        <v>1.194285714285714</v>
      </c>
      <c r="T99" s="243">
        <f t="shared" si="78"/>
        <v>142649815</v>
      </c>
      <c r="U99" s="244">
        <f t="shared" si="79"/>
        <v>0.92615437420501123</v>
      </c>
      <c r="V99" s="243">
        <f t="shared" si="96"/>
        <v>44065</v>
      </c>
      <c r="W99" s="243">
        <f t="shared" si="97"/>
        <v>7.194285714285714</v>
      </c>
      <c r="X99" s="243">
        <f t="shared" si="98"/>
        <v>859311565</v>
      </c>
      <c r="Y99" s="244">
        <f t="shared" si="75"/>
        <v>0.67553457822808671</v>
      </c>
      <c r="Z99" s="244"/>
      <c r="AA99" s="244"/>
      <c r="AB99" s="244"/>
      <c r="AC99" s="244"/>
      <c r="AD99" s="268" t="s">
        <v>264</v>
      </c>
      <c r="AE99" s="249">
        <f>$AF99*$F99*0.98</f>
        <v>6125</v>
      </c>
      <c r="AF99" s="249">
        <v>1</v>
      </c>
      <c r="AG99" s="249">
        <f>$AE99*$H99</f>
        <v>119443625</v>
      </c>
      <c r="AH99" s="245" t="s">
        <v>241</v>
      </c>
      <c r="AI99" s="245" t="s">
        <v>241</v>
      </c>
      <c r="AJ99" s="245" t="s">
        <v>241</v>
      </c>
      <c r="AK99" s="245" t="s">
        <v>241</v>
      </c>
      <c r="AL99" s="244"/>
      <c r="AM99" s="244"/>
      <c r="AN99" s="244"/>
      <c r="AO99" s="244"/>
      <c r="AP99" s="245" t="s">
        <v>241</v>
      </c>
      <c r="AQ99" s="245" t="s">
        <v>241</v>
      </c>
      <c r="AR99" s="245" t="s">
        <v>241</v>
      </c>
      <c r="AS99" s="245" t="s">
        <v>241</v>
      </c>
      <c r="AT99" s="245" t="s">
        <v>241</v>
      </c>
      <c r="AU99" s="245" t="s">
        <v>241</v>
      </c>
      <c r="AV99" s="245" t="s">
        <v>241</v>
      </c>
      <c r="AW99" s="245" t="s">
        <v>241</v>
      </c>
      <c r="AX99" s="245" t="s">
        <v>241</v>
      </c>
      <c r="AY99" s="245" t="s">
        <v>241</v>
      </c>
      <c r="AZ99" s="245" t="s">
        <v>241</v>
      </c>
      <c r="BA99" s="245" t="s">
        <v>241</v>
      </c>
      <c r="BB99" s="245" t="s">
        <v>241</v>
      </c>
      <c r="BC99" s="245" t="s">
        <v>241</v>
      </c>
      <c r="BD99" s="245" t="s">
        <v>241</v>
      </c>
      <c r="BE99" s="245" t="s">
        <v>241</v>
      </c>
      <c r="BF99" s="245" t="s">
        <v>241</v>
      </c>
      <c r="BG99" s="245" t="s">
        <v>241</v>
      </c>
      <c r="BH99" s="245" t="s">
        <v>241</v>
      </c>
      <c r="BI99" s="245" t="s">
        <v>241</v>
      </c>
      <c r="BJ99" s="249" t="s">
        <v>241</v>
      </c>
      <c r="BK99" s="249" t="s">
        <v>241</v>
      </c>
      <c r="BL99" s="249" t="s">
        <v>241</v>
      </c>
      <c r="BM99" s="249" t="s">
        <v>241</v>
      </c>
      <c r="BN99" s="248" t="s">
        <v>437</v>
      </c>
      <c r="BO99" s="249">
        <f t="shared" si="109"/>
        <v>7315</v>
      </c>
      <c r="BP99" s="249">
        <f t="shared" si="109"/>
        <v>1.194285714285714</v>
      </c>
      <c r="BQ99" s="249">
        <f t="shared" si="109"/>
        <v>142649815</v>
      </c>
      <c r="BR99" s="249" t="s">
        <v>241</v>
      </c>
      <c r="BS99" s="249" t="s">
        <v>241</v>
      </c>
      <c r="BT99" s="249" t="s">
        <v>241</v>
      </c>
      <c r="BU99" s="249" t="s">
        <v>241</v>
      </c>
      <c r="BV99" s="266" t="s">
        <v>584</v>
      </c>
      <c r="BW99" s="249">
        <f>BX99*F99*0.98</f>
        <v>12250</v>
      </c>
      <c r="BX99" s="249">
        <v>2</v>
      </c>
      <c r="BY99" s="249">
        <f>BW99*H99</f>
        <v>238887250</v>
      </c>
      <c r="BZ99" s="249" t="s">
        <v>241</v>
      </c>
      <c r="CA99" s="249" t="s">
        <v>241</v>
      </c>
      <c r="CB99" s="249" t="s">
        <v>241</v>
      </c>
      <c r="CC99" s="249" t="s">
        <v>241</v>
      </c>
      <c r="CD99" s="249" t="s">
        <v>241</v>
      </c>
      <c r="CE99" s="249" t="s">
        <v>241</v>
      </c>
      <c r="CF99" s="249" t="s">
        <v>241</v>
      </c>
      <c r="CG99" s="249" t="s">
        <v>241</v>
      </c>
      <c r="CH99" s="243">
        <f>IF(ISNA(VLOOKUP($B99,[76]Sheet3!$B:$H,6,FALSE)),0,((VLOOKUP($B99,[76]Sheet3!$B:$H,6,FALSE))))</f>
        <v>36670</v>
      </c>
      <c r="CI99" s="243">
        <f t="shared" si="111"/>
        <v>5.8672000000000004</v>
      </c>
      <c r="CJ99" s="243">
        <f>IF(ISNA(VLOOKUP($B99,[76]Sheet3!$B:$H,7,FALSE)),0,((VLOOKUP($B99,[76]Sheet3!$B:$H,7,FALSE))))</f>
        <v>715101670</v>
      </c>
      <c r="CK99" s="244">
        <f t="shared" si="112"/>
        <v>0.37018716307617761</v>
      </c>
      <c r="CL99" s="266" t="s">
        <v>585</v>
      </c>
      <c r="CM99" s="249">
        <f t="shared" si="113"/>
        <v>37500</v>
      </c>
      <c r="CN99" s="249">
        <v>6</v>
      </c>
      <c r="CO99" s="249">
        <f t="shared" si="114"/>
        <v>731287500</v>
      </c>
      <c r="CP99" s="249" t="s">
        <v>241</v>
      </c>
      <c r="CQ99" s="250">
        <f t="shared" si="115"/>
        <v>0</v>
      </c>
      <c r="CR99" s="249"/>
      <c r="CS99" s="251">
        <f t="shared" si="116"/>
        <v>0</v>
      </c>
      <c r="CT99" s="249" t="s">
        <v>241</v>
      </c>
      <c r="CU99" s="252">
        <f t="shared" si="117"/>
        <v>0</v>
      </c>
      <c r="CV99" s="274"/>
      <c r="CW99" s="253">
        <f t="shared" si="118"/>
        <v>0</v>
      </c>
      <c r="CX99" s="243">
        <f>IF(ISNA(VLOOKUP($B99,'[77]Jan- Mei'!$B:$F,4,FALSE)),0,((VLOOKUP($B99,'[77]Jan- Mei'!$B:$F,4,FALSE))))</f>
        <v>86975</v>
      </c>
      <c r="CY99" s="243">
        <f t="shared" si="119"/>
        <v>13.916</v>
      </c>
      <c r="CZ99" s="243">
        <f>IF(ISNA(VLOOKUP($B99,'[77]Jan- Mei'!$B:$F,5,FALSE)),0,((VLOOKUP($B99,'[77]Jan- Mei'!$B:$F,5,FALSE))))</f>
        <v>1696099475</v>
      </c>
      <c r="DA99" s="243" t="e">
        <f>IF(ISNA(VLOOKUP($B99,#REF!,6,FALSE)),0,((VLOOKUP($B99,#REF!,6,FALSE))))</f>
        <v>#REF!</v>
      </c>
      <c r="DB99" s="243" t="e">
        <f t="shared" si="120"/>
        <v>#REF!</v>
      </c>
      <c r="DC99" s="243" t="e">
        <f>IF(ISNA(VLOOKUP($B99,#REF!,7,FALSE)),0,((VLOOKUP($B99,#REF!,7,FALSE))))</f>
        <v>#REF!</v>
      </c>
      <c r="DD99" s="244" t="e">
        <f t="shared" si="121"/>
        <v>#REF!</v>
      </c>
      <c r="DE99" s="254"/>
      <c r="DF99" s="249"/>
      <c r="DG99" s="249"/>
      <c r="DH99" s="249"/>
      <c r="DI99" s="266" t="s">
        <v>584</v>
      </c>
      <c r="DJ99" s="249" t="e">
        <f>DK99*F99</f>
        <v>#REF!</v>
      </c>
      <c r="DK99" s="249" t="e">
        <f>CY99-DB99</f>
        <v>#REF!</v>
      </c>
      <c r="DL99" s="249" t="e">
        <f>DJ99*H99</f>
        <v>#REF!</v>
      </c>
      <c r="DM99" s="249" t="s">
        <v>241</v>
      </c>
      <c r="DN99" s="249">
        <f>DO99*CV99</f>
        <v>0</v>
      </c>
      <c r="DO99" s="249">
        <v>0</v>
      </c>
      <c r="DP99" s="249">
        <v>0</v>
      </c>
      <c r="DQ99" s="249" t="s">
        <v>241</v>
      </c>
      <c r="DR99" s="249">
        <f>DS99*CZ99</f>
        <v>0</v>
      </c>
      <c r="DS99" s="249">
        <v>0</v>
      </c>
      <c r="DT99" s="249">
        <v>0</v>
      </c>
      <c r="DU99" s="269" t="str">
        <f>IF(ISNA(VLOOKUP($B99,'[79]Evaluasi Pesanan Jan- Feb'!$B:$BG,30,FALSE)),0,((VLOOKUP($B99,'[79]Evaluasi Pesanan Jan- Feb'!$B:$BG,30,FALSE))))</f>
        <v>Adanya kekurangan bahan baku Povidon K30 baru datang 26 Jan 2021</v>
      </c>
      <c r="DV99" s="269" t="str">
        <f>IF(ISNA(VLOOKUP($B99,'[79]Evaluasi Pesanan Jan- Feb'!$B:$BG,41,FALSE)),0,((VLOOKUP($B99,'[79]Evaluasi Pesanan Jan- Feb'!$B:$BG,41,FALSE))))</f>
        <v>antri Proses pengemasan Primer</v>
      </c>
    </row>
    <row r="100" spans="1:126" s="221" customFormat="1" ht="28" x14ac:dyDescent="0.2">
      <c r="A100" s="237">
        <f t="shared" si="64"/>
        <v>97</v>
      </c>
      <c r="B100" s="237">
        <v>11001478</v>
      </c>
      <c r="C100" s="407" t="s">
        <v>470</v>
      </c>
      <c r="D100" s="239" t="s">
        <v>236</v>
      </c>
      <c r="E100" s="240">
        <v>100</v>
      </c>
      <c r="F100" s="240">
        <v>12060</v>
      </c>
      <c r="G100" s="265" t="s">
        <v>56</v>
      </c>
      <c r="H100" s="242">
        <v>10193</v>
      </c>
      <c r="I100" s="243">
        <f>IF(ISNA(VLOOKUP($B100,'[74]Pesanan '!$A:$AE,28,FALSE)),0,((VLOOKUP($B100,'[74]Pesanan '!$A:$AE,28,FALSE))))</f>
        <v>81960</v>
      </c>
      <c r="J100" s="243">
        <f t="shared" si="122"/>
        <v>6.9347141841811357</v>
      </c>
      <c r="K100" s="243">
        <f>IF(ISNA(VLOOKUP($B100,'[74]Pesanan '!$A:$AE,29,FALSE)),0,((VLOOKUP($B100,'[74]Pesanan '!$A:$AE,29,FALSE))))</f>
        <v>835418280</v>
      </c>
      <c r="L100" s="243">
        <f>IF(ISNA(VLOOKUP($B100,'[74]Pesanan '!$A:$AE,30,FALSE)),0,((VLOOKUP($B100,'[74]Pesanan '!$A:$AE,30,FALSE))))</f>
        <v>70200</v>
      </c>
      <c r="M100" s="243">
        <f t="shared" si="123"/>
        <v>5.9396893085592453</v>
      </c>
      <c r="N100" s="243">
        <f>IF(ISNA(VLOOKUP($B100,'[74]Pesanan '!$A:$AE,31,FALSE)),0,((VLOOKUP($B100,'[74]Pesanan '!$A:$AE,31,FALSE))))</f>
        <v>715548600</v>
      </c>
      <c r="O100" s="243">
        <f>IF(ISNA(VLOOKUP($B100,'[75]Rekap Realisasi Jan- Okt'!$A:$E,4,FALSE)),0,((VLOOKUP($B100,'[75]Rekap Realisasi Jan- Okt'!$A:$E,4,FALSE))))</f>
        <v>56209</v>
      </c>
      <c r="P100" s="243">
        <f t="shared" si="106"/>
        <v>4.7558973838291543</v>
      </c>
      <c r="Q100" s="243">
        <f>IF(ISNA(VLOOKUP($B100,'[75]Rekap Realisasi Jan- Okt'!$A:$E,5,FALSE)),0,((VLOOKUP($B100,'[75]Rekap Realisasi Jan- Okt'!$A:$E,5,FALSE))))</f>
        <v>572938337</v>
      </c>
      <c r="R100" s="243">
        <f t="shared" si="76"/>
        <v>13991</v>
      </c>
      <c r="S100" s="243">
        <f t="shared" si="77"/>
        <v>1.183791924730091</v>
      </c>
      <c r="T100" s="243">
        <f t="shared" si="78"/>
        <v>142610263</v>
      </c>
      <c r="U100" s="244">
        <f t="shared" si="79"/>
        <v>0.80069800569800564</v>
      </c>
      <c r="V100" s="243">
        <f t="shared" si="96"/>
        <v>25751</v>
      </c>
      <c r="W100" s="243">
        <f t="shared" si="97"/>
        <v>2.1788168003519814</v>
      </c>
      <c r="X100" s="243">
        <f t="shared" si="98"/>
        <v>262479943</v>
      </c>
      <c r="Y100" s="244">
        <f t="shared" si="75"/>
        <v>0.6858101512933138</v>
      </c>
      <c r="Z100" s="268" t="s">
        <v>471</v>
      </c>
      <c r="AA100" s="249">
        <f>$AB100*($F100*0.98)</f>
        <v>11818.8</v>
      </c>
      <c r="AB100" s="286">
        <v>1</v>
      </c>
      <c r="AC100" s="249">
        <f>$AA100*$H100</f>
        <v>120469028.39999999</v>
      </c>
      <c r="AD100" s="245" t="s">
        <v>241</v>
      </c>
      <c r="AE100" s="245" t="s">
        <v>241</v>
      </c>
      <c r="AF100" s="245" t="s">
        <v>241</v>
      </c>
      <c r="AG100" s="245" t="s">
        <v>241</v>
      </c>
      <c r="AH100" s="245" t="s">
        <v>241</v>
      </c>
      <c r="AI100" s="245" t="s">
        <v>241</v>
      </c>
      <c r="AJ100" s="245" t="s">
        <v>241</v>
      </c>
      <c r="AK100" s="245" t="s">
        <v>241</v>
      </c>
      <c r="AL100" s="245" t="s">
        <v>241</v>
      </c>
      <c r="AM100" s="245" t="s">
        <v>241</v>
      </c>
      <c r="AN100" s="245" t="s">
        <v>241</v>
      </c>
      <c r="AO100" s="245" t="s">
        <v>241</v>
      </c>
      <c r="AP100" s="245" t="s">
        <v>241</v>
      </c>
      <c r="AQ100" s="245" t="s">
        <v>241</v>
      </c>
      <c r="AR100" s="245" t="s">
        <v>241</v>
      </c>
      <c r="AS100" s="245" t="s">
        <v>241</v>
      </c>
      <c r="AT100" s="245" t="s">
        <v>241</v>
      </c>
      <c r="AU100" s="245" t="s">
        <v>241</v>
      </c>
      <c r="AV100" s="245" t="s">
        <v>241</v>
      </c>
      <c r="AW100" s="245" t="s">
        <v>241</v>
      </c>
      <c r="AX100" s="245" t="s">
        <v>241</v>
      </c>
      <c r="AY100" s="245" t="s">
        <v>241</v>
      </c>
      <c r="AZ100" s="245" t="s">
        <v>241</v>
      </c>
      <c r="BA100" s="245" t="s">
        <v>241</v>
      </c>
      <c r="BB100" s="245" t="s">
        <v>241</v>
      </c>
      <c r="BC100" s="245" t="s">
        <v>241</v>
      </c>
      <c r="BD100" s="245" t="s">
        <v>241</v>
      </c>
      <c r="BE100" s="245" t="s">
        <v>241</v>
      </c>
      <c r="BF100" s="266" t="s">
        <v>472</v>
      </c>
      <c r="BG100" s="267">
        <f>R100</f>
        <v>13991</v>
      </c>
      <c r="BH100" s="243">
        <f>BG100/($F100*0.98)</f>
        <v>1.1837919247300912</v>
      </c>
      <c r="BI100" s="267">
        <f>T100</f>
        <v>142610263</v>
      </c>
      <c r="BJ100" s="248" t="s">
        <v>473</v>
      </c>
      <c r="BK100" s="249">
        <f>R100</f>
        <v>13991</v>
      </c>
      <c r="BL100" s="249">
        <f>S100</f>
        <v>1.183791924730091</v>
      </c>
      <c r="BM100" s="249">
        <f>T100</f>
        <v>142610263</v>
      </c>
      <c r="BN100" s="249" t="s">
        <v>241</v>
      </c>
      <c r="BO100" s="249" t="s">
        <v>241</v>
      </c>
      <c r="BP100" s="249" t="s">
        <v>241</v>
      </c>
      <c r="BQ100" s="249" t="s">
        <v>241</v>
      </c>
      <c r="BR100" s="249" t="s">
        <v>241</v>
      </c>
      <c r="BS100" s="249" t="s">
        <v>241</v>
      </c>
      <c r="BT100" s="249" t="s">
        <v>241</v>
      </c>
      <c r="BU100" s="249" t="s">
        <v>241</v>
      </c>
      <c r="BV100" s="248" t="s">
        <v>473</v>
      </c>
      <c r="BW100" s="249">
        <f>R100</f>
        <v>13991</v>
      </c>
      <c r="BX100" s="249">
        <f>S100</f>
        <v>1.183791924730091</v>
      </c>
      <c r="BY100" s="249">
        <f>T100</f>
        <v>142610263</v>
      </c>
      <c r="BZ100" s="249" t="s">
        <v>241</v>
      </c>
      <c r="CA100" s="249" t="s">
        <v>241</v>
      </c>
      <c r="CB100" s="249" t="s">
        <v>241</v>
      </c>
      <c r="CC100" s="249" t="s">
        <v>241</v>
      </c>
      <c r="CD100" s="249" t="s">
        <v>241</v>
      </c>
      <c r="CE100" s="249" t="s">
        <v>241</v>
      </c>
      <c r="CF100" s="249" t="s">
        <v>241</v>
      </c>
      <c r="CG100" s="249" t="s">
        <v>241</v>
      </c>
      <c r="CH100" s="243">
        <f>IF(ISNA(VLOOKUP($B100,[76]Sheet3!$B:$H,6,FALSE)),0,((VLOOKUP($B100,[76]Sheet3!$B:$H,6,FALSE))))</f>
        <v>0</v>
      </c>
      <c r="CI100" s="243">
        <f t="shared" si="111"/>
        <v>0</v>
      </c>
      <c r="CJ100" s="243">
        <f>IF(ISNA(VLOOKUP($B100,[76]Sheet3!$B:$H,7,FALSE)),0,((VLOOKUP($B100,[76]Sheet3!$B:$H,7,FALSE))))</f>
        <v>0</v>
      </c>
      <c r="CK100" s="244">
        <f t="shared" si="112"/>
        <v>0</v>
      </c>
      <c r="CL100" s="249" t="s">
        <v>241</v>
      </c>
      <c r="CM100" s="249">
        <f t="shared" si="113"/>
        <v>0</v>
      </c>
      <c r="CN100" s="249">
        <v>0</v>
      </c>
      <c r="CO100" s="249">
        <f t="shared" si="114"/>
        <v>0</v>
      </c>
      <c r="CP100" s="266" t="s">
        <v>474</v>
      </c>
      <c r="CQ100" s="250">
        <f t="shared" si="115"/>
        <v>48240</v>
      </c>
      <c r="CR100" s="249">
        <v>4</v>
      </c>
      <c r="CS100" s="251">
        <f t="shared" si="116"/>
        <v>491710320</v>
      </c>
      <c r="CT100" s="249" t="s">
        <v>241</v>
      </c>
      <c r="CU100" s="252">
        <f t="shared" si="117"/>
        <v>0</v>
      </c>
      <c r="CV100" s="249">
        <v>0</v>
      </c>
      <c r="CW100" s="253">
        <f t="shared" si="118"/>
        <v>0</v>
      </c>
      <c r="CX100" s="243">
        <f>IF(ISNA(VLOOKUP($B100,'[77]Jan- Mei'!$B:$F,4,FALSE)),0,((VLOOKUP($B100,'[77]Jan- Mei'!$B:$F,4,FALSE))))</f>
        <v>58200</v>
      </c>
      <c r="CY100" s="243">
        <f t="shared" si="119"/>
        <v>4.8258706467661687</v>
      </c>
      <c r="CZ100" s="243">
        <f>IF(ISNA(VLOOKUP($B100,'[77]Jan- Mei'!$B:$F,5,FALSE)),0,((VLOOKUP($B100,'[77]Jan- Mei'!$B:$F,5,FALSE))))</f>
        <v>5820000</v>
      </c>
      <c r="DA100" s="243" t="e">
        <f>IF(ISNA(VLOOKUP($B100,#REF!,6,FALSE)),0,((VLOOKUP($B100,#REF!,6,FALSE))))</f>
        <v>#REF!</v>
      </c>
      <c r="DB100" s="243" t="e">
        <f t="shared" si="120"/>
        <v>#REF!</v>
      </c>
      <c r="DC100" s="243" t="e">
        <f>IF(ISNA(VLOOKUP($B100,#REF!,7,FALSE)),0,((VLOOKUP($B100,#REF!,7,FALSE))))</f>
        <v>#REF!</v>
      </c>
      <c r="DD100" s="244" t="e">
        <f t="shared" si="121"/>
        <v>#REF!</v>
      </c>
      <c r="DE100" s="254" t="str">
        <f>IF(ISNA(VLOOKUP($B100,'[78]REAL SD BULAN'!$B:$AD,18,FALSE)),0,((VLOOKUP($B100,'[78]REAL SD BULAN'!$B:$AD,18,FALSE))))</f>
        <v>-</v>
      </c>
      <c r="DF100" s="249">
        <f>IF(ISNA(VLOOKUP($B100,'[78]REAL SD BULAN'!$B:$AD,19,FALSE)),0,((VLOOKUP($B100,'[78]REAL SD BULAN'!$B:$AD,19,FALSE))))</f>
        <v>0</v>
      </c>
      <c r="DG100" s="249">
        <f>IF(ISNA(VLOOKUP($B100,'[78]REAL SD BULAN'!$B:$AD,20,FALSE)),0,((VLOOKUP($B100,'[78]REAL SD BULAN'!$B:$AD,20,FALSE))))</f>
        <v>0</v>
      </c>
      <c r="DH100" s="249">
        <f>IF(ISNA(VLOOKUP($B100,'[78]REAL SD BULAN'!$B:$AD,21,FALSE)),0,((VLOOKUP($B100,'[78]REAL SD BULAN'!$B:$AD,21,FALSE))))</f>
        <v>0</v>
      </c>
      <c r="DI100" s="249" t="s">
        <v>241</v>
      </c>
      <c r="DJ100" s="249">
        <f>DK100*CR100</f>
        <v>0</v>
      </c>
      <c r="DK100" s="249">
        <v>0</v>
      </c>
      <c r="DL100" s="249">
        <v>0</v>
      </c>
      <c r="DM100" s="266" t="s">
        <v>474</v>
      </c>
      <c r="DN100" s="250" t="e">
        <f>DO100*F100</f>
        <v>#REF!</v>
      </c>
      <c r="DO100" s="251" t="e">
        <f>CY100-DB100</f>
        <v>#REF!</v>
      </c>
      <c r="DP100" s="251" t="e">
        <f>DN100*H100</f>
        <v>#REF!</v>
      </c>
      <c r="DQ100" s="249" t="s">
        <v>241</v>
      </c>
      <c r="DR100" s="249">
        <f>DS100*CZ100</f>
        <v>0</v>
      </c>
      <c r="DS100" s="249">
        <v>0</v>
      </c>
      <c r="DT100" s="249">
        <v>0</v>
      </c>
      <c r="DU100" s="256">
        <f>IF(ISNA(VLOOKUP($B100,'[79]Evaluasi Pesanan Jan- Feb'!$B:$BG,30,FALSE)),0,((VLOOKUP($B100,'[79]Evaluasi Pesanan Jan- Feb'!$B:$BG,30,FALSE))))</f>
        <v>0</v>
      </c>
      <c r="DV100" s="256">
        <f>IF(ISNA(VLOOKUP($B100,'[79]Evaluasi Pesanan Jan- Feb'!$B:$BG,30,FALSE)),0,((VLOOKUP($B100,'[79]Evaluasi Pesanan Jan- Feb'!$B:$BG,30,FALSE))))</f>
        <v>0</v>
      </c>
    </row>
    <row r="101" spans="1:126" s="223" customFormat="1" ht="42" customHeight="1" x14ac:dyDescent="0.2">
      <c r="A101" s="237">
        <f t="shared" si="64"/>
        <v>98</v>
      </c>
      <c r="B101" s="257">
        <v>11000187</v>
      </c>
      <c r="C101" s="404" t="s">
        <v>103</v>
      </c>
      <c r="D101" s="259" t="s">
        <v>236</v>
      </c>
      <c r="E101" s="260">
        <v>100</v>
      </c>
      <c r="F101" s="260">
        <v>12000</v>
      </c>
      <c r="G101" s="241" t="s">
        <v>56</v>
      </c>
      <c r="H101" s="242">
        <v>16170</v>
      </c>
      <c r="I101" s="243">
        <f>IF(ISNA(VLOOKUP($B101,'[74]Pesanan '!$A:$AE,28,FALSE)),0,((VLOOKUP($B101,'[74]Pesanan '!$A:$AE,28,FALSE))))</f>
        <v>58800</v>
      </c>
      <c r="J101" s="243">
        <f t="shared" si="122"/>
        <v>5</v>
      </c>
      <c r="K101" s="243">
        <f>IF(ISNA(VLOOKUP($B101,'[74]Pesanan '!$A:$AE,29,FALSE)),0,((VLOOKUP($B101,'[74]Pesanan '!$A:$AE,29,FALSE))))</f>
        <v>950796000</v>
      </c>
      <c r="L101" s="243">
        <f>IF(ISNA(VLOOKUP($B101,'[74]Pesanan '!$A:$AE,30,FALSE)),0,((VLOOKUP($B101,'[74]Pesanan '!$A:$AE,30,FALSE))))</f>
        <v>58800</v>
      </c>
      <c r="M101" s="243">
        <f t="shared" si="123"/>
        <v>5</v>
      </c>
      <c r="N101" s="243">
        <f>IF(ISNA(VLOOKUP($B101,'[74]Pesanan '!$A:$AE,31,FALSE)),0,((VLOOKUP($B101,'[74]Pesanan '!$A:$AE,31,FALSE))))</f>
        <v>950796000</v>
      </c>
      <c r="O101" s="243">
        <f>IF(ISNA(VLOOKUP($B101,'[75]Rekap Realisasi Jan- Okt'!$A:$E,4,FALSE)),0,((VLOOKUP($B101,'[75]Rekap Realisasi Jan- Okt'!$A:$E,4,FALSE))))</f>
        <v>40460</v>
      </c>
      <c r="P101" s="243">
        <f t="shared" si="106"/>
        <v>3.4404761904761907</v>
      </c>
      <c r="Q101" s="243">
        <f>IF(ISNA(VLOOKUP($B101,'[75]Rekap Realisasi Jan- Okt'!$A:$E,5,FALSE)),0,((VLOOKUP($B101,'[75]Rekap Realisasi Jan- Okt'!$A:$E,5,FALSE))))</f>
        <v>654238200</v>
      </c>
      <c r="R101" s="243">
        <f t="shared" si="76"/>
        <v>18340</v>
      </c>
      <c r="S101" s="243">
        <f t="shared" si="77"/>
        <v>1.5595238095238093</v>
      </c>
      <c r="T101" s="243">
        <f t="shared" si="78"/>
        <v>296557800</v>
      </c>
      <c r="U101" s="244">
        <f t="shared" si="79"/>
        <v>0.68809523809523809</v>
      </c>
      <c r="V101" s="243">
        <f t="shared" si="96"/>
        <v>18340</v>
      </c>
      <c r="W101" s="243">
        <f t="shared" si="97"/>
        <v>1.5595238095238093</v>
      </c>
      <c r="X101" s="243">
        <f t="shared" si="98"/>
        <v>296557800</v>
      </c>
      <c r="Y101" s="244">
        <f t="shared" si="75"/>
        <v>0.68809523809523809</v>
      </c>
      <c r="Z101" s="245" t="s">
        <v>241</v>
      </c>
      <c r="AA101" s="245" t="s">
        <v>241</v>
      </c>
      <c r="AB101" s="245" t="s">
        <v>241</v>
      </c>
      <c r="AC101" s="245" t="s">
        <v>241</v>
      </c>
      <c r="AD101" s="268" t="s">
        <v>264</v>
      </c>
      <c r="AE101" s="249">
        <f>$AF101*$F101*0.98</f>
        <v>23520</v>
      </c>
      <c r="AF101" s="249">
        <v>2</v>
      </c>
      <c r="AG101" s="249">
        <f>$AE101*$H101</f>
        <v>380318400</v>
      </c>
      <c r="AH101" s="245" t="s">
        <v>241</v>
      </c>
      <c r="AI101" s="245" t="s">
        <v>241</v>
      </c>
      <c r="AJ101" s="245" t="s">
        <v>241</v>
      </c>
      <c r="AK101" s="245" t="s">
        <v>241</v>
      </c>
      <c r="AL101" s="245" t="s">
        <v>241</v>
      </c>
      <c r="AM101" s="245" t="s">
        <v>241</v>
      </c>
      <c r="AN101" s="245" t="s">
        <v>241</v>
      </c>
      <c r="AO101" s="245" t="s">
        <v>241</v>
      </c>
      <c r="AP101" s="245" t="s">
        <v>241</v>
      </c>
      <c r="AQ101" s="245" t="s">
        <v>241</v>
      </c>
      <c r="AR101" s="245" t="s">
        <v>241</v>
      </c>
      <c r="AS101" s="245" t="s">
        <v>241</v>
      </c>
      <c r="AT101" s="245" t="s">
        <v>241</v>
      </c>
      <c r="AU101" s="245" t="s">
        <v>241</v>
      </c>
      <c r="AV101" s="245" t="s">
        <v>241</v>
      </c>
      <c r="AW101" s="245" t="s">
        <v>241</v>
      </c>
      <c r="AX101" s="245" t="s">
        <v>241</v>
      </c>
      <c r="AY101" s="245" t="s">
        <v>241</v>
      </c>
      <c r="AZ101" s="245" t="s">
        <v>241</v>
      </c>
      <c r="BA101" s="245" t="s">
        <v>241</v>
      </c>
      <c r="BB101" s="245" t="s">
        <v>241</v>
      </c>
      <c r="BC101" s="245" t="s">
        <v>241</v>
      </c>
      <c r="BD101" s="245" t="s">
        <v>241</v>
      </c>
      <c r="BE101" s="245" t="s">
        <v>241</v>
      </c>
      <c r="BF101" s="245" t="s">
        <v>241</v>
      </c>
      <c r="BG101" s="245" t="s">
        <v>241</v>
      </c>
      <c r="BH101" s="245" t="s">
        <v>241</v>
      </c>
      <c r="BI101" s="245" t="s">
        <v>241</v>
      </c>
      <c r="BJ101" s="249" t="s">
        <v>241</v>
      </c>
      <c r="BK101" s="249" t="s">
        <v>241</v>
      </c>
      <c r="BL101" s="249" t="s">
        <v>241</v>
      </c>
      <c r="BM101" s="249" t="s">
        <v>241</v>
      </c>
      <c r="BN101" s="249" t="s">
        <v>241</v>
      </c>
      <c r="BO101" s="249" t="s">
        <v>241</v>
      </c>
      <c r="BP101" s="249" t="s">
        <v>241</v>
      </c>
      <c r="BQ101" s="249" t="s">
        <v>241</v>
      </c>
      <c r="BR101" s="249" t="s">
        <v>241</v>
      </c>
      <c r="BS101" s="249" t="s">
        <v>241</v>
      </c>
      <c r="BT101" s="249" t="s">
        <v>241</v>
      </c>
      <c r="BU101" s="249" t="s">
        <v>241</v>
      </c>
      <c r="BV101" s="249" t="s">
        <v>241</v>
      </c>
      <c r="BW101" s="249" t="s">
        <v>241</v>
      </c>
      <c r="BX101" s="249" t="s">
        <v>241</v>
      </c>
      <c r="BY101" s="249" t="s">
        <v>241</v>
      </c>
      <c r="BZ101" s="249" t="s">
        <v>241</v>
      </c>
      <c r="CA101" s="249" t="s">
        <v>241</v>
      </c>
      <c r="CB101" s="249" t="s">
        <v>241</v>
      </c>
      <c r="CC101" s="249" t="s">
        <v>241</v>
      </c>
      <c r="CD101" s="249" t="s">
        <v>241</v>
      </c>
      <c r="CE101" s="249" t="s">
        <v>241</v>
      </c>
      <c r="CF101" s="249" t="s">
        <v>241</v>
      </c>
      <c r="CG101" s="249" t="s">
        <v>241</v>
      </c>
      <c r="CH101" s="243">
        <f>IF(ISNA(VLOOKUP($B101,[76]Sheet3!$B:$H,6,FALSE)),0,((VLOOKUP($B101,[76]Sheet3!$B:$H,6,FALSE))))</f>
        <v>0</v>
      </c>
      <c r="CI101" s="243">
        <f t="shared" si="111"/>
        <v>0</v>
      </c>
      <c r="CJ101" s="243">
        <f>IF(ISNA(VLOOKUP($B101,[76]Sheet3!$B:$H,7,FALSE)),0,((VLOOKUP($B101,[76]Sheet3!$B:$H,7,FALSE))))</f>
        <v>0</v>
      </c>
      <c r="CK101" s="244">
        <f t="shared" si="112"/>
        <v>0</v>
      </c>
      <c r="CL101" s="249" t="s">
        <v>241</v>
      </c>
      <c r="CM101" s="249">
        <f t="shared" si="113"/>
        <v>0</v>
      </c>
      <c r="CN101" s="249">
        <v>0</v>
      </c>
      <c r="CO101" s="249">
        <f t="shared" si="114"/>
        <v>0</v>
      </c>
      <c r="CP101" s="266" t="s">
        <v>314</v>
      </c>
      <c r="CQ101" s="250">
        <f t="shared" si="115"/>
        <v>24000</v>
      </c>
      <c r="CR101" s="266">
        <v>2</v>
      </c>
      <c r="CS101" s="251">
        <f t="shared" si="116"/>
        <v>388080000</v>
      </c>
      <c r="CT101" s="249" t="s">
        <v>241</v>
      </c>
      <c r="CU101" s="252">
        <f t="shared" si="117"/>
        <v>0</v>
      </c>
      <c r="CV101" s="271">
        <v>0</v>
      </c>
      <c r="CW101" s="253">
        <f t="shared" si="118"/>
        <v>0</v>
      </c>
      <c r="CX101" s="243">
        <f>IF(ISNA(VLOOKUP($B101,'[77]Jan- Mei'!$B:$F,4,FALSE)),0,((VLOOKUP($B101,'[77]Jan- Mei'!$B:$F,4,FALSE))))</f>
        <v>35280</v>
      </c>
      <c r="CY101" s="243">
        <f t="shared" si="119"/>
        <v>2.94</v>
      </c>
      <c r="CZ101" s="243">
        <f>IF(ISNA(VLOOKUP($B101,'[77]Jan- Mei'!$B:$F,5,FALSE)),0,((VLOOKUP($B101,'[77]Jan- Mei'!$B:$F,5,FALSE))))</f>
        <v>570477600</v>
      </c>
      <c r="DA101" s="243" t="e">
        <f>IF(ISNA(VLOOKUP($B101,#REF!,6,FALSE)),0,((VLOOKUP($B101,#REF!,6,FALSE))))</f>
        <v>#REF!</v>
      </c>
      <c r="DB101" s="243" t="e">
        <f t="shared" si="120"/>
        <v>#REF!</v>
      </c>
      <c r="DC101" s="243" t="e">
        <f>IF(ISNA(VLOOKUP($B101,#REF!,7,FALSE)),0,((VLOOKUP($B101,#REF!,7,FALSE))))</f>
        <v>#REF!</v>
      </c>
      <c r="DD101" s="244" t="e">
        <f t="shared" si="121"/>
        <v>#REF!</v>
      </c>
      <c r="DE101" s="254" t="str">
        <f>IF(ISNA(VLOOKUP($B101,'[78]REAL SD BULAN'!$B:$AD,18,FALSE)),0,((VLOOKUP($B101,'[78]REAL SD BULAN'!$B:$AD,18,FALSE))))</f>
        <v>-</v>
      </c>
      <c r="DF101" s="249">
        <f>IF(ISNA(VLOOKUP($B101,'[78]REAL SD BULAN'!$B:$AD,19,FALSE)),0,((VLOOKUP($B101,'[78]REAL SD BULAN'!$B:$AD,19,FALSE))))</f>
        <v>0</v>
      </c>
      <c r="DG101" s="249">
        <f>IF(ISNA(VLOOKUP($B101,'[78]REAL SD BULAN'!$B:$AD,20,FALSE)),0,((VLOOKUP($B101,'[78]REAL SD BULAN'!$B:$AD,20,FALSE))))</f>
        <v>0</v>
      </c>
      <c r="DH101" s="249">
        <f>IF(ISNA(VLOOKUP($B101,'[78]REAL SD BULAN'!$B:$AD,21,FALSE)),0,((VLOOKUP($B101,'[78]REAL SD BULAN'!$B:$AD,21,FALSE))))</f>
        <v>0</v>
      </c>
      <c r="DI101" s="249" t="s">
        <v>241</v>
      </c>
      <c r="DJ101" s="249" t="s">
        <v>241</v>
      </c>
      <c r="DK101" s="249" t="s">
        <v>241</v>
      </c>
      <c r="DL101" s="249" t="s">
        <v>241</v>
      </c>
      <c r="DM101" s="266" t="s">
        <v>314</v>
      </c>
      <c r="DN101" s="250" t="e">
        <f>DO101*F101</f>
        <v>#REF!</v>
      </c>
      <c r="DO101" s="251" t="e">
        <f>CY101-DB101</f>
        <v>#REF!</v>
      </c>
      <c r="DP101" s="251" t="e">
        <f>DN101*H101</f>
        <v>#REF!</v>
      </c>
      <c r="DQ101" s="249" t="s">
        <v>241</v>
      </c>
      <c r="DR101" s="249" t="s">
        <v>241</v>
      </c>
      <c r="DS101" s="249" t="s">
        <v>241</v>
      </c>
      <c r="DT101" s="249" t="s">
        <v>241</v>
      </c>
      <c r="DU101" s="256">
        <f>IF(ISNA(VLOOKUP($B101,'[79]Evaluasi Pesanan Jan- Feb'!$B:$BG,30,FALSE)),0,((VLOOKUP($B101,'[79]Evaluasi Pesanan Jan- Feb'!$B:$BG,30,FALSE))))</f>
        <v>0</v>
      </c>
      <c r="DV101" s="269" t="str">
        <f>IF(ISNA(VLOOKUP($B101,'[79]Evaluasi Pesanan Jan- Feb'!$B:$BG,41,FALSE)),0,((VLOOKUP($B101,'[79]Evaluasi Pesanan Jan- Feb'!$B:$BG,41,FALSE))))</f>
        <v>Belum Di lakukan Trial dengan Fasilitas Plant Banjaran dijadwalkan Maret 2021</v>
      </c>
    </row>
    <row r="102" spans="1:126" s="223" customFormat="1" ht="56" x14ac:dyDescent="0.2">
      <c r="A102" s="237">
        <f t="shared" si="64"/>
        <v>99</v>
      </c>
      <c r="B102" s="257">
        <v>11000793</v>
      </c>
      <c r="C102" s="413" t="s">
        <v>190</v>
      </c>
      <c r="D102" s="259" t="s">
        <v>236</v>
      </c>
      <c r="E102" s="260">
        <v>100</v>
      </c>
      <c r="F102" s="260">
        <v>7368</v>
      </c>
      <c r="G102" s="241" t="s">
        <v>56</v>
      </c>
      <c r="H102" s="242">
        <v>14667</v>
      </c>
      <c r="I102" s="243">
        <f>IF(ISNA(VLOOKUP($B102,'[74]Pesanan '!$A:$AE,28,FALSE)),0,((VLOOKUP($B102,'[74]Pesanan '!$A:$AE,28,FALSE))))</f>
        <v>1763642</v>
      </c>
      <c r="J102" s="243">
        <f t="shared" si="122"/>
        <v>244.25009417447762</v>
      </c>
      <c r="K102" s="243">
        <f>IF(ISNA(VLOOKUP($B102,'[74]Pesanan '!$A:$AE,29,FALSE)),0,((VLOOKUP($B102,'[74]Pesanan '!$A:$AE,29,FALSE))))</f>
        <v>25867337214</v>
      </c>
      <c r="L102" s="243">
        <f>IF(ISNA(VLOOKUP($B102,'[74]Pesanan '!$A:$AE,30,FALSE)),0,((VLOOKUP($B102,'[74]Pesanan '!$A:$AE,30,FALSE))))</f>
        <v>1482037</v>
      </c>
      <c r="M102" s="243">
        <f t="shared" si="123"/>
        <v>205.25008863480247</v>
      </c>
      <c r="N102" s="243">
        <f>IF(ISNA(VLOOKUP($B102,'[74]Pesanan '!$A:$AE,31,FALSE)),0,((VLOOKUP($B102,'[74]Pesanan '!$A:$AE,31,FALSE))))</f>
        <v>21737036679</v>
      </c>
      <c r="O102" s="243">
        <f>IF(ISNA(VLOOKUP($B102,'[75]Rekap Realisasi Jan- Okt'!$A:$E,4,FALSE)),0,((VLOOKUP($B102,'[75]Rekap Realisasi Jan- Okt'!$A:$E,4,FALSE))))</f>
        <v>1235471</v>
      </c>
      <c r="P102" s="243">
        <f t="shared" si="106"/>
        <v>171.10270003766979</v>
      </c>
      <c r="Q102" s="243">
        <f>IF(ISNA(VLOOKUP($B102,'[75]Rekap Realisasi Jan- Okt'!$A:$E,5,FALSE)),0,((VLOOKUP($B102,'[75]Rekap Realisasi Jan- Okt'!$A:$E,5,FALSE))))</f>
        <v>18120653157</v>
      </c>
      <c r="R102" s="243">
        <f t="shared" si="76"/>
        <v>246566</v>
      </c>
      <c r="S102" s="243">
        <f t="shared" si="77"/>
        <v>34.147388597132675</v>
      </c>
      <c r="T102" s="243">
        <f t="shared" si="78"/>
        <v>3616383522</v>
      </c>
      <c r="U102" s="244">
        <f t="shared" si="79"/>
        <v>0.83363033446533386</v>
      </c>
      <c r="V102" s="243">
        <f>I102-O102</f>
        <v>528171</v>
      </c>
      <c r="W102" s="243">
        <f t="shared" si="97"/>
        <v>73.147394136807833</v>
      </c>
      <c r="X102" s="243">
        <f t="shared" si="98"/>
        <v>7746684057</v>
      </c>
      <c r="Y102" s="244">
        <f t="shared" si="75"/>
        <v>0.70052255503100969</v>
      </c>
      <c r="Z102" s="245" t="s">
        <v>241</v>
      </c>
      <c r="AA102" s="245" t="s">
        <v>241</v>
      </c>
      <c r="AB102" s="245" t="s">
        <v>241</v>
      </c>
      <c r="AC102" s="245" t="s">
        <v>241</v>
      </c>
      <c r="AD102" s="268" t="s">
        <v>401</v>
      </c>
      <c r="AE102" s="249">
        <f>$AF102*$F102*0.98</f>
        <v>245501.76</v>
      </c>
      <c r="AF102" s="249">
        <v>34</v>
      </c>
      <c r="AG102" s="249">
        <f>$AE102*$H102</f>
        <v>3600774313.9200001</v>
      </c>
      <c r="AH102" s="245" t="s">
        <v>241</v>
      </c>
      <c r="AI102" s="245" t="s">
        <v>241</v>
      </c>
      <c r="AJ102" s="245" t="s">
        <v>241</v>
      </c>
      <c r="AK102" s="245" t="s">
        <v>241</v>
      </c>
      <c r="AL102" s="268" t="s">
        <v>402</v>
      </c>
      <c r="AM102" s="249">
        <f>AN102*(F102*0.98)</f>
        <v>317708.15999999997</v>
      </c>
      <c r="AN102" s="286">
        <v>44</v>
      </c>
      <c r="AO102" s="249">
        <f>AM102*H102</f>
        <v>4659825582.7199993</v>
      </c>
      <c r="AP102" s="245" t="s">
        <v>241</v>
      </c>
      <c r="AQ102" s="245" t="s">
        <v>241</v>
      </c>
      <c r="AR102" s="245" t="s">
        <v>241</v>
      </c>
      <c r="AS102" s="245" t="s">
        <v>241</v>
      </c>
      <c r="AT102" s="245" t="s">
        <v>241</v>
      </c>
      <c r="AU102" s="245" t="s">
        <v>241</v>
      </c>
      <c r="AV102" s="245" t="s">
        <v>241</v>
      </c>
      <c r="AW102" s="245" t="s">
        <v>241</v>
      </c>
      <c r="AX102" s="245" t="s">
        <v>241</v>
      </c>
      <c r="AY102" s="245" t="s">
        <v>241</v>
      </c>
      <c r="AZ102" s="245" t="s">
        <v>241</v>
      </c>
      <c r="BA102" s="245" t="s">
        <v>241</v>
      </c>
      <c r="BB102" s="246" t="s">
        <v>403</v>
      </c>
      <c r="BC102" s="267">
        <f>R102</f>
        <v>246566</v>
      </c>
      <c r="BD102" s="243">
        <f>BC102/($F102*0.98)</f>
        <v>34.147388597132668</v>
      </c>
      <c r="BE102" s="267">
        <f>T102</f>
        <v>3616383522</v>
      </c>
      <c r="BF102" s="245" t="s">
        <v>241</v>
      </c>
      <c r="BG102" s="245" t="s">
        <v>241</v>
      </c>
      <c r="BH102" s="245" t="s">
        <v>241</v>
      </c>
      <c r="BI102" s="245" t="s">
        <v>241</v>
      </c>
      <c r="BJ102" s="249" t="s">
        <v>241</v>
      </c>
      <c r="BK102" s="249" t="s">
        <v>241</v>
      </c>
      <c r="BL102" s="249" t="s">
        <v>241</v>
      </c>
      <c r="BM102" s="249" t="s">
        <v>241</v>
      </c>
      <c r="BN102" s="248" t="s">
        <v>404</v>
      </c>
      <c r="BO102" s="249">
        <f t="shared" ref="BO102:BQ106" si="124">R102</f>
        <v>246566</v>
      </c>
      <c r="BP102" s="249">
        <f t="shared" si="124"/>
        <v>34.147388597132675</v>
      </c>
      <c r="BQ102" s="249">
        <f t="shared" si="124"/>
        <v>3616383522</v>
      </c>
      <c r="BR102" s="249" t="s">
        <v>241</v>
      </c>
      <c r="BS102" s="249" t="s">
        <v>241</v>
      </c>
      <c r="BT102" s="249" t="s">
        <v>241</v>
      </c>
      <c r="BU102" s="249" t="s">
        <v>241</v>
      </c>
      <c r="BV102" s="261" t="s">
        <v>405</v>
      </c>
      <c r="BW102" s="249">
        <f>R102</f>
        <v>246566</v>
      </c>
      <c r="BX102" s="249">
        <f>S102</f>
        <v>34.147388597132675</v>
      </c>
      <c r="BY102" s="249">
        <f>T102</f>
        <v>3616383522</v>
      </c>
      <c r="BZ102" s="248" t="s">
        <v>404</v>
      </c>
      <c r="CA102" s="249">
        <f>J102*0.98*48</f>
        <v>11489.524429967427</v>
      </c>
      <c r="CB102" s="249">
        <f>CA102/(J102*0.98)</f>
        <v>48</v>
      </c>
      <c r="CC102" s="249">
        <v>5293050906.1224489</v>
      </c>
      <c r="CD102" s="249" t="s">
        <v>241</v>
      </c>
      <c r="CE102" s="249" t="s">
        <v>241</v>
      </c>
      <c r="CF102" s="249" t="s">
        <v>241</v>
      </c>
      <c r="CG102" s="249" t="s">
        <v>241</v>
      </c>
      <c r="CH102" s="243">
        <f>IF(ISNA(VLOOKUP($B102,[76]Sheet3!$B:$H,6,FALSE)),0,((VLOOKUP($B102,[76]Sheet3!$B:$H,6,FALSE))))</f>
        <v>547951</v>
      </c>
      <c r="CI102" s="243">
        <f t="shared" si="111"/>
        <v>74.369028230184583</v>
      </c>
      <c r="CJ102" s="243">
        <f>IF(ISNA(VLOOKUP($B102,[76]Sheet3!$B:$H,7,FALSE)),0,((VLOOKUP($B102,[76]Sheet3!$B:$H,7,FALSE))))</f>
        <v>8036797317</v>
      </c>
      <c r="CK102" s="244">
        <f t="shared" si="112"/>
        <v>0.36972828613590619</v>
      </c>
      <c r="CL102" s="261" t="s">
        <v>406</v>
      </c>
      <c r="CM102" s="249">
        <f t="shared" si="113"/>
        <v>964331.6530612245</v>
      </c>
      <c r="CN102" s="249">
        <f>M102-CI102</f>
        <v>130.88106040461787</v>
      </c>
      <c r="CO102" s="249">
        <f t="shared" si="114"/>
        <v>14143852355.44898</v>
      </c>
      <c r="CP102" s="249" t="s">
        <v>241</v>
      </c>
      <c r="CQ102" s="250">
        <f t="shared" si="115"/>
        <v>0</v>
      </c>
      <c r="CR102" s="249">
        <v>0</v>
      </c>
      <c r="CS102" s="251">
        <f t="shared" si="116"/>
        <v>0</v>
      </c>
      <c r="CT102" s="249" t="s">
        <v>241</v>
      </c>
      <c r="CU102" s="252">
        <f t="shared" si="117"/>
        <v>0</v>
      </c>
      <c r="CV102" s="249">
        <v>0</v>
      </c>
      <c r="CW102" s="253">
        <f t="shared" si="118"/>
        <v>0</v>
      </c>
      <c r="CX102" s="243">
        <f>IF(ISNA(VLOOKUP($B102,'[77]Jan- Mei'!$B:$F,4,FALSE)),0,((VLOOKUP($B102,'[77]Jan- Mei'!$B:$F,4,FALSE))))</f>
        <v>750404</v>
      </c>
      <c r="CY102" s="243">
        <f t="shared" si="119"/>
        <v>101.84636264929425</v>
      </c>
      <c r="CZ102" s="243">
        <f>IF(ISNA(VLOOKUP($B102,'[77]Jan- Mei'!$B:$F,5,FALSE)),0,((VLOOKUP($B102,'[77]Jan- Mei'!$B:$F,5,FALSE))))</f>
        <v>11126177058</v>
      </c>
      <c r="DA102" s="243" t="e">
        <f>IF(ISNA(VLOOKUP($B102,#REF!,6,FALSE)),0,((VLOOKUP($B102,#REF!,6,FALSE))))</f>
        <v>#REF!</v>
      </c>
      <c r="DB102" s="243" t="e">
        <f t="shared" si="120"/>
        <v>#REF!</v>
      </c>
      <c r="DC102" s="243" t="e">
        <f>IF(ISNA(VLOOKUP($B102,#REF!,7,FALSE)),0,((VLOOKUP($B102,#REF!,7,FALSE))))</f>
        <v>#REF!</v>
      </c>
      <c r="DD102" s="244" t="e">
        <f t="shared" si="121"/>
        <v>#REF!</v>
      </c>
      <c r="DE102" s="288" t="str">
        <f>IF(ISNA(VLOOKUP($B102,'[78]REAL SD BULAN'!$B:$AD,18,FALSE)),0,((VLOOKUP($B102,'[78]REAL SD BULAN'!$B:$AD,18,FALSE))))</f>
        <v>Bahan baku SSG baru datang Per. 25 Maret 2021, sehingga proses baru bulan april dan kekurangan Opadry Red baru datang 6 Mei 2021</v>
      </c>
      <c r="DF102" s="249">
        <f>IF(ISNA(VLOOKUP($B102,'[78]REAL SD BULAN'!$B:$AD,19,FALSE)),0,((VLOOKUP($B102,'[78]REAL SD BULAN'!$B:$AD,19,FALSE))))</f>
        <v>202453.00000000003</v>
      </c>
      <c r="DG102" s="249">
        <f>IF(ISNA(VLOOKUP($B102,'[78]REAL SD BULAN'!$B:$AD,20,FALSE)),0,((VLOOKUP($B102,'[78]REAL SD BULAN'!$B:$AD,20,FALSE))))</f>
        <v>27.477334419109667</v>
      </c>
      <c r="DH102" s="249">
        <f>IF(ISNA(VLOOKUP($B102,'[78]REAL SD BULAN'!$B:$AD,21,FALSE)),0,((VLOOKUP($B102,'[78]REAL SD BULAN'!$B:$AD,21,FALSE))))</f>
        <v>2969378151.0000005</v>
      </c>
      <c r="DI102" s="261" t="s">
        <v>407</v>
      </c>
      <c r="DJ102" s="249" t="e">
        <f>DK102*F102</f>
        <v>#REF!</v>
      </c>
      <c r="DK102" s="249" t="e">
        <f>CY102-DB102</f>
        <v>#REF!</v>
      </c>
      <c r="DL102" s="249" t="e">
        <f>DJ102*H102</f>
        <v>#REF!</v>
      </c>
      <c r="DM102" s="249" t="s">
        <v>241</v>
      </c>
      <c r="DN102" s="249">
        <f>DO102*CV102</f>
        <v>0</v>
      </c>
      <c r="DO102" s="249">
        <v>0</v>
      </c>
      <c r="DP102" s="249">
        <v>0</v>
      </c>
      <c r="DQ102" s="249" t="s">
        <v>241</v>
      </c>
      <c r="DR102" s="249">
        <f>DS102*CZ102</f>
        <v>0</v>
      </c>
      <c r="DS102" s="249">
        <v>0</v>
      </c>
      <c r="DT102" s="249">
        <v>0</v>
      </c>
      <c r="DU102" s="269" t="str">
        <f>IF(ISNA(VLOOKUP($B102,'[79]Evaluasi Pesanan Jan- Feb'!$B:$BG,30,FALSE)),0,((VLOOKUP($B102,'[79]Evaluasi Pesanan Jan- Feb'!$B:$BG,30,FALSE))))</f>
        <v>Adanya kekurangan bahan baku pembantu POvidon K30 baru datang 26 jan 2021 serta adanya proses migrasi dengan pengaturan penurunan PO</v>
      </c>
      <c r="DV102" s="269" t="str">
        <f>IF(ISNA(VLOOKUP($B102,'[79]Evaluasi Pesanan Jan- Feb'!$B:$BG,41,FALSE)),0,((VLOOKUP($B102,'[79]Evaluasi Pesanan Jan- Feb'!$B:$BG,41,FALSE))))</f>
        <v>Adanya kekurangan bahan baku SSG baru datang 26 Februari 2021</v>
      </c>
    </row>
    <row r="103" spans="1:126" s="223" customFormat="1" ht="42" customHeight="1" x14ac:dyDescent="0.2">
      <c r="A103" s="237">
        <f t="shared" si="64"/>
        <v>100</v>
      </c>
      <c r="B103" s="237">
        <v>11000283</v>
      </c>
      <c r="C103" s="407" t="s">
        <v>170</v>
      </c>
      <c r="D103" s="239" t="s">
        <v>236</v>
      </c>
      <c r="E103" s="240">
        <v>100</v>
      </c>
      <c r="F103" s="240">
        <v>17857</v>
      </c>
      <c r="G103" s="265" t="s">
        <v>56</v>
      </c>
      <c r="H103" s="242">
        <v>11916</v>
      </c>
      <c r="I103" s="243">
        <f>IF(ISNA(VLOOKUP($B103,'[74]Pesanan '!$A:$AE,28,FALSE)),0,((VLOOKUP($B103,'[74]Pesanan '!$A:$AE,28,FALSE))))</f>
        <v>97429</v>
      </c>
      <c r="J103" s="243">
        <f t="shared" si="122"/>
        <v>5.5674159678991719</v>
      </c>
      <c r="K103" s="243">
        <f>IF(ISNA(VLOOKUP($B103,'[74]Pesanan '!$A:$AE,29,FALSE)),0,((VLOOKUP($B103,'[74]Pesanan '!$A:$AE,29,FALSE))))</f>
        <v>1160963964</v>
      </c>
      <c r="L103" s="243">
        <f>IF(ISNA(VLOOKUP($B103,'[74]Pesanan '!$A:$AE,30,FALSE)),0,((VLOOKUP($B103,'[74]Pesanan '!$A:$AE,30,FALSE))))</f>
        <v>79929</v>
      </c>
      <c r="M103" s="243">
        <f t="shared" si="123"/>
        <v>4.5674079678351713</v>
      </c>
      <c r="N103" s="243">
        <f>IF(ISNA(VLOOKUP($B103,'[74]Pesanan '!$A:$AE,31,FALSE)),0,((VLOOKUP($B103,'[74]Pesanan '!$A:$AE,31,FALSE))))</f>
        <v>952433964</v>
      </c>
      <c r="O103" s="243">
        <f>IF(ISNA(VLOOKUP($B103,'[75]Rekap Realisasi Jan- Okt'!$A:$E,4,FALSE)),0,((VLOOKUP($B103,'[75]Rekap Realisasi Jan- Okt'!$A:$E,4,FALSE))))</f>
        <v>69814</v>
      </c>
      <c r="P103" s="243">
        <f t="shared" si="106"/>
        <v>3.9894033437981786</v>
      </c>
      <c r="Q103" s="243">
        <f>IF(ISNA(VLOOKUP($B103,'[75]Rekap Realisasi Jan- Okt'!$A:$E,5,FALSE)),0,((VLOOKUP($B103,'[75]Rekap Realisasi Jan- Okt'!$A:$E,5,FALSE))))</f>
        <v>831903624</v>
      </c>
      <c r="R103" s="243">
        <f t="shared" si="76"/>
        <v>10115</v>
      </c>
      <c r="S103" s="243">
        <f t="shared" si="77"/>
        <v>0.57800462403699271</v>
      </c>
      <c r="T103" s="243">
        <f t="shared" si="78"/>
        <v>120530340</v>
      </c>
      <c r="U103" s="244">
        <f t="shared" si="79"/>
        <v>0.87345018704099886</v>
      </c>
      <c r="V103" s="243">
        <f t="shared" si="96"/>
        <v>27615</v>
      </c>
      <c r="W103" s="243">
        <f t="shared" si="97"/>
        <v>1.5780126241009933</v>
      </c>
      <c r="X103" s="243">
        <f t="shared" si="98"/>
        <v>329060340</v>
      </c>
      <c r="Y103" s="244">
        <f t="shared" si="75"/>
        <v>0.71656283036878132</v>
      </c>
      <c r="Z103" s="268" t="s">
        <v>422</v>
      </c>
      <c r="AA103" s="249">
        <f>$AB103*($F103*0.98)</f>
        <v>17499.86</v>
      </c>
      <c r="AB103" s="286">
        <v>1</v>
      </c>
      <c r="AC103" s="249">
        <f>$AA103*$H103</f>
        <v>208528331.76000002</v>
      </c>
      <c r="AD103" s="245" t="s">
        <v>241</v>
      </c>
      <c r="AE103" s="245" t="s">
        <v>241</v>
      </c>
      <c r="AF103" s="245" t="s">
        <v>241</v>
      </c>
      <c r="AG103" s="245" t="s">
        <v>241</v>
      </c>
      <c r="AH103" s="245" t="s">
        <v>241</v>
      </c>
      <c r="AI103" s="245" t="s">
        <v>241</v>
      </c>
      <c r="AJ103" s="245" t="s">
        <v>241</v>
      </c>
      <c r="AK103" s="245" t="s">
        <v>241</v>
      </c>
      <c r="AL103" s="268" t="s">
        <v>422</v>
      </c>
      <c r="AM103" s="249">
        <f>AN103*(F103*0.98)</f>
        <v>17499.86</v>
      </c>
      <c r="AN103" s="286">
        <v>1</v>
      </c>
      <c r="AO103" s="249">
        <f>AM103*H103</f>
        <v>208528331.76000002</v>
      </c>
      <c r="AP103" s="245" t="s">
        <v>241</v>
      </c>
      <c r="AQ103" s="245" t="s">
        <v>241</v>
      </c>
      <c r="AR103" s="245" t="s">
        <v>241</v>
      </c>
      <c r="AS103" s="245" t="s">
        <v>241</v>
      </c>
      <c r="AT103" s="245" t="s">
        <v>241</v>
      </c>
      <c r="AU103" s="245" t="s">
        <v>241</v>
      </c>
      <c r="AV103" s="245" t="s">
        <v>241</v>
      </c>
      <c r="AW103" s="245" t="s">
        <v>241</v>
      </c>
      <c r="AX103" s="245" t="s">
        <v>241</v>
      </c>
      <c r="AY103" s="245" t="s">
        <v>241</v>
      </c>
      <c r="AZ103" s="245" t="s">
        <v>241</v>
      </c>
      <c r="BA103" s="245" t="s">
        <v>241</v>
      </c>
      <c r="BB103" s="266" t="s">
        <v>379</v>
      </c>
      <c r="BC103" s="267">
        <f>R103</f>
        <v>10115</v>
      </c>
      <c r="BD103" s="243">
        <f>BC103/($F103*0.98)</f>
        <v>0.57800462403699226</v>
      </c>
      <c r="BE103" s="267">
        <f>T103</f>
        <v>120530340</v>
      </c>
      <c r="BF103" s="245" t="s">
        <v>241</v>
      </c>
      <c r="BG103" s="245" t="s">
        <v>241</v>
      </c>
      <c r="BH103" s="245" t="s">
        <v>241</v>
      </c>
      <c r="BI103" s="245" t="s">
        <v>241</v>
      </c>
      <c r="BJ103" s="249" t="s">
        <v>241</v>
      </c>
      <c r="BK103" s="249" t="s">
        <v>241</v>
      </c>
      <c r="BL103" s="249" t="s">
        <v>241</v>
      </c>
      <c r="BM103" s="249" t="s">
        <v>241</v>
      </c>
      <c r="BN103" s="266" t="s">
        <v>379</v>
      </c>
      <c r="BO103" s="249">
        <f t="shared" si="124"/>
        <v>10115</v>
      </c>
      <c r="BP103" s="249">
        <f t="shared" si="124"/>
        <v>0.57800462403699271</v>
      </c>
      <c r="BQ103" s="249">
        <f t="shared" si="124"/>
        <v>120530340</v>
      </c>
      <c r="BR103" s="249" t="s">
        <v>241</v>
      </c>
      <c r="BS103" s="249" t="s">
        <v>241</v>
      </c>
      <c r="BT103" s="249" t="s">
        <v>241</v>
      </c>
      <c r="BU103" s="249" t="s">
        <v>241</v>
      </c>
      <c r="BV103" s="249" t="s">
        <v>241</v>
      </c>
      <c r="BW103" s="249" t="s">
        <v>241</v>
      </c>
      <c r="BX103" s="249" t="s">
        <v>241</v>
      </c>
      <c r="BY103" s="249" t="s">
        <v>241</v>
      </c>
      <c r="BZ103" s="266" t="s">
        <v>379</v>
      </c>
      <c r="CA103" s="250">
        <f t="shared" ref="CA103:CC104" si="125">R103</f>
        <v>10115</v>
      </c>
      <c r="CB103" s="250">
        <f t="shared" si="125"/>
        <v>0.57800462403699271</v>
      </c>
      <c r="CC103" s="250">
        <f t="shared" si="125"/>
        <v>120530340</v>
      </c>
      <c r="CD103" s="249" t="s">
        <v>241</v>
      </c>
      <c r="CE103" s="249" t="s">
        <v>241</v>
      </c>
      <c r="CF103" s="249" t="s">
        <v>241</v>
      </c>
      <c r="CG103" s="249" t="s">
        <v>241</v>
      </c>
      <c r="CH103" s="243">
        <f>IF(ISNA(VLOOKUP($B103,[76]Sheet3!$B:$H,6,FALSE)),0,((VLOOKUP($B103,[76]Sheet3!$B:$H,6,FALSE))))</f>
        <v>17295</v>
      </c>
      <c r="CI103" s="243">
        <f t="shared" si="111"/>
        <v>0.96852774822198573</v>
      </c>
      <c r="CJ103" s="243">
        <f>IF(ISNA(VLOOKUP($B103,[76]Sheet3!$B:$H,7,FALSE)),0,((VLOOKUP($B103,[76]Sheet3!$B:$H,7,FALSE))))</f>
        <v>206087220</v>
      </c>
      <c r="CK103" s="244">
        <f t="shared" si="112"/>
        <v>0.21637953683894456</v>
      </c>
      <c r="CL103" s="249" t="s">
        <v>241</v>
      </c>
      <c r="CM103" s="249">
        <f t="shared" si="113"/>
        <v>0</v>
      </c>
      <c r="CN103" s="249">
        <v>0</v>
      </c>
      <c r="CO103" s="249">
        <f t="shared" si="114"/>
        <v>0</v>
      </c>
      <c r="CP103" s="266" t="s">
        <v>423</v>
      </c>
      <c r="CQ103" s="250">
        <f t="shared" si="115"/>
        <v>17857</v>
      </c>
      <c r="CR103" s="249">
        <v>1</v>
      </c>
      <c r="CS103" s="251">
        <f t="shared" si="116"/>
        <v>212784012</v>
      </c>
      <c r="CT103" s="249" t="s">
        <v>241</v>
      </c>
      <c r="CU103" s="252">
        <f t="shared" si="117"/>
        <v>0</v>
      </c>
      <c r="CV103" s="249">
        <v>0</v>
      </c>
      <c r="CW103" s="253">
        <f t="shared" si="118"/>
        <v>0</v>
      </c>
      <c r="CX103" s="243">
        <f>IF(ISNA(VLOOKUP($B103,'[77]Jan- Mei'!$B:$F,4,FALSE)),0,((VLOOKUP($B103,'[77]Jan- Mei'!$B:$F,4,FALSE))))</f>
        <v>39200</v>
      </c>
      <c r="CY103" s="243">
        <f t="shared" si="119"/>
        <v>2.1952175617404941</v>
      </c>
      <c r="CZ103" s="243">
        <f>IF(ISNA(VLOOKUP($B103,'[77]Jan- Mei'!$B:$F,5,FALSE)),0,((VLOOKUP($B103,'[77]Jan- Mei'!$B:$F,5,FALSE))))</f>
        <v>467107200</v>
      </c>
      <c r="DA103" s="243" t="e">
        <f>IF(ISNA(VLOOKUP($B103,#REF!,6,FALSE)),0,((VLOOKUP($B103,#REF!,6,FALSE))))</f>
        <v>#REF!</v>
      </c>
      <c r="DB103" s="243" t="e">
        <f t="shared" si="120"/>
        <v>#REF!</v>
      </c>
      <c r="DC103" s="243" t="e">
        <f>IF(ISNA(VLOOKUP($B103,#REF!,7,FALSE)),0,((VLOOKUP($B103,#REF!,7,FALSE))))</f>
        <v>#REF!</v>
      </c>
      <c r="DD103" s="244" t="e">
        <f t="shared" si="121"/>
        <v>#REF!</v>
      </c>
      <c r="DE103" s="254" t="str">
        <f>IF(ISNA(VLOOKUP($B103,'[78]REAL SD BULAN'!$B:$AD,18,FALSE)),0,((VLOOKUP($B103,'[78]REAL SD BULAN'!$B:$AD,18,FALSE))))</f>
        <v>-</v>
      </c>
      <c r="DF103" s="249">
        <f>IF(ISNA(VLOOKUP($B103,'[78]REAL SD BULAN'!$B:$AD,19,FALSE)),0,((VLOOKUP($B103,'[78]REAL SD BULAN'!$B:$AD,19,FALSE))))</f>
        <v>0</v>
      </c>
      <c r="DG103" s="249">
        <f>IF(ISNA(VLOOKUP($B103,'[78]REAL SD BULAN'!$B:$AD,20,FALSE)),0,((VLOOKUP($B103,'[78]REAL SD BULAN'!$B:$AD,20,FALSE))))</f>
        <v>0</v>
      </c>
      <c r="DH103" s="249">
        <f>IF(ISNA(VLOOKUP($B103,'[78]REAL SD BULAN'!$B:$AD,21,FALSE)),0,((VLOOKUP($B103,'[78]REAL SD BULAN'!$B:$AD,21,FALSE))))</f>
        <v>0</v>
      </c>
      <c r="DI103" s="249" t="s">
        <v>241</v>
      </c>
      <c r="DJ103" s="249">
        <f>DK103*CR103</f>
        <v>0</v>
      </c>
      <c r="DK103" s="249">
        <v>0</v>
      </c>
      <c r="DL103" s="249">
        <v>0</v>
      </c>
      <c r="DM103" s="266" t="s">
        <v>423</v>
      </c>
      <c r="DN103" s="250" t="e">
        <f>DO103*F103</f>
        <v>#REF!</v>
      </c>
      <c r="DO103" s="251" t="e">
        <f>CY103-DB103</f>
        <v>#REF!</v>
      </c>
      <c r="DP103" s="251" t="e">
        <f>DN103*H103</f>
        <v>#REF!</v>
      </c>
      <c r="DQ103" s="249" t="s">
        <v>241</v>
      </c>
      <c r="DR103" s="249">
        <f>DS103*CZ103</f>
        <v>0</v>
      </c>
      <c r="DS103" s="249">
        <v>0</v>
      </c>
      <c r="DT103" s="249">
        <v>0</v>
      </c>
      <c r="DU103" s="269" t="str">
        <f>IF(ISNA(VLOOKUP($B103,'[79]Evaluasi Pesanan Jan- Feb'!$B:$BG,30,FALSE)),0,((VLOOKUP($B103,'[79]Evaluasi Pesanan Jan- Feb'!$B:$BG,30,FALSE))))</f>
        <v>Belum Di lakukan Trial dengan Fasilitas Plant Banjaran Trial baru dilakukan tgl 13 Jan 2021</v>
      </c>
      <c r="DV103" s="269" t="str">
        <f>IF(ISNA(VLOOKUP($B103,'[79]Evaluasi Pesanan Jan- Feb'!$B:$BG,41,FALSE)),0,((VLOOKUP($B103,'[79]Evaluasi Pesanan Jan- Feb'!$B:$BG,41,FALSE))))</f>
        <v>Baru dilakukan trial dengan menggunakan fasilitas banjaran tgl. 31 Feb 2021  masih pemantauan PP</v>
      </c>
    </row>
    <row r="104" spans="1:126" s="221" customFormat="1" ht="16" x14ac:dyDescent="0.2">
      <c r="A104" s="237">
        <f t="shared" si="64"/>
        <v>101</v>
      </c>
      <c r="B104" s="257">
        <v>11000386</v>
      </c>
      <c r="C104" s="406" t="s">
        <v>434</v>
      </c>
      <c r="D104" s="259" t="s">
        <v>236</v>
      </c>
      <c r="E104" s="260">
        <v>100</v>
      </c>
      <c r="F104" s="260">
        <v>2333</v>
      </c>
      <c r="G104" s="241" t="s">
        <v>56</v>
      </c>
      <c r="H104" s="242">
        <v>13243</v>
      </c>
      <c r="I104" s="243">
        <f>IF(ISNA(VLOOKUP($B104,'[74]Pesanan '!$A:$AE,28,FALSE)),0,((VLOOKUP($B104,'[74]Pesanan '!$A:$AE,28,FALSE))))</f>
        <v>65659</v>
      </c>
      <c r="J104" s="243">
        <f t="shared" si="122"/>
        <v>28.717950960924444</v>
      </c>
      <c r="K104" s="243">
        <f>IF(ISNA(VLOOKUP($B104,'[74]Pesanan '!$A:$AE,29,FALSE)),0,((VLOOKUP($B104,'[74]Pesanan '!$A:$AE,29,FALSE))))</f>
        <v>869522137</v>
      </c>
      <c r="L104" s="243">
        <f>IF(ISNA(VLOOKUP($B104,'[74]Pesanan '!$A:$AE,30,FALSE)),0,((VLOOKUP($B104,'[74]Pesanan '!$A:$AE,30,FALSE))))</f>
        <v>58800</v>
      </c>
      <c r="M104" s="243">
        <f t="shared" si="123"/>
        <v>25.71795970852979</v>
      </c>
      <c r="N104" s="243">
        <f>IF(ISNA(VLOOKUP($B104,'[74]Pesanan '!$A:$AE,31,FALSE)),0,((VLOOKUP($B104,'[74]Pesanan '!$A:$AE,31,FALSE))))</f>
        <v>778688400</v>
      </c>
      <c r="O104" s="243">
        <f>IF(ISNA(VLOOKUP($B104,'[75]Rekap Realisasi Jan- Okt'!$A:$E,4,FALSE)),0,((VLOOKUP($B104,'[75]Rekap Realisasi Jan- Okt'!$A:$E,4,FALSE))))</f>
        <v>47983</v>
      </c>
      <c r="P104" s="243">
        <f t="shared" si="106"/>
        <v>20.986817358748041</v>
      </c>
      <c r="Q104" s="243">
        <f>IF(ISNA(VLOOKUP($B104,'[75]Rekap Realisasi Jan- Okt'!$A:$E,5,FALSE)),0,((VLOOKUP($B104,'[75]Rekap Realisasi Jan- Okt'!$A:$E,5,FALSE))))</f>
        <v>635438869</v>
      </c>
      <c r="R104" s="243">
        <f t="shared" si="76"/>
        <v>10817</v>
      </c>
      <c r="S104" s="243">
        <f t="shared" si="77"/>
        <v>4.7311423497817486</v>
      </c>
      <c r="T104" s="243">
        <f t="shared" si="78"/>
        <v>143249531</v>
      </c>
      <c r="U104" s="244">
        <f t="shared" si="79"/>
        <v>0.81603741496598636</v>
      </c>
      <c r="V104" s="243">
        <f t="shared" si="96"/>
        <v>17676</v>
      </c>
      <c r="W104" s="243">
        <f t="shared" si="97"/>
        <v>7.7311336021764028</v>
      </c>
      <c r="X104" s="243">
        <f t="shared" si="98"/>
        <v>234083268</v>
      </c>
      <c r="Y104" s="244">
        <f t="shared" si="75"/>
        <v>0.7307909045218477</v>
      </c>
      <c r="Z104" s="245" t="s">
        <v>241</v>
      </c>
      <c r="AA104" s="245" t="s">
        <v>241</v>
      </c>
      <c r="AB104" s="245" t="s">
        <v>241</v>
      </c>
      <c r="AC104" s="245" t="s">
        <v>241</v>
      </c>
      <c r="AD104" s="268" t="s">
        <v>435</v>
      </c>
      <c r="AE104" s="249">
        <f>$AF104*$F104*0.98</f>
        <v>11431.699999999999</v>
      </c>
      <c r="AF104" s="249">
        <v>5</v>
      </c>
      <c r="AG104" s="249">
        <f>$AE104*$H104</f>
        <v>151390003.09999999</v>
      </c>
      <c r="AH104" s="245" t="s">
        <v>241</v>
      </c>
      <c r="AI104" s="245" t="s">
        <v>241</v>
      </c>
      <c r="AJ104" s="245" t="s">
        <v>241</v>
      </c>
      <c r="AK104" s="245" t="s">
        <v>241</v>
      </c>
      <c r="AL104" s="245" t="s">
        <v>241</v>
      </c>
      <c r="AM104" s="245" t="s">
        <v>241</v>
      </c>
      <c r="AN104" s="245" t="s">
        <v>241</v>
      </c>
      <c r="AO104" s="245" t="s">
        <v>241</v>
      </c>
      <c r="AP104" s="268" t="s">
        <v>435</v>
      </c>
      <c r="AQ104" s="249">
        <f>AR104*(F104*0.98)</f>
        <v>34295.100000000006</v>
      </c>
      <c r="AR104" s="249">
        <v>15</v>
      </c>
      <c r="AS104" s="249">
        <f>AQ104*H104</f>
        <v>454170009.30000007</v>
      </c>
      <c r="AT104" s="245" t="s">
        <v>241</v>
      </c>
      <c r="AU104" s="245" t="s">
        <v>241</v>
      </c>
      <c r="AV104" s="245" t="s">
        <v>241</v>
      </c>
      <c r="AW104" s="245" t="s">
        <v>241</v>
      </c>
      <c r="AX104" s="245" t="s">
        <v>241</v>
      </c>
      <c r="AY104" s="245" t="s">
        <v>241</v>
      </c>
      <c r="AZ104" s="245" t="s">
        <v>241</v>
      </c>
      <c r="BA104" s="245" t="s">
        <v>241</v>
      </c>
      <c r="BB104" s="244" t="s">
        <v>436</v>
      </c>
      <c r="BC104" s="267">
        <f>R104</f>
        <v>10817</v>
      </c>
      <c r="BD104" s="243">
        <f>BC104/($F104*0.98)</f>
        <v>4.7311423497817469</v>
      </c>
      <c r="BE104" s="267">
        <f>T104</f>
        <v>143249531</v>
      </c>
      <c r="BF104" s="245" t="s">
        <v>241</v>
      </c>
      <c r="BG104" s="245" t="s">
        <v>241</v>
      </c>
      <c r="BH104" s="245" t="s">
        <v>241</v>
      </c>
      <c r="BI104" s="245" t="s">
        <v>241</v>
      </c>
      <c r="BJ104" s="248" t="s">
        <v>241</v>
      </c>
      <c r="BK104" s="249" t="s">
        <v>241</v>
      </c>
      <c r="BL104" s="249" t="s">
        <v>241</v>
      </c>
      <c r="BM104" s="249" t="s">
        <v>241</v>
      </c>
      <c r="BN104" s="248" t="s">
        <v>437</v>
      </c>
      <c r="BO104" s="249">
        <f t="shared" si="124"/>
        <v>10817</v>
      </c>
      <c r="BP104" s="249">
        <f t="shared" si="124"/>
        <v>4.7311423497817486</v>
      </c>
      <c r="BQ104" s="249">
        <f t="shared" si="124"/>
        <v>143249531</v>
      </c>
      <c r="BR104" s="249" t="s">
        <v>241</v>
      </c>
      <c r="BS104" s="249" t="s">
        <v>241</v>
      </c>
      <c r="BT104" s="249" t="s">
        <v>241</v>
      </c>
      <c r="BU104" s="249" t="s">
        <v>241</v>
      </c>
      <c r="BV104" s="248" t="s">
        <v>241</v>
      </c>
      <c r="BW104" s="249" t="s">
        <v>241</v>
      </c>
      <c r="BX104" s="249" t="s">
        <v>241</v>
      </c>
      <c r="BY104" s="249" t="s">
        <v>241</v>
      </c>
      <c r="BZ104" s="248" t="s">
        <v>437</v>
      </c>
      <c r="CA104" s="250">
        <f t="shared" si="125"/>
        <v>10817</v>
      </c>
      <c r="CB104" s="250">
        <f t="shared" si="125"/>
        <v>4.7311423497817486</v>
      </c>
      <c r="CC104" s="250">
        <f t="shared" si="125"/>
        <v>143249531</v>
      </c>
      <c r="CD104" s="249" t="s">
        <v>241</v>
      </c>
      <c r="CE104" s="249" t="s">
        <v>241</v>
      </c>
      <c r="CF104" s="249" t="s">
        <v>241</v>
      </c>
      <c r="CG104" s="249" t="s">
        <v>241</v>
      </c>
      <c r="CH104" s="243">
        <f>IF(ISNA(VLOOKUP($B104,[76]Sheet3!$B:$H,6,FALSE)),0,((VLOOKUP($B104,[76]Sheet3!$B:$H,6,FALSE))))</f>
        <v>0</v>
      </c>
      <c r="CI104" s="243">
        <f t="shared" si="111"/>
        <v>0</v>
      </c>
      <c r="CJ104" s="243">
        <f>IF(ISNA(VLOOKUP($B104,[76]Sheet3!$B:$H,7,FALSE)),0,((VLOOKUP($B104,[76]Sheet3!$B:$H,7,FALSE))))</f>
        <v>0</v>
      </c>
      <c r="CK104" s="244">
        <f t="shared" si="112"/>
        <v>0</v>
      </c>
      <c r="CL104" s="248" t="s">
        <v>241</v>
      </c>
      <c r="CM104" s="249">
        <f t="shared" si="113"/>
        <v>0</v>
      </c>
      <c r="CN104" s="249">
        <v>0</v>
      </c>
      <c r="CO104" s="249">
        <f t="shared" si="114"/>
        <v>0</v>
      </c>
      <c r="CP104" s="248" t="s">
        <v>438</v>
      </c>
      <c r="CQ104" s="250">
        <f t="shared" si="115"/>
        <v>32662</v>
      </c>
      <c r="CR104" s="249">
        <v>14</v>
      </c>
      <c r="CS104" s="251">
        <f t="shared" si="116"/>
        <v>432542866</v>
      </c>
      <c r="CT104" s="249" t="s">
        <v>241</v>
      </c>
      <c r="CU104" s="252">
        <f t="shared" si="117"/>
        <v>0</v>
      </c>
      <c r="CV104" s="249">
        <v>0</v>
      </c>
      <c r="CW104" s="253">
        <f t="shared" si="118"/>
        <v>0</v>
      </c>
      <c r="CX104" s="243">
        <f>IF(ISNA(VLOOKUP($B104,'[77]Jan- Mei'!$B:$F,4,FALSE)),0,((VLOOKUP($B104,'[77]Jan- Mei'!$B:$F,4,FALSE))))</f>
        <v>41650</v>
      </c>
      <c r="CY104" s="243">
        <f t="shared" si="119"/>
        <v>17.852550364337763</v>
      </c>
      <c r="CZ104" s="243">
        <f>IF(ISNA(VLOOKUP($B104,'[77]Jan- Mei'!$B:$F,5,FALSE)),0,((VLOOKUP($B104,'[77]Jan- Mei'!$B:$F,5,FALSE))))</f>
        <v>551570950</v>
      </c>
      <c r="DA104" s="243" t="e">
        <f>IF(ISNA(VLOOKUP($B104,#REF!,6,FALSE)),0,((VLOOKUP($B104,#REF!,6,FALSE))))</f>
        <v>#REF!</v>
      </c>
      <c r="DB104" s="243" t="e">
        <f t="shared" si="120"/>
        <v>#REF!</v>
      </c>
      <c r="DC104" s="243" t="e">
        <f>IF(ISNA(VLOOKUP($B104,#REF!,7,FALSE)),0,((VLOOKUP($B104,#REF!,7,FALSE))))</f>
        <v>#REF!</v>
      </c>
      <c r="DD104" s="244" t="e">
        <f t="shared" si="121"/>
        <v>#REF!</v>
      </c>
      <c r="DE104" s="254" t="str">
        <f>IF(ISNA(VLOOKUP($B104,'[78]REAL SD BULAN'!$B:$AD,18,FALSE)),0,((VLOOKUP($B104,'[78]REAL SD BULAN'!$B:$AD,18,FALSE))))</f>
        <v>-</v>
      </c>
      <c r="DF104" s="249">
        <f>IF(ISNA(VLOOKUP($B104,'[78]REAL SD BULAN'!$B:$AD,19,FALSE)),0,((VLOOKUP($B104,'[78]REAL SD BULAN'!$B:$AD,19,FALSE))))</f>
        <v>0</v>
      </c>
      <c r="DG104" s="249">
        <f>IF(ISNA(VLOOKUP($B104,'[78]REAL SD BULAN'!$B:$AD,20,FALSE)),0,((VLOOKUP($B104,'[78]REAL SD BULAN'!$B:$AD,20,FALSE))))</f>
        <v>0</v>
      </c>
      <c r="DH104" s="249">
        <f>IF(ISNA(VLOOKUP($B104,'[78]REAL SD BULAN'!$B:$AD,21,FALSE)),0,((VLOOKUP($B104,'[78]REAL SD BULAN'!$B:$AD,21,FALSE))))</f>
        <v>0</v>
      </c>
      <c r="DI104" s="249" t="s">
        <v>241</v>
      </c>
      <c r="DJ104" s="249">
        <f>DK104*CR104</f>
        <v>0</v>
      </c>
      <c r="DK104" s="249">
        <v>0</v>
      </c>
      <c r="DL104" s="249">
        <v>0</v>
      </c>
      <c r="DM104" s="266" t="s">
        <v>439</v>
      </c>
      <c r="DN104" s="250" t="e">
        <f>DO104*F104</f>
        <v>#REF!</v>
      </c>
      <c r="DO104" s="251" t="e">
        <f>CY104-DB104</f>
        <v>#REF!</v>
      </c>
      <c r="DP104" s="251" t="e">
        <f>DN104*H104</f>
        <v>#REF!</v>
      </c>
      <c r="DQ104" s="249" t="s">
        <v>241</v>
      </c>
      <c r="DR104" s="249">
        <f>DS104*CZ104</f>
        <v>0</v>
      </c>
      <c r="DS104" s="249">
        <v>0</v>
      </c>
      <c r="DT104" s="249">
        <v>0</v>
      </c>
      <c r="DU104" s="269" t="str">
        <f>IF(ISNA(VLOOKUP($B104,'[79]Evaluasi Pesanan Jan- Feb'!$B:$BG,30,FALSE)),0,((VLOOKUP($B104,'[79]Evaluasi Pesanan Jan- Feb'!$B:$BG,30,FALSE))))</f>
        <v>Belum Di lakukan Trial dengan Fasilitas Plant Banjaran masih tahap persiapan Dok</v>
      </c>
      <c r="DV104" s="269" t="str">
        <f>IF(ISNA(VLOOKUP($B104,'[79]Evaluasi Pesanan Jan- Feb'!$B:$BG,41,FALSE)),0,((VLOOKUP($B104,'[79]Evaluasi Pesanan Jan- Feb'!$B:$BG,41,FALSE))))</f>
        <v>Belum Di lakukan Trial dengan Fasilitas Plant Banjaran masih tahap persiapan Dok</v>
      </c>
    </row>
    <row r="105" spans="1:126" s="221" customFormat="1" ht="56" x14ac:dyDescent="0.2">
      <c r="A105" s="237">
        <f t="shared" si="64"/>
        <v>102</v>
      </c>
      <c r="B105" s="257">
        <v>11000151</v>
      </c>
      <c r="C105" s="404" t="s">
        <v>70</v>
      </c>
      <c r="D105" s="259" t="s">
        <v>236</v>
      </c>
      <c r="E105" s="260">
        <v>50</v>
      </c>
      <c r="F105" s="260">
        <v>33333</v>
      </c>
      <c r="G105" s="241" t="s">
        <v>56</v>
      </c>
      <c r="H105" s="242">
        <v>4524</v>
      </c>
      <c r="I105" s="243">
        <f>IF(ISNA(VLOOKUP($B105,'[74]Pesanan '!$A:$AE,28,FALSE)),0,((VLOOKUP($B105,'[74]Pesanan '!$A:$AE,28,FALSE))))</f>
        <v>1034880</v>
      </c>
      <c r="J105" s="243">
        <f t="shared" si="122"/>
        <v>31.680316803168033</v>
      </c>
      <c r="K105" s="243">
        <f>IF(ISNA(VLOOKUP($B105,'[74]Pesanan '!$A:$AE,29,FALSE)),0,((VLOOKUP($B105,'[74]Pesanan '!$A:$AE,29,FALSE))))</f>
        <v>4681797120</v>
      </c>
      <c r="L105" s="243">
        <f>IF(ISNA(VLOOKUP($B105,'[74]Pesanan '!$A:$AE,30,FALSE)),0,((VLOOKUP($B105,'[74]Pesanan '!$A:$AE,30,FALSE))))</f>
        <v>840840</v>
      </c>
      <c r="M105" s="243">
        <f t="shared" si="123"/>
        <v>25.740257402574027</v>
      </c>
      <c r="N105" s="243">
        <f>IF(ISNA(VLOOKUP($B105,'[74]Pesanan '!$A:$AE,31,FALSE)),0,((VLOOKUP($B105,'[74]Pesanan '!$A:$AE,31,FALSE))))</f>
        <v>3803960160</v>
      </c>
      <c r="O105" s="243">
        <f>IF(ISNA(VLOOKUP($B105,'[75]Rekap Realisasi Jan- Okt'!$A:$E,4,FALSE)),0,((VLOOKUP($B105,'[75]Rekap Realisasi Jan- Okt'!$A:$E,4,FALSE))))</f>
        <v>760318</v>
      </c>
      <c r="P105" s="243">
        <f t="shared" si="106"/>
        <v>23.275273569062222</v>
      </c>
      <c r="Q105" s="243">
        <f>IF(ISNA(VLOOKUP($B105,'[75]Rekap Realisasi Jan- Okt'!$A:$E,5,FALSE)),0,((VLOOKUP($B105,'[75]Rekap Realisasi Jan- Okt'!$A:$E,5,FALSE))))</f>
        <v>3439678632</v>
      </c>
      <c r="R105" s="243">
        <f t="shared" si="76"/>
        <v>80522</v>
      </c>
      <c r="S105" s="243">
        <f t="shared" si="77"/>
        <v>2.4649838335118055</v>
      </c>
      <c r="T105" s="243">
        <f t="shared" si="78"/>
        <v>364281528</v>
      </c>
      <c r="U105" s="244">
        <f t="shared" si="79"/>
        <v>0.90423623995052571</v>
      </c>
      <c r="V105" s="243">
        <f t="shared" si="96"/>
        <v>274562</v>
      </c>
      <c r="W105" s="243">
        <f t="shared" si="97"/>
        <v>8.4050432341058112</v>
      </c>
      <c r="X105" s="243">
        <f t="shared" si="98"/>
        <v>1242118488</v>
      </c>
      <c r="Y105" s="244">
        <f t="shared" si="75"/>
        <v>0.73469194495980206</v>
      </c>
      <c r="Z105" s="245" t="s">
        <v>241</v>
      </c>
      <c r="AA105" s="245" t="s">
        <v>241</v>
      </c>
      <c r="AB105" s="245" t="s">
        <v>241</v>
      </c>
      <c r="AC105" s="245" t="s">
        <v>241</v>
      </c>
      <c r="AD105" s="268" t="s">
        <v>264</v>
      </c>
      <c r="AE105" s="249">
        <f>$AF105*$F105*0.98</f>
        <v>65332.68</v>
      </c>
      <c r="AF105" s="249">
        <v>2</v>
      </c>
      <c r="AG105" s="249">
        <f>$AE105*$H105</f>
        <v>295565044.31999999</v>
      </c>
      <c r="AH105" s="245" t="s">
        <v>241</v>
      </c>
      <c r="AI105" s="245" t="s">
        <v>241</v>
      </c>
      <c r="AJ105" s="245" t="s">
        <v>241</v>
      </c>
      <c r="AK105" s="245" t="s">
        <v>241</v>
      </c>
      <c r="AL105" s="268" t="s">
        <v>254</v>
      </c>
      <c r="AM105" s="249">
        <f>AN105*(F105*0.98)</f>
        <v>261330.72</v>
      </c>
      <c r="AN105" s="286">
        <v>8</v>
      </c>
      <c r="AO105" s="249">
        <f>AM105*H105</f>
        <v>1182260177.28</v>
      </c>
      <c r="AP105" s="245" t="s">
        <v>241</v>
      </c>
      <c r="AQ105" s="245" t="s">
        <v>241</v>
      </c>
      <c r="AR105" s="245" t="s">
        <v>241</v>
      </c>
      <c r="AS105" s="245" t="s">
        <v>241</v>
      </c>
      <c r="AT105" s="245" t="s">
        <v>241</v>
      </c>
      <c r="AU105" s="245" t="s">
        <v>241</v>
      </c>
      <c r="AV105" s="245" t="s">
        <v>241</v>
      </c>
      <c r="AW105" s="245" t="s">
        <v>241</v>
      </c>
      <c r="AX105" s="261" t="s">
        <v>255</v>
      </c>
      <c r="AY105" s="247">
        <f>AZ105*(F105*0.98)</f>
        <v>130665.36</v>
      </c>
      <c r="AZ105" s="243">
        <v>4</v>
      </c>
      <c r="BA105" s="247">
        <f>AY105*H105</f>
        <v>591130088.63999999</v>
      </c>
      <c r="BB105" s="244" t="s">
        <v>265</v>
      </c>
      <c r="BC105" s="293">
        <v>130665.36</v>
      </c>
      <c r="BD105" s="293">
        <v>4</v>
      </c>
      <c r="BE105" s="293">
        <v>591130088.63999999</v>
      </c>
      <c r="BF105" s="245" t="s">
        <v>241</v>
      </c>
      <c r="BG105" s="245" t="s">
        <v>241</v>
      </c>
      <c r="BH105" s="245" t="s">
        <v>241</v>
      </c>
      <c r="BI105" s="245" t="s">
        <v>241</v>
      </c>
      <c r="BJ105" s="249" t="s">
        <v>241</v>
      </c>
      <c r="BK105" s="249" t="s">
        <v>241</v>
      </c>
      <c r="BL105" s="249" t="s">
        <v>241</v>
      </c>
      <c r="BM105" s="249" t="s">
        <v>241</v>
      </c>
      <c r="BN105" s="249" t="s">
        <v>256</v>
      </c>
      <c r="BO105" s="249">
        <f t="shared" si="124"/>
        <v>80522</v>
      </c>
      <c r="BP105" s="249">
        <f t="shared" si="124"/>
        <v>2.4649838335118055</v>
      </c>
      <c r="BQ105" s="249">
        <f t="shared" si="124"/>
        <v>364281528</v>
      </c>
      <c r="BR105" s="249" t="s">
        <v>241</v>
      </c>
      <c r="BS105" s="249" t="s">
        <v>241</v>
      </c>
      <c r="BT105" s="249" t="s">
        <v>241</v>
      </c>
      <c r="BU105" s="249" t="s">
        <v>241</v>
      </c>
      <c r="BV105" s="248" t="s">
        <v>257</v>
      </c>
      <c r="BW105" s="249">
        <f>R105</f>
        <v>80522</v>
      </c>
      <c r="BX105" s="249">
        <f>S105</f>
        <v>2.4649838335118055</v>
      </c>
      <c r="BY105" s="249">
        <f>T105</f>
        <v>364281528</v>
      </c>
      <c r="BZ105" s="249" t="s">
        <v>241</v>
      </c>
      <c r="CA105" s="249" t="s">
        <v>241</v>
      </c>
      <c r="CB105" s="249" t="s">
        <v>241</v>
      </c>
      <c r="CC105" s="249" t="s">
        <v>241</v>
      </c>
      <c r="CD105" s="249" t="s">
        <v>241</v>
      </c>
      <c r="CE105" s="249" t="s">
        <v>241</v>
      </c>
      <c r="CF105" s="249" t="s">
        <v>241</v>
      </c>
      <c r="CG105" s="249" t="s">
        <v>241</v>
      </c>
      <c r="CH105" s="243">
        <f>IF(ISNA(VLOOKUP($B105,[76]Sheet3!$B:$H,6,FALSE)),0,((VLOOKUP($B105,[76]Sheet3!$B:$H,6,FALSE))))</f>
        <v>188564</v>
      </c>
      <c r="CI105" s="243">
        <f t="shared" si="111"/>
        <v>5.656976569765698</v>
      </c>
      <c r="CJ105" s="243">
        <f>IF(ISNA(VLOOKUP($B105,[76]Sheet3!$B:$H,7,FALSE)),0,((VLOOKUP($B105,[76]Sheet3!$B:$H,7,FALSE))))</f>
        <v>853063536</v>
      </c>
      <c r="CK105" s="244">
        <f t="shared" si="112"/>
        <v>0.22425669568526713</v>
      </c>
      <c r="CL105" s="261" t="s">
        <v>266</v>
      </c>
      <c r="CM105" s="249">
        <f t="shared" si="113"/>
        <v>133332</v>
      </c>
      <c r="CN105" s="262">
        <v>4</v>
      </c>
      <c r="CO105" s="249">
        <f t="shared" si="114"/>
        <v>603193968</v>
      </c>
      <c r="CP105" s="263" t="s">
        <v>259</v>
      </c>
      <c r="CQ105" s="250">
        <f t="shared" si="115"/>
        <v>99999</v>
      </c>
      <c r="CR105" s="263">
        <v>3</v>
      </c>
      <c r="CS105" s="251">
        <f t="shared" si="116"/>
        <v>452395476</v>
      </c>
      <c r="CT105" s="249" t="s">
        <v>241</v>
      </c>
      <c r="CU105" s="252">
        <f t="shared" si="117"/>
        <v>0</v>
      </c>
      <c r="CV105" s="250">
        <v>0</v>
      </c>
      <c r="CW105" s="253">
        <f t="shared" si="118"/>
        <v>0</v>
      </c>
      <c r="CX105" s="243">
        <f>IF(ISNA(VLOOKUP($B105,'[77]Jan- Mei'!$B:$F,4,FALSE)),0,((VLOOKUP($B105,'[77]Jan- Mei'!$B:$F,4,FALSE))))</f>
        <v>517440</v>
      </c>
      <c r="CY105" s="243">
        <f t="shared" si="119"/>
        <v>15.523355233552335</v>
      </c>
      <c r="CZ105" s="243">
        <f>IF(ISNA(VLOOKUP($B105,'[77]Jan- Mei'!$B:$F,5,FALSE)),0,((VLOOKUP($B105,'[77]Jan- Mei'!$B:$F,5,FALSE))))</f>
        <v>2340898560</v>
      </c>
      <c r="DA105" s="243" t="e">
        <f>IF(ISNA(VLOOKUP($B105,#REF!,6,FALSE)),0,((VLOOKUP($B105,#REF!,6,FALSE))))</f>
        <v>#REF!</v>
      </c>
      <c r="DB105" s="243" t="e">
        <f t="shared" si="120"/>
        <v>#REF!</v>
      </c>
      <c r="DC105" s="243" t="e">
        <f>IF(ISNA(VLOOKUP($B105,#REF!,7,FALSE)),0,((VLOOKUP($B105,#REF!,7,FALSE))))</f>
        <v>#REF!</v>
      </c>
      <c r="DD105" s="244" t="e">
        <f t="shared" si="121"/>
        <v>#REF!</v>
      </c>
      <c r="DE105" s="254" t="str">
        <f>IF(ISNA(VLOOKUP($B105,'[78]REAL SD BULAN'!$B:$AD,18,FALSE)),0,((VLOOKUP($B105,'[78]REAL SD BULAN'!$B:$AD,18,FALSE))))</f>
        <v>Bahan baku SSG baru datang Per. 25 Maet 2021</v>
      </c>
      <c r="DF105" s="249">
        <f>IF(ISNA(VLOOKUP($B105,'[78]REAL SD BULAN'!$B:$AD,19,FALSE)),0,((VLOOKUP($B105,'[78]REAL SD BULAN'!$B:$AD,19,FALSE))))</f>
        <v>133332</v>
      </c>
      <c r="DG105" s="249">
        <f>IF(ISNA(VLOOKUP($B105,'[78]REAL SD BULAN'!$B:$AD,20,FALSE)),0,((VLOOKUP($B105,'[78]REAL SD BULAN'!$B:$AD,20,FALSE))))</f>
        <v>4</v>
      </c>
      <c r="DH105" s="249">
        <f>IF(ISNA(VLOOKUP($B105,'[78]REAL SD BULAN'!$B:$AD,21,FALSE)),0,((VLOOKUP($B105,'[78]REAL SD BULAN'!$B:$AD,21,FALSE))))</f>
        <v>603193968</v>
      </c>
      <c r="DI105" s="261" t="s">
        <v>241</v>
      </c>
      <c r="DJ105" s="249" t="s">
        <v>241</v>
      </c>
      <c r="DK105" s="262" t="s">
        <v>241</v>
      </c>
      <c r="DL105" s="249" t="s">
        <v>241</v>
      </c>
      <c r="DM105" s="263" t="s">
        <v>267</v>
      </c>
      <c r="DN105" s="250" t="e">
        <f>DO105*F105</f>
        <v>#REF!</v>
      </c>
      <c r="DO105" s="251" t="e">
        <f>CY105-DB105</f>
        <v>#REF!</v>
      </c>
      <c r="DP105" s="251" t="e">
        <f>DN105*H105</f>
        <v>#REF!</v>
      </c>
      <c r="DQ105" s="249" t="s">
        <v>241</v>
      </c>
      <c r="DR105" s="252">
        <f>DS105*CR105</f>
        <v>0</v>
      </c>
      <c r="DS105" s="250">
        <v>0</v>
      </c>
      <c r="DT105" s="255" t="s">
        <v>241</v>
      </c>
      <c r="DU105" s="256">
        <f>IF(ISNA(VLOOKUP($B105,'[79]Evaluasi Pesanan Jan- Feb'!$B:$BG,30,FALSE)),0,((VLOOKUP($B105,'[79]Evaluasi Pesanan Jan- Feb'!$B:$BG,30,FALSE))))</f>
        <v>0</v>
      </c>
      <c r="DV105" s="256">
        <f>IF(ISNA(VLOOKUP($B105,'[79]Evaluasi Pesanan Jan- Feb'!$B:$BG,30,FALSE)),0,((VLOOKUP($B105,'[79]Evaluasi Pesanan Jan- Feb'!$B:$BG,30,FALSE))))</f>
        <v>0</v>
      </c>
    </row>
    <row r="106" spans="1:126" s="223" customFormat="1" ht="42" x14ac:dyDescent="0.2">
      <c r="A106" s="237">
        <f t="shared" si="64"/>
        <v>103</v>
      </c>
      <c r="B106" s="241">
        <v>11000157</v>
      </c>
      <c r="C106" s="416" t="s">
        <v>77</v>
      </c>
      <c r="D106" s="280" t="s">
        <v>346</v>
      </c>
      <c r="E106" s="243">
        <v>1</v>
      </c>
      <c r="F106" s="260">
        <v>25833</v>
      </c>
      <c r="G106" s="281" t="s">
        <v>252</v>
      </c>
      <c r="H106" s="242">
        <v>5285</v>
      </c>
      <c r="I106" s="243">
        <f>IF(ISNA(VLOOKUP($B106,'[74]Pesanan '!$A:$AE,28,FALSE)),0,((VLOOKUP($B106,'[74]Pesanan '!$A:$AE,28,FALSE))))</f>
        <v>278883</v>
      </c>
      <c r="J106" s="243">
        <f t="shared" si="122"/>
        <v>11.015928842794812</v>
      </c>
      <c r="K106" s="243">
        <f>IF(ISNA(VLOOKUP($B106,'[74]Pesanan '!$A:$AE,29,FALSE)),0,((VLOOKUP($B106,'[74]Pesanan '!$A:$AE,29,FALSE))))</f>
        <v>1473896655</v>
      </c>
      <c r="L106" s="243">
        <f>IF(ISNA(VLOOKUP($B106,'[74]Pesanan '!$A:$AE,30,FALSE)),0,((VLOOKUP($B106,'[74]Pesanan '!$A:$AE,30,FALSE))))</f>
        <v>268167</v>
      </c>
      <c r="M106" s="243">
        <f t="shared" si="123"/>
        <v>10.592644908387232</v>
      </c>
      <c r="N106" s="243">
        <f>IF(ISNA(VLOOKUP($B106,'[74]Pesanan '!$A:$AE,31,FALSE)),0,((VLOOKUP($B106,'[74]Pesanan '!$A:$AE,31,FALSE))))</f>
        <v>1417262595</v>
      </c>
      <c r="O106" s="243">
        <f>IF(ISNA(VLOOKUP($B106,'[75]Rekap Realisasi Jan- Okt'!$A:$E,4,FALSE)),0,((VLOOKUP($B106,'[75]Rekap Realisasi Jan- Okt'!$A:$E,4,FALSE))))</f>
        <v>205383</v>
      </c>
      <c r="P106" s="243">
        <f t="shared" si="106"/>
        <v>8.1126655748816763</v>
      </c>
      <c r="Q106" s="243">
        <f>IF(ISNA(VLOOKUP($B106,'[75]Rekap Realisasi Jan- Okt'!$A:$E,5,FALSE)),0,((VLOOKUP($B106,'[75]Rekap Realisasi Jan- Okt'!$A:$E,5,FALSE))))</f>
        <v>1085449155</v>
      </c>
      <c r="R106" s="243">
        <f t="shared" si="76"/>
        <v>62784</v>
      </c>
      <c r="S106" s="243">
        <f t="shared" si="77"/>
        <v>2.4799793335055558</v>
      </c>
      <c r="T106" s="243">
        <f t="shared" si="78"/>
        <v>331813440</v>
      </c>
      <c r="U106" s="244">
        <f t="shared" si="79"/>
        <v>0.76587723321661505</v>
      </c>
      <c r="V106" s="243">
        <f t="shared" si="96"/>
        <v>73500</v>
      </c>
      <c r="W106" s="243">
        <f t="shared" si="97"/>
        <v>2.903263267913136</v>
      </c>
      <c r="X106" s="243">
        <f t="shared" si="98"/>
        <v>388447500</v>
      </c>
      <c r="Y106" s="244">
        <f t="shared" si="75"/>
        <v>0.73644861823775565</v>
      </c>
      <c r="Z106" s="245" t="s">
        <v>241</v>
      </c>
      <c r="AA106" s="245" t="s">
        <v>241</v>
      </c>
      <c r="AB106" s="245" t="s">
        <v>241</v>
      </c>
      <c r="AC106" s="245" t="s">
        <v>241</v>
      </c>
      <c r="AD106" s="268" t="s">
        <v>522</v>
      </c>
      <c r="AE106" s="249">
        <f>$AF106*$F106*0.98</f>
        <v>50632.68</v>
      </c>
      <c r="AF106" s="249">
        <v>2</v>
      </c>
      <c r="AG106" s="249">
        <f>$AE106*$H106</f>
        <v>267593713.80000001</v>
      </c>
      <c r="AH106" s="245" t="s">
        <v>241</v>
      </c>
      <c r="AI106" s="245" t="s">
        <v>241</v>
      </c>
      <c r="AJ106" s="245" t="s">
        <v>241</v>
      </c>
      <c r="AK106" s="245" t="s">
        <v>241</v>
      </c>
      <c r="AL106" s="244"/>
      <c r="AM106" s="244"/>
      <c r="AN106" s="244"/>
      <c r="AO106" s="244"/>
      <c r="AP106" s="245" t="s">
        <v>241</v>
      </c>
      <c r="AQ106" s="245" t="s">
        <v>241</v>
      </c>
      <c r="AR106" s="245" t="s">
        <v>241</v>
      </c>
      <c r="AS106" s="245" t="s">
        <v>241</v>
      </c>
      <c r="AT106" s="245" t="s">
        <v>241</v>
      </c>
      <c r="AU106" s="245" t="s">
        <v>241</v>
      </c>
      <c r="AV106" s="245" t="s">
        <v>241</v>
      </c>
      <c r="AW106" s="245" t="s">
        <v>241</v>
      </c>
      <c r="AX106" s="245" t="s">
        <v>241</v>
      </c>
      <c r="AY106" s="245" t="s">
        <v>241</v>
      </c>
      <c r="AZ106" s="245" t="s">
        <v>241</v>
      </c>
      <c r="BA106" s="245" t="s">
        <v>241</v>
      </c>
      <c r="BB106" s="246" t="s">
        <v>523</v>
      </c>
      <c r="BC106" s="267">
        <f>R106</f>
        <v>62784</v>
      </c>
      <c r="BD106" s="243">
        <f>BC106/($F106*0.98)</f>
        <v>2.479979333505554</v>
      </c>
      <c r="BE106" s="267">
        <f>T106</f>
        <v>331813440</v>
      </c>
      <c r="BF106" s="245" t="s">
        <v>241</v>
      </c>
      <c r="BG106" s="245" t="s">
        <v>241</v>
      </c>
      <c r="BH106" s="245" t="s">
        <v>241</v>
      </c>
      <c r="BI106" s="245" t="s">
        <v>241</v>
      </c>
      <c r="BJ106" s="249" t="s">
        <v>241</v>
      </c>
      <c r="BK106" s="249" t="s">
        <v>241</v>
      </c>
      <c r="BL106" s="249" t="s">
        <v>241</v>
      </c>
      <c r="BM106" s="249" t="s">
        <v>241</v>
      </c>
      <c r="BN106" s="266" t="s">
        <v>524</v>
      </c>
      <c r="BO106" s="249">
        <f t="shared" si="124"/>
        <v>62784</v>
      </c>
      <c r="BP106" s="249">
        <f t="shared" si="124"/>
        <v>2.4799793335055558</v>
      </c>
      <c r="BQ106" s="249">
        <f t="shared" si="124"/>
        <v>331813440</v>
      </c>
      <c r="BR106" s="249" t="s">
        <v>241</v>
      </c>
      <c r="BS106" s="249" t="s">
        <v>241</v>
      </c>
      <c r="BT106" s="249" t="s">
        <v>241</v>
      </c>
      <c r="BU106" s="249" t="s">
        <v>241</v>
      </c>
      <c r="BV106" s="249" t="s">
        <v>241</v>
      </c>
      <c r="BW106" s="249" t="s">
        <v>241</v>
      </c>
      <c r="BX106" s="249" t="s">
        <v>241</v>
      </c>
      <c r="BY106" s="249" t="s">
        <v>241</v>
      </c>
      <c r="BZ106" s="266" t="s">
        <v>524</v>
      </c>
      <c r="CA106" s="250">
        <f>R106</f>
        <v>62784</v>
      </c>
      <c r="CB106" s="250">
        <f>S106</f>
        <v>2.4799793335055558</v>
      </c>
      <c r="CC106" s="250">
        <f>T106</f>
        <v>331813440</v>
      </c>
      <c r="CD106" s="249" t="s">
        <v>241</v>
      </c>
      <c r="CE106" s="249" t="s">
        <v>241</v>
      </c>
      <c r="CF106" s="249" t="s">
        <v>241</v>
      </c>
      <c r="CG106" s="249" t="s">
        <v>241</v>
      </c>
      <c r="CH106" s="243">
        <f>IF(ISNA(VLOOKUP($B106,[76]Sheet3!$B:$H,6,FALSE)),0,((VLOOKUP($B106,[76]Sheet3!$B:$H,6,FALSE))))</f>
        <v>24314</v>
      </c>
      <c r="CI106" s="243">
        <f t="shared" si="111"/>
        <v>0.94119924128053267</v>
      </c>
      <c r="CJ106" s="243">
        <f>IF(ISNA(VLOOKUP($B106,[76]Sheet3!$B:$H,7,FALSE)),0,((VLOOKUP($B106,[76]Sheet3!$B:$H,7,FALSE))))</f>
        <v>128499490</v>
      </c>
      <c r="CK106" s="244">
        <f t="shared" si="112"/>
        <v>9.0667382638430535E-2</v>
      </c>
      <c r="CL106" s="249" t="s">
        <v>241</v>
      </c>
      <c r="CM106" s="249">
        <f t="shared" si="113"/>
        <v>0</v>
      </c>
      <c r="CN106" s="249"/>
      <c r="CO106" s="249">
        <f t="shared" si="114"/>
        <v>0</v>
      </c>
      <c r="CP106" s="266" t="s">
        <v>524</v>
      </c>
      <c r="CQ106" s="250">
        <f t="shared" si="115"/>
        <v>180831</v>
      </c>
      <c r="CR106" s="249">
        <v>7</v>
      </c>
      <c r="CS106" s="251">
        <f t="shared" si="116"/>
        <v>955691835</v>
      </c>
      <c r="CT106" s="249" t="s">
        <v>241</v>
      </c>
      <c r="CU106" s="252">
        <f t="shared" si="117"/>
        <v>0</v>
      </c>
      <c r="CV106" s="274"/>
      <c r="CW106" s="253">
        <f t="shared" si="118"/>
        <v>0</v>
      </c>
      <c r="CX106" s="243">
        <f>IF(ISNA(VLOOKUP($B106,'[77]Jan- Mei'!$B:$F,4,FALSE)),0,((VLOOKUP($B106,'[77]Jan- Mei'!$B:$F,4,FALSE))))</f>
        <v>220500</v>
      </c>
      <c r="CY106" s="243">
        <f t="shared" si="119"/>
        <v>8.5355940076646153</v>
      </c>
      <c r="CZ106" s="243">
        <f>IF(ISNA(VLOOKUP($B106,'[77]Jan- Mei'!$B:$F,5,FALSE)),0,((VLOOKUP($B106,'[77]Jan- Mei'!$B:$F,5,FALSE))))</f>
        <v>1165342500</v>
      </c>
      <c r="DA106" s="243" t="e">
        <f>IF(ISNA(VLOOKUP($B106,#REF!,6,FALSE)),0,((VLOOKUP($B106,#REF!,6,FALSE))))</f>
        <v>#REF!</v>
      </c>
      <c r="DB106" s="243" t="e">
        <f t="shared" si="120"/>
        <v>#REF!</v>
      </c>
      <c r="DC106" s="243" t="e">
        <f>IF(ISNA(VLOOKUP($B106,#REF!,7,FALSE)),0,((VLOOKUP($B106,#REF!,7,FALSE))))</f>
        <v>#REF!</v>
      </c>
      <c r="DD106" s="244" t="e">
        <f t="shared" si="121"/>
        <v>#REF!</v>
      </c>
      <c r="DE106" s="254" t="str">
        <f>IF(ISNA(VLOOKUP($B106,'[78]REAL SD BULAN'!$B:$AD,18,FALSE)),0,((VLOOKUP($B106,'[78]REAL SD BULAN'!$B:$AD,18,FALSE))))</f>
        <v>-</v>
      </c>
      <c r="DF106" s="249">
        <f>IF(ISNA(VLOOKUP($B106,'[78]REAL SD BULAN'!$B:$AD,19,FALSE)),0,((VLOOKUP($B106,'[78]REAL SD BULAN'!$B:$AD,19,FALSE))))</f>
        <v>0</v>
      </c>
      <c r="DG106" s="249">
        <f>IF(ISNA(VLOOKUP($B106,'[78]REAL SD BULAN'!$B:$AD,20,FALSE)),0,((VLOOKUP($B106,'[78]REAL SD BULAN'!$B:$AD,20,FALSE))))</f>
        <v>0</v>
      </c>
      <c r="DH106" s="249">
        <f>IF(ISNA(VLOOKUP($B106,'[78]REAL SD BULAN'!$B:$AD,21,FALSE)),0,((VLOOKUP($B106,'[78]REAL SD BULAN'!$B:$AD,21,FALSE))))</f>
        <v>0</v>
      </c>
      <c r="DI106" s="249" t="s">
        <v>241</v>
      </c>
      <c r="DJ106" s="249">
        <f t="shared" ref="DJ106:DJ113" si="126">DK106*CR106</f>
        <v>0</v>
      </c>
      <c r="DK106" s="249">
        <v>0</v>
      </c>
      <c r="DL106" s="249">
        <v>0</v>
      </c>
      <c r="DM106" s="266" t="s">
        <v>524</v>
      </c>
      <c r="DN106" s="250" t="e">
        <f>DO106*F106</f>
        <v>#REF!</v>
      </c>
      <c r="DO106" s="251" t="e">
        <f>CY106-DB106</f>
        <v>#REF!</v>
      </c>
      <c r="DP106" s="251" t="e">
        <f>DN106*H106</f>
        <v>#REF!</v>
      </c>
      <c r="DQ106" s="249" t="s">
        <v>241</v>
      </c>
      <c r="DR106" s="249">
        <f>DS106*CZ106</f>
        <v>0</v>
      </c>
      <c r="DS106" s="249">
        <v>0</v>
      </c>
      <c r="DT106" s="249">
        <v>0</v>
      </c>
      <c r="DU106" s="269" t="str">
        <f>IF(ISNA(VLOOKUP($B106,'[79]Evaluasi Pesanan Jan- Feb'!$B:$BG,30,FALSE)),0,((VLOOKUP($B106,'[79]Evaluasi Pesanan Jan- Feb'!$B:$BG,30,FALSE))))</f>
        <v xml:space="preserve">Belum siapnya Fasilitas Produlsi Herbal serta  perlu dilakukan perubahan formula untuk bahan pengawetnya </v>
      </c>
      <c r="DV106" s="269" t="str">
        <f>IF(ISNA(VLOOKUP($B106,'[79]Evaluasi Pesanan Jan- Feb'!$B:$BG,41,FALSE)),0,((VLOOKUP($B106,'[79]Evaluasi Pesanan Jan- Feb'!$B:$BG,41,FALSE))))</f>
        <v xml:space="preserve">Adanya Hold pengiriman oleh marketing </v>
      </c>
    </row>
    <row r="107" spans="1:126" s="221" customFormat="1" ht="28" x14ac:dyDescent="0.2">
      <c r="A107" s="237">
        <f t="shared" si="64"/>
        <v>104</v>
      </c>
      <c r="B107" s="237">
        <v>11002118</v>
      </c>
      <c r="C107" s="407" t="s">
        <v>496</v>
      </c>
      <c r="D107" s="239" t="s">
        <v>236</v>
      </c>
      <c r="E107" s="240">
        <v>1</v>
      </c>
      <c r="F107" s="240">
        <v>3000</v>
      </c>
      <c r="G107" s="265" t="s">
        <v>188</v>
      </c>
      <c r="H107" s="242">
        <v>10000</v>
      </c>
      <c r="I107" s="243">
        <f>IF(ISNA(VLOOKUP($B107,'[74]Pesanan '!$A:$AE,28,FALSE)),0,((VLOOKUP($B107,'[74]Pesanan '!$A:$AE,28,FALSE))))</f>
        <v>11695</v>
      </c>
      <c r="J107" s="243">
        <f t="shared" si="122"/>
        <v>3.9778911564625852</v>
      </c>
      <c r="K107" s="243">
        <f>IF(ISNA(VLOOKUP($B107,'[74]Pesanan '!$A:$AE,29,FALSE)),0,((VLOOKUP($B107,'[74]Pesanan '!$A:$AE,29,FALSE))))</f>
        <v>280563050</v>
      </c>
      <c r="L107" s="243">
        <f>IF(ISNA(VLOOKUP($B107,'[74]Pesanan '!$A:$AE,30,FALSE)),0,((VLOOKUP($B107,'[74]Pesanan '!$A:$AE,30,FALSE))))</f>
        <v>11695</v>
      </c>
      <c r="M107" s="243">
        <f t="shared" si="123"/>
        <v>3.9778911564625852</v>
      </c>
      <c r="N107" s="243">
        <f>IF(ISNA(VLOOKUP($B107,'[74]Pesanan '!$A:$AE,31,FALSE)),0,((VLOOKUP($B107,'[74]Pesanan '!$A:$AE,31,FALSE))))</f>
        <v>280563050</v>
      </c>
      <c r="O107" s="243">
        <f>IF(ISNA(VLOOKUP($B107,'[75]Rekap Realisasi Jan- Okt'!$A:$E,4,FALSE)),0,((VLOOKUP($B107,'[75]Rekap Realisasi Jan- Okt'!$A:$E,4,FALSE))))</f>
        <v>8710</v>
      </c>
      <c r="P107" s="243">
        <f t="shared" si="106"/>
        <v>2.9625850340136055</v>
      </c>
      <c r="Q107" s="243">
        <f>IF(ISNA(VLOOKUP($B107,'[75]Rekap Realisasi Jan- Okt'!$A:$E,5,FALSE)),0,((VLOOKUP($B107,'[75]Rekap Realisasi Jan- Okt'!$A:$E,5,FALSE))))</f>
        <v>208952900</v>
      </c>
      <c r="R107" s="243">
        <f t="shared" ref="R107:R124" si="127">L107-O107</f>
        <v>2985</v>
      </c>
      <c r="S107" s="243">
        <f t="shared" ref="S107:S124" si="128">M107-P107</f>
        <v>1.0153061224489797</v>
      </c>
      <c r="T107" s="243">
        <f t="shared" ref="T107:T124" si="129">N107-Q107</f>
        <v>71610150</v>
      </c>
      <c r="U107" s="244">
        <f t="shared" ref="U107:U138" si="130">IFERROR(Q107/N107,0)</f>
        <v>0.74476271911073111</v>
      </c>
      <c r="V107" s="243">
        <f t="shared" si="96"/>
        <v>2985</v>
      </c>
      <c r="W107" s="243">
        <f t="shared" si="97"/>
        <v>1.0153061224489797</v>
      </c>
      <c r="X107" s="243">
        <f t="shared" si="98"/>
        <v>71610150</v>
      </c>
      <c r="Y107" s="244">
        <f t="shared" si="75"/>
        <v>0.74476271911073111</v>
      </c>
      <c r="Z107" s="268" t="s">
        <v>497</v>
      </c>
      <c r="AA107" s="249">
        <f>$AB107*($F107*0.98)</f>
        <v>2940</v>
      </c>
      <c r="AB107" s="286">
        <v>1</v>
      </c>
      <c r="AC107" s="249">
        <f>$AA107*$H107</f>
        <v>29400000</v>
      </c>
      <c r="AD107" s="245" t="s">
        <v>241</v>
      </c>
      <c r="AE107" s="245" t="s">
        <v>241</v>
      </c>
      <c r="AF107" s="245" t="s">
        <v>241</v>
      </c>
      <c r="AG107" s="245" t="s">
        <v>241</v>
      </c>
      <c r="AH107" s="245" t="s">
        <v>241</v>
      </c>
      <c r="AI107" s="245" t="s">
        <v>241</v>
      </c>
      <c r="AJ107" s="245" t="s">
        <v>241</v>
      </c>
      <c r="AK107" s="245" t="s">
        <v>241</v>
      </c>
      <c r="AL107" s="268" t="s">
        <v>497</v>
      </c>
      <c r="AM107" s="249">
        <f>AN107*(F107*0.98)</f>
        <v>2940</v>
      </c>
      <c r="AN107" s="286">
        <v>1</v>
      </c>
      <c r="AO107" s="249">
        <f>AM107*H107</f>
        <v>29400000</v>
      </c>
      <c r="AP107" s="268" t="s">
        <v>498</v>
      </c>
      <c r="AQ107" s="249">
        <f>AR107*(F107*0.98)</f>
        <v>5880</v>
      </c>
      <c r="AR107" s="249">
        <v>2</v>
      </c>
      <c r="AS107" s="249">
        <f>AQ107*H107</f>
        <v>58800000</v>
      </c>
      <c r="AT107" s="245" t="s">
        <v>241</v>
      </c>
      <c r="AU107" s="245" t="s">
        <v>241</v>
      </c>
      <c r="AV107" s="245" t="s">
        <v>241</v>
      </c>
      <c r="AW107" s="245" t="s">
        <v>241</v>
      </c>
      <c r="AX107" s="246" t="s">
        <v>499</v>
      </c>
      <c r="AY107" s="247">
        <f>R107</f>
        <v>2985</v>
      </c>
      <c r="AZ107" s="243">
        <f>AY107/($F107*0.98)</f>
        <v>1.0153061224489797</v>
      </c>
      <c r="BA107" s="247">
        <f>T107</f>
        <v>71610150</v>
      </c>
      <c r="BB107" s="245" t="s">
        <v>241</v>
      </c>
      <c r="BC107" s="245" t="s">
        <v>241</v>
      </c>
      <c r="BD107" s="245" t="s">
        <v>241</v>
      </c>
      <c r="BE107" s="245" t="s">
        <v>241</v>
      </c>
      <c r="BF107" s="245" t="s">
        <v>241</v>
      </c>
      <c r="BG107" s="245" t="s">
        <v>241</v>
      </c>
      <c r="BH107" s="245" t="s">
        <v>241</v>
      </c>
      <c r="BI107" s="245" t="s">
        <v>241</v>
      </c>
      <c r="BJ107" s="266" t="s">
        <v>500</v>
      </c>
      <c r="BK107" s="249">
        <f>R107</f>
        <v>2985</v>
      </c>
      <c r="BL107" s="249">
        <f>S107</f>
        <v>1.0153061224489797</v>
      </c>
      <c r="BM107" s="249">
        <f>T107</f>
        <v>71610150</v>
      </c>
      <c r="BN107" s="249" t="s">
        <v>241</v>
      </c>
      <c r="BO107" s="249" t="s">
        <v>241</v>
      </c>
      <c r="BP107" s="249" t="s">
        <v>241</v>
      </c>
      <c r="BQ107" s="249" t="s">
        <v>241</v>
      </c>
      <c r="BR107" s="249" t="s">
        <v>241</v>
      </c>
      <c r="BS107" s="249" t="s">
        <v>241</v>
      </c>
      <c r="BT107" s="249" t="s">
        <v>241</v>
      </c>
      <c r="BU107" s="249" t="s">
        <v>241</v>
      </c>
      <c r="BV107" s="266" t="s">
        <v>500</v>
      </c>
      <c r="BW107" s="249">
        <f>R107</f>
        <v>2985</v>
      </c>
      <c r="BX107" s="249">
        <f>S107</f>
        <v>1.0153061224489797</v>
      </c>
      <c r="BY107" s="249">
        <f>T107</f>
        <v>71610150</v>
      </c>
      <c r="BZ107" s="249" t="s">
        <v>241</v>
      </c>
      <c r="CA107" s="249" t="s">
        <v>241</v>
      </c>
      <c r="CB107" s="249" t="s">
        <v>241</v>
      </c>
      <c r="CC107" s="249" t="s">
        <v>241</v>
      </c>
      <c r="CD107" s="249" t="s">
        <v>241</v>
      </c>
      <c r="CE107" s="249" t="s">
        <v>241</v>
      </c>
      <c r="CF107" s="249" t="s">
        <v>241</v>
      </c>
      <c r="CG107" s="249" t="s">
        <v>241</v>
      </c>
      <c r="CH107" s="243">
        <f>IF(ISNA(VLOOKUP($B107,[76]Sheet3!$B:$H,6,FALSE)),0,((VLOOKUP($B107,[76]Sheet3!$B:$H,6,FALSE))))</f>
        <v>2875</v>
      </c>
      <c r="CI107" s="243">
        <f t="shared" si="111"/>
        <v>0.95833333333333337</v>
      </c>
      <c r="CJ107" s="243">
        <f>IF(ISNA(VLOOKUP($B107,[76]Sheet3!$B:$H,7,FALSE)),0,((VLOOKUP($B107,[76]Sheet3!$B:$H,7,FALSE))))</f>
        <v>68971250</v>
      </c>
      <c r="CK107" s="244">
        <f t="shared" si="112"/>
        <v>0.24583155194527576</v>
      </c>
      <c r="CL107" s="249" t="s">
        <v>241</v>
      </c>
      <c r="CM107" s="249">
        <f t="shared" si="113"/>
        <v>0</v>
      </c>
      <c r="CN107" s="249">
        <v>0</v>
      </c>
      <c r="CO107" s="249">
        <f t="shared" si="114"/>
        <v>0</v>
      </c>
      <c r="CP107" s="249" t="s">
        <v>241</v>
      </c>
      <c r="CQ107" s="250">
        <f t="shared" si="115"/>
        <v>0</v>
      </c>
      <c r="CR107" s="249">
        <v>0</v>
      </c>
      <c r="CS107" s="251">
        <f t="shared" si="116"/>
        <v>0</v>
      </c>
      <c r="CT107" s="249" t="s">
        <v>241</v>
      </c>
      <c r="CU107" s="252">
        <f t="shared" si="117"/>
        <v>0</v>
      </c>
      <c r="CV107" s="249">
        <v>0</v>
      </c>
      <c r="CW107" s="253">
        <f t="shared" si="118"/>
        <v>0</v>
      </c>
      <c r="CX107" s="243">
        <f>IF(ISNA(VLOOKUP($B107,'[77]Jan- Mei'!$B:$F,4,FALSE)),0,((VLOOKUP($B107,'[77]Jan- Mei'!$B:$F,4,FALSE))))</f>
        <v>2875</v>
      </c>
      <c r="CY107" s="243">
        <f t="shared" si="119"/>
        <v>0.95833333333333337</v>
      </c>
      <c r="CZ107" s="243">
        <f>IF(ISNA(VLOOKUP($B107,'[77]Jan- Mei'!$B:$F,5,FALSE)),0,((VLOOKUP($B107,'[77]Jan- Mei'!$B:$F,5,FALSE))))</f>
        <v>68971250</v>
      </c>
      <c r="DA107" s="243" t="e">
        <f>IF(ISNA(VLOOKUP($B107,#REF!,6,FALSE)),0,((VLOOKUP($B107,#REF!,6,FALSE))))</f>
        <v>#REF!</v>
      </c>
      <c r="DB107" s="243" t="e">
        <f t="shared" si="120"/>
        <v>#REF!</v>
      </c>
      <c r="DC107" s="243" t="e">
        <f>IF(ISNA(VLOOKUP($B107,#REF!,7,FALSE)),0,((VLOOKUP($B107,#REF!,7,FALSE))))</f>
        <v>#REF!</v>
      </c>
      <c r="DD107" s="244" t="e">
        <f t="shared" si="121"/>
        <v>#REF!</v>
      </c>
      <c r="DE107" s="254" t="str">
        <f>IF(ISNA(VLOOKUP($B107,'[78]REAL SD BULAN'!$B:$AD,18,FALSE)),0,((VLOOKUP($B107,'[78]REAL SD BULAN'!$B:$AD,18,FALSE))))</f>
        <v>-</v>
      </c>
      <c r="DF107" s="249">
        <f>IF(ISNA(VLOOKUP($B107,'[78]REAL SD BULAN'!$B:$AD,19,FALSE)),0,((VLOOKUP($B107,'[78]REAL SD BULAN'!$B:$AD,19,FALSE))))</f>
        <v>0</v>
      </c>
      <c r="DG107" s="249">
        <f>IF(ISNA(VLOOKUP($B107,'[78]REAL SD BULAN'!$B:$AD,20,FALSE)),0,((VLOOKUP($B107,'[78]REAL SD BULAN'!$B:$AD,20,FALSE))))</f>
        <v>0</v>
      </c>
      <c r="DH107" s="249">
        <f>IF(ISNA(VLOOKUP($B107,'[78]REAL SD BULAN'!$B:$AD,21,FALSE)),0,((VLOOKUP($B107,'[78]REAL SD BULAN'!$B:$AD,21,FALSE))))</f>
        <v>0</v>
      </c>
      <c r="DI107" s="249" t="s">
        <v>241</v>
      </c>
      <c r="DJ107" s="249">
        <f t="shared" si="126"/>
        <v>0</v>
      </c>
      <c r="DK107" s="249">
        <v>0</v>
      </c>
      <c r="DL107" s="249">
        <v>0</v>
      </c>
      <c r="DM107" s="249" t="s">
        <v>241</v>
      </c>
      <c r="DN107" s="249">
        <f>DO107*CV107</f>
        <v>0</v>
      </c>
      <c r="DO107" s="249">
        <v>0</v>
      </c>
      <c r="DP107" s="249">
        <v>0</v>
      </c>
      <c r="DQ107" s="249" t="s">
        <v>241</v>
      </c>
      <c r="DR107" s="249">
        <f>DS107*CZ107</f>
        <v>0</v>
      </c>
      <c r="DS107" s="249">
        <v>0</v>
      </c>
      <c r="DT107" s="249">
        <v>0</v>
      </c>
      <c r="DU107" s="256">
        <f>IF(ISNA(VLOOKUP($B107,'[79]Evaluasi Pesanan Jan- Feb'!$B:$BG,30,FALSE)),0,((VLOOKUP($B107,'[79]Evaluasi Pesanan Jan- Feb'!$B:$BG,30,FALSE))))</f>
        <v>0</v>
      </c>
      <c r="DV107" s="256">
        <f>IF(ISNA(VLOOKUP($B107,'[79]Evaluasi Pesanan Jan- Feb'!$B:$BG,30,FALSE)),0,((VLOOKUP($B107,'[79]Evaluasi Pesanan Jan- Feb'!$B:$BG,30,FALSE))))</f>
        <v>0</v>
      </c>
    </row>
    <row r="108" spans="1:126" s="221" customFormat="1" ht="32" x14ac:dyDescent="0.2">
      <c r="A108" s="237">
        <f t="shared" si="64"/>
        <v>105</v>
      </c>
      <c r="B108" s="257">
        <v>11000248</v>
      </c>
      <c r="C108" s="406" t="s">
        <v>376</v>
      </c>
      <c r="D108" s="259" t="s">
        <v>236</v>
      </c>
      <c r="E108" s="260">
        <v>100</v>
      </c>
      <c r="F108" s="260">
        <v>4500</v>
      </c>
      <c r="G108" s="241" t="s">
        <v>56</v>
      </c>
      <c r="H108" s="242">
        <v>56782</v>
      </c>
      <c r="I108" s="243">
        <f>IF(ISNA(VLOOKUP($B108,'[74]Pesanan '!$A:$AE,28,FALSE)),0,((VLOOKUP($B108,'[74]Pesanan '!$A:$AE,28,FALSE))))</f>
        <v>17640</v>
      </c>
      <c r="J108" s="243">
        <f t="shared" si="122"/>
        <v>4</v>
      </c>
      <c r="K108" s="243">
        <f>IF(ISNA(VLOOKUP($B108,'[74]Pesanan '!$A:$AE,29,FALSE)),0,((VLOOKUP($B108,'[74]Pesanan '!$A:$AE,29,FALSE))))</f>
        <v>1001634480</v>
      </c>
      <c r="L108" s="243">
        <f>IF(ISNA(VLOOKUP($B108,'[74]Pesanan '!$A:$AE,30,FALSE)),0,((VLOOKUP($B108,'[74]Pesanan '!$A:$AE,30,FALSE))))</f>
        <v>17640</v>
      </c>
      <c r="M108" s="243">
        <f t="shared" si="123"/>
        <v>4</v>
      </c>
      <c r="N108" s="243">
        <f>IF(ISNA(VLOOKUP($B108,'[74]Pesanan '!$A:$AE,31,FALSE)),0,((VLOOKUP($B108,'[74]Pesanan '!$A:$AE,31,FALSE))))</f>
        <v>1001634480</v>
      </c>
      <c r="O108" s="243">
        <f>IF(ISNA(VLOOKUP($B108,'[75]Rekap Realisasi Jan- Okt'!$A:$E,4,FALSE)),0,((VLOOKUP($B108,'[75]Rekap Realisasi Jan- Okt'!$A:$E,4,FALSE))))</f>
        <v>13181</v>
      </c>
      <c r="P108" s="243">
        <f t="shared" si="106"/>
        <v>2.9888888888888889</v>
      </c>
      <c r="Q108" s="243">
        <f>IF(ISNA(VLOOKUP($B108,'[75]Rekap Realisasi Jan- Okt'!$A:$E,5,FALSE)),0,((VLOOKUP($B108,'[75]Rekap Realisasi Jan- Okt'!$A:$E,5,FALSE))))</f>
        <v>748443542</v>
      </c>
      <c r="R108" s="243">
        <f t="shared" si="127"/>
        <v>4459</v>
      </c>
      <c r="S108" s="243">
        <f t="shared" si="128"/>
        <v>1.0111111111111111</v>
      </c>
      <c r="T108" s="243">
        <f t="shared" si="129"/>
        <v>253190938</v>
      </c>
      <c r="U108" s="244">
        <f t="shared" si="130"/>
        <v>0.74722222222222223</v>
      </c>
      <c r="V108" s="243">
        <f t="shared" si="96"/>
        <v>4459</v>
      </c>
      <c r="W108" s="243">
        <f t="shared" si="97"/>
        <v>1.0111111111111111</v>
      </c>
      <c r="X108" s="243">
        <f t="shared" si="98"/>
        <v>253190938</v>
      </c>
      <c r="Y108" s="244">
        <f t="shared" si="75"/>
        <v>0.74722222222222223</v>
      </c>
      <c r="Z108" s="245" t="s">
        <v>241</v>
      </c>
      <c r="AA108" s="245" t="s">
        <v>241</v>
      </c>
      <c r="AB108" s="245" t="s">
        <v>241</v>
      </c>
      <c r="AC108" s="245" t="s">
        <v>241</v>
      </c>
      <c r="AD108" s="245" t="s">
        <v>377</v>
      </c>
      <c r="AE108" s="249">
        <f>$AF108*$F108*0.98</f>
        <v>4410</v>
      </c>
      <c r="AF108" s="249">
        <v>1</v>
      </c>
      <c r="AG108" s="249">
        <f>$AE108*$H108</f>
        <v>250408620</v>
      </c>
      <c r="AH108" s="245" t="s">
        <v>241</v>
      </c>
      <c r="AI108" s="245" t="s">
        <v>241</v>
      </c>
      <c r="AJ108" s="245" t="s">
        <v>241</v>
      </c>
      <c r="AK108" s="245" t="s">
        <v>241</v>
      </c>
      <c r="AL108" s="245" t="s">
        <v>241</v>
      </c>
      <c r="AM108" s="245" t="s">
        <v>241</v>
      </c>
      <c r="AN108" s="245" t="s">
        <v>241</v>
      </c>
      <c r="AO108" s="245" t="s">
        <v>241</v>
      </c>
      <c r="AP108" s="245" t="s">
        <v>377</v>
      </c>
      <c r="AQ108" s="249">
        <f>AR108*(F108*0.98)</f>
        <v>4410</v>
      </c>
      <c r="AR108" s="249">
        <v>1</v>
      </c>
      <c r="AS108" s="249">
        <f>AQ108*H108</f>
        <v>250408620</v>
      </c>
      <c r="AT108" s="245" t="s">
        <v>241</v>
      </c>
      <c r="AU108" s="245" t="s">
        <v>241</v>
      </c>
      <c r="AV108" s="245" t="s">
        <v>241</v>
      </c>
      <c r="AW108" s="245" t="s">
        <v>241</v>
      </c>
      <c r="AX108" s="245" t="s">
        <v>241</v>
      </c>
      <c r="AY108" s="245" t="s">
        <v>241</v>
      </c>
      <c r="AZ108" s="245" t="s">
        <v>241</v>
      </c>
      <c r="BA108" s="245" t="s">
        <v>241</v>
      </c>
      <c r="BB108" s="266" t="s">
        <v>378</v>
      </c>
      <c r="BC108" s="267">
        <f>R108</f>
        <v>4459</v>
      </c>
      <c r="BD108" s="243">
        <f>BC108/($F108*0.98)</f>
        <v>1.0111111111111111</v>
      </c>
      <c r="BE108" s="267">
        <f>T108</f>
        <v>253190938</v>
      </c>
      <c r="BF108" s="245" t="s">
        <v>241</v>
      </c>
      <c r="BG108" s="245" t="s">
        <v>241</v>
      </c>
      <c r="BH108" s="245" t="s">
        <v>241</v>
      </c>
      <c r="BI108" s="245" t="s">
        <v>241</v>
      </c>
      <c r="BJ108" s="249" t="s">
        <v>241</v>
      </c>
      <c r="BK108" s="249" t="s">
        <v>241</v>
      </c>
      <c r="BL108" s="249" t="s">
        <v>241</v>
      </c>
      <c r="BM108" s="249" t="s">
        <v>241</v>
      </c>
      <c r="BN108" s="266" t="s">
        <v>379</v>
      </c>
      <c r="BO108" s="249">
        <f>R108</f>
        <v>4459</v>
      </c>
      <c r="BP108" s="249">
        <f>S108</f>
        <v>1.0111111111111111</v>
      </c>
      <c r="BQ108" s="249">
        <f>T108</f>
        <v>253190938</v>
      </c>
      <c r="BR108" s="249" t="s">
        <v>241</v>
      </c>
      <c r="BS108" s="249" t="s">
        <v>241</v>
      </c>
      <c r="BT108" s="249" t="s">
        <v>241</v>
      </c>
      <c r="BU108" s="249" t="s">
        <v>241</v>
      </c>
      <c r="BV108" s="249" t="s">
        <v>241</v>
      </c>
      <c r="BW108" s="249" t="s">
        <v>241</v>
      </c>
      <c r="BX108" s="249" t="s">
        <v>241</v>
      </c>
      <c r="BY108" s="249" t="s">
        <v>241</v>
      </c>
      <c r="BZ108" s="266" t="s">
        <v>379</v>
      </c>
      <c r="CA108" s="250">
        <f t="shared" ref="CA108:CC110" si="131">R108</f>
        <v>4459</v>
      </c>
      <c r="CB108" s="250">
        <f t="shared" si="131"/>
        <v>1.0111111111111111</v>
      </c>
      <c r="CC108" s="250">
        <f t="shared" si="131"/>
        <v>253190938</v>
      </c>
      <c r="CD108" s="249" t="s">
        <v>241</v>
      </c>
      <c r="CE108" s="249" t="s">
        <v>241</v>
      </c>
      <c r="CF108" s="249" t="s">
        <v>241</v>
      </c>
      <c r="CG108" s="249" t="s">
        <v>241</v>
      </c>
      <c r="CH108" s="243">
        <f>IF(ISNA(VLOOKUP($B108,[76]Sheet3!$B:$H,6,FALSE)),0,((VLOOKUP($B108,[76]Sheet3!$B:$H,6,FALSE))))</f>
        <v>0</v>
      </c>
      <c r="CI108" s="243">
        <f t="shared" si="111"/>
        <v>0</v>
      </c>
      <c r="CJ108" s="243">
        <f>IF(ISNA(VLOOKUP($B108,[76]Sheet3!$B:$H,7,FALSE)),0,((VLOOKUP($B108,[76]Sheet3!$B:$H,7,FALSE))))</f>
        <v>0</v>
      </c>
      <c r="CK108" s="244">
        <f t="shared" si="112"/>
        <v>0</v>
      </c>
      <c r="CL108" s="249" t="s">
        <v>241</v>
      </c>
      <c r="CM108" s="249">
        <f t="shared" si="113"/>
        <v>0</v>
      </c>
      <c r="CN108" s="249">
        <v>0</v>
      </c>
      <c r="CO108" s="249">
        <f t="shared" si="114"/>
        <v>0</v>
      </c>
      <c r="CP108" s="266" t="s">
        <v>380</v>
      </c>
      <c r="CQ108" s="250">
        <f t="shared" si="115"/>
        <v>13500</v>
      </c>
      <c r="CR108" s="249">
        <v>3</v>
      </c>
      <c r="CS108" s="251">
        <f t="shared" si="116"/>
        <v>766557000</v>
      </c>
      <c r="CT108" s="249" t="s">
        <v>241</v>
      </c>
      <c r="CU108" s="252">
        <f t="shared" si="117"/>
        <v>0</v>
      </c>
      <c r="CV108" s="249">
        <v>0</v>
      </c>
      <c r="CW108" s="253">
        <f t="shared" si="118"/>
        <v>0</v>
      </c>
      <c r="CX108" s="243">
        <f>IF(ISNA(VLOOKUP($B108,'[77]Jan- Mei'!$B:$F,4,FALSE)),0,((VLOOKUP($B108,'[77]Jan- Mei'!$B:$F,4,FALSE))))</f>
        <v>13230</v>
      </c>
      <c r="CY108" s="243">
        <f t="shared" si="119"/>
        <v>2.94</v>
      </c>
      <c r="CZ108" s="243">
        <f>IF(ISNA(VLOOKUP($B108,'[77]Jan- Mei'!$B:$F,5,FALSE)),0,((VLOOKUP($B108,'[77]Jan- Mei'!$B:$F,5,FALSE))))</f>
        <v>751225860</v>
      </c>
      <c r="DA108" s="243" t="e">
        <f>IF(ISNA(VLOOKUP($B108,#REF!,6,FALSE)),0,((VLOOKUP($B108,#REF!,6,FALSE))))</f>
        <v>#REF!</v>
      </c>
      <c r="DB108" s="243" t="e">
        <f t="shared" si="120"/>
        <v>#REF!</v>
      </c>
      <c r="DC108" s="243" t="e">
        <f>IF(ISNA(VLOOKUP($B108,#REF!,7,FALSE)),0,((VLOOKUP($B108,#REF!,7,FALSE))))</f>
        <v>#REF!</v>
      </c>
      <c r="DD108" s="244" t="e">
        <f t="shared" si="121"/>
        <v>#REF!</v>
      </c>
      <c r="DE108" s="254" t="str">
        <f>IF(ISNA(VLOOKUP($B108,'[78]REAL SD BULAN'!$B:$AD,18,FALSE)),0,((VLOOKUP($B108,'[78]REAL SD BULAN'!$B:$AD,18,FALSE))))</f>
        <v>-</v>
      </c>
      <c r="DF108" s="249">
        <f>IF(ISNA(VLOOKUP($B108,'[78]REAL SD BULAN'!$B:$AD,19,FALSE)),0,((VLOOKUP($B108,'[78]REAL SD BULAN'!$B:$AD,19,FALSE))))</f>
        <v>0</v>
      </c>
      <c r="DG108" s="249">
        <f>IF(ISNA(VLOOKUP($B108,'[78]REAL SD BULAN'!$B:$AD,20,FALSE)),0,((VLOOKUP($B108,'[78]REAL SD BULAN'!$B:$AD,20,FALSE))))</f>
        <v>0</v>
      </c>
      <c r="DH108" s="249">
        <f>IF(ISNA(VLOOKUP($B108,'[78]REAL SD BULAN'!$B:$AD,21,FALSE)),0,((VLOOKUP($B108,'[78]REAL SD BULAN'!$B:$AD,21,FALSE))))</f>
        <v>0</v>
      </c>
      <c r="DI108" s="249" t="s">
        <v>241</v>
      </c>
      <c r="DJ108" s="249">
        <f t="shared" si="126"/>
        <v>0</v>
      </c>
      <c r="DK108" s="249">
        <v>0</v>
      </c>
      <c r="DL108" s="249">
        <v>0</v>
      </c>
      <c r="DM108" s="266" t="s">
        <v>380</v>
      </c>
      <c r="DN108" s="250" t="e">
        <f>DO108*F108</f>
        <v>#REF!</v>
      </c>
      <c r="DO108" s="251" t="e">
        <f>CY108-DB108</f>
        <v>#REF!</v>
      </c>
      <c r="DP108" s="251" t="e">
        <f>DN108*H108</f>
        <v>#REF!</v>
      </c>
      <c r="DQ108" s="249" t="s">
        <v>241</v>
      </c>
      <c r="DR108" s="249" t="s">
        <v>241</v>
      </c>
      <c r="DS108" s="249" t="e">
        <f>DT108*DA108</f>
        <v>#REF!</v>
      </c>
      <c r="DT108" s="249">
        <v>0</v>
      </c>
      <c r="DU108" s="269" t="str">
        <f>IF(ISNA(VLOOKUP($B108,'[79]Evaluasi Pesanan Jan- Feb'!$B:$BG,30,FALSE)),0,((VLOOKUP($B108,'[79]Evaluasi Pesanan Jan- Feb'!$B:$BG,30,FALSE))))</f>
        <v>Belum Di lakukan Trial dengan Fasilitas Plant Banjaran masih tahap persiapan Dok</v>
      </c>
      <c r="DV108" s="269" t="str">
        <f>IF(ISNA(VLOOKUP($B108,'[79]Evaluasi Pesanan Jan- Feb'!$B:$BG,41,FALSE)),0,((VLOOKUP($B108,'[79]Evaluasi Pesanan Jan- Feb'!$B:$BG,41,FALSE))))</f>
        <v>Baru dilakukan trial dengan menggunakan fasilitas banjaran tgl. 22 Feb 2021  masih pemantauan PP untuk tahap proses pencetakan</v>
      </c>
    </row>
    <row r="109" spans="1:126" s="221" customFormat="1" ht="32" x14ac:dyDescent="0.2">
      <c r="A109" s="237">
        <f t="shared" si="64"/>
        <v>106</v>
      </c>
      <c r="B109" s="257">
        <v>11000251</v>
      </c>
      <c r="C109" s="406" t="s">
        <v>152</v>
      </c>
      <c r="D109" s="259" t="s">
        <v>236</v>
      </c>
      <c r="E109" s="260">
        <v>100</v>
      </c>
      <c r="F109" s="260">
        <v>4000</v>
      </c>
      <c r="G109" s="241" t="s">
        <v>56</v>
      </c>
      <c r="H109" s="242">
        <v>31514</v>
      </c>
      <c r="I109" s="243">
        <f>IF(ISNA(VLOOKUP($B109,'[74]Pesanan '!$A:$AE,28,FALSE)),0,((VLOOKUP($B109,'[74]Pesanan '!$A:$AE,28,FALSE))))</f>
        <v>51940</v>
      </c>
      <c r="J109" s="243">
        <f t="shared" si="122"/>
        <v>13.25</v>
      </c>
      <c r="K109" s="243">
        <f>IF(ISNA(VLOOKUP($B109,'[74]Pesanan '!$A:$AE,29,FALSE)),0,((VLOOKUP($B109,'[74]Pesanan '!$A:$AE,29,FALSE))))</f>
        <v>1636837160</v>
      </c>
      <c r="L109" s="243">
        <f>IF(ISNA(VLOOKUP($B109,'[74]Pesanan '!$A:$AE,30,FALSE)),0,((VLOOKUP($B109,'[74]Pesanan '!$A:$AE,30,FALSE))))</f>
        <v>40180</v>
      </c>
      <c r="M109" s="243">
        <f t="shared" si="123"/>
        <v>10.25</v>
      </c>
      <c r="N109" s="243">
        <f>IF(ISNA(VLOOKUP($B109,'[74]Pesanan '!$A:$AE,31,FALSE)),0,((VLOOKUP($B109,'[74]Pesanan '!$A:$AE,31,FALSE))))</f>
        <v>1266232520</v>
      </c>
      <c r="O109" s="243">
        <f>IF(ISNA(VLOOKUP($B109,'[75]Rekap Realisasi Jan- Okt'!$A:$E,4,FALSE)),0,((VLOOKUP($B109,'[75]Rekap Realisasi Jan- Okt'!$A:$E,4,FALSE))))</f>
        <v>38864</v>
      </c>
      <c r="P109" s="243">
        <f t="shared" si="106"/>
        <v>9.9142857142857146</v>
      </c>
      <c r="Q109" s="243">
        <f>IF(ISNA(VLOOKUP($B109,'[75]Rekap Realisasi Jan- Okt'!$A:$E,5,FALSE)),0,((VLOOKUP($B109,'[75]Rekap Realisasi Jan- Okt'!$A:$E,5,FALSE))))</f>
        <v>1224760096</v>
      </c>
      <c r="R109" s="243">
        <f t="shared" si="127"/>
        <v>1316</v>
      </c>
      <c r="S109" s="243">
        <f t="shared" si="128"/>
        <v>0.33571428571428541</v>
      </c>
      <c r="T109" s="243">
        <f t="shared" si="129"/>
        <v>41472424</v>
      </c>
      <c r="U109" s="244">
        <f t="shared" si="130"/>
        <v>0.96724738675958188</v>
      </c>
      <c r="V109" s="243">
        <f t="shared" si="96"/>
        <v>13076</v>
      </c>
      <c r="W109" s="243">
        <f t="shared" si="97"/>
        <v>3.3357142857142854</v>
      </c>
      <c r="X109" s="243">
        <f t="shared" si="98"/>
        <v>412077064</v>
      </c>
      <c r="Y109" s="244">
        <f t="shared" si="75"/>
        <v>0.74824797843665769</v>
      </c>
      <c r="Z109" s="268" t="s">
        <v>381</v>
      </c>
      <c r="AA109" s="249">
        <f>$AB109*($F109*0.98)</f>
        <v>3920</v>
      </c>
      <c r="AB109" s="286">
        <v>1</v>
      </c>
      <c r="AC109" s="249">
        <f>$AA109*$H109</f>
        <v>123534880</v>
      </c>
      <c r="AD109" s="245" t="s">
        <v>241</v>
      </c>
      <c r="AE109" s="245" t="s">
        <v>241</v>
      </c>
      <c r="AF109" s="245" t="s">
        <v>241</v>
      </c>
      <c r="AG109" s="245" t="s">
        <v>241</v>
      </c>
      <c r="AH109" s="245" t="s">
        <v>241</v>
      </c>
      <c r="AI109" s="245" t="s">
        <v>241</v>
      </c>
      <c r="AJ109" s="245" t="s">
        <v>241</v>
      </c>
      <c r="AK109" s="245" t="s">
        <v>241</v>
      </c>
      <c r="AL109" s="245" t="s">
        <v>241</v>
      </c>
      <c r="AM109" s="245" t="s">
        <v>241</v>
      </c>
      <c r="AN109" s="245" t="s">
        <v>241</v>
      </c>
      <c r="AO109" s="245" t="s">
        <v>241</v>
      </c>
      <c r="AP109" s="245" t="s">
        <v>241</v>
      </c>
      <c r="AQ109" s="245" t="s">
        <v>241</v>
      </c>
      <c r="AR109" s="245" t="s">
        <v>241</v>
      </c>
      <c r="AS109" s="245" t="s">
        <v>241</v>
      </c>
      <c r="AT109" s="245" t="s">
        <v>241</v>
      </c>
      <c r="AU109" s="245" t="s">
        <v>241</v>
      </c>
      <c r="AV109" s="245" t="s">
        <v>241</v>
      </c>
      <c r="AW109" s="245" t="s">
        <v>241</v>
      </c>
      <c r="AX109" s="245" t="s">
        <v>241</v>
      </c>
      <c r="AY109" s="245" t="s">
        <v>241</v>
      </c>
      <c r="AZ109" s="245" t="s">
        <v>241</v>
      </c>
      <c r="BA109" s="245" t="s">
        <v>241</v>
      </c>
      <c r="BB109" s="245" t="s">
        <v>241</v>
      </c>
      <c r="BC109" s="245" t="s">
        <v>241</v>
      </c>
      <c r="BD109" s="245" t="s">
        <v>241</v>
      </c>
      <c r="BE109" s="245" t="s">
        <v>241</v>
      </c>
      <c r="BF109" s="245" t="s">
        <v>241</v>
      </c>
      <c r="BG109" s="245" t="s">
        <v>241</v>
      </c>
      <c r="BH109" s="245" t="s">
        <v>241</v>
      </c>
      <c r="BI109" s="245" t="s">
        <v>241</v>
      </c>
      <c r="BJ109" s="249" t="s">
        <v>241</v>
      </c>
      <c r="BK109" s="249" t="s">
        <v>241</v>
      </c>
      <c r="BL109" s="249" t="s">
        <v>241</v>
      </c>
      <c r="BM109" s="249" t="s">
        <v>241</v>
      </c>
      <c r="BN109" s="249" t="s">
        <v>241</v>
      </c>
      <c r="BO109" s="249" t="s">
        <v>241</v>
      </c>
      <c r="BP109" s="249" t="s">
        <v>241</v>
      </c>
      <c r="BQ109" s="249" t="s">
        <v>241</v>
      </c>
      <c r="BR109" s="249" t="s">
        <v>241</v>
      </c>
      <c r="BS109" s="249" t="s">
        <v>241</v>
      </c>
      <c r="BT109" s="249" t="s">
        <v>241</v>
      </c>
      <c r="BU109" s="249" t="s">
        <v>241</v>
      </c>
      <c r="BV109" s="249" t="s">
        <v>241</v>
      </c>
      <c r="BW109" s="249" t="s">
        <v>241</v>
      </c>
      <c r="BX109" s="249" t="s">
        <v>241</v>
      </c>
      <c r="BY109" s="249" t="s">
        <v>241</v>
      </c>
      <c r="BZ109" s="266" t="s">
        <v>379</v>
      </c>
      <c r="CA109" s="250">
        <f t="shared" si="131"/>
        <v>1316</v>
      </c>
      <c r="CB109" s="250">
        <f t="shared" si="131"/>
        <v>0.33571428571428541</v>
      </c>
      <c r="CC109" s="250">
        <f t="shared" si="131"/>
        <v>41472424</v>
      </c>
      <c r="CD109" s="249" t="s">
        <v>241</v>
      </c>
      <c r="CE109" s="249" t="s">
        <v>241</v>
      </c>
      <c r="CF109" s="249" t="s">
        <v>241</v>
      </c>
      <c r="CG109" s="249" t="s">
        <v>241</v>
      </c>
      <c r="CH109" s="243">
        <f>IF(ISNA(VLOOKUP($B109,[76]Sheet3!$B:$H,6,FALSE)),0,((VLOOKUP($B109,[76]Sheet3!$B:$H,6,FALSE))))</f>
        <v>3852</v>
      </c>
      <c r="CI109" s="243">
        <f t="shared" si="111"/>
        <v>0.96299999999999997</v>
      </c>
      <c r="CJ109" s="243">
        <f>IF(ISNA(VLOOKUP($B109,[76]Sheet3!$B:$H,7,FALSE)),0,((VLOOKUP($B109,[76]Sheet3!$B:$H,7,FALSE))))</f>
        <v>121391928</v>
      </c>
      <c r="CK109" s="244">
        <f t="shared" si="112"/>
        <v>9.5868591338974615E-2</v>
      </c>
      <c r="CL109" s="249" t="s">
        <v>241</v>
      </c>
      <c r="CM109" s="249">
        <f t="shared" si="113"/>
        <v>0</v>
      </c>
      <c r="CN109" s="249">
        <v>0</v>
      </c>
      <c r="CO109" s="249">
        <f t="shared" si="114"/>
        <v>0</v>
      </c>
      <c r="CP109" s="266" t="s">
        <v>380</v>
      </c>
      <c r="CQ109" s="250">
        <f t="shared" si="115"/>
        <v>12000</v>
      </c>
      <c r="CR109" s="249">
        <v>3</v>
      </c>
      <c r="CS109" s="251">
        <f t="shared" si="116"/>
        <v>378168000</v>
      </c>
      <c r="CT109" s="249" t="s">
        <v>241</v>
      </c>
      <c r="CU109" s="252">
        <f t="shared" si="117"/>
        <v>0</v>
      </c>
      <c r="CV109" s="249">
        <v>0</v>
      </c>
      <c r="CW109" s="253">
        <f t="shared" si="118"/>
        <v>0</v>
      </c>
      <c r="CX109" s="243">
        <f>IF(ISNA(VLOOKUP($B109,'[77]Jan- Mei'!$B:$F,4,FALSE)),0,((VLOOKUP($B109,'[77]Jan- Mei'!$B:$F,4,FALSE))))</f>
        <v>19600</v>
      </c>
      <c r="CY109" s="243">
        <f t="shared" si="119"/>
        <v>4.9000000000000004</v>
      </c>
      <c r="CZ109" s="243">
        <f>IF(ISNA(VLOOKUP($B109,'[77]Jan- Mei'!$B:$F,5,FALSE)),0,((VLOOKUP($B109,'[77]Jan- Mei'!$B:$F,5,FALSE))))</f>
        <v>617674400</v>
      </c>
      <c r="DA109" s="243" t="e">
        <f>IF(ISNA(VLOOKUP($B109,#REF!,6,FALSE)),0,((VLOOKUP($B109,#REF!,6,FALSE))))</f>
        <v>#REF!</v>
      </c>
      <c r="DB109" s="243" t="e">
        <f t="shared" si="120"/>
        <v>#REF!</v>
      </c>
      <c r="DC109" s="243" t="e">
        <f>IF(ISNA(VLOOKUP($B109,#REF!,7,FALSE)),0,((VLOOKUP($B109,#REF!,7,FALSE))))</f>
        <v>#REF!</v>
      </c>
      <c r="DD109" s="244" t="e">
        <f t="shared" si="121"/>
        <v>#REF!</v>
      </c>
      <c r="DE109" s="254" t="str">
        <f>IF(ISNA(VLOOKUP($B109,'[78]REAL SD BULAN'!$B:$AD,18,FALSE)),0,((VLOOKUP($B109,'[78]REAL SD BULAN'!$B:$AD,18,FALSE))))</f>
        <v>-</v>
      </c>
      <c r="DF109" s="249">
        <f>IF(ISNA(VLOOKUP($B109,'[78]REAL SD BULAN'!$B:$AD,19,FALSE)),0,((VLOOKUP($B109,'[78]REAL SD BULAN'!$B:$AD,19,FALSE))))</f>
        <v>0</v>
      </c>
      <c r="DG109" s="249">
        <f>IF(ISNA(VLOOKUP($B109,'[78]REAL SD BULAN'!$B:$AD,20,FALSE)),0,((VLOOKUP($B109,'[78]REAL SD BULAN'!$B:$AD,20,FALSE))))</f>
        <v>0</v>
      </c>
      <c r="DH109" s="249">
        <f>IF(ISNA(VLOOKUP($B109,'[78]REAL SD BULAN'!$B:$AD,21,FALSE)),0,((VLOOKUP($B109,'[78]REAL SD BULAN'!$B:$AD,21,FALSE))))</f>
        <v>0</v>
      </c>
      <c r="DI109" s="249" t="s">
        <v>241</v>
      </c>
      <c r="DJ109" s="249">
        <f t="shared" si="126"/>
        <v>0</v>
      </c>
      <c r="DK109" s="249">
        <v>0</v>
      </c>
      <c r="DL109" s="249">
        <v>0</v>
      </c>
      <c r="DM109" s="266" t="s">
        <v>380</v>
      </c>
      <c r="DN109" s="250" t="e">
        <f>DO109*F109</f>
        <v>#REF!</v>
      </c>
      <c r="DO109" s="251" t="e">
        <f>CY109-DB109</f>
        <v>#REF!</v>
      </c>
      <c r="DP109" s="251" t="e">
        <f>DN109*H109</f>
        <v>#REF!</v>
      </c>
      <c r="DQ109" s="249" t="s">
        <v>241</v>
      </c>
      <c r="DR109" s="249" t="s">
        <v>241</v>
      </c>
      <c r="DS109" s="249" t="e">
        <f>DT109*DA109</f>
        <v>#REF!</v>
      </c>
      <c r="DT109" s="249">
        <v>0</v>
      </c>
      <c r="DU109" s="269" t="str">
        <f>IF(ISNA(VLOOKUP($B109,'[79]Evaluasi Pesanan Jan- Feb'!$B:$BG,30,FALSE)),0,((VLOOKUP($B109,'[79]Evaluasi Pesanan Jan- Feb'!$B:$BG,30,FALSE))))</f>
        <v>Belum Di lakukan Trial dengan Fasilitas Plant Banjaran masih tahap persiapan Dok</v>
      </c>
      <c r="DV109" s="269" t="str">
        <f>IF(ISNA(VLOOKUP($B109,'[79]Evaluasi Pesanan Jan- Feb'!$B:$BG,41,FALSE)),0,((VLOOKUP($B109,'[79]Evaluasi Pesanan Jan- Feb'!$B:$BG,41,FALSE))))</f>
        <v>Baru dilakukan trial dengan menggunakan fasilitas banjaran tgl. 10 Feb 2021  masih pemantauan PP untuk tahap proses pencetakan</v>
      </c>
    </row>
    <row r="110" spans="1:126" s="221" customFormat="1" ht="84" x14ac:dyDescent="0.2">
      <c r="A110" s="237">
        <f t="shared" si="64"/>
        <v>107</v>
      </c>
      <c r="B110" s="257">
        <v>11000243</v>
      </c>
      <c r="C110" s="406" t="s">
        <v>146</v>
      </c>
      <c r="D110" s="259" t="s">
        <v>236</v>
      </c>
      <c r="E110" s="260">
        <v>100</v>
      </c>
      <c r="F110" s="260">
        <v>11200</v>
      </c>
      <c r="G110" s="241" t="s">
        <v>56</v>
      </c>
      <c r="H110" s="242">
        <v>16237</v>
      </c>
      <c r="I110" s="243">
        <f>IF(ISNA(VLOOKUP($B110,'[74]Pesanan '!$A:$AE,28,FALSE)),0,((VLOOKUP($B110,'[74]Pesanan '!$A:$AE,28,FALSE))))</f>
        <v>698401</v>
      </c>
      <c r="J110" s="243">
        <f t="shared" si="122"/>
        <v>63.629828717201164</v>
      </c>
      <c r="K110" s="243">
        <f>IF(ISNA(VLOOKUP($B110,'[74]Pesanan '!$A:$AE,29,FALSE)),0,((VLOOKUP($B110,'[74]Pesanan '!$A:$AE,29,FALSE))))</f>
        <v>11339937037</v>
      </c>
      <c r="L110" s="243">
        <f>IF(ISNA(VLOOKUP($B110,'[74]Pesanan '!$A:$AE,30,FALSE)),0,((VLOOKUP($B110,'[74]Pesanan '!$A:$AE,30,FALSE))))</f>
        <v>581728</v>
      </c>
      <c r="M110" s="243">
        <f t="shared" si="123"/>
        <v>53</v>
      </c>
      <c r="N110" s="243">
        <f>IF(ISNA(VLOOKUP($B110,'[74]Pesanan '!$A:$AE,31,FALSE)),0,((VLOOKUP($B110,'[74]Pesanan '!$A:$AE,31,FALSE))))</f>
        <v>9445517536</v>
      </c>
      <c r="O110" s="243">
        <f>IF(ISNA(VLOOKUP($B110,'[75]Rekap Realisasi Jan- Okt'!$A:$E,4,FALSE)),0,((VLOOKUP($B110,'[75]Rekap Realisasi Jan- Okt'!$A:$E,4,FALSE))))</f>
        <v>522678</v>
      </c>
      <c r="P110" s="243">
        <f t="shared" si="106"/>
        <v>47.620080174927111</v>
      </c>
      <c r="Q110" s="243">
        <f>IF(ISNA(VLOOKUP($B110,'[75]Rekap Realisasi Jan- Okt'!$A:$E,5,FALSE)),0,((VLOOKUP($B110,'[75]Rekap Realisasi Jan- Okt'!$A:$E,5,FALSE))))</f>
        <v>8486722686</v>
      </c>
      <c r="R110" s="243">
        <f t="shared" si="127"/>
        <v>59050</v>
      </c>
      <c r="S110" s="243">
        <f t="shared" si="128"/>
        <v>5.3799198250728892</v>
      </c>
      <c r="T110" s="243">
        <f t="shared" si="129"/>
        <v>958794850</v>
      </c>
      <c r="U110" s="244">
        <f t="shared" si="130"/>
        <v>0.89849207877220971</v>
      </c>
      <c r="V110" s="243">
        <f t="shared" si="96"/>
        <v>175723</v>
      </c>
      <c r="W110" s="243">
        <f t="shared" si="97"/>
        <v>16.009748542274053</v>
      </c>
      <c r="X110" s="243">
        <f t="shared" si="98"/>
        <v>2853214351</v>
      </c>
      <c r="Y110" s="244">
        <f t="shared" si="75"/>
        <v>0.74839239920905043</v>
      </c>
      <c r="Z110" s="245" t="s">
        <v>241</v>
      </c>
      <c r="AA110" s="245" t="s">
        <v>241</v>
      </c>
      <c r="AB110" s="245" t="s">
        <v>241</v>
      </c>
      <c r="AC110" s="245" t="s">
        <v>241</v>
      </c>
      <c r="AD110" s="245" t="s">
        <v>241</v>
      </c>
      <c r="AE110" s="245" t="s">
        <v>241</v>
      </c>
      <c r="AF110" s="245" t="s">
        <v>241</v>
      </c>
      <c r="AG110" s="245" t="s">
        <v>241</v>
      </c>
      <c r="AH110" s="245" t="s">
        <v>309</v>
      </c>
      <c r="AI110" s="249">
        <f>AJ110*($F110*0.98)</f>
        <v>54880</v>
      </c>
      <c r="AJ110" s="286">
        <v>5</v>
      </c>
      <c r="AK110" s="249">
        <f>AI110*H110</f>
        <v>891086560</v>
      </c>
      <c r="AL110" s="245" t="s">
        <v>241</v>
      </c>
      <c r="AM110" s="245" t="s">
        <v>241</v>
      </c>
      <c r="AN110" s="245" t="s">
        <v>241</v>
      </c>
      <c r="AO110" s="245" t="s">
        <v>241</v>
      </c>
      <c r="AP110" s="245" t="s">
        <v>241</v>
      </c>
      <c r="AQ110" s="245" t="s">
        <v>241</v>
      </c>
      <c r="AR110" s="245" t="s">
        <v>241</v>
      </c>
      <c r="AS110" s="245" t="s">
        <v>241</v>
      </c>
      <c r="AT110" s="245" t="s">
        <v>309</v>
      </c>
      <c r="AU110" s="249">
        <f>AV110*(F110*0.98)</f>
        <v>109760</v>
      </c>
      <c r="AV110" s="286">
        <v>10</v>
      </c>
      <c r="AW110" s="249">
        <f>AU110*H110</f>
        <v>1782173120</v>
      </c>
      <c r="AX110" s="245" t="s">
        <v>241</v>
      </c>
      <c r="AY110" s="245" t="s">
        <v>241</v>
      </c>
      <c r="AZ110" s="245" t="s">
        <v>241</v>
      </c>
      <c r="BA110" s="245" t="s">
        <v>241</v>
      </c>
      <c r="BB110" s="245" t="s">
        <v>241</v>
      </c>
      <c r="BC110" s="245" t="s">
        <v>241</v>
      </c>
      <c r="BD110" s="245" t="s">
        <v>241</v>
      </c>
      <c r="BE110" s="245" t="s">
        <v>241</v>
      </c>
      <c r="BF110" s="266" t="s">
        <v>315</v>
      </c>
      <c r="BG110" s="267">
        <f>R110</f>
        <v>59050</v>
      </c>
      <c r="BH110" s="243">
        <f>BG110/($F110*0.98)</f>
        <v>5.3799198250728866</v>
      </c>
      <c r="BI110" s="267">
        <f>T110</f>
        <v>958794850</v>
      </c>
      <c r="BJ110" s="249" t="s">
        <v>241</v>
      </c>
      <c r="BK110" s="249" t="s">
        <v>241</v>
      </c>
      <c r="BL110" s="249" t="s">
        <v>241</v>
      </c>
      <c r="BM110" s="249" t="s">
        <v>241</v>
      </c>
      <c r="BN110" s="249" t="s">
        <v>256</v>
      </c>
      <c r="BO110" s="249">
        <f>R110</f>
        <v>59050</v>
      </c>
      <c r="BP110" s="249">
        <f>S110</f>
        <v>5.3799198250728892</v>
      </c>
      <c r="BQ110" s="249">
        <f>T110</f>
        <v>958794850</v>
      </c>
      <c r="BR110" s="249" t="s">
        <v>241</v>
      </c>
      <c r="BS110" s="249" t="s">
        <v>241</v>
      </c>
      <c r="BT110" s="249" t="s">
        <v>241</v>
      </c>
      <c r="BU110" s="249" t="s">
        <v>241</v>
      </c>
      <c r="BV110" s="249" t="s">
        <v>241</v>
      </c>
      <c r="BW110" s="249" t="s">
        <v>241</v>
      </c>
      <c r="BX110" s="249" t="s">
        <v>241</v>
      </c>
      <c r="BY110" s="249" t="s">
        <v>241</v>
      </c>
      <c r="BZ110" s="266" t="s">
        <v>375</v>
      </c>
      <c r="CA110" s="250">
        <f t="shared" si="131"/>
        <v>59050</v>
      </c>
      <c r="CB110" s="250">
        <f t="shared" si="131"/>
        <v>5.3799198250728892</v>
      </c>
      <c r="CC110" s="250">
        <f t="shared" si="131"/>
        <v>958794850</v>
      </c>
      <c r="CD110" s="249" t="s">
        <v>241</v>
      </c>
      <c r="CE110" s="249" t="s">
        <v>241</v>
      </c>
      <c r="CF110" s="249" t="s">
        <v>241</v>
      </c>
      <c r="CG110" s="249" t="s">
        <v>241</v>
      </c>
      <c r="CH110" s="243">
        <f>IF(ISNA(VLOOKUP($B110,[76]Sheet3!$B:$H,6,FALSE)),0,((VLOOKUP($B110,[76]Sheet3!$B:$H,6,FALSE))))</f>
        <v>188694</v>
      </c>
      <c r="CI110" s="243">
        <f t="shared" si="111"/>
        <v>16.84767857142857</v>
      </c>
      <c r="CJ110" s="243">
        <f>IF(ISNA(VLOOKUP($B110,[76]Sheet3!$B:$H,7,FALSE)),0,((VLOOKUP($B110,[76]Sheet3!$B:$H,7,FALSE))))</f>
        <v>3063824478</v>
      </c>
      <c r="CK110" s="244">
        <f t="shared" si="112"/>
        <v>0.32436808955388086</v>
      </c>
      <c r="CL110" s="249" t="s">
        <v>241</v>
      </c>
      <c r="CM110" s="249">
        <f t="shared" si="113"/>
        <v>0</v>
      </c>
      <c r="CN110" s="249">
        <v>0</v>
      </c>
      <c r="CO110" s="249">
        <f t="shared" si="114"/>
        <v>0</v>
      </c>
      <c r="CP110" s="266" t="s">
        <v>375</v>
      </c>
      <c r="CQ110" s="250">
        <f t="shared" si="115"/>
        <v>112000</v>
      </c>
      <c r="CR110" s="249">
        <v>10</v>
      </c>
      <c r="CS110" s="251">
        <f t="shared" si="116"/>
        <v>1818544000</v>
      </c>
      <c r="CT110" s="249" t="s">
        <v>241</v>
      </c>
      <c r="CU110" s="252">
        <f t="shared" si="117"/>
        <v>0</v>
      </c>
      <c r="CV110" s="249">
        <v>0</v>
      </c>
      <c r="CW110" s="253">
        <f t="shared" si="118"/>
        <v>0</v>
      </c>
      <c r="CX110" s="243">
        <f>IF(ISNA(VLOOKUP($B110,'[77]Jan- Mei'!$B:$F,4,FALSE)),0,((VLOOKUP($B110,'[77]Jan- Mei'!$B:$F,4,FALSE))))</f>
        <v>384160</v>
      </c>
      <c r="CY110" s="243">
        <f t="shared" si="119"/>
        <v>34.299999999999997</v>
      </c>
      <c r="CZ110" s="243">
        <f>IF(ISNA(VLOOKUP($B110,'[77]Jan- Mei'!$B:$F,5,FALSE)),0,((VLOOKUP($B110,'[77]Jan- Mei'!$B:$F,5,FALSE))))</f>
        <v>6237605920</v>
      </c>
      <c r="DA110" s="243" t="e">
        <f>IF(ISNA(VLOOKUP($B110,#REF!,6,FALSE)),0,((VLOOKUP($B110,#REF!,6,FALSE))))</f>
        <v>#REF!</v>
      </c>
      <c r="DB110" s="243" t="e">
        <f t="shared" si="120"/>
        <v>#REF!</v>
      </c>
      <c r="DC110" s="243" t="e">
        <f>IF(ISNA(VLOOKUP($B110,#REF!,7,FALSE)),0,((VLOOKUP($B110,#REF!,7,FALSE))))</f>
        <v>#REF!</v>
      </c>
      <c r="DD110" s="244" t="e">
        <f t="shared" si="121"/>
        <v>#REF!</v>
      </c>
      <c r="DE110" s="254" t="str">
        <f>IF(ISNA(VLOOKUP($B110,'[78]REAL SD BULAN'!$B:$AD,18,FALSE)),0,((VLOOKUP($B110,'[78]REAL SD BULAN'!$B:$AD,18,FALSE))))</f>
        <v>-</v>
      </c>
      <c r="DF110" s="249">
        <f>IF(ISNA(VLOOKUP($B110,'[78]REAL SD BULAN'!$B:$AD,19,FALSE)),0,((VLOOKUP($B110,'[78]REAL SD BULAN'!$B:$AD,19,FALSE))))</f>
        <v>0</v>
      </c>
      <c r="DG110" s="249">
        <f>IF(ISNA(VLOOKUP($B110,'[78]REAL SD BULAN'!$B:$AD,20,FALSE)),0,((VLOOKUP($B110,'[78]REAL SD BULAN'!$B:$AD,20,FALSE))))</f>
        <v>0</v>
      </c>
      <c r="DH110" s="249">
        <f>IF(ISNA(VLOOKUP($B110,'[78]REAL SD BULAN'!$B:$AD,21,FALSE)),0,((VLOOKUP($B110,'[78]REAL SD BULAN'!$B:$AD,21,FALSE))))</f>
        <v>0</v>
      </c>
      <c r="DI110" s="249" t="s">
        <v>241</v>
      </c>
      <c r="DJ110" s="249">
        <f t="shared" si="126"/>
        <v>0</v>
      </c>
      <c r="DK110" s="249">
        <v>0</v>
      </c>
      <c r="DL110" s="249">
        <v>0</v>
      </c>
      <c r="DM110" s="266" t="s">
        <v>375</v>
      </c>
      <c r="DN110" s="250" t="e">
        <f>DO110*F110</f>
        <v>#REF!</v>
      </c>
      <c r="DO110" s="251" t="e">
        <f>CY110-DB110</f>
        <v>#REF!</v>
      </c>
      <c r="DP110" s="251" t="e">
        <f>DN110*H110</f>
        <v>#REF!</v>
      </c>
      <c r="DQ110" s="249" t="s">
        <v>241</v>
      </c>
      <c r="DR110" s="249" t="s">
        <v>241</v>
      </c>
      <c r="DS110" s="249" t="e">
        <f>DT110*DA110</f>
        <v>#REF!</v>
      </c>
      <c r="DT110" s="249">
        <v>0</v>
      </c>
      <c r="DU110" s="269" t="str">
        <f>IF(ISNA(VLOOKUP($B110,'[79]Evaluasi Pesanan Jan- Feb'!$B:$BG,30,FALSE)),0,((VLOOKUP($B110,'[79]Evaluasi Pesanan Jan- Feb'!$B:$BG,30,FALSE))))</f>
        <v xml:space="preserve">Adanya proses bea cukai untuk proses pengadaan Ethanol di Banjaran </v>
      </c>
      <c r="DV110" s="269" t="str">
        <f>IF(ISNA(VLOOKUP($B110,'[79]Evaluasi Pesanan Jan- Feb'!$B:$BG,41,FALSE)),0,((VLOOKUP($B110,'[79]Evaluasi Pesanan Jan- Feb'!$B:$BG,41,FALSE))))</f>
        <v>Adanya proses bea cukai untuk proses pengadaan Ethanol di Banjaran sehingga proses produksi di prioritaskan untuk produk citto</v>
      </c>
    </row>
    <row r="111" spans="1:126" s="221" customFormat="1" ht="42" x14ac:dyDescent="0.2">
      <c r="A111" s="237">
        <f t="shared" si="64"/>
        <v>108</v>
      </c>
      <c r="B111" s="257">
        <v>11000424</v>
      </c>
      <c r="C111" s="404" t="s">
        <v>176</v>
      </c>
      <c r="D111" s="259" t="s">
        <v>236</v>
      </c>
      <c r="E111" s="260">
        <v>100</v>
      </c>
      <c r="F111" s="260">
        <v>10000</v>
      </c>
      <c r="G111" s="241" t="s">
        <v>56</v>
      </c>
      <c r="H111" s="242">
        <v>10853</v>
      </c>
      <c r="I111" s="243">
        <f>IF(ISNA(VLOOKUP($B111,'[74]Pesanan '!$A:$AE,28,FALSE)),0,((VLOOKUP($B111,'[74]Pesanan '!$A:$AE,28,FALSE))))</f>
        <v>107800</v>
      </c>
      <c r="J111" s="243">
        <f t="shared" si="122"/>
        <v>11</v>
      </c>
      <c r="K111" s="243">
        <f>IF(ISNA(VLOOKUP($B111,'[74]Pesanan '!$A:$AE,29,FALSE)),0,((VLOOKUP($B111,'[74]Pesanan '!$A:$AE,29,FALSE))))</f>
        <v>1169953400</v>
      </c>
      <c r="L111" s="243">
        <f>IF(ISNA(VLOOKUP($B111,'[74]Pesanan '!$A:$AE,30,FALSE)),0,((VLOOKUP($B111,'[74]Pesanan '!$A:$AE,30,FALSE))))</f>
        <v>98000</v>
      </c>
      <c r="M111" s="243">
        <f t="shared" si="123"/>
        <v>10</v>
      </c>
      <c r="N111" s="243">
        <f>IF(ISNA(VLOOKUP($B111,'[74]Pesanan '!$A:$AE,31,FALSE)),0,((VLOOKUP($B111,'[74]Pesanan '!$A:$AE,31,FALSE))))</f>
        <v>1063594000</v>
      </c>
      <c r="O111" s="243">
        <f>IF(ISNA(VLOOKUP($B111,'[75]Rekap Realisasi Jan- Okt'!$A:$E,4,FALSE)),0,((VLOOKUP($B111,'[75]Rekap Realisasi Jan- Okt'!$A:$E,4,FALSE))))</f>
        <v>84380</v>
      </c>
      <c r="P111" s="243">
        <f t="shared" si="106"/>
        <v>8.6102040816326539</v>
      </c>
      <c r="Q111" s="243">
        <f>IF(ISNA(VLOOKUP($B111,'[75]Rekap Realisasi Jan- Okt'!$A:$E,5,FALSE)),0,((VLOOKUP($B111,'[75]Rekap Realisasi Jan- Okt'!$A:$E,5,FALSE))))</f>
        <v>915776140</v>
      </c>
      <c r="R111" s="243">
        <f t="shared" si="127"/>
        <v>13620</v>
      </c>
      <c r="S111" s="243">
        <f t="shared" si="128"/>
        <v>1.3897959183673461</v>
      </c>
      <c r="T111" s="243">
        <f t="shared" si="129"/>
        <v>147817860</v>
      </c>
      <c r="U111" s="244">
        <f t="shared" si="130"/>
        <v>0.86102040816326531</v>
      </c>
      <c r="V111" s="243">
        <f t="shared" si="96"/>
        <v>23420</v>
      </c>
      <c r="W111" s="243">
        <f t="shared" si="97"/>
        <v>2.3897959183673461</v>
      </c>
      <c r="X111" s="243">
        <f t="shared" si="98"/>
        <v>254177260</v>
      </c>
      <c r="Y111" s="244">
        <f t="shared" si="75"/>
        <v>0.78274582560296846</v>
      </c>
      <c r="Z111" s="268" t="s">
        <v>280</v>
      </c>
      <c r="AA111" s="249">
        <f>$AB111*($F111*0.98)</f>
        <v>9800</v>
      </c>
      <c r="AB111" s="286">
        <v>1</v>
      </c>
      <c r="AC111" s="249">
        <f>$AA111*$H111</f>
        <v>106359400</v>
      </c>
      <c r="AD111" s="245" t="s">
        <v>241</v>
      </c>
      <c r="AE111" s="245" t="s">
        <v>241</v>
      </c>
      <c r="AF111" s="245" t="s">
        <v>241</v>
      </c>
      <c r="AG111" s="245" t="s">
        <v>241</v>
      </c>
      <c r="AH111" s="245" t="s">
        <v>241</v>
      </c>
      <c r="AI111" s="245" t="s">
        <v>241</v>
      </c>
      <c r="AJ111" s="245" t="s">
        <v>241</v>
      </c>
      <c r="AK111" s="245" t="s">
        <v>241</v>
      </c>
      <c r="AL111" s="245" t="s">
        <v>241</v>
      </c>
      <c r="AM111" s="245" t="s">
        <v>241</v>
      </c>
      <c r="AN111" s="245" t="s">
        <v>241</v>
      </c>
      <c r="AO111" s="245" t="s">
        <v>241</v>
      </c>
      <c r="AP111" s="268" t="s">
        <v>281</v>
      </c>
      <c r="AQ111" s="249">
        <f>AR111*(F111*0.98)</f>
        <v>9800</v>
      </c>
      <c r="AR111" s="249">
        <v>1</v>
      </c>
      <c r="AS111" s="249">
        <f>AQ111*H111</f>
        <v>106359400</v>
      </c>
      <c r="AT111" s="245" t="s">
        <v>241</v>
      </c>
      <c r="AU111" s="245" t="s">
        <v>241</v>
      </c>
      <c r="AV111" s="245" t="s">
        <v>241</v>
      </c>
      <c r="AW111" s="245" t="s">
        <v>241</v>
      </c>
      <c r="AX111" s="245" t="s">
        <v>241</v>
      </c>
      <c r="AY111" s="245" t="s">
        <v>241</v>
      </c>
      <c r="AZ111" s="245" t="s">
        <v>241</v>
      </c>
      <c r="BA111" s="245" t="s">
        <v>241</v>
      </c>
      <c r="BB111" s="245" t="s">
        <v>241</v>
      </c>
      <c r="BC111" s="245" t="s">
        <v>241</v>
      </c>
      <c r="BD111" s="245" t="s">
        <v>241</v>
      </c>
      <c r="BE111" s="245" t="s">
        <v>241</v>
      </c>
      <c r="BF111" s="245" t="s">
        <v>241</v>
      </c>
      <c r="BG111" s="245" t="s">
        <v>241</v>
      </c>
      <c r="BH111" s="245" t="s">
        <v>241</v>
      </c>
      <c r="BI111" s="245" t="s">
        <v>241</v>
      </c>
      <c r="BJ111" s="249" t="s">
        <v>241</v>
      </c>
      <c r="BK111" s="249" t="s">
        <v>241</v>
      </c>
      <c r="BL111" s="249" t="s">
        <v>241</v>
      </c>
      <c r="BM111" s="249" t="s">
        <v>241</v>
      </c>
      <c r="BN111" s="249" t="s">
        <v>241</v>
      </c>
      <c r="BO111" s="249" t="s">
        <v>241</v>
      </c>
      <c r="BP111" s="249" t="s">
        <v>241</v>
      </c>
      <c r="BQ111" s="249" t="s">
        <v>241</v>
      </c>
      <c r="BR111" s="266" t="s">
        <v>282</v>
      </c>
      <c r="BS111" s="252">
        <f>R111</f>
        <v>13620</v>
      </c>
      <c r="BT111" s="252">
        <f>S111</f>
        <v>1.3897959183673461</v>
      </c>
      <c r="BU111" s="252">
        <f>T111</f>
        <v>147817860</v>
      </c>
      <c r="BV111" s="249" t="s">
        <v>241</v>
      </c>
      <c r="BW111" s="249" t="s">
        <v>241</v>
      </c>
      <c r="BX111" s="249" t="s">
        <v>241</v>
      </c>
      <c r="BY111" s="249" t="s">
        <v>241</v>
      </c>
      <c r="BZ111" s="249" t="s">
        <v>241</v>
      </c>
      <c r="CA111" s="249" t="s">
        <v>241</v>
      </c>
      <c r="CB111" s="249" t="s">
        <v>241</v>
      </c>
      <c r="CC111" s="249" t="s">
        <v>241</v>
      </c>
      <c r="CD111" s="266" t="s">
        <v>283</v>
      </c>
      <c r="CE111" s="252">
        <f>R111</f>
        <v>13620</v>
      </c>
      <c r="CF111" s="252">
        <f>S111</f>
        <v>1.3897959183673461</v>
      </c>
      <c r="CG111" s="252">
        <f>T111</f>
        <v>147817860</v>
      </c>
      <c r="CH111" s="243">
        <f>IF(ISNA(VLOOKUP($B111,[76]Sheet3!$B:$H,6,FALSE)),0,((VLOOKUP($B111,[76]Sheet3!$B:$H,6,FALSE))))</f>
        <v>9688</v>
      </c>
      <c r="CI111" s="243">
        <f t="shared" si="111"/>
        <v>0.96879999999999999</v>
      </c>
      <c r="CJ111" s="243">
        <f>IF(ISNA(VLOOKUP($B111,[76]Sheet3!$B:$H,7,FALSE)),0,((VLOOKUP($B111,[76]Sheet3!$B:$H,7,FALSE))))</f>
        <v>105143864</v>
      </c>
      <c r="CK111" s="244">
        <f t="shared" si="112"/>
        <v>9.8857142857142852E-2</v>
      </c>
      <c r="CL111" s="249" t="s">
        <v>241</v>
      </c>
      <c r="CM111" s="249">
        <f t="shared" si="113"/>
        <v>0</v>
      </c>
      <c r="CN111" s="250">
        <v>0</v>
      </c>
      <c r="CO111" s="249">
        <f t="shared" si="114"/>
        <v>0</v>
      </c>
      <c r="CP111" s="249" t="s">
        <v>241</v>
      </c>
      <c r="CQ111" s="250">
        <f t="shared" si="115"/>
        <v>0</v>
      </c>
      <c r="CR111" s="250">
        <v>0</v>
      </c>
      <c r="CS111" s="251">
        <f t="shared" si="116"/>
        <v>0</v>
      </c>
      <c r="CT111" s="266" t="s">
        <v>283</v>
      </c>
      <c r="CU111" s="252">
        <f t="shared" si="117"/>
        <v>40000</v>
      </c>
      <c r="CV111" s="270">
        <v>4</v>
      </c>
      <c r="CW111" s="253">
        <f t="shared" si="118"/>
        <v>434120000</v>
      </c>
      <c r="CX111" s="243">
        <f>IF(ISNA(VLOOKUP($B111,'[77]Jan- Mei'!$B:$F,4,FALSE)),0,((VLOOKUP($B111,'[77]Jan- Mei'!$B:$F,4,FALSE))))</f>
        <v>58800</v>
      </c>
      <c r="CY111" s="243">
        <f t="shared" si="119"/>
        <v>5.88</v>
      </c>
      <c r="CZ111" s="243">
        <f>IF(ISNA(VLOOKUP($B111,'[77]Jan- Mei'!$B:$F,5,FALSE)),0,((VLOOKUP($B111,'[77]Jan- Mei'!$B:$F,5,FALSE))))</f>
        <v>638156400</v>
      </c>
      <c r="DA111" s="243" t="e">
        <f>IF(ISNA(VLOOKUP($B111,#REF!,6,FALSE)),0,((VLOOKUP($B111,#REF!,6,FALSE))))</f>
        <v>#REF!</v>
      </c>
      <c r="DB111" s="243" t="e">
        <f t="shared" si="120"/>
        <v>#REF!</v>
      </c>
      <c r="DC111" s="243" t="e">
        <f>IF(ISNA(VLOOKUP($B111,#REF!,7,FALSE)),0,((VLOOKUP($B111,#REF!,7,FALSE))))</f>
        <v>#REF!</v>
      </c>
      <c r="DD111" s="244" t="e">
        <f t="shared" si="121"/>
        <v>#REF!</v>
      </c>
      <c r="DE111" s="254" t="str">
        <f>IF(ISNA(VLOOKUP($B111,'[78]REAL SD BULAN'!$B:$AD,18,FALSE)),0,((VLOOKUP($B111,'[78]REAL SD BULAN'!$B:$AD,18,FALSE))))</f>
        <v>-</v>
      </c>
      <c r="DF111" s="249">
        <f>IF(ISNA(VLOOKUP($B111,'[78]REAL SD BULAN'!$B:$AD,19,FALSE)),0,((VLOOKUP($B111,'[78]REAL SD BULAN'!$B:$AD,19,FALSE))))</f>
        <v>0</v>
      </c>
      <c r="DG111" s="249">
        <f>IF(ISNA(VLOOKUP($B111,'[78]REAL SD BULAN'!$B:$AD,20,FALSE)),0,((VLOOKUP($B111,'[78]REAL SD BULAN'!$B:$AD,20,FALSE))))</f>
        <v>0</v>
      </c>
      <c r="DH111" s="249">
        <f>IF(ISNA(VLOOKUP($B111,'[78]REAL SD BULAN'!$B:$AD,21,FALSE)),0,((VLOOKUP($B111,'[78]REAL SD BULAN'!$B:$AD,21,FALSE))))</f>
        <v>0</v>
      </c>
      <c r="DI111" s="249" t="s">
        <v>241</v>
      </c>
      <c r="DJ111" s="249">
        <f t="shared" si="126"/>
        <v>0</v>
      </c>
      <c r="DK111" s="250">
        <v>0</v>
      </c>
      <c r="DL111" s="249" t="s">
        <v>241</v>
      </c>
      <c r="DM111" s="249" t="s">
        <v>241</v>
      </c>
      <c r="DN111" s="250">
        <f>DO111*CR111</f>
        <v>0</v>
      </c>
      <c r="DO111" s="250">
        <v>0</v>
      </c>
      <c r="DP111" s="251" t="s">
        <v>241</v>
      </c>
      <c r="DQ111" s="266" t="s">
        <v>283</v>
      </c>
      <c r="DR111" s="252" t="e">
        <f>DS111*F111</f>
        <v>#REF!</v>
      </c>
      <c r="DS111" s="270" t="e">
        <f>CY111-DB111</f>
        <v>#REF!</v>
      </c>
      <c r="DT111" s="271" t="e">
        <f>DR111*H111</f>
        <v>#REF!</v>
      </c>
      <c r="DU111" s="269" t="str">
        <f>IF(ISNA(VLOOKUP($B111,'[79]Evaluasi Pesanan Jan- Feb'!$B:$BG,30,FALSE)),0,((VLOOKUP($B111,'[79]Evaluasi Pesanan Jan- Feb'!$B:$BG,30,FALSE))))</f>
        <v>Adanya Proses Migrasi Plant Bandung ke Banjaran sehingga penurunan PO diatur</v>
      </c>
      <c r="DV111" s="269" t="str">
        <f>IF(ISNA(VLOOKUP($B111,'[79]Evaluasi Pesanan Jan- Feb'!$B:$BG,41,FALSE)),0,((VLOOKUP($B111,'[79]Evaluasi Pesanan Jan- Feb'!$B:$BG,41,FALSE))))</f>
        <v>Antri Proses Granulasi karena baru dilakukan 1 shift dan proses migrasi baru bisa berjalan MG-1 Februari</v>
      </c>
    </row>
    <row r="112" spans="1:126" s="223" customFormat="1" ht="70" customHeight="1" x14ac:dyDescent="0.2">
      <c r="A112" s="237">
        <f t="shared" si="64"/>
        <v>109</v>
      </c>
      <c r="B112" s="237">
        <v>11000259</v>
      </c>
      <c r="C112" s="407" t="s">
        <v>159</v>
      </c>
      <c r="D112" s="239" t="s">
        <v>236</v>
      </c>
      <c r="E112" s="240">
        <v>100</v>
      </c>
      <c r="F112" s="240">
        <v>25454</v>
      </c>
      <c r="G112" s="265" t="s">
        <v>56</v>
      </c>
      <c r="H112" s="242">
        <v>8804</v>
      </c>
      <c r="I112" s="243">
        <f>IF(ISNA(VLOOKUP($B112,'[74]Pesanan '!$A:$AE,28,FALSE)),0,((VLOOKUP($B112,'[74]Pesanan '!$A:$AE,28,FALSE))))</f>
        <v>560924</v>
      </c>
      <c r="J112" s="243">
        <f t="shared" si="122"/>
        <v>22.486502261783162</v>
      </c>
      <c r="K112" s="243">
        <f>IF(ISNA(VLOOKUP($B112,'[74]Pesanan '!$A:$AE,29,FALSE)),0,((VLOOKUP($B112,'[74]Pesanan '!$A:$AE,29,FALSE))))</f>
        <v>4938374896</v>
      </c>
      <c r="L112" s="243">
        <f>IF(ISNA(VLOOKUP($B112,'[74]Pesanan '!$A:$AE,30,FALSE)),0,((VLOOKUP($B112,'[74]Pesanan '!$A:$AE,30,FALSE))))</f>
        <v>535978</v>
      </c>
      <c r="M112" s="243">
        <f t="shared" si="123"/>
        <v>21.486458966394764</v>
      </c>
      <c r="N112" s="243">
        <f>IF(ISNA(VLOOKUP($B112,'[74]Pesanan '!$A:$AE,31,FALSE)),0,((VLOOKUP($B112,'[74]Pesanan '!$A:$AE,31,FALSE))))</f>
        <v>4718750312</v>
      </c>
      <c r="O112" s="243">
        <f>IF(ISNA(VLOOKUP($B112,'[75]Rekap Realisasi Jan- Okt'!$A:$E,4,FALSE)),0,((VLOOKUP($B112,'[75]Rekap Realisasi Jan- Okt'!$A:$E,4,FALSE))))</f>
        <v>441976</v>
      </c>
      <c r="P112" s="243">
        <f t="shared" si="106"/>
        <v>17.718076466070048</v>
      </c>
      <c r="Q112" s="243">
        <f>IF(ISNA(VLOOKUP($B112,'[75]Rekap Realisasi Jan- Okt'!$A:$E,5,FALSE)),0,((VLOOKUP($B112,'[75]Rekap Realisasi Jan- Okt'!$A:$E,5,FALSE))))</f>
        <v>3891156704</v>
      </c>
      <c r="R112" s="243">
        <f t="shared" si="127"/>
        <v>94002</v>
      </c>
      <c r="S112" s="243">
        <f t="shared" si="128"/>
        <v>3.7683825003247158</v>
      </c>
      <c r="T112" s="243">
        <f t="shared" si="129"/>
        <v>827593608</v>
      </c>
      <c r="U112" s="244">
        <f t="shared" si="130"/>
        <v>0.82461593572870528</v>
      </c>
      <c r="V112" s="243">
        <f t="shared" si="96"/>
        <v>118948</v>
      </c>
      <c r="W112" s="243">
        <f t="shared" si="97"/>
        <v>4.7684257957131138</v>
      </c>
      <c r="X112" s="243">
        <f t="shared" si="98"/>
        <v>1047218192</v>
      </c>
      <c r="Y112" s="244">
        <f t="shared" si="75"/>
        <v>0.78794275160271265</v>
      </c>
      <c r="Z112" s="268" t="s">
        <v>384</v>
      </c>
      <c r="AA112" s="249">
        <f>$AB112*($F112*0.98)</f>
        <v>24944.92</v>
      </c>
      <c r="AB112" s="286">
        <v>1</v>
      </c>
      <c r="AC112" s="249">
        <f>$AA112*$H112</f>
        <v>219615075.67999998</v>
      </c>
      <c r="AD112" s="268" t="s">
        <v>281</v>
      </c>
      <c r="AE112" s="249">
        <f>$AF112*$F112*0.98</f>
        <v>74834.759999999995</v>
      </c>
      <c r="AF112" s="249">
        <v>3</v>
      </c>
      <c r="AG112" s="249">
        <f>$AE112*$H112</f>
        <v>658845227.03999996</v>
      </c>
      <c r="AH112" s="245" t="s">
        <v>241</v>
      </c>
      <c r="AI112" s="245" t="s">
        <v>241</v>
      </c>
      <c r="AJ112" s="245" t="s">
        <v>241</v>
      </c>
      <c r="AK112" s="245" t="s">
        <v>241</v>
      </c>
      <c r="AL112" s="245" t="s">
        <v>241</v>
      </c>
      <c r="AM112" s="245" t="s">
        <v>241</v>
      </c>
      <c r="AN112" s="245" t="s">
        <v>241</v>
      </c>
      <c r="AO112" s="245" t="s">
        <v>241</v>
      </c>
      <c r="AP112" s="268" t="s">
        <v>281</v>
      </c>
      <c r="AQ112" s="249">
        <f>AR112*(F112*0.98)</f>
        <v>99779.68</v>
      </c>
      <c r="AR112" s="249">
        <v>4</v>
      </c>
      <c r="AS112" s="249">
        <f>AQ112*H112</f>
        <v>878460302.71999991</v>
      </c>
      <c r="AT112" s="245" t="s">
        <v>241</v>
      </c>
      <c r="AU112" s="245" t="s">
        <v>241</v>
      </c>
      <c r="AV112" s="245" t="s">
        <v>241</v>
      </c>
      <c r="AW112" s="245" t="s">
        <v>241</v>
      </c>
      <c r="AX112" s="245" t="s">
        <v>241</v>
      </c>
      <c r="AY112" s="245" t="s">
        <v>241</v>
      </c>
      <c r="AZ112" s="245" t="s">
        <v>241</v>
      </c>
      <c r="BA112" s="245" t="s">
        <v>241</v>
      </c>
      <c r="BB112" s="266" t="s">
        <v>385</v>
      </c>
      <c r="BC112" s="267">
        <f>R112</f>
        <v>94002</v>
      </c>
      <c r="BD112" s="243">
        <f>BC112/($F112*0.98)</f>
        <v>3.7683825003247158</v>
      </c>
      <c r="BE112" s="267">
        <f>T112</f>
        <v>827593608</v>
      </c>
      <c r="BF112" s="245" t="s">
        <v>241</v>
      </c>
      <c r="BG112" s="245" t="s">
        <v>241</v>
      </c>
      <c r="BH112" s="245" t="s">
        <v>241</v>
      </c>
      <c r="BI112" s="245" t="s">
        <v>241</v>
      </c>
      <c r="BJ112" s="249" t="s">
        <v>241</v>
      </c>
      <c r="BK112" s="249" t="s">
        <v>241</v>
      </c>
      <c r="BL112" s="249" t="s">
        <v>241</v>
      </c>
      <c r="BM112" s="249" t="s">
        <v>241</v>
      </c>
      <c r="BN112" s="249" t="s">
        <v>256</v>
      </c>
      <c r="BO112" s="249">
        <f>R112</f>
        <v>94002</v>
      </c>
      <c r="BP112" s="249">
        <f>S112</f>
        <v>3.7683825003247158</v>
      </c>
      <c r="BQ112" s="249">
        <f>T112</f>
        <v>827593608</v>
      </c>
      <c r="BR112" s="249" t="s">
        <v>241</v>
      </c>
      <c r="BS112" s="249" t="s">
        <v>241</v>
      </c>
      <c r="BT112" s="249" t="s">
        <v>241</v>
      </c>
      <c r="BU112" s="249" t="s">
        <v>241</v>
      </c>
      <c r="BV112" s="249" t="s">
        <v>241</v>
      </c>
      <c r="BW112" s="249" t="s">
        <v>241</v>
      </c>
      <c r="BX112" s="249" t="s">
        <v>241</v>
      </c>
      <c r="BY112" s="249" t="s">
        <v>241</v>
      </c>
      <c r="BZ112" s="249" t="s">
        <v>386</v>
      </c>
      <c r="CA112" s="250">
        <f>R112</f>
        <v>94002</v>
      </c>
      <c r="CB112" s="250">
        <f>S112</f>
        <v>3.7683825003247158</v>
      </c>
      <c r="CC112" s="250">
        <f>T112</f>
        <v>827593608</v>
      </c>
      <c r="CD112" s="249" t="s">
        <v>241</v>
      </c>
      <c r="CE112" s="249" t="s">
        <v>241</v>
      </c>
      <c r="CF112" s="249" t="s">
        <v>241</v>
      </c>
      <c r="CG112" s="249" t="s">
        <v>241</v>
      </c>
      <c r="CH112" s="243">
        <f>IF(ISNA(VLOOKUP($B112,[76]Sheet3!$B:$H,6,FALSE)),0,((VLOOKUP($B112,[76]Sheet3!$B:$H,6,FALSE))))</f>
        <v>243022</v>
      </c>
      <c r="CI112" s="243">
        <f t="shared" si="111"/>
        <v>9.5474974463738516</v>
      </c>
      <c r="CJ112" s="243">
        <f>IF(ISNA(VLOOKUP($B112,[76]Sheet3!$B:$H,7,FALSE)),0,((VLOOKUP($B112,[76]Sheet3!$B:$H,7,FALSE))))</f>
        <v>2139565688</v>
      </c>
      <c r="CK112" s="244">
        <f t="shared" si="112"/>
        <v>0.4534178641660665</v>
      </c>
      <c r="CL112" s="249" t="s">
        <v>241</v>
      </c>
      <c r="CM112" s="249">
        <f t="shared" si="113"/>
        <v>0</v>
      </c>
      <c r="CN112" s="249">
        <v>0</v>
      </c>
      <c r="CO112" s="249">
        <f t="shared" si="114"/>
        <v>0</v>
      </c>
      <c r="CP112" s="249" t="s">
        <v>241</v>
      </c>
      <c r="CQ112" s="250">
        <f t="shared" si="115"/>
        <v>0</v>
      </c>
      <c r="CR112" s="249">
        <v>0</v>
      </c>
      <c r="CS112" s="251">
        <f t="shared" si="116"/>
        <v>0</v>
      </c>
      <c r="CT112" s="249" t="s">
        <v>241</v>
      </c>
      <c r="CU112" s="252">
        <f t="shared" si="117"/>
        <v>0</v>
      </c>
      <c r="CV112" s="249">
        <v>0</v>
      </c>
      <c r="CW112" s="253">
        <f t="shared" si="118"/>
        <v>0</v>
      </c>
      <c r="CX112" s="243">
        <f>IF(ISNA(VLOOKUP($B112,'[77]Jan- Mei'!$B:$F,4,FALSE)),0,((VLOOKUP($B112,'[77]Jan- Mei'!$B:$F,4,FALSE))))</f>
        <v>336410</v>
      </c>
      <c r="CY112" s="243">
        <f t="shared" si="119"/>
        <v>13.216390351221811</v>
      </c>
      <c r="CZ112" s="243">
        <f>IF(ISNA(VLOOKUP($B112,'[77]Jan- Mei'!$B:$F,5,FALSE)),0,((VLOOKUP($B112,'[77]Jan- Mei'!$B:$F,5,FALSE))))</f>
        <v>2961753640</v>
      </c>
      <c r="DA112" s="243" t="e">
        <f>IF(ISNA(VLOOKUP($B112,#REF!,6,FALSE)),0,((VLOOKUP($B112,#REF!,6,FALSE))))</f>
        <v>#REF!</v>
      </c>
      <c r="DB112" s="243" t="e">
        <f t="shared" si="120"/>
        <v>#REF!</v>
      </c>
      <c r="DC112" s="243" t="e">
        <f>IF(ISNA(VLOOKUP($B112,#REF!,7,FALSE)),0,((VLOOKUP($B112,#REF!,7,FALSE))))</f>
        <v>#REF!</v>
      </c>
      <c r="DD112" s="244" t="e">
        <f t="shared" si="121"/>
        <v>#REF!</v>
      </c>
      <c r="DE112" s="254" t="str">
        <f>IF(ISNA(VLOOKUP($B112,'[78]REAL SD BULAN'!$B:$AD,18,FALSE)),0,((VLOOKUP($B112,'[78]REAL SD BULAN'!$B:$AD,18,FALSE))))</f>
        <v>-</v>
      </c>
      <c r="DF112" s="249">
        <f>IF(ISNA(VLOOKUP($B112,'[78]REAL SD BULAN'!$B:$AD,19,FALSE)),0,((VLOOKUP($B112,'[78]REAL SD BULAN'!$B:$AD,19,FALSE))))</f>
        <v>0</v>
      </c>
      <c r="DG112" s="249">
        <f>IF(ISNA(VLOOKUP($B112,'[78]REAL SD BULAN'!$B:$AD,20,FALSE)),0,((VLOOKUP($B112,'[78]REAL SD BULAN'!$B:$AD,20,FALSE))))</f>
        <v>0</v>
      </c>
      <c r="DH112" s="249">
        <f>IF(ISNA(VLOOKUP($B112,'[78]REAL SD BULAN'!$B:$AD,21,FALSE)),0,((VLOOKUP($B112,'[78]REAL SD BULAN'!$B:$AD,21,FALSE))))</f>
        <v>0</v>
      </c>
      <c r="DI112" s="249" t="s">
        <v>241</v>
      </c>
      <c r="DJ112" s="249">
        <f t="shared" si="126"/>
        <v>0</v>
      </c>
      <c r="DK112" s="249">
        <v>0</v>
      </c>
      <c r="DL112" s="249">
        <v>0</v>
      </c>
      <c r="DM112" s="249" t="s">
        <v>241</v>
      </c>
      <c r="DN112" s="249">
        <f>DO112*CV112</f>
        <v>0</v>
      </c>
      <c r="DO112" s="249">
        <v>0</v>
      </c>
      <c r="DP112" s="249">
        <v>0</v>
      </c>
      <c r="DQ112" s="249" t="s">
        <v>241</v>
      </c>
      <c r="DR112" s="249">
        <f>DS112*CZ112</f>
        <v>0</v>
      </c>
      <c r="DS112" s="249">
        <v>0</v>
      </c>
      <c r="DT112" s="249">
        <v>0</v>
      </c>
      <c r="DU112" s="269" t="str">
        <f>IF(ISNA(VLOOKUP($B112,'[79]Evaluasi Pesanan Jan- Feb'!$B:$BG,30,FALSE)),0,((VLOOKUP($B112,'[79]Evaluasi Pesanan Jan- Feb'!$B:$BG,30,FALSE))))</f>
        <v xml:space="preserve">Adanya kekurangan bahan baku pembantu POvidon K30 baru datang 26 jan 2021 </v>
      </c>
      <c r="DV112" s="269" t="str">
        <f>IF(ISNA(VLOOKUP($B112,'[79]Evaluasi Pesanan Jan- Feb'!$B:$BG,41,FALSE)),0,((VLOOKUP($B112,'[79]Evaluasi Pesanan Jan- Feb'!$B:$BG,41,FALSE))))</f>
        <v>Antri Proses Striping</v>
      </c>
    </row>
    <row r="113" spans="1:126" s="221" customFormat="1" ht="42" x14ac:dyDescent="0.2">
      <c r="A113" s="237">
        <f t="shared" si="64"/>
        <v>110</v>
      </c>
      <c r="B113" s="257">
        <v>11000397</v>
      </c>
      <c r="C113" s="406" t="s">
        <v>441</v>
      </c>
      <c r="D113" s="259" t="s">
        <v>236</v>
      </c>
      <c r="E113" s="260">
        <v>100</v>
      </c>
      <c r="F113" s="260">
        <v>2600</v>
      </c>
      <c r="G113" s="241" t="s">
        <v>56</v>
      </c>
      <c r="H113" s="242">
        <v>19805</v>
      </c>
      <c r="I113" s="243">
        <f>IF(ISNA(VLOOKUP($B113,'[74]Pesanan '!$A:$AE,28,FALSE)),0,((VLOOKUP($B113,'[74]Pesanan '!$A:$AE,28,FALSE))))</f>
        <v>276312</v>
      </c>
      <c r="J113" s="243">
        <f t="shared" si="122"/>
        <v>108.44270015698586</v>
      </c>
      <c r="K113" s="243">
        <f>IF(ISNA(VLOOKUP($B113,'[74]Pesanan '!$A:$AE,29,FALSE)),0,((VLOOKUP($B113,'[74]Pesanan '!$A:$AE,29,FALSE))))</f>
        <v>5472359160</v>
      </c>
      <c r="L113" s="243">
        <f>IF(ISNA(VLOOKUP($B113,'[74]Pesanan '!$A:$AE,30,FALSE)),0,((VLOOKUP($B113,'[74]Pesanan '!$A:$AE,30,FALSE))))</f>
        <v>215160</v>
      </c>
      <c r="M113" s="243">
        <f t="shared" si="123"/>
        <v>84.442700156985865</v>
      </c>
      <c r="N113" s="243">
        <f>IF(ISNA(VLOOKUP($B113,'[74]Pesanan '!$A:$AE,31,FALSE)),0,((VLOOKUP($B113,'[74]Pesanan '!$A:$AE,31,FALSE))))</f>
        <v>4261243800</v>
      </c>
      <c r="O113" s="243">
        <f>IF(ISNA(VLOOKUP($B113,'[75]Rekap Realisasi Jan- Okt'!$A:$E,4,FALSE)),0,((VLOOKUP($B113,'[75]Rekap Realisasi Jan- Okt'!$A:$E,4,FALSE))))</f>
        <v>224327</v>
      </c>
      <c r="P113" s="243">
        <f t="shared" si="106"/>
        <v>88.040423861852432</v>
      </c>
      <c r="Q113" s="243">
        <f>IF(ISNA(VLOOKUP($B113,'[75]Rekap Realisasi Jan- Okt'!$A:$E,5,FALSE)),0,((VLOOKUP($B113,'[75]Rekap Realisasi Jan- Okt'!$A:$E,5,FALSE))))</f>
        <v>4442796235</v>
      </c>
      <c r="R113" s="243">
        <f t="shared" si="127"/>
        <v>-9167</v>
      </c>
      <c r="S113" s="243">
        <f t="shared" si="128"/>
        <v>-3.5977237048665671</v>
      </c>
      <c r="T113" s="243">
        <f t="shared" si="129"/>
        <v>-181552435</v>
      </c>
      <c r="U113" s="244">
        <f t="shared" si="130"/>
        <v>1.0426055028815766</v>
      </c>
      <c r="V113" s="243">
        <f t="shared" si="96"/>
        <v>51985</v>
      </c>
      <c r="W113" s="243">
        <f t="shared" si="97"/>
        <v>20.402276295133433</v>
      </c>
      <c r="X113" s="243">
        <f t="shared" si="98"/>
        <v>1029562925</v>
      </c>
      <c r="Y113" s="244">
        <f t="shared" si="75"/>
        <v>0.81186122933495464</v>
      </c>
      <c r="Z113" s="245" t="s">
        <v>241</v>
      </c>
      <c r="AA113" s="245" t="s">
        <v>241</v>
      </c>
      <c r="AB113" s="245" t="s">
        <v>241</v>
      </c>
      <c r="AC113" s="245" t="s">
        <v>241</v>
      </c>
      <c r="AD113" s="245" t="s">
        <v>241</v>
      </c>
      <c r="AE113" s="245" t="s">
        <v>241</v>
      </c>
      <c r="AF113" s="245" t="s">
        <v>241</v>
      </c>
      <c r="AG113" s="245" t="s">
        <v>241</v>
      </c>
      <c r="AH113" s="245" t="s">
        <v>241</v>
      </c>
      <c r="AI113" s="245" t="s">
        <v>241</v>
      </c>
      <c r="AJ113" s="245" t="s">
        <v>241</v>
      </c>
      <c r="AK113" s="245" t="s">
        <v>241</v>
      </c>
      <c r="AL113" s="245" t="s">
        <v>241</v>
      </c>
      <c r="AM113" s="245" t="s">
        <v>241</v>
      </c>
      <c r="AN113" s="245" t="s">
        <v>241</v>
      </c>
      <c r="AO113" s="245" t="s">
        <v>241</v>
      </c>
      <c r="AP113" s="245" t="s">
        <v>241</v>
      </c>
      <c r="AQ113" s="245" t="s">
        <v>241</v>
      </c>
      <c r="AR113" s="245" t="s">
        <v>241</v>
      </c>
      <c r="AS113" s="245" t="s">
        <v>241</v>
      </c>
      <c r="AT113" s="245" t="s">
        <v>309</v>
      </c>
      <c r="AU113" s="249">
        <f>AV113*(F113*0.98)</f>
        <v>12740</v>
      </c>
      <c r="AV113" s="286">
        <v>5</v>
      </c>
      <c r="AW113" s="249">
        <f>AU113*H113</f>
        <v>252315700</v>
      </c>
      <c r="AX113" s="245" t="s">
        <v>241</v>
      </c>
      <c r="AY113" s="245" t="s">
        <v>241</v>
      </c>
      <c r="AZ113" s="245" t="s">
        <v>241</v>
      </c>
      <c r="BA113" s="245" t="s">
        <v>241</v>
      </c>
      <c r="BB113" s="245" t="s">
        <v>241</v>
      </c>
      <c r="BC113" s="245" t="s">
        <v>241</v>
      </c>
      <c r="BD113" s="245" t="s">
        <v>241</v>
      </c>
      <c r="BE113" s="245" t="s">
        <v>241</v>
      </c>
      <c r="BF113" s="245" t="s">
        <v>241</v>
      </c>
      <c r="BG113" s="245" t="s">
        <v>241</v>
      </c>
      <c r="BH113" s="245" t="s">
        <v>241</v>
      </c>
      <c r="BI113" s="245" t="s">
        <v>241</v>
      </c>
      <c r="BJ113" s="248" t="s">
        <v>442</v>
      </c>
      <c r="BK113" s="249">
        <f>R113</f>
        <v>-9167</v>
      </c>
      <c r="BL113" s="249">
        <f>S113</f>
        <v>-3.5977237048665671</v>
      </c>
      <c r="BM113" s="249">
        <f>T113</f>
        <v>-181552435</v>
      </c>
      <c r="BN113" s="249" t="s">
        <v>241</v>
      </c>
      <c r="BO113" s="249" t="s">
        <v>241</v>
      </c>
      <c r="BP113" s="249" t="s">
        <v>241</v>
      </c>
      <c r="BQ113" s="249" t="s">
        <v>241</v>
      </c>
      <c r="BR113" s="249" t="s">
        <v>241</v>
      </c>
      <c r="BS113" s="249" t="s">
        <v>241</v>
      </c>
      <c r="BT113" s="249" t="s">
        <v>241</v>
      </c>
      <c r="BU113" s="249" t="s">
        <v>241</v>
      </c>
      <c r="BV113" s="248" t="s">
        <v>442</v>
      </c>
      <c r="BW113" s="249">
        <f>R113</f>
        <v>-9167</v>
      </c>
      <c r="BX113" s="249">
        <f>S113</f>
        <v>-3.5977237048665671</v>
      </c>
      <c r="BY113" s="249">
        <f>T113</f>
        <v>-181552435</v>
      </c>
      <c r="BZ113" s="249" t="s">
        <v>241</v>
      </c>
      <c r="CA113" s="249" t="s">
        <v>241</v>
      </c>
      <c r="CB113" s="249" t="s">
        <v>241</v>
      </c>
      <c r="CC113" s="249" t="s">
        <v>241</v>
      </c>
      <c r="CD113" s="249" t="s">
        <v>241</v>
      </c>
      <c r="CE113" s="249" t="s">
        <v>241</v>
      </c>
      <c r="CF113" s="249" t="s">
        <v>241</v>
      </c>
      <c r="CG113" s="249" t="s">
        <v>241</v>
      </c>
      <c r="CH113" s="249" t="s">
        <v>241</v>
      </c>
      <c r="CI113" s="249" t="s">
        <v>241</v>
      </c>
      <c r="CJ113" s="243">
        <f>IF(ISNA(VLOOKUP($B113,[76]Sheet3!$B:$H,7,FALSE)),0,((VLOOKUP($B113,[76]Sheet3!$B:$H,7,FALSE))))</f>
        <v>0</v>
      </c>
      <c r="CK113" s="244">
        <f t="shared" si="112"/>
        <v>0</v>
      </c>
      <c r="CL113" s="249" t="s">
        <v>241</v>
      </c>
      <c r="CM113" s="249">
        <f t="shared" si="113"/>
        <v>0</v>
      </c>
      <c r="CN113" s="249">
        <v>0</v>
      </c>
      <c r="CO113" s="249">
        <f t="shared" si="114"/>
        <v>0</v>
      </c>
      <c r="CP113" s="249" t="s">
        <v>241</v>
      </c>
      <c r="CQ113" s="250">
        <f t="shared" si="115"/>
        <v>0</v>
      </c>
      <c r="CR113" s="249">
        <v>0</v>
      </c>
      <c r="CS113" s="251">
        <f t="shared" si="116"/>
        <v>0</v>
      </c>
      <c r="CT113" s="266" t="s">
        <v>283</v>
      </c>
      <c r="CU113" s="252">
        <f t="shared" si="117"/>
        <v>5200</v>
      </c>
      <c r="CV113" s="249">
        <v>2</v>
      </c>
      <c r="CW113" s="253">
        <f t="shared" si="118"/>
        <v>102986000</v>
      </c>
      <c r="CX113" s="243">
        <f>IF(ISNA(VLOOKUP($B113,'[77]Jan- Mei'!$B:$F,4,FALSE)),0,((VLOOKUP($B113,'[77]Jan- Mei'!$B:$F,4,FALSE))))</f>
        <v>30576</v>
      </c>
      <c r="CY113" s="243">
        <f t="shared" si="119"/>
        <v>11.76</v>
      </c>
      <c r="CZ113" s="243">
        <f>IF(ISNA(VLOOKUP($B113,'[77]Jan- Mei'!$B:$F,5,FALSE)),0,((VLOOKUP($B113,'[77]Jan- Mei'!$B:$F,5,FALSE))))</f>
        <v>605557680</v>
      </c>
      <c r="DA113" s="243" t="e">
        <f>IF(ISNA(VLOOKUP($B113,#REF!,6,FALSE)),0,((VLOOKUP($B113,#REF!,6,FALSE))))</f>
        <v>#REF!</v>
      </c>
      <c r="DB113" s="243" t="e">
        <f t="shared" si="120"/>
        <v>#REF!</v>
      </c>
      <c r="DC113" s="243" t="e">
        <f>IF(ISNA(VLOOKUP($B113,#REF!,7,FALSE)),0,((VLOOKUP($B113,#REF!,7,FALSE))))</f>
        <v>#REF!</v>
      </c>
      <c r="DD113" s="244" t="e">
        <f t="shared" si="121"/>
        <v>#REF!</v>
      </c>
      <c r="DE113" s="254" t="str">
        <f>IF(ISNA(VLOOKUP($B113,'[78]REAL SD BULAN'!$B:$AD,18,FALSE)),0,((VLOOKUP($B113,'[78]REAL SD BULAN'!$B:$AD,18,FALSE))))</f>
        <v>-</v>
      </c>
      <c r="DF113" s="249">
        <f>IF(ISNA(VLOOKUP($B113,'[78]REAL SD BULAN'!$B:$AD,19,FALSE)),0,((VLOOKUP($B113,'[78]REAL SD BULAN'!$B:$AD,19,FALSE))))</f>
        <v>0</v>
      </c>
      <c r="DG113" s="249">
        <f>IF(ISNA(VLOOKUP($B113,'[78]REAL SD BULAN'!$B:$AD,20,FALSE)),0,((VLOOKUP($B113,'[78]REAL SD BULAN'!$B:$AD,20,FALSE))))</f>
        <v>0</v>
      </c>
      <c r="DH113" s="249">
        <f>IF(ISNA(VLOOKUP($B113,'[78]REAL SD BULAN'!$B:$AD,21,FALSE)),0,((VLOOKUP($B113,'[78]REAL SD BULAN'!$B:$AD,21,FALSE))))</f>
        <v>0</v>
      </c>
      <c r="DI113" s="249" t="s">
        <v>241</v>
      </c>
      <c r="DJ113" s="249">
        <f t="shared" si="126"/>
        <v>0</v>
      </c>
      <c r="DK113" s="249">
        <v>0</v>
      </c>
      <c r="DL113" s="249">
        <v>0</v>
      </c>
      <c r="DM113" s="266" t="s">
        <v>443</v>
      </c>
      <c r="DN113" s="250">
        <f>DO113*F113</f>
        <v>7800</v>
      </c>
      <c r="DO113" s="251">
        <v>3</v>
      </c>
      <c r="DP113" s="251">
        <f>DN113*H113</f>
        <v>154479000</v>
      </c>
      <c r="DQ113" s="266" t="s">
        <v>283</v>
      </c>
      <c r="DR113" s="252" t="e">
        <f>DS113*F113</f>
        <v>#REF!</v>
      </c>
      <c r="DS113" s="270" t="e">
        <f>CY113-DB113</f>
        <v>#REF!</v>
      </c>
      <c r="DT113" s="271" t="e">
        <f>DR113*H113</f>
        <v>#REF!</v>
      </c>
      <c r="DU113" s="269" t="str">
        <f>IF(ISNA(VLOOKUP($B113,'[79]Evaluasi Pesanan Jan- Feb'!$B:$BG,30,FALSE)),0,((VLOOKUP($B113,'[79]Evaluasi Pesanan Jan- Feb'!$B:$BG,30,FALSE))))</f>
        <v>Belum Di lakukan Trial dengan Fasilitas Plant Banjaran masih tahap persiapan Dok</v>
      </c>
      <c r="DV113" s="269" t="str">
        <f>IF(ISNA(VLOOKUP($B113,'[79]Evaluasi Pesanan Jan- Feb'!$B:$BG,41,FALSE)),0,((VLOOKUP($B113,'[79]Evaluasi Pesanan Jan- Feb'!$B:$BG,41,FALSE))))</f>
        <v>Belum Di lakukan Trial dengan Fasilitas Plant Banjaran masih tahap persiapan Dok</v>
      </c>
    </row>
    <row r="114" spans="1:126" s="223" customFormat="1" ht="32" customHeight="1" x14ac:dyDescent="0.2">
      <c r="A114" s="237">
        <f t="shared" si="64"/>
        <v>111</v>
      </c>
      <c r="B114" s="257">
        <v>11000225</v>
      </c>
      <c r="C114" s="404" t="s">
        <v>134</v>
      </c>
      <c r="D114" s="259" t="s">
        <v>236</v>
      </c>
      <c r="E114" s="260">
        <v>100</v>
      </c>
      <c r="F114" s="260">
        <v>4307</v>
      </c>
      <c r="G114" s="241" t="s">
        <v>56</v>
      </c>
      <c r="H114" s="242">
        <v>27963</v>
      </c>
      <c r="I114" s="243">
        <f>IF(ISNA(VLOOKUP($B114,'[74]Pesanan '!$A:$AE,28,FALSE)),0,((VLOOKUP($B114,'[74]Pesanan '!$A:$AE,28,FALSE))))</f>
        <v>69953</v>
      </c>
      <c r="J114" s="243">
        <f t="shared" si="122"/>
        <v>16.573162815160892</v>
      </c>
      <c r="K114" s="243">
        <f>IF(ISNA(VLOOKUP($B114,'[74]Pesanan '!$A:$AE,29,FALSE)),0,((VLOOKUP($B114,'[74]Pesanan '!$A:$AE,29,FALSE))))</f>
        <v>1956095739</v>
      </c>
      <c r="L114" s="243">
        <f>IF(ISNA(VLOOKUP($B114,'[74]Pesanan '!$A:$AE,30,FALSE)),0,((VLOOKUP($B114,'[74]Pesanan '!$A:$AE,30,FALSE))))</f>
        <v>57290</v>
      </c>
      <c r="M114" s="243">
        <f t="shared" si="123"/>
        <v>13.573063309372973</v>
      </c>
      <c r="N114" s="243">
        <f>IF(ISNA(VLOOKUP($B114,'[74]Pesanan '!$A:$AE,31,FALSE)),0,((VLOOKUP($B114,'[74]Pesanan '!$A:$AE,31,FALSE))))</f>
        <v>1602000270</v>
      </c>
      <c r="O114" s="243">
        <f>IF(ISNA(VLOOKUP($B114,'[75]Rekap Realisasi Jan- Okt'!$A:$E,4,FALSE)),0,((VLOOKUP($B114,'[75]Rekap Realisasi Jan- Okt'!$A:$E,4,FALSE))))</f>
        <v>57339</v>
      </c>
      <c r="P114" s="243">
        <f t="shared" si="106"/>
        <v>13.584672317963639</v>
      </c>
      <c r="Q114" s="243">
        <f>IF(ISNA(VLOOKUP($B114,'[75]Rekap Realisasi Jan- Okt'!$A:$E,5,FALSE)),0,((VLOOKUP($B114,'[75]Rekap Realisasi Jan- Okt'!$A:$E,5,FALSE))))</f>
        <v>1603370457</v>
      </c>
      <c r="R114" s="243">
        <f t="shared" si="127"/>
        <v>-49</v>
      </c>
      <c r="S114" s="243">
        <f t="shared" si="128"/>
        <v>-1.1609008590665937E-2</v>
      </c>
      <c r="T114" s="243">
        <f t="shared" si="129"/>
        <v>-1370187</v>
      </c>
      <c r="U114" s="244">
        <f t="shared" si="130"/>
        <v>1.0008552976086578</v>
      </c>
      <c r="V114" s="243">
        <f t="shared" si="96"/>
        <v>12614</v>
      </c>
      <c r="W114" s="243">
        <f t="shared" si="97"/>
        <v>2.9884904971972528</v>
      </c>
      <c r="X114" s="243">
        <f t="shared" si="98"/>
        <v>352725282</v>
      </c>
      <c r="Y114" s="244">
        <f t="shared" si="75"/>
        <v>0.81967892727974501</v>
      </c>
      <c r="Z114" s="245" t="s">
        <v>241</v>
      </c>
      <c r="AA114" s="245" t="s">
        <v>241</v>
      </c>
      <c r="AB114" s="245" t="s">
        <v>241</v>
      </c>
      <c r="AC114" s="245" t="s">
        <v>241</v>
      </c>
      <c r="AD114" s="245" t="s">
        <v>241</v>
      </c>
      <c r="AE114" s="245" t="s">
        <v>241</v>
      </c>
      <c r="AF114" s="245" t="s">
        <v>241</v>
      </c>
      <c r="AG114" s="245" t="s">
        <v>241</v>
      </c>
      <c r="AH114" s="245" t="s">
        <v>241</v>
      </c>
      <c r="AI114" s="245" t="s">
        <v>241</v>
      </c>
      <c r="AJ114" s="245" t="s">
        <v>241</v>
      </c>
      <c r="AK114" s="245" t="s">
        <v>241</v>
      </c>
      <c r="AL114" s="245" t="s">
        <v>241</v>
      </c>
      <c r="AM114" s="245" t="s">
        <v>241</v>
      </c>
      <c r="AN114" s="245" t="s">
        <v>241</v>
      </c>
      <c r="AO114" s="245" t="s">
        <v>241</v>
      </c>
      <c r="AP114" s="245" t="s">
        <v>241</v>
      </c>
      <c r="AQ114" s="245" t="s">
        <v>241</v>
      </c>
      <c r="AR114" s="245" t="s">
        <v>241</v>
      </c>
      <c r="AS114" s="245" t="s">
        <v>241</v>
      </c>
      <c r="AT114" s="245" t="s">
        <v>241</v>
      </c>
      <c r="AU114" s="245" t="s">
        <v>241</v>
      </c>
      <c r="AV114" s="245" t="s">
        <v>241</v>
      </c>
      <c r="AW114" s="245" t="s">
        <v>241</v>
      </c>
      <c r="AX114" s="245" t="s">
        <v>241</v>
      </c>
      <c r="AY114" s="245" t="s">
        <v>241</v>
      </c>
      <c r="AZ114" s="245" t="s">
        <v>241</v>
      </c>
      <c r="BA114" s="245" t="s">
        <v>241</v>
      </c>
      <c r="BB114" s="246" t="s">
        <v>361</v>
      </c>
      <c r="BC114" s="267">
        <f>R114</f>
        <v>-49</v>
      </c>
      <c r="BD114" s="243">
        <f>BC114/($F114*0.98)</f>
        <v>-1.1609008590666358E-2</v>
      </c>
      <c r="BE114" s="267">
        <f>T114</f>
        <v>-1370187</v>
      </c>
      <c r="BF114" s="245" t="s">
        <v>241</v>
      </c>
      <c r="BG114" s="245" t="s">
        <v>241</v>
      </c>
      <c r="BH114" s="245" t="s">
        <v>241</v>
      </c>
      <c r="BI114" s="245" t="s">
        <v>241</v>
      </c>
      <c r="BJ114" s="249" t="s">
        <v>241</v>
      </c>
      <c r="BK114" s="249" t="s">
        <v>241</v>
      </c>
      <c r="BL114" s="249" t="s">
        <v>241</v>
      </c>
      <c r="BM114" s="249" t="s">
        <v>241</v>
      </c>
      <c r="BN114" s="249" t="s">
        <v>362</v>
      </c>
      <c r="BO114" s="249">
        <f t="shared" ref="BO114:BQ115" si="132">R114</f>
        <v>-49</v>
      </c>
      <c r="BP114" s="249">
        <f t="shared" si="132"/>
        <v>-1.1609008590665937E-2</v>
      </c>
      <c r="BQ114" s="249">
        <f t="shared" si="132"/>
        <v>-1370187</v>
      </c>
      <c r="BR114" s="249" t="s">
        <v>241</v>
      </c>
      <c r="BS114" s="249" t="s">
        <v>241</v>
      </c>
      <c r="BT114" s="249" t="s">
        <v>241</v>
      </c>
      <c r="BU114" s="249" t="s">
        <v>241</v>
      </c>
      <c r="BV114" s="249" t="s">
        <v>241</v>
      </c>
      <c r="BW114" s="249" t="s">
        <v>241</v>
      </c>
      <c r="BX114" s="249" t="s">
        <v>241</v>
      </c>
      <c r="BY114" s="249" t="s">
        <v>241</v>
      </c>
      <c r="BZ114" s="249" t="s">
        <v>362</v>
      </c>
      <c r="CA114" s="250">
        <f>R114</f>
        <v>-49</v>
      </c>
      <c r="CB114" s="250">
        <f>S114</f>
        <v>-1.1609008590665937E-2</v>
      </c>
      <c r="CC114" s="250">
        <f>T114</f>
        <v>-1370187</v>
      </c>
      <c r="CD114" s="249" t="s">
        <v>241</v>
      </c>
      <c r="CE114" s="249" t="s">
        <v>241</v>
      </c>
      <c r="CF114" s="249" t="s">
        <v>241</v>
      </c>
      <c r="CG114" s="249" t="s">
        <v>241</v>
      </c>
      <c r="CH114" s="243">
        <f>IF(ISNA(VLOOKUP($B114,[76]Sheet3!$B:$H,6,FALSE)),0,((VLOOKUP($B114,[76]Sheet3!$B:$H,6,FALSE))))</f>
        <v>16490</v>
      </c>
      <c r="CI114" s="243">
        <f t="shared" ref="CI114:CI144" si="133">CH114/F114</f>
        <v>3.8286510332017647</v>
      </c>
      <c r="CJ114" s="243">
        <f>IF(ISNA(VLOOKUP($B114,[76]Sheet3!$B:$H,7,FALSE)),0,((VLOOKUP($B114,[76]Sheet3!$B:$H,7,FALSE))))</f>
        <v>461109870</v>
      </c>
      <c r="CK114" s="244">
        <f t="shared" si="112"/>
        <v>0.28783382789317508</v>
      </c>
      <c r="CL114" s="261" t="s">
        <v>363</v>
      </c>
      <c r="CM114" s="249">
        <f t="shared" si="113"/>
        <v>17228</v>
      </c>
      <c r="CN114" s="249">
        <v>4</v>
      </c>
      <c r="CO114" s="249">
        <f t="shared" si="114"/>
        <v>481746564</v>
      </c>
      <c r="CP114" s="249" t="s">
        <v>241</v>
      </c>
      <c r="CQ114" s="250">
        <f t="shared" si="115"/>
        <v>0</v>
      </c>
      <c r="CR114" s="249">
        <v>0</v>
      </c>
      <c r="CS114" s="251">
        <f t="shared" si="116"/>
        <v>0</v>
      </c>
      <c r="CT114" s="249" t="s">
        <v>241</v>
      </c>
      <c r="CU114" s="252">
        <f t="shared" si="117"/>
        <v>0</v>
      </c>
      <c r="CV114" s="249">
        <v>0</v>
      </c>
      <c r="CW114" s="253">
        <f t="shared" si="118"/>
        <v>0</v>
      </c>
      <c r="CX114" s="243">
        <f>IF(ISNA(VLOOKUP($B114,'[77]Jan- Mei'!$B:$F,4,FALSE)),0,((VLOOKUP($B114,'[77]Jan- Mei'!$B:$F,4,FALSE))))</f>
        <v>39200</v>
      </c>
      <c r="CY114" s="243">
        <f t="shared" si="119"/>
        <v>9.1014627350824231</v>
      </c>
      <c r="CZ114" s="243">
        <f>IF(ISNA(VLOOKUP($B114,'[77]Jan- Mei'!$B:$F,5,FALSE)),0,((VLOOKUP($B114,'[77]Jan- Mei'!$B:$F,5,FALSE))))</f>
        <v>1096149600</v>
      </c>
      <c r="DA114" s="243" t="e">
        <f>IF(ISNA(VLOOKUP($B114,#REF!,6,FALSE)),0,((VLOOKUP($B114,#REF!,6,FALSE))))</f>
        <v>#REF!</v>
      </c>
      <c r="DB114" s="243" t="e">
        <f t="shared" si="120"/>
        <v>#REF!</v>
      </c>
      <c r="DC114" s="243" t="e">
        <f>IF(ISNA(VLOOKUP($B114,#REF!,7,FALSE)),0,((VLOOKUP($B114,#REF!,7,FALSE))))</f>
        <v>#REF!</v>
      </c>
      <c r="DD114" s="244" t="e">
        <f t="shared" si="121"/>
        <v>#REF!</v>
      </c>
      <c r="DE114" s="288" t="str">
        <f>IF(ISNA(VLOOKUP($B114,'[78]REAL SD BULAN'!$B:$AD,18,FALSE)),0,((VLOOKUP($B114,'[78]REAL SD BULAN'!$B:$AD,18,FALSE))))</f>
        <v xml:space="preserve">Bahan baku SSG baru datang Per. 25 Maret 2021, sehingga proses baru bulan april </v>
      </c>
      <c r="DF114" s="249">
        <f>IF(ISNA(VLOOKUP($B114,'[78]REAL SD BULAN'!$B:$AD,19,FALSE)),0,((VLOOKUP($B114,'[78]REAL SD BULAN'!$B:$AD,19,FALSE))))</f>
        <v>17228</v>
      </c>
      <c r="DG114" s="249">
        <f>IF(ISNA(VLOOKUP($B114,'[78]REAL SD BULAN'!$B:$AD,20,FALSE)),0,((VLOOKUP($B114,'[78]REAL SD BULAN'!$B:$AD,20,FALSE))))</f>
        <v>4</v>
      </c>
      <c r="DH114" s="249">
        <f>IF(ISNA(VLOOKUP($B114,'[78]REAL SD BULAN'!$B:$AD,21,FALSE)),0,((VLOOKUP($B114,'[78]REAL SD BULAN'!$B:$AD,21,FALSE))))</f>
        <v>481746564</v>
      </c>
      <c r="DI114" s="249" t="s">
        <v>241</v>
      </c>
      <c r="DJ114" s="249" t="s">
        <v>241</v>
      </c>
      <c r="DK114" s="249">
        <f>DL114*CS114</f>
        <v>0</v>
      </c>
      <c r="DL114" s="249">
        <v>0</v>
      </c>
      <c r="DM114" s="248" t="s">
        <v>364</v>
      </c>
      <c r="DN114" s="250" t="e">
        <f>DO114*F114</f>
        <v>#REF!</v>
      </c>
      <c r="DO114" s="251" t="e">
        <f>CY114-DB114</f>
        <v>#REF!</v>
      </c>
      <c r="DP114" s="251" t="e">
        <f>DN114*H114</f>
        <v>#REF!</v>
      </c>
      <c r="DQ114" s="249" t="s">
        <v>241</v>
      </c>
      <c r="DR114" s="249" t="s">
        <v>241</v>
      </c>
      <c r="DS114" s="249" t="e">
        <f>DT114*DA114</f>
        <v>#REF!</v>
      </c>
      <c r="DT114" s="249">
        <v>0</v>
      </c>
      <c r="DU114" s="269" t="str">
        <f>IF(ISNA(VLOOKUP($B114,'[79]Evaluasi Pesanan Jan- Feb'!$B:$BG,30,FALSE)),0,((VLOOKUP($B114,'[79]Evaluasi Pesanan Jan- Feb'!$B:$BG,30,FALSE))))</f>
        <v xml:space="preserve">Adanya kekurangan bahan kemas dus baru datang </v>
      </c>
      <c r="DV114" s="269" t="str">
        <f>IF(ISNA(VLOOKUP($B114,'[79]Evaluasi Pesanan Jan- Feb'!$B:$BG,41,FALSE)),0,((VLOOKUP($B114,'[79]Evaluasi Pesanan Jan- Feb'!$B:$BG,41,FALSE))))</f>
        <v xml:space="preserve">Adanya kekurangan bahan kemas Dus </v>
      </c>
    </row>
    <row r="115" spans="1:126" s="221" customFormat="1" ht="42" x14ac:dyDescent="0.2">
      <c r="A115" s="237">
        <f t="shared" si="64"/>
        <v>112</v>
      </c>
      <c r="B115" s="294">
        <v>11002114</v>
      </c>
      <c r="C115" s="417" t="s">
        <v>503</v>
      </c>
      <c r="D115" s="259" t="s">
        <v>236</v>
      </c>
      <c r="E115" s="260">
        <v>100</v>
      </c>
      <c r="F115" s="260">
        <v>620</v>
      </c>
      <c r="G115" s="241" t="s">
        <v>56</v>
      </c>
      <c r="H115" s="242">
        <v>104000</v>
      </c>
      <c r="I115" s="243">
        <f>IF(ISNA(VLOOKUP($B115,'[74]Pesanan '!$A:$AE,28,FALSE)),0,((VLOOKUP($B115,'[74]Pesanan '!$A:$AE,28,FALSE))))</f>
        <v>5000</v>
      </c>
      <c r="J115" s="243">
        <f t="shared" si="122"/>
        <v>8.2290980908492433</v>
      </c>
      <c r="K115" s="243">
        <f>IF(ISNA(VLOOKUP($B115,'[74]Pesanan '!$A:$AE,29,FALSE)),0,((VLOOKUP($B115,'[74]Pesanan '!$A:$AE,29,FALSE))))</f>
        <v>1676590000</v>
      </c>
      <c r="L115" s="243">
        <f>IF(ISNA(VLOOKUP($B115,'[74]Pesanan '!$A:$AE,30,FALSE)),0,((VLOOKUP($B115,'[74]Pesanan '!$A:$AE,30,FALSE))))</f>
        <v>5000</v>
      </c>
      <c r="M115" s="243">
        <f t="shared" si="123"/>
        <v>8.2290980908492433</v>
      </c>
      <c r="N115" s="243">
        <f>IF(ISNA(VLOOKUP($B115,'[74]Pesanan '!$A:$AE,31,FALSE)),0,((VLOOKUP($B115,'[74]Pesanan '!$A:$AE,31,FALSE))))</f>
        <v>1676590000</v>
      </c>
      <c r="O115" s="243">
        <f>IF(ISNA(VLOOKUP($B115,'[75]Rekap Realisasi Jan- Okt'!$A:$E,4,FALSE)),0,((VLOOKUP($B115,'[75]Rekap Realisasi Jan- Okt'!$A:$E,4,FALSE))))</f>
        <v>4130</v>
      </c>
      <c r="P115" s="243">
        <f t="shared" si="106"/>
        <v>6.7972350230414742</v>
      </c>
      <c r="Q115" s="243">
        <f>IF(ISNA(VLOOKUP($B115,'[75]Rekap Realisasi Jan- Okt'!$A:$E,5,FALSE)),0,((VLOOKUP($B115,'[75]Rekap Realisasi Jan- Okt'!$A:$E,5,FALSE))))</f>
        <v>1384863340</v>
      </c>
      <c r="R115" s="243">
        <f t="shared" si="127"/>
        <v>870</v>
      </c>
      <c r="S115" s="243">
        <f t="shared" si="128"/>
        <v>1.4318630678077691</v>
      </c>
      <c r="T115" s="243">
        <f t="shared" si="129"/>
        <v>291726660</v>
      </c>
      <c r="U115" s="244">
        <f t="shared" si="130"/>
        <v>0.82599999999999996</v>
      </c>
      <c r="V115" s="243">
        <f t="shared" si="96"/>
        <v>870</v>
      </c>
      <c r="W115" s="243">
        <f t="shared" si="97"/>
        <v>1.4318630678077691</v>
      </c>
      <c r="X115" s="243">
        <f t="shared" si="98"/>
        <v>291726660</v>
      </c>
      <c r="Y115" s="244">
        <f t="shared" si="75"/>
        <v>0.82599999999999996</v>
      </c>
      <c r="Z115" s="268" t="s">
        <v>504</v>
      </c>
      <c r="AA115" s="249">
        <f>$AB115*($F115*0.98)</f>
        <v>607.6</v>
      </c>
      <c r="AB115" s="286">
        <v>1</v>
      </c>
      <c r="AC115" s="249">
        <f>$AA115*$H115</f>
        <v>63190400</v>
      </c>
      <c r="AD115" s="245" t="s">
        <v>241</v>
      </c>
      <c r="AE115" s="245" t="s">
        <v>241</v>
      </c>
      <c r="AF115" s="245" t="s">
        <v>241</v>
      </c>
      <c r="AG115" s="245" t="s">
        <v>241</v>
      </c>
      <c r="AH115" s="245" t="s">
        <v>241</v>
      </c>
      <c r="AI115" s="245" t="s">
        <v>241</v>
      </c>
      <c r="AJ115" s="245" t="s">
        <v>241</v>
      </c>
      <c r="AK115" s="245" t="s">
        <v>241</v>
      </c>
      <c r="AL115" s="245" t="s">
        <v>241</v>
      </c>
      <c r="AM115" s="245" t="s">
        <v>241</v>
      </c>
      <c r="AN115" s="245" t="s">
        <v>241</v>
      </c>
      <c r="AO115" s="245" t="s">
        <v>241</v>
      </c>
      <c r="AP115" s="268" t="s">
        <v>505</v>
      </c>
      <c r="AQ115" s="249">
        <f>AR115*(F115*0.98)</f>
        <v>607.6</v>
      </c>
      <c r="AR115" s="249">
        <v>1</v>
      </c>
      <c r="AS115" s="249">
        <f>AQ115*H115</f>
        <v>63190400</v>
      </c>
      <c r="AT115" s="245" t="s">
        <v>241</v>
      </c>
      <c r="AU115" s="245" t="s">
        <v>241</v>
      </c>
      <c r="AV115" s="245" t="s">
        <v>241</v>
      </c>
      <c r="AW115" s="245" t="s">
        <v>241</v>
      </c>
      <c r="AX115" s="245" t="s">
        <v>241</v>
      </c>
      <c r="AY115" s="245" t="s">
        <v>241</v>
      </c>
      <c r="AZ115" s="245" t="s">
        <v>241</v>
      </c>
      <c r="BA115" s="245" t="s">
        <v>241</v>
      </c>
      <c r="BB115" s="246" t="s">
        <v>506</v>
      </c>
      <c r="BC115" s="267">
        <f>R115</f>
        <v>870</v>
      </c>
      <c r="BD115" s="243">
        <f>BC115/($F115*0.98)</f>
        <v>1.4318630678077682</v>
      </c>
      <c r="BE115" s="267">
        <f>T115</f>
        <v>291726660</v>
      </c>
      <c r="BF115" s="245" t="s">
        <v>241</v>
      </c>
      <c r="BG115" s="245" t="s">
        <v>241</v>
      </c>
      <c r="BH115" s="245" t="s">
        <v>241</v>
      </c>
      <c r="BI115" s="245" t="s">
        <v>241</v>
      </c>
      <c r="BJ115" s="249" t="s">
        <v>241</v>
      </c>
      <c r="BK115" s="249" t="s">
        <v>241</v>
      </c>
      <c r="BL115" s="249" t="s">
        <v>241</v>
      </c>
      <c r="BM115" s="249" t="s">
        <v>241</v>
      </c>
      <c r="BN115" s="248" t="s">
        <v>507</v>
      </c>
      <c r="BO115" s="249">
        <f t="shared" si="132"/>
        <v>870</v>
      </c>
      <c r="BP115" s="249">
        <f t="shared" si="132"/>
        <v>1.4318630678077691</v>
      </c>
      <c r="BQ115" s="249">
        <f t="shared" si="132"/>
        <v>291726660</v>
      </c>
      <c r="BR115" s="249" t="s">
        <v>241</v>
      </c>
      <c r="BS115" s="249" t="s">
        <v>241</v>
      </c>
      <c r="BT115" s="249" t="s">
        <v>241</v>
      </c>
      <c r="BU115" s="249" t="s">
        <v>241</v>
      </c>
      <c r="BV115" s="266" t="s">
        <v>508</v>
      </c>
      <c r="BW115" s="249">
        <f t="shared" ref="BW115:BY116" si="134">R115</f>
        <v>870</v>
      </c>
      <c r="BX115" s="249">
        <f t="shared" si="134"/>
        <v>1.4318630678077691</v>
      </c>
      <c r="BY115" s="249">
        <f t="shared" si="134"/>
        <v>291726660</v>
      </c>
      <c r="BZ115" s="249" t="s">
        <v>241</v>
      </c>
      <c r="CA115" s="249" t="s">
        <v>241</v>
      </c>
      <c r="CB115" s="249" t="s">
        <v>241</v>
      </c>
      <c r="CC115" s="249" t="s">
        <v>241</v>
      </c>
      <c r="CD115" s="249" t="s">
        <v>241</v>
      </c>
      <c r="CE115" s="249" t="s">
        <v>241</v>
      </c>
      <c r="CF115" s="249" t="s">
        <v>241</v>
      </c>
      <c r="CG115" s="249" t="s">
        <v>241</v>
      </c>
      <c r="CH115" s="243">
        <f>IF(ISNA(VLOOKUP($B115,[76]Sheet3!$B:$H,6,FALSE)),0,((VLOOKUP($B115,[76]Sheet3!$B:$H,6,FALSE))))</f>
        <v>0</v>
      </c>
      <c r="CI115" s="243">
        <f t="shared" si="133"/>
        <v>0</v>
      </c>
      <c r="CJ115" s="243">
        <f>IF(ISNA(VLOOKUP($B115,[76]Sheet3!$B:$H,7,FALSE)),0,((VLOOKUP($B115,[76]Sheet3!$B:$H,7,FALSE))))</f>
        <v>0</v>
      </c>
      <c r="CK115" s="244">
        <f t="shared" si="112"/>
        <v>0</v>
      </c>
      <c r="CL115" s="266" t="s">
        <v>509</v>
      </c>
      <c r="CM115" s="249">
        <f t="shared" si="113"/>
        <v>1860</v>
      </c>
      <c r="CN115" s="249">
        <v>3</v>
      </c>
      <c r="CO115" s="249">
        <f t="shared" si="114"/>
        <v>193440000</v>
      </c>
      <c r="CP115" s="249" t="s">
        <v>241</v>
      </c>
      <c r="CQ115" s="250">
        <f t="shared" si="115"/>
        <v>0</v>
      </c>
      <c r="CR115" s="249">
        <v>0</v>
      </c>
      <c r="CS115" s="251">
        <f t="shared" si="116"/>
        <v>0</v>
      </c>
      <c r="CT115" s="249" t="s">
        <v>241</v>
      </c>
      <c r="CU115" s="252">
        <f t="shared" si="117"/>
        <v>0</v>
      </c>
      <c r="CV115" s="249">
        <v>0</v>
      </c>
      <c r="CW115" s="253">
        <f t="shared" si="118"/>
        <v>0</v>
      </c>
      <c r="CX115" s="243">
        <f>IF(ISNA(VLOOKUP($B115,'[77]Jan- Mei'!$B:$F,4,FALSE)),0,((VLOOKUP($B115,'[77]Jan- Mei'!$B:$F,4,FALSE))))</f>
        <v>4000</v>
      </c>
      <c r="CY115" s="243">
        <f t="shared" si="119"/>
        <v>6.4516129032258061</v>
      </c>
      <c r="CZ115" s="243">
        <f>IF(ISNA(VLOOKUP($B115,'[77]Jan- Mei'!$B:$F,5,FALSE)),0,((VLOOKUP($B115,'[77]Jan- Mei'!$B:$F,5,FALSE))))</f>
        <v>416000000</v>
      </c>
      <c r="DA115" s="243" t="e">
        <f>IF(ISNA(VLOOKUP($B115,#REF!,6,FALSE)),0,((VLOOKUP($B115,#REF!,6,FALSE))))</f>
        <v>#REF!</v>
      </c>
      <c r="DB115" s="243" t="e">
        <f t="shared" si="120"/>
        <v>#REF!</v>
      </c>
      <c r="DC115" s="243" t="e">
        <f>IF(ISNA(VLOOKUP($B115,#REF!,7,FALSE)),0,((VLOOKUP($B115,#REF!,7,FALSE))))</f>
        <v>#REF!</v>
      </c>
      <c r="DD115" s="244" t="e">
        <f t="shared" si="121"/>
        <v>#REF!</v>
      </c>
      <c r="DE115" s="288" t="str">
        <f>IF(ISNA(VLOOKUP($B115,'[78]REAL SD BULAN'!$B:$AD,18,FALSE)),0,((VLOOKUP($B115,'[78]REAL SD BULAN'!$B:$AD,18,FALSE))))</f>
        <v xml:space="preserve">Masih menunggi : hasil Isopropanolum proses re test </v>
      </c>
      <c r="DF115" s="249">
        <f>IF(ISNA(VLOOKUP($B115,'[78]REAL SD BULAN'!$B:$AD,19,FALSE)),0,((VLOOKUP($B115,'[78]REAL SD BULAN'!$B:$AD,19,FALSE))))</f>
        <v>1860</v>
      </c>
      <c r="DG115" s="249">
        <f>IF(ISNA(VLOOKUP($B115,'[78]REAL SD BULAN'!$B:$AD,20,FALSE)),0,((VLOOKUP($B115,'[78]REAL SD BULAN'!$B:$AD,20,FALSE))))</f>
        <v>3</v>
      </c>
      <c r="DH115" s="249">
        <f>IF(ISNA(VLOOKUP($B115,'[78]REAL SD BULAN'!$B:$AD,21,FALSE)),0,((VLOOKUP($B115,'[78]REAL SD BULAN'!$B:$AD,21,FALSE))))</f>
        <v>193440000</v>
      </c>
      <c r="DI115" s="249" t="s">
        <v>241</v>
      </c>
      <c r="DJ115" s="249">
        <f>DK115*CR115</f>
        <v>0</v>
      </c>
      <c r="DK115" s="249">
        <v>0</v>
      </c>
      <c r="DL115" s="249">
        <v>0</v>
      </c>
      <c r="DM115" s="266" t="s">
        <v>466</v>
      </c>
      <c r="DN115" s="250" t="e">
        <f>DO115*F115</f>
        <v>#REF!</v>
      </c>
      <c r="DO115" s="251" t="e">
        <f>CY115-DB115</f>
        <v>#REF!</v>
      </c>
      <c r="DP115" s="251" t="e">
        <f>DN115*H115</f>
        <v>#REF!</v>
      </c>
      <c r="DQ115" s="249" t="s">
        <v>241</v>
      </c>
      <c r="DR115" s="249">
        <f>DS115*CZ115</f>
        <v>0</v>
      </c>
      <c r="DS115" s="249">
        <v>0</v>
      </c>
      <c r="DT115" s="249">
        <v>0</v>
      </c>
      <c r="DU115" s="256">
        <f>IF(ISNA(VLOOKUP($B115,'[79]Evaluasi Pesanan Jan- Feb'!$B:$BG,30,FALSE)),0,((VLOOKUP($B115,'[79]Evaluasi Pesanan Jan- Feb'!$B:$BG,30,FALSE))))</f>
        <v>0</v>
      </c>
      <c r="DV115" s="256">
        <f>IF(ISNA(VLOOKUP($B115,'[79]Evaluasi Pesanan Jan- Feb'!$B:$BG,30,FALSE)),0,((VLOOKUP($B115,'[79]Evaluasi Pesanan Jan- Feb'!$B:$BG,30,FALSE))))</f>
        <v>0</v>
      </c>
    </row>
    <row r="116" spans="1:126" s="221" customFormat="1" ht="70" x14ac:dyDescent="0.2">
      <c r="A116" s="237">
        <f t="shared" ref="A116:A163" si="135">A115+1</f>
        <v>113</v>
      </c>
      <c r="B116" s="257">
        <v>11000169</v>
      </c>
      <c r="C116" s="404" t="s">
        <v>91</v>
      </c>
      <c r="D116" s="259" t="s">
        <v>236</v>
      </c>
      <c r="E116" s="260">
        <v>100</v>
      </c>
      <c r="F116" s="260">
        <v>12000</v>
      </c>
      <c r="G116" s="241" t="s">
        <v>56</v>
      </c>
      <c r="H116" s="242">
        <v>29757</v>
      </c>
      <c r="I116" s="243">
        <f>IF(ISNA(VLOOKUP($B116,'[74]Pesanan '!$A:$AE,28,FALSE)),0,((VLOOKUP($B116,'[74]Pesanan '!$A:$AE,28,FALSE))))</f>
        <v>82320</v>
      </c>
      <c r="J116" s="243">
        <f t="shared" si="122"/>
        <v>7</v>
      </c>
      <c r="K116" s="243">
        <f>IF(ISNA(VLOOKUP($B116,'[74]Pesanan '!$A:$AE,29,FALSE)),0,((VLOOKUP($B116,'[74]Pesanan '!$A:$AE,29,FALSE))))</f>
        <v>2449596240</v>
      </c>
      <c r="L116" s="243">
        <f>IF(ISNA(VLOOKUP($B116,'[74]Pesanan '!$A:$AE,30,FALSE)),0,((VLOOKUP($B116,'[74]Pesanan '!$A:$AE,30,FALSE))))</f>
        <v>82320</v>
      </c>
      <c r="M116" s="243">
        <f t="shared" si="123"/>
        <v>7</v>
      </c>
      <c r="N116" s="243">
        <f>IF(ISNA(VLOOKUP($B116,'[74]Pesanan '!$A:$AE,31,FALSE)),0,((VLOOKUP($B116,'[74]Pesanan '!$A:$AE,31,FALSE))))</f>
        <v>2449596240</v>
      </c>
      <c r="O116" s="243">
        <f>IF(ISNA(VLOOKUP($B116,'[75]Rekap Realisasi Jan- Okt'!$A:$E,4,FALSE)),0,((VLOOKUP($B116,'[75]Rekap Realisasi Jan- Okt'!$A:$E,4,FALSE))))</f>
        <v>68738</v>
      </c>
      <c r="P116" s="243">
        <f t="shared" si="106"/>
        <v>5.8450680272108846</v>
      </c>
      <c r="Q116" s="243">
        <f>IF(ISNA(VLOOKUP($B116,'[75]Rekap Realisasi Jan- Okt'!$A:$E,5,FALSE)),0,((VLOOKUP($B116,'[75]Rekap Realisasi Jan- Okt'!$A:$E,5,FALSE))))</f>
        <v>2045436666</v>
      </c>
      <c r="R116" s="243">
        <f t="shared" si="127"/>
        <v>13582</v>
      </c>
      <c r="S116" s="243">
        <f t="shared" si="128"/>
        <v>1.1549319727891154</v>
      </c>
      <c r="T116" s="243">
        <f t="shared" si="129"/>
        <v>404159574</v>
      </c>
      <c r="U116" s="244">
        <f t="shared" si="130"/>
        <v>0.83500971817298353</v>
      </c>
      <c r="V116" s="243">
        <f t="shared" si="96"/>
        <v>13582</v>
      </c>
      <c r="W116" s="243">
        <f t="shared" si="97"/>
        <v>1.1549319727891154</v>
      </c>
      <c r="X116" s="243">
        <f t="shared" si="98"/>
        <v>404159574</v>
      </c>
      <c r="Y116" s="244">
        <f t="shared" si="75"/>
        <v>0.83500971817298353</v>
      </c>
      <c r="Z116" s="245" t="s">
        <v>241</v>
      </c>
      <c r="AA116" s="245" t="s">
        <v>241</v>
      </c>
      <c r="AB116" s="245" t="s">
        <v>241</v>
      </c>
      <c r="AC116" s="245" t="s">
        <v>241</v>
      </c>
      <c r="AD116" s="268" t="s">
        <v>264</v>
      </c>
      <c r="AE116" s="249">
        <f>$AF116*$F116*0.98</f>
        <v>11760</v>
      </c>
      <c r="AF116" s="249">
        <v>1</v>
      </c>
      <c r="AG116" s="249">
        <f>$AE116*$H116</f>
        <v>349942320</v>
      </c>
      <c r="AH116" s="245" t="s">
        <v>241</v>
      </c>
      <c r="AI116" s="245" t="s">
        <v>241</v>
      </c>
      <c r="AJ116" s="245" t="s">
        <v>241</v>
      </c>
      <c r="AK116" s="245" t="s">
        <v>241</v>
      </c>
      <c r="AL116" s="268" t="s">
        <v>285</v>
      </c>
      <c r="AM116" s="249">
        <f>AN116*(F116*0.98)</f>
        <v>23520</v>
      </c>
      <c r="AN116" s="286">
        <v>2</v>
      </c>
      <c r="AO116" s="249">
        <f>AM116*H116</f>
        <v>699884640</v>
      </c>
      <c r="AP116" s="245" t="s">
        <v>241</v>
      </c>
      <c r="AQ116" s="245" t="s">
        <v>241</v>
      </c>
      <c r="AR116" s="245" t="s">
        <v>241</v>
      </c>
      <c r="AS116" s="245" t="s">
        <v>241</v>
      </c>
      <c r="AT116" s="245" t="s">
        <v>241</v>
      </c>
      <c r="AU116" s="245" t="s">
        <v>241</v>
      </c>
      <c r="AV116" s="245" t="s">
        <v>241</v>
      </c>
      <c r="AW116" s="245" t="s">
        <v>241</v>
      </c>
      <c r="AX116" s="245" t="s">
        <v>241</v>
      </c>
      <c r="AY116" s="245" t="s">
        <v>241</v>
      </c>
      <c r="AZ116" s="245" t="s">
        <v>241</v>
      </c>
      <c r="BA116" s="245" t="s">
        <v>241</v>
      </c>
      <c r="BB116" s="246" t="s">
        <v>286</v>
      </c>
      <c r="BC116" s="267">
        <f>R116</f>
        <v>13582</v>
      </c>
      <c r="BD116" s="243">
        <f>BC116/($F116*0.98)</f>
        <v>1.1549319727891156</v>
      </c>
      <c r="BE116" s="267">
        <f>T116</f>
        <v>404159574</v>
      </c>
      <c r="BF116" s="245" t="s">
        <v>241</v>
      </c>
      <c r="BG116" s="245" t="s">
        <v>241</v>
      </c>
      <c r="BH116" s="245" t="s">
        <v>241</v>
      </c>
      <c r="BI116" s="245" t="s">
        <v>241</v>
      </c>
      <c r="BJ116" s="266" t="s">
        <v>287</v>
      </c>
      <c r="BK116" s="249">
        <f>R116</f>
        <v>13582</v>
      </c>
      <c r="BL116" s="249">
        <f>S116</f>
        <v>1.1549319727891154</v>
      </c>
      <c r="BM116" s="249">
        <f>T116</f>
        <v>404159574</v>
      </c>
      <c r="BN116" s="249" t="s">
        <v>241</v>
      </c>
      <c r="BO116" s="249" t="s">
        <v>241</v>
      </c>
      <c r="BP116" s="249" t="s">
        <v>241</v>
      </c>
      <c r="BQ116" s="249" t="s">
        <v>241</v>
      </c>
      <c r="BR116" s="249" t="s">
        <v>241</v>
      </c>
      <c r="BS116" s="249" t="s">
        <v>241</v>
      </c>
      <c r="BT116" s="249" t="s">
        <v>241</v>
      </c>
      <c r="BU116" s="249" t="s">
        <v>241</v>
      </c>
      <c r="BV116" s="266" t="s">
        <v>288</v>
      </c>
      <c r="BW116" s="249">
        <f t="shared" si="134"/>
        <v>13582</v>
      </c>
      <c r="BX116" s="249">
        <f t="shared" si="134"/>
        <v>1.1549319727891154</v>
      </c>
      <c r="BY116" s="249">
        <f t="shared" si="134"/>
        <v>404159574</v>
      </c>
      <c r="BZ116" s="249" t="s">
        <v>241</v>
      </c>
      <c r="CA116" s="249" t="s">
        <v>241</v>
      </c>
      <c r="CB116" s="249" t="s">
        <v>241</v>
      </c>
      <c r="CC116" s="249" t="s">
        <v>241</v>
      </c>
      <c r="CD116" s="249" t="s">
        <v>241</v>
      </c>
      <c r="CE116" s="249" t="s">
        <v>241</v>
      </c>
      <c r="CF116" s="249" t="s">
        <v>241</v>
      </c>
      <c r="CG116" s="249" t="s">
        <v>241</v>
      </c>
      <c r="CH116" s="243">
        <f>IF(ISNA(VLOOKUP($B116,[76]Sheet3!$B:$H,6,FALSE)),0,((VLOOKUP($B116,[76]Sheet3!$B:$H,6,FALSE))))</f>
        <v>11141</v>
      </c>
      <c r="CI116" s="243">
        <f t="shared" si="133"/>
        <v>0.92841666666666667</v>
      </c>
      <c r="CJ116" s="243">
        <f>IF(ISNA(VLOOKUP($B116,[76]Sheet3!$B:$H,7,FALSE)),0,((VLOOKUP($B116,[76]Sheet3!$B:$H,7,FALSE))))</f>
        <v>331522737</v>
      </c>
      <c r="CK116" s="244">
        <f t="shared" si="112"/>
        <v>0.13533770651117591</v>
      </c>
      <c r="CL116" s="266" t="s">
        <v>289</v>
      </c>
      <c r="CM116" s="249">
        <f t="shared" si="113"/>
        <v>24000</v>
      </c>
      <c r="CN116" s="266">
        <v>2</v>
      </c>
      <c r="CO116" s="249">
        <f t="shared" si="114"/>
        <v>714168000</v>
      </c>
      <c r="CP116" s="266" t="s">
        <v>290</v>
      </c>
      <c r="CQ116" s="250">
        <f t="shared" si="115"/>
        <v>12000</v>
      </c>
      <c r="CR116" s="266">
        <v>1</v>
      </c>
      <c r="CS116" s="251">
        <f t="shared" si="116"/>
        <v>357084000</v>
      </c>
      <c r="CT116" s="249" t="s">
        <v>241</v>
      </c>
      <c r="CU116" s="252">
        <f t="shared" si="117"/>
        <v>0</v>
      </c>
      <c r="CV116" s="250">
        <v>0</v>
      </c>
      <c r="CW116" s="253">
        <f t="shared" si="118"/>
        <v>0</v>
      </c>
      <c r="CX116" s="243">
        <f>IF(ISNA(VLOOKUP($B116,'[77]Jan- Mei'!$B:$F,4,FALSE)),0,((VLOOKUP($B116,'[77]Jan- Mei'!$B:$F,4,FALSE))))</f>
        <v>58800</v>
      </c>
      <c r="CY116" s="243">
        <f t="shared" si="119"/>
        <v>4.9000000000000004</v>
      </c>
      <c r="CZ116" s="243">
        <f>IF(ISNA(VLOOKUP($B116,'[77]Jan- Mei'!$B:$F,5,FALSE)),0,((VLOOKUP($B116,'[77]Jan- Mei'!$B:$F,5,FALSE))))</f>
        <v>1749711600</v>
      </c>
      <c r="DA116" s="243" t="e">
        <f>IF(ISNA(VLOOKUP($B116,#REF!,6,FALSE)),0,((VLOOKUP($B116,#REF!,6,FALSE))))</f>
        <v>#REF!</v>
      </c>
      <c r="DB116" s="243" t="e">
        <f t="shared" si="120"/>
        <v>#REF!</v>
      </c>
      <c r="DC116" s="243" t="e">
        <f>IF(ISNA(VLOOKUP($B116,#REF!,7,FALSE)),0,((VLOOKUP($B116,#REF!,7,FALSE))))</f>
        <v>#REF!</v>
      </c>
      <c r="DD116" s="244" t="e">
        <f t="shared" si="121"/>
        <v>#REF!</v>
      </c>
      <c r="DE116" s="254"/>
      <c r="DF116" s="249"/>
      <c r="DG116" s="249"/>
      <c r="DH116" s="249"/>
      <c r="DI116" s="266" t="s">
        <v>291</v>
      </c>
      <c r="DJ116" s="249">
        <f>DK116*F116</f>
        <v>24000</v>
      </c>
      <c r="DK116" s="249">
        <v>2</v>
      </c>
      <c r="DL116" s="249">
        <f>DJ116*H116</f>
        <v>714168000</v>
      </c>
      <c r="DM116" s="266" t="s">
        <v>292</v>
      </c>
      <c r="DN116" s="250">
        <f>DO116*F116</f>
        <v>24000</v>
      </c>
      <c r="DO116" s="251">
        <v>2</v>
      </c>
      <c r="DP116" s="251">
        <f>DN116*H116</f>
        <v>714168000</v>
      </c>
      <c r="DQ116" s="249" t="s">
        <v>241</v>
      </c>
      <c r="DR116" s="252">
        <f>DS116*CR116</f>
        <v>0</v>
      </c>
      <c r="DS116" s="250">
        <v>0</v>
      </c>
      <c r="DT116" s="253" t="s">
        <v>241</v>
      </c>
      <c r="DU116" s="269" t="str">
        <f>IF(ISNA(VLOOKUP($B116,'[79]Evaluasi Pesanan Jan- Feb'!$B:$BG,30,FALSE)),0,((VLOOKUP($B116,'[79]Evaluasi Pesanan Jan- Feb'!$B:$BG,30,FALSE))))</f>
        <v>Baru dilakukan trial dengan fasilitas banjaran 16 Des 2020, sehingga 3 batch pertama perlu dilakukan set up berhenti</v>
      </c>
      <c r="DV116" s="269" t="str">
        <f>IF(ISNA(VLOOKUP($B116,'[79]Evaluasi Pesanan Jan- Feb'!$B:$BG,41,FALSE)),0,((VLOOKUP($B116,'[79]Evaluasi Pesanan Jan- Feb'!$B:$BG,41,FALSE))))</f>
        <v>Adanya kekurangan bahan baku Cimetidine yang baru datang pada tgl 26 Jan 2021, Proses baru akan dilakukan bulan Maret</v>
      </c>
    </row>
    <row r="117" spans="1:126" s="221" customFormat="1" ht="42" x14ac:dyDescent="0.2">
      <c r="A117" s="237">
        <f t="shared" si="135"/>
        <v>114</v>
      </c>
      <c r="B117" s="257">
        <v>11000486</v>
      </c>
      <c r="C117" s="406" t="s">
        <v>180</v>
      </c>
      <c r="D117" s="259" t="s">
        <v>236</v>
      </c>
      <c r="E117" s="260">
        <v>100</v>
      </c>
      <c r="F117" s="260">
        <v>28000</v>
      </c>
      <c r="G117" s="241" t="s">
        <v>56</v>
      </c>
      <c r="H117" s="242">
        <v>8274</v>
      </c>
      <c r="I117" s="243">
        <f>IF(ISNA(VLOOKUP($B117,'[74]Pesanan '!$A:$AE,28,FALSE)),0,((VLOOKUP($B117,'[74]Pesanan '!$A:$AE,28,FALSE))))</f>
        <v>330308</v>
      </c>
      <c r="J117" s="243">
        <f t="shared" si="122"/>
        <v>12.037463556851312</v>
      </c>
      <c r="K117" s="243">
        <f>IF(ISNA(VLOOKUP($B117,'[74]Pesanan '!$A:$AE,29,FALSE)),0,((VLOOKUP($B117,'[74]Pesanan '!$A:$AE,29,FALSE))))</f>
        <v>2732968392</v>
      </c>
      <c r="L117" s="243">
        <f>IF(ISNA(VLOOKUP($B117,'[74]Pesanan '!$A:$AE,30,FALSE)),0,((VLOOKUP($B117,'[74]Pesanan '!$A:$AE,30,FALSE))))</f>
        <v>275428</v>
      </c>
      <c r="M117" s="243">
        <f t="shared" si="123"/>
        <v>10.037463556851312</v>
      </c>
      <c r="N117" s="243">
        <f>IF(ISNA(VLOOKUP($B117,'[74]Pesanan '!$A:$AE,31,FALSE)),0,((VLOOKUP($B117,'[74]Pesanan '!$A:$AE,31,FALSE))))</f>
        <v>2278891272</v>
      </c>
      <c r="O117" s="243">
        <f>IF(ISNA(VLOOKUP($B117,'[75]Rekap Realisasi Jan- Okt'!$A:$E,4,FALSE)),0,((VLOOKUP($B117,'[75]Rekap Realisasi Jan- Okt'!$A:$E,4,FALSE))))</f>
        <v>276145</v>
      </c>
      <c r="P117" s="243">
        <f t="shared" si="106"/>
        <v>10.063593294460642</v>
      </c>
      <c r="Q117" s="243">
        <f>IF(ISNA(VLOOKUP($B117,'[75]Rekap Realisasi Jan- Okt'!$A:$E,5,FALSE)),0,((VLOOKUP($B117,'[75]Rekap Realisasi Jan- Okt'!$A:$E,5,FALSE))))</f>
        <v>2284823730</v>
      </c>
      <c r="R117" s="243">
        <f t="shared" si="127"/>
        <v>-717</v>
      </c>
      <c r="S117" s="243">
        <f t="shared" si="128"/>
        <v>-2.612973760932924E-2</v>
      </c>
      <c r="T117" s="243">
        <f t="shared" si="129"/>
        <v>-5932458</v>
      </c>
      <c r="U117" s="244">
        <f t="shared" si="130"/>
        <v>1.0026032211685088</v>
      </c>
      <c r="V117" s="243">
        <f t="shared" si="96"/>
        <v>54163</v>
      </c>
      <c r="W117" s="243">
        <f t="shared" si="97"/>
        <v>1.9738702623906708</v>
      </c>
      <c r="X117" s="243">
        <f t="shared" si="98"/>
        <v>448144662</v>
      </c>
      <c r="Y117" s="244">
        <f t="shared" si="75"/>
        <v>0.83602274241011421</v>
      </c>
      <c r="Z117" s="245" t="s">
        <v>241</v>
      </c>
      <c r="AA117" s="245" t="s">
        <v>241</v>
      </c>
      <c r="AB117" s="245" t="s">
        <v>241</v>
      </c>
      <c r="AC117" s="245" t="s">
        <v>241</v>
      </c>
      <c r="AD117" s="245" t="s">
        <v>241</v>
      </c>
      <c r="AE117" s="245" t="s">
        <v>241</v>
      </c>
      <c r="AF117" s="245" t="s">
        <v>241</v>
      </c>
      <c r="AG117" s="245" t="s">
        <v>241</v>
      </c>
      <c r="AH117" s="245" t="s">
        <v>241</v>
      </c>
      <c r="AI117" s="245" t="s">
        <v>241</v>
      </c>
      <c r="AJ117" s="245" t="s">
        <v>241</v>
      </c>
      <c r="AK117" s="245" t="s">
        <v>241</v>
      </c>
      <c r="AL117" s="245" t="s">
        <v>241</v>
      </c>
      <c r="AM117" s="245" t="s">
        <v>241</v>
      </c>
      <c r="AN117" s="245" t="s">
        <v>241</v>
      </c>
      <c r="AO117" s="245" t="s">
        <v>241</v>
      </c>
      <c r="AP117" s="245" t="s">
        <v>241</v>
      </c>
      <c r="AQ117" s="245" t="s">
        <v>241</v>
      </c>
      <c r="AR117" s="245" t="s">
        <v>241</v>
      </c>
      <c r="AS117" s="245" t="s">
        <v>241</v>
      </c>
      <c r="AT117" s="245" t="s">
        <v>241</v>
      </c>
      <c r="AU117" s="245" t="s">
        <v>241</v>
      </c>
      <c r="AV117" s="245" t="s">
        <v>241</v>
      </c>
      <c r="AW117" s="245" t="s">
        <v>241</v>
      </c>
      <c r="AX117" s="245" t="s">
        <v>241</v>
      </c>
      <c r="AY117" s="245" t="s">
        <v>241</v>
      </c>
      <c r="AZ117" s="245" t="s">
        <v>241</v>
      </c>
      <c r="BA117" s="245" t="s">
        <v>241</v>
      </c>
      <c r="BB117" s="245" t="s">
        <v>241</v>
      </c>
      <c r="BC117" s="245" t="s">
        <v>241</v>
      </c>
      <c r="BD117" s="245" t="s">
        <v>241</v>
      </c>
      <c r="BE117" s="245" t="s">
        <v>241</v>
      </c>
      <c r="BF117" s="245" t="s">
        <v>241</v>
      </c>
      <c r="BG117" s="245" t="s">
        <v>241</v>
      </c>
      <c r="BH117" s="245" t="s">
        <v>241</v>
      </c>
      <c r="BI117" s="245" t="s">
        <v>241</v>
      </c>
      <c r="BJ117" s="249" t="s">
        <v>241</v>
      </c>
      <c r="BK117" s="249" t="s">
        <v>241</v>
      </c>
      <c r="BL117" s="249" t="s">
        <v>241</v>
      </c>
      <c r="BM117" s="249" t="s">
        <v>241</v>
      </c>
      <c r="BN117" s="249" t="s">
        <v>241</v>
      </c>
      <c r="BO117" s="249" t="s">
        <v>241</v>
      </c>
      <c r="BP117" s="249" t="s">
        <v>241</v>
      </c>
      <c r="BQ117" s="249" t="s">
        <v>241</v>
      </c>
      <c r="BR117" s="249" t="s">
        <v>241</v>
      </c>
      <c r="BS117" s="249" t="s">
        <v>241</v>
      </c>
      <c r="BT117" s="249" t="s">
        <v>241</v>
      </c>
      <c r="BU117" s="249" t="s">
        <v>241</v>
      </c>
      <c r="BV117" s="249" t="s">
        <v>241</v>
      </c>
      <c r="BW117" s="249" t="s">
        <v>241</v>
      </c>
      <c r="BX117" s="249" t="s">
        <v>241</v>
      </c>
      <c r="BY117" s="249" t="s">
        <v>241</v>
      </c>
      <c r="BZ117" s="249" t="s">
        <v>241</v>
      </c>
      <c r="CA117" s="249" t="s">
        <v>241</v>
      </c>
      <c r="CB117" s="249" t="s">
        <v>241</v>
      </c>
      <c r="CC117" s="249" t="s">
        <v>241</v>
      </c>
      <c r="CD117" s="266" t="s">
        <v>283</v>
      </c>
      <c r="CE117" s="252">
        <f>R117</f>
        <v>-717</v>
      </c>
      <c r="CF117" s="252">
        <f>S117</f>
        <v>-2.612973760932924E-2</v>
      </c>
      <c r="CG117" s="252">
        <f>T117</f>
        <v>-5932458</v>
      </c>
      <c r="CH117" s="243">
        <f>IF(ISNA(VLOOKUP($B117,[76]Sheet3!$B:$H,6,FALSE)),0,((VLOOKUP($B117,[76]Sheet3!$B:$H,6,FALSE))))</f>
        <v>82382</v>
      </c>
      <c r="CI117" s="243">
        <f t="shared" si="133"/>
        <v>2.9422142857142859</v>
      </c>
      <c r="CJ117" s="243">
        <f>IF(ISNA(VLOOKUP($B117,[76]Sheet3!$B:$H,7,FALSE)),0,((VLOOKUP($B117,[76]Sheet3!$B:$H,7,FALSE))))</f>
        <v>681628668</v>
      </c>
      <c r="CK117" s="244">
        <f t="shared" si="112"/>
        <v>0.29910539233483885</v>
      </c>
      <c r="CL117" s="249" t="s">
        <v>241</v>
      </c>
      <c r="CM117" s="249">
        <f t="shared" si="113"/>
        <v>0</v>
      </c>
      <c r="CN117" s="249">
        <v>0</v>
      </c>
      <c r="CO117" s="249">
        <f t="shared" si="114"/>
        <v>0</v>
      </c>
      <c r="CP117" s="249" t="s">
        <v>241</v>
      </c>
      <c r="CQ117" s="250">
        <f t="shared" si="115"/>
        <v>0</v>
      </c>
      <c r="CR117" s="249">
        <v>0</v>
      </c>
      <c r="CS117" s="251">
        <f t="shared" si="116"/>
        <v>0</v>
      </c>
      <c r="CT117" s="266" t="s">
        <v>283</v>
      </c>
      <c r="CU117" s="252">
        <f t="shared" si="117"/>
        <v>84000</v>
      </c>
      <c r="CV117" s="249">
        <v>3</v>
      </c>
      <c r="CW117" s="253">
        <f t="shared" si="118"/>
        <v>695016000</v>
      </c>
      <c r="CX117" s="243">
        <f>IF(ISNA(VLOOKUP($B117,'[77]Jan- Mei'!$B:$F,4,FALSE)),0,((VLOOKUP($B117,'[77]Jan- Mei'!$B:$F,4,FALSE))))</f>
        <v>352800</v>
      </c>
      <c r="CY117" s="243">
        <f t="shared" si="119"/>
        <v>12.6</v>
      </c>
      <c r="CZ117" s="243">
        <f>IF(ISNA(VLOOKUP($B117,'[77]Jan- Mei'!$B:$F,5,FALSE)),0,((VLOOKUP($B117,'[77]Jan- Mei'!$B:$F,5,FALSE))))</f>
        <v>2919067200</v>
      </c>
      <c r="DA117" s="243" t="e">
        <f>IF(ISNA(VLOOKUP($B117,#REF!,6,FALSE)),0,((VLOOKUP($B117,#REF!,6,FALSE))))</f>
        <v>#REF!</v>
      </c>
      <c r="DB117" s="243" t="e">
        <f t="shared" si="120"/>
        <v>#REF!</v>
      </c>
      <c r="DC117" s="243" t="e">
        <f>IF(ISNA(VLOOKUP($B117,#REF!,7,FALSE)),0,((VLOOKUP($B117,#REF!,7,FALSE))))</f>
        <v>#REF!</v>
      </c>
      <c r="DD117" s="244" t="e">
        <f t="shared" si="121"/>
        <v>#REF!</v>
      </c>
      <c r="DE117" s="254" t="str">
        <f>IF(ISNA(VLOOKUP($B117,'[78]REAL SD BULAN'!$B:$AD,18,FALSE)),0,((VLOOKUP($B117,'[78]REAL SD BULAN'!$B:$AD,18,FALSE))))</f>
        <v>-</v>
      </c>
      <c r="DF117" s="249">
        <f>IF(ISNA(VLOOKUP($B117,'[78]REAL SD BULAN'!$B:$AD,19,FALSE)),0,((VLOOKUP($B117,'[78]REAL SD BULAN'!$B:$AD,19,FALSE))))</f>
        <v>0</v>
      </c>
      <c r="DG117" s="249">
        <f>IF(ISNA(VLOOKUP($B117,'[78]REAL SD BULAN'!$B:$AD,20,FALSE)),0,((VLOOKUP($B117,'[78]REAL SD BULAN'!$B:$AD,20,FALSE))))</f>
        <v>0</v>
      </c>
      <c r="DH117" s="249">
        <f>IF(ISNA(VLOOKUP($B117,'[78]REAL SD BULAN'!$B:$AD,21,FALSE)),0,((VLOOKUP($B117,'[78]REAL SD BULAN'!$B:$AD,21,FALSE))))</f>
        <v>0</v>
      </c>
      <c r="DI117" s="249" t="s">
        <v>241</v>
      </c>
      <c r="DJ117" s="249">
        <f>DK117*CR117</f>
        <v>0</v>
      </c>
      <c r="DK117" s="249">
        <v>0</v>
      </c>
      <c r="DL117" s="249">
        <v>0</v>
      </c>
      <c r="DM117" s="249" t="s">
        <v>241</v>
      </c>
      <c r="DN117" s="249">
        <f>DO117*CV117</f>
        <v>0</v>
      </c>
      <c r="DO117" s="249">
        <v>0</v>
      </c>
      <c r="DP117" s="249">
        <v>0</v>
      </c>
      <c r="DQ117" s="266" t="s">
        <v>283</v>
      </c>
      <c r="DR117" s="252" t="e">
        <f>DS117*F117</f>
        <v>#REF!</v>
      </c>
      <c r="DS117" s="270" t="e">
        <f>CY117-DB117</f>
        <v>#REF!</v>
      </c>
      <c r="DT117" s="271" t="e">
        <f>DR117*H117</f>
        <v>#REF!</v>
      </c>
      <c r="DU117" s="256">
        <f>IF(ISNA(VLOOKUP($B117,'[79]Evaluasi Pesanan Jan- Feb'!$B:$BG,30,FALSE)),0,((VLOOKUP($B117,'[79]Evaluasi Pesanan Jan- Feb'!$B:$BG,30,FALSE))))</f>
        <v>0</v>
      </c>
      <c r="DV117" s="269" t="str">
        <f>IF(ISNA(VLOOKUP($B117,'[79]Evaluasi Pesanan Jan- Feb'!$B:$BG,41,FALSE)),0,((VLOOKUP($B117,'[79]Evaluasi Pesanan Jan- Feb'!$B:$BG,41,FALSE))))</f>
        <v xml:space="preserve">Dilakukan Hold pengirimana oleh SC karena stok Tinggi , proses prduksi tidak jadi prioritas </v>
      </c>
    </row>
    <row r="118" spans="1:126" s="221" customFormat="1" ht="32" x14ac:dyDescent="0.2">
      <c r="A118" s="237">
        <f t="shared" si="135"/>
        <v>115</v>
      </c>
      <c r="B118" s="257">
        <v>11002048</v>
      </c>
      <c r="C118" s="404" t="s">
        <v>202</v>
      </c>
      <c r="D118" s="259" t="s">
        <v>346</v>
      </c>
      <c r="E118" s="260">
        <v>50</v>
      </c>
      <c r="F118" s="260">
        <v>9090</v>
      </c>
      <c r="G118" s="241" t="s">
        <v>56</v>
      </c>
      <c r="H118" s="242">
        <v>27407</v>
      </c>
      <c r="I118" s="243">
        <f>IF(ISNA(VLOOKUP($B118,'[74]Pesanan '!$A:$AE,28,FALSE)),0,((VLOOKUP($B118,'[74]Pesanan '!$A:$AE,28,FALSE))))</f>
        <v>227124</v>
      </c>
      <c r="J118" s="243">
        <f t="shared" si="122"/>
        <v>25.496059810062636</v>
      </c>
      <c r="K118" s="243">
        <f>IF(ISNA(VLOOKUP($B118,'[74]Pesanan '!$A:$AE,29,FALSE)),0,((VLOOKUP($B118,'[74]Pesanan '!$A:$AE,29,FALSE))))</f>
        <v>6224787468</v>
      </c>
      <c r="L118" s="243">
        <f>IF(ISNA(VLOOKUP($B118,'[74]Pesanan '!$A:$AE,30,FALSE)),0,((VLOOKUP($B118,'[74]Pesanan '!$A:$AE,30,FALSE))))</f>
        <v>185547</v>
      </c>
      <c r="M118" s="243">
        <f t="shared" si="123"/>
        <v>20.828786960328685</v>
      </c>
      <c r="N118" s="243">
        <f>IF(ISNA(VLOOKUP($B118,'[74]Pesanan '!$A:$AE,31,FALSE)),0,((VLOOKUP($B118,'[74]Pesanan '!$A:$AE,31,FALSE))))</f>
        <v>5085286629</v>
      </c>
      <c r="O118" s="243">
        <f>IF(ISNA(VLOOKUP($B118,'[75]Rekap Realisasi Jan- Okt'!$A:$E,4,FALSE)),0,((VLOOKUP($B118,'[75]Rekap Realisasi Jan- Okt'!$A:$E,4,FALSE))))</f>
        <v>190638</v>
      </c>
      <c r="P118" s="243">
        <f t="shared" si="106"/>
        <v>21.400282885431398</v>
      </c>
      <c r="Q118" s="243">
        <f>IF(ISNA(VLOOKUP($B118,'[75]Rekap Realisasi Jan- Okt'!$A:$E,5,FALSE)),0,((VLOOKUP($B118,'[75]Rekap Realisasi Jan- Okt'!$A:$E,5,FALSE))))</f>
        <v>5224815666</v>
      </c>
      <c r="R118" s="243">
        <f t="shared" si="127"/>
        <v>-5091</v>
      </c>
      <c r="S118" s="243">
        <f t="shared" si="128"/>
        <v>-0.57149592510271319</v>
      </c>
      <c r="T118" s="243">
        <f t="shared" si="129"/>
        <v>-139529037</v>
      </c>
      <c r="U118" s="244">
        <f t="shared" si="130"/>
        <v>1.0274377920419084</v>
      </c>
      <c r="V118" s="243">
        <f t="shared" si="96"/>
        <v>36486</v>
      </c>
      <c r="W118" s="243">
        <f t="shared" si="97"/>
        <v>4.0957769246312381</v>
      </c>
      <c r="X118" s="243">
        <f t="shared" si="98"/>
        <v>999971802</v>
      </c>
      <c r="Y118" s="244">
        <f t="shared" si="75"/>
        <v>0.83935647487715959</v>
      </c>
      <c r="Z118" s="245" t="s">
        <v>241</v>
      </c>
      <c r="AA118" s="245" t="s">
        <v>241</v>
      </c>
      <c r="AB118" s="245" t="s">
        <v>241</v>
      </c>
      <c r="AC118" s="245" t="s">
        <v>241</v>
      </c>
      <c r="AD118" s="245" t="s">
        <v>241</v>
      </c>
      <c r="AE118" s="245" t="s">
        <v>241</v>
      </c>
      <c r="AF118" s="245" t="s">
        <v>241</v>
      </c>
      <c r="AG118" s="245" t="s">
        <v>241</v>
      </c>
      <c r="AH118" s="245" t="s">
        <v>241</v>
      </c>
      <c r="AI118" s="245" t="s">
        <v>241</v>
      </c>
      <c r="AJ118" s="245" t="s">
        <v>241</v>
      </c>
      <c r="AK118" s="245" t="s">
        <v>241</v>
      </c>
      <c r="AL118" s="268" t="s">
        <v>350</v>
      </c>
      <c r="AM118" s="249">
        <f>AN118*(F118*0.98)</f>
        <v>26724.600000000002</v>
      </c>
      <c r="AN118" s="286">
        <v>3</v>
      </c>
      <c r="AO118" s="249">
        <f>AM118*H118</f>
        <v>732441112.20000005</v>
      </c>
      <c r="AP118" s="245" t="s">
        <v>241</v>
      </c>
      <c r="AQ118" s="245" t="s">
        <v>241</v>
      </c>
      <c r="AR118" s="245" t="s">
        <v>241</v>
      </c>
      <c r="AS118" s="245" t="s">
        <v>241</v>
      </c>
      <c r="AT118" s="245" t="s">
        <v>241</v>
      </c>
      <c r="AU118" s="245" t="s">
        <v>241</v>
      </c>
      <c r="AV118" s="245" t="s">
        <v>241</v>
      </c>
      <c r="AW118" s="245" t="s">
        <v>241</v>
      </c>
      <c r="AX118" s="245" t="s">
        <v>241</v>
      </c>
      <c r="AY118" s="245" t="s">
        <v>241</v>
      </c>
      <c r="AZ118" s="245" t="s">
        <v>241</v>
      </c>
      <c r="BA118" s="245" t="s">
        <v>241</v>
      </c>
      <c r="BB118" s="246" t="s">
        <v>334</v>
      </c>
      <c r="BC118" s="267">
        <f>R118</f>
        <v>-5091</v>
      </c>
      <c r="BD118" s="243">
        <f>BC118/($F118*0.98)</f>
        <v>-0.5714959251027143</v>
      </c>
      <c r="BE118" s="267">
        <f>T118</f>
        <v>-139529037</v>
      </c>
      <c r="BF118" s="245" t="s">
        <v>241</v>
      </c>
      <c r="BG118" s="245" t="s">
        <v>241</v>
      </c>
      <c r="BH118" s="245" t="s">
        <v>241</v>
      </c>
      <c r="BI118" s="245" t="s">
        <v>241</v>
      </c>
      <c r="BJ118" s="249" t="s">
        <v>241</v>
      </c>
      <c r="BK118" s="249" t="s">
        <v>241</v>
      </c>
      <c r="BL118" s="249" t="s">
        <v>241</v>
      </c>
      <c r="BM118" s="249" t="s">
        <v>241</v>
      </c>
      <c r="BN118" s="249" t="s">
        <v>341</v>
      </c>
      <c r="BO118" s="249">
        <f t="shared" ref="BO118:BQ121" si="136">R118</f>
        <v>-5091</v>
      </c>
      <c r="BP118" s="249">
        <f t="shared" si="136"/>
        <v>-0.57149592510271319</v>
      </c>
      <c r="BQ118" s="249">
        <f t="shared" si="136"/>
        <v>-139529037</v>
      </c>
      <c r="BR118" s="249" t="s">
        <v>241</v>
      </c>
      <c r="BS118" s="249" t="s">
        <v>241</v>
      </c>
      <c r="BT118" s="249" t="s">
        <v>241</v>
      </c>
      <c r="BU118" s="249" t="s">
        <v>241</v>
      </c>
      <c r="BV118" s="266" t="s">
        <v>351</v>
      </c>
      <c r="BW118" s="249">
        <f>R118</f>
        <v>-5091</v>
      </c>
      <c r="BX118" s="249">
        <f>S118</f>
        <v>-0.57149592510271319</v>
      </c>
      <c r="BY118" s="249">
        <f>T118</f>
        <v>-139529037</v>
      </c>
      <c r="BZ118" s="249" t="s">
        <v>352</v>
      </c>
      <c r="CA118" s="249" t="s">
        <v>241</v>
      </c>
      <c r="CB118" s="249" t="s">
        <v>241</v>
      </c>
      <c r="CC118" s="249" t="s">
        <v>241</v>
      </c>
      <c r="CD118" s="249" t="s">
        <v>241</v>
      </c>
      <c r="CE118" s="249" t="s">
        <v>241</v>
      </c>
      <c r="CF118" s="249" t="s">
        <v>241</v>
      </c>
      <c r="CG118" s="249" t="s">
        <v>241</v>
      </c>
      <c r="CH118" s="243">
        <f>IF(ISNA(VLOOKUP($B118,[76]Sheet3!$B:$H,6,FALSE)),0,((VLOOKUP($B118,[76]Sheet3!$B:$H,6,FALSE))))</f>
        <v>32910</v>
      </c>
      <c r="CI118" s="243">
        <f t="shared" si="133"/>
        <v>3.6204620462046204</v>
      </c>
      <c r="CJ118" s="243">
        <f>IF(ISNA(VLOOKUP($B118,[76]Sheet3!$B:$H,7,FALSE)),0,((VLOOKUP($B118,[76]Sheet3!$B:$H,7,FALSE))))</f>
        <v>901964370</v>
      </c>
      <c r="CK118" s="244">
        <v>0</v>
      </c>
      <c r="CL118" s="249" t="s">
        <v>241</v>
      </c>
      <c r="CM118" s="249">
        <f t="shared" si="113"/>
        <v>0</v>
      </c>
      <c r="CN118" s="249">
        <v>0</v>
      </c>
      <c r="CO118" s="249">
        <f t="shared" si="114"/>
        <v>0</v>
      </c>
      <c r="CP118" s="249" t="s">
        <v>352</v>
      </c>
      <c r="CQ118" s="250">
        <f t="shared" si="115"/>
        <v>18180</v>
      </c>
      <c r="CR118" s="249">
        <v>2</v>
      </c>
      <c r="CS118" s="251">
        <f t="shared" si="116"/>
        <v>498259260</v>
      </c>
      <c r="CT118" s="266" t="s">
        <v>353</v>
      </c>
      <c r="CU118" s="252">
        <f t="shared" si="117"/>
        <v>18180</v>
      </c>
      <c r="CV118" s="249">
        <v>2</v>
      </c>
      <c r="CW118" s="253">
        <f t="shared" si="118"/>
        <v>498259260</v>
      </c>
      <c r="CX118" s="243">
        <f>IF(ISNA(VLOOKUP($B118,'[77]Jan- Mei'!$B:$F,4,FALSE)),0,((VLOOKUP($B118,'[77]Jan- Mei'!$B:$F,4,FALSE))))</f>
        <v>102393</v>
      </c>
      <c r="CY118" s="243">
        <f t="shared" si="119"/>
        <v>11.264356435643565</v>
      </c>
      <c r="CZ118" s="243">
        <f>IF(ISNA(VLOOKUP($B118,'[77]Jan- Mei'!$B:$F,5,FALSE)),0,((VLOOKUP($B118,'[77]Jan- Mei'!$B:$F,5,FALSE))))</f>
        <v>2806284951</v>
      </c>
      <c r="DA118" s="243" t="e">
        <f>IF(ISNA(VLOOKUP($B118,#REF!,6,FALSE)),0,((VLOOKUP($B118,#REF!,6,FALSE))))</f>
        <v>#REF!</v>
      </c>
      <c r="DB118" s="243" t="e">
        <f t="shared" si="120"/>
        <v>#REF!</v>
      </c>
      <c r="DC118" s="243" t="e">
        <f>IF(ISNA(VLOOKUP($B118,#REF!,7,FALSE)),0,((VLOOKUP($B118,#REF!,7,FALSE))))</f>
        <v>#REF!</v>
      </c>
      <c r="DD118" s="244" t="e">
        <f t="shared" si="121"/>
        <v>#REF!</v>
      </c>
      <c r="DE118" s="254" t="str">
        <f>IF(ISNA(VLOOKUP($B118,'[78]REAL SD BULAN'!$B:$AD,18,FALSE)),0,((VLOOKUP($B118,'[78]REAL SD BULAN'!$B:$AD,18,FALSE))))</f>
        <v>-</v>
      </c>
      <c r="DF118" s="249">
        <f>IF(ISNA(VLOOKUP($B118,'[78]REAL SD BULAN'!$B:$AD,19,FALSE)),0,((VLOOKUP($B118,'[78]REAL SD BULAN'!$B:$AD,19,FALSE))))</f>
        <v>0</v>
      </c>
      <c r="DG118" s="249">
        <f>IF(ISNA(VLOOKUP($B118,'[78]REAL SD BULAN'!$B:$AD,20,FALSE)),0,((VLOOKUP($B118,'[78]REAL SD BULAN'!$B:$AD,20,FALSE))))</f>
        <v>0</v>
      </c>
      <c r="DH118" s="249">
        <f>IF(ISNA(VLOOKUP($B118,'[78]REAL SD BULAN'!$B:$AD,21,FALSE)),0,((VLOOKUP($B118,'[78]REAL SD BULAN'!$B:$AD,21,FALSE))))</f>
        <v>0</v>
      </c>
      <c r="DI118" s="249" t="s">
        <v>241</v>
      </c>
      <c r="DJ118" s="249" t="s">
        <v>241</v>
      </c>
      <c r="DK118" s="249">
        <f>DL118*CS118</f>
        <v>0</v>
      </c>
      <c r="DL118" s="249">
        <v>0</v>
      </c>
      <c r="DM118" s="249" t="s">
        <v>352</v>
      </c>
      <c r="DN118" s="250" t="e">
        <f>DO118*F118</f>
        <v>#REF!</v>
      </c>
      <c r="DO118" s="251" t="e">
        <f>CY118-DB118</f>
        <v>#REF!</v>
      </c>
      <c r="DP118" s="251" t="e">
        <f>DN118*H118</f>
        <v>#REF!</v>
      </c>
      <c r="DQ118" s="249" t="s">
        <v>241</v>
      </c>
      <c r="DR118" s="249">
        <f>DS118*CZ118</f>
        <v>0</v>
      </c>
      <c r="DS118" s="249">
        <v>0</v>
      </c>
      <c r="DT118" s="249" t="s">
        <v>241</v>
      </c>
      <c r="DU118" s="269" t="str">
        <f>IF(ISNA(VLOOKUP($B118,'[79]Evaluasi Pesanan Jan- Feb'!$B:$BG,30,FALSE)),0,((VLOOKUP($B118,'[79]Evaluasi Pesanan Jan- Feb'!$B:$BG,30,FALSE))))</f>
        <v>Dilakukan Penarikkan pesanan dikarenakan adanya kekosngan stok di NDC, serta batch size 9090 dus</v>
      </c>
      <c r="DV118" s="269" t="str">
        <f>IF(ISNA(VLOOKUP($B118,'[79]Evaluasi Pesanan Jan- Feb'!$B:$BG,41,FALSE)),0,((VLOOKUP($B118,'[79]Evaluasi Pesanan Jan- Feb'!$B:$BG,41,FALSE))))</f>
        <v>Pemenuhan dilakukan di bulan januari 2021 serta kekurangan 1 batch adanya penarikan pesanan Tw-2 baru info 22 Feb 2021</v>
      </c>
    </row>
    <row r="119" spans="1:126" s="221" customFormat="1" ht="42" x14ac:dyDescent="0.2">
      <c r="A119" s="237">
        <f t="shared" si="135"/>
        <v>116</v>
      </c>
      <c r="B119" s="241">
        <v>11000155</v>
      </c>
      <c r="C119" s="416" t="s">
        <v>74</v>
      </c>
      <c r="D119" s="280" t="s">
        <v>346</v>
      </c>
      <c r="E119" s="243">
        <v>30</v>
      </c>
      <c r="F119" s="260">
        <v>6190</v>
      </c>
      <c r="G119" s="281" t="s">
        <v>56</v>
      </c>
      <c r="H119" s="242">
        <v>12789</v>
      </c>
      <c r="I119" s="243">
        <f>IF(ISNA(VLOOKUP($B119,'[74]Pesanan '!$A:$AE,28,FALSE)),0,((VLOOKUP($B119,'[74]Pesanan '!$A:$AE,28,FALSE))))</f>
        <v>433875</v>
      </c>
      <c r="J119" s="243">
        <f t="shared" si="122"/>
        <v>71.523358939698667</v>
      </c>
      <c r="K119" s="243">
        <f>IF(ISNA(VLOOKUP($B119,'[74]Pesanan '!$A:$AE,29,FALSE)),0,((VLOOKUP($B119,'[74]Pesanan '!$A:$AE,29,FALSE))))</f>
        <v>5548827375</v>
      </c>
      <c r="L119" s="243">
        <f>IF(ISNA(VLOOKUP($B119,'[74]Pesanan '!$A:$AE,30,FALSE)),0,((VLOOKUP($B119,'[74]Pesanan '!$A:$AE,30,FALSE))))</f>
        <v>414112</v>
      </c>
      <c r="M119" s="243">
        <f t="shared" si="123"/>
        <v>68.265470970294416</v>
      </c>
      <c r="N119" s="243">
        <f>IF(ISNA(VLOOKUP($B119,'[74]Pesanan '!$A:$AE,31,FALSE)),0,((VLOOKUP($B119,'[74]Pesanan '!$A:$AE,31,FALSE))))</f>
        <v>5296078368</v>
      </c>
      <c r="O119" s="243">
        <f>IF(ISNA(VLOOKUP($B119,'[75]Rekap Realisasi Jan- Okt'!$A:$E,4,FALSE)),0,((VLOOKUP($B119,'[75]Rekap Realisasi Jan- Okt'!$A:$E,4,FALSE))))</f>
        <v>365337</v>
      </c>
      <c r="P119" s="243">
        <f t="shared" si="106"/>
        <v>60.225017309023769</v>
      </c>
      <c r="Q119" s="243">
        <f>IF(ISNA(VLOOKUP($B119,'[75]Rekap Realisasi Jan- Okt'!$A:$E,5,FALSE)),0,((VLOOKUP($B119,'[75]Rekap Realisasi Jan- Okt'!$A:$E,5,FALSE))))</f>
        <v>4672294893</v>
      </c>
      <c r="R119" s="243">
        <f t="shared" si="127"/>
        <v>48775</v>
      </c>
      <c r="S119" s="243">
        <f t="shared" si="128"/>
        <v>8.0404536612706465</v>
      </c>
      <c r="T119" s="243">
        <f t="shared" si="129"/>
        <v>623783475</v>
      </c>
      <c r="U119" s="244">
        <f t="shared" si="130"/>
        <v>0.88221785410710141</v>
      </c>
      <c r="V119" s="243">
        <f t="shared" si="96"/>
        <v>68538</v>
      </c>
      <c r="W119" s="243">
        <f t="shared" si="97"/>
        <v>11.298341630674898</v>
      </c>
      <c r="X119" s="243">
        <f t="shared" si="98"/>
        <v>876532482</v>
      </c>
      <c r="Y119" s="244">
        <f t="shared" si="75"/>
        <v>0.84203284356093344</v>
      </c>
      <c r="Z119" s="268" t="s">
        <v>517</v>
      </c>
      <c r="AA119" s="249">
        <f>$AB119*($F119*0.98)</f>
        <v>48529.599999999999</v>
      </c>
      <c r="AB119" s="286">
        <v>8</v>
      </c>
      <c r="AC119" s="249">
        <f>$AA119*$H119</f>
        <v>620645054.39999998</v>
      </c>
      <c r="AD119" s="245" t="s">
        <v>241</v>
      </c>
      <c r="AE119" s="245" t="s">
        <v>241</v>
      </c>
      <c r="AF119" s="245" t="s">
        <v>241</v>
      </c>
      <c r="AG119" s="245" t="s">
        <v>241</v>
      </c>
      <c r="AH119" s="245" t="s">
        <v>241</v>
      </c>
      <c r="AI119" s="245" t="s">
        <v>241</v>
      </c>
      <c r="AJ119" s="245" t="s">
        <v>241</v>
      </c>
      <c r="AK119" s="245" t="s">
        <v>241</v>
      </c>
      <c r="AL119" s="268" t="s">
        <v>517</v>
      </c>
      <c r="AM119" s="249">
        <f>AN119*(F119*0.98)</f>
        <v>18198.599999999999</v>
      </c>
      <c r="AN119" s="286">
        <v>3</v>
      </c>
      <c r="AO119" s="249">
        <f>AM119*H119</f>
        <v>232741895.39999998</v>
      </c>
      <c r="AP119" s="245" t="s">
        <v>241</v>
      </c>
      <c r="AQ119" s="245" t="s">
        <v>241</v>
      </c>
      <c r="AR119" s="245" t="s">
        <v>241</v>
      </c>
      <c r="AS119" s="245" t="s">
        <v>241</v>
      </c>
      <c r="AT119" s="245" t="s">
        <v>241</v>
      </c>
      <c r="AU119" s="245" t="s">
        <v>241</v>
      </c>
      <c r="AV119" s="245" t="s">
        <v>241</v>
      </c>
      <c r="AW119" s="245" t="s">
        <v>241</v>
      </c>
      <c r="AX119" s="245" t="s">
        <v>241</v>
      </c>
      <c r="AY119" s="245" t="s">
        <v>241</v>
      </c>
      <c r="AZ119" s="245" t="s">
        <v>241</v>
      </c>
      <c r="BA119" s="245" t="s">
        <v>241</v>
      </c>
      <c r="BB119" s="246" t="s">
        <v>518</v>
      </c>
      <c r="BC119" s="267">
        <f>R119</f>
        <v>48775</v>
      </c>
      <c r="BD119" s="243">
        <f>BC119/($F119*0.98)</f>
        <v>8.0404536612706483</v>
      </c>
      <c r="BE119" s="267">
        <f>T119</f>
        <v>623783475</v>
      </c>
      <c r="BF119" s="245" t="s">
        <v>241</v>
      </c>
      <c r="BG119" s="245" t="s">
        <v>241</v>
      </c>
      <c r="BH119" s="245" t="s">
        <v>241</v>
      </c>
      <c r="BI119" s="245" t="s">
        <v>241</v>
      </c>
      <c r="BJ119" s="249" t="s">
        <v>241</v>
      </c>
      <c r="BK119" s="249" t="s">
        <v>241</v>
      </c>
      <c r="BL119" s="249" t="s">
        <v>241</v>
      </c>
      <c r="BM119" s="249" t="s">
        <v>241</v>
      </c>
      <c r="BN119" s="248" t="s">
        <v>519</v>
      </c>
      <c r="BO119" s="249">
        <f t="shared" si="136"/>
        <v>48775</v>
      </c>
      <c r="BP119" s="249">
        <f t="shared" si="136"/>
        <v>8.0404536612706465</v>
      </c>
      <c r="BQ119" s="249">
        <f t="shared" si="136"/>
        <v>623783475</v>
      </c>
      <c r="BR119" s="249" t="s">
        <v>241</v>
      </c>
      <c r="BS119" s="249" t="s">
        <v>241</v>
      </c>
      <c r="BT119" s="249" t="s">
        <v>241</v>
      </c>
      <c r="BU119" s="249" t="s">
        <v>241</v>
      </c>
      <c r="BV119" s="248" t="s">
        <v>520</v>
      </c>
      <c r="BW119" s="249">
        <f>F119*0.98*48</f>
        <v>291177.59999999998</v>
      </c>
      <c r="BX119" s="249">
        <f>BW119/(F119*0.98)</f>
        <v>48</v>
      </c>
      <c r="BY119" s="249">
        <f>BX119/S119*T119</f>
        <v>3723870326.4000006</v>
      </c>
      <c r="BZ119" s="249" t="s">
        <v>241</v>
      </c>
      <c r="CA119" s="249" t="s">
        <v>241</v>
      </c>
      <c r="CB119" s="249" t="s">
        <v>241</v>
      </c>
      <c r="CC119" s="249" t="s">
        <v>241</v>
      </c>
      <c r="CD119" s="249" t="s">
        <v>241</v>
      </c>
      <c r="CE119" s="249" t="s">
        <v>241</v>
      </c>
      <c r="CF119" s="249" t="s">
        <v>241</v>
      </c>
      <c r="CG119" s="249" t="s">
        <v>241</v>
      </c>
      <c r="CH119" s="243">
        <f>IF(ISNA(VLOOKUP($B119,[76]Sheet3!$B:$H,6,FALSE)),0,((VLOOKUP($B119,[76]Sheet3!$B:$H,6,FALSE))))</f>
        <v>149012</v>
      </c>
      <c r="CI119" s="243">
        <f t="shared" si="133"/>
        <v>24.073021001615508</v>
      </c>
      <c r="CJ119" s="243">
        <f>IF(ISNA(VLOOKUP($B119,[76]Sheet3!$B:$H,7,FALSE)),0,((VLOOKUP($B119,[76]Sheet3!$B:$H,7,FALSE))))</f>
        <v>1905714468</v>
      </c>
      <c r="CK119" s="244">
        <f>CJ119/N119</f>
        <v>0.35983502047755195</v>
      </c>
      <c r="CL119" s="249" t="s">
        <v>241</v>
      </c>
      <c r="CM119" s="249">
        <f t="shared" si="113"/>
        <v>0</v>
      </c>
      <c r="CN119" s="249"/>
      <c r="CO119" s="249">
        <f t="shared" si="114"/>
        <v>0</v>
      </c>
      <c r="CP119" s="266" t="s">
        <v>521</v>
      </c>
      <c r="CQ119" s="250">
        <f t="shared" si="115"/>
        <v>18570</v>
      </c>
      <c r="CR119" s="249">
        <v>3</v>
      </c>
      <c r="CS119" s="251">
        <f t="shared" si="116"/>
        <v>237491730</v>
      </c>
      <c r="CT119" s="249" t="s">
        <v>241</v>
      </c>
      <c r="CU119" s="252">
        <f t="shared" si="117"/>
        <v>0</v>
      </c>
      <c r="CV119" s="274"/>
      <c r="CW119" s="271">
        <f t="shared" si="118"/>
        <v>0</v>
      </c>
      <c r="CX119" s="243">
        <f>IF(ISNA(VLOOKUP($B119,'[77]Jan- Mei'!$B:$F,4,FALSE)),0,((VLOOKUP($B119,'[77]Jan- Mei'!$B:$F,4,FALSE))))</f>
        <v>213800</v>
      </c>
      <c r="CY119" s="243">
        <f t="shared" si="119"/>
        <v>34.539579967689825</v>
      </c>
      <c r="CZ119" s="243">
        <f>IF(ISNA(VLOOKUP($B119,'[77]Jan- Mei'!$B:$F,5,FALSE)),0,((VLOOKUP($B119,'[77]Jan- Mei'!$B:$F,5,FALSE))))</f>
        <v>2734288200</v>
      </c>
      <c r="DA119" s="243" t="e">
        <f>IF(ISNA(VLOOKUP($B119,#REF!,6,FALSE)),0,((VLOOKUP($B119,#REF!,6,FALSE))))</f>
        <v>#REF!</v>
      </c>
      <c r="DB119" s="243" t="e">
        <f t="shared" si="120"/>
        <v>#REF!</v>
      </c>
      <c r="DC119" s="243" t="e">
        <f>IF(ISNA(VLOOKUP($B119,#REF!,7,FALSE)),0,((VLOOKUP($B119,#REF!,7,FALSE))))</f>
        <v>#REF!</v>
      </c>
      <c r="DD119" s="244" t="e">
        <f t="shared" si="121"/>
        <v>#REF!</v>
      </c>
      <c r="DE119" s="254" t="str">
        <f>IF(ISNA(VLOOKUP($B119,'[78]REAL SD BULAN'!$B:$AD,18,FALSE)),0,((VLOOKUP($B119,'[78]REAL SD BULAN'!$B:$AD,18,FALSE))))</f>
        <v>-</v>
      </c>
      <c r="DF119" s="249">
        <f>IF(ISNA(VLOOKUP($B119,'[78]REAL SD BULAN'!$B:$AD,19,FALSE)),0,((VLOOKUP($B119,'[78]REAL SD BULAN'!$B:$AD,19,FALSE))))</f>
        <v>0</v>
      </c>
      <c r="DG119" s="249">
        <f>IF(ISNA(VLOOKUP($B119,'[78]REAL SD BULAN'!$B:$AD,20,FALSE)),0,((VLOOKUP($B119,'[78]REAL SD BULAN'!$B:$AD,20,FALSE))))</f>
        <v>0</v>
      </c>
      <c r="DH119" s="249">
        <f>IF(ISNA(VLOOKUP($B119,'[78]REAL SD BULAN'!$B:$AD,21,FALSE)),0,((VLOOKUP($B119,'[78]REAL SD BULAN'!$B:$AD,21,FALSE))))</f>
        <v>0</v>
      </c>
      <c r="DI119" s="249" t="s">
        <v>241</v>
      </c>
      <c r="DJ119" s="249">
        <f>DK119*CR119</f>
        <v>0</v>
      </c>
      <c r="DK119" s="249">
        <v>0</v>
      </c>
      <c r="DL119" s="249">
        <v>0</v>
      </c>
      <c r="DM119" s="266" t="s">
        <v>521</v>
      </c>
      <c r="DN119" s="250" t="e">
        <f>DO119*F119</f>
        <v>#REF!</v>
      </c>
      <c r="DO119" s="251" t="e">
        <f>CY119-DB119</f>
        <v>#REF!</v>
      </c>
      <c r="DP119" s="251" t="e">
        <f>DN119*H119</f>
        <v>#REF!</v>
      </c>
      <c r="DQ119" s="249" t="s">
        <v>241</v>
      </c>
      <c r="DR119" s="249">
        <f>DS119*CZ119</f>
        <v>0</v>
      </c>
      <c r="DS119" s="249">
        <v>0</v>
      </c>
      <c r="DT119" s="249">
        <v>0</v>
      </c>
      <c r="DU119" s="269" t="str">
        <f>IF(ISNA(VLOOKUP($B119,'[79]Evaluasi Pesanan Jan- Feb'!$B:$BG,30,FALSE)),0,((VLOOKUP($B119,'[79]Evaluasi Pesanan Jan- Feb'!$B:$BG,30,FALSE))))</f>
        <v>Adanya proses pemilihan produk yang codak pada proses penyalutan dan adanya kendala pada proses blistering</v>
      </c>
      <c r="DV119" s="269" t="str">
        <f>IF(ISNA(VLOOKUP($B119,'[79]Evaluasi Pesanan Jan- Feb'!$B:$BG,41,FALSE)),0,((VLOOKUP($B119,'[79]Evaluasi Pesanan Jan- Feb'!$B:$BG,41,FALSE))))</f>
        <v xml:space="preserve">Adanya kekurangan bahankemas :  Alfo , dus dan leaflet </v>
      </c>
    </row>
    <row r="120" spans="1:126" s="224" customFormat="1" ht="56" x14ac:dyDescent="0.2">
      <c r="A120" s="237">
        <f t="shared" si="135"/>
        <v>117</v>
      </c>
      <c r="B120" s="257">
        <v>11000170</v>
      </c>
      <c r="C120" s="404" t="s">
        <v>94</v>
      </c>
      <c r="D120" s="259" t="s">
        <v>236</v>
      </c>
      <c r="E120" s="260">
        <v>100</v>
      </c>
      <c r="F120" s="260">
        <v>8000</v>
      </c>
      <c r="G120" s="241" t="s">
        <v>56</v>
      </c>
      <c r="H120" s="242">
        <v>15915</v>
      </c>
      <c r="I120" s="243">
        <f>IF(ISNA(VLOOKUP($B120,'[74]Pesanan '!$A:$AE,28,FALSE)),0,((VLOOKUP($B120,'[74]Pesanan '!$A:$AE,28,FALSE))))</f>
        <v>184240</v>
      </c>
      <c r="J120" s="243">
        <f t="shared" si="122"/>
        <v>23.5</v>
      </c>
      <c r="K120" s="243">
        <f>IF(ISNA(VLOOKUP($B120,'[74]Pesanan '!$A:$AE,29,FALSE)),0,((VLOOKUP($B120,'[74]Pesanan '!$A:$AE,29,FALSE))))</f>
        <v>2932179600</v>
      </c>
      <c r="L120" s="243">
        <f>IF(ISNA(VLOOKUP($B120,'[74]Pesanan '!$A:$AE,30,FALSE)),0,((VLOOKUP($B120,'[74]Pesanan '!$A:$AE,30,FALSE))))</f>
        <v>160720</v>
      </c>
      <c r="M120" s="243">
        <f t="shared" si="123"/>
        <v>20.5</v>
      </c>
      <c r="N120" s="243">
        <f>IF(ISNA(VLOOKUP($B120,'[74]Pesanan '!$A:$AE,31,FALSE)),0,((VLOOKUP($B120,'[74]Pesanan '!$A:$AE,31,FALSE))))</f>
        <v>2557858800</v>
      </c>
      <c r="O120" s="243">
        <f>IF(ISNA(VLOOKUP($B120,'[75]Rekap Realisasi Jan- Okt'!$A:$E,4,FALSE)),0,((VLOOKUP($B120,'[75]Rekap Realisasi Jan- Okt'!$A:$E,4,FALSE))))</f>
        <v>155394</v>
      </c>
      <c r="P120" s="243">
        <f t="shared" si="106"/>
        <v>19.820663265306123</v>
      </c>
      <c r="Q120" s="243">
        <f>IF(ISNA(VLOOKUP($B120,'[75]Rekap Realisasi Jan- Okt'!$A:$E,5,FALSE)),0,((VLOOKUP($B120,'[75]Rekap Realisasi Jan- Okt'!$A:$E,5,FALSE))))</f>
        <v>2473095510</v>
      </c>
      <c r="R120" s="243">
        <f t="shared" si="127"/>
        <v>5326</v>
      </c>
      <c r="S120" s="243">
        <f t="shared" si="128"/>
        <v>0.67933673469387656</v>
      </c>
      <c r="T120" s="243">
        <f t="shared" si="129"/>
        <v>84763290</v>
      </c>
      <c r="U120" s="244">
        <f t="shared" si="130"/>
        <v>0.96686162269785958</v>
      </c>
      <c r="V120" s="243">
        <f t="shared" si="96"/>
        <v>28846</v>
      </c>
      <c r="W120" s="243">
        <f t="shared" si="97"/>
        <v>3.6793367346938766</v>
      </c>
      <c r="X120" s="243">
        <f t="shared" si="98"/>
        <v>459084090</v>
      </c>
      <c r="Y120" s="244">
        <f t="shared" si="75"/>
        <v>0.84343247937472865</v>
      </c>
      <c r="Z120" s="245" t="s">
        <v>241</v>
      </c>
      <c r="AA120" s="245" t="s">
        <v>241</v>
      </c>
      <c r="AB120" s="245" t="s">
        <v>241</v>
      </c>
      <c r="AC120" s="245" t="s">
        <v>241</v>
      </c>
      <c r="AD120" s="268" t="s">
        <v>264</v>
      </c>
      <c r="AE120" s="249">
        <f>$AF120*$F120*0.98</f>
        <v>7840</v>
      </c>
      <c r="AF120" s="249">
        <v>1</v>
      </c>
      <c r="AG120" s="249">
        <f>$AE120*$H120</f>
        <v>124773600</v>
      </c>
      <c r="AH120" s="245" t="s">
        <v>241</v>
      </c>
      <c r="AI120" s="245" t="s">
        <v>241</v>
      </c>
      <c r="AJ120" s="245" t="s">
        <v>241</v>
      </c>
      <c r="AK120" s="245" t="s">
        <v>241</v>
      </c>
      <c r="AL120" s="245" t="s">
        <v>241</v>
      </c>
      <c r="AM120" s="245" t="s">
        <v>241</v>
      </c>
      <c r="AN120" s="245" t="s">
        <v>241</v>
      </c>
      <c r="AO120" s="245" t="s">
        <v>241</v>
      </c>
      <c r="AP120" s="245" t="s">
        <v>241</v>
      </c>
      <c r="AQ120" s="245" t="s">
        <v>241</v>
      </c>
      <c r="AR120" s="245" t="s">
        <v>241</v>
      </c>
      <c r="AS120" s="245" t="s">
        <v>241</v>
      </c>
      <c r="AT120" s="245" t="s">
        <v>241</v>
      </c>
      <c r="AU120" s="245" t="s">
        <v>241</v>
      </c>
      <c r="AV120" s="245" t="s">
        <v>241</v>
      </c>
      <c r="AW120" s="245" t="s">
        <v>241</v>
      </c>
      <c r="AX120" s="245" t="s">
        <v>241</v>
      </c>
      <c r="AY120" s="245" t="s">
        <v>241</v>
      </c>
      <c r="AZ120" s="245" t="s">
        <v>241</v>
      </c>
      <c r="BA120" s="245" t="s">
        <v>241</v>
      </c>
      <c r="BB120" s="246" t="s">
        <v>293</v>
      </c>
      <c r="BC120" s="267">
        <f>R120</f>
        <v>5326</v>
      </c>
      <c r="BD120" s="243">
        <f>BC120/($F120*0.98)</f>
        <v>0.67933673469387756</v>
      </c>
      <c r="BE120" s="267">
        <f>T120</f>
        <v>84763290</v>
      </c>
      <c r="BF120" s="245" t="s">
        <v>241</v>
      </c>
      <c r="BG120" s="245" t="s">
        <v>241</v>
      </c>
      <c r="BH120" s="245" t="s">
        <v>241</v>
      </c>
      <c r="BI120" s="245" t="s">
        <v>241</v>
      </c>
      <c r="BJ120" s="249" t="s">
        <v>241</v>
      </c>
      <c r="BK120" s="249" t="s">
        <v>241</v>
      </c>
      <c r="BL120" s="249" t="s">
        <v>241</v>
      </c>
      <c r="BM120" s="249" t="s">
        <v>241</v>
      </c>
      <c r="BN120" s="249" t="s">
        <v>294</v>
      </c>
      <c r="BO120" s="249">
        <f t="shared" si="136"/>
        <v>5326</v>
      </c>
      <c r="BP120" s="249">
        <f t="shared" si="136"/>
        <v>0.67933673469387656</v>
      </c>
      <c r="BQ120" s="249">
        <f t="shared" si="136"/>
        <v>84763290</v>
      </c>
      <c r="BR120" s="249" t="s">
        <v>241</v>
      </c>
      <c r="BS120" s="249" t="s">
        <v>241</v>
      </c>
      <c r="BT120" s="249" t="s">
        <v>241</v>
      </c>
      <c r="BU120" s="249" t="s">
        <v>241</v>
      </c>
      <c r="BV120" s="248" t="s">
        <v>278</v>
      </c>
      <c r="BW120" s="249">
        <f>R120</f>
        <v>5326</v>
      </c>
      <c r="BX120" s="249">
        <f>S120</f>
        <v>0.67933673469387656</v>
      </c>
      <c r="BY120" s="249">
        <f>T120</f>
        <v>84763290</v>
      </c>
      <c r="BZ120" s="249" t="s">
        <v>241</v>
      </c>
      <c r="CA120" s="249" t="s">
        <v>241</v>
      </c>
      <c r="CB120" s="249" t="s">
        <v>241</v>
      </c>
      <c r="CC120" s="249" t="s">
        <v>241</v>
      </c>
      <c r="CD120" s="249" t="s">
        <v>241</v>
      </c>
      <c r="CE120" s="249" t="s">
        <v>241</v>
      </c>
      <c r="CF120" s="249" t="s">
        <v>241</v>
      </c>
      <c r="CG120" s="249" t="s">
        <v>241</v>
      </c>
      <c r="CH120" s="243">
        <f>IF(ISNA(VLOOKUP($B120,[76]Sheet3!$B:$H,6,FALSE)),0,((VLOOKUP($B120,[76]Sheet3!$B:$H,6,FALSE))))</f>
        <v>31393</v>
      </c>
      <c r="CI120" s="243">
        <f t="shared" si="133"/>
        <v>3.9241250000000001</v>
      </c>
      <c r="CJ120" s="243">
        <f>IF(ISNA(VLOOKUP($B120,[76]Sheet3!$B:$H,7,FALSE)),0,((VLOOKUP($B120,[76]Sheet3!$B:$H,7,FALSE))))</f>
        <v>499619595</v>
      </c>
      <c r="CK120" s="244">
        <f>CJ120/N120</f>
        <v>0.19532727725236437</v>
      </c>
      <c r="CL120" s="266" t="s">
        <v>295</v>
      </c>
      <c r="CM120" s="249">
        <f t="shared" si="113"/>
        <v>24000</v>
      </c>
      <c r="CN120" s="266">
        <v>3</v>
      </c>
      <c r="CO120" s="249">
        <f t="shared" si="114"/>
        <v>381960000</v>
      </c>
      <c r="CP120" s="249" t="s">
        <v>241</v>
      </c>
      <c r="CQ120" s="250">
        <f t="shared" si="115"/>
        <v>0</v>
      </c>
      <c r="CR120" s="250">
        <v>0</v>
      </c>
      <c r="CS120" s="251">
        <f t="shared" si="116"/>
        <v>0</v>
      </c>
      <c r="CT120" s="249" t="s">
        <v>241</v>
      </c>
      <c r="CU120" s="252">
        <f t="shared" si="117"/>
        <v>0</v>
      </c>
      <c r="CV120" s="250">
        <v>0</v>
      </c>
      <c r="CW120" s="253">
        <f t="shared" si="118"/>
        <v>0</v>
      </c>
      <c r="CX120" s="243">
        <f>IF(ISNA(VLOOKUP($B120,'[77]Jan- Mei'!$B:$F,4,FALSE)),0,((VLOOKUP($B120,'[77]Jan- Mei'!$B:$F,4,FALSE))))</f>
        <v>82320</v>
      </c>
      <c r="CY120" s="243">
        <f t="shared" si="119"/>
        <v>10.29</v>
      </c>
      <c r="CZ120" s="243">
        <f>IF(ISNA(VLOOKUP($B120,'[77]Jan- Mei'!$B:$F,5,FALSE)),0,((VLOOKUP($B120,'[77]Jan- Mei'!$B:$F,5,FALSE))))</f>
        <v>1310122800</v>
      </c>
      <c r="DA120" s="243" t="e">
        <f>IF(ISNA(VLOOKUP($B120,#REF!,6,FALSE)),0,((VLOOKUP($B120,#REF!,6,FALSE))))</f>
        <v>#REF!</v>
      </c>
      <c r="DB120" s="243" t="e">
        <f t="shared" si="120"/>
        <v>#REF!</v>
      </c>
      <c r="DC120" s="243" t="e">
        <f>IF(ISNA(VLOOKUP($B120,#REF!,7,FALSE)),0,((VLOOKUP($B120,#REF!,7,FALSE))))</f>
        <v>#REF!</v>
      </c>
      <c r="DD120" s="244" t="e">
        <f t="shared" si="121"/>
        <v>#REF!</v>
      </c>
      <c r="DE120" s="288" t="str">
        <f>IF(ISNA(VLOOKUP($B120,'[78]REAL SD BULAN'!$B:$AD,18,FALSE)),0,((VLOOKUP($B120,'[78]REAL SD BULAN'!$B:$AD,18,FALSE))))</f>
        <v xml:space="preserve">Kekurangan bahan kemas Poly cetak Clonidine baru datang : 4 Maret dan 16 April 2021 dan Leaflet belum datang </v>
      </c>
      <c r="DF120" s="249">
        <f>IF(ISNA(VLOOKUP($B120,'[78]REAL SD BULAN'!$B:$AD,19,FALSE)),0,((VLOOKUP($B120,'[78]REAL SD BULAN'!$B:$AD,19,FALSE))))</f>
        <v>24000</v>
      </c>
      <c r="DG120" s="249">
        <f>IF(ISNA(VLOOKUP($B120,'[78]REAL SD BULAN'!$B:$AD,20,FALSE)),0,((VLOOKUP($B120,'[78]REAL SD BULAN'!$B:$AD,20,FALSE))))</f>
        <v>3</v>
      </c>
      <c r="DH120" s="249">
        <f>IF(ISNA(VLOOKUP($B120,'[78]REAL SD BULAN'!$B:$AD,21,FALSE)),0,((VLOOKUP($B120,'[78]REAL SD BULAN'!$B:$AD,21,FALSE))))</f>
        <v>381960000</v>
      </c>
      <c r="DI120" s="266" t="s">
        <v>296</v>
      </c>
      <c r="DJ120" s="249" t="e">
        <f>DK120*F120</f>
        <v>#REF!</v>
      </c>
      <c r="DK120" s="249" t="e">
        <f>CY120-DB120</f>
        <v>#REF!</v>
      </c>
      <c r="DL120" s="249" t="e">
        <f>DJ120*H120</f>
        <v>#REF!</v>
      </c>
      <c r="DM120" s="249" t="s">
        <v>241</v>
      </c>
      <c r="DN120" s="250">
        <f>DO120*CR120</f>
        <v>0</v>
      </c>
      <c r="DO120" s="250">
        <v>0</v>
      </c>
      <c r="DP120" s="251" t="s">
        <v>241</v>
      </c>
      <c r="DQ120" s="249" t="s">
        <v>241</v>
      </c>
      <c r="DR120" s="252">
        <f>DS120*CR120</f>
        <v>0</v>
      </c>
      <c r="DS120" s="250">
        <v>0</v>
      </c>
      <c r="DT120" s="253" t="s">
        <v>241</v>
      </c>
      <c r="DU120" s="269" t="str">
        <f>IF(ISNA(VLOOKUP($B120,'[79]Evaluasi Pesanan Jan- Feb'!$B:$BG,30,FALSE)),0,((VLOOKUP($B120,'[79]Evaluasi Pesanan Jan- Feb'!$B:$BG,30,FALSE))))</f>
        <v>Adanya Proses Migrasi Plant Bandung ke Banjaran sehingga penurunan PO diatur</v>
      </c>
      <c r="DV120" s="269" t="str">
        <f>IF(ISNA(VLOOKUP($B120,'[79]Evaluasi Pesanan Jan- Feb'!$B:$BG,41,FALSE)),0,((VLOOKUP($B120,'[79]Evaluasi Pesanan Jan- Feb'!$B:$BG,41,FALSE))))</f>
        <v xml:space="preserve">Adanya kekurangan bahan kemas Poly Cetak </v>
      </c>
    </row>
    <row r="121" spans="1:126" s="223" customFormat="1" ht="56" customHeight="1" x14ac:dyDescent="0.2">
      <c r="A121" s="237">
        <f t="shared" si="135"/>
        <v>118</v>
      </c>
      <c r="B121" s="237">
        <v>11000222</v>
      </c>
      <c r="C121" s="405" t="s">
        <v>132</v>
      </c>
      <c r="D121" s="239" t="s">
        <v>236</v>
      </c>
      <c r="E121" s="240">
        <v>100</v>
      </c>
      <c r="F121" s="240">
        <v>11200</v>
      </c>
      <c r="G121" s="265" t="s">
        <v>56</v>
      </c>
      <c r="H121" s="242">
        <v>15825</v>
      </c>
      <c r="I121" s="243">
        <f>IF(ISNA(VLOOKUP($B121,'[74]Pesanan '!$A:$AE,28,FALSE)),0,((VLOOKUP($B121,'[74]Pesanan '!$A:$AE,28,FALSE))))</f>
        <v>50176</v>
      </c>
      <c r="J121" s="243">
        <f t="shared" si="122"/>
        <v>4.5714285714285712</v>
      </c>
      <c r="K121" s="243">
        <f>IF(ISNA(VLOOKUP($B121,'[74]Pesanan '!$A:$AE,29,FALSE)),0,((VLOOKUP($B121,'[74]Pesanan '!$A:$AE,29,FALSE))))</f>
        <v>794035200</v>
      </c>
      <c r="L121" s="243">
        <f>IF(ISNA(VLOOKUP($B121,'[74]Pesanan '!$A:$AE,30,FALSE)),0,((VLOOKUP($B121,'[74]Pesanan '!$A:$AE,30,FALSE))))</f>
        <v>39200</v>
      </c>
      <c r="M121" s="243">
        <f t="shared" si="123"/>
        <v>3.5714285714285716</v>
      </c>
      <c r="N121" s="243">
        <f>IF(ISNA(VLOOKUP($B121,'[74]Pesanan '!$A:$AE,31,FALSE)),0,((VLOOKUP($B121,'[74]Pesanan '!$A:$AE,31,FALSE))))</f>
        <v>620340000</v>
      </c>
      <c r="O121" s="243">
        <f>IF(ISNA(VLOOKUP($B121,'[75]Rekap Realisasi Jan- Okt'!$A:$E,4,FALSE)),0,((VLOOKUP($B121,'[75]Rekap Realisasi Jan- Okt'!$A:$E,4,FALSE))))</f>
        <v>42437</v>
      </c>
      <c r="P121" s="243">
        <f t="shared" si="106"/>
        <v>3.8663447521865888</v>
      </c>
      <c r="Q121" s="243">
        <f>IF(ISNA(VLOOKUP($B121,'[75]Rekap Realisasi Jan- Okt'!$A:$E,5,FALSE)),0,((VLOOKUP($B121,'[75]Rekap Realisasi Jan- Okt'!$A:$E,5,FALSE))))</f>
        <v>671565525</v>
      </c>
      <c r="R121" s="243">
        <f t="shared" si="127"/>
        <v>-3237</v>
      </c>
      <c r="S121" s="243">
        <f t="shared" si="128"/>
        <v>-0.29491618075801718</v>
      </c>
      <c r="T121" s="243">
        <f t="shared" si="129"/>
        <v>-51225525</v>
      </c>
      <c r="U121" s="244">
        <f t="shared" si="130"/>
        <v>1.0825765306122448</v>
      </c>
      <c r="V121" s="243">
        <f t="shared" si="96"/>
        <v>7739</v>
      </c>
      <c r="W121" s="243">
        <f t="shared" si="97"/>
        <v>0.70508381924198238</v>
      </c>
      <c r="X121" s="243">
        <f t="shared" si="98"/>
        <v>122469675</v>
      </c>
      <c r="Y121" s="244">
        <f t="shared" si="75"/>
        <v>0.84576291454081631</v>
      </c>
      <c r="Z121" s="245" t="s">
        <v>241</v>
      </c>
      <c r="AA121" s="245" t="s">
        <v>241</v>
      </c>
      <c r="AB121" s="245" t="s">
        <v>241</v>
      </c>
      <c r="AC121" s="245" t="s">
        <v>241</v>
      </c>
      <c r="AD121" s="245" t="s">
        <v>241</v>
      </c>
      <c r="AE121" s="245" t="s">
        <v>241</v>
      </c>
      <c r="AF121" s="245" t="s">
        <v>241</v>
      </c>
      <c r="AG121" s="245" t="s">
        <v>241</v>
      </c>
      <c r="AH121" s="245" t="s">
        <v>241</v>
      </c>
      <c r="AI121" s="245" t="s">
        <v>241</v>
      </c>
      <c r="AJ121" s="245" t="s">
        <v>241</v>
      </c>
      <c r="AK121" s="245" t="s">
        <v>241</v>
      </c>
      <c r="AL121" s="268" t="s">
        <v>357</v>
      </c>
      <c r="AM121" s="249">
        <f>AN121*(F121*0.98)</f>
        <v>21952</v>
      </c>
      <c r="AN121" s="286">
        <v>2</v>
      </c>
      <c r="AO121" s="249">
        <f>AM121*H121</f>
        <v>347390400</v>
      </c>
      <c r="AP121" s="245" t="s">
        <v>241</v>
      </c>
      <c r="AQ121" s="245" t="s">
        <v>241</v>
      </c>
      <c r="AR121" s="245" t="s">
        <v>241</v>
      </c>
      <c r="AS121" s="245" t="s">
        <v>241</v>
      </c>
      <c r="AT121" s="245" t="s">
        <v>241</v>
      </c>
      <c r="AU121" s="245" t="s">
        <v>241</v>
      </c>
      <c r="AV121" s="245" t="s">
        <v>241</v>
      </c>
      <c r="AW121" s="245" t="s">
        <v>241</v>
      </c>
      <c r="AX121" s="245" t="s">
        <v>241</v>
      </c>
      <c r="AY121" s="245" t="s">
        <v>241</v>
      </c>
      <c r="AZ121" s="245" t="s">
        <v>241</v>
      </c>
      <c r="BA121" s="245" t="s">
        <v>241</v>
      </c>
      <c r="BB121" s="246" t="s">
        <v>334</v>
      </c>
      <c r="BC121" s="267">
        <f>R121</f>
        <v>-3237</v>
      </c>
      <c r="BD121" s="243">
        <f>BC121/($F121*0.98)</f>
        <v>-0.29491618075801751</v>
      </c>
      <c r="BE121" s="267">
        <f>T121</f>
        <v>-51225525</v>
      </c>
      <c r="BF121" s="245" t="s">
        <v>241</v>
      </c>
      <c r="BG121" s="245" t="s">
        <v>241</v>
      </c>
      <c r="BH121" s="245" t="s">
        <v>241</v>
      </c>
      <c r="BI121" s="245" t="s">
        <v>241</v>
      </c>
      <c r="BJ121" s="249" t="s">
        <v>241</v>
      </c>
      <c r="BK121" s="249" t="s">
        <v>241</v>
      </c>
      <c r="BL121" s="249" t="s">
        <v>241</v>
      </c>
      <c r="BM121" s="249" t="s">
        <v>241</v>
      </c>
      <c r="BN121" s="266" t="s">
        <v>356</v>
      </c>
      <c r="BO121" s="249">
        <f t="shared" si="136"/>
        <v>-3237</v>
      </c>
      <c r="BP121" s="249">
        <f t="shared" si="136"/>
        <v>-0.29491618075801718</v>
      </c>
      <c r="BQ121" s="249">
        <f t="shared" si="136"/>
        <v>-51225525</v>
      </c>
      <c r="BR121" s="249" t="s">
        <v>241</v>
      </c>
      <c r="BS121" s="249" t="s">
        <v>241</v>
      </c>
      <c r="BT121" s="249" t="s">
        <v>241</v>
      </c>
      <c r="BU121" s="249" t="s">
        <v>241</v>
      </c>
      <c r="BV121" s="249" t="s">
        <v>241</v>
      </c>
      <c r="BW121" s="249" t="s">
        <v>241</v>
      </c>
      <c r="BX121" s="249" t="s">
        <v>241</v>
      </c>
      <c r="BY121" s="249" t="s">
        <v>241</v>
      </c>
      <c r="BZ121" s="266" t="s">
        <v>358</v>
      </c>
      <c r="CA121" s="249" t="s">
        <v>241</v>
      </c>
      <c r="CB121" s="249" t="s">
        <v>241</v>
      </c>
      <c r="CC121" s="249" t="s">
        <v>241</v>
      </c>
      <c r="CD121" s="249" t="s">
        <v>241</v>
      </c>
      <c r="CE121" s="249" t="s">
        <v>241</v>
      </c>
      <c r="CF121" s="249" t="s">
        <v>241</v>
      </c>
      <c r="CG121" s="249" t="s">
        <v>241</v>
      </c>
      <c r="CH121" s="243">
        <f>IF(ISNA(VLOOKUP($B121,[76]Sheet3!$B:$H,6,FALSE)),0,((VLOOKUP($B121,[76]Sheet3!$B:$H,6,FALSE))))</f>
        <v>0</v>
      </c>
      <c r="CI121" s="243">
        <f t="shared" si="133"/>
        <v>0</v>
      </c>
      <c r="CJ121" s="243">
        <f>IF(ISNA(VLOOKUP($B121,[76]Sheet3!$B:$H,7,FALSE)),0,((VLOOKUP($B121,[76]Sheet3!$B:$H,7,FALSE))))</f>
        <v>0</v>
      </c>
      <c r="CK121" s="244">
        <v>0</v>
      </c>
      <c r="CL121" s="249" t="s">
        <v>241</v>
      </c>
      <c r="CM121" s="249">
        <f t="shared" si="113"/>
        <v>0</v>
      </c>
      <c r="CN121" s="249">
        <v>0</v>
      </c>
      <c r="CO121" s="249">
        <f t="shared" si="114"/>
        <v>0</v>
      </c>
      <c r="CP121" s="249" t="s">
        <v>241</v>
      </c>
      <c r="CQ121" s="250">
        <f t="shared" si="115"/>
        <v>0</v>
      </c>
      <c r="CR121" s="249">
        <v>0</v>
      </c>
      <c r="CS121" s="251">
        <f t="shared" si="116"/>
        <v>0</v>
      </c>
      <c r="CT121" s="249" t="s">
        <v>241</v>
      </c>
      <c r="CU121" s="252">
        <f t="shared" si="117"/>
        <v>0</v>
      </c>
      <c r="CV121" s="249">
        <v>0</v>
      </c>
      <c r="CW121" s="253">
        <f t="shared" si="118"/>
        <v>0</v>
      </c>
      <c r="CX121" s="243">
        <f>IF(ISNA(VLOOKUP($B121,'[77]Jan- Mei'!$B:$F,4,FALSE)),0,((VLOOKUP($B121,'[77]Jan- Mei'!$B:$F,4,FALSE))))</f>
        <v>0</v>
      </c>
      <c r="CY121" s="243">
        <f t="shared" si="119"/>
        <v>0</v>
      </c>
      <c r="CZ121" s="243">
        <f>IF(ISNA(VLOOKUP($B121,'[77]Jan- Mei'!$B:$F,5,FALSE)),0,((VLOOKUP($B121,'[77]Jan- Mei'!$B:$F,5,FALSE))))</f>
        <v>0</v>
      </c>
      <c r="DA121" s="243" t="e">
        <f>IF(ISNA(VLOOKUP($B121,#REF!,6,FALSE)),0,((VLOOKUP($B121,#REF!,6,FALSE))))</f>
        <v>#REF!</v>
      </c>
      <c r="DB121" s="243" t="e">
        <f t="shared" si="120"/>
        <v>#REF!</v>
      </c>
      <c r="DC121" s="243" t="e">
        <f>IF(ISNA(VLOOKUP($B121,#REF!,7,FALSE)),0,((VLOOKUP($B121,#REF!,7,FALSE))))</f>
        <v>#REF!</v>
      </c>
      <c r="DD121" s="244" t="s">
        <v>241</v>
      </c>
      <c r="DE121" s="254" t="str">
        <f>IF(ISNA(VLOOKUP($B121,'[78]REAL SD BULAN'!$B:$AD,18,FALSE)),0,((VLOOKUP($B121,'[78]REAL SD BULAN'!$B:$AD,18,FALSE))))</f>
        <v>-</v>
      </c>
      <c r="DF121" s="249">
        <f>IF(ISNA(VLOOKUP($B121,'[78]REAL SD BULAN'!$B:$AD,19,FALSE)),0,((VLOOKUP($B121,'[78]REAL SD BULAN'!$B:$AD,19,FALSE))))</f>
        <v>0</v>
      </c>
      <c r="DG121" s="249">
        <f>IF(ISNA(VLOOKUP($B121,'[78]REAL SD BULAN'!$B:$AD,20,FALSE)),0,((VLOOKUP($B121,'[78]REAL SD BULAN'!$B:$AD,20,FALSE))))</f>
        <v>0</v>
      </c>
      <c r="DH121" s="249">
        <f>IF(ISNA(VLOOKUP($B121,'[78]REAL SD BULAN'!$B:$AD,21,FALSE)),0,((VLOOKUP($B121,'[78]REAL SD BULAN'!$B:$AD,21,FALSE))))</f>
        <v>0</v>
      </c>
      <c r="DI121" s="249" t="s">
        <v>241</v>
      </c>
      <c r="DJ121" s="249" t="s">
        <v>241</v>
      </c>
      <c r="DK121" s="249">
        <f>DL121*CS121</f>
        <v>0</v>
      </c>
      <c r="DL121" s="249">
        <v>0</v>
      </c>
      <c r="DM121" s="249" t="s">
        <v>241</v>
      </c>
      <c r="DN121" s="249" t="s">
        <v>241</v>
      </c>
      <c r="DO121" s="249">
        <f>DP121*CW121</f>
        <v>0</v>
      </c>
      <c r="DP121" s="249">
        <v>0</v>
      </c>
      <c r="DQ121" s="249" t="s">
        <v>241</v>
      </c>
      <c r="DR121" s="249" t="s">
        <v>241</v>
      </c>
      <c r="DS121" s="249" t="e">
        <f>DT121*DA121</f>
        <v>#REF!</v>
      </c>
      <c r="DT121" s="249">
        <v>0</v>
      </c>
      <c r="DU121" s="256">
        <f>IF(ISNA(VLOOKUP($B121,'[79]Evaluasi Pesanan Jan- Feb'!$B:$BG,30,FALSE)),0,((VLOOKUP($B121,'[79]Evaluasi Pesanan Jan- Feb'!$B:$BG,30,FALSE))))</f>
        <v>0</v>
      </c>
      <c r="DV121" s="256">
        <f>IF(ISNA(VLOOKUP($B121,'[79]Evaluasi Pesanan Jan- Feb'!$B:$BG,30,FALSE)),0,((VLOOKUP($B121,'[79]Evaluasi Pesanan Jan- Feb'!$B:$BG,30,FALSE))))</f>
        <v>0</v>
      </c>
    </row>
    <row r="122" spans="1:126" s="221" customFormat="1" ht="42" x14ac:dyDescent="0.2">
      <c r="A122" s="237">
        <f t="shared" si="135"/>
        <v>119</v>
      </c>
      <c r="B122" s="257">
        <v>11000182</v>
      </c>
      <c r="C122" s="404" t="s">
        <v>99</v>
      </c>
      <c r="D122" s="259" t="s">
        <v>236</v>
      </c>
      <c r="E122" s="260">
        <v>100</v>
      </c>
      <c r="F122" s="260">
        <v>16042</v>
      </c>
      <c r="G122" s="241" t="s">
        <v>56</v>
      </c>
      <c r="H122" s="242">
        <v>10818</v>
      </c>
      <c r="I122" s="243">
        <f>IF(ISNA(VLOOKUP($B122,'[74]Pesanan '!$A:$AE,28,FALSE)),0,((VLOOKUP($B122,'[74]Pesanan '!$A:$AE,28,FALSE))))</f>
        <v>109760</v>
      </c>
      <c r="J122" s="243">
        <f t="shared" si="122"/>
        <v>6.9816731080912602</v>
      </c>
      <c r="K122" s="243">
        <f>IF(ISNA(VLOOKUP($B122,'[74]Pesanan '!$A:$AE,29,FALSE)),0,((VLOOKUP($B122,'[74]Pesanan '!$A:$AE,29,FALSE))))</f>
        <v>1187383680</v>
      </c>
      <c r="L122" s="243">
        <f>IF(ISNA(VLOOKUP($B122,'[74]Pesanan '!$A:$AE,30,FALSE)),0,((VLOOKUP($B122,'[74]Pesanan '!$A:$AE,30,FALSE))))</f>
        <v>94080</v>
      </c>
      <c r="M122" s="243">
        <f t="shared" si="123"/>
        <v>5.9842912355067943</v>
      </c>
      <c r="N122" s="243">
        <f>IF(ISNA(VLOOKUP($B122,'[74]Pesanan '!$A:$AE,31,FALSE)),0,((VLOOKUP($B122,'[74]Pesanan '!$A:$AE,31,FALSE))))</f>
        <v>1017757440</v>
      </c>
      <c r="O122" s="243">
        <f>IF(ISNA(VLOOKUP($B122,'[75]Rekap Realisasi Jan- Okt'!$A:$E,4,FALSE)),0,((VLOOKUP($B122,'[75]Rekap Realisasi Jan- Okt'!$A:$E,4,FALSE))))</f>
        <v>92849</v>
      </c>
      <c r="P122" s="243">
        <f t="shared" ref="P122:P153" si="137">O122/($F122*0.98)</f>
        <v>5.9059891254843793</v>
      </c>
      <c r="Q122" s="243">
        <f>IF(ISNA(VLOOKUP($B122,'[75]Rekap Realisasi Jan- Okt'!$A:$E,5,FALSE)),0,((VLOOKUP($B122,'[75]Rekap Realisasi Jan- Okt'!$A:$E,5,FALSE))))</f>
        <v>1004440482</v>
      </c>
      <c r="R122" s="243">
        <f t="shared" si="127"/>
        <v>1231</v>
      </c>
      <c r="S122" s="243">
        <f t="shared" si="128"/>
        <v>7.830211002241505E-2</v>
      </c>
      <c r="T122" s="243">
        <f t="shared" si="129"/>
        <v>13316958</v>
      </c>
      <c r="U122" s="244">
        <f t="shared" si="130"/>
        <v>0.98691539115646254</v>
      </c>
      <c r="V122" s="243">
        <f t="shared" si="96"/>
        <v>16911</v>
      </c>
      <c r="W122" s="243">
        <f t="shared" si="97"/>
        <v>1.0756839826068809</v>
      </c>
      <c r="X122" s="243">
        <f t="shared" si="98"/>
        <v>182943198</v>
      </c>
      <c r="Y122" s="244">
        <f t="shared" si="75"/>
        <v>0.84592747813411073</v>
      </c>
      <c r="Z122" s="268" t="s">
        <v>308</v>
      </c>
      <c r="AA122" s="249">
        <f>$AB122*($F122*0.98)</f>
        <v>15721.16</v>
      </c>
      <c r="AB122" s="286">
        <v>1</v>
      </c>
      <c r="AC122" s="249">
        <f>$AA122*$H122</f>
        <v>170071508.88</v>
      </c>
      <c r="AD122" s="245" t="s">
        <v>241</v>
      </c>
      <c r="AE122" s="245" t="s">
        <v>241</v>
      </c>
      <c r="AF122" s="245" t="s">
        <v>241</v>
      </c>
      <c r="AG122" s="245" t="s">
        <v>241</v>
      </c>
      <c r="AH122" s="245" t="s">
        <v>241</v>
      </c>
      <c r="AI122" s="245" t="s">
        <v>241</v>
      </c>
      <c r="AJ122" s="245" t="s">
        <v>241</v>
      </c>
      <c r="AK122" s="245" t="s">
        <v>241</v>
      </c>
      <c r="AL122" s="245" t="s">
        <v>241</v>
      </c>
      <c r="AM122" s="245" t="s">
        <v>241</v>
      </c>
      <c r="AN122" s="245" t="s">
        <v>241</v>
      </c>
      <c r="AO122" s="245" t="s">
        <v>241</v>
      </c>
      <c r="AP122" s="245" t="s">
        <v>241</v>
      </c>
      <c r="AQ122" s="245" t="s">
        <v>241</v>
      </c>
      <c r="AR122" s="245" t="s">
        <v>241</v>
      </c>
      <c r="AS122" s="245" t="s">
        <v>241</v>
      </c>
      <c r="AT122" s="245" t="s">
        <v>309</v>
      </c>
      <c r="AU122" s="249">
        <f>AV122*(F122*0.98)</f>
        <v>15721.16</v>
      </c>
      <c r="AV122" s="286">
        <v>1</v>
      </c>
      <c r="AW122" s="249">
        <f>AU122*H122</f>
        <v>170071508.88</v>
      </c>
      <c r="AX122" s="246" t="s">
        <v>310</v>
      </c>
      <c r="AY122" s="247">
        <f>R122</f>
        <v>1231</v>
      </c>
      <c r="AZ122" s="243">
        <f>AY122/($F122*0.98)</f>
        <v>7.8302110022415647E-2</v>
      </c>
      <c r="BA122" s="247">
        <f>T122</f>
        <v>13316958</v>
      </c>
      <c r="BB122" s="245" t="s">
        <v>241</v>
      </c>
      <c r="BC122" s="245" t="s">
        <v>241</v>
      </c>
      <c r="BD122" s="245" t="s">
        <v>241</v>
      </c>
      <c r="BE122" s="245" t="s">
        <v>241</v>
      </c>
      <c r="BF122" s="245" t="s">
        <v>241</v>
      </c>
      <c r="BG122" s="245" t="s">
        <v>241</v>
      </c>
      <c r="BH122" s="245" t="s">
        <v>241</v>
      </c>
      <c r="BI122" s="245" t="s">
        <v>241</v>
      </c>
      <c r="BJ122" s="248" t="s">
        <v>311</v>
      </c>
      <c r="BK122" s="249">
        <f>R122</f>
        <v>1231</v>
      </c>
      <c r="BL122" s="249">
        <f>S122</f>
        <v>7.830211002241505E-2</v>
      </c>
      <c r="BM122" s="249">
        <f>T122</f>
        <v>13316958</v>
      </c>
      <c r="BN122" s="249" t="s">
        <v>241</v>
      </c>
      <c r="BO122" s="249" t="s">
        <v>241</v>
      </c>
      <c r="BP122" s="249" t="s">
        <v>241</v>
      </c>
      <c r="BQ122" s="249" t="s">
        <v>241</v>
      </c>
      <c r="BR122" s="249" t="s">
        <v>241</v>
      </c>
      <c r="BS122" s="249" t="s">
        <v>241</v>
      </c>
      <c r="BT122" s="249" t="s">
        <v>241</v>
      </c>
      <c r="BU122" s="249" t="s">
        <v>241</v>
      </c>
      <c r="BV122" s="248" t="s">
        <v>311</v>
      </c>
      <c r="BW122" s="249">
        <f t="shared" ref="BW122:BY124" si="138">R122</f>
        <v>1231</v>
      </c>
      <c r="BX122" s="249">
        <f t="shared" si="138"/>
        <v>7.830211002241505E-2</v>
      </c>
      <c r="BY122" s="249">
        <f t="shared" si="138"/>
        <v>13316958</v>
      </c>
      <c r="BZ122" s="249" t="s">
        <v>241</v>
      </c>
      <c r="CA122" s="249" t="s">
        <v>241</v>
      </c>
      <c r="CB122" s="249" t="s">
        <v>241</v>
      </c>
      <c r="CC122" s="249" t="s">
        <v>241</v>
      </c>
      <c r="CD122" s="249" t="s">
        <v>241</v>
      </c>
      <c r="CE122" s="249" t="s">
        <v>241</v>
      </c>
      <c r="CF122" s="249" t="s">
        <v>241</v>
      </c>
      <c r="CG122" s="249" t="s">
        <v>241</v>
      </c>
      <c r="CH122" s="243">
        <f>IF(ISNA(VLOOKUP($B122,[76]Sheet3!$B:$H,6,FALSE)),0,((VLOOKUP($B122,[76]Sheet3!$B:$H,6,FALSE))))</f>
        <v>31304</v>
      </c>
      <c r="CI122" s="243">
        <f t="shared" si="133"/>
        <v>1.9513776337115072</v>
      </c>
      <c r="CJ122" s="243">
        <f>IF(ISNA(VLOOKUP($B122,[76]Sheet3!$B:$H,7,FALSE)),0,((VLOOKUP($B122,[76]Sheet3!$B:$H,7,FALSE))))</f>
        <v>338646672</v>
      </c>
      <c r="CK122" s="244">
        <f t="shared" ref="CK122:CK144" si="139">CJ122/N122</f>
        <v>0.33273809523809522</v>
      </c>
      <c r="CL122" s="249" t="s">
        <v>241</v>
      </c>
      <c r="CM122" s="249">
        <f t="shared" si="113"/>
        <v>0</v>
      </c>
      <c r="CN122" s="249">
        <v>0</v>
      </c>
      <c r="CO122" s="249">
        <f t="shared" si="114"/>
        <v>0</v>
      </c>
      <c r="CP122" s="249" t="s">
        <v>241</v>
      </c>
      <c r="CQ122" s="250">
        <f t="shared" si="115"/>
        <v>0</v>
      </c>
      <c r="CR122" s="249">
        <v>0</v>
      </c>
      <c r="CS122" s="251">
        <f t="shared" si="116"/>
        <v>0</v>
      </c>
      <c r="CT122" s="266" t="s">
        <v>283</v>
      </c>
      <c r="CU122" s="252">
        <f t="shared" si="117"/>
        <v>32084</v>
      </c>
      <c r="CV122" s="274">
        <v>2</v>
      </c>
      <c r="CW122" s="253">
        <f t="shared" si="118"/>
        <v>347084712</v>
      </c>
      <c r="CX122" s="243">
        <f>IF(ISNA(VLOOKUP($B122,'[77]Jan- Mei'!$B:$F,4,FALSE)),0,((VLOOKUP($B122,'[77]Jan- Mei'!$B:$F,4,FALSE))))</f>
        <v>62720</v>
      </c>
      <c r="CY122" s="243">
        <f t="shared" si="119"/>
        <v>3.909736940531106</v>
      </c>
      <c r="CZ122" s="243">
        <f>IF(ISNA(VLOOKUP($B122,'[77]Jan- Mei'!$B:$F,5,FALSE)),0,((VLOOKUP($B122,'[77]Jan- Mei'!$B:$F,5,FALSE))))</f>
        <v>678504960</v>
      </c>
      <c r="DA122" s="243" t="e">
        <f>IF(ISNA(VLOOKUP($B122,#REF!,6,FALSE)),0,((VLOOKUP($B122,#REF!,6,FALSE))))</f>
        <v>#REF!</v>
      </c>
      <c r="DB122" s="243" t="e">
        <f t="shared" si="120"/>
        <v>#REF!</v>
      </c>
      <c r="DC122" s="243" t="e">
        <f>IF(ISNA(VLOOKUP($B122,#REF!,7,FALSE)),0,((VLOOKUP($B122,#REF!,7,FALSE))))</f>
        <v>#REF!</v>
      </c>
      <c r="DD122" s="244" t="e">
        <f t="shared" ref="DD122:DD162" si="140">DC122/CZ122</f>
        <v>#REF!</v>
      </c>
      <c r="DE122" s="254" t="str">
        <f>IF(ISNA(VLOOKUP($B122,'[78]REAL SD BULAN'!$B:$AD,18,FALSE)),0,((VLOOKUP($B122,'[78]REAL SD BULAN'!$B:$AD,18,FALSE))))</f>
        <v>-</v>
      </c>
      <c r="DF122" s="249">
        <f>IF(ISNA(VLOOKUP($B122,'[78]REAL SD BULAN'!$B:$AD,19,FALSE)),0,((VLOOKUP($B122,'[78]REAL SD BULAN'!$B:$AD,19,FALSE))))</f>
        <v>0</v>
      </c>
      <c r="DG122" s="249">
        <f>IF(ISNA(VLOOKUP($B122,'[78]REAL SD BULAN'!$B:$AD,20,FALSE)),0,((VLOOKUP($B122,'[78]REAL SD BULAN'!$B:$AD,20,FALSE))))</f>
        <v>0</v>
      </c>
      <c r="DH122" s="249">
        <f>IF(ISNA(VLOOKUP($B122,'[78]REAL SD BULAN'!$B:$AD,21,FALSE)),0,((VLOOKUP($B122,'[78]REAL SD BULAN'!$B:$AD,21,FALSE))))</f>
        <v>0</v>
      </c>
      <c r="DI122" s="249" t="s">
        <v>241</v>
      </c>
      <c r="DJ122" s="249">
        <f>DK122*CR122</f>
        <v>0</v>
      </c>
      <c r="DK122" s="249">
        <v>0</v>
      </c>
      <c r="DL122" s="249" t="s">
        <v>241</v>
      </c>
      <c r="DM122" s="249" t="s">
        <v>241</v>
      </c>
      <c r="DN122" s="250">
        <f>DO122*CR122</f>
        <v>0</v>
      </c>
      <c r="DO122" s="249">
        <v>0</v>
      </c>
      <c r="DP122" s="250">
        <v>0</v>
      </c>
      <c r="DQ122" s="266" t="s">
        <v>283</v>
      </c>
      <c r="DR122" s="252" t="e">
        <f>DS122*F122</f>
        <v>#REF!</v>
      </c>
      <c r="DS122" s="270" t="e">
        <f>CY122-DB122</f>
        <v>#REF!</v>
      </c>
      <c r="DT122" s="271" t="e">
        <f>DR122*H122</f>
        <v>#REF!</v>
      </c>
      <c r="DU122" s="269" t="str">
        <f>IF(ISNA(VLOOKUP($B122,'[79]Evaluasi Pesanan Jan- Feb'!$B:$BG,30,FALSE)),0,((VLOOKUP($B122,'[79]Evaluasi Pesanan Jan- Feb'!$B:$BG,30,FALSE))))</f>
        <v xml:space="preserve">Adanya Proses Migrasi Plant Bandung ke Banjaran </v>
      </c>
      <c r="DV122" s="269" t="str">
        <f>IF(ISNA(VLOOKUP($B122,'[79]Evaluasi Pesanan Jan- Feb'!$B:$BG,41,FALSE)),0,((VLOOKUP($B122,'[79]Evaluasi Pesanan Jan- Feb'!$B:$BG,41,FALSE))))</f>
        <v>Stok NDC tinggi sehingga Proses Granulasi di tunda diganti dengan produk prioritas</v>
      </c>
    </row>
    <row r="123" spans="1:126" s="221" customFormat="1" ht="48" x14ac:dyDescent="0.2">
      <c r="A123" s="237">
        <f t="shared" si="135"/>
        <v>120</v>
      </c>
      <c r="B123" s="237">
        <v>11000167</v>
      </c>
      <c r="C123" s="407" t="s">
        <v>89</v>
      </c>
      <c r="D123" s="239" t="s">
        <v>236</v>
      </c>
      <c r="E123" s="240">
        <v>100</v>
      </c>
      <c r="F123" s="240">
        <v>7000</v>
      </c>
      <c r="G123" s="265" t="s">
        <v>56</v>
      </c>
      <c r="H123" s="242">
        <v>37965</v>
      </c>
      <c r="I123" s="243">
        <f>IF(ISNA(VLOOKUP($B123,'[74]Pesanan '!$A:$AE,28,FALSE)),0,((VLOOKUP($B123,'[74]Pesanan '!$A:$AE,28,FALSE))))</f>
        <v>15328</v>
      </c>
      <c r="J123" s="243">
        <f t="shared" si="122"/>
        <v>2.2344023323615159</v>
      </c>
      <c r="K123" s="243">
        <f>IF(ISNA(VLOOKUP($B123,'[74]Pesanan '!$A:$AE,29,FALSE)),0,((VLOOKUP($B123,'[74]Pesanan '!$A:$AE,29,FALSE))))</f>
        <v>581927520</v>
      </c>
      <c r="L123" s="243">
        <f>IF(ISNA(VLOOKUP($B123,'[74]Pesanan '!$A:$AE,30,FALSE)),0,((VLOOKUP($B123,'[74]Pesanan '!$A:$AE,30,FALSE))))</f>
        <v>15328</v>
      </c>
      <c r="M123" s="243">
        <f t="shared" si="123"/>
        <v>2.2344023323615159</v>
      </c>
      <c r="N123" s="243">
        <f>IF(ISNA(VLOOKUP($B123,'[74]Pesanan '!$A:$AE,31,FALSE)),0,((VLOOKUP($B123,'[74]Pesanan '!$A:$AE,31,FALSE))))</f>
        <v>581927520</v>
      </c>
      <c r="O123" s="243">
        <f>IF(ISNA(VLOOKUP($B123,'[75]Rekap Realisasi Jan- Okt'!$A:$E,4,FALSE)),0,((VLOOKUP($B123,'[75]Rekap Realisasi Jan- Okt'!$A:$E,4,FALSE))))</f>
        <v>13272</v>
      </c>
      <c r="P123" s="243">
        <f t="shared" si="137"/>
        <v>1.9346938775510205</v>
      </c>
      <c r="Q123" s="243">
        <f>IF(ISNA(VLOOKUP($B123,'[75]Rekap Realisasi Jan- Okt'!$A:$E,5,FALSE)),0,((VLOOKUP($B123,'[75]Rekap Realisasi Jan- Okt'!$A:$E,5,FALSE))))</f>
        <v>503871480</v>
      </c>
      <c r="R123" s="243">
        <f t="shared" si="127"/>
        <v>2056</v>
      </c>
      <c r="S123" s="243">
        <f t="shared" si="128"/>
        <v>0.29970845481049535</v>
      </c>
      <c r="T123" s="243">
        <f t="shared" si="129"/>
        <v>78056040</v>
      </c>
      <c r="U123" s="244">
        <f t="shared" si="130"/>
        <v>0.865866388308977</v>
      </c>
      <c r="V123" s="243">
        <f t="shared" si="96"/>
        <v>2056</v>
      </c>
      <c r="W123" s="243">
        <f t="shared" si="97"/>
        <v>0.29970845481049535</v>
      </c>
      <c r="X123" s="243">
        <f t="shared" si="98"/>
        <v>78056040</v>
      </c>
      <c r="Y123" s="244">
        <f t="shared" si="75"/>
        <v>0.865866388308977</v>
      </c>
      <c r="Z123" s="245" t="s">
        <v>241</v>
      </c>
      <c r="AA123" s="245" t="s">
        <v>241</v>
      </c>
      <c r="AB123" s="245" t="s">
        <v>241</v>
      </c>
      <c r="AC123" s="245" t="s">
        <v>241</v>
      </c>
      <c r="AD123" s="268" t="s">
        <v>264</v>
      </c>
      <c r="AE123" s="249">
        <f>$AF123*$F123*0.98</f>
        <v>6860</v>
      </c>
      <c r="AF123" s="249">
        <v>1</v>
      </c>
      <c r="AG123" s="249">
        <f>$AE123*$H123</f>
        <v>260439900</v>
      </c>
      <c r="AH123" s="245" t="s">
        <v>241</v>
      </c>
      <c r="AI123" s="245" t="s">
        <v>241</v>
      </c>
      <c r="AJ123" s="245" t="s">
        <v>241</v>
      </c>
      <c r="AK123" s="245" t="s">
        <v>241</v>
      </c>
      <c r="AL123" s="245" t="s">
        <v>241</v>
      </c>
      <c r="AM123" s="245" t="s">
        <v>241</v>
      </c>
      <c r="AN123" s="245" t="s">
        <v>241</v>
      </c>
      <c r="AO123" s="245" t="s">
        <v>241</v>
      </c>
      <c r="AP123" s="245" t="s">
        <v>241</v>
      </c>
      <c r="AQ123" s="245" t="s">
        <v>241</v>
      </c>
      <c r="AR123" s="245" t="s">
        <v>241</v>
      </c>
      <c r="AS123" s="245" t="s">
        <v>241</v>
      </c>
      <c r="AT123" s="245" t="s">
        <v>241</v>
      </c>
      <c r="AU123" s="245" t="s">
        <v>241</v>
      </c>
      <c r="AV123" s="245" t="s">
        <v>241</v>
      </c>
      <c r="AW123" s="245" t="s">
        <v>241</v>
      </c>
      <c r="AX123" s="245" t="s">
        <v>241</v>
      </c>
      <c r="AY123" s="245" t="s">
        <v>241</v>
      </c>
      <c r="AZ123" s="245" t="s">
        <v>241</v>
      </c>
      <c r="BA123" s="245" t="s">
        <v>241</v>
      </c>
      <c r="BB123" s="245" t="s">
        <v>241</v>
      </c>
      <c r="BC123" s="245" t="s">
        <v>241</v>
      </c>
      <c r="BD123" s="245" t="s">
        <v>241</v>
      </c>
      <c r="BE123" s="245" t="s">
        <v>241</v>
      </c>
      <c r="BF123" s="266" t="s">
        <v>249</v>
      </c>
      <c r="BG123" s="267">
        <f>R123</f>
        <v>2056</v>
      </c>
      <c r="BH123" s="243">
        <f>BG123/($F123*0.98)</f>
        <v>0.29970845481049563</v>
      </c>
      <c r="BI123" s="267">
        <f>T123</f>
        <v>78056040</v>
      </c>
      <c r="BJ123" s="249" t="s">
        <v>241</v>
      </c>
      <c r="BK123" s="249" t="s">
        <v>241</v>
      </c>
      <c r="BL123" s="249" t="s">
        <v>241</v>
      </c>
      <c r="BM123" s="249" t="s">
        <v>241</v>
      </c>
      <c r="BN123" s="266" t="s">
        <v>379</v>
      </c>
      <c r="BO123" s="249">
        <f>R123</f>
        <v>2056</v>
      </c>
      <c r="BP123" s="249">
        <f>S123</f>
        <v>0.29970845481049535</v>
      </c>
      <c r="BQ123" s="249">
        <f>T123</f>
        <v>78056040</v>
      </c>
      <c r="BR123" s="249" t="s">
        <v>241</v>
      </c>
      <c r="BS123" s="249" t="s">
        <v>241</v>
      </c>
      <c r="BT123" s="249" t="s">
        <v>241</v>
      </c>
      <c r="BU123" s="249" t="s">
        <v>241</v>
      </c>
      <c r="BV123" s="266" t="s">
        <v>428</v>
      </c>
      <c r="BW123" s="249">
        <f t="shared" si="138"/>
        <v>2056</v>
      </c>
      <c r="BX123" s="249">
        <f t="shared" si="138"/>
        <v>0.29970845481049535</v>
      </c>
      <c r="BY123" s="249">
        <f t="shared" si="138"/>
        <v>78056040</v>
      </c>
      <c r="BZ123" s="249" t="s">
        <v>241</v>
      </c>
      <c r="CA123" s="249" t="s">
        <v>241</v>
      </c>
      <c r="CB123" s="249" t="s">
        <v>241</v>
      </c>
      <c r="CC123" s="249" t="s">
        <v>241</v>
      </c>
      <c r="CD123" s="249" t="s">
        <v>241</v>
      </c>
      <c r="CE123" s="249" t="s">
        <v>241</v>
      </c>
      <c r="CF123" s="249" t="s">
        <v>241</v>
      </c>
      <c r="CG123" s="249" t="s">
        <v>241</v>
      </c>
      <c r="CH123" s="243">
        <f>IF(ISNA(VLOOKUP($B123,[76]Sheet3!$B:$H,6,FALSE)),0,((VLOOKUP($B123,[76]Sheet3!$B:$H,6,FALSE))))</f>
        <v>6816</v>
      </c>
      <c r="CI123" s="243">
        <f t="shared" si="133"/>
        <v>0.97371428571428575</v>
      </c>
      <c r="CJ123" s="243">
        <f>IF(ISNA(VLOOKUP($B123,[76]Sheet3!$B:$H,7,FALSE)),0,((VLOOKUP($B123,[76]Sheet3!$B:$H,7,FALSE))))</f>
        <v>258769440</v>
      </c>
      <c r="CK123" s="244">
        <f t="shared" si="139"/>
        <v>0.44467640918580376</v>
      </c>
      <c r="CL123" s="266" t="s">
        <v>428</v>
      </c>
      <c r="CM123" s="249">
        <f t="shared" si="113"/>
        <v>7000</v>
      </c>
      <c r="CN123" s="249">
        <v>1</v>
      </c>
      <c r="CO123" s="249">
        <f t="shared" si="114"/>
        <v>265755000</v>
      </c>
      <c r="CP123" s="249" t="s">
        <v>241</v>
      </c>
      <c r="CQ123" s="250">
        <f t="shared" si="115"/>
        <v>0</v>
      </c>
      <c r="CR123" s="249">
        <v>0</v>
      </c>
      <c r="CS123" s="251">
        <f t="shared" si="116"/>
        <v>0</v>
      </c>
      <c r="CT123" s="249" t="s">
        <v>241</v>
      </c>
      <c r="CU123" s="252">
        <f t="shared" si="117"/>
        <v>0</v>
      </c>
      <c r="CV123" s="249">
        <v>0</v>
      </c>
      <c r="CW123" s="253">
        <f t="shared" si="118"/>
        <v>0</v>
      </c>
      <c r="CX123" s="243">
        <f>IF(ISNA(VLOOKUP($B123,'[77]Jan- Mei'!$B:$F,4,FALSE)),0,((VLOOKUP($B123,'[77]Jan- Mei'!$B:$F,4,FALSE))))</f>
        <v>15328</v>
      </c>
      <c r="CY123" s="243">
        <f t="shared" si="119"/>
        <v>2.1897142857142855</v>
      </c>
      <c r="CZ123" s="243">
        <f>IF(ISNA(VLOOKUP($B123,'[77]Jan- Mei'!$B:$F,5,FALSE)),0,((VLOOKUP($B123,'[77]Jan- Mei'!$B:$F,5,FALSE))))</f>
        <v>581927520</v>
      </c>
      <c r="DA123" s="243" t="e">
        <f>IF(ISNA(VLOOKUP($B123,#REF!,6,FALSE)),0,((VLOOKUP($B123,#REF!,6,FALSE))))</f>
        <v>#REF!</v>
      </c>
      <c r="DB123" s="243" t="e">
        <f t="shared" si="120"/>
        <v>#REF!</v>
      </c>
      <c r="DC123" s="243" t="e">
        <f>IF(ISNA(VLOOKUP($B123,#REF!,7,FALSE)),0,((VLOOKUP($B123,#REF!,7,FALSE))))</f>
        <v>#REF!</v>
      </c>
      <c r="DD123" s="244" t="e">
        <f t="shared" si="140"/>
        <v>#REF!</v>
      </c>
      <c r="DE123" s="254"/>
      <c r="DF123" s="249"/>
      <c r="DG123" s="249"/>
      <c r="DH123" s="249"/>
      <c r="DI123" s="266" t="s">
        <v>429</v>
      </c>
      <c r="DJ123" s="249" t="e">
        <f>DK123*F123</f>
        <v>#REF!</v>
      </c>
      <c r="DK123" s="249" t="e">
        <f>CY123-DB123</f>
        <v>#REF!</v>
      </c>
      <c r="DL123" s="249" t="e">
        <f>DJ123*H123</f>
        <v>#REF!</v>
      </c>
      <c r="DM123" s="249" t="s">
        <v>241</v>
      </c>
      <c r="DN123" s="249">
        <f>DO123*CV123</f>
        <v>0</v>
      </c>
      <c r="DO123" s="249">
        <v>0</v>
      </c>
      <c r="DP123" s="249">
        <v>0</v>
      </c>
      <c r="DQ123" s="249" t="s">
        <v>241</v>
      </c>
      <c r="DR123" s="249">
        <f>DS123*CZ123</f>
        <v>0</v>
      </c>
      <c r="DS123" s="249">
        <v>0</v>
      </c>
      <c r="DT123" s="249">
        <v>0</v>
      </c>
      <c r="DU123" s="269" t="str">
        <f>IF(ISNA(VLOOKUP($B123,'[79]Evaluasi Pesanan Jan- Feb'!$B:$BG,30,FALSE)),0,((VLOOKUP($B123,'[79]Evaluasi Pesanan Jan- Feb'!$B:$BG,30,FALSE))))</f>
        <v>Baru dilakukan trial dengan fasilitas banjaran sehingga 3 batch pertama perlu dilakukan set up berhenti serta adanya kekurangan bahan baku Chlorpromazine baru datang 19 Feb 2021</v>
      </c>
      <c r="DV123" s="269" t="str">
        <f>IF(ISNA(VLOOKUP($B123,'[79]Evaluasi Pesanan Jan- Feb'!$B:$BG,41,FALSE)),0,((VLOOKUP($B123,'[79]Evaluasi Pesanan Jan- Feb'!$B:$BG,41,FALSE))))</f>
        <v>bahan baku Chlorpromazine baru datang tgl. 19 Feb2021 dan masih menunggu FDC YELLOW  NO. 5, LAKE</v>
      </c>
    </row>
    <row r="124" spans="1:126" s="223" customFormat="1" ht="84" x14ac:dyDescent="0.2">
      <c r="A124" s="237">
        <f t="shared" si="135"/>
        <v>121</v>
      </c>
      <c r="B124" s="257">
        <v>11000489</v>
      </c>
      <c r="C124" s="406" t="s">
        <v>417</v>
      </c>
      <c r="D124" s="259" t="s">
        <v>236</v>
      </c>
      <c r="E124" s="260">
        <v>100</v>
      </c>
      <c r="F124" s="260">
        <v>8751</v>
      </c>
      <c r="G124" s="241" t="s">
        <v>56</v>
      </c>
      <c r="H124" s="242">
        <v>14712</v>
      </c>
      <c r="I124" s="243">
        <f>IF(ISNA(VLOOKUP($B124,'[74]Pesanan '!$A:$AE,28,FALSE)),0,((VLOOKUP($B124,'[74]Pesanan '!$A:$AE,28,FALSE))))</f>
        <v>883190</v>
      </c>
      <c r="J124" s="243">
        <f t="shared" si="122"/>
        <v>102.9841487503469</v>
      </c>
      <c r="K124" s="243">
        <f>IF(ISNA(VLOOKUP($B124,'[74]Pesanan '!$A:$AE,29,FALSE)),0,((VLOOKUP($B124,'[74]Pesanan '!$A:$AE,29,FALSE))))</f>
        <v>12993491280</v>
      </c>
      <c r="L124" s="243">
        <f>IF(ISNA(VLOOKUP($B124,'[74]Pesanan '!$A:$AE,30,FALSE)),0,((VLOOKUP($B124,'[74]Pesanan '!$A:$AE,30,FALSE))))</f>
        <v>690000</v>
      </c>
      <c r="M124" s="243">
        <f t="shared" si="123"/>
        <v>80.457277185814334</v>
      </c>
      <c r="N124" s="243">
        <f>IF(ISNA(VLOOKUP($B124,'[74]Pesanan '!$A:$AE,31,FALSE)),0,((VLOOKUP($B124,'[74]Pesanan '!$A:$AE,31,FALSE))))</f>
        <v>10151280000</v>
      </c>
      <c r="O124" s="243">
        <f>IF(ISNA(VLOOKUP($B124,'[75]Rekap Realisasi Jan- Okt'!$A:$E,4,FALSE)),0,((VLOOKUP($B124,'[75]Rekap Realisasi Jan- Okt'!$A:$E,4,FALSE))))</f>
        <v>765287</v>
      </c>
      <c r="P124" s="243">
        <f t="shared" si="137"/>
        <v>89.236098964783039</v>
      </c>
      <c r="Q124" s="243">
        <f>IF(ISNA(VLOOKUP($B124,'[75]Rekap Realisasi Jan- Okt'!$A:$E,5,FALSE)),0,((VLOOKUP($B124,'[75]Rekap Realisasi Jan- Okt'!$A:$E,5,FALSE))))</f>
        <v>11258902344</v>
      </c>
      <c r="R124" s="243">
        <f t="shared" si="127"/>
        <v>-75287</v>
      </c>
      <c r="S124" s="243">
        <f t="shared" si="128"/>
        <v>-8.7788217789687053</v>
      </c>
      <c r="T124" s="243">
        <f t="shared" si="129"/>
        <v>-1107622344</v>
      </c>
      <c r="U124" s="244">
        <f t="shared" si="130"/>
        <v>1.1091115942028986</v>
      </c>
      <c r="V124" s="243">
        <f t="shared" si="96"/>
        <v>117903</v>
      </c>
      <c r="W124" s="243">
        <f t="shared" si="97"/>
        <v>13.748049785563865</v>
      </c>
      <c r="X124" s="243">
        <f t="shared" si="98"/>
        <v>1734588936</v>
      </c>
      <c r="Y124" s="244">
        <f t="shared" si="75"/>
        <v>0.86650324392259881</v>
      </c>
      <c r="Z124" s="245" t="s">
        <v>241</v>
      </c>
      <c r="AA124" s="245" t="s">
        <v>241</v>
      </c>
      <c r="AB124" s="245" t="s">
        <v>241</v>
      </c>
      <c r="AC124" s="245" t="s">
        <v>241</v>
      </c>
      <c r="AD124" s="245" t="s">
        <v>241</v>
      </c>
      <c r="AE124" s="245" t="s">
        <v>241</v>
      </c>
      <c r="AF124" s="245" t="s">
        <v>241</v>
      </c>
      <c r="AG124" s="245" t="s">
        <v>241</v>
      </c>
      <c r="AH124" s="245" t="s">
        <v>241</v>
      </c>
      <c r="AI124" s="245" t="s">
        <v>241</v>
      </c>
      <c r="AJ124" s="245" t="s">
        <v>241</v>
      </c>
      <c r="AK124" s="245" t="s">
        <v>241</v>
      </c>
      <c r="AL124" s="268" t="s">
        <v>418</v>
      </c>
      <c r="AM124" s="249">
        <f>AN124*(F124*0.98)</f>
        <v>8575.98</v>
      </c>
      <c r="AN124" s="286">
        <v>1</v>
      </c>
      <c r="AO124" s="249">
        <f>AM124*H124</f>
        <v>126169817.75999999</v>
      </c>
      <c r="AP124" s="245" t="s">
        <v>241</v>
      </c>
      <c r="AQ124" s="245" t="s">
        <v>241</v>
      </c>
      <c r="AR124" s="245" t="s">
        <v>241</v>
      </c>
      <c r="AS124" s="245" t="s">
        <v>241</v>
      </c>
      <c r="AT124" s="245" t="s">
        <v>241</v>
      </c>
      <c r="AU124" s="245" t="s">
        <v>241</v>
      </c>
      <c r="AV124" s="245" t="s">
        <v>241</v>
      </c>
      <c r="AW124" s="245" t="s">
        <v>241</v>
      </c>
      <c r="AX124" s="245" t="s">
        <v>241</v>
      </c>
      <c r="AY124" s="245" t="s">
        <v>241</v>
      </c>
      <c r="AZ124" s="245" t="s">
        <v>241</v>
      </c>
      <c r="BA124" s="245" t="s">
        <v>241</v>
      </c>
      <c r="BB124" s="245" t="s">
        <v>241</v>
      </c>
      <c r="BC124" s="245" t="s">
        <v>241</v>
      </c>
      <c r="BD124" s="245" t="s">
        <v>241</v>
      </c>
      <c r="BE124" s="245" t="s">
        <v>241</v>
      </c>
      <c r="BF124" s="245" t="s">
        <v>241</v>
      </c>
      <c r="BG124" s="245" t="s">
        <v>241</v>
      </c>
      <c r="BH124" s="245" t="s">
        <v>241</v>
      </c>
      <c r="BI124" s="245" t="s">
        <v>241</v>
      </c>
      <c r="BJ124" s="266" t="s">
        <v>419</v>
      </c>
      <c r="BK124" s="249">
        <f>R124</f>
        <v>-75287</v>
      </c>
      <c r="BL124" s="249">
        <f>S124</f>
        <v>-8.7788217789687053</v>
      </c>
      <c r="BM124" s="249">
        <f>T124</f>
        <v>-1107622344</v>
      </c>
      <c r="BN124" s="249" t="s">
        <v>241</v>
      </c>
      <c r="BO124" s="250"/>
      <c r="BP124" s="249"/>
      <c r="BQ124" s="251"/>
      <c r="BR124" s="249"/>
      <c r="BS124" s="252"/>
      <c r="BT124" s="249"/>
      <c r="BU124" s="253"/>
      <c r="BV124" s="266" t="s">
        <v>419</v>
      </c>
      <c r="BW124" s="249">
        <f t="shared" si="138"/>
        <v>-75287</v>
      </c>
      <c r="BX124" s="249">
        <f t="shared" si="138"/>
        <v>-8.7788217789687053</v>
      </c>
      <c r="BY124" s="249">
        <f t="shared" si="138"/>
        <v>-1107622344</v>
      </c>
      <c r="BZ124" s="249" t="s">
        <v>241</v>
      </c>
      <c r="CA124" s="250"/>
      <c r="CB124" s="249"/>
      <c r="CC124" s="251"/>
      <c r="CD124" s="249"/>
      <c r="CE124" s="252"/>
      <c r="CF124" s="249"/>
      <c r="CG124" s="253"/>
      <c r="CH124" s="243">
        <f>IF(ISNA(VLOOKUP($B124,[76]Sheet3!$B:$H,6,FALSE)),0,((VLOOKUP($B124,[76]Sheet3!$B:$H,6,FALSE))))</f>
        <v>42233</v>
      </c>
      <c r="CI124" s="243">
        <f t="shared" si="133"/>
        <v>4.8260770197691691</v>
      </c>
      <c r="CJ124" s="243">
        <f>IF(ISNA(VLOOKUP($B124,[76]Sheet3!$B:$H,7,FALSE)),0,((VLOOKUP($B124,[76]Sheet3!$B:$H,7,FALSE))))</f>
        <v>621331896</v>
      </c>
      <c r="CK124" s="244">
        <f t="shared" si="139"/>
        <v>6.1207246376811596E-2</v>
      </c>
      <c r="CL124" s="266" t="s">
        <v>420</v>
      </c>
      <c r="CM124" s="249">
        <f t="shared" si="113"/>
        <v>262530</v>
      </c>
      <c r="CN124" s="249">
        <v>30</v>
      </c>
      <c r="CO124" s="249">
        <f t="shared" si="114"/>
        <v>3862341360</v>
      </c>
      <c r="CP124" s="249" t="s">
        <v>241</v>
      </c>
      <c r="CQ124" s="250">
        <f t="shared" si="115"/>
        <v>0</v>
      </c>
      <c r="CR124" s="249">
        <v>0</v>
      </c>
      <c r="CS124" s="251">
        <f t="shared" si="116"/>
        <v>0</v>
      </c>
      <c r="CT124" s="249" t="s">
        <v>241</v>
      </c>
      <c r="CU124" s="252">
        <f t="shared" si="117"/>
        <v>0</v>
      </c>
      <c r="CV124" s="249">
        <v>0</v>
      </c>
      <c r="CW124" s="253">
        <f t="shared" si="118"/>
        <v>0</v>
      </c>
      <c r="CX124" s="243">
        <f>IF(ISNA(VLOOKUP($B124,'[77]Jan- Mei'!$B:$F,4,FALSE)),0,((VLOOKUP($B124,'[77]Jan- Mei'!$B:$F,4,FALSE))))</f>
        <v>379216</v>
      </c>
      <c r="CY124" s="243">
        <f t="shared" si="119"/>
        <v>43.334018969260654</v>
      </c>
      <c r="CZ124" s="243">
        <f>IF(ISNA(VLOOKUP($B124,'[77]Jan- Mei'!$B:$F,5,FALSE)),0,((VLOOKUP($B124,'[77]Jan- Mei'!$B:$F,5,FALSE))))</f>
        <v>5579025792</v>
      </c>
      <c r="DA124" s="243" t="e">
        <f>IF(ISNA(VLOOKUP($B124,#REF!,6,FALSE)),0,((VLOOKUP($B124,#REF!,6,FALSE))))</f>
        <v>#REF!</v>
      </c>
      <c r="DB124" s="243" t="e">
        <f t="shared" si="120"/>
        <v>#REF!</v>
      </c>
      <c r="DC124" s="243" t="e">
        <f>IF(ISNA(VLOOKUP($B124,#REF!,7,FALSE)),0,((VLOOKUP($B124,#REF!,7,FALSE))))</f>
        <v>#REF!</v>
      </c>
      <c r="DD124" s="244" t="e">
        <f t="shared" si="140"/>
        <v>#REF!</v>
      </c>
      <c r="DE124" s="288"/>
      <c r="DF124" s="249"/>
      <c r="DG124" s="249"/>
      <c r="DH124" s="249"/>
      <c r="DI124" s="266" t="s">
        <v>421</v>
      </c>
      <c r="DJ124" s="249" t="e">
        <f>DK124*F124</f>
        <v>#REF!</v>
      </c>
      <c r="DK124" s="249" t="e">
        <f>CY124-DB124</f>
        <v>#REF!</v>
      </c>
      <c r="DL124" s="249" t="e">
        <f>DJ124*H124</f>
        <v>#REF!</v>
      </c>
      <c r="DM124" s="249" t="s">
        <v>241</v>
      </c>
      <c r="DN124" s="249">
        <f>DO124*CV124</f>
        <v>0</v>
      </c>
      <c r="DO124" s="249">
        <v>0</v>
      </c>
      <c r="DP124" s="249">
        <v>0</v>
      </c>
      <c r="DQ124" s="249" t="s">
        <v>241</v>
      </c>
      <c r="DR124" s="249">
        <f>DS124*CZ124</f>
        <v>0</v>
      </c>
      <c r="DS124" s="249">
        <v>0</v>
      </c>
      <c r="DT124" s="249">
        <v>0</v>
      </c>
      <c r="DU124" s="269" t="str">
        <f>IF(ISNA(VLOOKUP($B124,'[79]Evaluasi Pesanan Jan- Feb'!$B:$BG,30,FALSE)),0,((VLOOKUP($B124,'[79]Evaluasi Pesanan Jan- Feb'!$B:$BG,30,FALSE))))</f>
        <v>Adanya kekurangan Bahan baku Ascorbic Acid DC 97 baru datang 25 Fenb 2021</v>
      </c>
      <c r="DV124" s="256" t="str">
        <f>IF(ISNA(VLOOKUP($B124,'[79]Evaluasi Pesanan Jan- Feb'!$B:$BG,30,FALSE)),0,((VLOOKUP($B124,'[79]Evaluasi Pesanan Jan- Feb'!$B:$BG,30,FALSE))))</f>
        <v>Adanya kekurangan Bahan baku Ascorbic Acid DC 97 baru datang 25 Fenb 2021</v>
      </c>
    </row>
    <row r="125" spans="1:126" s="221" customFormat="1" ht="41.25" customHeight="1" x14ac:dyDescent="0.2">
      <c r="A125" s="237">
        <f t="shared" si="135"/>
        <v>122</v>
      </c>
      <c r="B125" s="257">
        <v>11000194</v>
      </c>
      <c r="C125" s="404" t="s">
        <v>110</v>
      </c>
      <c r="D125" s="259" t="s">
        <v>236</v>
      </c>
      <c r="E125" s="260">
        <v>100</v>
      </c>
      <c r="F125" s="260">
        <v>3846</v>
      </c>
      <c r="G125" s="241" t="s">
        <v>56</v>
      </c>
      <c r="H125" s="242">
        <v>58018</v>
      </c>
      <c r="I125" s="243">
        <f>IF(ISNA(VLOOKUP($B125,'[74]Pesanan '!$A:$AE,28,FALSE)),0,((VLOOKUP($B125,'[74]Pesanan '!$A:$AE,28,FALSE))))</f>
        <v>46407</v>
      </c>
      <c r="J125" s="243">
        <f t="shared" si="122"/>
        <v>12.312553726638862</v>
      </c>
      <c r="K125" s="243">
        <f>IF(ISNA(VLOOKUP($B125,'[74]Pesanan '!$A:$AE,29,FALSE)),0,((VLOOKUP($B125,'[74]Pesanan '!$A:$AE,29,FALSE))))</f>
        <v>2692441326</v>
      </c>
      <c r="L125" s="243">
        <f>IF(ISNA(VLOOKUP($B125,'[74]Pesanan '!$A:$AE,30,FALSE)),0,((VLOOKUP($B125,'[74]Pesanan '!$A:$AE,30,FALSE))))</f>
        <v>37360</v>
      </c>
      <c r="M125" s="243">
        <f t="shared" si="123"/>
        <v>9.9122332240228381</v>
      </c>
      <c r="N125" s="243">
        <f>IF(ISNA(VLOOKUP($B125,'[74]Pesanan '!$A:$AE,31,FALSE)),0,((VLOOKUP($B125,'[74]Pesanan '!$A:$AE,31,FALSE))))</f>
        <v>2167552480</v>
      </c>
      <c r="O125" s="243">
        <f>IF(ISNA(VLOOKUP($B125,'[75]Rekap Realisasi Jan- Okt'!$A:$E,4,FALSE)),0,((VLOOKUP($B125,'[75]Rekap Realisasi Jan- Okt'!$A:$E,4,FALSE))))</f>
        <v>41092</v>
      </c>
      <c r="P125" s="243">
        <f t="shared" si="137"/>
        <v>10.902395279484649</v>
      </c>
      <c r="Q125" s="243">
        <f>IF(ISNA(VLOOKUP($B125,'[75]Rekap Realisasi Jan- Okt'!$A:$E,5,FALSE)),0,((VLOOKUP($B125,'[75]Rekap Realisasi Jan- Okt'!$A:$E,5,FALSE))))</f>
        <v>2384075656</v>
      </c>
      <c r="R125" s="243">
        <v>0</v>
      </c>
      <c r="S125" s="243">
        <v>0</v>
      </c>
      <c r="T125" s="243">
        <v>0</v>
      </c>
      <c r="U125" s="244">
        <f t="shared" si="130"/>
        <v>1.0998929336188437</v>
      </c>
      <c r="V125" s="243">
        <f t="shared" si="96"/>
        <v>5315</v>
      </c>
      <c r="W125" s="243">
        <f t="shared" si="97"/>
        <v>1.4101584471542132</v>
      </c>
      <c r="X125" s="243">
        <f t="shared" si="98"/>
        <v>308365670</v>
      </c>
      <c r="Y125" s="244">
        <f t="shared" si="75"/>
        <v>0.88546986446010301</v>
      </c>
      <c r="Z125" s="245" t="s">
        <v>241</v>
      </c>
      <c r="AA125" s="245" t="s">
        <v>241</v>
      </c>
      <c r="AB125" s="245" t="s">
        <v>241</v>
      </c>
      <c r="AC125" s="245" t="s">
        <v>241</v>
      </c>
      <c r="AD125" s="245" t="s">
        <v>241</v>
      </c>
      <c r="AE125" s="245" t="s">
        <v>241</v>
      </c>
      <c r="AF125" s="245" t="s">
        <v>241</v>
      </c>
      <c r="AG125" s="245" t="s">
        <v>241</v>
      </c>
      <c r="AH125" s="245" t="s">
        <v>241</v>
      </c>
      <c r="AI125" s="245" t="s">
        <v>241</v>
      </c>
      <c r="AJ125" s="245" t="s">
        <v>241</v>
      </c>
      <c r="AK125" s="245" t="s">
        <v>241</v>
      </c>
      <c r="AL125" s="245" t="s">
        <v>241</v>
      </c>
      <c r="AM125" s="245" t="s">
        <v>241</v>
      </c>
      <c r="AN125" s="245" t="s">
        <v>241</v>
      </c>
      <c r="AO125" s="245" t="s">
        <v>241</v>
      </c>
      <c r="AP125" s="245" t="s">
        <v>241</v>
      </c>
      <c r="AQ125" s="245" t="s">
        <v>241</v>
      </c>
      <c r="AR125" s="245" t="s">
        <v>241</v>
      </c>
      <c r="AS125" s="245" t="s">
        <v>241</v>
      </c>
      <c r="AT125" s="245" t="s">
        <v>241</v>
      </c>
      <c r="AU125" s="245" t="s">
        <v>241</v>
      </c>
      <c r="AV125" s="245" t="s">
        <v>241</v>
      </c>
      <c r="AW125" s="245" t="s">
        <v>241</v>
      </c>
      <c r="AX125" s="266" t="s">
        <v>319</v>
      </c>
      <c r="AY125" s="247">
        <f>R125</f>
        <v>0</v>
      </c>
      <c r="AZ125" s="243">
        <f>AY125/($F125*0.98)</f>
        <v>0</v>
      </c>
      <c r="BA125" s="247">
        <f>T125</f>
        <v>0</v>
      </c>
      <c r="BB125" s="245" t="s">
        <v>241</v>
      </c>
      <c r="BC125" s="245" t="s">
        <v>241</v>
      </c>
      <c r="BD125" s="245" t="s">
        <v>241</v>
      </c>
      <c r="BE125" s="245" t="s">
        <v>241</v>
      </c>
      <c r="BF125" s="245" t="s">
        <v>241</v>
      </c>
      <c r="BG125" s="245" t="s">
        <v>241</v>
      </c>
      <c r="BH125" s="245" t="s">
        <v>241</v>
      </c>
      <c r="BI125" s="245" t="s">
        <v>241</v>
      </c>
      <c r="BJ125" s="248" t="s">
        <v>320</v>
      </c>
      <c r="BK125" s="249">
        <f>BL125*($F125*0.98)</f>
        <v>11307.24</v>
      </c>
      <c r="BL125" s="249">
        <v>3</v>
      </c>
      <c r="BM125" s="249">
        <f>BK125*$H125</f>
        <v>656023450.31999993</v>
      </c>
      <c r="BN125" s="266" t="s">
        <v>321</v>
      </c>
      <c r="BO125" s="249">
        <f>BP125*($F125*0.98)</f>
        <v>26383.559999999998</v>
      </c>
      <c r="BP125" s="249">
        <v>7</v>
      </c>
      <c r="BQ125" s="249">
        <f>BO125*$H125</f>
        <v>1530721384.0799999</v>
      </c>
      <c r="BR125" s="249" t="s">
        <v>241</v>
      </c>
      <c r="BS125" s="249" t="s">
        <v>241</v>
      </c>
      <c r="BT125" s="249" t="s">
        <v>241</v>
      </c>
      <c r="BU125" s="249" t="s">
        <v>241</v>
      </c>
      <c r="BV125" s="249" t="s">
        <v>241</v>
      </c>
      <c r="BW125" s="249" t="s">
        <v>241</v>
      </c>
      <c r="BX125" s="249" t="s">
        <v>241</v>
      </c>
      <c r="BY125" s="249" t="s">
        <v>241</v>
      </c>
      <c r="BZ125" s="266" t="s">
        <v>321</v>
      </c>
      <c r="CA125" s="250">
        <f>R125</f>
        <v>0</v>
      </c>
      <c r="CB125" s="250">
        <f>S125</f>
        <v>0</v>
      </c>
      <c r="CC125" s="250">
        <f>T125</f>
        <v>0</v>
      </c>
      <c r="CD125" s="249" t="s">
        <v>241</v>
      </c>
      <c r="CE125" s="249" t="s">
        <v>241</v>
      </c>
      <c r="CF125" s="249" t="s">
        <v>241</v>
      </c>
      <c r="CG125" s="249" t="s">
        <v>241</v>
      </c>
      <c r="CH125" s="243">
        <f>IF(ISNA(VLOOKUP($B125,[76]Sheet3!$B:$H,6,FALSE)),0,((VLOOKUP($B125,[76]Sheet3!$B:$H,6,FALSE))))</f>
        <v>9490</v>
      </c>
      <c r="CI125" s="243">
        <f t="shared" si="133"/>
        <v>2.4674986999479978</v>
      </c>
      <c r="CJ125" s="243">
        <f>IF(ISNA(VLOOKUP($B125,[76]Sheet3!$B:$H,7,FALSE)),0,((VLOOKUP($B125,[76]Sheet3!$B:$H,7,FALSE))))</f>
        <v>550590820</v>
      </c>
      <c r="CK125" s="244">
        <f t="shared" si="139"/>
        <v>0.25401498929336186</v>
      </c>
      <c r="CL125" s="266" t="s">
        <v>322</v>
      </c>
      <c r="CM125" s="249">
        <f t="shared" si="113"/>
        <v>15384</v>
      </c>
      <c r="CN125" s="249">
        <v>4</v>
      </c>
      <c r="CO125" s="249">
        <f t="shared" si="114"/>
        <v>892548912</v>
      </c>
      <c r="CP125" s="249" t="s">
        <v>241</v>
      </c>
      <c r="CQ125" s="250">
        <f t="shared" si="115"/>
        <v>0</v>
      </c>
      <c r="CR125" s="249">
        <v>0</v>
      </c>
      <c r="CS125" s="251">
        <f t="shared" si="116"/>
        <v>0</v>
      </c>
      <c r="CT125" s="249" t="s">
        <v>241</v>
      </c>
      <c r="CU125" s="252">
        <f t="shared" si="117"/>
        <v>0</v>
      </c>
      <c r="CV125" s="271">
        <v>0</v>
      </c>
      <c r="CW125" s="253">
        <f t="shared" si="118"/>
        <v>0</v>
      </c>
      <c r="CX125" s="243">
        <f>IF(ISNA(VLOOKUP($B125,'[77]Jan- Mei'!$B:$F,4,FALSE)),0,((VLOOKUP($B125,'[77]Jan- Mei'!$B:$F,4,FALSE))))</f>
        <v>27366</v>
      </c>
      <c r="CY125" s="243">
        <f t="shared" si="119"/>
        <v>7.1154446177847115</v>
      </c>
      <c r="CZ125" s="243">
        <f>IF(ISNA(VLOOKUP($B125,'[77]Jan- Mei'!$B:$F,5,FALSE)),0,((VLOOKUP($B125,'[77]Jan- Mei'!$B:$F,5,FALSE))))</f>
        <v>1587720588</v>
      </c>
      <c r="DA125" s="243" t="e">
        <f>IF(ISNA(VLOOKUP($B125,#REF!,6,FALSE)),0,((VLOOKUP($B125,#REF!,6,FALSE))))</f>
        <v>#REF!</v>
      </c>
      <c r="DB125" s="243" t="e">
        <f t="shared" si="120"/>
        <v>#REF!</v>
      </c>
      <c r="DC125" s="243" t="e">
        <f>IF(ISNA(VLOOKUP($B125,#REF!,7,FALSE)),0,((VLOOKUP($B125,#REF!,7,FALSE))))</f>
        <v>#REF!</v>
      </c>
      <c r="DD125" s="244" t="e">
        <f t="shared" si="140"/>
        <v>#REF!</v>
      </c>
      <c r="DE125" s="288" t="str">
        <f>IF(ISNA(VLOOKUP($B125,'[78]REAL SD BULAN'!$B:$AD,18,FALSE)),0,((VLOOKUP($B125,'[78]REAL SD BULAN'!$B:$AD,18,FALSE))))</f>
        <v>Kekurangan bahan baku Poly Ctk baru datang : 15 April 2021dan adanya bahan baku isopropanolum proses Retest</v>
      </c>
      <c r="DF125" s="249">
        <f>IF(ISNA(VLOOKUP($B125,'[78]REAL SD BULAN'!$B:$AD,19,FALSE)),0,((VLOOKUP($B125,'[78]REAL SD BULAN'!$B:$AD,19,FALSE))))</f>
        <v>15384</v>
      </c>
      <c r="DG125" s="249">
        <f>IF(ISNA(VLOOKUP($B125,'[78]REAL SD BULAN'!$B:$AD,20,FALSE)),0,((VLOOKUP($B125,'[78]REAL SD BULAN'!$B:$AD,20,FALSE))))</f>
        <v>4</v>
      </c>
      <c r="DH125" s="249">
        <f>IF(ISNA(VLOOKUP($B125,'[78]REAL SD BULAN'!$B:$AD,21,FALSE)),0,((VLOOKUP($B125,'[78]REAL SD BULAN'!$B:$AD,21,FALSE))))</f>
        <v>892548912</v>
      </c>
      <c r="DI125" s="249" t="s">
        <v>241</v>
      </c>
      <c r="DJ125" s="249">
        <f>DK125*CR125</f>
        <v>0</v>
      </c>
      <c r="DK125" s="249">
        <v>0</v>
      </c>
      <c r="DL125" s="249" t="s">
        <v>241</v>
      </c>
      <c r="DM125" s="266" t="s">
        <v>323</v>
      </c>
      <c r="DN125" s="250" t="e">
        <f>DO125*F125</f>
        <v>#REF!</v>
      </c>
      <c r="DO125" s="251" t="e">
        <f>CY125-DB125</f>
        <v>#REF!</v>
      </c>
      <c r="DP125" s="251" t="e">
        <f>DN125*H125</f>
        <v>#REF!</v>
      </c>
      <c r="DQ125" s="249" t="s">
        <v>241</v>
      </c>
      <c r="DR125" s="252">
        <f>DS125*CR125</f>
        <v>0</v>
      </c>
      <c r="DS125" s="271">
        <v>0</v>
      </c>
      <c r="DT125" s="249" t="s">
        <v>241</v>
      </c>
      <c r="DU125" s="269" t="str">
        <f>IF(ISNA(VLOOKUP($B125,'[79]Evaluasi Pesanan Jan- Feb'!$B:$BG,30,FALSE)),0,((VLOOKUP($B125,'[79]Evaluasi Pesanan Jan- Feb'!$B:$BG,30,FALSE))))</f>
        <v xml:space="preserve">Adanya kekirangan Poly polos  260 mm 20 Mic </v>
      </c>
      <c r="DV125" s="269" t="str">
        <f>IF(ISNA(VLOOKUP($B125,'[79]Evaluasi Pesanan Jan- Feb'!$B:$BG,41,FALSE)),0,((VLOOKUP($B125,'[79]Evaluasi Pesanan Jan- Feb'!$B:$BG,41,FALSE))))</f>
        <v xml:space="preserve">Adanya kekirangan Poly polos  260 mm 20 Mic </v>
      </c>
    </row>
    <row r="126" spans="1:126" s="221" customFormat="1" ht="28" x14ac:dyDescent="0.2">
      <c r="A126" s="237">
        <f t="shared" si="135"/>
        <v>123</v>
      </c>
      <c r="B126" s="237">
        <v>11000204</v>
      </c>
      <c r="C126" s="405" t="s">
        <v>117</v>
      </c>
      <c r="D126" s="239" t="s">
        <v>236</v>
      </c>
      <c r="E126" s="240">
        <v>100</v>
      </c>
      <c r="F126" s="240">
        <v>18666</v>
      </c>
      <c r="G126" s="265" t="s">
        <v>56</v>
      </c>
      <c r="H126" s="242">
        <v>6590</v>
      </c>
      <c r="I126" s="243">
        <f>IF(ISNA(VLOOKUP($B126,'[74]Pesanan '!$A:$AE,28,FALSE)),0,((VLOOKUP($B126,'[74]Pesanan '!$A:$AE,28,FALSE))))</f>
        <v>332245</v>
      </c>
      <c r="J126" s="243">
        <f t="shared" si="122"/>
        <v>18.162729572703398</v>
      </c>
      <c r="K126" s="243">
        <f>IF(ISNA(VLOOKUP($B126,'[74]Pesanan '!$A:$AE,29,FALSE)),0,((VLOOKUP($B126,'[74]Pesanan '!$A:$AE,29,FALSE))))</f>
        <v>2189494550</v>
      </c>
      <c r="L126" s="243">
        <f>IF(ISNA(VLOOKUP($B126,'[74]Pesanan '!$A:$AE,30,FALSE)),0,((VLOOKUP($B126,'[74]Pesanan '!$A:$AE,30,FALSE))))</f>
        <v>313951</v>
      </c>
      <c r="M126" s="243">
        <f t="shared" si="123"/>
        <v>17.162657412691853</v>
      </c>
      <c r="N126" s="243">
        <f>IF(ISNA(VLOOKUP($B126,'[74]Pesanan '!$A:$AE,31,FALSE)),0,((VLOOKUP($B126,'[74]Pesanan '!$A:$AE,31,FALSE))))</f>
        <v>2068937090</v>
      </c>
      <c r="O126" s="243">
        <f>IF(ISNA(VLOOKUP($B126,'[75]Rekap Realisasi Jan- Okt'!$A:$E,4,FALSE)),0,((VLOOKUP($B126,'[75]Rekap Realisasi Jan- Okt'!$A:$E,4,FALSE))))</f>
        <v>297191</v>
      </c>
      <c r="P126" s="243">
        <f t="shared" si="137"/>
        <v>16.246443932764361</v>
      </c>
      <c r="Q126" s="243">
        <f>IF(ISNA(VLOOKUP($B126,'[75]Rekap Realisasi Jan- Okt'!$A:$E,5,FALSE)),0,((VLOOKUP($B126,'[75]Rekap Realisasi Jan- Okt'!$A:$E,5,FALSE))))</f>
        <v>1958488690</v>
      </c>
      <c r="R126" s="243">
        <f t="shared" ref="R126:R134" si="141">L126-O126</f>
        <v>16760</v>
      </c>
      <c r="S126" s="243">
        <f t="shared" ref="S126:S134" si="142">M126-P126</f>
        <v>0.91621347992749236</v>
      </c>
      <c r="T126" s="243">
        <f t="shared" ref="T126:T134" si="143">N126-Q126</f>
        <v>110448400</v>
      </c>
      <c r="U126" s="244">
        <f t="shared" si="130"/>
        <v>0.94661587317766149</v>
      </c>
      <c r="V126" s="243">
        <f t="shared" si="96"/>
        <v>35054</v>
      </c>
      <c r="W126" s="243">
        <f t="shared" si="97"/>
        <v>1.9162856399390371</v>
      </c>
      <c r="X126" s="243">
        <f t="shared" si="98"/>
        <v>231005860</v>
      </c>
      <c r="Y126" s="244">
        <f t="shared" si="75"/>
        <v>0.89449352134719862</v>
      </c>
      <c r="Z126" s="245" t="s">
        <v>241</v>
      </c>
      <c r="AA126" s="245" t="s">
        <v>241</v>
      </c>
      <c r="AB126" s="245" t="s">
        <v>241</v>
      </c>
      <c r="AC126" s="245" t="s">
        <v>241</v>
      </c>
      <c r="AD126" s="268" t="s">
        <v>332</v>
      </c>
      <c r="AE126" s="249">
        <f>$AF126*$F126*0.98</f>
        <v>18292.68</v>
      </c>
      <c r="AF126" s="249">
        <v>1</v>
      </c>
      <c r="AG126" s="249">
        <f>$AE126*$H126</f>
        <v>120548761.2</v>
      </c>
      <c r="AH126" s="245" t="s">
        <v>241</v>
      </c>
      <c r="AI126" s="245" t="s">
        <v>241</v>
      </c>
      <c r="AJ126" s="245" t="s">
        <v>241</v>
      </c>
      <c r="AK126" s="245" t="s">
        <v>241</v>
      </c>
      <c r="AL126" s="268" t="s">
        <v>333</v>
      </c>
      <c r="AM126" s="249">
        <f>AN126*(F126*0.98)</f>
        <v>109756.08</v>
      </c>
      <c r="AN126" s="286">
        <v>6</v>
      </c>
      <c r="AO126" s="249">
        <f>AM126*H126</f>
        <v>723292567.20000005</v>
      </c>
      <c r="AP126" s="245" t="s">
        <v>241</v>
      </c>
      <c r="AQ126" s="245" t="s">
        <v>241</v>
      </c>
      <c r="AR126" s="245" t="s">
        <v>241</v>
      </c>
      <c r="AS126" s="245" t="s">
        <v>241</v>
      </c>
      <c r="AT126" s="245" t="s">
        <v>241</v>
      </c>
      <c r="AU126" s="245" t="s">
        <v>241</v>
      </c>
      <c r="AV126" s="245" t="s">
        <v>241</v>
      </c>
      <c r="AW126" s="245" t="s">
        <v>241</v>
      </c>
      <c r="AX126" s="245" t="s">
        <v>241</v>
      </c>
      <c r="AY126" s="245" t="s">
        <v>241</v>
      </c>
      <c r="AZ126" s="245" t="s">
        <v>241</v>
      </c>
      <c r="BA126" s="245" t="s">
        <v>241</v>
      </c>
      <c r="BB126" s="246" t="s">
        <v>334</v>
      </c>
      <c r="BC126" s="267">
        <f>R126</f>
        <v>16760</v>
      </c>
      <c r="BD126" s="243">
        <f>BC126/($F126*0.98)</f>
        <v>0.91621347992749014</v>
      </c>
      <c r="BE126" s="267">
        <f>T126</f>
        <v>110448400</v>
      </c>
      <c r="BF126" s="245" t="s">
        <v>241</v>
      </c>
      <c r="BG126" s="245" t="s">
        <v>241</v>
      </c>
      <c r="BH126" s="245" t="s">
        <v>241</v>
      </c>
      <c r="BI126" s="245" t="s">
        <v>241</v>
      </c>
      <c r="BJ126" s="266" t="s">
        <v>335</v>
      </c>
      <c r="BK126" s="249">
        <f>R126</f>
        <v>16760</v>
      </c>
      <c r="BL126" s="249">
        <f>S126</f>
        <v>0.91621347992749236</v>
      </c>
      <c r="BM126" s="249">
        <f>T126</f>
        <v>110448400</v>
      </c>
      <c r="BN126" s="249" t="s">
        <v>241</v>
      </c>
      <c r="BO126" s="249" t="s">
        <v>241</v>
      </c>
      <c r="BP126" s="249" t="s">
        <v>241</v>
      </c>
      <c r="BQ126" s="249" t="s">
        <v>241</v>
      </c>
      <c r="BR126" s="249" t="s">
        <v>241</v>
      </c>
      <c r="BS126" s="249" t="s">
        <v>241</v>
      </c>
      <c r="BT126" s="249" t="s">
        <v>241</v>
      </c>
      <c r="BU126" s="249" t="s">
        <v>241</v>
      </c>
      <c r="BV126" s="266" t="s">
        <v>336</v>
      </c>
      <c r="BW126" s="249">
        <f>R126</f>
        <v>16760</v>
      </c>
      <c r="BX126" s="249">
        <f>S126</f>
        <v>0.91621347992749236</v>
      </c>
      <c r="BY126" s="249">
        <f>T126</f>
        <v>110448400</v>
      </c>
      <c r="BZ126" s="249" t="s">
        <v>241</v>
      </c>
      <c r="CA126" s="249" t="s">
        <v>241</v>
      </c>
      <c r="CB126" s="249" t="s">
        <v>241</v>
      </c>
      <c r="CC126" s="249" t="s">
        <v>241</v>
      </c>
      <c r="CD126" s="249" t="s">
        <v>241</v>
      </c>
      <c r="CE126" s="249" t="s">
        <v>241</v>
      </c>
      <c r="CF126" s="249" t="s">
        <v>241</v>
      </c>
      <c r="CG126" s="249" t="s">
        <v>241</v>
      </c>
      <c r="CH126" s="243">
        <f>IF(ISNA(VLOOKUP($B126,[76]Sheet3!$B:$H,6,FALSE)),0,((VLOOKUP($B126,[76]Sheet3!$B:$H,6,FALSE))))</f>
        <v>92772</v>
      </c>
      <c r="CI126" s="243">
        <f t="shared" si="133"/>
        <v>4.9701060752169717</v>
      </c>
      <c r="CJ126" s="243">
        <f>IF(ISNA(VLOOKUP($B126,[76]Sheet3!$B:$H,7,FALSE)),0,((VLOOKUP($B126,[76]Sheet3!$B:$H,7,FALSE))))</f>
        <v>611367480</v>
      </c>
      <c r="CK126" s="244">
        <f t="shared" si="139"/>
        <v>0.29549834209797071</v>
      </c>
      <c r="CL126" s="266" t="s">
        <v>337</v>
      </c>
      <c r="CM126" s="249">
        <f t="shared" si="113"/>
        <v>37332</v>
      </c>
      <c r="CN126" s="249">
        <v>2</v>
      </c>
      <c r="CO126" s="249">
        <f t="shared" si="114"/>
        <v>246017880</v>
      </c>
      <c r="CP126" s="249" t="s">
        <v>241</v>
      </c>
      <c r="CQ126" s="250">
        <f t="shared" si="115"/>
        <v>0</v>
      </c>
      <c r="CR126" s="249">
        <v>0</v>
      </c>
      <c r="CS126" s="251">
        <f t="shared" si="116"/>
        <v>0</v>
      </c>
      <c r="CT126" s="249" t="s">
        <v>241</v>
      </c>
      <c r="CU126" s="252">
        <f t="shared" si="117"/>
        <v>0</v>
      </c>
      <c r="CV126" s="253">
        <v>0</v>
      </c>
      <c r="CW126" s="253">
        <f t="shared" si="118"/>
        <v>0</v>
      </c>
      <c r="CX126" s="243">
        <f>IF(ISNA(VLOOKUP($B126,'[77]Jan- Mei'!$B:$F,4,FALSE)),0,((VLOOKUP($B126,'[77]Jan- Mei'!$B:$F,4,FALSE))))</f>
        <v>161376</v>
      </c>
      <c r="CY126" s="243">
        <f t="shared" si="119"/>
        <v>8.64545162327226</v>
      </c>
      <c r="CZ126" s="243">
        <f>IF(ISNA(VLOOKUP($B126,'[77]Jan- Mei'!$B:$F,5,FALSE)),0,((VLOOKUP($B126,'[77]Jan- Mei'!$B:$F,5,FALSE))))</f>
        <v>1063467840</v>
      </c>
      <c r="DA126" s="243" t="e">
        <f>IF(ISNA(VLOOKUP($B126,#REF!,6,FALSE)),0,((VLOOKUP($B126,#REF!,6,FALSE))))</f>
        <v>#REF!</v>
      </c>
      <c r="DB126" s="243" t="e">
        <f t="shared" si="120"/>
        <v>#REF!</v>
      </c>
      <c r="DC126" s="243" t="e">
        <f>IF(ISNA(VLOOKUP($B126,#REF!,7,FALSE)),0,((VLOOKUP($B126,#REF!,7,FALSE))))</f>
        <v>#REF!</v>
      </c>
      <c r="DD126" s="244" t="e">
        <f t="shared" si="140"/>
        <v>#REF!</v>
      </c>
      <c r="DE126" s="288"/>
      <c r="DF126" s="249"/>
      <c r="DG126" s="249"/>
      <c r="DH126" s="249"/>
      <c r="DI126" s="266" t="s">
        <v>337</v>
      </c>
      <c r="DJ126" s="249" t="e">
        <f>DK126*F126</f>
        <v>#REF!</v>
      </c>
      <c r="DK126" s="249" t="e">
        <f>CY126-DB126</f>
        <v>#REF!</v>
      </c>
      <c r="DL126" s="249" t="e">
        <f>DJ126*H126</f>
        <v>#REF!</v>
      </c>
      <c r="DM126" s="249" t="s">
        <v>241</v>
      </c>
      <c r="DN126" s="249">
        <f>DO126*CV126</f>
        <v>0</v>
      </c>
      <c r="DO126" s="249">
        <v>0</v>
      </c>
      <c r="DP126" s="249" t="s">
        <v>241</v>
      </c>
      <c r="DQ126" s="249" t="s">
        <v>241</v>
      </c>
      <c r="DR126" s="249">
        <f t="shared" ref="DR126:DR133" si="144">DS126*CZ126</f>
        <v>0</v>
      </c>
      <c r="DS126" s="249">
        <v>0</v>
      </c>
      <c r="DT126" s="249" t="s">
        <v>241</v>
      </c>
      <c r="DU126" s="269" t="str">
        <f>IF(ISNA(VLOOKUP($B126,'[79]Evaluasi Pesanan Jan- Feb'!$B:$BG,30,FALSE)),0,((VLOOKUP($B126,'[79]Evaluasi Pesanan Jan- Feb'!$B:$BG,30,FALSE))))</f>
        <v>Adanya Proses Migrasi Plant Bandung ke Banjaran sehingga penurunan PO diatur</v>
      </c>
      <c r="DV126" s="269" t="str">
        <f>IF(ISNA(VLOOKUP($B126,'[79]Evaluasi Pesanan Jan- Feb'!$B:$BG,41,FALSE)),0,((VLOOKUP($B126,'[79]Evaluasi Pesanan Jan- Feb'!$B:$BG,41,FALSE))))</f>
        <v xml:space="preserve">Antri Proses Striping , dan adanya kekurangan bahan baku Hydrochlortiazide </v>
      </c>
    </row>
    <row r="127" spans="1:126" s="221" customFormat="1" ht="28" x14ac:dyDescent="0.2">
      <c r="A127" s="237">
        <f t="shared" si="135"/>
        <v>124</v>
      </c>
      <c r="B127" s="257">
        <v>11002083</v>
      </c>
      <c r="C127" s="406" t="s">
        <v>485</v>
      </c>
      <c r="D127" s="259" t="s">
        <v>236</v>
      </c>
      <c r="E127" s="260">
        <v>30</v>
      </c>
      <c r="F127" s="260">
        <v>27777</v>
      </c>
      <c r="G127" s="241" t="s">
        <v>56</v>
      </c>
      <c r="H127" s="242">
        <v>21316</v>
      </c>
      <c r="I127" s="243">
        <f>IF(ISNA(VLOOKUP($B127,'[74]Pesanan '!$A:$AE,28,FALSE)),0,((VLOOKUP($B127,'[74]Pesanan '!$A:$AE,28,FALSE))))</f>
        <v>16667</v>
      </c>
      <c r="J127" s="243">
        <f t="shared" si="122"/>
        <v>0.61227428653716587</v>
      </c>
      <c r="K127" s="243">
        <f>IF(ISNA(VLOOKUP($B127,'[74]Pesanan '!$A:$AE,29,FALSE)),0,((VLOOKUP($B127,'[74]Pesanan '!$A:$AE,29,FALSE))))</f>
        <v>355273772</v>
      </c>
      <c r="L127" s="243">
        <f>IF(ISNA(VLOOKUP($B127,'[74]Pesanan '!$A:$AE,30,FALSE)),0,((VLOOKUP($B127,'[74]Pesanan '!$A:$AE,30,FALSE))))</f>
        <v>16667</v>
      </c>
      <c r="M127" s="243">
        <f t="shared" si="123"/>
        <v>0.61227428653716587</v>
      </c>
      <c r="N127" s="243">
        <f>IF(ISNA(VLOOKUP($B127,'[74]Pesanan '!$A:$AE,31,FALSE)),0,((VLOOKUP($B127,'[74]Pesanan '!$A:$AE,31,FALSE))))</f>
        <v>355273772</v>
      </c>
      <c r="O127" s="243">
        <f>IF(ISNA(VLOOKUP($B127,'[75]Rekap Realisasi Jan- Okt'!$A:$E,4,FALSE)),0,((VLOOKUP($B127,'[75]Rekap Realisasi Jan- Okt'!$A:$E,4,FALSE))))</f>
        <v>14965</v>
      </c>
      <c r="P127" s="243">
        <f t="shared" si="137"/>
        <v>0.54975008687998372</v>
      </c>
      <c r="Q127" s="243">
        <f>IF(ISNA(VLOOKUP($B127,'[75]Rekap Realisasi Jan- Okt'!$A:$E,5,FALSE)),0,((VLOOKUP($B127,'[75]Rekap Realisasi Jan- Okt'!$A:$E,5,FALSE))))</f>
        <v>318993940</v>
      </c>
      <c r="R127" s="243">
        <f t="shared" si="141"/>
        <v>1702</v>
      </c>
      <c r="S127" s="243">
        <f t="shared" si="142"/>
        <v>6.2524199657182145E-2</v>
      </c>
      <c r="T127" s="243">
        <f t="shared" si="143"/>
        <v>36279832</v>
      </c>
      <c r="U127" s="244">
        <f t="shared" si="130"/>
        <v>0.89788204235915281</v>
      </c>
      <c r="V127" s="243">
        <f t="shared" si="96"/>
        <v>1702</v>
      </c>
      <c r="W127" s="243">
        <f t="shared" si="97"/>
        <v>6.2524199657182145E-2</v>
      </c>
      <c r="X127" s="243">
        <f t="shared" si="98"/>
        <v>36279832</v>
      </c>
      <c r="Y127" s="244">
        <f t="shared" si="75"/>
        <v>0.89788204235915281</v>
      </c>
      <c r="Z127" s="245" t="s">
        <v>241</v>
      </c>
      <c r="AA127" s="245" t="s">
        <v>241</v>
      </c>
      <c r="AB127" s="245" t="s">
        <v>241</v>
      </c>
      <c r="AC127" s="245" t="s">
        <v>241</v>
      </c>
      <c r="AD127" s="245" t="s">
        <v>241</v>
      </c>
      <c r="AE127" s="245" t="s">
        <v>241</v>
      </c>
      <c r="AF127" s="245" t="s">
        <v>241</v>
      </c>
      <c r="AG127" s="245" t="s">
        <v>241</v>
      </c>
      <c r="AH127" s="245" t="s">
        <v>241</v>
      </c>
      <c r="AI127" s="245" t="s">
        <v>241</v>
      </c>
      <c r="AJ127" s="245" t="s">
        <v>241</v>
      </c>
      <c r="AK127" s="245" t="s">
        <v>241</v>
      </c>
      <c r="AL127" s="245" t="s">
        <v>241</v>
      </c>
      <c r="AM127" s="245" t="s">
        <v>241</v>
      </c>
      <c r="AN127" s="245" t="s">
        <v>241</v>
      </c>
      <c r="AO127" s="245" t="s">
        <v>241</v>
      </c>
      <c r="AP127" s="245" t="s">
        <v>241</v>
      </c>
      <c r="AQ127" s="245" t="s">
        <v>241</v>
      </c>
      <c r="AR127" s="245" t="s">
        <v>241</v>
      </c>
      <c r="AS127" s="245" t="s">
        <v>241</v>
      </c>
      <c r="AT127" s="245" t="s">
        <v>241</v>
      </c>
      <c r="AU127" s="245" t="s">
        <v>241</v>
      </c>
      <c r="AV127" s="245" t="s">
        <v>241</v>
      </c>
      <c r="AW127" s="245" t="s">
        <v>241</v>
      </c>
      <c r="AX127" s="245" t="s">
        <v>241</v>
      </c>
      <c r="AY127" s="245" t="s">
        <v>241</v>
      </c>
      <c r="AZ127" s="245" t="s">
        <v>241</v>
      </c>
      <c r="BA127" s="245" t="s">
        <v>241</v>
      </c>
      <c r="BB127" s="245" t="s">
        <v>241</v>
      </c>
      <c r="BC127" s="245" t="s">
        <v>241</v>
      </c>
      <c r="BD127" s="245" t="s">
        <v>241</v>
      </c>
      <c r="BE127" s="245" t="s">
        <v>241</v>
      </c>
      <c r="BF127" s="245" t="s">
        <v>241</v>
      </c>
      <c r="BG127" s="245" t="s">
        <v>241</v>
      </c>
      <c r="BH127" s="245" t="s">
        <v>241</v>
      </c>
      <c r="BI127" s="245" t="s">
        <v>241</v>
      </c>
      <c r="BJ127" s="249" t="s">
        <v>241</v>
      </c>
      <c r="BK127" s="249" t="s">
        <v>241</v>
      </c>
      <c r="BL127" s="249" t="s">
        <v>241</v>
      </c>
      <c r="BM127" s="249" t="s">
        <v>241</v>
      </c>
      <c r="BN127" s="249" t="s">
        <v>241</v>
      </c>
      <c r="BO127" s="249" t="s">
        <v>241</v>
      </c>
      <c r="BP127" s="249" t="s">
        <v>241</v>
      </c>
      <c r="BQ127" s="249" t="s">
        <v>241</v>
      </c>
      <c r="BR127" s="249" t="s">
        <v>241</v>
      </c>
      <c r="BS127" s="249" t="s">
        <v>241</v>
      </c>
      <c r="BT127" s="249" t="s">
        <v>241</v>
      </c>
      <c r="BU127" s="249" t="s">
        <v>241</v>
      </c>
      <c r="BV127" s="249" t="s">
        <v>241</v>
      </c>
      <c r="BW127" s="249" t="s">
        <v>241</v>
      </c>
      <c r="BX127" s="249" t="s">
        <v>241</v>
      </c>
      <c r="BY127" s="249" t="s">
        <v>241</v>
      </c>
      <c r="BZ127" s="248" t="s">
        <v>486</v>
      </c>
      <c r="CA127" s="250">
        <f>R127</f>
        <v>1702</v>
      </c>
      <c r="CB127" s="250">
        <f>S127</f>
        <v>6.2524199657182145E-2</v>
      </c>
      <c r="CC127" s="250">
        <f>T127</f>
        <v>36279832</v>
      </c>
      <c r="CD127" s="249" t="s">
        <v>241</v>
      </c>
      <c r="CE127" s="249" t="s">
        <v>241</v>
      </c>
      <c r="CF127" s="249" t="s">
        <v>241</v>
      </c>
      <c r="CG127" s="249" t="s">
        <v>241</v>
      </c>
      <c r="CH127" s="243">
        <f>IF(ISNA(VLOOKUP($B127,[76]Sheet3!$B:$H,6,FALSE)),0,((VLOOKUP($B127,[76]Sheet3!$B:$H,6,FALSE))))</f>
        <v>0</v>
      </c>
      <c r="CI127" s="243">
        <f t="shared" si="133"/>
        <v>0</v>
      </c>
      <c r="CJ127" s="243">
        <f>IF(ISNA(VLOOKUP($B127,[76]Sheet3!$B:$H,7,FALSE)),0,((VLOOKUP($B127,[76]Sheet3!$B:$H,7,FALSE))))</f>
        <v>0</v>
      </c>
      <c r="CK127" s="244">
        <f t="shared" si="139"/>
        <v>0</v>
      </c>
      <c r="CL127" s="249" t="s">
        <v>241</v>
      </c>
      <c r="CM127" s="249">
        <f t="shared" si="113"/>
        <v>0</v>
      </c>
      <c r="CN127" s="249">
        <v>0</v>
      </c>
      <c r="CO127" s="249">
        <f t="shared" si="114"/>
        <v>0</v>
      </c>
      <c r="CP127" s="248" t="s">
        <v>487</v>
      </c>
      <c r="CQ127" s="250">
        <f t="shared" si="115"/>
        <v>27777</v>
      </c>
      <c r="CR127" s="249">
        <v>1</v>
      </c>
      <c r="CS127" s="251">
        <f t="shared" si="116"/>
        <v>592094532</v>
      </c>
      <c r="CT127" s="249" t="s">
        <v>241</v>
      </c>
      <c r="CU127" s="252">
        <f t="shared" si="117"/>
        <v>0</v>
      </c>
      <c r="CV127" s="249">
        <v>0</v>
      </c>
      <c r="CW127" s="253">
        <f t="shared" si="118"/>
        <v>0</v>
      </c>
      <c r="CX127" s="243">
        <f>IF(ISNA(VLOOKUP($B127,'[77]Jan- Mei'!$B:$F,4,FALSE)),0,((VLOOKUP($B127,'[77]Jan- Mei'!$B:$F,4,FALSE))))</f>
        <v>16667</v>
      </c>
      <c r="CY127" s="243">
        <f t="shared" si="119"/>
        <v>0.60002880080642262</v>
      </c>
      <c r="CZ127" s="243">
        <f>IF(ISNA(VLOOKUP($B127,'[77]Jan- Mei'!$B:$F,5,FALSE)),0,((VLOOKUP($B127,'[77]Jan- Mei'!$B:$F,5,FALSE))))</f>
        <v>355273772</v>
      </c>
      <c r="DA127" s="243" t="e">
        <f>IF(ISNA(VLOOKUP($B127,#REF!,6,FALSE)),0,((VLOOKUP($B127,#REF!,6,FALSE))))</f>
        <v>#REF!</v>
      </c>
      <c r="DB127" s="243" t="e">
        <f t="shared" si="120"/>
        <v>#REF!</v>
      </c>
      <c r="DC127" s="243" t="e">
        <f>IF(ISNA(VLOOKUP($B127,#REF!,7,FALSE)),0,((VLOOKUP($B127,#REF!,7,FALSE))))</f>
        <v>#REF!</v>
      </c>
      <c r="DD127" s="244" t="e">
        <f t="shared" si="140"/>
        <v>#REF!</v>
      </c>
      <c r="DE127" s="254" t="str">
        <f>IF(ISNA(VLOOKUP($B127,'[78]REAL SD BULAN'!$B:$AD,18,FALSE)),0,((VLOOKUP($B127,'[78]REAL SD BULAN'!$B:$AD,18,FALSE))))</f>
        <v>-</v>
      </c>
      <c r="DF127" s="249">
        <f>IF(ISNA(VLOOKUP($B127,'[78]REAL SD BULAN'!$B:$AD,19,FALSE)),0,((VLOOKUP($B127,'[78]REAL SD BULAN'!$B:$AD,19,FALSE))))</f>
        <v>0</v>
      </c>
      <c r="DG127" s="249">
        <f>IF(ISNA(VLOOKUP($B127,'[78]REAL SD BULAN'!$B:$AD,20,FALSE)),0,((VLOOKUP($B127,'[78]REAL SD BULAN'!$B:$AD,20,FALSE))))</f>
        <v>0</v>
      </c>
      <c r="DH127" s="249">
        <f>IF(ISNA(VLOOKUP($B127,'[78]REAL SD BULAN'!$B:$AD,21,FALSE)),0,((VLOOKUP($B127,'[78]REAL SD BULAN'!$B:$AD,21,FALSE))))</f>
        <v>0</v>
      </c>
      <c r="DI127" s="249" t="s">
        <v>241</v>
      </c>
      <c r="DJ127" s="249">
        <f>DK127*CR127</f>
        <v>0</v>
      </c>
      <c r="DK127" s="249">
        <v>0</v>
      </c>
      <c r="DL127" s="249">
        <v>0</v>
      </c>
      <c r="DM127" s="248" t="s">
        <v>487</v>
      </c>
      <c r="DN127" s="250" t="e">
        <f>DO127*F127</f>
        <v>#REF!</v>
      </c>
      <c r="DO127" s="251" t="e">
        <f>CY127-DB127</f>
        <v>#REF!</v>
      </c>
      <c r="DP127" s="251" t="e">
        <f>DN127*H127</f>
        <v>#REF!</v>
      </c>
      <c r="DQ127" s="249" t="s">
        <v>241</v>
      </c>
      <c r="DR127" s="249">
        <f t="shared" si="144"/>
        <v>0</v>
      </c>
      <c r="DS127" s="249">
        <v>0</v>
      </c>
      <c r="DT127" s="249">
        <v>0</v>
      </c>
      <c r="DU127" s="256">
        <f>IF(ISNA(VLOOKUP($B127,'[79]Evaluasi Pesanan Jan- Feb'!$B:$BG,30,FALSE)),0,((VLOOKUP($B127,'[79]Evaluasi Pesanan Jan- Feb'!$B:$BG,30,FALSE))))</f>
        <v>0</v>
      </c>
      <c r="DV127" s="256">
        <f>IF(ISNA(VLOOKUP($B127,'[79]Evaluasi Pesanan Jan- Feb'!$B:$BG,30,FALSE)),0,((VLOOKUP($B127,'[79]Evaluasi Pesanan Jan- Feb'!$B:$BG,30,FALSE))))</f>
        <v>0</v>
      </c>
    </row>
    <row r="128" spans="1:126" s="221" customFormat="1" ht="32" x14ac:dyDescent="0.2">
      <c r="A128" s="237">
        <f t="shared" si="135"/>
        <v>125</v>
      </c>
      <c r="B128" s="257">
        <v>11000210</v>
      </c>
      <c r="C128" s="404" t="s">
        <v>121</v>
      </c>
      <c r="D128" s="259" t="s">
        <v>236</v>
      </c>
      <c r="E128" s="260">
        <v>100</v>
      </c>
      <c r="F128" s="260">
        <v>7000</v>
      </c>
      <c r="G128" s="241" t="s">
        <v>56</v>
      </c>
      <c r="H128" s="242">
        <v>25870</v>
      </c>
      <c r="I128" s="243">
        <f>IF(ISNA(VLOOKUP($B128,'[74]Pesanan '!$A:$AE,28,FALSE)),0,((VLOOKUP($B128,'[74]Pesanan '!$A:$AE,28,FALSE))))</f>
        <v>274663</v>
      </c>
      <c r="J128" s="243">
        <f t="shared" si="122"/>
        <v>40.038338192419822</v>
      </c>
      <c r="K128" s="243">
        <f>IF(ISNA(VLOOKUP($B128,'[74]Pesanan '!$A:$AE,29,FALSE)),0,((VLOOKUP($B128,'[74]Pesanan '!$A:$AE,29,FALSE))))</f>
        <v>7105531810</v>
      </c>
      <c r="L128" s="243">
        <f>IF(ISNA(VLOOKUP($B128,'[74]Pesanan '!$A:$AE,30,FALSE)),0,((VLOOKUP($B128,'[74]Pesanan '!$A:$AE,30,FALSE))))</f>
        <v>236663</v>
      </c>
      <c r="M128" s="243">
        <f t="shared" si="123"/>
        <v>34.498979591836736</v>
      </c>
      <c r="N128" s="243">
        <f>IF(ISNA(VLOOKUP($B128,'[74]Pesanan '!$A:$AE,31,FALSE)),0,((VLOOKUP($B128,'[74]Pesanan '!$A:$AE,31,FALSE))))</f>
        <v>6122471810</v>
      </c>
      <c r="O128" s="243">
        <f>IF(ISNA(VLOOKUP($B128,'[75]Rekap Realisasi Jan- Okt'!$A:$E,4,FALSE)),0,((VLOOKUP($B128,'[75]Rekap Realisasi Jan- Okt'!$A:$E,4,FALSE))))</f>
        <v>247293</v>
      </c>
      <c r="P128" s="243">
        <f t="shared" si="137"/>
        <v>36.04854227405248</v>
      </c>
      <c r="Q128" s="243">
        <f>IF(ISNA(VLOOKUP($B128,'[75]Rekap Realisasi Jan- Okt'!$A:$E,5,FALSE)),0,((VLOOKUP($B128,'[75]Rekap Realisasi Jan- Okt'!$A:$E,5,FALSE))))</f>
        <v>6397469910</v>
      </c>
      <c r="R128" s="243">
        <f t="shared" si="141"/>
        <v>-10630</v>
      </c>
      <c r="S128" s="243">
        <f t="shared" si="142"/>
        <v>-1.5495626822157433</v>
      </c>
      <c r="T128" s="243">
        <f t="shared" si="143"/>
        <v>-274998100</v>
      </c>
      <c r="U128" s="244">
        <f t="shared" si="130"/>
        <v>1.0449161888423624</v>
      </c>
      <c r="V128" s="243">
        <f t="shared" si="96"/>
        <v>27370</v>
      </c>
      <c r="W128" s="243">
        <f t="shared" si="97"/>
        <v>3.9897959183673422</v>
      </c>
      <c r="X128" s="243">
        <f t="shared" si="98"/>
        <v>708061900</v>
      </c>
      <c r="Y128" s="244">
        <f t="shared" si="75"/>
        <v>0.90035061147660955</v>
      </c>
      <c r="Z128" s="245" t="s">
        <v>241</v>
      </c>
      <c r="AA128" s="245" t="s">
        <v>241</v>
      </c>
      <c r="AB128" s="245" t="s">
        <v>241</v>
      </c>
      <c r="AC128" s="245" t="s">
        <v>241</v>
      </c>
      <c r="AD128" s="245" t="s">
        <v>241</v>
      </c>
      <c r="AE128" s="245" t="s">
        <v>241</v>
      </c>
      <c r="AF128" s="245" t="s">
        <v>241</v>
      </c>
      <c r="AG128" s="245" t="s">
        <v>241</v>
      </c>
      <c r="AH128" s="245" t="s">
        <v>241</v>
      </c>
      <c r="AI128" s="245" t="s">
        <v>241</v>
      </c>
      <c r="AJ128" s="245" t="s">
        <v>241</v>
      </c>
      <c r="AK128" s="245" t="s">
        <v>241</v>
      </c>
      <c r="AL128" s="245" t="s">
        <v>241</v>
      </c>
      <c r="AM128" s="245" t="s">
        <v>241</v>
      </c>
      <c r="AN128" s="245" t="s">
        <v>241</v>
      </c>
      <c r="AO128" s="245" t="s">
        <v>241</v>
      </c>
      <c r="AP128" s="268" t="s">
        <v>281</v>
      </c>
      <c r="AQ128" s="249">
        <f>AR128*(F128*0.98)</f>
        <v>27440</v>
      </c>
      <c r="AR128" s="249">
        <v>4</v>
      </c>
      <c r="AS128" s="249">
        <f>AQ128*H128</f>
        <v>709872800</v>
      </c>
      <c r="AT128" s="245" t="s">
        <v>241</v>
      </c>
      <c r="AU128" s="245" t="s">
        <v>241</v>
      </c>
      <c r="AV128" s="245" t="s">
        <v>241</v>
      </c>
      <c r="AW128" s="245" t="s">
        <v>241</v>
      </c>
      <c r="AX128" s="245" t="s">
        <v>241</v>
      </c>
      <c r="AY128" s="245" t="s">
        <v>241</v>
      </c>
      <c r="AZ128" s="245" t="s">
        <v>241</v>
      </c>
      <c r="BA128" s="245" t="s">
        <v>241</v>
      </c>
      <c r="BB128" s="246" t="s">
        <v>334</v>
      </c>
      <c r="BC128" s="267">
        <f>R128</f>
        <v>-10630</v>
      </c>
      <c r="BD128" s="243">
        <f>BC128/($F128*0.98)</f>
        <v>-1.5495626822157433</v>
      </c>
      <c r="BE128" s="267">
        <f>T128</f>
        <v>-274998100</v>
      </c>
      <c r="BF128" s="245" t="s">
        <v>241</v>
      </c>
      <c r="BG128" s="245" t="s">
        <v>241</v>
      </c>
      <c r="BH128" s="245" t="s">
        <v>241</v>
      </c>
      <c r="BI128" s="245" t="s">
        <v>241</v>
      </c>
      <c r="BJ128" s="249" t="s">
        <v>241</v>
      </c>
      <c r="BK128" s="249" t="s">
        <v>241</v>
      </c>
      <c r="BL128" s="249" t="s">
        <v>241</v>
      </c>
      <c r="BM128" s="249" t="s">
        <v>241</v>
      </c>
      <c r="BN128" s="249" t="s">
        <v>341</v>
      </c>
      <c r="BO128" s="249">
        <f>R128</f>
        <v>-10630</v>
      </c>
      <c r="BP128" s="249">
        <f>S128</f>
        <v>-1.5495626822157433</v>
      </c>
      <c r="BQ128" s="249">
        <f>T128</f>
        <v>-274998100</v>
      </c>
      <c r="BR128" s="249" t="s">
        <v>241</v>
      </c>
      <c r="BS128" s="249" t="s">
        <v>241</v>
      </c>
      <c r="BT128" s="249" t="s">
        <v>241</v>
      </c>
      <c r="BU128" s="249" t="s">
        <v>241</v>
      </c>
      <c r="BV128" s="266" t="s">
        <v>339</v>
      </c>
      <c r="BW128" s="249">
        <f t="shared" ref="BW128:BY129" si="145">R128</f>
        <v>-10630</v>
      </c>
      <c r="BX128" s="249">
        <f t="shared" si="145"/>
        <v>-1.5495626822157433</v>
      </c>
      <c r="BY128" s="249">
        <f t="shared" si="145"/>
        <v>-274998100</v>
      </c>
      <c r="BZ128" s="249" t="s">
        <v>241</v>
      </c>
      <c r="CA128" s="249" t="s">
        <v>241</v>
      </c>
      <c r="CB128" s="249" t="s">
        <v>241</v>
      </c>
      <c r="CC128" s="249" t="s">
        <v>241</v>
      </c>
      <c r="CD128" s="249" t="s">
        <v>241</v>
      </c>
      <c r="CE128" s="249" t="s">
        <v>241</v>
      </c>
      <c r="CF128" s="249" t="s">
        <v>241</v>
      </c>
      <c r="CG128" s="249" t="s">
        <v>241</v>
      </c>
      <c r="CH128" s="243">
        <f>IF(ISNA(VLOOKUP($B128,[76]Sheet3!$B:$H,6,FALSE)),0,((VLOOKUP($B128,[76]Sheet3!$B:$H,6,FALSE))))</f>
        <v>75896</v>
      </c>
      <c r="CI128" s="243">
        <f t="shared" si="133"/>
        <v>10.842285714285714</v>
      </c>
      <c r="CJ128" s="243">
        <f>IF(ISNA(VLOOKUP($B128,[76]Sheet3!$B:$H,7,FALSE)),0,((VLOOKUP($B128,[76]Sheet3!$B:$H,7,FALSE))))</f>
        <v>1963429520</v>
      </c>
      <c r="CK128" s="244">
        <f t="shared" si="139"/>
        <v>0.320692292415798</v>
      </c>
      <c r="CL128" s="266" t="s">
        <v>340</v>
      </c>
      <c r="CM128" s="249">
        <f t="shared" si="113"/>
        <v>28000</v>
      </c>
      <c r="CN128" s="266">
        <v>4</v>
      </c>
      <c r="CO128" s="249">
        <f t="shared" si="114"/>
        <v>724360000</v>
      </c>
      <c r="CP128" s="249" t="s">
        <v>241</v>
      </c>
      <c r="CQ128" s="250">
        <f t="shared" si="115"/>
        <v>0</v>
      </c>
      <c r="CR128" s="249">
        <v>0</v>
      </c>
      <c r="CS128" s="251">
        <f t="shared" si="116"/>
        <v>0</v>
      </c>
      <c r="CT128" s="249" t="s">
        <v>241</v>
      </c>
      <c r="CU128" s="252">
        <f t="shared" si="117"/>
        <v>0</v>
      </c>
      <c r="CV128" s="271">
        <v>0</v>
      </c>
      <c r="CW128" s="253">
        <f t="shared" si="118"/>
        <v>0</v>
      </c>
      <c r="CX128" s="243">
        <f>IF(ISNA(VLOOKUP($B128,'[77]Jan- Mei'!$B:$F,4,FALSE)),0,((VLOOKUP($B128,'[77]Jan- Mei'!$B:$F,4,FALSE))))</f>
        <v>140875</v>
      </c>
      <c r="CY128" s="243">
        <f t="shared" si="119"/>
        <v>20.125</v>
      </c>
      <c r="CZ128" s="243">
        <f>IF(ISNA(VLOOKUP($B128,'[77]Jan- Mei'!$B:$F,5,FALSE)),0,((VLOOKUP($B128,'[77]Jan- Mei'!$B:$F,5,FALSE))))</f>
        <v>3644436250</v>
      </c>
      <c r="DA128" s="243" t="e">
        <f>IF(ISNA(VLOOKUP($B128,#REF!,6,FALSE)),0,((VLOOKUP($B128,#REF!,6,FALSE))))</f>
        <v>#REF!</v>
      </c>
      <c r="DB128" s="243" t="e">
        <f t="shared" si="120"/>
        <v>#REF!</v>
      </c>
      <c r="DC128" s="243" t="e">
        <f>IF(ISNA(VLOOKUP($B128,#REF!,7,FALSE)),0,((VLOOKUP($B128,#REF!,7,FALSE))))</f>
        <v>#REF!</v>
      </c>
      <c r="DD128" s="244" t="e">
        <f t="shared" si="140"/>
        <v>#REF!</v>
      </c>
      <c r="DE128" s="254"/>
      <c r="DF128" s="249"/>
      <c r="DG128" s="249"/>
      <c r="DH128" s="249"/>
      <c r="DI128" s="266" t="s">
        <v>340</v>
      </c>
      <c r="DJ128" s="249" t="e">
        <f>DK128*F128</f>
        <v>#REF!</v>
      </c>
      <c r="DK128" s="249" t="e">
        <f>CY128-DB128</f>
        <v>#REF!</v>
      </c>
      <c r="DL128" s="249" t="e">
        <f>DJ128*H128</f>
        <v>#REF!</v>
      </c>
      <c r="DM128" s="249" t="s">
        <v>241</v>
      </c>
      <c r="DN128" s="249">
        <f>DO128*CV128</f>
        <v>0</v>
      </c>
      <c r="DO128" s="249">
        <v>0</v>
      </c>
      <c r="DP128" s="249" t="s">
        <v>241</v>
      </c>
      <c r="DQ128" s="249" t="s">
        <v>241</v>
      </c>
      <c r="DR128" s="249">
        <f t="shared" si="144"/>
        <v>0</v>
      </c>
      <c r="DS128" s="249">
        <v>0</v>
      </c>
      <c r="DT128" s="249" t="s">
        <v>241</v>
      </c>
      <c r="DU128" s="269" t="str">
        <f>IF(ISNA(VLOOKUP($B128,'[79]Evaluasi Pesanan Jan- Feb'!$B:$BG,30,FALSE)),0,((VLOOKUP($B128,'[79]Evaluasi Pesanan Jan- Feb'!$B:$BG,30,FALSE))))</f>
        <v xml:space="preserve">Adanya proses bea cukai untuk proses pengadaan Ethanol di Banjaran </v>
      </c>
      <c r="DV128" s="269" t="str">
        <f>IF(ISNA(VLOOKUP($B128,'[79]Evaluasi Pesanan Jan- Feb'!$B:$BG,41,FALSE)),0,((VLOOKUP($B128,'[79]Evaluasi Pesanan Jan- Feb'!$B:$BG,41,FALSE))))</f>
        <v>Adanya proses bea cukai untuk proses pengadaan Ethanol di Banjaran sehingga proses produksi di prioritaskan untuk produk citto</v>
      </c>
    </row>
    <row r="129" spans="1:126" s="221" customFormat="1" ht="84" x14ac:dyDescent="0.2">
      <c r="A129" s="237">
        <f t="shared" si="135"/>
        <v>126</v>
      </c>
      <c r="B129" s="257">
        <v>11000288</v>
      </c>
      <c r="C129" s="406" t="s">
        <v>173</v>
      </c>
      <c r="D129" s="259" t="s">
        <v>236</v>
      </c>
      <c r="E129" s="260">
        <v>100</v>
      </c>
      <c r="F129" s="260">
        <v>15000</v>
      </c>
      <c r="G129" s="241" t="s">
        <v>56</v>
      </c>
      <c r="H129" s="242">
        <v>8243</v>
      </c>
      <c r="I129" s="243">
        <f>IF(ISNA(VLOOKUP($B129,'[74]Pesanan '!$A:$AE,28,FALSE)),0,((VLOOKUP($B129,'[74]Pesanan '!$A:$AE,28,FALSE))))</f>
        <v>852600</v>
      </c>
      <c r="J129" s="243">
        <f t="shared" si="122"/>
        <v>58</v>
      </c>
      <c r="K129" s="243">
        <f>IF(ISNA(VLOOKUP($B129,'[74]Pesanan '!$A:$AE,29,FALSE)),0,((VLOOKUP($B129,'[74]Pesanan '!$A:$AE,29,FALSE))))</f>
        <v>7027981800</v>
      </c>
      <c r="L129" s="243">
        <f>IF(ISNA(VLOOKUP($B129,'[74]Pesanan '!$A:$AE,30,FALSE)),0,((VLOOKUP($B129,'[74]Pesanan '!$A:$AE,30,FALSE))))</f>
        <v>852600</v>
      </c>
      <c r="M129" s="243">
        <f t="shared" si="123"/>
        <v>58</v>
      </c>
      <c r="N129" s="243">
        <f>IF(ISNA(VLOOKUP($B129,'[74]Pesanan '!$A:$AE,31,FALSE)),0,((VLOOKUP($B129,'[74]Pesanan '!$A:$AE,31,FALSE))))</f>
        <v>7027981800</v>
      </c>
      <c r="O129" s="243">
        <f>IF(ISNA(VLOOKUP($B129,'[75]Rekap Realisasi Jan- Okt'!$A:$E,4,FALSE)),0,((VLOOKUP($B129,'[75]Rekap Realisasi Jan- Okt'!$A:$E,4,FALSE))))</f>
        <v>768284</v>
      </c>
      <c r="P129" s="243">
        <f t="shared" si="137"/>
        <v>52.264217687074833</v>
      </c>
      <c r="Q129" s="243">
        <f>IF(ISNA(VLOOKUP($B129,'[75]Rekap Realisasi Jan- Okt'!$A:$E,5,FALSE)),0,((VLOOKUP($B129,'[75]Rekap Realisasi Jan- Okt'!$A:$E,5,FALSE))))</f>
        <v>6332965012</v>
      </c>
      <c r="R129" s="243">
        <f t="shared" si="141"/>
        <v>84316</v>
      </c>
      <c r="S129" s="243">
        <f t="shared" si="142"/>
        <v>5.735782312925167</v>
      </c>
      <c r="T129" s="243">
        <f t="shared" si="143"/>
        <v>695016788</v>
      </c>
      <c r="U129" s="244">
        <f t="shared" si="130"/>
        <v>0.9011072015012902</v>
      </c>
      <c r="V129" s="243">
        <f t="shared" si="96"/>
        <v>84316</v>
      </c>
      <c r="W129" s="243">
        <f t="shared" si="97"/>
        <v>5.735782312925167</v>
      </c>
      <c r="X129" s="243">
        <f t="shared" si="98"/>
        <v>695016788</v>
      </c>
      <c r="Y129" s="244">
        <f t="shared" si="75"/>
        <v>0.9011072015012902</v>
      </c>
      <c r="Z129" s="268" t="s">
        <v>424</v>
      </c>
      <c r="AA129" s="249">
        <f>$AB129*($F129*0.98)</f>
        <v>88200</v>
      </c>
      <c r="AB129" s="286">
        <v>6</v>
      </c>
      <c r="AC129" s="249">
        <f>$AA129*$H129</f>
        <v>727032600</v>
      </c>
      <c r="AD129" s="245" t="s">
        <v>241</v>
      </c>
      <c r="AE129" s="245" t="s">
        <v>241</v>
      </c>
      <c r="AF129" s="245" t="s">
        <v>241</v>
      </c>
      <c r="AG129" s="245" t="s">
        <v>241</v>
      </c>
      <c r="AH129" s="245" t="s">
        <v>241</v>
      </c>
      <c r="AI129" s="245" t="s">
        <v>241</v>
      </c>
      <c r="AJ129" s="245" t="s">
        <v>241</v>
      </c>
      <c r="AK129" s="245" t="s">
        <v>241</v>
      </c>
      <c r="AL129" s="268" t="s">
        <v>424</v>
      </c>
      <c r="AM129" s="249">
        <f>AN129*(F129*0.98)</f>
        <v>117600</v>
      </c>
      <c r="AN129" s="286">
        <v>8</v>
      </c>
      <c r="AO129" s="249">
        <f>AM129*H129</f>
        <v>969376800</v>
      </c>
      <c r="AP129" s="245" t="s">
        <v>241</v>
      </c>
      <c r="AQ129" s="245" t="s">
        <v>241</v>
      </c>
      <c r="AR129" s="245" t="s">
        <v>241</v>
      </c>
      <c r="AS129" s="245" t="s">
        <v>241</v>
      </c>
      <c r="AT129" s="245" t="s">
        <v>241</v>
      </c>
      <c r="AU129" s="245" t="s">
        <v>241</v>
      </c>
      <c r="AV129" s="245" t="s">
        <v>241</v>
      </c>
      <c r="AW129" s="245" t="s">
        <v>241</v>
      </c>
      <c r="AX129" s="245" t="s">
        <v>241</v>
      </c>
      <c r="AY129" s="245" t="s">
        <v>241</v>
      </c>
      <c r="AZ129" s="245" t="s">
        <v>241</v>
      </c>
      <c r="BA129" s="245" t="s">
        <v>241</v>
      </c>
      <c r="BB129" s="266" t="s">
        <v>425</v>
      </c>
      <c r="BC129" s="267">
        <f>R129</f>
        <v>84316</v>
      </c>
      <c r="BD129" s="243">
        <f>BC129/($F129*0.98)</f>
        <v>5.7357823129251697</v>
      </c>
      <c r="BE129" s="267">
        <f>T129</f>
        <v>695016788</v>
      </c>
      <c r="BF129" s="245" t="s">
        <v>241</v>
      </c>
      <c r="BG129" s="245" t="s">
        <v>241</v>
      </c>
      <c r="BH129" s="245" t="s">
        <v>241</v>
      </c>
      <c r="BI129" s="245" t="s">
        <v>241</v>
      </c>
      <c r="BJ129" s="266" t="s">
        <v>419</v>
      </c>
      <c r="BK129" s="249">
        <f>R129</f>
        <v>84316</v>
      </c>
      <c r="BL129" s="249">
        <f>S129</f>
        <v>5.735782312925167</v>
      </c>
      <c r="BM129" s="249">
        <f>T129</f>
        <v>695016788</v>
      </c>
      <c r="BN129" s="266"/>
      <c r="BO129" s="250"/>
      <c r="BP129" s="250"/>
      <c r="BQ129" s="250"/>
      <c r="BR129" s="249" t="s">
        <v>241</v>
      </c>
      <c r="BS129" s="249" t="s">
        <v>241</v>
      </c>
      <c r="BT129" s="249" t="s">
        <v>241</v>
      </c>
      <c r="BU129" s="249" t="s">
        <v>241</v>
      </c>
      <c r="BV129" s="266" t="s">
        <v>419</v>
      </c>
      <c r="BW129" s="249">
        <f t="shared" si="145"/>
        <v>84316</v>
      </c>
      <c r="BX129" s="249">
        <f t="shared" si="145"/>
        <v>5.735782312925167</v>
      </c>
      <c r="BY129" s="249">
        <f t="shared" si="145"/>
        <v>695016788</v>
      </c>
      <c r="BZ129" s="266"/>
      <c r="CA129" s="250"/>
      <c r="CB129" s="250"/>
      <c r="CC129" s="250"/>
      <c r="CD129" s="249" t="s">
        <v>241</v>
      </c>
      <c r="CE129" s="249" t="s">
        <v>241</v>
      </c>
      <c r="CF129" s="249" t="s">
        <v>241</v>
      </c>
      <c r="CG129" s="249" t="s">
        <v>241</v>
      </c>
      <c r="CH129" s="243">
        <f>IF(ISNA(VLOOKUP($B129,[76]Sheet3!$B:$H,6,FALSE)),0,((VLOOKUP($B129,[76]Sheet3!$B:$H,6,FALSE))))</f>
        <v>221950</v>
      </c>
      <c r="CI129" s="243">
        <f t="shared" si="133"/>
        <v>14.796666666666667</v>
      </c>
      <c r="CJ129" s="243">
        <f>IF(ISNA(VLOOKUP($B129,[76]Sheet3!$B:$H,7,FALSE)),0,((VLOOKUP($B129,[76]Sheet3!$B:$H,7,FALSE))))</f>
        <v>1829533850</v>
      </c>
      <c r="CK129" s="244">
        <f t="shared" si="139"/>
        <v>0.26032136992728128</v>
      </c>
      <c r="CL129" s="266" t="s">
        <v>420</v>
      </c>
      <c r="CM129" s="249">
        <f t="shared" si="113"/>
        <v>648050</v>
      </c>
      <c r="CN129" s="249">
        <f>M129-CI129</f>
        <v>43.203333333333333</v>
      </c>
      <c r="CO129" s="249">
        <f t="shared" si="114"/>
        <v>5341876150</v>
      </c>
      <c r="CP129" s="249" t="s">
        <v>241</v>
      </c>
      <c r="CQ129" s="250">
        <f t="shared" ref="CQ129:CQ160" si="146">CR129*F129</f>
        <v>0</v>
      </c>
      <c r="CR129" s="249">
        <v>0</v>
      </c>
      <c r="CS129" s="251">
        <f t="shared" ref="CS129:CS161" si="147">CQ129*H129</f>
        <v>0</v>
      </c>
      <c r="CT129" s="249" t="s">
        <v>241</v>
      </c>
      <c r="CU129" s="252">
        <f t="shared" ref="CU129:CU160" si="148">CV129*F129</f>
        <v>0</v>
      </c>
      <c r="CV129" s="249">
        <v>0</v>
      </c>
      <c r="CW129" s="253">
        <f t="shared" ref="CW129:CW161" si="149">CU129*H129</f>
        <v>0</v>
      </c>
      <c r="CX129" s="243">
        <f>IF(ISNA(VLOOKUP($B129,'[77]Jan- Mei'!$B:$F,4,FALSE)),0,((VLOOKUP($B129,'[77]Jan- Mei'!$B:$F,4,FALSE))))</f>
        <v>617400</v>
      </c>
      <c r="CY129" s="243">
        <f t="shared" ref="CY129:CY160" si="150">CX129/F129</f>
        <v>41.16</v>
      </c>
      <c r="CZ129" s="243">
        <f>IF(ISNA(VLOOKUP($B129,'[77]Jan- Mei'!$B:$F,5,FALSE)),0,((VLOOKUP($B129,'[77]Jan- Mei'!$B:$F,5,FALSE))))</f>
        <v>5089228200</v>
      </c>
      <c r="DA129" s="243" t="e">
        <f>IF(ISNA(VLOOKUP($B129,#REF!,6,FALSE)),0,((VLOOKUP($B129,#REF!,6,FALSE))))</f>
        <v>#REF!</v>
      </c>
      <c r="DB129" s="243" t="e">
        <f t="shared" ref="DB129:DB160" si="151">DA129/F129</f>
        <v>#REF!</v>
      </c>
      <c r="DC129" s="243" t="e">
        <f>IF(ISNA(VLOOKUP($B129,#REF!,7,FALSE)),0,((VLOOKUP($B129,#REF!,7,FALSE))))</f>
        <v>#REF!</v>
      </c>
      <c r="DD129" s="244" t="e">
        <f t="shared" si="140"/>
        <v>#REF!</v>
      </c>
      <c r="DE129" s="254" t="str">
        <f>IF(ISNA(VLOOKUP($B129,'[78]REAL SD BULAN'!$B:$AD,18,FALSE)),0,((VLOOKUP($B129,'[78]REAL SD BULAN'!$B:$AD,18,FALSE))))</f>
        <v>Bahan baku Acidum Ascorbic Acid baru datang : 27 April 2021 dan masih menunggu permohon untuk perpanjangan ED Stearic Acid(menunggu statement letter dari supplier, est dokumen m-4 April)</v>
      </c>
      <c r="DF129" s="249">
        <f>IF(ISNA(VLOOKUP($B129,'[78]REAL SD BULAN'!$B:$AD,19,FALSE)),0,((VLOOKUP($B129,'[78]REAL SD BULAN'!$B:$AD,19,FALSE))))</f>
        <v>954050.00000000012</v>
      </c>
      <c r="DG129" s="249">
        <f>IF(ISNA(VLOOKUP($B129,'[78]REAL SD BULAN'!$B:$AD,20,FALSE)),0,((VLOOKUP($B129,'[78]REAL SD BULAN'!$B:$AD,20,FALSE))))</f>
        <v>63.603333333333339</v>
      </c>
      <c r="DH129" s="249">
        <f>IF(ISNA(VLOOKUP($B129,'[78]REAL SD BULAN'!$B:$AD,21,FALSE)),0,((VLOOKUP($B129,'[78]REAL SD BULAN'!$B:$AD,21,FALSE))))</f>
        <v>7864234150.000001</v>
      </c>
      <c r="DI129" s="266" t="s">
        <v>421</v>
      </c>
      <c r="DJ129" s="249" t="e">
        <f>DK129*F129</f>
        <v>#REF!</v>
      </c>
      <c r="DK129" s="249" t="e">
        <f>CY129-DB129</f>
        <v>#REF!</v>
      </c>
      <c r="DL129" s="249" t="e">
        <f>DJ129*H129</f>
        <v>#REF!</v>
      </c>
      <c r="DM129" s="249" t="s">
        <v>241</v>
      </c>
      <c r="DN129" s="249">
        <f>DO129*CV129</f>
        <v>0</v>
      </c>
      <c r="DO129" s="249">
        <v>0</v>
      </c>
      <c r="DP129" s="249">
        <v>0</v>
      </c>
      <c r="DQ129" s="249" t="s">
        <v>241</v>
      </c>
      <c r="DR129" s="249">
        <f t="shared" si="144"/>
        <v>0</v>
      </c>
      <c r="DS129" s="249">
        <v>0</v>
      </c>
      <c r="DT129" s="249">
        <v>0</v>
      </c>
      <c r="DU129" s="256">
        <f>IF(ISNA(VLOOKUP($B129,'[79]Evaluasi Pesanan Jan- Feb'!$B:$BG,30,FALSE)),0,((VLOOKUP($B129,'[79]Evaluasi Pesanan Jan- Feb'!$B:$BG,30,FALSE))))</f>
        <v>0</v>
      </c>
      <c r="DV129" s="269" t="str">
        <f>IF(ISNA(VLOOKUP($B129,'[79]Evaluasi Pesanan Jan- Feb'!$B:$BG,41,FALSE)),0,((VLOOKUP($B129,'[79]Evaluasi Pesanan Jan- Feb'!$B:$BG,41,FALSE))))</f>
        <v>Adanya masalah pada system SAP tidak bisa DO dan Bahan Baku ascorbic acid baru datang pada tgl 25 Feb 2021</v>
      </c>
    </row>
    <row r="130" spans="1:126" s="221" customFormat="1" ht="57.75" customHeight="1" x14ac:dyDescent="0.2">
      <c r="A130" s="237">
        <f t="shared" si="135"/>
        <v>127</v>
      </c>
      <c r="B130" s="241">
        <v>11000206</v>
      </c>
      <c r="C130" s="404" t="s">
        <v>568</v>
      </c>
      <c r="D130" s="258" t="s">
        <v>559</v>
      </c>
      <c r="E130" s="243">
        <v>50</v>
      </c>
      <c r="F130" s="260">
        <v>12500</v>
      </c>
      <c r="G130" s="241" t="s">
        <v>56</v>
      </c>
      <c r="H130" s="242">
        <v>7279</v>
      </c>
      <c r="I130" s="243">
        <f>IF(ISNA(VLOOKUP($B130,'[74]Pesanan '!$A:$AE,28,FALSE)),0,((VLOOKUP($B130,'[74]Pesanan '!$A:$AE,28,FALSE))))</f>
        <v>12250</v>
      </c>
      <c r="J130" s="243">
        <f t="shared" si="122"/>
        <v>1</v>
      </c>
      <c r="K130" s="243">
        <f>IF(ISNA(VLOOKUP($B130,'[74]Pesanan '!$A:$AE,29,FALSE)),0,((VLOOKUP($B130,'[74]Pesanan '!$A:$AE,29,FALSE))))</f>
        <v>89167750</v>
      </c>
      <c r="L130" s="243">
        <f>IF(ISNA(VLOOKUP($B130,'[74]Pesanan '!$A:$AE,30,FALSE)),0,((VLOOKUP($B130,'[74]Pesanan '!$A:$AE,30,FALSE))))</f>
        <v>12250</v>
      </c>
      <c r="M130" s="243">
        <f t="shared" si="123"/>
        <v>1</v>
      </c>
      <c r="N130" s="243">
        <f>IF(ISNA(VLOOKUP($B130,'[74]Pesanan '!$A:$AE,31,FALSE)),0,((VLOOKUP($B130,'[74]Pesanan '!$A:$AE,31,FALSE))))</f>
        <v>89167750</v>
      </c>
      <c r="O130" s="243">
        <f>IF(ISNA(VLOOKUP($B130,'[75]Rekap Realisasi Jan- Okt'!$A:$E,4,FALSE)),0,((VLOOKUP($B130,'[75]Rekap Realisasi Jan- Okt'!$A:$E,4,FALSE))))</f>
        <v>11260</v>
      </c>
      <c r="P130" s="243">
        <f t="shared" si="137"/>
        <v>0.91918367346938779</v>
      </c>
      <c r="Q130" s="243">
        <f>IF(ISNA(VLOOKUP($B130,'[75]Rekap Realisasi Jan- Okt'!$A:$E,5,FALSE)),0,((VLOOKUP($B130,'[75]Rekap Realisasi Jan- Okt'!$A:$E,5,FALSE))))</f>
        <v>81961540</v>
      </c>
      <c r="R130" s="243">
        <f t="shared" si="141"/>
        <v>990</v>
      </c>
      <c r="S130" s="243">
        <f t="shared" si="142"/>
        <v>8.0816326530612215E-2</v>
      </c>
      <c r="T130" s="243">
        <f t="shared" si="143"/>
        <v>7206210</v>
      </c>
      <c r="U130" s="244">
        <f t="shared" si="130"/>
        <v>0.91918367346938779</v>
      </c>
      <c r="V130" s="243">
        <f t="shared" si="96"/>
        <v>990</v>
      </c>
      <c r="W130" s="243">
        <f t="shared" si="97"/>
        <v>8.0816326530612215E-2</v>
      </c>
      <c r="X130" s="243">
        <f t="shared" si="98"/>
        <v>7206210</v>
      </c>
      <c r="Y130" s="244">
        <f t="shared" si="75"/>
        <v>0.91918367346938779</v>
      </c>
      <c r="Z130" s="244"/>
      <c r="AA130" s="244"/>
      <c r="AB130" s="244"/>
      <c r="AC130" s="244"/>
      <c r="AD130" s="268" t="s">
        <v>264</v>
      </c>
      <c r="AE130" s="249">
        <f>$AF130*$F130*0.98</f>
        <v>12250</v>
      </c>
      <c r="AF130" s="249">
        <v>1</v>
      </c>
      <c r="AG130" s="249">
        <f>$AE130*$H130</f>
        <v>89167750</v>
      </c>
      <c r="AH130" s="245" t="s">
        <v>241</v>
      </c>
      <c r="AI130" s="245" t="s">
        <v>241</v>
      </c>
      <c r="AJ130" s="245" t="s">
        <v>241</v>
      </c>
      <c r="AK130" s="245" t="s">
        <v>241</v>
      </c>
      <c r="AL130" s="244"/>
      <c r="AM130" s="244"/>
      <c r="AN130" s="244"/>
      <c r="AO130" s="244"/>
      <c r="AP130" s="245" t="s">
        <v>241</v>
      </c>
      <c r="AQ130" s="245" t="s">
        <v>241</v>
      </c>
      <c r="AR130" s="245" t="s">
        <v>241</v>
      </c>
      <c r="AS130" s="245" t="s">
        <v>241</v>
      </c>
      <c r="AT130" s="245" t="s">
        <v>241</v>
      </c>
      <c r="AU130" s="245" t="s">
        <v>241</v>
      </c>
      <c r="AV130" s="245" t="s">
        <v>241</v>
      </c>
      <c r="AW130" s="245" t="s">
        <v>241</v>
      </c>
      <c r="AX130" s="245" t="s">
        <v>241</v>
      </c>
      <c r="AY130" s="245" t="s">
        <v>241</v>
      </c>
      <c r="AZ130" s="245" t="s">
        <v>241</v>
      </c>
      <c r="BA130" s="245" t="s">
        <v>241</v>
      </c>
      <c r="BB130" s="245" t="s">
        <v>241</v>
      </c>
      <c r="BC130" s="245" t="s">
        <v>241</v>
      </c>
      <c r="BD130" s="245" t="s">
        <v>241</v>
      </c>
      <c r="BE130" s="245" t="s">
        <v>241</v>
      </c>
      <c r="BF130" s="245" t="s">
        <v>241</v>
      </c>
      <c r="BG130" s="245" t="s">
        <v>241</v>
      </c>
      <c r="BH130" s="245" t="s">
        <v>241</v>
      </c>
      <c r="BI130" s="245" t="s">
        <v>241</v>
      </c>
      <c r="BJ130" s="249" t="s">
        <v>241</v>
      </c>
      <c r="BK130" s="249" t="s">
        <v>241</v>
      </c>
      <c r="BL130" s="249" t="s">
        <v>241</v>
      </c>
      <c r="BM130" s="249" t="s">
        <v>241</v>
      </c>
      <c r="BN130" s="249" t="s">
        <v>241</v>
      </c>
      <c r="BO130" s="249" t="s">
        <v>241</v>
      </c>
      <c r="BP130" s="249" t="s">
        <v>241</v>
      </c>
      <c r="BQ130" s="249" t="s">
        <v>241</v>
      </c>
      <c r="BR130" s="249" t="s">
        <v>241</v>
      </c>
      <c r="BS130" s="249" t="s">
        <v>241</v>
      </c>
      <c r="BT130" s="249" t="s">
        <v>241</v>
      </c>
      <c r="BU130" s="249" t="s">
        <v>241</v>
      </c>
      <c r="BV130" s="249" t="s">
        <v>241</v>
      </c>
      <c r="BW130" s="249" t="s">
        <v>241</v>
      </c>
      <c r="BX130" s="249" t="s">
        <v>241</v>
      </c>
      <c r="BY130" s="249" t="s">
        <v>241</v>
      </c>
      <c r="BZ130" s="249" t="s">
        <v>241</v>
      </c>
      <c r="CA130" s="249" t="s">
        <v>241</v>
      </c>
      <c r="CB130" s="249" t="s">
        <v>241</v>
      </c>
      <c r="CC130" s="249" t="s">
        <v>241</v>
      </c>
      <c r="CD130" s="249" t="s">
        <v>241</v>
      </c>
      <c r="CE130" s="249" t="s">
        <v>241</v>
      </c>
      <c r="CF130" s="249" t="s">
        <v>241</v>
      </c>
      <c r="CG130" s="249" t="s">
        <v>241</v>
      </c>
      <c r="CH130" s="243">
        <f>IF(ISNA(VLOOKUP($B130,[76]Sheet3!$B:$H,6,FALSE)),0,((VLOOKUP($B130,[76]Sheet3!$B:$H,6,FALSE))))</f>
        <v>0</v>
      </c>
      <c r="CI130" s="243">
        <f t="shared" si="133"/>
        <v>0</v>
      </c>
      <c r="CJ130" s="243">
        <f>IF(ISNA(VLOOKUP($B130,[76]Sheet3!$B:$H,7,FALSE)),0,((VLOOKUP($B130,[76]Sheet3!$B:$H,7,FALSE))))</f>
        <v>0</v>
      </c>
      <c r="CK130" s="244">
        <f t="shared" si="139"/>
        <v>0</v>
      </c>
      <c r="CL130" s="249" t="s">
        <v>241</v>
      </c>
      <c r="CM130" s="249">
        <f t="shared" si="113"/>
        <v>0</v>
      </c>
      <c r="CN130" s="249"/>
      <c r="CO130" s="249">
        <f t="shared" si="114"/>
        <v>0</v>
      </c>
      <c r="CP130" s="266" t="s">
        <v>569</v>
      </c>
      <c r="CQ130" s="250">
        <f t="shared" si="146"/>
        <v>12500</v>
      </c>
      <c r="CR130" s="249">
        <v>1</v>
      </c>
      <c r="CS130" s="251">
        <f t="shared" si="147"/>
        <v>90987500</v>
      </c>
      <c r="CT130" s="249" t="s">
        <v>241</v>
      </c>
      <c r="CU130" s="252">
        <f t="shared" si="148"/>
        <v>0</v>
      </c>
      <c r="CV130" s="274"/>
      <c r="CW130" s="253">
        <f t="shared" si="149"/>
        <v>0</v>
      </c>
      <c r="CX130" s="243">
        <f>IF(ISNA(VLOOKUP($B130,'[77]Jan- Mei'!$B:$F,4,FALSE)),0,((VLOOKUP($B130,'[77]Jan- Mei'!$B:$F,4,FALSE))))</f>
        <v>12250</v>
      </c>
      <c r="CY130" s="243">
        <f t="shared" si="150"/>
        <v>0.98</v>
      </c>
      <c r="CZ130" s="243">
        <f>IF(ISNA(VLOOKUP($B130,'[77]Jan- Mei'!$B:$F,5,FALSE)),0,((VLOOKUP($B130,'[77]Jan- Mei'!$B:$F,5,FALSE))))</f>
        <v>89167750</v>
      </c>
      <c r="DA130" s="243" t="e">
        <f>IF(ISNA(VLOOKUP($B130,#REF!,6,FALSE)),0,((VLOOKUP($B130,#REF!,6,FALSE))))</f>
        <v>#REF!</v>
      </c>
      <c r="DB130" s="243" t="e">
        <f t="shared" si="151"/>
        <v>#REF!</v>
      </c>
      <c r="DC130" s="243" t="e">
        <f>IF(ISNA(VLOOKUP($B130,#REF!,7,FALSE)),0,((VLOOKUP($B130,#REF!,7,FALSE))))</f>
        <v>#REF!</v>
      </c>
      <c r="DD130" s="244" t="e">
        <f t="shared" si="140"/>
        <v>#REF!</v>
      </c>
      <c r="DE130" s="254" t="str">
        <f>IF(ISNA(VLOOKUP($B130,'[78]REAL SD BULAN'!$B:$AD,18,FALSE)),0,((VLOOKUP($B130,'[78]REAL SD BULAN'!$B:$AD,18,FALSE))))</f>
        <v>-</v>
      </c>
      <c r="DF130" s="249">
        <f>IF(ISNA(VLOOKUP($B130,'[78]REAL SD BULAN'!$B:$AD,19,FALSE)),0,((VLOOKUP($B130,'[78]REAL SD BULAN'!$B:$AD,19,FALSE))))</f>
        <v>0</v>
      </c>
      <c r="DG130" s="249">
        <f>IF(ISNA(VLOOKUP($B130,'[78]REAL SD BULAN'!$B:$AD,20,FALSE)),0,((VLOOKUP($B130,'[78]REAL SD BULAN'!$B:$AD,20,FALSE))))</f>
        <v>0</v>
      </c>
      <c r="DH130" s="249">
        <f>IF(ISNA(VLOOKUP($B130,'[78]REAL SD BULAN'!$B:$AD,21,FALSE)),0,((VLOOKUP($B130,'[78]REAL SD BULAN'!$B:$AD,21,FALSE))))</f>
        <v>0</v>
      </c>
      <c r="DI130" s="249" t="s">
        <v>241</v>
      </c>
      <c r="DJ130" s="249">
        <f>DK130*CR130</f>
        <v>0</v>
      </c>
      <c r="DK130" s="249">
        <v>0</v>
      </c>
      <c r="DL130" s="249">
        <v>0</v>
      </c>
      <c r="DM130" s="266" t="s">
        <v>569</v>
      </c>
      <c r="DN130" s="250" t="e">
        <f>DO130*F130</f>
        <v>#REF!</v>
      </c>
      <c r="DO130" s="251" t="e">
        <f>CY130-DB130</f>
        <v>#REF!</v>
      </c>
      <c r="DP130" s="251" t="e">
        <f>DN130*H130</f>
        <v>#REF!</v>
      </c>
      <c r="DQ130" s="249" t="s">
        <v>241</v>
      </c>
      <c r="DR130" s="249">
        <f t="shared" si="144"/>
        <v>0</v>
      </c>
      <c r="DS130" s="249">
        <v>0</v>
      </c>
      <c r="DT130" s="249">
        <v>0</v>
      </c>
      <c r="DU130" s="269" t="str">
        <f>IF(ISNA(VLOOKUP($B130,'[79]Evaluasi Pesanan Jan- Feb'!$B:$BG,30,FALSE)),0,((VLOOKUP($B130,'[79]Evaluasi Pesanan Jan- Feb'!$B:$BG,30,FALSE))))</f>
        <v>Belum Di lakukan Trial dengan Fasilitas Plant Banjaran masih tahap persiapan Dok</v>
      </c>
      <c r="DV130" s="269" t="str">
        <f>IF(ISNA(VLOOKUP($B130,'[79]Evaluasi Pesanan Jan- Feb'!$B:$BG,41,FALSE)),0,((VLOOKUP($B130,'[79]Evaluasi Pesanan Jan- Feb'!$B:$BG,41,FALSE))))</f>
        <v>Belum Di lakukan Trial dengan Fasilitas Plant Banjaran masih tahap persiapan Dok</v>
      </c>
    </row>
    <row r="131" spans="1:126" s="221" customFormat="1" ht="42" x14ac:dyDescent="0.2">
      <c r="A131" s="237">
        <f t="shared" si="135"/>
        <v>128</v>
      </c>
      <c r="B131" s="241">
        <v>11000158</v>
      </c>
      <c r="C131" s="416" t="s">
        <v>79</v>
      </c>
      <c r="D131" s="280" t="s">
        <v>346</v>
      </c>
      <c r="E131" s="243">
        <v>1</v>
      </c>
      <c r="F131" s="260">
        <v>10000</v>
      </c>
      <c r="G131" s="281" t="s">
        <v>252</v>
      </c>
      <c r="H131" s="242">
        <v>10010</v>
      </c>
      <c r="I131" s="243">
        <f>IF(ISNA(VLOOKUP($B131,'[74]Pesanan '!$A:$AE,28,FALSE)),0,((VLOOKUP($B131,'[74]Pesanan '!$A:$AE,28,FALSE))))</f>
        <v>381957</v>
      </c>
      <c r="J131" s="243">
        <f t="shared" ref="J131:J162" si="152">I131/($F131*0.98)</f>
        <v>38.975204081632654</v>
      </c>
      <c r="K131" s="243">
        <f>IF(ISNA(VLOOKUP($B131,'[74]Pesanan '!$A:$AE,29,FALSE)),0,((VLOOKUP($B131,'[74]Pesanan '!$A:$AE,29,FALSE))))</f>
        <v>3823389570</v>
      </c>
      <c r="L131" s="243">
        <f>IF(ISNA(VLOOKUP($B131,'[74]Pesanan '!$A:$AE,30,FALSE)),0,((VLOOKUP($B131,'[74]Pesanan '!$A:$AE,30,FALSE))))</f>
        <v>381957</v>
      </c>
      <c r="M131" s="243">
        <f t="shared" ref="M131:M162" si="153">L131/($F131*0.98)</f>
        <v>38.975204081632654</v>
      </c>
      <c r="N131" s="243">
        <f>IF(ISNA(VLOOKUP($B131,'[74]Pesanan '!$A:$AE,31,FALSE)),0,((VLOOKUP($B131,'[74]Pesanan '!$A:$AE,31,FALSE))))</f>
        <v>3823389570</v>
      </c>
      <c r="O131" s="243">
        <f>IF(ISNA(VLOOKUP($B131,'[75]Rekap Realisasi Jan- Okt'!$A:$E,4,FALSE)),0,((VLOOKUP($B131,'[75]Rekap Realisasi Jan- Okt'!$A:$E,4,FALSE))))</f>
        <v>352557</v>
      </c>
      <c r="P131" s="243">
        <f t="shared" si="137"/>
        <v>35.975204081632654</v>
      </c>
      <c r="Q131" s="243">
        <f>IF(ISNA(VLOOKUP($B131,'[75]Rekap Realisasi Jan- Okt'!$A:$E,5,FALSE)),0,((VLOOKUP($B131,'[75]Rekap Realisasi Jan- Okt'!$A:$E,5,FALSE))))</f>
        <v>3529095570</v>
      </c>
      <c r="R131" s="243">
        <f t="shared" si="141"/>
        <v>29400</v>
      </c>
      <c r="S131" s="243">
        <f t="shared" si="142"/>
        <v>3</v>
      </c>
      <c r="T131" s="243">
        <f t="shared" si="143"/>
        <v>294294000</v>
      </c>
      <c r="U131" s="244">
        <f t="shared" si="130"/>
        <v>0.92302798482551696</v>
      </c>
      <c r="V131" s="243">
        <f t="shared" si="96"/>
        <v>29400</v>
      </c>
      <c r="W131" s="243">
        <f t="shared" si="97"/>
        <v>3</v>
      </c>
      <c r="X131" s="243">
        <f t="shared" si="98"/>
        <v>294294000</v>
      </c>
      <c r="Y131" s="244">
        <f t="shared" si="75"/>
        <v>0.92302798482551696</v>
      </c>
      <c r="Z131" s="245" t="s">
        <v>241</v>
      </c>
      <c r="AA131" s="245" t="s">
        <v>241</v>
      </c>
      <c r="AB131" s="245" t="s">
        <v>241</v>
      </c>
      <c r="AC131" s="245" t="s">
        <v>241</v>
      </c>
      <c r="AD131" s="268" t="s">
        <v>522</v>
      </c>
      <c r="AE131" s="249">
        <f>$AF131*$F131*0.98</f>
        <v>29400</v>
      </c>
      <c r="AF131" s="249">
        <v>3</v>
      </c>
      <c r="AG131" s="249">
        <f>$AE131*$H131</f>
        <v>294294000</v>
      </c>
      <c r="AH131" s="245" t="s">
        <v>241</v>
      </c>
      <c r="AI131" s="245" t="s">
        <v>241</v>
      </c>
      <c r="AJ131" s="245" t="s">
        <v>241</v>
      </c>
      <c r="AK131" s="245" t="s">
        <v>241</v>
      </c>
      <c r="AL131" s="244"/>
      <c r="AM131" s="244"/>
      <c r="AN131" s="244"/>
      <c r="AO131" s="244"/>
      <c r="AP131" s="245" t="s">
        <v>241</v>
      </c>
      <c r="AQ131" s="245" t="s">
        <v>241</v>
      </c>
      <c r="AR131" s="245" t="s">
        <v>241</v>
      </c>
      <c r="AS131" s="245" t="s">
        <v>241</v>
      </c>
      <c r="AT131" s="245" t="s">
        <v>241</v>
      </c>
      <c r="AU131" s="245" t="s">
        <v>241</v>
      </c>
      <c r="AV131" s="245" t="s">
        <v>241</v>
      </c>
      <c r="AW131" s="245" t="s">
        <v>241</v>
      </c>
      <c r="AX131" s="245" t="s">
        <v>525</v>
      </c>
      <c r="AY131" s="247">
        <f>R131</f>
        <v>29400</v>
      </c>
      <c r="AZ131" s="243">
        <f>AY131/($F131*0.98)</f>
        <v>3</v>
      </c>
      <c r="BA131" s="247">
        <f>T131</f>
        <v>294294000</v>
      </c>
      <c r="BB131" s="245" t="s">
        <v>241</v>
      </c>
      <c r="BC131" s="245" t="s">
        <v>241</v>
      </c>
      <c r="BD131" s="245" t="s">
        <v>241</v>
      </c>
      <c r="BE131" s="245" t="s">
        <v>241</v>
      </c>
      <c r="BF131" s="245" t="s">
        <v>241</v>
      </c>
      <c r="BG131" s="245" t="s">
        <v>241</v>
      </c>
      <c r="BH131" s="245" t="s">
        <v>241</v>
      </c>
      <c r="BI131" s="245" t="s">
        <v>241</v>
      </c>
      <c r="BJ131" s="249" t="s">
        <v>241</v>
      </c>
      <c r="BK131" s="249" t="s">
        <v>241</v>
      </c>
      <c r="BL131" s="249" t="s">
        <v>241</v>
      </c>
      <c r="BM131" s="249" t="s">
        <v>241</v>
      </c>
      <c r="BN131" s="266" t="s">
        <v>524</v>
      </c>
      <c r="BO131" s="249">
        <f>R131</f>
        <v>29400</v>
      </c>
      <c r="BP131" s="249">
        <f>S131</f>
        <v>3</v>
      </c>
      <c r="BQ131" s="249">
        <f>T131</f>
        <v>294294000</v>
      </c>
      <c r="BR131" s="249" t="s">
        <v>241</v>
      </c>
      <c r="BS131" s="249" t="s">
        <v>241</v>
      </c>
      <c r="BT131" s="249" t="s">
        <v>241</v>
      </c>
      <c r="BU131" s="249" t="s">
        <v>241</v>
      </c>
      <c r="BV131" s="249" t="s">
        <v>241</v>
      </c>
      <c r="BW131" s="249" t="s">
        <v>241</v>
      </c>
      <c r="BX131" s="249" t="s">
        <v>241</v>
      </c>
      <c r="BY131" s="249" t="s">
        <v>241</v>
      </c>
      <c r="BZ131" s="266" t="s">
        <v>524</v>
      </c>
      <c r="CA131" s="250">
        <f>R131</f>
        <v>29400</v>
      </c>
      <c r="CB131" s="250">
        <f>S131</f>
        <v>3</v>
      </c>
      <c r="CC131" s="250">
        <f>T131</f>
        <v>294294000</v>
      </c>
      <c r="CD131" s="249" t="s">
        <v>241</v>
      </c>
      <c r="CE131" s="249" t="s">
        <v>241</v>
      </c>
      <c r="CF131" s="249" t="s">
        <v>241</v>
      </c>
      <c r="CG131" s="249" t="s">
        <v>241</v>
      </c>
      <c r="CH131" s="243">
        <f>IF(ISNA(VLOOKUP($B131,[76]Sheet3!$B:$H,6,FALSE)),0,((VLOOKUP($B131,[76]Sheet3!$B:$H,6,FALSE))))</f>
        <v>44927</v>
      </c>
      <c r="CI131" s="243">
        <f t="shared" si="133"/>
        <v>4.4927000000000001</v>
      </c>
      <c r="CJ131" s="243">
        <f>IF(ISNA(VLOOKUP($B131,[76]Sheet3!$B:$H,7,FALSE)),0,((VLOOKUP($B131,[76]Sheet3!$B:$H,7,FALSE))))</f>
        <v>449719270</v>
      </c>
      <c r="CK131" s="244">
        <f t="shared" si="139"/>
        <v>0.1176231879504761</v>
      </c>
      <c r="CL131" s="249" t="s">
        <v>241</v>
      </c>
      <c r="CM131" s="249">
        <f t="shared" si="113"/>
        <v>0</v>
      </c>
      <c r="CN131" s="249"/>
      <c r="CO131" s="249">
        <f t="shared" si="114"/>
        <v>0</v>
      </c>
      <c r="CP131" s="266" t="s">
        <v>524</v>
      </c>
      <c r="CQ131" s="250">
        <f t="shared" si="146"/>
        <v>160000</v>
      </c>
      <c r="CR131" s="249">
        <v>16</v>
      </c>
      <c r="CS131" s="251">
        <f t="shared" si="147"/>
        <v>1601600000</v>
      </c>
      <c r="CT131" s="249" t="s">
        <v>241</v>
      </c>
      <c r="CU131" s="252">
        <f t="shared" si="148"/>
        <v>0</v>
      </c>
      <c r="CV131" s="274"/>
      <c r="CW131" s="253">
        <f t="shared" si="149"/>
        <v>0</v>
      </c>
      <c r="CX131" s="243">
        <f>IF(ISNA(VLOOKUP($B131,'[77]Jan- Mei'!$B:$F,4,FALSE)),0,((VLOOKUP($B131,'[77]Jan- Mei'!$B:$F,4,FALSE))))</f>
        <v>235200</v>
      </c>
      <c r="CY131" s="243">
        <f t="shared" si="150"/>
        <v>23.52</v>
      </c>
      <c r="CZ131" s="243">
        <f>IF(ISNA(VLOOKUP($B131,'[77]Jan- Mei'!$B:$F,5,FALSE)),0,((VLOOKUP($B131,'[77]Jan- Mei'!$B:$F,5,FALSE))))</f>
        <v>2354352000</v>
      </c>
      <c r="DA131" s="243" t="e">
        <f>IF(ISNA(VLOOKUP($B131,#REF!,6,FALSE)),0,((VLOOKUP($B131,#REF!,6,FALSE))))</f>
        <v>#REF!</v>
      </c>
      <c r="DB131" s="243" t="e">
        <f t="shared" si="151"/>
        <v>#REF!</v>
      </c>
      <c r="DC131" s="243" t="e">
        <f>IF(ISNA(VLOOKUP($B131,#REF!,7,FALSE)),0,((VLOOKUP($B131,#REF!,7,FALSE))))</f>
        <v>#REF!</v>
      </c>
      <c r="DD131" s="244" t="e">
        <f t="shared" si="140"/>
        <v>#REF!</v>
      </c>
      <c r="DE131" s="254" t="str">
        <f>IF(ISNA(VLOOKUP($B131,'[78]REAL SD BULAN'!$B:$AD,18,FALSE)),0,((VLOOKUP($B131,'[78]REAL SD BULAN'!$B:$AD,18,FALSE))))</f>
        <v>-</v>
      </c>
      <c r="DF131" s="249">
        <f>IF(ISNA(VLOOKUP($B131,'[78]REAL SD BULAN'!$B:$AD,19,FALSE)),0,((VLOOKUP($B131,'[78]REAL SD BULAN'!$B:$AD,19,FALSE))))</f>
        <v>0</v>
      </c>
      <c r="DG131" s="249">
        <f>IF(ISNA(VLOOKUP($B131,'[78]REAL SD BULAN'!$B:$AD,20,FALSE)),0,((VLOOKUP($B131,'[78]REAL SD BULAN'!$B:$AD,20,FALSE))))</f>
        <v>0</v>
      </c>
      <c r="DH131" s="249">
        <f>IF(ISNA(VLOOKUP($B131,'[78]REAL SD BULAN'!$B:$AD,21,FALSE)),0,((VLOOKUP($B131,'[78]REAL SD BULAN'!$B:$AD,21,FALSE))))</f>
        <v>0</v>
      </c>
      <c r="DI131" s="249" t="s">
        <v>241</v>
      </c>
      <c r="DJ131" s="249">
        <f>DK131*CR131</f>
        <v>0</v>
      </c>
      <c r="DK131" s="249">
        <v>0</v>
      </c>
      <c r="DL131" s="249">
        <v>0</v>
      </c>
      <c r="DM131" s="266" t="s">
        <v>524</v>
      </c>
      <c r="DN131" s="250" t="e">
        <f>DO131*F131</f>
        <v>#REF!</v>
      </c>
      <c r="DO131" s="251" t="e">
        <f>CY131-DB131</f>
        <v>#REF!</v>
      </c>
      <c r="DP131" s="251" t="e">
        <f>DN131*H131</f>
        <v>#REF!</v>
      </c>
      <c r="DQ131" s="249" t="s">
        <v>241</v>
      </c>
      <c r="DR131" s="249">
        <f t="shared" si="144"/>
        <v>0</v>
      </c>
      <c r="DS131" s="249">
        <v>0</v>
      </c>
      <c r="DT131" s="249">
        <v>0</v>
      </c>
      <c r="DU131" s="269" t="str">
        <f>IF(ISNA(VLOOKUP($B131,'[79]Evaluasi Pesanan Jan- Feb'!$B:$BG,30,FALSE)),0,((VLOOKUP($B131,'[79]Evaluasi Pesanan Jan- Feb'!$B:$BG,30,FALSE))))</f>
        <v xml:space="preserve">Belum siapnya Fasilitas Produlsi Herbal serta  perlu dilakukan perubahan formula untuk bahan pengawetnya </v>
      </c>
      <c r="DV131" s="269" t="str">
        <f>IF(ISNA(VLOOKUP($B131,'[79]Evaluasi Pesanan Jan- Feb'!$B:$BG,41,FALSE)),0,((VLOOKUP($B131,'[79]Evaluasi Pesanan Jan- Feb'!$B:$BG,41,FALSE))))</f>
        <v xml:space="preserve">Adanya Hold pengiriman oleh marketing </v>
      </c>
    </row>
    <row r="132" spans="1:126" s="221" customFormat="1" ht="28" x14ac:dyDescent="0.2">
      <c r="A132" s="237">
        <f t="shared" si="135"/>
        <v>129</v>
      </c>
      <c r="B132" s="257">
        <v>11000275</v>
      </c>
      <c r="C132" s="406" t="s">
        <v>410</v>
      </c>
      <c r="D132" s="259" t="s">
        <v>236</v>
      </c>
      <c r="E132" s="260">
        <v>100</v>
      </c>
      <c r="F132" s="260">
        <v>12444</v>
      </c>
      <c r="G132" s="241" t="s">
        <v>56</v>
      </c>
      <c r="H132" s="242">
        <v>15108</v>
      </c>
      <c r="I132" s="243">
        <f>IF(ISNA(VLOOKUP($B132,'[74]Pesanan '!$A:$AE,28,FALSE)),0,((VLOOKUP($B132,'[74]Pesanan '!$A:$AE,28,FALSE))))</f>
        <v>25480</v>
      </c>
      <c r="J132" s="243">
        <f t="shared" si="152"/>
        <v>2.0893603342976537</v>
      </c>
      <c r="K132" s="243">
        <f>IF(ISNA(VLOOKUP($B132,'[74]Pesanan '!$A:$AE,29,FALSE)),0,((VLOOKUP($B132,'[74]Pesanan '!$A:$AE,29,FALSE))))</f>
        <v>384951840</v>
      </c>
      <c r="L132" s="243">
        <f>IF(ISNA(VLOOKUP($B132,'[74]Pesanan '!$A:$AE,30,FALSE)),0,((VLOOKUP($B132,'[74]Pesanan '!$A:$AE,30,FALSE))))</f>
        <v>25480</v>
      </c>
      <c r="M132" s="243">
        <f t="shared" si="153"/>
        <v>2.0893603342976537</v>
      </c>
      <c r="N132" s="243">
        <f>IF(ISNA(VLOOKUP($B132,'[74]Pesanan '!$A:$AE,31,FALSE)),0,((VLOOKUP($B132,'[74]Pesanan '!$A:$AE,31,FALSE))))</f>
        <v>384951840</v>
      </c>
      <c r="O132" s="243">
        <f>IF(ISNA(VLOOKUP($B132,'[75]Rekap Realisasi Jan- Okt'!$A:$E,4,FALSE)),0,((VLOOKUP($B132,'[75]Rekap Realisasi Jan- Okt'!$A:$E,4,FALSE))))</f>
        <v>23856</v>
      </c>
      <c r="P132" s="243">
        <f t="shared" si="137"/>
        <v>1.9561923129907703</v>
      </c>
      <c r="Q132" s="243">
        <f>IF(ISNA(VLOOKUP($B132,'[75]Rekap Realisasi Jan- Okt'!$A:$E,5,FALSE)),0,((VLOOKUP($B132,'[75]Rekap Realisasi Jan- Okt'!$A:$E,5,FALSE))))</f>
        <v>360416448</v>
      </c>
      <c r="R132" s="243">
        <f t="shared" si="141"/>
        <v>1624</v>
      </c>
      <c r="S132" s="243">
        <f t="shared" si="142"/>
        <v>0.13316802130688332</v>
      </c>
      <c r="T132" s="243">
        <f t="shared" si="143"/>
        <v>24535392</v>
      </c>
      <c r="U132" s="244">
        <f t="shared" si="130"/>
        <v>0.93626373626373627</v>
      </c>
      <c r="V132" s="243">
        <f t="shared" si="96"/>
        <v>1624</v>
      </c>
      <c r="W132" s="243">
        <f t="shared" si="97"/>
        <v>0.13316802130688332</v>
      </c>
      <c r="X132" s="243">
        <f t="shared" si="98"/>
        <v>24535392</v>
      </c>
      <c r="Y132" s="244">
        <f t="shared" si="75"/>
        <v>0.93626373626373627</v>
      </c>
      <c r="Z132" s="268" t="s">
        <v>411</v>
      </c>
      <c r="AA132" s="249">
        <f>$AB132*($F132*0.98)</f>
        <v>12195.119999999999</v>
      </c>
      <c r="AB132" s="286">
        <v>1</v>
      </c>
      <c r="AC132" s="249">
        <f>$AA132*$H132</f>
        <v>184243872.95999998</v>
      </c>
      <c r="AD132" s="245" t="s">
        <v>241</v>
      </c>
      <c r="AE132" s="245" t="s">
        <v>241</v>
      </c>
      <c r="AF132" s="245" t="s">
        <v>241</v>
      </c>
      <c r="AG132" s="245" t="s">
        <v>241</v>
      </c>
      <c r="AH132" s="245" t="s">
        <v>241</v>
      </c>
      <c r="AI132" s="245" t="s">
        <v>241</v>
      </c>
      <c r="AJ132" s="245" t="s">
        <v>241</v>
      </c>
      <c r="AK132" s="245" t="s">
        <v>241</v>
      </c>
      <c r="AL132" s="245" t="s">
        <v>241</v>
      </c>
      <c r="AM132" s="245" t="s">
        <v>241</v>
      </c>
      <c r="AN132" s="245" t="s">
        <v>241</v>
      </c>
      <c r="AO132" s="245" t="s">
        <v>241</v>
      </c>
      <c r="AP132" s="245" t="s">
        <v>241</v>
      </c>
      <c r="AQ132" s="245" t="s">
        <v>241</v>
      </c>
      <c r="AR132" s="245" t="s">
        <v>241</v>
      </c>
      <c r="AS132" s="245" t="s">
        <v>241</v>
      </c>
      <c r="AT132" s="245" t="s">
        <v>241</v>
      </c>
      <c r="AU132" s="245" t="s">
        <v>241</v>
      </c>
      <c r="AV132" s="245" t="s">
        <v>241</v>
      </c>
      <c r="AW132" s="245" t="s">
        <v>241</v>
      </c>
      <c r="AX132" s="245" t="s">
        <v>241</v>
      </c>
      <c r="AY132" s="245" t="s">
        <v>241</v>
      </c>
      <c r="AZ132" s="245" t="s">
        <v>241</v>
      </c>
      <c r="BA132" s="245" t="s">
        <v>241</v>
      </c>
      <c r="BB132" s="245" t="s">
        <v>241</v>
      </c>
      <c r="BC132" s="245" t="s">
        <v>241</v>
      </c>
      <c r="BD132" s="245" t="s">
        <v>241</v>
      </c>
      <c r="BE132" s="245" t="s">
        <v>241</v>
      </c>
      <c r="BF132" s="266" t="s">
        <v>412</v>
      </c>
      <c r="BG132" s="267">
        <f>R132</f>
        <v>1624</v>
      </c>
      <c r="BH132" s="243">
        <f>BG132/($F132*0.98)</f>
        <v>0.13316802130688343</v>
      </c>
      <c r="BI132" s="267">
        <f>T132</f>
        <v>24535392</v>
      </c>
      <c r="BJ132" s="249" t="s">
        <v>241</v>
      </c>
      <c r="BK132" s="249" t="s">
        <v>241</v>
      </c>
      <c r="BL132" s="249" t="s">
        <v>241</v>
      </c>
      <c r="BM132" s="249" t="s">
        <v>241</v>
      </c>
      <c r="BN132" s="266" t="s">
        <v>241</v>
      </c>
      <c r="BO132" s="249" t="s">
        <v>241</v>
      </c>
      <c r="BP132" s="249" t="s">
        <v>241</v>
      </c>
      <c r="BQ132" s="249" t="s">
        <v>241</v>
      </c>
      <c r="BR132" s="248" t="s">
        <v>249</v>
      </c>
      <c r="BS132" s="252">
        <f>R132</f>
        <v>1624</v>
      </c>
      <c r="BT132" s="252">
        <f>S132</f>
        <v>0.13316802130688332</v>
      </c>
      <c r="BU132" s="252">
        <f>T132</f>
        <v>24535392</v>
      </c>
      <c r="BV132" s="249" t="s">
        <v>241</v>
      </c>
      <c r="BW132" s="249" t="s">
        <v>241</v>
      </c>
      <c r="BX132" s="249" t="s">
        <v>241</v>
      </c>
      <c r="BY132" s="249" t="s">
        <v>241</v>
      </c>
      <c r="BZ132" s="266" t="s">
        <v>413</v>
      </c>
      <c r="CA132" s="249">
        <f>J132*0.98*48</f>
        <v>98.28351012536163</v>
      </c>
      <c r="CB132" s="249">
        <f>CA132/(J132*0.98)</f>
        <v>48</v>
      </c>
      <c r="CC132" s="249">
        <v>5293050906.1224489</v>
      </c>
      <c r="CD132" s="249" t="s">
        <v>241</v>
      </c>
      <c r="CE132" s="249" t="s">
        <v>241</v>
      </c>
      <c r="CF132" s="249" t="s">
        <v>241</v>
      </c>
      <c r="CG132" s="249" t="s">
        <v>241</v>
      </c>
      <c r="CH132" s="243">
        <f>IF(ISNA(VLOOKUP($B132,[76]Sheet3!$B:$H,6,FALSE)),0,((VLOOKUP($B132,[76]Sheet3!$B:$H,6,FALSE))))</f>
        <v>0</v>
      </c>
      <c r="CI132" s="243">
        <f t="shared" si="133"/>
        <v>0</v>
      </c>
      <c r="CJ132" s="243">
        <f>IF(ISNA(VLOOKUP($B132,[76]Sheet3!$B:$H,7,FALSE)),0,((VLOOKUP($B132,[76]Sheet3!$B:$H,7,FALSE))))</f>
        <v>0</v>
      </c>
      <c r="CK132" s="244">
        <f t="shared" si="139"/>
        <v>0</v>
      </c>
      <c r="CL132" s="249" t="s">
        <v>241</v>
      </c>
      <c r="CM132" s="249">
        <f t="shared" si="113"/>
        <v>0</v>
      </c>
      <c r="CN132" s="249">
        <v>0</v>
      </c>
      <c r="CO132" s="249">
        <f t="shared" si="114"/>
        <v>0</v>
      </c>
      <c r="CP132" s="266" t="s">
        <v>413</v>
      </c>
      <c r="CQ132" s="250">
        <f t="shared" si="146"/>
        <v>12444</v>
      </c>
      <c r="CR132" s="249">
        <v>1</v>
      </c>
      <c r="CS132" s="251">
        <f t="shared" si="147"/>
        <v>188003952</v>
      </c>
      <c r="CT132" s="249" t="s">
        <v>241</v>
      </c>
      <c r="CU132" s="252">
        <f t="shared" si="148"/>
        <v>0</v>
      </c>
      <c r="CV132" s="249">
        <v>0</v>
      </c>
      <c r="CW132" s="253">
        <f t="shared" si="149"/>
        <v>0</v>
      </c>
      <c r="CX132" s="243">
        <f>IF(ISNA(VLOOKUP($B132,'[77]Jan- Mei'!$B:$F,4,FALSE)),0,((VLOOKUP($B132,'[77]Jan- Mei'!$B:$F,4,FALSE))))</f>
        <v>12740</v>
      </c>
      <c r="CY132" s="243">
        <f t="shared" si="150"/>
        <v>1.0237865638058503</v>
      </c>
      <c r="CZ132" s="243">
        <f>IF(ISNA(VLOOKUP($B132,'[77]Jan- Mei'!$B:$F,5,FALSE)),0,((VLOOKUP($B132,'[77]Jan- Mei'!$B:$F,5,FALSE))))</f>
        <v>192475920</v>
      </c>
      <c r="DA132" s="243" t="e">
        <f>IF(ISNA(VLOOKUP($B132,#REF!,6,FALSE)),0,((VLOOKUP($B132,#REF!,6,FALSE))))</f>
        <v>#REF!</v>
      </c>
      <c r="DB132" s="243" t="e">
        <f t="shared" si="151"/>
        <v>#REF!</v>
      </c>
      <c r="DC132" s="243" t="e">
        <f>IF(ISNA(VLOOKUP($B132,#REF!,7,FALSE)),0,((VLOOKUP($B132,#REF!,7,FALSE))))</f>
        <v>#REF!</v>
      </c>
      <c r="DD132" s="244" t="e">
        <f t="shared" si="140"/>
        <v>#REF!</v>
      </c>
      <c r="DE132" s="254" t="str">
        <f>IF(ISNA(VLOOKUP($B132,'[78]REAL SD BULAN'!$B:$AD,18,FALSE)),0,((VLOOKUP($B132,'[78]REAL SD BULAN'!$B:$AD,18,FALSE))))</f>
        <v>-</v>
      </c>
      <c r="DF132" s="249">
        <f>IF(ISNA(VLOOKUP($B132,'[78]REAL SD BULAN'!$B:$AD,19,FALSE)),0,((VLOOKUP($B132,'[78]REAL SD BULAN'!$B:$AD,19,FALSE))))</f>
        <v>0</v>
      </c>
      <c r="DG132" s="249">
        <f>IF(ISNA(VLOOKUP($B132,'[78]REAL SD BULAN'!$B:$AD,20,FALSE)),0,((VLOOKUP($B132,'[78]REAL SD BULAN'!$B:$AD,20,FALSE))))</f>
        <v>0</v>
      </c>
      <c r="DH132" s="249">
        <f>IF(ISNA(VLOOKUP($B132,'[78]REAL SD BULAN'!$B:$AD,21,FALSE)),0,((VLOOKUP($B132,'[78]REAL SD BULAN'!$B:$AD,21,FALSE))))</f>
        <v>0</v>
      </c>
      <c r="DI132" s="249" t="s">
        <v>241</v>
      </c>
      <c r="DJ132" s="249">
        <f>DK132*CR132</f>
        <v>0</v>
      </c>
      <c r="DK132" s="249">
        <v>0</v>
      </c>
      <c r="DL132" s="249">
        <v>0</v>
      </c>
      <c r="DM132" s="266" t="s">
        <v>413</v>
      </c>
      <c r="DN132" s="250" t="e">
        <f>DO132*F132</f>
        <v>#REF!</v>
      </c>
      <c r="DO132" s="251" t="e">
        <f>CY132-DB132</f>
        <v>#REF!</v>
      </c>
      <c r="DP132" s="251" t="e">
        <f>DN132*H132</f>
        <v>#REF!</v>
      </c>
      <c r="DQ132" s="249" t="s">
        <v>241</v>
      </c>
      <c r="DR132" s="249">
        <f t="shared" si="144"/>
        <v>0</v>
      </c>
      <c r="DS132" s="249">
        <v>0</v>
      </c>
      <c r="DT132" s="249">
        <v>0</v>
      </c>
      <c r="DU132" s="256">
        <f>IF(ISNA(VLOOKUP($B132,'[79]Evaluasi Pesanan Jan- Feb'!$B:$BG,30,FALSE)),0,((VLOOKUP($B132,'[79]Evaluasi Pesanan Jan- Feb'!$B:$BG,30,FALSE))))</f>
        <v>0</v>
      </c>
      <c r="DV132" s="269" t="str">
        <f>IF(ISNA(VLOOKUP($B132,'[79]Evaluasi Pesanan Jan- Feb'!$B:$BG,41,FALSE)),0,((VLOOKUP($B132,'[79]Evaluasi Pesanan Jan- Feb'!$B:$BG,41,FALSE))))</f>
        <v>Belum Di lakukan Trial dengan Fasilitas Plant Banjaran masih tahap persiapan Dok</v>
      </c>
    </row>
    <row r="133" spans="1:126" s="223" customFormat="1" ht="39.75" customHeight="1" x14ac:dyDescent="0.2">
      <c r="A133" s="237">
        <f t="shared" si="135"/>
        <v>130</v>
      </c>
      <c r="B133" s="257">
        <v>11000262</v>
      </c>
      <c r="C133" s="406" t="s">
        <v>162</v>
      </c>
      <c r="D133" s="259" t="s">
        <v>236</v>
      </c>
      <c r="E133" s="260">
        <v>100</v>
      </c>
      <c r="F133" s="260">
        <v>24000</v>
      </c>
      <c r="G133" s="241" t="s">
        <v>56</v>
      </c>
      <c r="H133" s="242">
        <v>10362</v>
      </c>
      <c r="I133" s="243">
        <f>IF(ISNA(VLOOKUP($B133,'[74]Pesanan '!$A:$AE,28,FALSE)),0,((VLOOKUP($B133,'[74]Pesanan '!$A:$AE,28,FALSE))))</f>
        <v>335160</v>
      </c>
      <c r="J133" s="243">
        <f t="shared" si="152"/>
        <v>14.25</v>
      </c>
      <c r="K133" s="243">
        <f>IF(ISNA(VLOOKUP($B133,'[74]Pesanan '!$A:$AE,29,FALSE)),0,((VLOOKUP($B133,'[74]Pesanan '!$A:$AE,29,FALSE))))</f>
        <v>3472927920</v>
      </c>
      <c r="L133" s="243">
        <f>IF(ISNA(VLOOKUP($B133,'[74]Pesanan '!$A:$AE,30,FALSE)),0,((VLOOKUP($B133,'[74]Pesanan '!$A:$AE,30,FALSE))))</f>
        <v>311640</v>
      </c>
      <c r="M133" s="243">
        <f t="shared" si="153"/>
        <v>13.25</v>
      </c>
      <c r="N133" s="243">
        <f>IF(ISNA(VLOOKUP($B133,'[74]Pesanan '!$A:$AE,31,FALSE)),0,((VLOOKUP($B133,'[74]Pesanan '!$A:$AE,31,FALSE))))</f>
        <v>3229213680</v>
      </c>
      <c r="O133" s="243">
        <f>IF(ISNA(VLOOKUP($B133,'[75]Rekap Realisasi Jan- Okt'!$A:$E,4,FALSE)),0,((VLOOKUP($B133,'[75]Rekap Realisasi Jan- Okt'!$A:$E,4,FALSE))))</f>
        <v>316650</v>
      </c>
      <c r="P133" s="243">
        <f t="shared" si="137"/>
        <v>13.463010204081632</v>
      </c>
      <c r="Q133" s="243">
        <f>IF(ISNA(VLOOKUP($B133,'[75]Rekap Realisasi Jan- Okt'!$A:$E,5,FALSE)),0,((VLOOKUP($B133,'[75]Rekap Realisasi Jan- Okt'!$A:$E,5,FALSE))))</f>
        <v>3281127300</v>
      </c>
      <c r="R133" s="243">
        <f t="shared" si="141"/>
        <v>-5010</v>
      </c>
      <c r="S133" s="243">
        <f t="shared" si="142"/>
        <v>-0.21301020408163218</v>
      </c>
      <c r="T133" s="243">
        <f t="shared" si="143"/>
        <v>-51913620</v>
      </c>
      <c r="U133" s="244">
        <f t="shared" si="130"/>
        <v>1.0160762418174818</v>
      </c>
      <c r="V133" s="243">
        <f t="shared" si="96"/>
        <v>18510</v>
      </c>
      <c r="W133" s="243">
        <f t="shared" si="97"/>
        <v>0.78698979591836782</v>
      </c>
      <c r="X133" s="243">
        <f t="shared" si="98"/>
        <v>191800620</v>
      </c>
      <c r="Y133" s="244">
        <f t="shared" ref="Y133:Y163" si="154">IFERROR(Q133/K133,0)</f>
        <v>0.9447726459004655</v>
      </c>
      <c r="Z133" s="245" t="s">
        <v>241</v>
      </c>
      <c r="AA133" s="245" t="s">
        <v>241</v>
      </c>
      <c r="AB133" s="245" t="s">
        <v>241</v>
      </c>
      <c r="AC133" s="245" t="s">
        <v>241</v>
      </c>
      <c r="AD133" s="245" t="s">
        <v>241</v>
      </c>
      <c r="AE133" s="245" t="s">
        <v>241</v>
      </c>
      <c r="AF133" s="245" t="s">
        <v>241</v>
      </c>
      <c r="AG133" s="245" t="s">
        <v>241</v>
      </c>
      <c r="AH133" s="245" t="s">
        <v>241</v>
      </c>
      <c r="AI133" s="245" t="s">
        <v>241</v>
      </c>
      <c r="AJ133" s="245" t="s">
        <v>241</v>
      </c>
      <c r="AK133" s="245" t="s">
        <v>241</v>
      </c>
      <c r="AL133" s="245" t="s">
        <v>241</v>
      </c>
      <c r="AM133" s="245" t="s">
        <v>241</v>
      </c>
      <c r="AN133" s="245" t="s">
        <v>241</v>
      </c>
      <c r="AO133" s="245" t="s">
        <v>241</v>
      </c>
      <c r="AP133" s="268" t="s">
        <v>281</v>
      </c>
      <c r="AQ133" s="249">
        <f>AR133*(F133*0.98)</f>
        <v>141120</v>
      </c>
      <c r="AR133" s="249">
        <v>6</v>
      </c>
      <c r="AS133" s="249">
        <f>AQ133*H133</f>
        <v>1462285440</v>
      </c>
      <c r="AT133" s="245" t="s">
        <v>241</v>
      </c>
      <c r="AU133" s="245" t="s">
        <v>241</v>
      </c>
      <c r="AV133" s="245" t="s">
        <v>241</v>
      </c>
      <c r="AW133" s="245" t="s">
        <v>241</v>
      </c>
      <c r="AX133" s="246" t="s">
        <v>387</v>
      </c>
      <c r="AY133" s="249">
        <f>AZ133*(F133*0.98)</f>
        <v>70560</v>
      </c>
      <c r="AZ133" s="254">
        <v>3</v>
      </c>
      <c r="BA133" s="249">
        <f>AY133*H133</f>
        <v>731142720</v>
      </c>
      <c r="BB133" s="266" t="s">
        <v>388</v>
      </c>
      <c r="BC133" s="267">
        <f>BD133*(F133*0.98)</f>
        <v>47040</v>
      </c>
      <c r="BD133" s="243">
        <v>2</v>
      </c>
      <c r="BE133" s="267">
        <f>BC133*H133</f>
        <v>487428480</v>
      </c>
      <c r="BF133" s="245" t="s">
        <v>241</v>
      </c>
      <c r="BG133" s="245" t="s">
        <v>241</v>
      </c>
      <c r="BH133" s="245" t="s">
        <v>241</v>
      </c>
      <c r="BI133" s="245" t="s">
        <v>241</v>
      </c>
      <c r="BJ133" s="249" t="s">
        <v>241</v>
      </c>
      <c r="BK133" s="249" t="s">
        <v>241</v>
      </c>
      <c r="BL133" s="249" t="s">
        <v>241</v>
      </c>
      <c r="BM133" s="249" t="s">
        <v>241</v>
      </c>
      <c r="BN133" s="249" t="s">
        <v>388</v>
      </c>
      <c r="BO133" s="249">
        <f>R133</f>
        <v>-5010</v>
      </c>
      <c r="BP133" s="249">
        <f>S133</f>
        <v>-0.21301020408163218</v>
      </c>
      <c r="BQ133" s="249">
        <f>T133</f>
        <v>-51913620</v>
      </c>
      <c r="BR133" s="249" t="s">
        <v>241</v>
      </c>
      <c r="BS133" s="249" t="s">
        <v>241</v>
      </c>
      <c r="BT133" s="249" t="s">
        <v>241</v>
      </c>
      <c r="BU133" s="249" t="s">
        <v>241</v>
      </c>
      <c r="BV133" s="249" t="s">
        <v>241</v>
      </c>
      <c r="BW133" s="249" t="s">
        <v>241</v>
      </c>
      <c r="BX133" s="249" t="s">
        <v>241</v>
      </c>
      <c r="BY133" s="249" t="s">
        <v>241</v>
      </c>
      <c r="BZ133" s="249" t="s">
        <v>388</v>
      </c>
      <c r="CA133" s="250">
        <f>R133</f>
        <v>-5010</v>
      </c>
      <c r="CB133" s="250">
        <f>S133</f>
        <v>-0.21301020408163218</v>
      </c>
      <c r="CC133" s="250">
        <f>T133</f>
        <v>-51913620</v>
      </c>
      <c r="CD133" s="249" t="s">
        <v>241</v>
      </c>
      <c r="CE133" s="249" t="s">
        <v>241</v>
      </c>
      <c r="CF133" s="249" t="s">
        <v>241</v>
      </c>
      <c r="CG133" s="249" t="s">
        <v>241</v>
      </c>
      <c r="CH133" s="243">
        <f>IF(ISNA(VLOOKUP($B133,[76]Sheet3!$B:$H,6,FALSE)),0,((VLOOKUP($B133,[76]Sheet3!$B:$H,6,FALSE))))</f>
        <v>58382</v>
      </c>
      <c r="CI133" s="243">
        <f t="shared" si="133"/>
        <v>2.4325833333333335</v>
      </c>
      <c r="CJ133" s="243">
        <f>IF(ISNA(VLOOKUP($B133,[76]Sheet3!$B:$H,7,FALSE)),0,((VLOOKUP($B133,[76]Sheet3!$B:$H,7,FALSE))))</f>
        <v>604954284</v>
      </c>
      <c r="CK133" s="244">
        <f t="shared" si="139"/>
        <v>0.18733795404954434</v>
      </c>
      <c r="CL133" s="266" t="s">
        <v>389</v>
      </c>
      <c r="CM133" s="249">
        <f t="shared" si="113"/>
        <v>48000</v>
      </c>
      <c r="CN133" s="249">
        <v>2</v>
      </c>
      <c r="CO133" s="249">
        <f t="shared" si="114"/>
        <v>497376000</v>
      </c>
      <c r="CP133" s="249" t="s">
        <v>388</v>
      </c>
      <c r="CQ133" s="250">
        <f t="shared" si="146"/>
        <v>24000</v>
      </c>
      <c r="CR133" s="249">
        <v>1</v>
      </c>
      <c r="CS133" s="251">
        <f t="shared" si="147"/>
        <v>248688000</v>
      </c>
      <c r="CT133" s="252" t="s">
        <v>390</v>
      </c>
      <c r="CU133" s="252">
        <f t="shared" si="148"/>
        <v>48000</v>
      </c>
      <c r="CV133" s="249">
        <v>2</v>
      </c>
      <c r="CW133" s="253">
        <f t="shared" si="149"/>
        <v>497376000</v>
      </c>
      <c r="CX133" s="243">
        <f>IF(ISNA(VLOOKUP($B133,'[77]Jan- Mei'!$B:$F,4,FALSE)),0,((VLOOKUP($B133,'[77]Jan- Mei'!$B:$F,4,FALSE))))</f>
        <v>194040</v>
      </c>
      <c r="CY133" s="243">
        <f t="shared" si="150"/>
        <v>8.0850000000000009</v>
      </c>
      <c r="CZ133" s="243">
        <f>IF(ISNA(VLOOKUP($B133,'[77]Jan- Mei'!$B:$F,5,FALSE)),0,((VLOOKUP($B133,'[77]Jan- Mei'!$B:$F,5,FALSE))))</f>
        <v>2010642480</v>
      </c>
      <c r="DA133" s="243" t="e">
        <f>IF(ISNA(VLOOKUP($B133,#REF!,6,FALSE)),0,((VLOOKUP($B133,#REF!,6,FALSE))))</f>
        <v>#REF!</v>
      </c>
      <c r="DB133" s="243" t="e">
        <f t="shared" si="151"/>
        <v>#REF!</v>
      </c>
      <c r="DC133" s="243" t="e">
        <f>IF(ISNA(VLOOKUP($B133,#REF!,7,FALSE)),0,((VLOOKUP($B133,#REF!,7,FALSE))))</f>
        <v>#REF!</v>
      </c>
      <c r="DD133" s="244" t="e">
        <f t="shared" si="140"/>
        <v>#REF!</v>
      </c>
      <c r="DE133" s="288"/>
      <c r="DF133" s="249"/>
      <c r="DG133" s="249"/>
      <c r="DH133" s="249"/>
      <c r="DI133" s="266" t="s">
        <v>391</v>
      </c>
      <c r="DJ133" s="249" t="e">
        <f>DK133*F133</f>
        <v>#REF!</v>
      </c>
      <c r="DK133" s="249" t="e">
        <f>CY133-DB133</f>
        <v>#REF!</v>
      </c>
      <c r="DL133" s="249" t="e">
        <f>DJ133*H133</f>
        <v>#REF!</v>
      </c>
      <c r="DM133" s="249" t="s">
        <v>241</v>
      </c>
      <c r="DN133" s="249">
        <f>DO133*CV133</f>
        <v>0</v>
      </c>
      <c r="DO133" s="249">
        <v>0</v>
      </c>
      <c r="DP133" s="249">
        <v>0</v>
      </c>
      <c r="DQ133" s="249" t="s">
        <v>241</v>
      </c>
      <c r="DR133" s="249">
        <f t="shared" si="144"/>
        <v>0</v>
      </c>
      <c r="DS133" s="249">
        <v>0</v>
      </c>
      <c r="DT133" s="249">
        <v>0</v>
      </c>
      <c r="DU133" s="269" t="str">
        <f>IF(ISNA(VLOOKUP($B133,'[79]Evaluasi Pesanan Jan- Feb'!$B:$BG,30,FALSE)),0,((VLOOKUP($B133,'[79]Evaluasi Pesanan Jan- Feb'!$B:$BG,30,FALSE))))</f>
        <v>Baru dilakukan trial dengan fasilitas banjaran 18 Des 2020, sehingga 3 batch pertama perlu dilakukan set up berhenti Adanya kekurangan bahan baku salbutamol sulfate estimasi datamg ng-4 Februari</v>
      </c>
      <c r="DV133" s="269" t="str">
        <f>IF(ISNA(VLOOKUP($B133,'[79]Evaluasi Pesanan Jan- Feb'!$B:$BG,41,FALSE)),0,((VLOOKUP($B133,'[79]Evaluasi Pesanan Jan- Feb'!$B:$BG,41,FALSE))))</f>
        <v>Adanya kekurangan bahan baku salbutamol sulfate baru datang 26 Februari 2021</v>
      </c>
    </row>
    <row r="134" spans="1:126" s="221" customFormat="1" ht="42" x14ac:dyDescent="0.2">
      <c r="A134" s="237">
        <f t="shared" si="135"/>
        <v>131</v>
      </c>
      <c r="B134" s="257">
        <v>11000229</v>
      </c>
      <c r="C134" s="404" t="s">
        <v>138</v>
      </c>
      <c r="D134" s="259" t="s">
        <v>236</v>
      </c>
      <c r="E134" s="260">
        <v>100</v>
      </c>
      <c r="F134" s="260">
        <v>680</v>
      </c>
      <c r="G134" s="241" t="s">
        <v>56</v>
      </c>
      <c r="H134" s="242">
        <v>66474</v>
      </c>
      <c r="I134" s="243">
        <f>IF(ISNA(VLOOKUP($B134,'[74]Pesanan '!$A:$AE,28,FALSE)),0,((VLOOKUP($B134,'[74]Pesanan '!$A:$AE,28,FALSE))))</f>
        <v>26322</v>
      </c>
      <c r="J134" s="243">
        <f t="shared" si="152"/>
        <v>39.498799519807925</v>
      </c>
      <c r="K134" s="243">
        <f>IF(ISNA(VLOOKUP($B134,'[74]Pesanan '!$A:$AE,29,FALSE)),0,((VLOOKUP($B134,'[74]Pesanan '!$A:$AE,29,FALSE))))</f>
        <v>1749728628</v>
      </c>
      <c r="L134" s="243">
        <f>IF(ISNA(VLOOKUP($B134,'[74]Pesanan '!$A:$AE,30,FALSE)),0,((VLOOKUP($B134,'[74]Pesanan '!$A:$AE,30,FALSE))))</f>
        <v>22990</v>
      </c>
      <c r="M134" s="243">
        <f t="shared" si="153"/>
        <v>34.498799519807925</v>
      </c>
      <c r="N134" s="243">
        <f>IF(ISNA(VLOOKUP($B134,'[74]Pesanan '!$A:$AE,31,FALSE)),0,((VLOOKUP($B134,'[74]Pesanan '!$A:$AE,31,FALSE))))</f>
        <v>1528237260</v>
      </c>
      <c r="O134" s="243">
        <f>IF(ISNA(VLOOKUP($B134,'[75]Rekap Realisasi Jan- Okt'!$A:$E,4,FALSE)),0,((VLOOKUP($B134,'[75]Rekap Realisasi Jan- Okt'!$A:$E,4,FALSE))))</f>
        <v>24883</v>
      </c>
      <c r="P134" s="243">
        <f t="shared" si="137"/>
        <v>37.339435774309727</v>
      </c>
      <c r="Q134" s="243">
        <f>IF(ISNA(VLOOKUP($B134,'[75]Rekap Realisasi Jan- Okt'!$A:$E,5,FALSE)),0,((VLOOKUP($B134,'[75]Rekap Realisasi Jan- Okt'!$A:$E,5,FALSE))))</f>
        <v>1654072542</v>
      </c>
      <c r="R134" s="243">
        <f t="shared" si="141"/>
        <v>-1893</v>
      </c>
      <c r="S134" s="243">
        <f t="shared" si="142"/>
        <v>-2.8406362545018027</v>
      </c>
      <c r="T134" s="243">
        <f t="shared" si="143"/>
        <v>-125835282</v>
      </c>
      <c r="U134" s="244">
        <f t="shared" si="130"/>
        <v>1.0823401478903871</v>
      </c>
      <c r="V134" s="243">
        <f t="shared" si="96"/>
        <v>1439</v>
      </c>
      <c r="W134" s="243">
        <f t="shared" si="97"/>
        <v>2.1593637454981973</v>
      </c>
      <c r="X134" s="243">
        <f t="shared" si="98"/>
        <v>95656086</v>
      </c>
      <c r="Y134" s="244">
        <f t="shared" si="154"/>
        <v>0.94533090190714997</v>
      </c>
      <c r="Z134" s="245" t="s">
        <v>241</v>
      </c>
      <c r="AA134" s="245" t="s">
        <v>241</v>
      </c>
      <c r="AB134" s="245" t="s">
        <v>241</v>
      </c>
      <c r="AC134" s="245" t="s">
        <v>241</v>
      </c>
      <c r="AD134" s="245" t="s">
        <v>241</v>
      </c>
      <c r="AE134" s="245" t="s">
        <v>241</v>
      </c>
      <c r="AF134" s="245" t="s">
        <v>241</v>
      </c>
      <c r="AG134" s="245" t="s">
        <v>241</v>
      </c>
      <c r="AH134" s="245" t="s">
        <v>241</v>
      </c>
      <c r="AI134" s="245" t="s">
        <v>241</v>
      </c>
      <c r="AJ134" s="245" t="s">
        <v>241</v>
      </c>
      <c r="AK134" s="245" t="s">
        <v>241</v>
      </c>
      <c r="AL134" s="245" t="s">
        <v>241</v>
      </c>
      <c r="AM134" s="245" t="s">
        <v>241</v>
      </c>
      <c r="AN134" s="245" t="s">
        <v>241</v>
      </c>
      <c r="AO134" s="245" t="s">
        <v>241</v>
      </c>
      <c r="AP134" s="245" t="s">
        <v>241</v>
      </c>
      <c r="AQ134" s="245" t="s">
        <v>241</v>
      </c>
      <c r="AR134" s="245" t="s">
        <v>241</v>
      </c>
      <c r="AS134" s="245" t="s">
        <v>241</v>
      </c>
      <c r="AT134" s="245" t="s">
        <v>241</v>
      </c>
      <c r="AU134" s="245" t="s">
        <v>241</v>
      </c>
      <c r="AV134" s="245" t="s">
        <v>241</v>
      </c>
      <c r="AW134" s="245" t="s">
        <v>241</v>
      </c>
      <c r="AX134" s="245" t="s">
        <v>241</v>
      </c>
      <c r="AY134" s="245" t="s">
        <v>241</v>
      </c>
      <c r="AZ134" s="245" t="s">
        <v>241</v>
      </c>
      <c r="BA134" s="245" t="s">
        <v>241</v>
      </c>
      <c r="BB134" s="245" t="s">
        <v>241</v>
      </c>
      <c r="BC134" s="245" t="s">
        <v>241</v>
      </c>
      <c r="BD134" s="245" t="s">
        <v>241</v>
      </c>
      <c r="BE134" s="245" t="s">
        <v>241</v>
      </c>
      <c r="BF134" s="245" t="s">
        <v>241</v>
      </c>
      <c r="BG134" s="245" t="s">
        <v>241</v>
      </c>
      <c r="BH134" s="245" t="s">
        <v>241</v>
      </c>
      <c r="BI134" s="245" t="s">
        <v>241</v>
      </c>
      <c r="BJ134" s="249" t="s">
        <v>241</v>
      </c>
      <c r="BK134" s="249" t="s">
        <v>241</v>
      </c>
      <c r="BL134" s="249" t="s">
        <v>241</v>
      </c>
      <c r="BM134" s="249" t="s">
        <v>241</v>
      </c>
      <c r="BN134" s="249" t="s">
        <v>241</v>
      </c>
      <c r="BO134" s="249" t="s">
        <v>241</v>
      </c>
      <c r="BP134" s="249" t="s">
        <v>241</v>
      </c>
      <c r="BQ134" s="249" t="s">
        <v>241</v>
      </c>
      <c r="BR134" s="249" t="s">
        <v>241</v>
      </c>
      <c r="BS134" s="249" t="s">
        <v>241</v>
      </c>
      <c r="BT134" s="249" t="s">
        <v>241</v>
      </c>
      <c r="BU134" s="252">
        <f>H134</f>
        <v>66474</v>
      </c>
      <c r="BV134" s="249" t="s">
        <v>241</v>
      </c>
      <c r="BW134" s="249" t="s">
        <v>241</v>
      </c>
      <c r="BX134" s="249" t="s">
        <v>241</v>
      </c>
      <c r="BY134" s="249" t="s">
        <v>241</v>
      </c>
      <c r="BZ134" s="249" t="s">
        <v>241</v>
      </c>
      <c r="CA134" s="249" t="s">
        <v>241</v>
      </c>
      <c r="CB134" s="249" t="s">
        <v>241</v>
      </c>
      <c r="CC134" s="249" t="s">
        <v>241</v>
      </c>
      <c r="CD134" s="248" t="s">
        <v>368</v>
      </c>
      <c r="CE134" s="252">
        <f>R134</f>
        <v>-1893</v>
      </c>
      <c r="CF134" s="252">
        <f>S134</f>
        <v>-2.8406362545018027</v>
      </c>
      <c r="CG134" s="252">
        <f>T134</f>
        <v>-125835282</v>
      </c>
      <c r="CH134" s="243">
        <f>IF(ISNA(VLOOKUP($B134,[76]Sheet3!$B:$H,6,FALSE)),0,((VLOOKUP($B134,[76]Sheet3!$B:$H,6,FALSE))))</f>
        <v>3336</v>
      </c>
      <c r="CI134" s="243">
        <f t="shared" si="133"/>
        <v>4.9058823529411768</v>
      </c>
      <c r="CJ134" s="243">
        <f>IF(ISNA(VLOOKUP($B134,[76]Sheet3!$B:$H,7,FALSE)),0,((VLOOKUP($B134,[76]Sheet3!$B:$H,7,FALSE))))</f>
        <v>221757264</v>
      </c>
      <c r="CK134" s="244">
        <f t="shared" si="139"/>
        <v>0.14510656807307526</v>
      </c>
      <c r="CL134" s="249" t="s">
        <v>241</v>
      </c>
      <c r="CM134" s="249">
        <f t="shared" si="113"/>
        <v>0</v>
      </c>
      <c r="CN134" s="249">
        <v>0</v>
      </c>
      <c r="CO134" s="249">
        <f t="shared" si="114"/>
        <v>0</v>
      </c>
      <c r="CP134" s="266" t="s">
        <v>369</v>
      </c>
      <c r="CQ134" s="250">
        <f t="shared" si="146"/>
        <v>20123.18367346939</v>
      </c>
      <c r="CR134" s="249">
        <f>M134-CI134</f>
        <v>29.592917166866748</v>
      </c>
      <c r="CS134" s="251">
        <f t="shared" si="147"/>
        <v>1337668511.5102043</v>
      </c>
      <c r="CT134" s="249" t="s">
        <v>241</v>
      </c>
      <c r="CU134" s="252">
        <f t="shared" si="148"/>
        <v>0</v>
      </c>
      <c r="CV134" s="249">
        <v>0</v>
      </c>
      <c r="CW134" s="253">
        <f t="shared" si="149"/>
        <v>0</v>
      </c>
      <c r="CX134" s="243">
        <f>IF(ISNA(VLOOKUP($B134,'[77]Jan- Mei'!$B:$F,4,FALSE)),0,((VLOOKUP($B134,'[77]Jan- Mei'!$B:$F,4,FALSE))))</f>
        <v>18992</v>
      </c>
      <c r="CY134" s="243">
        <f t="shared" si="150"/>
        <v>27.929411764705883</v>
      </c>
      <c r="CZ134" s="243">
        <f>IF(ISNA(VLOOKUP($B134,'[77]Jan- Mei'!$B:$F,5,FALSE)),0,((VLOOKUP($B134,'[77]Jan- Mei'!$B:$F,5,FALSE))))</f>
        <v>1262474208</v>
      </c>
      <c r="DA134" s="243" t="e">
        <f>IF(ISNA(VLOOKUP($B134,#REF!,6,FALSE)),0,((VLOOKUP($B134,#REF!,6,FALSE))))</f>
        <v>#REF!</v>
      </c>
      <c r="DB134" s="243" t="e">
        <f t="shared" si="151"/>
        <v>#REF!</v>
      </c>
      <c r="DC134" s="243" t="e">
        <f>IF(ISNA(VLOOKUP($B134,#REF!,7,FALSE)),0,((VLOOKUP($B134,#REF!,7,FALSE))))</f>
        <v>#REF!</v>
      </c>
      <c r="DD134" s="244" t="e">
        <f t="shared" si="140"/>
        <v>#REF!</v>
      </c>
      <c r="DE134" s="254" t="str">
        <f>IF(ISNA(VLOOKUP($B134,'[78]REAL SD BULAN'!$B:$AD,18,FALSE)),0,((VLOOKUP($B134,'[78]REAL SD BULAN'!$B:$AD,18,FALSE))))</f>
        <v>-</v>
      </c>
      <c r="DF134" s="249">
        <f>IF(ISNA(VLOOKUP($B134,'[78]REAL SD BULAN'!$B:$AD,19,FALSE)),0,((VLOOKUP($B134,'[78]REAL SD BULAN'!$B:$AD,19,FALSE))))</f>
        <v>0</v>
      </c>
      <c r="DG134" s="249">
        <f>IF(ISNA(VLOOKUP($B134,'[78]REAL SD BULAN'!$B:$AD,20,FALSE)),0,((VLOOKUP($B134,'[78]REAL SD BULAN'!$B:$AD,20,FALSE))))</f>
        <v>0</v>
      </c>
      <c r="DH134" s="249">
        <f>IF(ISNA(VLOOKUP($B134,'[78]REAL SD BULAN'!$B:$AD,21,FALSE)),0,((VLOOKUP($B134,'[78]REAL SD BULAN'!$B:$AD,21,FALSE))))</f>
        <v>0</v>
      </c>
      <c r="DI134" s="249" t="s">
        <v>241</v>
      </c>
      <c r="DJ134" s="249">
        <f>DK134*CR134</f>
        <v>0</v>
      </c>
      <c r="DK134" s="249">
        <v>0</v>
      </c>
      <c r="DL134" s="249">
        <v>0</v>
      </c>
      <c r="DM134" s="249" t="s">
        <v>241</v>
      </c>
      <c r="DN134" s="249" t="s">
        <v>241</v>
      </c>
      <c r="DO134" s="249">
        <f>DP134*CW134</f>
        <v>0</v>
      </c>
      <c r="DP134" s="249">
        <v>0</v>
      </c>
      <c r="DQ134" s="249" t="s">
        <v>370</v>
      </c>
      <c r="DR134" s="252" t="e">
        <f>DS134*F134</f>
        <v>#REF!</v>
      </c>
      <c r="DS134" s="270" t="e">
        <f>CY134-DB134</f>
        <v>#REF!</v>
      </c>
      <c r="DT134" s="271" t="e">
        <f>DR134*H134</f>
        <v>#REF!</v>
      </c>
      <c r="DU134" s="269" t="str">
        <f>IF(ISNA(VLOOKUP($B134,'[79]Evaluasi Pesanan Jan- Feb'!$B:$BG,30,FALSE)),0,((VLOOKUP($B134,'[79]Evaluasi Pesanan Jan- Feb'!$B:$BG,30,FALSE))))</f>
        <v xml:space="preserve">Adanya Hold dari Tim SC karena Stok NDC Tinggi </v>
      </c>
      <c r="DV134" s="269" t="str">
        <f>IF(ISNA(VLOOKUP($B134,'[79]Evaluasi Pesanan Jan- Feb'!$B:$BG,41,FALSE)),0,((VLOOKUP($B134,'[79]Evaluasi Pesanan Jan- Feb'!$B:$BG,41,FALSE))))</f>
        <v>Proses baru akan dilakukan maret  dengan menarik pesanan TW-3 untuk Effisiensi SDM</v>
      </c>
    </row>
    <row r="135" spans="1:126" s="223" customFormat="1" ht="28" x14ac:dyDescent="0.2">
      <c r="A135" s="237">
        <f t="shared" si="135"/>
        <v>132</v>
      </c>
      <c r="B135" s="237">
        <v>11000161</v>
      </c>
      <c r="C135" s="405" t="s">
        <v>83</v>
      </c>
      <c r="D135" s="239" t="s">
        <v>236</v>
      </c>
      <c r="E135" s="240">
        <v>100</v>
      </c>
      <c r="F135" s="240">
        <v>16666</v>
      </c>
      <c r="G135" s="265" t="s">
        <v>56</v>
      </c>
      <c r="H135" s="242">
        <v>13590</v>
      </c>
      <c r="I135" s="243">
        <f>IF(ISNA(VLOOKUP($B135,'[74]Pesanan '!$A:$AE,28,FALSE)),0,((VLOOKUP($B135,'[74]Pesanan '!$A:$AE,28,FALSE))))</f>
        <v>120865</v>
      </c>
      <c r="J135" s="243">
        <f t="shared" si="152"/>
        <v>7.4001939669423509</v>
      </c>
      <c r="K135" s="243">
        <f>IF(ISNA(VLOOKUP($B135,'[74]Pesanan '!$A:$AE,29,FALSE)),0,((VLOOKUP($B135,'[74]Pesanan '!$A:$AE,29,FALSE))))</f>
        <v>1642555350</v>
      </c>
      <c r="L135" s="243">
        <f>IF(ISNA(VLOOKUP($B135,'[74]Pesanan '!$A:$AE,30,FALSE)),0,((VLOOKUP($B135,'[74]Pesanan '!$A:$AE,30,FALSE))))</f>
        <v>104532</v>
      </c>
      <c r="M135" s="243">
        <f t="shared" si="153"/>
        <v>6.4001743743219119</v>
      </c>
      <c r="N135" s="243">
        <f>IF(ISNA(VLOOKUP($B135,'[74]Pesanan '!$A:$AE,31,FALSE)),0,((VLOOKUP($B135,'[74]Pesanan '!$A:$AE,31,FALSE))))</f>
        <v>1420589880</v>
      </c>
      <c r="O135" s="243">
        <f>IF(ISNA(VLOOKUP($B135,'[75]Rekap Realisasi Jan- Okt'!$A:$E,4,FALSE)),0,((VLOOKUP($B135,'[75]Rekap Realisasi Jan- Okt'!$A:$E,4,FALSE))))</f>
        <v>114352</v>
      </c>
      <c r="P135" s="243">
        <f t="shared" si="137"/>
        <v>7.0014229140594191</v>
      </c>
      <c r="Q135" s="243">
        <f>IF(ISNA(VLOOKUP($B135,'[75]Rekap Realisasi Jan- Okt'!$A:$E,5,FALSE)),0,((VLOOKUP($B135,'[75]Rekap Realisasi Jan- Okt'!$A:$E,5,FALSE))))</f>
        <v>1554043680</v>
      </c>
      <c r="R135" s="243">
        <v>0</v>
      </c>
      <c r="S135" s="243">
        <v>0</v>
      </c>
      <c r="T135" s="243">
        <v>0</v>
      </c>
      <c r="U135" s="244">
        <f t="shared" si="130"/>
        <v>1.0939425247771017</v>
      </c>
      <c r="V135" s="243">
        <f t="shared" si="96"/>
        <v>6513</v>
      </c>
      <c r="W135" s="243">
        <f t="shared" si="97"/>
        <v>0.3987710528829318</v>
      </c>
      <c r="X135" s="243">
        <f t="shared" si="98"/>
        <v>88511670</v>
      </c>
      <c r="Y135" s="244">
        <f t="shared" si="154"/>
        <v>0.94611343234186907</v>
      </c>
      <c r="Z135" s="245" t="s">
        <v>241</v>
      </c>
      <c r="AA135" s="245" t="s">
        <v>241</v>
      </c>
      <c r="AB135" s="245" t="s">
        <v>241</v>
      </c>
      <c r="AC135" s="245" t="s">
        <v>241</v>
      </c>
      <c r="AD135" s="245" t="s">
        <v>241</v>
      </c>
      <c r="AE135" s="245" t="s">
        <v>241</v>
      </c>
      <c r="AF135" s="245" t="s">
        <v>241</v>
      </c>
      <c r="AG135" s="245" t="s">
        <v>241</v>
      </c>
      <c r="AH135" s="245" t="s">
        <v>241</v>
      </c>
      <c r="AI135" s="245" t="s">
        <v>241</v>
      </c>
      <c r="AJ135" s="245" t="s">
        <v>241</v>
      </c>
      <c r="AK135" s="245" t="s">
        <v>241</v>
      </c>
      <c r="AL135" s="245" t="s">
        <v>241</v>
      </c>
      <c r="AM135" s="245" t="s">
        <v>241</v>
      </c>
      <c r="AN135" s="245" t="s">
        <v>241</v>
      </c>
      <c r="AO135" s="245" t="s">
        <v>241</v>
      </c>
      <c r="AP135" s="245" t="s">
        <v>241</v>
      </c>
      <c r="AQ135" s="245" t="s">
        <v>241</v>
      </c>
      <c r="AR135" s="245" t="s">
        <v>241</v>
      </c>
      <c r="AS135" s="245" t="s">
        <v>241</v>
      </c>
      <c r="AT135" s="245" t="s">
        <v>241</v>
      </c>
      <c r="AU135" s="245" t="s">
        <v>241</v>
      </c>
      <c r="AV135" s="245" t="s">
        <v>241</v>
      </c>
      <c r="AW135" s="245" t="s">
        <v>241</v>
      </c>
      <c r="AX135" s="245" t="s">
        <v>241</v>
      </c>
      <c r="AY135" s="245" t="s">
        <v>241</v>
      </c>
      <c r="AZ135" s="245" t="s">
        <v>241</v>
      </c>
      <c r="BA135" s="245" t="s">
        <v>241</v>
      </c>
      <c r="BB135" s="244" t="s">
        <v>277</v>
      </c>
      <c r="BC135" s="267">
        <f>R135</f>
        <v>0</v>
      </c>
      <c r="BD135" s="243">
        <f>BC135/($F135*0.98)</f>
        <v>0</v>
      </c>
      <c r="BE135" s="267">
        <f>T135</f>
        <v>0</v>
      </c>
      <c r="BF135" s="244"/>
      <c r="BG135" s="244"/>
      <c r="BH135" s="244"/>
      <c r="BI135" s="244"/>
      <c r="BJ135" s="249" t="s">
        <v>241</v>
      </c>
      <c r="BK135" s="249" t="s">
        <v>241</v>
      </c>
      <c r="BL135" s="249" t="s">
        <v>241</v>
      </c>
      <c r="BM135" s="249" t="s">
        <v>241</v>
      </c>
      <c r="BN135" s="249" t="s">
        <v>256</v>
      </c>
      <c r="BO135" s="249">
        <f>R135</f>
        <v>0</v>
      </c>
      <c r="BP135" s="249">
        <f>S135</f>
        <v>0</v>
      </c>
      <c r="BQ135" s="249">
        <f>T135</f>
        <v>0</v>
      </c>
      <c r="BR135" s="249" t="s">
        <v>241</v>
      </c>
      <c r="BS135" s="249" t="s">
        <v>241</v>
      </c>
      <c r="BT135" s="249" t="s">
        <v>241</v>
      </c>
      <c r="BU135" s="249" t="s">
        <v>241</v>
      </c>
      <c r="BV135" s="248" t="s">
        <v>278</v>
      </c>
      <c r="BW135" s="249">
        <f>R135</f>
        <v>0</v>
      </c>
      <c r="BX135" s="249">
        <f>S135</f>
        <v>0</v>
      </c>
      <c r="BY135" s="249">
        <f>T135</f>
        <v>0</v>
      </c>
      <c r="BZ135" s="295" t="s">
        <v>241</v>
      </c>
      <c r="CA135" s="249" t="s">
        <v>241</v>
      </c>
      <c r="CB135" s="249" t="s">
        <v>241</v>
      </c>
      <c r="CC135" s="249" t="s">
        <v>241</v>
      </c>
      <c r="CD135" s="249" t="s">
        <v>241</v>
      </c>
      <c r="CE135" s="249" t="s">
        <v>241</v>
      </c>
      <c r="CF135" s="249" t="s">
        <v>241</v>
      </c>
      <c r="CG135" s="249" t="s">
        <v>241</v>
      </c>
      <c r="CH135" s="243">
        <f>IF(ISNA(VLOOKUP($B135,[76]Sheet3!$B:$H,6,FALSE)),0,((VLOOKUP($B135,[76]Sheet3!$B:$H,6,FALSE))))</f>
        <v>49033</v>
      </c>
      <c r="CI135" s="243">
        <f t="shared" si="133"/>
        <v>2.9420976839073565</v>
      </c>
      <c r="CJ135" s="243">
        <f>IF(ISNA(VLOOKUP($B135,[76]Sheet3!$B:$H,7,FALSE)),0,((VLOOKUP($B135,[76]Sheet3!$B:$H,7,FALSE))))</f>
        <v>666358470</v>
      </c>
      <c r="CK135" s="244">
        <f t="shared" si="139"/>
        <v>0.46907167183254889</v>
      </c>
      <c r="CL135" s="249" t="s">
        <v>241</v>
      </c>
      <c r="CM135" s="249">
        <f t="shared" si="113"/>
        <v>0</v>
      </c>
      <c r="CN135" s="250">
        <v>0</v>
      </c>
      <c r="CO135" s="249">
        <f t="shared" si="114"/>
        <v>0</v>
      </c>
      <c r="CP135" s="295" t="s">
        <v>241</v>
      </c>
      <c r="CQ135" s="250">
        <f t="shared" si="146"/>
        <v>0</v>
      </c>
      <c r="CR135" s="250">
        <v>0</v>
      </c>
      <c r="CS135" s="251">
        <f t="shared" si="147"/>
        <v>0</v>
      </c>
      <c r="CT135" s="252" t="s">
        <v>279</v>
      </c>
      <c r="CU135" s="252">
        <f t="shared" si="148"/>
        <v>16666</v>
      </c>
      <c r="CV135" s="273">
        <v>1</v>
      </c>
      <c r="CW135" s="253">
        <f t="shared" si="149"/>
        <v>226490940</v>
      </c>
      <c r="CX135" s="243">
        <f>IF(ISNA(VLOOKUP($B135,'[77]Jan- Mei'!$B:$F,4,FALSE)),0,((VLOOKUP($B135,'[77]Jan- Mei'!$B:$F,4,FALSE))))</f>
        <v>55534</v>
      </c>
      <c r="CY135" s="243">
        <f t="shared" si="150"/>
        <v>3.3321732869314773</v>
      </c>
      <c r="CZ135" s="243">
        <f>IF(ISNA(VLOOKUP($B135,'[77]Jan- Mei'!$B:$F,5,FALSE)),0,((VLOOKUP($B135,'[77]Jan- Mei'!$B:$F,5,FALSE))))</f>
        <v>754707060</v>
      </c>
      <c r="DA135" s="243" t="e">
        <f>IF(ISNA(VLOOKUP($B135,#REF!,6,FALSE)),0,((VLOOKUP($B135,#REF!,6,FALSE))))</f>
        <v>#REF!</v>
      </c>
      <c r="DB135" s="243" t="e">
        <f t="shared" si="151"/>
        <v>#REF!</v>
      </c>
      <c r="DC135" s="243" t="e">
        <f>IF(ISNA(VLOOKUP($B135,#REF!,7,FALSE)),0,((VLOOKUP($B135,#REF!,7,FALSE))))</f>
        <v>#REF!</v>
      </c>
      <c r="DD135" s="244" t="e">
        <f t="shared" si="140"/>
        <v>#REF!</v>
      </c>
      <c r="DE135" s="254" t="str">
        <f>IF(ISNA(VLOOKUP($B135,'[78]REAL SD BULAN'!$B:$AD,18,FALSE)),0,((VLOOKUP($B135,'[78]REAL SD BULAN'!$B:$AD,18,FALSE))))</f>
        <v>-</v>
      </c>
      <c r="DF135" s="249">
        <f>IF(ISNA(VLOOKUP($B135,'[78]REAL SD BULAN'!$B:$AD,19,FALSE)),0,((VLOOKUP($B135,'[78]REAL SD BULAN'!$B:$AD,19,FALSE))))</f>
        <v>0</v>
      </c>
      <c r="DG135" s="249">
        <f>IF(ISNA(VLOOKUP($B135,'[78]REAL SD BULAN'!$B:$AD,20,FALSE)),0,((VLOOKUP($B135,'[78]REAL SD BULAN'!$B:$AD,20,FALSE))))</f>
        <v>0</v>
      </c>
      <c r="DH135" s="249">
        <f>IF(ISNA(VLOOKUP($B135,'[78]REAL SD BULAN'!$B:$AD,21,FALSE)),0,((VLOOKUP($B135,'[78]REAL SD BULAN'!$B:$AD,21,FALSE))))</f>
        <v>0</v>
      </c>
      <c r="DI135" s="249" t="s">
        <v>241</v>
      </c>
      <c r="DJ135" s="249">
        <f>DK135*CR135</f>
        <v>0</v>
      </c>
      <c r="DK135" s="250">
        <v>0</v>
      </c>
      <c r="DL135" s="249" t="s">
        <v>241</v>
      </c>
      <c r="DM135" s="295" t="s">
        <v>241</v>
      </c>
      <c r="DN135" s="250">
        <f>DO135*CR135</f>
        <v>0</v>
      </c>
      <c r="DO135" s="250">
        <v>0</v>
      </c>
      <c r="DP135" s="251" t="s">
        <v>241</v>
      </c>
      <c r="DQ135" s="252" t="s">
        <v>279</v>
      </c>
      <c r="DR135" s="252" t="e">
        <f>DS135*F135</f>
        <v>#REF!</v>
      </c>
      <c r="DS135" s="270" t="e">
        <f>CY135-DB135</f>
        <v>#REF!</v>
      </c>
      <c r="DT135" s="271" t="e">
        <f>DR135*H135</f>
        <v>#REF!</v>
      </c>
      <c r="DU135" s="269" t="str">
        <f>IF(ISNA(VLOOKUP($B135,'[79]Evaluasi Pesanan Jan- Feb'!$B:$BG,30,FALSE)),0,((VLOOKUP($B135,'[79]Evaluasi Pesanan Jan- Feb'!$B:$BG,30,FALSE))))</f>
        <v>Adanya Proses Migrasi Plant Bandung ke Banjaran sehingga penurunan PO diatur</v>
      </c>
      <c r="DV135" s="269" t="str">
        <f>IF(ISNA(VLOOKUP($B135,'[79]Evaluasi Pesanan Jan- Feb'!$B:$BG,41,FALSE)),0,((VLOOKUP($B135,'[79]Evaluasi Pesanan Jan- Feb'!$B:$BG,41,FALSE))))</f>
        <v xml:space="preserve">Adanya kekurangan bahan kemas Poly Cetak </v>
      </c>
    </row>
    <row r="136" spans="1:126" s="221" customFormat="1" ht="42" x14ac:dyDescent="0.2">
      <c r="A136" s="237">
        <f t="shared" si="135"/>
        <v>133</v>
      </c>
      <c r="B136" s="257">
        <v>11000192</v>
      </c>
      <c r="C136" s="404" t="s">
        <v>108</v>
      </c>
      <c r="D136" s="259" t="s">
        <v>236</v>
      </c>
      <c r="E136" s="260">
        <v>100</v>
      </c>
      <c r="F136" s="260">
        <v>10000</v>
      </c>
      <c r="G136" s="241" t="s">
        <v>56</v>
      </c>
      <c r="H136" s="242">
        <v>18652</v>
      </c>
      <c r="I136" s="243">
        <f>IF(ISNA(VLOOKUP($B136,'[74]Pesanan '!$A:$AE,28,FALSE)),0,((VLOOKUP($B136,'[74]Pesanan '!$A:$AE,28,FALSE))))</f>
        <v>19600</v>
      </c>
      <c r="J136" s="243">
        <f t="shared" si="152"/>
        <v>2</v>
      </c>
      <c r="K136" s="243">
        <f>IF(ISNA(VLOOKUP($B136,'[74]Pesanan '!$A:$AE,29,FALSE)),0,((VLOOKUP($B136,'[74]Pesanan '!$A:$AE,29,FALSE))))</f>
        <v>365579200</v>
      </c>
      <c r="L136" s="243">
        <f>IF(ISNA(VLOOKUP($B136,'[74]Pesanan '!$A:$AE,30,FALSE)),0,((VLOOKUP($B136,'[74]Pesanan '!$A:$AE,30,FALSE))))</f>
        <v>19600</v>
      </c>
      <c r="M136" s="243">
        <f t="shared" si="153"/>
        <v>2</v>
      </c>
      <c r="N136" s="243">
        <f>IF(ISNA(VLOOKUP($B136,'[74]Pesanan '!$A:$AE,31,FALSE)),0,((VLOOKUP($B136,'[74]Pesanan '!$A:$AE,31,FALSE))))</f>
        <v>365579200</v>
      </c>
      <c r="O136" s="243">
        <f>IF(ISNA(VLOOKUP($B136,'[75]Rekap Realisasi Jan- Okt'!$A:$E,4,FALSE)),0,((VLOOKUP($B136,'[75]Rekap Realisasi Jan- Okt'!$A:$E,4,FALSE))))</f>
        <v>19070</v>
      </c>
      <c r="P136" s="243">
        <f t="shared" si="137"/>
        <v>1.9459183673469387</v>
      </c>
      <c r="Q136" s="243">
        <f>IF(ISNA(VLOOKUP($B136,'[75]Rekap Realisasi Jan- Okt'!$A:$E,5,FALSE)),0,((VLOOKUP($B136,'[75]Rekap Realisasi Jan- Okt'!$A:$E,5,FALSE))))</f>
        <v>355693640</v>
      </c>
      <c r="R136" s="243">
        <f t="shared" ref="R136:T140" si="155">L136-O136</f>
        <v>530</v>
      </c>
      <c r="S136" s="243">
        <f t="shared" si="155"/>
        <v>5.4081632653061318E-2</v>
      </c>
      <c r="T136" s="243">
        <f t="shared" si="155"/>
        <v>9885560</v>
      </c>
      <c r="U136" s="244">
        <f t="shared" si="130"/>
        <v>0.97295918367346934</v>
      </c>
      <c r="V136" s="243">
        <f t="shared" si="96"/>
        <v>530</v>
      </c>
      <c r="W136" s="243">
        <f t="shared" si="97"/>
        <v>5.4081632653061318E-2</v>
      </c>
      <c r="X136" s="243">
        <f t="shared" si="98"/>
        <v>9885560</v>
      </c>
      <c r="Y136" s="244">
        <f t="shared" si="154"/>
        <v>0.97295918367346934</v>
      </c>
      <c r="Z136" s="245" t="s">
        <v>241</v>
      </c>
      <c r="AA136" s="245" t="s">
        <v>241</v>
      </c>
      <c r="AB136" s="245" t="s">
        <v>241</v>
      </c>
      <c r="AC136" s="245" t="s">
        <v>241</v>
      </c>
      <c r="AD136" s="245" t="s">
        <v>241</v>
      </c>
      <c r="AE136" s="245" t="s">
        <v>241</v>
      </c>
      <c r="AF136" s="245" t="s">
        <v>241</v>
      </c>
      <c r="AG136" s="245" t="s">
        <v>241</v>
      </c>
      <c r="AH136" s="245" t="s">
        <v>241</v>
      </c>
      <c r="AI136" s="245" t="s">
        <v>241</v>
      </c>
      <c r="AJ136" s="245" t="s">
        <v>241</v>
      </c>
      <c r="AK136" s="245" t="s">
        <v>241</v>
      </c>
      <c r="AL136" s="245" t="s">
        <v>241</v>
      </c>
      <c r="AM136" s="245" t="s">
        <v>241</v>
      </c>
      <c r="AN136" s="245" t="s">
        <v>241</v>
      </c>
      <c r="AO136" s="245" t="s">
        <v>241</v>
      </c>
      <c r="AP136" s="245" t="s">
        <v>241</v>
      </c>
      <c r="AQ136" s="245" t="s">
        <v>241</v>
      </c>
      <c r="AR136" s="245" t="s">
        <v>241</v>
      </c>
      <c r="AS136" s="245" t="s">
        <v>241</v>
      </c>
      <c r="AT136" s="245" t="s">
        <v>241</v>
      </c>
      <c r="AU136" s="245" t="s">
        <v>241</v>
      </c>
      <c r="AV136" s="245" t="s">
        <v>241</v>
      </c>
      <c r="AW136" s="245" t="s">
        <v>241</v>
      </c>
      <c r="AX136" s="245" t="s">
        <v>241</v>
      </c>
      <c r="AY136" s="245" t="s">
        <v>241</v>
      </c>
      <c r="AZ136" s="245" t="s">
        <v>241</v>
      </c>
      <c r="BA136" s="245" t="s">
        <v>241</v>
      </c>
      <c r="BB136" s="245" t="s">
        <v>241</v>
      </c>
      <c r="BC136" s="245" t="s">
        <v>241</v>
      </c>
      <c r="BD136" s="245" t="s">
        <v>241</v>
      </c>
      <c r="BE136" s="245" t="s">
        <v>241</v>
      </c>
      <c r="BF136" s="261" t="s">
        <v>315</v>
      </c>
      <c r="BG136" s="267">
        <f>R136</f>
        <v>530</v>
      </c>
      <c r="BH136" s="243">
        <f>BG136/($F136*0.98)</f>
        <v>5.4081632653061228E-2</v>
      </c>
      <c r="BI136" s="267">
        <f>T136</f>
        <v>9885560</v>
      </c>
      <c r="BJ136" s="249" t="s">
        <v>241</v>
      </c>
      <c r="BK136" s="249" t="s">
        <v>241</v>
      </c>
      <c r="BL136" s="249" t="s">
        <v>241</v>
      </c>
      <c r="BM136" s="249" t="s">
        <v>241</v>
      </c>
      <c r="BN136" s="249" t="s">
        <v>241</v>
      </c>
      <c r="BO136" s="249" t="s">
        <v>241</v>
      </c>
      <c r="BP136" s="249" t="s">
        <v>241</v>
      </c>
      <c r="BQ136" s="249" t="s">
        <v>241</v>
      </c>
      <c r="BR136" s="266" t="s">
        <v>316</v>
      </c>
      <c r="BS136" s="252">
        <f>R136</f>
        <v>530</v>
      </c>
      <c r="BT136" s="252">
        <f>S136</f>
        <v>5.4081632653061318E-2</v>
      </c>
      <c r="BU136" s="252">
        <f>T136</f>
        <v>9885560</v>
      </c>
      <c r="BV136" s="249" t="s">
        <v>241</v>
      </c>
      <c r="BW136" s="249" t="s">
        <v>241</v>
      </c>
      <c r="BX136" s="249" t="s">
        <v>241</v>
      </c>
      <c r="BY136" s="249" t="s">
        <v>241</v>
      </c>
      <c r="BZ136" s="249" t="s">
        <v>241</v>
      </c>
      <c r="CA136" s="249" t="s">
        <v>241</v>
      </c>
      <c r="CB136" s="249" t="s">
        <v>241</v>
      </c>
      <c r="CC136" s="249" t="s">
        <v>241</v>
      </c>
      <c r="CD136" s="266" t="s">
        <v>283</v>
      </c>
      <c r="CE136" s="252">
        <f>R136</f>
        <v>530</v>
      </c>
      <c r="CF136" s="252">
        <f>S136</f>
        <v>5.4081632653061318E-2</v>
      </c>
      <c r="CG136" s="252">
        <f>T136</f>
        <v>9885560</v>
      </c>
      <c r="CH136" s="243">
        <f>IF(ISNA(VLOOKUP($B136,[76]Sheet3!$B:$H,6,FALSE)),0,((VLOOKUP($B136,[76]Sheet3!$B:$H,6,FALSE))))</f>
        <v>0</v>
      </c>
      <c r="CI136" s="243">
        <f t="shared" si="133"/>
        <v>0</v>
      </c>
      <c r="CJ136" s="243">
        <f>IF(ISNA(VLOOKUP($B136,[76]Sheet3!$B:$H,7,FALSE)),0,((VLOOKUP($B136,[76]Sheet3!$B:$H,7,FALSE))))</f>
        <v>0</v>
      </c>
      <c r="CK136" s="244">
        <f t="shared" si="139"/>
        <v>0</v>
      </c>
      <c r="CL136" s="249" t="s">
        <v>241</v>
      </c>
      <c r="CM136" s="249">
        <f t="shared" si="113"/>
        <v>0</v>
      </c>
      <c r="CN136" s="249">
        <v>0</v>
      </c>
      <c r="CO136" s="249">
        <f t="shared" si="114"/>
        <v>0</v>
      </c>
      <c r="CP136" s="249" t="s">
        <v>241</v>
      </c>
      <c r="CQ136" s="250">
        <f t="shared" si="146"/>
        <v>0</v>
      </c>
      <c r="CR136" s="249">
        <v>0</v>
      </c>
      <c r="CS136" s="251">
        <f t="shared" si="147"/>
        <v>0</v>
      </c>
      <c r="CT136" s="266" t="s">
        <v>283</v>
      </c>
      <c r="CU136" s="252">
        <f t="shared" si="148"/>
        <v>20000</v>
      </c>
      <c r="CV136" s="274">
        <v>2</v>
      </c>
      <c r="CW136" s="253">
        <f t="shared" si="149"/>
        <v>373040000</v>
      </c>
      <c r="CX136" s="243">
        <f>IF(ISNA(VLOOKUP($B136,'[77]Jan- Mei'!$B:$F,4,FALSE)),0,((VLOOKUP($B136,'[77]Jan- Mei'!$B:$F,4,FALSE))))</f>
        <v>19600</v>
      </c>
      <c r="CY136" s="243">
        <f t="shared" si="150"/>
        <v>1.96</v>
      </c>
      <c r="CZ136" s="243">
        <f>IF(ISNA(VLOOKUP($B136,'[77]Jan- Mei'!$B:$F,5,FALSE)),0,((VLOOKUP($B136,'[77]Jan- Mei'!$B:$F,5,FALSE))))</f>
        <v>365579200</v>
      </c>
      <c r="DA136" s="243" t="e">
        <f>IF(ISNA(VLOOKUP($B136,#REF!,6,FALSE)),0,((VLOOKUP($B136,#REF!,6,FALSE))))</f>
        <v>#REF!</v>
      </c>
      <c r="DB136" s="243" t="e">
        <f t="shared" si="151"/>
        <v>#REF!</v>
      </c>
      <c r="DC136" s="243" t="e">
        <f>IF(ISNA(VLOOKUP($B136,#REF!,7,FALSE)),0,((VLOOKUP($B136,#REF!,7,FALSE))))</f>
        <v>#REF!</v>
      </c>
      <c r="DD136" s="244" t="e">
        <f t="shared" si="140"/>
        <v>#REF!</v>
      </c>
      <c r="DE136" s="254" t="str">
        <f>IF(ISNA(VLOOKUP($B136,'[78]REAL SD BULAN'!$B:$AD,18,FALSE)),0,((VLOOKUP($B136,'[78]REAL SD BULAN'!$B:$AD,18,FALSE))))</f>
        <v>-</v>
      </c>
      <c r="DF136" s="249">
        <f>IF(ISNA(VLOOKUP($B136,'[78]REAL SD BULAN'!$B:$AD,19,FALSE)),0,((VLOOKUP($B136,'[78]REAL SD BULAN'!$B:$AD,19,FALSE))))</f>
        <v>0</v>
      </c>
      <c r="DG136" s="249">
        <f>IF(ISNA(VLOOKUP($B136,'[78]REAL SD BULAN'!$B:$AD,20,FALSE)),0,((VLOOKUP($B136,'[78]REAL SD BULAN'!$B:$AD,20,FALSE))))</f>
        <v>0</v>
      </c>
      <c r="DH136" s="249">
        <f>IF(ISNA(VLOOKUP($B136,'[78]REAL SD BULAN'!$B:$AD,21,FALSE)),0,((VLOOKUP($B136,'[78]REAL SD BULAN'!$B:$AD,21,FALSE))))</f>
        <v>0</v>
      </c>
      <c r="DI136" s="249" t="s">
        <v>241</v>
      </c>
      <c r="DJ136" s="249">
        <f>DK136*CR136</f>
        <v>0</v>
      </c>
      <c r="DK136" s="249">
        <v>0</v>
      </c>
      <c r="DL136" s="249" t="s">
        <v>241</v>
      </c>
      <c r="DM136" s="249" t="s">
        <v>241</v>
      </c>
      <c r="DN136" s="250">
        <f>DO136*CR136</f>
        <v>0</v>
      </c>
      <c r="DO136" s="249">
        <v>0</v>
      </c>
      <c r="DP136" s="249" t="s">
        <v>241</v>
      </c>
      <c r="DQ136" s="266" t="s">
        <v>317</v>
      </c>
      <c r="DR136" s="252" t="e">
        <f>DS136*F136</f>
        <v>#REF!</v>
      </c>
      <c r="DS136" s="270" t="e">
        <f>CY136-DB136</f>
        <v>#REF!</v>
      </c>
      <c r="DT136" s="271" t="e">
        <f>DR136*H136</f>
        <v>#REF!</v>
      </c>
      <c r="DU136" s="269" t="str">
        <f>IF(ISNA(VLOOKUP($B136,'[79]Evaluasi Pesanan Jan- Feb'!$B:$BG,30,FALSE)),0,((VLOOKUP($B136,'[79]Evaluasi Pesanan Jan- Feb'!$B:$BG,30,FALSE))))</f>
        <v>Belum Di lakukan Trial dengan Fasilitas Plant Banjaran masih tahap persiapan Dok</v>
      </c>
      <c r="DV136" s="269" t="str">
        <f>IF(ISNA(VLOOKUP($B136,'[79]Evaluasi Pesanan Jan- Feb'!$B:$BG,41,FALSE)),0,((VLOOKUP($B136,'[79]Evaluasi Pesanan Jan- Feb'!$B:$BG,41,FALSE))))</f>
        <v>Belum Di lakukan Trial dengan Fasilitas Plant Banjaran dijadwalkan Maret 2021</v>
      </c>
    </row>
    <row r="137" spans="1:126" s="221" customFormat="1" ht="56" x14ac:dyDescent="0.2">
      <c r="A137" s="237">
        <f t="shared" si="135"/>
        <v>134</v>
      </c>
      <c r="B137" s="257">
        <v>11000145</v>
      </c>
      <c r="C137" s="404" t="s">
        <v>55</v>
      </c>
      <c r="D137" s="259" t="s">
        <v>236</v>
      </c>
      <c r="E137" s="260">
        <v>100</v>
      </c>
      <c r="F137" s="260">
        <v>3571</v>
      </c>
      <c r="G137" s="241" t="s">
        <v>56</v>
      </c>
      <c r="H137" s="242">
        <v>46858</v>
      </c>
      <c r="I137" s="243">
        <f>IF(ISNA(VLOOKUP($B137,'[74]Pesanan '!$A:$AE,28,FALSE)),0,((VLOOKUP($B137,'[74]Pesanan '!$A:$AE,28,FALSE))))</f>
        <v>475998</v>
      </c>
      <c r="J137" s="243">
        <f t="shared" si="152"/>
        <v>136.01575046148395</v>
      </c>
      <c r="K137" s="243">
        <f>IF(ISNA(VLOOKUP($B137,'[74]Pesanan '!$A:$AE,29,FALSE)),0,((VLOOKUP($B137,'[74]Pesanan '!$A:$AE,29,FALSE))))</f>
        <v>22304314284</v>
      </c>
      <c r="L137" s="243">
        <f>IF(ISNA(VLOOKUP($B137,'[74]Pesanan '!$A:$AE,30,FALSE)),0,((VLOOKUP($B137,'[74]Pesanan '!$A:$AE,30,FALSE))))</f>
        <v>475998</v>
      </c>
      <c r="M137" s="243">
        <f t="shared" si="153"/>
        <v>136.01575046148395</v>
      </c>
      <c r="N137" s="243">
        <f>IF(ISNA(VLOOKUP($B137,'[74]Pesanan '!$A:$AE,31,FALSE)),0,((VLOOKUP($B137,'[74]Pesanan '!$A:$AE,31,FALSE))))</f>
        <v>22304314284</v>
      </c>
      <c r="O137" s="243">
        <f>IF(ISNA(VLOOKUP($B137,'[75]Rekap Realisasi Jan- Okt'!$A:$E,4,FALSE)),0,((VLOOKUP($B137,'[75]Rekap Realisasi Jan- Okt'!$A:$E,4,FALSE))))</f>
        <v>471983</v>
      </c>
      <c r="P137" s="243">
        <f t="shared" si="137"/>
        <v>134.86846993067741</v>
      </c>
      <c r="Q137" s="243">
        <f>IF(ISNA(VLOOKUP($B137,'[75]Rekap Realisasi Jan- Okt'!$A:$E,5,FALSE)),0,((VLOOKUP($B137,'[75]Rekap Realisasi Jan- Okt'!$A:$E,5,FALSE))))</f>
        <v>22116179414</v>
      </c>
      <c r="R137" s="243">
        <f t="shared" si="155"/>
        <v>4015</v>
      </c>
      <c r="S137" s="243">
        <f t="shared" si="155"/>
        <v>1.1472805308065404</v>
      </c>
      <c r="T137" s="243">
        <f t="shared" si="155"/>
        <v>188134870</v>
      </c>
      <c r="U137" s="244">
        <f t="shared" si="130"/>
        <v>0.99156509060962439</v>
      </c>
      <c r="V137" s="243">
        <f t="shared" si="96"/>
        <v>4015</v>
      </c>
      <c r="W137" s="243">
        <f t="shared" si="97"/>
        <v>1.1472805308065404</v>
      </c>
      <c r="X137" s="243">
        <f t="shared" si="98"/>
        <v>188134870</v>
      </c>
      <c r="Y137" s="244">
        <f t="shared" si="154"/>
        <v>0.99156509060962439</v>
      </c>
      <c r="Z137" s="245" t="s">
        <v>241</v>
      </c>
      <c r="AA137" s="245" t="s">
        <v>241</v>
      </c>
      <c r="AB137" s="245" t="s">
        <v>241</v>
      </c>
      <c r="AC137" s="245" t="s">
        <v>241</v>
      </c>
      <c r="AD137" s="268" t="s">
        <v>242</v>
      </c>
      <c r="AE137" s="249">
        <f>$AF137*$F137*0.98</f>
        <v>3499.58</v>
      </c>
      <c r="AF137" s="249">
        <v>1</v>
      </c>
      <c r="AG137" s="249">
        <f>$AE137*$H137</f>
        <v>163983319.63999999</v>
      </c>
      <c r="AH137" s="245" t="s">
        <v>241</v>
      </c>
      <c r="AI137" s="245" t="s">
        <v>241</v>
      </c>
      <c r="AJ137" s="245" t="s">
        <v>241</v>
      </c>
      <c r="AK137" s="245" t="s">
        <v>241</v>
      </c>
      <c r="AL137" s="245" t="s">
        <v>241</v>
      </c>
      <c r="AM137" s="245" t="s">
        <v>241</v>
      </c>
      <c r="AN137" s="245" t="s">
        <v>241</v>
      </c>
      <c r="AO137" s="245" t="s">
        <v>241</v>
      </c>
      <c r="AP137" s="245" t="s">
        <v>241</v>
      </c>
      <c r="AQ137" s="245" t="s">
        <v>241</v>
      </c>
      <c r="AR137" s="245" t="s">
        <v>241</v>
      </c>
      <c r="AS137" s="245" t="s">
        <v>241</v>
      </c>
      <c r="AT137" s="245" t="s">
        <v>241</v>
      </c>
      <c r="AU137" s="245" t="s">
        <v>241</v>
      </c>
      <c r="AV137" s="245" t="s">
        <v>241</v>
      </c>
      <c r="AW137" s="245" t="s">
        <v>241</v>
      </c>
      <c r="AX137" s="245" t="s">
        <v>241</v>
      </c>
      <c r="AY137" s="245" t="s">
        <v>241</v>
      </c>
      <c r="AZ137" s="245" t="s">
        <v>241</v>
      </c>
      <c r="BA137" s="245" t="s">
        <v>241</v>
      </c>
      <c r="BB137" s="244" t="s">
        <v>243</v>
      </c>
      <c r="BC137" s="267">
        <f>R137</f>
        <v>4015</v>
      </c>
      <c r="BD137" s="243">
        <f>BC137/($F137*0.98)</f>
        <v>1.1472805308065539</v>
      </c>
      <c r="BE137" s="267">
        <f>T137</f>
        <v>188134870</v>
      </c>
      <c r="BF137" s="245" t="s">
        <v>241</v>
      </c>
      <c r="BG137" s="245" t="s">
        <v>241</v>
      </c>
      <c r="BH137" s="245" t="s">
        <v>241</v>
      </c>
      <c r="BI137" s="245" t="s">
        <v>241</v>
      </c>
      <c r="BJ137" s="248" t="s">
        <v>244</v>
      </c>
      <c r="BK137" s="249">
        <f>BL137*($F137*0.98)</f>
        <v>13998.32</v>
      </c>
      <c r="BL137" s="249">
        <v>4</v>
      </c>
      <c r="BM137" s="249">
        <f>BK137*$H137</f>
        <v>655933278.55999994</v>
      </c>
      <c r="BN137" s="263" t="s">
        <v>245</v>
      </c>
      <c r="BO137" s="249">
        <f>BP137*($F137*0.98)</f>
        <v>24497.059999999998</v>
      </c>
      <c r="BP137" s="249">
        <v>7</v>
      </c>
      <c r="BQ137" s="249">
        <f>BO137*$H137</f>
        <v>1147883237.4799998</v>
      </c>
      <c r="BR137" s="249" t="s">
        <v>241</v>
      </c>
      <c r="BS137" s="252"/>
      <c r="BT137" s="250">
        <v>0</v>
      </c>
      <c r="BU137" s="253"/>
      <c r="BV137" s="248" t="s">
        <v>246</v>
      </c>
      <c r="BW137" s="249">
        <v>217282</v>
      </c>
      <c r="BX137" s="249">
        <v>59.629336320358462</v>
      </c>
      <c r="BY137" s="249">
        <v>10181399956</v>
      </c>
      <c r="BZ137" s="249" t="s">
        <v>241</v>
      </c>
      <c r="CA137" s="249" t="s">
        <v>241</v>
      </c>
      <c r="CB137" s="249" t="s">
        <v>241</v>
      </c>
      <c r="CC137" s="249" t="s">
        <v>241</v>
      </c>
      <c r="CD137" s="249" t="s">
        <v>241</v>
      </c>
      <c r="CE137" s="252"/>
      <c r="CF137" s="250">
        <v>0</v>
      </c>
      <c r="CG137" s="253"/>
      <c r="CH137" s="243">
        <f>IF(ISNA(VLOOKUP($B137,[76]Sheet3!$B:$H,6,FALSE)),0,((VLOOKUP($B137,[76]Sheet3!$B:$H,6,FALSE))))</f>
        <v>27481</v>
      </c>
      <c r="CI137" s="243">
        <f t="shared" si="133"/>
        <v>7.69560347241669</v>
      </c>
      <c r="CJ137" s="243">
        <f>IF(ISNA(VLOOKUP($B137,[76]Sheet3!$B:$H,7,FALSE)),0,((VLOOKUP($B137,[76]Sheet3!$B:$H,7,FALSE))))</f>
        <v>1287704698</v>
      </c>
      <c r="CK137" s="244">
        <f t="shared" si="139"/>
        <v>5.7733435854772502E-2</v>
      </c>
      <c r="CL137" s="249" t="s">
        <v>241</v>
      </c>
      <c r="CM137" s="249" t="s">
        <v>241</v>
      </c>
      <c r="CN137" s="249" t="s">
        <v>241</v>
      </c>
      <c r="CO137" s="249" t="s">
        <v>241</v>
      </c>
      <c r="CP137" s="249" t="s">
        <v>241</v>
      </c>
      <c r="CQ137" s="250">
        <f t="shared" si="146"/>
        <v>0</v>
      </c>
      <c r="CR137" s="250">
        <v>0</v>
      </c>
      <c r="CS137" s="251">
        <f t="shared" si="147"/>
        <v>0</v>
      </c>
      <c r="CT137" s="249" t="s">
        <v>241</v>
      </c>
      <c r="CU137" s="252">
        <f t="shared" si="148"/>
        <v>0</v>
      </c>
      <c r="CV137" s="250">
        <v>0</v>
      </c>
      <c r="CW137" s="253">
        <f t="shared" si="149"/>
        <v>0</v>
      </c>
      <c r="CX137" s="243">
        <f>IF(ISNA(VLOOKUP($B137,'[77]Jan- Mei'!$B:$F,4,FALSE)),0,((VLOOKUP($B137,'[77]Jan- Mei'!$B:$F,4,FALSE))))</f>
        <v>143457</v>
      </c>
      <c r="CY137" s="243">
        <f t="shared" si="150"/>
        <v>40.172780733688043</v>
      </c>
      <c r="CZ137" s="243">
        <f>IF(ISNA(VLOOKUP($B137,'[77]Jan- Mei'!$B:$F,5,FALSE)),0,((VLOOKUP($B137,'[77]Jan- Mei'!$B:$F,5,FALSE))))</f>
        <v>6722108106</v>
      </c>
      <c r="DA137" s="243" t="e">
        <f>IF(ISNA(VLOOKUP($B137,#REF!,6,FALSE)),0,((VLOOKUP($B137,#REF!,6,FALSE))))</f>
        <v>#REF!</v>
      </c>
      <c r="DB137" s="243" t="e">
        <f t="shared" si="151"/>
        <v>#REF!</v>
      </c>
      <c r="DC137" s="243" t="e">
        <f>IF(ISNA(VLOOKUP($B137,#REF!,7,FALSE)),0,((VLOOKUP($B137,#REF!,7,FALSE))))</f>
        <v>#REF!</v>
      </c>
      <c r="DD137" s="244" t="e">
        <f t="shared" si="140"/>
        <v>#REF!</v>
      </c>
      <c r="DE137" s="266" t="s">
        <v>247</v>
      </c>
      <c r="DF137" s="249">
        <f>IF(ISNA(VLOOKUP($B137,'[78]REAL SD BULAN'!$B:$AD,19,FALSE)),0,((VLOOKUP($B137,'[78]REAL SD BULAN'!$B:$AD,19,FALSE))))</f>
        <v>115975.99999999999</v>
      </c>
      <c r="DG137" s="249">
        <f>IF(ISNA(VLOOKUP($B137,'[78]REAL SD BULAN'!$B:$AD,20,FALSE)),0,((VLOOKUP($B137,'[78]REAL SD BULAN'!$B:$AD,20,FALSE))))</f>
        <v>32.477177261271351</v>
      </c>
      <c r="DH137" s="249">
        <f>IF(ISNA(VLOOKUP($B137,'[78]REAL SD BULAN'!$B:$AD,21,FALSE)),0,((VLOOKUP($B137,'[78]REAL SD BULAN'!$B:$AD,21,FALSE))))</f>
        <v>5434403407.999999</v>
      </c>
      <c r="DI137" s="248" t="s">
        <v>247</v>
      </c>
      <c r="DJ137" s="249">
        <f>DK137*F137</f>
        <v>35710</v>
      </c>
      <c r="DK137" s="249">
        <v>10</v>
      </c>
      <c r="DL137" s="249">
        <f>DJ137*H137</f>
        <v>1673299180</v>
      </c>
      <c r="DM137" s="263" t="s">
        <v>248</v>
      </c>
      <c r="DN137" s="250">
        <f>DO137*F137</f>
        <v>35710</v>
      </c>
      <c r="DO137" s="250">
        <v>10</v>
      </c>
      <c r="DP137" s="251">
        <f>DN137*H137</f>
        <v>1673299180</v>
      </c>
      <c r="DQ137" s="249" t="s">
        <v>241</v>
      </c>
      <c r="DR137" s="252">
        <f>DS137*CR137</f>
        <v>0</v>
      </c>
      <c r="DS137" s="250">
        <v>0</v>
      </c>
      <c r="DT137" s="255" t="s">
        <v>241</v>
      </c>
      <c r="DU137" s="269" t="str">
        <f>IF(ISNA(VLOOKUP($B137,'[79]Evaluasi Pesanan Jan- Feb'!$B:$BG,30,FALSE)),0,((VLOOKUP($B137,'[79]Evaluasi Pesanan Jan- Feb'!$B:$BG,30,FALSE))))</f>
        <v>Adanya Masalah pada proses produksi sehingga perlu dilakukan B1</v>
      </c>
      <c r="DV137" s="269" t="str">
        <f>IF(ISNA(VLOOKUP($B137,'[79]Evaluasi Pesanan Jan- Feb'!$B:$BG,41,FALSE)),0,((VLOOKUP($B137,'[79]Evaluasi Pesanan Jan- Feb'!$B:$BG,41,FALSE))))</f>
        <v>Rendemen Produk hanyan 96%  secara total keselurihan ( qty ini hanya B1)</v>
      </c>
    </row>
    <row r="138" spans="1:126" s="221" customFormat="1" ht="16" x14ac:dyDescent="0.2">
      <c r="A138" s="237">
        <f t="shared" si="135"/>
        <v>135</v>
      </c>
      <c r="B138" s="265">
        <v>11001739</v>
      </c>
      <c r="C138" s="405" t="s">
        <v>548</v>
      </c>
      <c r="D138" s="280" t="s">
        <v>346</v>
      </c>
      <c r="E138" s="272">
        <v>1</v>
      </c>
      <c r="F138" s="240">
        <v>13333</v>
      </c>
      <c r="G138" s="281" t="s">
        <v>252</v>
      </c>
      <c r="H138" s="242">
        <v>11319</v>
      </c>
      <c r="I138" s="243">
        <f>IF(ISNA(VLOOKUP($B138,'[74]Pesanan '!$A:$AE,28,FALSE)),0,((VLOOKUP($B138,'[74]Pesanan '!$A:$AE,28,FALSE))))</f>
        <v>39198</v>
      </c>
      <c r="J138" s="243">
        <f t="shared" si="152"/>
        <v>2.9999219368239309</v>
      </c>
      <c r="K138" s="243">
        <f>IF(ISNA(VLOOKUP($B138,'[74]Pesanan '!$A:$AE,29,FALSE)),0,((VLOOKUP($B138,'[74]Pesanan '!$A:$AE,29,FALSE))))</f>
        <v>443682162</v>
      </c>
      <c r="L138" s="243">
        <f>IF(ISNA(VLOOKUP($B138,'[74]Pesanan '!$A:$AE,30,FALSE)),0,((VLOOKUP($B138,'[74]Pesanan '!$A:$AE,30,FALSE))))</f>
        <v>39198</v>
      </c>
      <c r="M138" s="243">
        <f t="shared" si="153"/>
        <v>2.9999219368239309</v>
      </c>
      <c r="N138" s="243">
        <f>IF(ISNA(VLOOKUP($B138,'[74]Pesanan '!$A:$AE,31,FALSE)),0,((VLOOKUP($B138,'[74]Pesanan '!$A:$AE,31,FALSE))))</f>
        <v>443682162</v>
      </c>
      <c r="O138" s="243">
        <f>IF(ISNA(VLOOKUP($B138,'[75]Rekap Realisasi Jan- Okt'!$A:$E,4,FALSE)),0,((VLOOKUP($B138,'[75]Rekap Realisasi Jan- Okt'!$A:$E,4,FALSE))))</f>
        <v>38923</v>
      </c>
      <c r="P138" s="243">
        <f t="shared" si="137"/>
        <v>2.9788754922954706</v>
      </c>
      <c r="Q138" s="243">
        <f>IF(ISNA(VLOOKUP($B138,'[75]Rekap Realisasi Jan- Okt'!$A:$E,5,FALSE)),0,((VLOOKUP($B138,'[75]Rekap Realisasi Jan- Okt'!$A:$E,5,FALSE))))</f>
        <v>440569437</v>
      </c>
      <c r="R138" s="243">
        <f t="shared" si="155"/>
        <v>275</v>
      </c>
      <c r="S138" s="243">
        <f t="shared" si="155"/>
        <v>2.1046444528460384E-2</v>
      </c>
      <c r="T138" s="243">
        <f t="shared" si="155"/>
        <v>3112725</v>
      </c>
      <c r="U138" s="244">
        <f t="shared" si="130"/>
        <v>0.99298433593550695</v>
      </c>
      <c r="V138" s="243">
        <f t="shared" si="96"/>
        <v>275</v>
      </c>
      <c r="W138" s="243">
        <f t="shared" si="97"/>
        <v>2.1046444528460384E-2</v>
      </c>
      <c r="X138" s="243">
        <f t="shared" si="98"/>
        <v>3112725</v>
      </c>
      <c r="Y138" s="244">
        <f t="shared" si="154"/>
        <v>0.99298433593550695</v>
      </c>
      <c r="Z138" s="244"/>
      <c r="AA138" s="244"/>
      <c r="AB138" s="244"/>
      <c r="AC138" s="244"/>
      <c r="AD138" s="245" t="s">
        <v>241</v>
      </c>
      <c r="AE138" s="245" t="s">
        <v>241</v>
      </c>
      <c r="AF138" s="245" t="s">
        <v>241</v>
      </c>
      <c r="AG138" s="245" t="s">
        <v>241</v>
      </c>
      <c r="AH138" s="245" t="s">
        <v>241</v>
      </c>
      <c r="AI138" s="245" t="s">
        <v>241</v>
      </c>
      <c r="AJ138" s="245" t="s">
        <v>241</v>
      </c>
      <c r="AK138" s="245" t="s">
        <v>241</v>
      </c>
      <c r="AL138" s="244"/>
      <c r="AM138" s="244"/>
      <c r="AN138" s="244"/>
      <c r="AO138" s="244"/>
      <c r="AP138" s="245" t="s">
        <v>241</v>
      </c>
      <c r="AQ138" s="245" t="s">
        <v>241</v>
      </c>
      <c r="AR138" s="245" t="s">
        <v>241</v>
      </c>
      <c r="AS138" s="245" t="s">
        <v>241</v>
      </c>
      <c r="AT138" s="245" t="s">
        <v>241</v>
      </c>
      <c r="AU138" s="245" t="s">
        <v>241</v>
      </c>
      <c r="AV138" s="245" t="s">
        <v>241</v>
      </c>
      <c r="AW138" s="245" t="s">
        <v>241</v>
      </c>
      <c r="AX138" s="245" t="s">
        <v>241</v>
      </c>
      <c r="AY138" s="245" t="s">
        <v>241</v>
      </c>
      <c r="AZ138" s="245" t="s">
        <v>241</v>
      </c>
      <c r="BA138" s="245" t="s">
        <v>241</v>
      </c>
      <c r="BB138" s="245" t="s">
        <v>241</v>
      </c>
      <c r="BC138" s="245" t="s">
        <v>241</v>
      </c>
      <c r="BD138" s="245" t="s">
        <v>241</v>
      </c>
      <c r="BE138" s="245" t="s">
        <v>241</v>
      </c>
      <c r="BF138" s="245" t="s">
        <v>241</v>
      </c>
      <c r="BG138" s="245" t="s">
        <v>241</v>
      </c>
      <c r="BH138" s="245" t="s">
        <v>241</v>
      </c>
      <c r="BI138" s="245" t="s">
        <v>241</v>
      </c>
      <c r="BJ138" s="249" t="s">
        <v>241</v>
      </c>
      <c r="BK138" s="249" t="s">
        <v>241</v>
      </c>
      <c r="BL138" s="249" t="s">
        <v>241</v>
      </c>
      <c r="BM138" s="249" t="s">
        <v>241</v>
      </c>
      <c r="BN138" s="249" t="s">
        <v>241</v>
      </c>
      <c r="BO138" s="249" t="s">
        <v>241</v>
      </c>
      <c r="BP138" s="249" t="s">
        <v>241</v>
      </c>
      <c r="BQ138" s="249" t="s">
        <v>241</v>
      </c>
      <c r="BR138" s="249" t="s">
        <v>241</v>
      </c>
      <c r="BS138" s="249" t="s">
        <v>241</v>
      </c>
      <c r="BT138" s="249" t="s">
        <v>241</v>
      </c>
      <c r="BU138" s="249" t="s">
        <v>241</v>
      </c>
      <c r="BV138" s="249" t="s">
        <v>241</v>
      </c>
      <c r="BW138" s="249" t="s">
        <v>241</v>
      </c>
      <c r="BX138" s="249" t="s">
        <v>241</v>
      </c>
      <c r="BY138" s="249" t="s">
        <v>241</v>
      </c>
      <c r="BZ138" s="249" t="s">
        <v>241</v>
      </c>
      <c r="CA138" s="249" t="s">
        <v>241</v>
      </c>
      <c r="CB138" s="249" t="s">
        <v>241</v>
      </c>
      <c r="CC138" s="249" t="s">
        <v>241</v>
      </c>
      <c r="CD138" s="249" t="s">
        <v>241</v>
      </c>
      <c r="CE138" s="249" t="s">
        <v>241</v>
      </c>
      <c r="CF138" s="249" t="s">
        <v>241</v>
      </c>
      <c r="CG138" s="249" t="s">
        <v>241</v>
      </c>
      <c r="CH138" s="243">
        <f>IF(ISNA(VLOOKUP($B138,[76]Sheet3!$B:$H,6,FALSE)),0,((VLOOKUP($B138,[76]Sheet3!$B:$H,6,FALSE))))</f>
        <v>38923</v>
      </c>
      <c r="CI138" s="243">
        <f t="shared" si="133"/>
        <v>2.9192979824495611</v>
      </c>
      <c r="CJ138" s="243">
        <f>IF(ISNA(VLOOKUP($B138,[76]Sheet3!$B:$H,7,FALSE)),0,((VLOOKUP($B138,[76]Sheet3!$B:$H,7,FALSE))))</f>
        <v>440569437</v>
      </c>
      <c r="CK138" s="244">
        <f t="shared" si="139"/>
        <v>0.99298433593550695</v>
      </c>
      <c r="CL138" s="249" t="s">
        <v>241</v>
      </c>
      <c r="CM138" s="249">
        <f t="shared" ref="CM138:CM161" si="156">CN138*F138</f>
        <v>0</v>
      </c>
      <c r="CN138" s="249"/>
      <c r="CO138" s="249">
        <f t="shared" ref="CO138:CO161" si="157">CM138*H138</f>
        <v>0</v>
      </c>
      <c r="CP138" s="249" t="s">
        <v>241</v>
      </c>
      <c r="CQ138" s="250">
        <f t="shared" si="146"/>
        <v>0</v>
      </c>
      <c r="CR138" s="249"/>
      <c r="CS138" s="251">
        <f t="shared" si="147"/>
        <v>0</v>
      </c>
      <c r="CT138" s="249" t="s">
        <v>241</v>
      </c>
      <c r="CU138" s="252">
        <f t="shared" si="148"/>
        <v>0</v>
      </c>
      <c r="CV138" s="273"/>
      <c r="CW138" s="253">
        <f t="shared" si="149"/>
        <v>0</v>
      </c>
      <c r="CX138" s="243">
        <f>IF(ISNA(VLOOKUP($B138,'[77]Jan- Mei'!$B:$F,4,FALSE)),0,((VLOOKUP($B138,'[77]Jan- Mei'!$B:$F,4,FALSE))))</f>
        <v>39198</v>
      </c>
      <c r="CY138" s="243">
        <f t="shared" si="150"/>
        <v>2.939923498087452</v>
      </c>
      <c r="CZ138" s="243">
        <f>IF(ISNA(VLOOKUP($B138,'[77]Jan- Mei'!$B:$F,5,FALSE)),0,((VLOOKUP($B138,'[77]Jan- Mei'!$B:$F,5,FALSE))))</f>
        <v>443682162</v>
      </c>
      <c r="DA138" s="243" t="e">
        <f>IF(ISNA(VLOOKUP($B138,#REF!,6,FALSE)),0,((VLOOKUP($B138,#REF!,6,FALSE))))</f>
        <v>#REF!</v>
      </c>
      <c r="DB138" s="243" t="e">
        <f t="shared" si="151"/>
        <v>#REF!</v>
      </c>
      <c r="DC138" s="243" t="e">
        <f>IF(ISNA(VLOOKUP($B138,#REF!,7,FALSE)),0,((VLOOKUP($B138,#REF!,7,FALSE))))</f>
        <v>#REF!</v>
      </c>
      <c r="DD138" s="244" t="e">
        <f t="shared" si="140"/>
        <v>#REF!</v>
      </c>
      <c r="DE138" s="254" t="str">
        <f>IF(ISNA(VLOOKUP($B138,'[78]REAL SD BULAN'!$B:$AD,18,FALSE)),0,((VLOOKUP($B138,'[78]REAL SD BULAN'!$B:$AD,18,FALSE))))</f>
        <v>-</v>
      </c>
      <c r="DF138" s="249">
        <f>IF(ISNA(VLOOKUP($B138,'[78]REAL SD BULAN'!$B:$AD,19,FALSE)),0,((VLOOKUP($B138,'[78]REAL SD BULAN'!$B:$AD,19,FALSE))))</f>
        <v>0</v>
      </c>
      <c r="DG138" s="249">
        <f>IF(ISNA(VLOOKUP($B138,'[78]REAL SD BULAN'!$B:$AD,20,FALSE)),0,((VLOOKUP($B138,'[78]REAL SD BULAN'!$B:$AD,20,FALSE))))</f>
        <v>0</v>
      </c>
      <c r="DH138" s="249">
        <f>IF(ISNA(VLOOKUP($B138,'[78]REAL SD BULAN'!$B:$AD,21,FALSE)),0,((VLOOKUP($B138,'[78]REAL SD BULAN'!$B:$AD,21,FALSE))))</f>
        <v>0</v>
      </c>
      <c r="DI138" s="249" t="s">
        <v>241</v>
      </c>
      <c r="DJ138" s="249">
        <f>DK138*CR138</f>
        <v>0</v>
      </c>
      <c r="DK138" s="249">
        <v>0</v>
      </c>
      <c r="DL138" s="249">
        <v>0</v>
      </c>
      <c r="DM138" s="249" t="s">
        <v>241</v>
      </c>
      <c r="DN138" s="249">
        <f>DO138*CV138</f>
        <v>0</v>
      </c>
      <c r="DO138" s="249">
        <v>0</v>
      </c>
      <c r="DP138" s="249">
        <v>0</v>
      </c>
      <c r="DQ138" s="249" t="s">
        <v>241</v>
      </c>
      <c r="DR138" s="249">
        <f>DS138*CZ138</f>
        <v>0</v>
      </c>
      <c r="DS138" s="249">
        <v>0</v>
      </c>
      <c r="DT138" s="249">
        <v>0</v>
      </c>
      <c r="DU138" s="269" t="str">
        <f>IF(ISNA(VLOOKUP($B138,'[79]Evaluasi Pesanan Jan- Feb'!$B:$BG,30,FALSE)),0,((VLOOKUP($B138,'[79]Evaluasi Pesanan Jan- Feb'!$B:$BG,30,FALSE))))</f>
        <v>PO Februari ditarik ke Januari , target marketing launching januari</v>
      </c>
      <c r="DV138" s="269" t="str">
        <f>IF(ISNA(VLOOKUP($B138,'[79]Evaluasi Pesanan Jan- Feb'!$B:$BG,41,FALSE)),0,((VLOOKUP($B138,'[79]Evaluasi Pesanan Jan- Feb'!$B:$BG,41,FALSE))))</f>
        <v>Sudah terealisasi di bulan januari</v>
      </c>
    </row>
    <row r="139" spans="1:126" s="224" customFormat="1" ht="28" x14ac:dyDescent="0.2">
      <c r="A139" s="237">
        <f t="shared" si="135"/>
        <v>136</v>
      </c>
      <c r="B139" s="237">
        <v>11002086</v>
      </c>
      <c r="C139" s="407" t="s">
        <v>491</v>
      </c>
      <c r="D139" s="239" t="s">
        <v>236</v>
      </c>
      <c r="E139" s="240">
        <v>30</v>
      </c>
      <c r="F139" s="240">
        <v>14583</v>
      </c>
      <c r="G139" s="265" t="s">
        <v>56</v>
      </c>
      <c r="H139" s="242">
        <v>19035</v>
      </c>
      <c r="I139" s="243">
        <f>IF(ISNA(VLOOKUP($B139,'[74]Pesanan '!$A:$AE,28,FALSE)),0,((VLOOKUP($B139,'[74]Pesanan '!$A:$AE,28,FALSE))))</f>
        <v>55813</v>
      </c>
      <c r="J139" s="243">
        <f t="shared" si="152"/>
        <v>3.9053720644810075</v>
      </c>
      <c r="K139" s="243">
        <f>IF(ISNA(VLOOKUP($B139,'[74]Pesanan '!$A:$AE,29,FALSE)),0,((VLOOKUP($B139,'[74]Pesanan '!$A:$AE,29,FALSE))))</f>
        <v>816116455</v>
      </c>
      <c r="L139" s="243">
        <f>IF(ISNA(VLOOKUP($B139,'[74]Pesanan '!$A:$AE,30,FALSE)),0,((VLOOKUP($B139,'[74]Pesanan '!$A:$AE,30,FALSE))))</f>
        <v>55813</v>
      </c>
      <c r="M139" s="243">
        <f t="shared" si="153"/>
        <v>3.9053720644810075</v>
      </c>
      <c r="N139" s="243">
        <f>IF(ISNA(VLOOKUP($B139,'[74]Pesanan '!$A:$AE,31,FALSE)),0,((VLOOKUP($B139,'[74]Pesanan '!$A:$AE,31,FALSE))))</f>
        <v>816116455</v>
      </c>
      <c r="O139" s="243">
        <f>IF(ISNA(VLOOKUP($B139,'[75]Rekap Realisasi Jan- Okt'!$A:$E,4,FALSE)),0,((VLOOKUP($B139,'[75]Rekap Realisasi Jan- Okt'!$A:$E,4,FALSE))))</f>
        <v>55523</v>
      </c>
      <c r="P139" s="243">
        <f t="shared" si="137"/>
        <v>3.885080055474154</v>
      </c>
      <c r="Q139" s="243">
        <f>IF(ISNA(VLOOKUP($B139,'[75]Rekap Realisasi Jan- Okt'!$A:$E,5,FALSE)),0,((VLOOKUP($B139,'[75]Rekap Realisasi Jan- Okt'!$A:$E,5,FALSE))))</f>
        <v>810589612</v>
      </c>
      <c r="R139" s="243">
        <f t="shared" si="155"/>
        <v>290</v>
      </c>
      <c r="S139" s="243">
        <f t="shared" si="155"/>
        <v>2.0292009006853462E-2</v>
      </c>
      <c r="T139" s="243">
        <f t="shared" si="155"/>
        <v>5526843</v>
      </c>
      <c r="U139" s="244">
        <f t="shared" ref="U139:U163" si="158">IFERROR(Q139/N139,0)</f>
        <v>0.99322787456846462</v>
      </c>
      <c r="V139" s="243">
        <f t="shared" si="96"/>
        <v>290</v>
      </c>
      <c r="W139" s="243">
        <f t="shared" si="97"/>
        <v>2.0292009006853462E-2</v>
      </c>
      <c r="X139" s="243">
        <f t="shared" si="98"/>
        <v>5526843</v>
      </c>
      <c r="Y139" s="244">
        <f t="shared" si="154"/>
        <v>0.99322787456846462</v>
      </c>
      <c r="Z139" s="245" t="s">
        <v>241</v>
      </c>
      <c r="AA139" s="245" t="s">
        <v>241</v>
      </c>
      <c r="AB139" s="245" t="s">
        <v>241</v>
      </c>
      <c r="AC139" s="245" t="s">
        <v>241</v>
      </c>
      <c r="AD139" s="245" t="s">
        <v>241</v>
      </c>
      <c r="AE139" s="245" t="s">
        <v>241</v>
      </c>
      <c r="AF139" s="245" t="s">
        <v>241</v>
      </c>
      <c r="AG139" s="245" t="s">
        <v>241</v>
      </c>
      <c r="AH139" s="245" t="s">
        <v>241</v>
      </c>
      <c r="AI139" s="245" t="s">
        <v>241</v>
      </c>
      <c r="AJ139" s="245" t="s">
        <v>241</v>
      </c>
      <c r="AK139" s="245" t="s">
        <v>241</v>
      </c>
      <c r="AL139" s="268" t="s">
        <v>492</v>
      </c>
      <c r="AM139" s="249">
        <f>AN139*(F139*0.98)</f>
        <v>14291.34</v>
      </c>
      <c r="AN139" s="286">
        <v>1</v>
      </c>
      <c r="AO139" s="249">
        <f>AM139*H139</f>
        <v>272035656.89999998</v>
      </c>
      <c r="AP139" s="245" t="s">
        <v>241</v>
      </c>
      <c r="AQ139" s="245" t="s">
        <v>241</v>
      </c>
      <c r="AR139" s="245" t="s">
        <v>241</v>
      </c>
      <c r="AS139" s="245" t="s">
        <v>241</v>
      </c>
      <c r="AT139" s="245" t="s">
        <v>241</v>
      </c>
      <c r="AU139" s="245" t="s">
        <v>241</v>
      </c>
      <c r="AV139" s="245" t="s">
        <v>241</v>
      </c>
      <c r="AW139" s="245" t="s">
        <v>241</v>
      </c>
      <c r="AX139" s="285" t="s">
        <v>493</v>
      </c>
      <c r="AY139" s="247">
        <f>R139</f>
        <v>290</v>
      </c>
      <c r="AZ139" s="243">
        <f>AY139/($F139*0.98)</f>
        <v>2.0292009006853101E-2</v>
      </c>
      <c r="BA139" s="247">
        <f>T139</f>
        <v>5526843</v>
      </c>
      <c r="BB139" s="245" t="s">
        <v>241</v>
      </c>
      <c r="BC139" s="245" t="s">
        <v>241</v>
      </c>
      <c r="BD139" s="245" t="s">
        <v>241</v>
      </c>
      <c r="BE139" s="245" t="s">
        <v>241</v>
      </c>
      <c r="BF139" s="245" t="s">
        <v>241</v>
      </c>
      <c r="BG139" s="245" t="s">
        <v>241</v>
      </c>
      <c r="BH139" s="245" t="s">
        <v>241</v>
      </c>
      <c r="BI139" s="245" t="s">
        <v>241</v>
      </c>
      <c r="BJ139" s="266" t="s">
        <v>494</v>
      </c>
      <c r="BK139" s="249">
        <f>R139</f>
        <v>290</v>
      </c>
      <c r="BL139" s="249">
        <f>S139</f>
        <v>2.0292009006853462E-2</v>
      </c>
      <c r="BM139" s="249">
        <f>T139</f>
        <v>5526843</v>
      </c>
      <c r="BN139" s="249" t="s">
        <v>241</v>
      </c>
      <c r="BO139" s="249" t="s">
        <v>241</v>
      </c>
      <c r="BP139" s="249" t="s">
        <v>241</v>
      </c>
      <c r="BQ139" s="249" t="s">
        <v>241</v>
      </c>
      <c r="BR139" s="249" t="s">
        <v>241</v>
      </c>
      <c r="BS139" s="249" t="s">
        <v>241</v>
      </c>
      <c r="BT139" s="249" t="s">
        <v>241</v>
      </c>
      <c r="BU139" s="249" t="s">
        <v>241</v>
      </c>
      <c r="BV139" s="266" t="s">
        <v>494</v>
      </c>
      <c r="BW139" s="249">
        <f>R139</f>
        <v>290</v>
      </c>
      <c r="BX139" s="249">
        <f>S139</f>
        <v>2.0292009006853462E-2</v>
      </c>
      <c r="BY139" s="249">
        <f>T139</f>
        <v>5526843</v>
      </c>
      <c r="BZ139" s="249" t="s">
        <v>241</v>
      </c>
      <c r="CA139" s="249" t="s">
        <v>241</v>
      </c>
      <c r="CB139" s="249" t="s">
        <v>241</v>
      </c>
      <c r="CC139" s="249" t="s">
        <v>241</v>
      </c>
      <c r="CD139" s="249" t="s">
        <v>241</v>
      </c>
      <c r="CE139" s="249" t="s">
        <v>241</v>
      </c>
      <c r="CF139" s="249" t="s">
        <v>241</v>
      </c>
      <c r="CG139" s="249" t="s">
        <v>241</v>
      </c>
      <c r="CH139" s="243">
        <f>IF(ISNA(VLOOKUP($B139,[76]Sheet3!$B:$H,6,FALSE)),0,((VLOOKUP($B139,[76]Sheet3!$B:$H,6,FALSE))))</f>
        <v>27318</v>
      </c>
      <c r="CI139" s="243">
        <f t="shared" si="133"/>
        <v>1.8732771034766509</v>
      </c>
      <c r="CJ139" s="243">
        <f>IF(ISNA(VLOOKUP($B139,[76]Sheet3!$B:$H,7,FALSE)),0,((VLOOKUP($B139,[76]Sheet3!$B:$H,7,FALSE))))</f>
        <v>273707437</v>
      </c>
      <c r="CK139" s="244">
        <f t="shared" si="139"/>
        <v>0.3353779173586201</v>
      </c>
      <c r="CL139" s="249" t="s">
        <v>241</v>
      </c>
      <c r="CM139" s="249">
        <f t="shared" si="156"/>
        <v>0</v>
      </c>
      <c r="CN139" s="249">
        <v>0</v>
      </c>
      <c r="CO139" s="249">
        <f t="shared" si="157"/>
        <v>0</v>
      </c>
      <c r="CP139" s="249" t="s">
        <v>241</v>
      </c>
      <c r="CQ139" s="250">
        <f t="shared" si="146"/>
        <v>0</v>
      </c>
      <c r="CR139" s="249">
        <v>0</v>
      </c>
      <c r="CS139" s="251">
        <f t="shared" si="147"/>
        <v>0</v>
      </c>
      <c r="CT139" s="249" t="s">
        <v>241</v>
      </c>
      <c r="CU139" s="252">
        <f t="shared" si="148"/>
        <v>0</v>
      </c>
      <c r="CV139" s="249">
        <v>0</v>
      </c>
      <c r="CW139" s="253">
        <f t="shared" si="149"/>
        <v>0</v>
      </c>
      <c r="CX139" s="243">
        <f>IF(ISNA(VLOOKUP($B139,'[77]Jan- Mei'!$B:$F,4,FALSE)),0,((VLOOKUP($B139,'[77]Jan- Mei'!$B:$F,4,FALSE))))</f>
        <v>55813</v>
      </c>
      <c r="CY139" s="243">
        <f t="shared" si="150"/>
        <v>3.8272646231913874</v>
      </c>
      <c r="CZ139" s="243">
        <f>IF(ISNA(VLOOKUP($B139,'[77]Jan- Mei'!$B:$F,5,FALSE)),0,((VLOOKUP($B139,'[77]Jan- Mei'!$B:$F,5,FALSE))))</f>
        <v>1062400455</v>
      </c>
      <c r="DA139" s="243" t="e">
        <f>IF(ISNA(VLOOKUP($B139,#REF!,6,FALSE)),0,((VLOOKUP($B139,#REF!,6,FALSE))))</f>
        <v>#REF!</v>
      </c>
      <c r="DB139" s="243" t="e">
        <f t="shared" si="151"/>
        <v>#REF!</v>
      </c>
      <c r="DC139" s="243" t="e">
        <f>IF(ISNA(VLOOKUP($B139,#REF!,7,FALSE)),0,((VLOOKUP($B139,#REF!,7,FALSE))))</f>
        <v>#REF!</v>
      </c>
      <c r="DD139" s="244" t="e">
        <f t="shared" si="140"/>
        <v>#REF!</v>
      </c>
      <c r="DE139" s="254" t="str">
        <f>IF(ISNA(VLOOKUP($B139,'[78]REAL SD BULAN'!$B:$AD,18,FALSE)),0,((VLOOKUP($B139,'[78]REAL SD BULAN'!$B:$AD,18,FALSE))))</f>
        <v>-</v>
      </c>
      <c r="DF139" s="249">
        <f>IF(ISNA(VLOOKUP($B139,'[78]REAL SD BULAN'!$B:$AD,19,FALSE)),0,((VLOOKUP($B139,'[78]REAL SD BULAN'!$B:$AD,19,FALSE))))</f>
        <v>0</v>
      </c>
      <c r="DG139" s="249">
        <f>IF(ISNA(VLOOKUP($B139,'[78]REAL SD BULAN'!$B:$AD,20,FALSE)),0,((VLOOKUP($B139,'[78]REAL SD BULAN'!$B:$AD,20,FALSE))))</f>
        <v>0</v>
      </c>
      <c r="DH139" s="249">
        <f>IF(ISNA(VLOOKUP($B139,'[78]REAL SD BULAN'!$B:$AD,21,FALSE)),0,((VLOOKUP($B139,'[78]REAL SD BULAN'!$B:$AD,21,FALSE))))</f>
        <v>0</v>
      </c>
      <c r="DI139" s="266" t="s">
        <v>495</v>
      </c>
      <c r="DJ139" s="249" t="e">
        <f>DK139*F139</f>
        <v>#REF!</v>
      </c>
      <c r="DK139" s="249" t="e">
        <f>CY139-DB139</f>
        <v>#REF!</v>
      </c>
      <c r="DL139" s="249" t="e">
        <f>DJ139*H139</f>
        <v>#REF!</v>
      </c>
      <c r="DM139" s="249" t="s">
        <v>241</v>
      </c>
      <c r="DN139" s="249">
        <f>DO139*CV139</f>
        <v>0</v>
      </c>
      <c r="DO139" s="249">
        <v>0</v>
      </c>
      <c r="DP139" s="249">
        <v>0</v>
      </c>
      <c r="DQ139" s="249" t="s">
        <v>241</v>
      </c>
      <c r="DR139" s="249">
        <f>DS139*CZ139</f>
        <v>0</v>
      </c>
      <c r="DS139" s="249">
        <v>0</v>
      </c>
      <c r="DT139" s="249">
        <v>0</v>
      </c>
      <c r="DU139" s="256">
        <f>IF(ISNA(VLOOKUP($B139,'[79]Evaluasi Pesanan Jan- Feb'!$B:$BG,30,FALSE)),0,((VLOOKUP($B139,'[79]Evaluasi Pesanan Jan- Feb'!$B:$BG,30,FALSE))))</f>
        <v>0</v>
      </c>
      <c r="DV139" s="256">
        <f>IF(ISNA(VLOOKUP($B139,'[79]Evaluasi Pesanan Jan- Feb'!$B:$BG,30,FALSE)),0,((VLOOKUP($B139,'[79]Evaluasi Pesanan Jan- Feb'!$B:$BG,30,FALSE))))</f>
        <v>0</v>
      </c>
    </row>
    <row r="140" spans="1:126" s="224" customFormat="1" ht="42" x14ac:dyDescent="0.2">
      <c r="A140" s="237">
        <f t="shared" si="135"/>
        <v>137</v>
      </c>
      <c r="B140" s="257">
        <v>11000147</v>
      </c>
      <c r="C140" s="404" t="s">
        <v>62</v>
      </c>
      <c r="D140" s="259" t="s">
        <v>236</v>
      </c>
      <c r="E140" s="260">
        <v>100</v>
      </c>
      <c r="F140" s="260">
        <v>6521</v>
      </c>
      <c r="G140" s="241" t="s">
        <v>56</v>
      </c>
      <c r="H140" s="242">
        <v>18016</v>
      </c>
      <c r="I140" s="243">
        <f>IF(ISNA(VLOOKUP($B140,'[74]Pesanan '!$A:$AE,28,FALSE)),0,((VLOOKUP($B140,'[74]Pesanan '!$A:$AE,28,FALSE))))</f>
        <v>129251</v>
      </c>
      <c r="J140" s="243">
        <f t="shared" si="152"/>
        <v>20.225237771845435</v>
      </c>
      <c r="K140" s="243">
        <f>IF(ISNA(VLOOKUP($B140,'[74]Pesanan '!$A:$AE,29,FALSE)),0,((VLOOKUP($B140,'[74]Pesanan '!$A:$AE,29,FALSE))))</f>
        <v>2328586016</v>
      </c>
      <c r="L140" s="243">
        <f>IF(ISNA(VLOOKUP($B140,'[74]Pesanan '!$A:$AE,30,FALSE)),0,((VLOOKUP($B140,'[74]Pesanan '!$A:$AE,30,FALSE))))</f>
        <v>129251</v>
      </c>
      <c r="M140" s="243">
        <f t="shared" si="153"/>
        <v>20.225237771845435</v>
      </c>
      <c r="N140" s="243">
        <f>IF(ISNA(VLOOKUP($B140,'[74]Pesanan '!$A:$AE,31,FALSE)),0,((VLOOKUP($B140,'[74]Pesanan '!$A:$AE,31,FALSE))))</f>
        <v>2328586016</v>
      </c>
      <c r="O140" s="243">
        <f>IF(ISNA(VLOOKUP($B140,'[75]Rekap Realisasi Jan- Okt'!$A:$E,4,FALSE)),0,((VLOOKUP($B140,'[75]Rekap Realisasi Jan- Okt'!$A:$E,4,FALSE))))</f>
        <v>128589</v>
      </c>
      <c r="P140" s="243">
        <f t="shared" si="137"/>
        <v>20.121647800356151</v>
      </c>
      <c r="Q140" s="243">
        <f>IF(ISNA(VLOOKUP($B140,'[75]Rekap Realisasi Jan- Okt'!$A:$E,5,FALSE)),0,((VLOOKUP($B140,'[75]Rekap Realisasi Jan- Okt'!$A:$E,5,FALSE))))</f>
        <v>2316659424</v>
      </c>
      <c r="R140" s="243">
        <f t="shared" si="155"/>
        <v>662</v>
      </c>
      <c r="S140" s="243">
        <f t="shared" si="155"/>
        <v>0.10358997148928495</v>
      </c>
      <c r="T140" s="243">
        <f t="shared" si="155"/>
        <v>11926592</v>
      </c>
      <c r="U140" s="244">
        <f t="shared" si="158"/>
        <v>0.99487818276067497</v>
      </c>
      <c r="V140" s="243">
        <f t="shared" si="96"/>
        <v>662</v>
      </c>
      <c r="W140" s="243">
        <f t="shared" si="97"/>
        <v>0.10358997148928495</v>
      </c>
      <c r="X140" s="243">
        <f t="shared" si="98"/>
        <v>11926592</v>
      </c>
      <c r="Y140" s="244">
        <f t="shared" si="154"/>
        <v>0.99487818276067497</v>
      </c>
      <c r="Z140" s="245" t="s">
        <v>241</v>
      </c>
      <c r="AA140" s="245" t="s">
        <v>241</v>
      </c>
      <c r="AB140" s="245" t="s">
        <v>241</v>
      </c>
      <c r="AC140" s="245" t="s">
        <v>241</v>
      </c>
      <c r="AD140" s="245" t="s">
        <v>241</v>
      </c>
      <c r="AE140" s="245" t="s">
        <v>241</v>
      </c>
      <c r="AF140" s="245" t="s">
        <v>241</v>
      </c>
      <c r="AG140" s="245" t="s">
        <v>241</v>
      </c>
      <c r="AH140" s="245" t="s">
        <v>241</v>
      </c>
      <c r="AI140" s="245" t="s">
        <v>241</v>
      </c>
      <c r="AJ140" s="245" t="s">
        <v>241</v>
      </c>
      <c r="AK140" s="245" t="s">
        <v>241</v>
      </c>
      <c r="AL140" s="245" t="s">
        <v>241</v>
      </c>
      <c r="AM140" s="245" t="s">
        <v>241</v>
      </c>
      <c r="AN140" s="245" t="s">
        <v>241</v>
      </c>
      <c r="AO140" s="245" t="s">
        <v>241</v>
      </c>
      <c r="AP140" s="245" t="s">
        <v>241</v>
      </c>
      <c r="AQ140" s="245" t="s">
        <v>241</v>
      </c>
      <c r="AR140" s="245" t="s">
        <v>241</v>
      </c>
      <c r="AS140" s="245" t="s">
        <v>241</v>
      </c>
      <c r="AT140" s="245" t="s">
        <v>241</v>
      </c>
      <c r="AU140" s="245" t="s">
        <v>241</v>
      </c>
      <c r="AV140" s="245" t="s">
        <v>241</v>
      </c>
      <c r="AW140" s="245" t="s">
        <v>241</v>
      </c>
      <c r="AX140" s="245" t="s">
        <v>241</v>
      </c>
      <c r="AY140" s="245" t="s">
        <v>241</v>
      </c>
      <c r="AZ140" s="245" t="s">
        <v>241</v>
      </c>
      <c r="BA140" s="245" t="s">
        <v>241</v>
      </c>
      <c r="BB140" s="245" t="s">
        <v>241</v>
      </c>
      <c r="BC140" s="245" t="s">
        <v>241</v>
      </c>
      <c r="BD140" s="245" t="s">
        <v>241</v>
      </c>
      <c r="BE140" s="245" t="s">
        <v>241</v>
      </c>
      <c r="BF140" s="245" t="s">
        <v>241</v>
      </c>
      <c r="BG140" s="245" t="s">
        <v>241</v>
      </c>
      <c r="BH140" s="245" t="s">
        <v>241</v>
      </c>
      <c r="BI140" s="245" t="s">
        <v>241</v>
      </c>
      <c r="BJ140" s="249" t="s">
        <v>241</v>
      </c>
      <c r="BK140" s="249" t="s">
        <v>241</v>
      </c>
      <c r="BL140" s="249" t="s">
        <v>241</v>
      </c>
      <c r="BM140" s="249" t="s">
        <v>241</v>
      </c>
      <c r="BN140" s="249" t="s">
        <v>241</v>
      </c>
      <c r="BO140" s="249" t="s">
        <v>241</v>
      </c>
      <c r="BP140" s="249" t="s">
        <v>241</v>
      </c>
      <c r="BQ140" s="249" t="s">
        <v>241</v>
      </c>
      <c r="BR140" s="248" t="s">
        <v>249</v>
      </c>
      <c r="BS140" s="252">
        <f>R140</f>
        <v>662</v>
      </c>
      <c r="BT140" s="252">
        <f>S140</f>
        <v>0.10358997148928495</v>
      </c>
      <c r="BU140" s="252">
        <f>T140</f>
        <v>11926592</v>
      </c>
      <c r="BV140" s="249" t="s">
        <v>241</v>
      </c>
      <c r="BW140" s="249" t="s">
        <v>241</v>
      </c>
      <c r="BX140" s="249" t="s">
        <v>241</v>
      </c>
      <c r="BY140" s="249" t="s">
        <v>241</v>
      </c>
      <c r="BZ140" s="249" t="s">
        <v>241</v>
      </c>
      <c r="CA140" s="249" t="s">
        <v>241</v>
      </c>
      <c r="CB140" s="249" t="s">
        <v>241</v>
      </c>
      <c r="CC140" s="249" t="s">
        <v>241</v>
      </c>
      <c r="CD140" s="248" t="s">
        <v>249</v>
      </c>
      <c r="CE140" s="249">
        <f>R140</f>
        <v>662</v>
      </c>
      <c r="CF140" s="249">
        <f>S140</f>
        <v>0.10358997148928495</v>
      </c>
      <c r="CG140" s="249">
        <f>T140</f>
        <v>11926592</v>
      </c>
      <c r="CH140" s="243">
        <f>IF(ISNA(VLOOKUP($B140,[76]Sheet3!$B:$H,6,FALSE)),0,((VLOOKUP($B140,[76]Sheet3!$B:$H,6,FALSE))))</f>
        <v>4578</v>
      </c>
      <c r="CI140" s="243">
        <f t="shared" si="133"/>
        <v>0.70203956448397487</v>
      </c>
      <c r="CJ140" s="243">
        <f>IF(ISNA(VLOOKUP($B140,[76]Sheet3!$B:$H,7,FALSE)),0,((VLOOKUP($B140,[76]Sheet3!$B:$H,7,FALSE))))</f>
        <v>82477248</v>
      </c>
      <c r="CK140" s="244">
        <f t="shared" si="139"/>
        <v>3.5419455168625387E-2</v>
      </c>
      <c r="CL140" s="249" t="s">
        <v>241</v>
      </c>
      <c r="CM140" s="249">
        <f t="shared" si="156"/>
        <v>0</v>
      </c>
      <c r="CN140" s="244"/>
      <c r="CO140" s="249">
        <f t="shared" si="157"/>
        <v>0</v>
      </c>
      <c r="CP140" s="263" t="s">
        <v>250</v>
      </c>
      <c r="CQ140" s="250">
        <f t="shared" si="146"/>
        <v>127310.77551020408</v>
      </c>
      <c r="CR140" s="251">
        <f>M140-CI140</f>
        <v>19.52319820736146</v>
      </c>
      <c r="CS140" s="251">
        <f t="shared" si="147"/>
        <v>2293630931.5918369</v>
      </c>
      <c r="CT140" s="249" t="s">
        <v>241</v>
      </c>
      <c r="CU140" s="252">
        <f t="shared" si="148"/>
        <v>0</v>
      </c>
      <c r="CV140" s="250">
        <v>0</v>
      </c>
      <c r="CW140" s="253">
        <f t="shared" si="149"/>
        <v>0</v>
      </c>
      <c r="CX140" s="243">
        <f>IF(ISNA(VLOOKUP($B140,'[77]Jan- Mei'!$B:$F,4,FALSE)),0,((VLOOKUP($B140,'[77]Jan- Mei'!$B:$F,4,FALSE))))</f>
        <v>55478</v>
      </c>
      <c r="CY140" s="243">
        <f t="shared" si="150"/>
        <v>8.5075908602975012</v>
      </c>
      <c r="CZ140" s="243">
        <f>IF(ISNA(VLOOKUP($B140,'[77]Jan- Mei'!$B:$F,5,FALSE)),0,((VLOOKUP($B140,'[77]Jan- Mei'!$B:$F,5,FALSE))))</f>
        <v>999491648</v>
      </c>
      <c r="DA140" s="243" t="e">
        <f>IF(ISNA(VLOOKUP($B140,#REF!,6,FALSE)),0,((VLOOKUP($B140,#REF!,6,FALSE))))</f>
        <v>#REF!</v>
      </c>
      <c r="DB140" s="243" t="e">
        <f t="shared" si="151"/>
        <v>#REF!</v>
      </c>
      <c r="DC140" s="243" t="e">
        <f>IF(ISNA(VLOOKUP($B140,#REF!,7,FALSE)),0,((VLOOKUP($B140,#REF!,7,FALSE))))</f>
        <v>#REF!</v>
      </c>
      <c r="DD140" s="244" t="e">
        <f t="shared" si="140"/>
        <v>#REF!</v>
      </c>
      <c r="DE140" s="254" t="str">
        <f>IF(ISNA(VLOOKUP($B140,'[78]REAL SD BULAN'!$B:$AD,18,FALSE)),0,((VLOOKUP($B140,'[78]REAL SD BULAN'!$B:$AD,18,FALSE))))</f>
        <v>-</v>
      </c>
      <c r="DF140" s="249">
        <f>IF(ISNA(VLOOKUP($B140,'[78]REAL SD BULAN'!$B:$AD,19,FALSE)),0,((VLOOKUP($B140,'[78]REAL SD BULAN'!$B:$AD,19,FALSE))))</f>
        <v>0</v>
      </c>
      <c r="DG140" s="249">
        <f>IF(ISNA(VLOOKUP($B140,'[78]REAL SD BULAN'!$B:$AD,20,FALSE)),0,((VLOOKUP($B140,'[78]REAL SD BULAN'!$B:$AD,20,FALSE))))</f>
        <v>0</v>
      </c>
      <c r="DH140" s="249">
        <f>IF(ISNA(VLOOKUP($B140,'[78]REAL SD BULAN'!$B:$AD,21,FALSE)),0,((VLOOKUP($B140,'[78]REAL SD BULAN'!$B:$AD,21,FALSE))))</f>
        <v>0</v>
      </c>
      <c r="DI140" s="249" t="s">
        <v>241</v>
      </c>
      <c r="DJ140" s="249" t="s">
        <v>241</v>
      </c>
      <c r="DK140" s="244" t="s">
        <v>241</v>
      </c>
      <c r="DL140" s="249" t="s">
        <v>241</v>
      </c>
      <c r="DM140" s="263" t="s">
        <v>251</v>
      </c>
      <c r="DN140" s="250" t="e">
        <f>DO140*F140</f>
        <v>#REF!</v>
      </c>
      <c r="DO140" s="251" t="e">
        <f>CY140-DB140</f>
        <v>#REF!</v>
      </c>
      <c r="DP140" s="251" t="e">
        <f>DN140*H140</f>
        <v>#REF!</v>
      </c>
      <c r="DQ140" s="249" t="s">
        <v>241</v>
      </c>
      <c r="DR140" s="252">
        <f>DS140*CR140</f>
        <v>0</v>
      </c>
      <c r="DS140" s="250">
        <v>0</v>
      </c>
      <c r="DT140" s="255" t="s">
        <v>241</v>
      </c>
      <c r="DU140" s="269" t="str">
        <f>IF(ISNA(VLOOKUP($B140,'[79]Evaluasi Pesanan Jan- Feb'!$B:$BG,30,FALSE)),0,((VLOOKUP($B140,'[79]Evaluasi Pesanan Jan- Feb'!$B:$BG,30,FALSE))))</f>
        <v xml:space="preserve">Adanya Hold dari Tim SC karena Stok NDC Tinggi </v>
      </c>
      <c r="DV140" s="269" t="str">
        <f>IF(ISNA(VLOOKUP($B140,'[79]Evaluasi Pesanan Jan- Feb'!$B:$BG,41,FALSE)),0,((VLOOKUP($B140,'[79]Evaluasi Pesanan Jan- Feb'!$B:$BG,41,FALSE))))</f>
        <v xml:space="preserve">Proses baru akan dilakukan di bulan maret setelah adanya permintaan kembali pada saat rapat Demand Supply </v>
      </c>
    </row>
    <row r="141" spans="1:126" s="224" customFormat="1" ht="42" x14ac:dyDescent="0.2">
      <c r="A141" s="237">
        <f t="shared" si="135"/>
        <v>138</v>
      </c>
      <c r="B141" s="296">
        <v>11002047</v>
      </c>
      <c r="C141" s="418" t="s">
        <v>347</v>
      </c>
      <c r="D141" s="259" t="s">
        <v>346</v>
      </c>
      <c r="E141" s="260">
        <v>20</v>
      </c>
      <c r="F141" s="260">
        <v>22727</v>
      </c>
      <c r="G141" s="241" t="s">
        <v>56</v>
      </c>
      <c r="H141" s="242">
        <v>10472</v>
      </c>
      <c r="I141" s="243">
        <f>IF(ISNA(VLOOKUP($B141,'[74]Pesanan '!$A:$AE,28,FALSE)),0,((VLOOKUP($B141,'[74]Pesanan '!$A:$AE,28,FALSE))))</f>
        <v>21185</v>
      </c>
      <c r="J141" s="243">
        <f t="shared" si="152"/>
        <v>0.95117467940227529</v>
      </c>
      <c r="K141" s="243">
        <f>IF(ISNA(VLOOKUP($B141,'[74]Pesanan '!$A:$AE,29,FALSE)),0,((VLOOKUP($B141,'[74]Pesanan '!$A:$AE,29,FALSE))))</f>
        <v>221849320</v>
      </c>
      <c r="L141" s="243">
        <f>IF(ISNA(VLOOKUP($B141,'[74]Pesanan '!$A:$AE,30,FALSE)),0,((VLOOKUP($B141,'[74]Pesanan '!$A:$AE,30,FALSE))))</f>
        <v>21185</v>
      </c>
      <c r="M141" s="243">
        <f t="shared" si="153"/>
        <v>0.95117467940227529</v>
      </c>
      <c r="N141" s="243">
        <f>IF(ISNA(VLOOKUP($B141,'[74]Pesanan '!$A:$AE,31,FALSE)),0,((VLOOKUP($B141,'[74]Pesanan '!$A:$AE,31,FALSE))))</f>
        <v>221849320</v>
      </c>
      <c r="O141" s="243">
        <f>IF(ISNA(VLOOKUP($B141,'[75]Rekap Realisasi Jan- Okt'!$A:$E,4,FALSE)),0,((VLOOKUP($B141,'[75]Rekap Realisasi Jan- Okt'!$A:$E,4,FALSE))))</f>
        <v>21151</v>
      </c>
      <c r="P141" s="243">
        <f t="shared" si="137"/>
        <v>0.94964813047144325</v>
      </c>
      <c r="Q141" s="243">
        <f>IF(ISNA(VLOOKUP($B141,'[75]Rekap Realisasi Jan- Okt'!$A:$E,5,FALSE)),0,((VLOOKUP($B141,'[75]Rekap Realisasi Jan- Okt'!$A:$E,5,FALSE))))</f>
        <v>221493272</v>
      </c>
      <c r="R141" s="243">
        <v>0</v>
      </c>
      <c r="S141" s="243">
        <v>0</v>
      </c>
      <c r="T141" s="243">
        <v>0</v>
      </c>
      <c r="U141" s="244">
        <f t="shared" si="158"/>
        <v>0.99839509086617895</v>
      </c>
      <c r="V141" s="243">
        <f t="shared" si="96"/>
        <v>34</v>
      </c>
      <c r="W141" s="243">
        <f t="shared" si="97"/>
        <v>1.526548930832039E-3</v>
      </c>
      <c r="X141" s="243">
        <f t="shared" si="98"/>
        <v>356048</v>
      </c>
      <c r="Y141" s="244">
        <f t="shared" si="154"/>
        <v>0.99839509086617895</v>
      </c>
      <c r="Z141" s="245" t="s">
        <v>241</v>
      </c>
      <c r="AA141" s="245" t="s">
        <v>241</v>
      </c>
      <c r="AB141" s="245" t="s">
        <v>241</v>
      </c>
      <c r="AC141" s="245" t="s">
        <v>241</v>
      </c>
      <c r="AD141" s="245" t="s">
        <v>241</v>
      </c>
      <c r="AE141" s="245" t="s">
        <v>241</v>
      </c>
      <c r="AF141" s="245" t="s">
        <v>241</v>
      </c>
      <c r="AG141" s="245" t="s">
        <v>241</v>
      </c>
      <c r="AH141" s="245" t="s">
        <v>241</v>
      </c>
      <c r="AI141" s="245" t="s">
        <v>241</v>
      </c>
      <c r="AJ141" s="245" t="s">
        <v>241</v>
      </c>
      <c r="AK141" s="245" t="s">
        <v>241</v>
      </c>
      <c r="AL141" s="245" t="s">
        <v>241</v>
      </c>
      <c r="AM141" s="245" t="s">
        <v>241</v>
      </c>
      <c r="AN141" s="245" t="s">
        <v>241</v>
      </c>
      <c r="AO141" s="245" t="s">
        <v>241</v>
      </c>
      <c r="AP141" s="245" t="s">
        <v>241</v>
      </c>
      <c r="AQ141" s="245" t="s">
        <v>241</v>
      </c>
      <c r="AR141" s="245" t="s">
        <v>241</v>
      </c>
      <c r="AS141" s="245" t="s">
        <v>241</v>
      </c>
      <c r="AT141" s="245" t="s">
        <v>241</v>
      </c>
      <c r="AU141" s="245" t="s">
        <v>241</v>
      </c>
      <c r="AV141" s="245" t="s">
        <v>241</v>
      </c>
      <c r="AW141" s="245" t="s">
        <v>241</v>
      </c>
      <c r="AX141" s="245" t="s">
        <v>241</v>
      </c>
      <c r="AY141" s="245" t="s">
        <v>241</v>
      </c>
      <c r="AZ141" s="245" t="s">
        <v>241</v>
      </c>
      <c r="BA141" s="245" t="s">
        <v>241</v>
      </c>
      <c r="BB141" s="245" t="s">
        <v>241</v>
      </c>
      <c r="BC141" s="245" t="s">
        <v>241</v>
      </c>
      <c r="BD141" s="245" t="s">
        <v>241</v>
      </c>
      <c r="BE141" s="245" t="s">
        <v>241</v>
      </c>
      <c r="BF141" s="245" t="s">
        <v>241</v>
      </c>
      <c r="BG141" s="245" t="s">
        <v>241</v>
      </c>
      <c r="BH141" s="245" t="s">
        <v>241</v>
      </c>
      <c r="BI141" s="245" t="s">
        <v>241</v>
      </c>
      <c r="BJ141" s="249" t="s">
        <v>241</v>
      </c>
      <c r="BK141" s="249" t="s">
        <v>241</v>
      </c>
      <c r="BL141" s="249" t="s">
        <v>241</v>
      </c>
      <c r="BM141" s="249" t="s">
        <v>241</v>
      </c>
      <c r="BN141" s="249" t="s">
        <v>241</v>
      </c>
      <c r="BO141" s="249" t="s">
        <v>241</v>
      </c>
      <c r="BP141" s="249" t="s">
        <v>241</v>
      </c>
      <c r="BQ141" s="249" t="s">
        <v>241</v>
      </c>
      <c r="BR141" s="249" t="s">
        <v>241</v>
      </c>
      <c r="BS141" s="249" t="s">
        <v>241</v>
      </c>
      <c r="BT141" s="249" t="s">
        <v>241</v>
      </c>
      <c r="BU141" s="249" t="s">
        <v>241</v>
      </c>
      <c r="BV141" s="249" t="s">
        <v>241</v>
      </c>
      <c r="BW141" s="249" t="s">
        <v>241</v>
      </c>
      <c r="BX141" s="249" t="s">
        <v>241</v>
      </c>
      <c r="BY141" s="249" t="s">
        <v>241</v>
      </c>
      <c r="BZ141" s="248" t="s">
        <v>348</v>
      </c>
      <c r="CA141" s="250">
        <f>R141</f>
        <v>0</v>
      </c>
      <c r="CB141" s="250">
        <f>S141</f>
        <v>0</v>
      </c>
      <c r="CC141" s="250">
        <f>T141</f>
        <v>0</v>
      </c>
      <c r="CD141" s="249" t="s">
        <v>241</v>
      </c>
      <c r="CE141" s="249" t="s">
        <v>241</v>
      </c>
      <c r="CF141" s="249" t="s">
        <v>241</v>
      </c>
      <c r="CG141" s="249" t="s">
        <v>241</v>
      </c>
      <c r="CH141" s="243">
        <f>IF(ISNA(VLOOKUP($B141,[76]Sheet3!$B:$H,6,FALSE)),0,((VLOOKUP($B141,[76]Sheet3!$B:$H,6,FALSE))))</f>
        <v>8646</v>
      </c>
      <c r="CI141" s="243">
        <f t="shared" si="133"/>
        <v>0.38042856514278173</v>
      </c>
      <c r="CJ141" s="243">
        <f>IF(ISNA(VLOOKUP($B141,[76]Sheet3!$B:$H,7,FALSE)),0,((VLOOKUP($B141,[76]Sheet3!$B:$H,7,FALSE))))</f>
        <v>90540912</v>
      </c>
      <c r="CK141" s="244">
        <f t="shared" si="139"/>
        <v>0.40811895208874205</v>
      </c>
      <c r="CL141" s="249" t="s">
        <v>241</v>
      </c>
      <c r="CM141" s="249">
        <f t="shared" si="156"/>
        <v>0</v>
      </c>
      <c r="CN141" s="249">
        <v>0</v>
      </c>
      <c r="CO141" s="249">
        <f t="shared" si="157"/>
        <v>0</v>
      </c>
      <c r="CP141" s="249" t="s">
        <v>241</v>
      </c>
      <c r="CQ141" s="250">
        <f t="shared" si="146"/>
        <v>0</v>
      </c>
      <c r="CR141" s="249">
        <v>0</v>
      </c>
      <c r="CS141" s="251">
        <f t="shared" si="147"/>
        <v>0</v>
      </c>
      <c r="CT141" s="266"/>
      <c r="CU141" s="252">
        <f t="shared" si="148"/>
        <v>0</v>
      </c>
      <c r="CV141" s="249">
        <v>0</v>
      </c>
      <c r="CW141" s="253">
        <f t="shared" si="149"/>
        <v>0</v>
      </c>
      <c r="CX141" s="243">
        <f>IF(ISNA(VLOOKUP($B141,'[77]Jan- Mei'!$B:$F,4,FALSE)),0,((VLOOKUP($B141,'[77]Jan- Mei'!$B:$F,4,FALSE))))</f>
        <v>12646</v>
      </c>
      <c r="CY141" s="243">
        <f t="shared" si="150"/>
        <v>0.556430677168126</v>
      </c>
      <c r="CZ141" s="243">
        <f>IF(ISNA(VLOOKUP($B141,'[77]Jan- Mei'!$B:$F,5,FALSE)),0,((VLOOKUP($B141,'[77]Jan- Mei'!$B:$F,5,FALSE))))</f>
        <v>132428912</v>
      </c>
      <c r="DA141" s="243" t="e">
        <f>IF(ISNA(VLOOKUP($B141,#REF!,6,FALSE)),0,((VLOOKUP($B141,#REF!,6,FALSE))))</f>
        <v>#REF!</v>
      </c>
      <c r="DB141" s="243" t="e">
        <f t="shared" si="151"/>
        <v>#REF!</v>
      </c>
      <c r="DC141" s="243" t="e">
        <f>IF(ISNA(VLOOKUP($B141,#REF!,7,FALSE)),0,((VLOOKUP($B141,#REF!,7,FALSE))))</f>
        <v>#REF!</v>
      </c>
      <c r="DD141" s="244" t="e">
        <f t="shared" si="140"/>
        <v>#REF!</v>
      </c>
      <c r="DE141" s="254" t="str">
        <f>IF(ISNA(VLOOKUP($B141,'[78]REAL SD BULAN'!$B:$AD,18,FALSE)),0,((VLOOKUP($B141,'[78]REAL SD BULAN'!$B:$AD,18,FALSE))))</f>
        <v>-</v>
      </c>
      <c r="DF141" s="249">
        <f>IF(ISNA(VLOOKUP($B141,'[78]REAL SD BULAN'!$B:$AD,19,FALSE)),0,((VLOOKUP($B141,'[78]REAL SD BULAN'!$B:$AD,19,FALSE))))</f>
        <v>0</v>
      </c>
      <c r="DG141" s="249">
        <f>IF(ISNA(VLOOKUP($B141,'[78]REAL SD BULAN'!$B:$AD,20,FALSE)),0,((VLOOKUP($B141,'[78]REAL SD BULAN'!$B:$AD,20,FALSE))))</f>
        <v>0</v>
      </c>
      <c r="DH141" s="249">
        <f>IF(ISNA(VLOOKUP($B141,'[78]REAL SD BULAN'!$B:$AD,21,FALSE)),0,((VLOOKUP($B141,'[78]REAL SD BULAN'!$B:$AD,21,FALSE))))</f>
        <v>0</v>
      </c>
      <c r="DI141" s="249" t="s">
        <v>241</v>
      </c>
      <c r="DJ141" s="249">
        <f>DK141*CR141</f>
        <v>0</v>
      </c>
      <c r="DK141" s="249">
        <v>0</v>
      </c>
      <c r="DL141" s="249">
        <f>DJ141*CT141</f>
        <v>0</v>
      </c>
      <c r="DM141" s="266" t="s">
        <v>349</v>
      </c>
      <c r="DN141" s="250" t="e">
        <f>DO141*F141</f>
        <v>#REF!</v>
      </c>
      <c r="DO141" s="251" t="e">
        <f>CY141-DB141</f>
        <v>#REF!</v>
      </c>
      <c r="DP141" s="251" t="e">
        <f>DN141*H141</f>
        <v>#REF!</v>
      </c>
      <c r="DQ141" s="249" t="s">
        <v>241</v>
      </c>
      <c r="DR141" s="249">
        <f>DS141*CZ141</f>
        <v>0</v>
      </c>
      <c r="DS141" s="249">
        <v>0</v>
      </c>
      <c r="DT141" s="249" t="s">
        <v>241</v>
      </c>
      <c r="DU141" s="256">
        <f>IF(ISNA(VLOOKUP($B141,'[79]Evaluasi Pesanan Jan- Feb'!$B:$BG,30,FALSE)),0,((VLOOKUP($B141,'[79]Evaluasi Pesanan Jan- Feb'!$B:$BG,30,FALSE))))</f>
        <v>0</v>
      </c>
      <c r="DV141" s="256">
        <f>IF(ISNA(VLOOKUP($B141,'[79]Evaluasi Pesanan Jan- Feb'!$B:$BG,30,FALSE)),0,((VLOOKUP($B141,'[79]Evaluasi Pesanan Jan- Feb'!$B:$BG,30,FALSE))))</f>
        <v>0</v>
      </c>
    </row>
    <row r="142" spans="1:126" s="224" customFormat="1" ht="28" x14ac:dyDescent="0.2">
      <c r="A142" s="237">
        <f t="shared" si="135"/>
        <v>139</v>
      </c>
      <c r="B142" s="265">
        <v>11001980</v>
      </c>
      <c r="C142" s="405" t="s">
        <v>550</v>
      </c>
      <c r="D142" s="280" t="s">
        <v>346</v>
      </c>
      <c r="E142" s="272">
        <v>1</v>
      </c>
      <c r="F142" s="240">
        <v>12500</v>
      </c>
      <c r="G142" s="281" t="s">
        <v>252</v>
      </c>
      <c r="H142" s="242">
        <v>10527</v>
      </c>
      <c r="I142" s="243">
        <f>IF(ISNA(VLOOKUP($B142,'[74]Pesanan '!$A:$AE,28,FALSE)),0,((VLOOKUP($B142,'[74]Pesanan '!$A:$AE,28,FALSE))))</f>
        <v>37195</v>
      </c>
      <c r="J142" s="243">
        <f t="shared" si="152"/>
        <v>3.0363265306122451</v>
      </c>
      <c r="K142" s="243">
        <f>IF(ISNA(VLOOKUP($B142,'[74]Pesanan '!$A:$AE,29,FALSE)),0,((VLOOKUP($B142,'[74]Pesanan '!$A:$AE,29,FALSE))))</f>
        <v>391551765</v>
      </c>
      <c r="L142" s="243">
        <f>IF(ISNA(VLOOKUP($B142,'[74]Pesanan '!$A:$AE,30,FALSE)),0,((VLOOKUP($B142,'[74]Pesanan '!$A:$AE,30,FALSE))))</f>
        <v>37195</v>
      </c>
      <c r="M142" s="243">
        <f t="shared" si="153"/>
        <v>3.0363265306122451</v>
      </c>
      <c r="N142" s="243">
        <f>IF(ISNA(VLOOKUP($B142,'[74]Pesanan '!$A:$AE,31,FALSE)),0,((VLOOKUP($B142,'[74]Pesanan '!$A:$AE,31,FALSE))))</f>
        <v>391551765</v>
      </c>
      <c r="O142" s="243">
        <f>IF(ISNA(VLOOKUP($B142,'[75]Rekap Realisasi Jan- Okt'!$A:$E,4,FALSE)),0,((VLOOKUP($B142,'[75]Rekap Realisasi Jan- Okt'!$A:$E,4,FALSE))))</f>
        <v>37175</v>
      </c>
      <c r="P142" s="243">
        <f t="shared" si="137"/>
        <v>3.0346938775510206</v>
      </c>
      <c r="Q142" s="243">
        <f>IF(ISNA(VLOOKUP($B142,'[75]Rekap Realisasi Jan- Okt'!$A:$E,5,FALSE)),0,((VLOOKUP($B142,'[75]Rekap Realisasi Jan- Okt'!$A:$E,5,FALSE))))</f>
        <v>391341225</v>
      </c>
      <c r="R142" s="243">
        <f t="shared" ref="R142:R163" si="159">L142-O142</f>
        <v>20</v>
      </c>
      <c r="S142" s="243">
        <f t="shared" ref="S142:S163" si="160">M142-P142</f>
        <v>1.6326530612245094E-3</v>
      </c>
      <c r="T142" s="243">
        <f t="shared" ref="T142:T163" si="161">N142-Q142</f>
        <v>210540</v>
      </c>
      <c r="U142" s="244">
        <f t="shared" si="158"/>
        <v>0.9994622933189945</v>
      </c>
      <c r="V142" s="243">
        <f t="shared" si="96"/>
        <v>20</v>
      </c>
      <c r="W142" s="243">
        <f t="shared" si="97"/>
        <v>1.6326530612245094E-3</v>
      </c>
      <c r="X142" s="243">
        <f t="shared" si="98"/>
        <v>210540</v>
      </c>
      <c r="Y142" s="244">
        <f t="shared" si="154"/>
        <v>0.9994622933189945</v>
      </c>
      <c r="Z142" s="244"/>
      <c r="AA142" s="244"/>
      <c r="AB142" s="244"/>
      <c r="AC142" s="244"/>
      <c r="AD142" s="245" t="s">
        <v>241</v>
      </c>
      <c r="AE142" s="245" t="s">
        <v>241</v>
      </c>
      <c r="AF142" s="245" t="s">
        <v>241</v>
      </c>
      <c r="AG142" s="245" t="s">
        <v>241</v>
      </c>
      <c r="AH142" s="245" t="s">
        <v>241</v>
      </c>
      <c r="AI142" s="245" t="s">
        <v>241</v>
      </c>
      <c r="AJ142" s="245" t="s">
        <v>241</v>
      </c>
      <c r="AK142" s="245" t="s">
        <v>241</v>
      </c>
      <c r="AL142" s="244"/>
      <c r="AM142" s="244"/>
      <c r="AN142" s="244"/>
      <c r="AO142" s="244"/>
      <c r="AP142" s="245" t="s">
        <v>241</v>
      </c>
      <c r="AQ142" s="245" t="s">
        <v>241</v>
      </c>
      <c r="AR142" s="245" t="s">
        <v>241</v>
      </c>
      <c r="AS142" s="245" t="s">
        <v>241</v>
      </c>
      <c r="AT142" s="245" t="s">
        <v>241</v>
      </c>
      <c r="AU142" s="245" t="s">
        <v>241</v>
      </c>
      <c r="AV142" s="245" t="s">
        <v>241</v>
      </c>
      <c r="AW142" s="245" t="s">
        <v>241</v>
      </c>
      <c r="AX142" s="245" t="s">
        <v>241</v>
      </c>
      <c r="AY142" s="245" t="s">
        <v>241</v>
      </c>
      <c r="AZ142" s="245" t="s">
        <v>241</v>
      </c>
      <c r="BA142" s="245" t="s">
        <v>241</v>
      </c>
      <c r="BB142" s="248" t="s">
        <v>551</v>
      </c>
      <c r="BC142" s="267">
        <f>R142</f>
        <v>20</v>
      </c>
      <c r="BD142" s="243">
        <f>BC142/($F142*0.98)</f>
        <v>1.6326530612244899E-3</v>
      </c>
      <c r="BE142" s="267">
        <f>T142</f>
        <v>210540</v>
      </c>
      <c r="BF142" s="244"/>
      <c r="BG142" s="244"/>
      <c r="BH142" s="244"/>
      <c r="BI142" s="244"/>
      <c r="BJ142" s="249" t="s">
        <v>241</v>
      </c>
      <c r="BK142" s="249" t="s">
        <v>241</v>
      </c>
      <c r="BL142" s="249" t="s">
        <v>241</v>
      </c>
      <c r="BM142" s="249" t="s">
        <v>241</v>
      </c>
      <c r="BN142" s="249" t="s">
        <v>241</v>
      </c>
      <c r="BO142" s="249" t="s">
        <v>241</v>
      </c>
      <c r="BP142" s="249" t="s">
        <v>241</v>
      </c>
      <c r="BQ142" s="249" t="s">
        <v>241</v>
      </c>
      <c r="BR142" s="249" t="s">
        <v>552</v>
      </c>
      <c r="BS142" s="249">
        <f>F142</f>
        <v>12500</v>
      </c>
      <c r="BT142" s="249" t="str">
        <f>G142</f>
        <v>BT</v>
      </c>
      <c r="BU142" s="249">
        <f>H142</f>
        <v>10527</v>
      </c>
      <c r="BV142" s="249" t="s">
        <v>241</v>
      </c>
      <c r="BW142" s="249" t="s">
        <v>241</v>
      </c>
      <c r="BX142" s="249" t="s">
        <v>241</v>
      </c>
      <c r="BY142" s="249" t="s">
        <v>241</v>
      </c>
      <c r="BZ142" s="249" t="s">
        <v>241</v>
      </c>
      <c r="CA142" s="249" t="s">
        <v>241</v>
      </c>
      <c r="CB142" s="249" t="s">
        <v>241</v>
      </c>
      <c r="CC142" s="249" t="s">
        <v>241</v>
      </c>
      <c r="CD142" s="249" t="s">
        <v>552</v>
      </c>
      <c r="CE142" s="249">
        <f t="shared" ref="CE142:CG143" si="162">R142</f>
        <v>20</v>
      </c>
      <c r="CF142" s="249">
        <f t="shared" si="162"/>
        <v>1.6326530612245094E-3</v>
      </c>
      <c r="CG142" s="249">
        <f t="shared" si="162"/>
        <v>210540</v>
      </c>
      <c r="CH142" s="243">
        <f>IF(ISNA(VLOOKUP($B142,[76]Sheet3!$B:$H,6,FALSE)),0,((VLOOKUP($B142,[76]Sheet3!$B:$H,6,FALSE))))</f>
        <v>0</v>
      </c>
      <c r="CI142" s="243">
        <f t="shared" si="133"/>
        <v>0</v>
      </c>
      <c r="CJ142" s="243">
        <f>IF(ISNA(VLOOKUP($B142,[76]Sheet3!$B:$H,7,FALSE)),0,((VLOOKUP($B142,[76]Sheet3!$B:$H,7,FALSE))))</f>
        <v>0</v>
      </c>
      <c r="CK142" s="244">
        <f t="shared" si="139"/>
        <v>0</v>
      </c>
      <c r="CL142" s="249" t="s">
        <v>241</v>
      </c>
      <c r="CM142" s="249">
        <f t="shared" si="156"/>
        <v>0</v>
      </c>
      <c r="CN142" s="249"/>
      <c r="CO142" s="249">
        <f t="shared" si="157"/>
        <v>0</v>
      </c>
      <c r="CP142" s="249" t="s">
        <v>241</v>
      </c>
      <c r="CQ142" s="250">
        <f t="shared" si="146"/>
        <v>0</v>
      </c>
      <c r="CR142" s="249"/>
      <c r="CS142" s="251">
        <f t="shared" si="147"/>
        <v>0</v>
      </c>
      <c r="CT142" s="249" t="s">
        <v>553</v>
      </c>
      <c r="CU142" s="252">
        <f t="shared" si="148"/>
        <v>37500</v>
      </c>
      <c r="CV142" s="273">
        <v>3</v>
      </c>
      <c r="CW142" s="253">
        <f t="shared" si="149"/>
        <v>394762500</v>
      </c>
      <c r="CX142" s="243">
        <f>IF(ISNA(VLOOKUP($B142,'[77]Jan- Mei'!$B:$F,4,FALSE)),0,((VLOOKUP($B142,'[77]Jan- Mei'!$B:$F,4,FALSE))))</f>
        <v>37195</v>
      </c>
      <c r="CY142" s="243">
        <f t="shared" si="150"/>
        <v>2.9756</v>
      </c>
      <c r="CZ142" s="243">
        <f>IF(ISNA(VLOOKUP($B142,'[77]Jan- Mei'!$B:$F,5,FALSE)),0,((VLOOKUP($B142,'[77]Jan- Mei'!$B:$F,5,FALSE))))</f>
        <v>391551765</v>
      </c>
      <c r="DA142" s="243" t="e">
        <f>IF(ISNA(VLOOKUP($B142,#REF!,6,FALSE)),0,((VLOOKUP($B142,#REF!,6,FALSE))))</f>
        <v>#REF!</v>
      </c>
      <c r="DB142" s="243" t="e">
        <f t="shared" si="151"/>
        <v>#REF!</v>
      </c>
      <c r="DC142" s="243" t="e">
        <f>IF(ISNA(VLOOKUP($B142,#REF!,7,FALSE)),0,((VLOOKUP($B142,#REF!,7,FALSE))))</f>
        <v>#REF!</v>
      </c>
      <c r="DD142" s="244" t="e">
        <f t="shared" si="140"/>
        <v>#REF!</v>
      </c>
      <c r="DE142" s="254" t="str">
        <f>IF(ISNA(VLOOKUP($B142,'[78]REAL SD BULAN'!$B:$AD,18,FALSE)),0,((VLOOKUP($B142,'[78]REAL SD BULAN'!$B:$AD,18,FALSE))))</f>
        <v>-</v>
      </c>
      <c r="DF142" s="249">
        <f>IF(ISNA(VLOOKUP($B142,'[78]REAL SD BULAN'!$B:$AD,19,FALSE)),0,((VLOOKUP($B142,'[78]REAL SD BULAN'!$B:$AD,19,FALSE))))</f>
        <v>0</v>
      </c>
      <c r="DG142" s="249">
        <f>IF(ISNA(VLOOKUP($B142,'[78]REAL SD BULAN'!$B:$AD,20,FALSE)),0,((VLOOKUP($B142,'[78]REAL SD BULAN'!$B:$AD,20,FALSE))))</f>
        <v>0</v>
      </c>
      <c r="DH142" s="249">
        <f>IF(ISNA(VLOOKUP($B142,'[78]REAL SD BULAN'!$B:$AD,21,FALSE)),0,((VLOOKUP($B142,'[78]REAL SD BULAN'!$B:$AD,21,FALSE))))</f>
        <v>0</v>
      </c>
      <c r="DI142" s="249" t="s">
        <v>241</v>
      </c>
      <c r="DJ142" s="249">
        <f>DK142*CR142</f>
        <v>0</v>
      </c>
      <c r="DK142" s="249">
        <v>0</v>
      </c>
      <c r="DL142" s="249">
        <v>0</v>
      </c>
      <c r="DM142" s="249" t="s">
        <v>241</v>
      </c>
      <c r="DN142" s="249">
        <f t="shared" ref="DN142:DN147" si="163">DO142*CV142</f>
        <v>0</v>
      </c>
      <c r="DO142" s="249">
        <v>0</v>
      </c>
      <c r="DP142" s="249">
        <v>0</v>
      </c>
      <c r="DQ142" s="249" t="s">
        <v>553</v>
      </c>
      <c r="DR142" s="252" t="e">
        <f>DS142*F142</f>
        <v>#REF!</v>
      </c>
      <c r="DS142" s="270" t="e">
        <f>CY142-DB142</f>
        <v>#REF!</v>
      </c>
      <c r="DT142" s="271" t="e">
        <f>DR142*H142</f>
        <v>#REF!</v>
      </c>
      <c r="DU142" s="256">
        <f>IF(ISNA(VLOOKUP($B142,'[79]Evaluasi Pesanan Jan- Feb'!$B:$BG,30,FALSE)),0,((VLOOKUP($B142,'[79]Evaluasi Pesanan Jan- Feb'!$B:$BG,30,FALSE))))</f>
        <v>0</v>
      </c>
      <c r="DV142" s="256">
        <f>IF(ISNA(VLOOKUP($B142,'[79]Evaluasi Pesanan Jan- Feb'!$B:$BG,30,FALSE)),0,((VLOOKUP($B142,'[79]Evaluasi Pesanan Jan- Feb'!$B:$BG,30,FALSE))))</f>
        <v>0</v>
      </c>
    </row>
    <row r="143" spans="1:126" s="224" customFormat="1" ht="37.5" customHeight="1" x14ac:dyDescent="0.2">
      <c r="A143" s="237">
        <f t="shared" si="135"/>
        <v>140</v>
      </c>
      <c r="B143" s="257">
        <v>11000241</v>
      </c>
      <c r="C143" s="406" t="s">
        <v>144</v>
      </c>
      <c r="D143" s="259" t="s">
        <v>236</v>
      </c>
      <c r="E143" s="260">
        <v>100</v>
      </c>
      <c r="F143" s="260">
        <v>20000</v>
      </c>
      <c r="G143" s="241" t="s">
        <v>56</v>
      </c>
      <c r="H143" s="242">
        <v>12317</v>
      </c>
      <c r="I143" s="243">
        <f>IF(ISNA(VLOOKUP($B143,'[74]Pesanan '!$A:$AE,28,FALSE)),0,((VLOOKUP($B143,'[74]Pesanan '!$A:$AE,28,FALSE))))</f>
        <v>92902</v>
      </c>
      <c r="J143" s="243">
        <f t="shared" si="152"/>
        <v>4.7398979591836738</v>
      </c>
      <c r="K143" s="243">
        <f>IF(ISNA(VLOOKUP($B143,'[74]Pesanan '!$A:$AE,29,FALSE)),0,((VLOOKUP($B143,'[74]Pesanan '!$A:$AE,29,FALSE))))</f>
        <v>1144273934</v>
      </c>
      <c r="L143" s="243">
        <f>IF(ISNA(VLOOKUP($B143,'[74]Pesanan '!$A:$AE,30,FALSE)),0,((VLOOKUP($B143,'[74]Pesanan '!$A:$AE,30,FALSE))))</f>
        <v>92902</v>
      </c>
      <c r="M143" s="243">
        <f t="shared" si="153"/>
        <v>4.7398979591836738</v>
      </c>
      <c r="N143" s="243">
        <f>IF(ISNA(VLOOKUP($B143,'[74]Pesanan '!$A:$AE,31,FALSE)),0,((VLOOKUP($B143,'[74]Pesanan '!$A:$AE,31,FALSE))))</f>
        <v>1144273934</v>
      </c>
      <c r="O143" s="243">
        <f>IF(ISNA(VLOOKUP($B143,'[75]Rekap Realisasi Jan- Okt'!$A:$E,4,FALSE)),0,((VLOOKUP($B143,'[75]Rekap Realisasi Jan- Okt'!$A:$E,4,FALSE))))</f>
        <v>92902</v>
      </c>
      <c r="P143" s="243">
        <f t="shared" si="137"/>
        <v>4.7398979591836738</v>
      </c>
      <c r="Q143" s="243">
        <f>IF(ISNA(VLOOKUP($B143,'[75]Rekap Realisasi Jan- Okt'!$A:$E,5,FALSE)),0,((VLOOKUP($B143,'[75]Rekap Realisasi Jan- Okt'!$A:$E,5,FALSE))))</f>
        <v>1144273934</v>
      </c>
      <c r="R143" s="243">
        <f t="shared" si="159"/>
        <v>0</v>
      </c>
      <c r="S143" s="243">
        <f t="shared" si="160"/>
        <v>0</v>
      </c>
      <c r="T143" s="243">
        <f t="shared" si="161"/>
        <v>0</v>
      </c>
      <c r="U143" s="244">
        <f t="shared" si="158"/>
        <v>1</v>
      </c>
      <c r="V143" s="243">
        <f t="shared" si="96"/>
        <v>0</v>
      </c>
      <c r="W143" s="243">
        <f t="shared" si="97"/>
        <v>0</v>
      </c>
      <c r="X143" s="243">
        <f t="shared" si="98"/>
        <v>0</v>
      </c>
      <c r="Y143" s="244">
        <f t="shared" si="154"/>
        <v>1</v>
      </c>
      <c r="Z143" s="245" t="s">
        <v>241</v>
      </c>
      <c r="AA143" s="245" t="s">
        <v>241</v>
      </c>
      <c r="AB143" s="245" t="s">
        <v>241</v>
      </c>
      <c r="AC143" s="245" t="s">
        <v>241</v>
      </c>
      <c r="AD143" s="245" t="s">
        <v>241</v>
      </c>
      <c r="AE143" s="245" t="s">
        <v>241</v>
      </c>
      <c r="AF143" s="245" t="s">
        <v>241</v>
      </c>
      <c r="AG143" s="245" t="s">
        <v>241</v>
      </c>
      <c r="AH143" s="245" t="s">
        <v>241</v>
      </c>
      <c r="AI143" s="245" t="s">
        <v>241</v>
      </c>
      <c r="AJ143" s="245" t="s">
        <v>241</v>
      </c>
      <c r="AK143" s="245" t="s">
        <v>241</v>
      </c>
      <c r="AL143" s="245" t="s">
        <v>241</v>
      </c>
      <c r="AM143" s="245" t="s">
        <v>241</v>
      </c>
      <c r="AN143" s="245" t="s">
        <v>241</v>
      </c>
      <c r="AO143" s="245" t="s">
        <v>241</v>
      </c>
      <c r="AP143" s="245" t="s">
        <v>241</v>
      </c>
      <c r="AQ143" s="245" t="s">
        <v>241</v>
      </c>
      <c r="AR143" s="245" t="s">
        <v>241</v>
      </c>
      <c r="AS143" s="245" t="s">
        <v>241</v>
      </c>
      <c r="AT143" s="245" t="s">
        <v>241</v>
      </c>
      <c r="AU143" s="245" t="s">
        <v>241</v>
      </c>
      <c r="AV143" s="245" t="s">
        <v>241</v>
      </c>
      <c r="AW143" s="245" t="s">
        <v>241</v>
      </c>
      <c r="AX143" s="245" t="s">
        <v>241</v>
      </c>
      <c r="AY143" s="245" t="s">
        <v>241</v>
      </c>
      <c r="AZ143" s="245" t="s">
        <v>241</v>
      </c>
      <c r="BA143" s="245" t="s">
        <v>241</v>
      </c>
      <c r="BB143" s="245" t="s">
        <v>241</v>
      </c>
      <c r="BC143" s="245" t="s">
        <v>241</v>
      </c>
      <c r="BD143" s="245" t="s">
        <v>241</v>
      </c>
      <c r="BE143" s="245" t="s">
        <v>241</v>
      </c>
      <c r="BF143" s="245" t="s">
        <v>241</v>
      </c>
      <c r="BG143" s="245" t="s">
        <v>241</v>
      </c>
      <c r="BH143" s="245" t="s">
        <v>241</v>
      </c>
      <c r="BI143" s="245" t="s">
        <v>241</v>
      </c>
      <c r="BJ143" s="249" t="s">
        <v>241</v>
      </c>
      <c r="BK143" s="249" t="s">
        <v>241</v>
      </c>
      <c r="BL143" s="249" t="s">
        <v>241</v>
      </c>
      <c r="BM143" s="249" t="s">
        <v>241</v>
      </c>
      <c r="BN143" s="249" t="s">
        <v>256</v>
      </c>
      <c r="BO143" s="249">
        <f>R143</f>
        <v>0</v>
      </c>
      <c r="BP143" s="249">
        <f>S143</f>
        <v>0</v>
      </c>
      <c r="BQ143" s="249">
        <f>T143</f>
        <v>0</v>
      </c>
      <c r="BR143" s="249" t="s">
        <v>241</v>
      </c>
      <c r="BS143" s="249" t="s">
        <v>241</v>
      </c>
      <c r="BT143" s="249" t="s">
        <v>241</v>
      </c>
      <c r="BU143" s="249" t="s">
        <v>241</v>
      </c>
      <c r="BV143" s="249" t="s">
        <v>241</v>
      </c>
      <c r="BW143" s="249" t="s">
        <v>241</v>
      </c>
      <c r="BX143" s="249" t="s">
        <v>241</v>
      </c>
      <c r="BY143" s="249" t="s">
        <v>241</v>
      </c>
      <c r="BZ143" s="249" t="s">
        <v>241</v>
      </c>
      <c r="CA143" s="249" t="s">
        <v>241</v>
      </c>
      <c r="CB143" s="249" t="s">
        <v>241</v>
      </c>
      <c r="CC143" s="249" t="s">
        <v>241</v>
      </c>
      <c r="CD143" s="266" t="s">
        <v>374</v>
      </c>
      <c r="CE143" s="252">
        <f t="shared" si="162"/>
        <v>0</v>
      </c>
      <c r="CF143" s="252">
        <f t="shared" si="162"/>
        <v>0</v>
      </c>
      <c r="CG143" s="252">
        <f t="shared" si="162"/>
        <v>0</v>
      </c>
      <c r="CH143" s="243">
        <f>IF(ISNA(VLOOKUP($B143,[76]Sheet3!$B:$H,6,FALSE)),0,((VLOOKUP($B143,[76]Sheet3!$B:$H,6,FALSE))))</f>
        <v>0</v>
      </c>
      <c r="CI143" s="243">
        <f t="shared" si="133"/>
        <v>0</v>
      </c>
      <c r="CJ143" s="243">
        <f>IF(ISNA(VLOOKUP($B143,[76]Sheet3!$B:$H,7,FALSE)),0,((VLOOKUP($B143,[76]Sheet3!$B:$H,7,FALSE))))</f>
        <v>0</v>
      </c>
      <c r="CK143" s="244">
        <f t="shared" si="139"/>
        <v>0</v>
      </c>
      <c r="CL143" s="249" t="s">
        <v>241</v>
      </c>
      <c r="CM143" s="249">
        <f t="shared" si="156"/>
        <v>0</v>
      </c>
      <c r="CN143" s="249">
        <v>0</v>
      </c>
      <c r="CO143" s="249">
        <f t="shared" si="157"/>
        <v>0</v>
      </c>
      <c r="CP143" s="249" t="s">
        <v>241</v>
      </c>
      <c r="CQ143" s="250">
        <f t="shared" si="146"/>
        <v>0</v>
      </c>
      <c r="CR143" s="249">
        <v>0</v>
      </c>
      <c r="CS143" s="251">
        <f t="shared" si="147"/>
        <v>0</v>
      </c>
      <c r="CT143" s="266" t="s">
        <v>374</v>
      </c>
      <c r="CU143" s="252">
        <f t="shared" si="148"/>
        <v>20000</v>
      </c>
      <c r="CV143" s="249">
        <v>1</v>
      </c>
      <c r="CW143" s="253">
        <f t="shared" si="149"/>
        <v>246340000</v>
      </c>
      <c r="CX143" s="243">
        <f>IF(ISNA(VLOOKUP($B143,'[77]Jan- Mei'!$B:$F,4,FALSE)),0,((VLOOKUP($B143,'[77]Jan- Mei'!$B:$F,4,FALSE))))</f>
        <v>39200</v>
      </c>
      <c r="CY143" s="243">
        <f t="shared" si="150"/>
        <v>1.96</v>
      </c>
      <c r="CZ143" s="243">
        <f>IF(ISNA(VLOOKUP($B143,'[77]Jan- Mei'!$B:$F,5,FALSE)),0,((VLOOKUP($B143,'[77]Jan- Mei'!$B:$F,5,FALSE))))</f>
        <v>482826400</v>
      </c>
      <c r="DA143" s="243" t="e">
        <f>IF(ISNA(VLOOKUP($B143,#REF!,6,FALSE)),0,((VLOOKUP($B143,#REF!,6,FALSE))))</f>
        <v>#REF!</v>
      </c>
      <c r="DB143" s="243" t="e">
        <f t="shared" si="151"/>
        <v>#REF!</v>
      </c>
      <c r="DC143" s="243" t="e">
        <f>IF(ISNA(VLOOKUP($B143,#REF!,7,FALSE)),0,((VLOOKUP($B143,#REF!,7,FALSE))))</f>
        <v>#REF!</v>
      </c>
      <c r="DD143" s="244" t="e">
        <f t="shared" si="140"/>
        <v>#REF!</v>
      </c>
      <c r="DE143" s="254" t="str">
        <f>IF(ISNA(VLOOKUP($B143,'[78]REAL SD BULAN'!$B:$AD,18,FALSE)),0,((VLOOKUP($B143,'[78]REAL SD BULAN'!$B:$AD,18,FALSE))))</f>
        <v>-</v>
      </c>
      <c r="DF143" s="249">
        <f>IF(ISNA(VLOOKUP($B143,'[78]REAL SD BULAN'!$B:$AD,19,FALSE)),0,((VLOOKUP($B143,'[78]REAL SD BULAN'!$B:$AD,19,FALSE))))</f>
        <v>0</v>
      </c>
      <c r="DG143" s="249">
        <f>IF(ISNA(VLOOKUP($B143,'[78]REAL SD BULAN'!$B:$AD,20,FALSE)),0,((VLOOKUP($B143,'[78]REAL SD BULAN'!$B:$AD,20,FALSE))))</f>
        <v>0</v>
      </c>
      <c r="DH143" s="249">
        <f>IF(ISNA(VLOOKUP($B143,'[78]REAL SD BULAN'!$B:$AD,21,FALSE)),0,((VLOOKUP($B143,'[78]REAL SD BULAN'!$B:$AD,21,FALSE))))</f>
        <v>0</v>
      </c>
      <c r="DI143" s="249" t="s">
        <v>241</v>
      </c>
      <c r="DJ143" s="249">
        <f>DK143*CR143</f>
        <v>0</v>
      </c>
      <c r="DK143" s="249">
        <v>0</v>
      </c>
      <c r="DL143" s="249">
        <v>0</v>
      </c>
      <c r="DM143" s="249" t="s">
        <v>241</v>
      </c>
      <c r="DN143" s="249">
        <f t="shared" si="163"/>
        <v>0</v>
      </c>
      <c r="DO143" s="249">
        <v>0</v>
      </c>
      <c r="DP143" s="249">
        <v>0</v>
      </c>
      <c r="DQ143" s="266" t="s">
        <v>374</v>
      </c>
      <c r="DR143" s="252" t="e">
        <f>DS143*F143</f>
        <v>#REF!</v>
      </c>
      <c r="DS143" s="270" t="e">
        <f>CY143-DB143</f>
        <v>#REF!</v>
      </c>
      <c r="DT143" s="271" t="e">
        <f>DR143*H143</f>
        <v>#REF!</v>
      </c>
      <c r="DU143" s="256">
        <f>IF(ISNA(VLOOKUP($B143,'[79]Evaluasi Pesanan Jan- Feb'!$B:$BG,30,FALSE)),0,((VLOOKUP($B143,'[79]Evaluasi Pesanan Jan- Feb'!$B:$BG,30,FALSE))))</f>
        <v>0</v>
      </c>
      <c r="DV143" s="256">
        <f>IF(ISNA(VLOOKUP($B143,'[79]Evaluasi Pesanan Jan- Feb'!$B:$BG,30,FALSE)),0,((VLOOKUP($B143,'[79]Evaluasi Pesanan Jan- Feb'!$B:$BG,30,FALSE))))</f>
        <v>0</v>
      </c>
    </row>
    <row r="144" spans="1:126" s="224" customFormat="1" ht="32" x14ac:dyDescent="0.2">
      <c r="A144" s="237">
        <f t="shared" si="135"/>
        <v>141</v>
      </c>
      <c r="B144" s="239">
        <v>11000213</v>
      </c>
      <c r="C144" s="407" t="s">
        <v>123</v>
      </c>
      <c r="D144" s="239" t="s">
        <v>236</v>
      </c>
      <c r="E144" s="297">
        <v>50</v>
      </c>
      <c r="F144" s="297">
        <v>9333</v>
      </c>
      <c r="G144" s="264" t="s">
        <v>56</v>
      </c>
      <c r="H144" s="298">
        <v>26495</v>
      </c>
      <c r="I144" s="243">
        <f>IF(ISNA(VLOOKUP($B144,'[74]Pesanan '!$A:$AE,28,FALSE)),0,((VLOOKUP($B144,'[74]Pesanan '!$A:$AE,28,FALSE))))</f>
        <v>9195</v>
      </c>
      <c r="J144" s="243">
        <f t="shared" si="152"/>
        <v>1.0053201608512257</v>
      </c>
      <c r="K144" s="243">
        <f>IF(ISNA(VLOOKUP($B144,'[74]Pesanan '!$A:$AE,29,FALSE)),0,((VLOOKUP($B144,'[74]Pesanan '!$A:$AE,29,FALSE))))</f>
        <v>243621525</v>
      </c>
      <c r="L144" s="243">
        <f>IF(ISNA(VLOOKUP($B144,'[74]Pesanan '!$A:$AE,30,FALSE)),0,((VLOOKUP($B144,'[74]Pesanan '!$A:$AE,30,FALSE))))</f>
        <v>9195</v>
      </c>
      <c r="M144" s="243">
        <f t="shared" si="153"/>
        <v>1.0053201608512257</v>
      </c>
      <c r="N144" s="243">
        <f>IF(ISNA(VLOOKUP($B144,'[74]Pesanan '!$A:$AE,31,FALSE)),0,((VLOOKUP($B144,'[74]Pesanan '!$A:$AE,31,FALSE))))</f>
        <v>243621525</v>
      </c>
      <c r="O144" s="243">
        <f>IF(ISNA(VLOOKUP($B144,'[75]Rekap Realisasi Jan- Okt'!$A:$E,4,FALSE)),0,((VLOOKUP($B144,'[75]Rekap Realisasi Jan- Okt'!$A:$E,4,FALSE))))</f>
        <v>9195</v>
      </c>
      <c r="P144" s="243">
        <f t="shared" si="137"/>
        <v>1.0053201608512257</v>
      </c>
      <c r="Q144" s="243">
        <f>IF(ISNA(VLOOKUP($B144,'[75]Rekap Realisasi Jan- Okt'!$A:$E,5,FALSE)),0,((VLOOKUP($B144,'[75]Rekap Realisasi Jan- Okt'!$A:$E,5,FALSE))))</f>
        <v>243621525</v>
      </c>
      <c r="R144" s="272">
        <f t="shared" si="159"/>
        <v>0</v>
      </c>
      <c r="S144" s="272">
        <f t="shared" si="160"/>
        <v>0</v>
      </c>
      <c r="T144" s="272">
        <f t="shared" si="161"/>
        <v>0</v>
      </c>
      <c r="U144" s="244">
        <f t="shared" si="158"/>
        <v>1</v>
      </c>
      <c r="V144" s="243">
        <f t="shared" si="96"/>
        <v>0</v>
      </c>
      <c r="W144" s="243">
        <f t="shared" si="97"/>
        <v>0</v>
      </c>
      <c r="X144" s="243">
        <f t="shared" si="98"/>
        <v>0</v>
      </c>
      <c r="Y144" s="244">
        <f t="shared" si="154"/>
        <v>1</v>
      </c>
      <c r="Z144" s="245" t="s">
        <v>241</v>
      </c>
      <c r="AA144" s="245" t="s">
        <v>241</v>
      </c>
      <c r="AB144" s="245" t="s">
        <v>241</v>
      </c>
      <c r="AC144" s="245" t="s">
        <v>241</v>
      </c>
      <c r="AD144" s="245" t="s">
        <v>241</v>
      </c>
      <c r="AE144" s="245" t="s">
        <v>241</v>
      </c>
      <c r="AF144" s="245" t="s">
        <v>241</v>
      </c>
      <c r="AG144" s="245" t="s">
        <v>241</v>
      </c>
      <c r="AH144" s="245" t="s">
        <v>241</v>
      </c>
      <c r="AI144" s="245" t="s">
        <v>241</v>
      </c>
      <c r="AJ144" s="245" t="s">
        <v>241</v>
      </c>
      <c r="AK144" s="245" t="s">
        <v>241</v>
      </c>
      <c r="AL144" s="245" t="s">
        <v>241</v>
      </c>
      <c r="AM144" s="245" t="s">
        <v>241</v>
      </c>
      <c r="AN144" s="245" t="s">
        <v>241</v>
      </c>
      <c r="AO144" s="245" t="s">
        <v>241</v>
      </c>
      <c r="AP144" s="245" t="s">
        <v>241</v>
      </c>
      <c r="AQ144" s="245" t="s">
        <v>241</v>
      </c>
      <c r="AR144" s="245" t="s">
        <v>241</v>
      </c>
      <c r="AS144" s="245" t="s">
        <v>241</v>
      </c>
      <c r="AT144" s="245" t="s">
        <v>241</v>
      </c>
      <c r="AU144" s="245" t="s">
        <v>241</v>
      </c>
      <c r="AV144" s="245" t="s">
        <v>241</v>
      </c>
      <c r="AW144" s="245" t="s">
        <v>241</v>
      </c>
      <c r="AX144" s="252" t="s">
        <v>430</v>
      </c>
      <c r="AY144" s="247">
        <f>R144</f>
        <v>0</v>
      </c>
      <c r="AZ144" s="243">
        <f>AY144/($F144*0.98)</f>
        <v>0</v>
      </c>
      <c r="BA144" s="247">
        <f>T144</f>
        <v>0</v>
      </c>
      <c r="BB144" s="245" t="s">
        <v>241</v>
      </c>
      <c r="BC144" s="245" t="s">
        <v>241</v>
      </c>
      <c r="BD144" s="245" t="s">
        <v>241</v>
      </c>
      <c r="BE144" s="245" t="s">
        <v>241</v>
      </c>
      <c r="BF144" s="245" t="s">
        <v>241</v>
      </c>
      <c r="BG144" s="245" t="s">
        <v>241</v>
      </c>
      <c r="BH144" s="245" t="s">
        <v>241</v>
      </c>
      <c r="BI144" s="245" t="s">
        <v>241</v>
      </c>
      <c r="BJ144" s="299" t="s">
        <v>430</v>
      </c>
      <c r="BK144" s="249">
        <f>R144</f>
        <v>0</v>
      </c>
      <c r="BL144" s="249">
        <f>S144</f>
        <v>0</v>
      </c>
      <c r="BM144" s="249">
        <f>T144</f>
        <v>0</v>
      </c>
      <c r="BN144" s="299" t="s">
        <v>241</v>
      </c>
      <c r="BO144" s="249" t="s">
        <v>241</v>
      </c>
      <c r="BP144" s="249" t="s">
        <v>241</v>
      </c>
      <c r="BQ144" s="249" t="s">
        <v>241</v>
      </c>
      <c r="BR144" s="249" t="s">
        <v>241</v>
      </c>
      <c r="BS144" s="249" t="s">
        <v>241</v>
      </c>
      <c r="BT144" s="249" t="s">
        <v>241</v>
      </c>
      <c r="BU144" s="249" t="s">
        <v>241</v>
      </c>
      <c r="BV144" s="299" t="s">
        <v>430</v>
      </c>
      <c r="BW144" s="249">
        <f>R144</f>
        <v>0</v>
      </c>
      <c r="BX144" s="249">
        <f>S144</f>
        <v>0</v>
      </c>
      <c r="BY144" s="249">
        <f>T144</f>
        <v>0</v>
      </c>
      <c r="BZ144" s="299" t="s">
        <v>241</v>
      </c>
      <c r="CA144" s="249" t="s">
        <v>241</v>
      </c>
      <c r="CB144" s="249" t="s">
        <v>241</v>
      </c>
      <c r="CC144" s="249" t="s">
        <v>241</v>
      </c>
      <c r="CD144" s="249" t="s">
        <v>241</v>
      </c>
      <c r="CE144" s="249" t="s">
        <v>241</v>
      </c>
      <c r="CF144" s="249" t="s">
        <v>241</v>
      </c>
      <c r="CG144" s="249" t="s">
        <v>241</v>
      </c>
      <c r="CH144" s="272">
        <f>IF(ISNA(VLOOKUP($B144,[76]Sheet3!$B:$H,6,FALSE)),0,((VLOOKUP($B144,[76]Sheet3!$B:$H,6,FALSE))))</f>
        <v>9195</v>
      </c>
      <c r="CI144" s="272">
        <f t="shared" si="133"/>
        <v>0.98521375763420127</v>
      </c>
      <c r="CJ144" s="272">
        <f>IF(ISNA(VLOOKUP($B144,[76]Sheet3!$B:$H,7,FALSE)),0,((VLOOKUP($B144,[76]Sheet3!$B:$H,7,FALSE))))</f>
        <v>243621525</v>
      </c>
      <c r="CK144" s="300">
        <f t="shared" si="139"/>
        <v>1</v>
      </c>
      <c r="CL144" s="299" t="s">
        <v>241</v>
      </c>
      <c r="CM144" s="299">
        <f t="shared" si="156"/>
        <v>0</v>
      </c>
      <c r="CN144" s="299">
        <v>0</v>
      </c>
      <c r="CO144" s="299">
        <f t="shared" si="157"/>
        <v>0</v>
      </c>
      <c r="CP144" s="299" t="s">
        <v>241</v>
      </c>
      <c r="CQ144" s="301">
        <f t="shared" si="146"/>
        <v>0</v>
      </c>
      <c r="CR144" s="299">
        <v>0</v>
      </c>
      <c r="CS144" s="302">
        <f t="shared" si="147"/>
        <v>0</v>
      </c>
      <c r="CT144" s="299" t="s">
        <v>241</v>
      </c>
      <c r="CU144" s="299">
        <f t="shared" si="148"/>
        <v>0</v>
      </c>
      <c r="CV144" s="299">
        <v>0</v>
      </c>
      <c r="CW144" s="303">
        <f t="shared" si="149"/>
        <v>0</v>
      </c>
      <c r="CX144" s="272">
        <f>IF(ISNA(VLOOKUP($B144,'[77]Jan- Mei'!$B:$F,4,FALSE)),0,((VLOOKUP($B144,'[77]Jan- Mei'!$B:$F,4,FALSE))))</f>
        <v>9195</v>
      </c>
      <c r="CY144" s="272">
        <f t="shared" si="150"/>
        <v>0.98521375763420127</v>
      </c>
      <c r="CZ144" s="272">
        <f>IF(ISNA(VLOOKUP($B144,'[77]Jan- Mei'!$B:$F,5,FALSE)),0,((VLOOKUP($B144,'[77]Jan- Mei'!$B:$F,5,FALSE))))</f>
        <v>243621525</v>
      </c>
      <c r="DA144" s="272" t="e">
        <f>IF(ISNA(VLOOKUP($B144,#REF!,6,FALSE)),0,((VLOOKUP($B144,#REF!,6,FALSE))))</f>
        <v>#REF!</v>
      </c>
      <c r="DB144" s="272" t="e">
        <f t="shared" si="151"/>
        <v>#REF!</v>
      </c>
      <c r="DC144" s="272" t="e">
        <f>IF(ISNA(VLOOKUP($B144,#REF!,7,FALSE)),0,((VLOOKUP($B144,#REF!,7,FALSE))))</f>
        <v>#REF!</v>
      </c>
      <c r="DD144" s="300" t="e">
        <f t="shared" si="140"/>
        <v>#REF!</v>
      </c>
      <c r="DE144" s="304" t="str">
        <f>IF(ISNA(VLOOKUP($B144,'[78]REAL SD BULAN'!$B:$AD,18,FALSE)),0,((VLOOKUP($B144,'[78]REAL SD BULAN'!$B:$AD,18,FALSE))))</f>
        <v>-</v>
      </c>
      <c r="DF144" s="299">
        <f>IF(ISNA(VLOOKUP($B144,'[78]REAL SD BULAN'!$B:$AD,19,FALSE)),0,((VLOOKUP($B144,'[78]REAL SD BULAN'!$B:$AD,19,FALSE))))</f>
        <v>0</v>
      </c>
      <c r="DG144" s="299">
        <f>IF(ISNA(VLOOKUP($B144,'[78]REAL SD BULAN'!$B:$AD,20,FALSE)),0,((VLOOKUP($B144,'[78]REAL SD BULAN'!$B:$AD,20,FALSE))))</f>
        <v>0</v>
      </c>
      <c r="DH144" s="299">
        <f>IF(ISNA(VLOOKUP($B144,'[78]REAL SD BULAN'!$B:$AD,21,FALSE)),0,((VLOOKUP($B144,'[78]REAL SD BULAN'!$B:$AD,21,FALSE))))</f>
        <v>0</v>
      </c>
      <c r="DI144" s="299" t="s">
        <v>241</v>
      </c>
      <c r="DJ144" s="299" t="e">
        <f>DK144*F144</f>
        <v>#REF!</v>
      </c>
      <c r="DK144" s="299" t="e">
        <f>CY144-DB144</f>
        <v>#REF!</v>
      </c>
      <c r="DL144" s="299" t="e">
        <f>DJ144*H144</f>
        <v>#REF!</v>
      </c>
      <c r="DM144" s="299" t="s">
        <v>241</v>
      </c>
      <c r="DN144" s="299">
        <f t="shared" si="163"/>
        <v>0</v>
      </c>
      <c r="DO144" s="299">
        <v>0</v>
      </c>
      <c r="DP144" s="299">
        <v>0</v>
      </c>
      <c r="DQ144" s="299" t="s">
        <v>241</v>
      </c>
      <c r="DR144" s="299">
        <f>DS144*CZ144</f>
        <v>0</v>
      </c>
      <c r="DS144" s="299">
        <v>0</v>
      </c>
      <c r="DT144" s="299">
        <v>0</v>
      </c>
      <c r="DU144" s="305" t="str">
        <f>IF(ISNA(VLOOKUP($B144,'[79]Evaluasi Pesanan Jan- Feb'!$B:$BG,30,FALSE)),0,((VLOOKUP($B144,'[79]Evaluasi Pesanan Jan- Feb'!$B:$BG,30,FALSE))))</f>
        <v xml:space="preserve">Baru dilakukan trial dengan fasilitas banjaran sehingga 3 batch pertama perlu dilakukan set up berhenti </v>
      </c>
      <c r="DV144" s="305" t="str">
        <f>IF(ISNA(VLOOKUP($B144,'[79]Evaluasi Pesanan Jan- Feb'!$B:$BG,41,FALSE)),0,((VLOOKUP($B144,'[79]Evaluasi Pesanan Jan- Feb'!$B:$BG,41,FALSE))))</f>
        <v>Adanya kekurangan Pesanan dari SC karena adanya perubahan Batch size sehingga belum bisa dilakukan DO</v>
      </c>
    </row>
    <row r="145" spans="1:126" s="224" customFormat="1" x14ac:dyDescent="0.2">
      <c r="A145" s="237">
        <f t="shared" si="135"/>
        <v>142</v>
      </c>
      <c r="B145" s="237">
        <v>11001542</v>
      </c>
      <c r="C145" s="407" t="s">
        <v>481</v>
      </c>
      <c r="D145" s="239" t="s">
        <v>236</v>
      </c>
      <c r="E145" s="240">
        <v>100</v>
      </c>
      <c r="F145" s="240">
        <v>22300</v>
      </c>
      <c r="G145" s="265" t="s">
        <v>56</v>
      </c>
      <c r="H145" s="242">
        <v>6889</v>
      </c>
      <c r="I145" s="243">
        <f>IF(ISNA(VLOOKUP($B145,'[74]Pesanan '!$A:$AE,28,FALSE)),0,((VLOOKUP($B145,'[74]Pesanan '!$A:$AE,28,FALSE))))</f>
        <v>64007</v>
      </c>
      <c r="J145" s="243">
        <f t="shared" si="152"/>
        <v>2.9288459778530247</v>
      </c>
      <c r="K145" s="243">
        <f>IF(ISNA(VLOOKUP($B145,'[74]Pesanan '!$A:$AE,29,FALSE)),0,((VLOOKUP($B145,'[74]Pesanan '!$A:$AE,29,FALSE))))</f>
        <v>440944223</v>
      </c>
      <c r="L145" s="243">
        <f>IF(ISNA(VLOOKUP($B145,'[74]Pesanan '!$A:$AE,30,FALSE)),0,((VLOOKUP($B145,'[74]Pesanan '!$A:$AE,30,FALSE))))</f>
        <v>64007</v>
      </c>
      <c r="M145" s="243">
        <f t="shared" si="153"/>
        <v>2.9288459778530247</v>
      </c>
      <c r="N145" s="243">
        <f>IF(ISNA(VLOOKUP($B145,'[74]Pesanan '!$A:$AE,31,FALSE)),0,((VLOOKUP($B145,'[74]Pesanan '!$A:$AE,31,FALSE))))</f>
        <v>440944223</v>
      </c>
      <c r="O145" s="243">
        <f>IF(ISNA(VLOOKUP($B145,'[75]Rekap Realisasi Jan- Okt'!$A:$E,4,FALSE)),0,((VLOOKUP($B145,'[75]Rekap Realisasi Jan- Okt'!$A:$E,4,FALSE))))</f>
        <v>64007</v>
      </c>
      <c r="P145" s="243">
        <f t="shared" si="137"/>
        <v>2.9288459778530247</v>
      </c>
      <c r="Q145" s="243">
        <f>IF(ISNA(VLOOKUP($B145,'[75]Rekap Realisasi Jan- Okt'!$A:$E,5,FALSE)),0,((VLOOKUP($B145,'[75]Rekap Realisasi Jan- Okt'!$A:$E,5,FALSE))))</f>
        <v>440944223</v>
      </c>
      <c r="R145" s="243">
        <f t="shared" si="159"/>
        <v>0</v>
      </c>
      <c r="S145" s="243">
        <f t="shared" si="160"/>
        <v>0</v>
      </c>
      <c r="T145" s="243">
        <f t="shared" si="161"/>
        <v>0</v>
      </c>
      <c r="U145" s="244">
        <f t="shared" si="158"/>
        <v>1</v>
      </c>
      <c r="V145" s="243">
        <f t="shared" si="96"/>
        <v>0</v>
      </c>
      <c r="W145" s="243">
        <f t="shared" si="97"/>
        <v>0</v>
      </c>
      <c r="X145" s="243">
        <f t="shared" si="98"/>
        <v>0</v>
      </c>
      <c r="Y145" s="244">
        <f t="shared" si="154"/>
        <v>1</v>
      </c>
      <c r="Z145" s="245" t="s">
        <v>241</v>
      </c>
      <c r="AA145" s="245" t="s">
        <v>241</v>
      </c>
      <c r="AB145" s="245" t="s">
        <v>241</v>
      </c>
      <c r="AC145" s="245" t="s">
        <v>241</v>
      </c>
      <c r="AD145" s="245" t="s">
        <v>241</v>
      </c>
      <c r="AE145" s="245" t="s">
        <v>241</v>
      </c>
      <c r="AF145" s="245" t="s">
        <v>241</v>
      </c>
      <c r="AG145" s="245" t="s">
        <v>241</v>
      </c>
      <c r="AH145" s="245" t="s">
        <v>241</v>
      </c>
      <c r="AI145" s="245" t="s">
        <v>241</v>
      </c>
      <c r="AJ145" s="245" t="s">
        <v>241</v>
      </c>
      <c r="AK145" s="245" t="s">
        <v>241</v>
      </c>
      <c r="AL145" s="245" t="s">
        <v>241</v>
      </c>
      <c r="AM145" s="245" t="s">
        <v>241</v>
      </c>
      <c r="AN145" s="245" t="s">
        <v>241</v>
      </c>
      <c r="AO145" s="245" t="s">
        <v>241</v>
      </c>
      <c r="AP145" s="245" t="s">
        <v>241</v>
      </c>
      <c r="AQ145" s="245" t="s">
        <v>241</v>
      </c>
      <c r="AR145" s="245" t="s">
        <v>241</v>
      </c>
      <c r="AS145" s="245" t="s">
        <v>241</v>
      </c>
      <c r="AT145" s="245" t="s">
        <v>241</v>
      </c>
      <c r="AU145" s="245" t="s">
        <v>241</v>
      </c>
      <c r="AV145" s="245" t="s">
        <v>241</v>
      </c>
      <c r="AW145" s="245" t="s">
        <v>241</v>
      </c>
      <c r="AX145" s="245" t="s">
        <v>241</v>
      </c>
      <c r="AY145" s="245" t="s">
        <v>241</v>
      </c>
      <c r="AZ145" s="245" t="s">
        <v>241</v>
      </c>
      <c r="BA145" s="245" t="s">
        <v>241</v>
      </c>
      <c r="BB145" s="245" t="s">
        <v>241</v>
      </c>
      <c r="BC145" s="245" t="s">
        <v>241</v>
      </c>
      <c r="BD145" s="245" t="s">
        <v>241</v>
      </c>
      <c r="BE145" s="245" t="s">
        <v>241</v>
      </c>
      <c r="BF145" s="245" t="s">
        <v>241</v>
      </c>
      <c r="BG145" s="245" t="s">
        <v>241</v>
      </c>
      <c r="BH145" s="245" t="s">
        <v>241</v>
      </c>
      <c r="BI145" s="245" t="s">
        <v>241</v>
      </c>
      <c r="BJ145" s="249" t="s">
        <v>241</v>
      </c>
      <c r="BK145" s="249" t="s">
        <v>241</v>
      </c>
      <c r="BL145" s="249" t="s">
        <v>241</v>
      </c>
      <c r="BM145" s="249" t="s">
        <v>241</v>
      </c>
      <c r="BN145" s="249" t="s">
        <v>241</v>
      </c>
      <c r="BO145" s="249" t="s">
        <v>241</v>
      </c>
      <c r="BP145" s="249" t="s">
        <v>241</v>
      </c>
      <c r="BQ145" s="249" t="s">
        <v>241</v>
      </c>
      <c r="BR145" s="249" t="s">
        <v>241</v>
      </c>
      <c r="BS145" s="249" t="s">
        <v>241</v>
      </c>
      <c r="BT145" s="249" t="s">
        <v>241</v>
      </c>
      <c r="BU145" s="249" t="s">
        <v>241</v>
      </c>
      <c r="BV145" s="249" t="s">
        <v>241</v>
      </c>
      <c r="BW145" s="249" t="s">
        <v>241</v>
      </c>
      <c r="BX145" s="249" t="s">
        <v>241</v>
      </c>
      <c r="BY145" s="249" t="s">
        <v>241</v>
      </c>
      <c r="BZ145" s="249" t="s">
        <v>241</v>
      </c>
      <c r="CA145" s="249" t="s">
        <v>241</v>
      </c>
      <c r="CB145" s="249" t="s">
        <v>241</v>
      </c>
      <c r="CC145" s="249" t="s">
        <v>241</v>
      </c>
      <c r="CD145" s="249" t="s">
        <v>241</v>
      </c>
      <c r="CE145" s="249" t="s">
        <v>241</v>
      </c>
      <c r="CF145" s="249" t="s">
        <v>241</v>
      </c>
      <c r="CG145" s="249" t="s">
        <v>241</v>
      </c>
      <c r="CH145" s="249" t="s">
        <v>241</v>
      </c>
      <c r="CI145" s="249" t="s">
        <v>241</v>
      </c>
      <c r="CJ145" s="249" t="s">
        <v>241</v>
      </c>
      <c r="CK145" s="249" t="s">
        <v>241</v>
      </c>
      <c r="CL145" s="249" t="s">
        <v>241</v>
      </c>
      <c r="CM145" s="249">
        <f t="shared" si="156"/>
        <v>0</v>
      </c>
      <c r="CN145" s="249">
        <v>0</v>
      </c>
      <c r="CO145" s="249">
        <f t="shared" si="157"/>
        <v>0</v>
      </c>
      <c r="CP145" s="249" t="s">
        <v>241</v>
      </c>
      <c r="CQ145" s="250">
        <f t="shared" si="146"/>
        <v>0</v>
      </c>
      <c r="CR145" s="249">
        <v>0</v>
      </c>
      <c r="CS145" s="251">
        <f t="shared" si="147"/>
        <v>0</v>
      </c>
      <c r="CT145" s="249" t="s">
        <v>456</v>
      </c>
      <c r="CU145" s="252">
        <f t="shared" si="148"/>
        <v>66900</v>
      </c>
      <c r="CV145" s="249">
        <v>3</v>
      </c>
      <c r="CW145" s="253">
        <f t="shared" si="149"/>
        <v>460874100</v>
      </c>
      <c r="CX145" s="243">
        <f>IF(ISNA(VLOOKUP($B145,'[77]Jan- Mei'!$B:$F,4,FALSE)),0,((VLOOKUP($B145,'[77]Jan- Mei'!$B:$F,4,FALSE))))</f>
        <v>65333</v>
      </c>
      <c r="CY145" s="243">
        <f t="shared" si="150"/>
        <v>2.9297309417040358</v>
      </c>
      <c r="CZ145" s="243">
        <f>IF(ISNA(VLOOKUP($B145,'[77]Jan- Mei'!$B:$F,5,FALSE)),0,((VLOOKUP($B145,'[77]Jan- Mei'!$B:$F,5,FALSE))))</f>
        <v>450079037</v>
      </c>
      <c r="DA145" s="243" t="e">
        <f>IF(ISNA(VLOOKUP($B145,#REF!,6,FALSE)),0,((VLOOKUP($B145,#REF!,6,FALSE))))</f>
        <v>#REF!</v>
      </c>
      <c r="DB145" s="243" t="e">
        <f t="shared" si="151"/>
        <v>#REF!</v>
      </c>
      <c r="DC145" s="243" t="e">
        <f>IF(ISNA(VLOOKUP($B145,#REF!,7,FALSE)),0,((VLOOKUP($B145,#REF!,7,FALSE))))</f>
        <v>#REF!</v>
      </c>
      <c r="DD145" s="244" t="e">
        <f t="shared" si="140"/>
        <v>#REF!</v>
      </c>
      <c r="DE145" s="254" t="str">
        <f>IF(ISNA(VLOOKUP($B145,'[78]REAL SD BULAN'!$B:$AD,18,FALSE)),0,((VLOOKUP($B145,'[78]REAL SD BULAN'!$B:$AD,18,FALSE))))</f>
        <v>-</v>
      </c>
      <c r="DF145" s="249">
        <f>IF(ISNA(VLOOKUP($B145,'[78]REAL SD BULAN'!$B:$AD,19,FALSE)),0,((VLOOKUP($B145,'[78]REAL SD BULAN'!$B:$AD,19,FALSE))))</f>
        <v>0</v>
      </c>
      <c r="DG145" s="249">
        <f>IF(ISNA(VLOOKUP($B145,'[78]REAL SD BULAN'!$B:$AD,20,FALSE)),0,((VLOOKUP($B145,'[78]REAL SD BULAN'!$B:$AD,20,FALSE))))</f>
        <v>0</v>
      </c>
      <c r="DH145" s="249">
        <f>IF(ISNA(VLOOKUP($B145,'[78]REAL SD BULAN'!$B:$AD,21,FALSE)),0,((VLOOKUP($B145,'[78]REAL SD BULAN'!$B:$AD,21,FALSE))))</f>
        <v>0</v>
      </c>
      <c r="DI145" s="249" t="s">
        <v>241</v>
      </c>
      <c r="DJ145" s="249">
        <f t="shared" ref="DJ145:DJ150" si="164">DK145*CR145</f>
        <v>0</v>
      </c>
      <c r="DK145" s="249">
        <v>0</v>
      </c>
      <c r="DL145" s="249">
        <v>0</v>
      </c>
      <c r="DM145" s="249" t="s">
        <v>241</v>
      </c>
      <c r="DN145" s="249">
        <f t="shared" si="163"/>
        <v>0</v>
      </c>
      <c r="DO145" s="249">
        <v>0</v>
      </c>
      <c r="DP145" s="249">
        <v>0</v>
      </c>
      <c r="DQ145" s="249" t="s">
        <v>456</v>
      </c>
      <c r="DR145" s="252" t="e">
        <f>DS145*F145</f>
        <v>#REF!</v>
      </c>
      <c r="DS145" s="270" t="e">
        <f>CY145-DB145</f>
        <v>#REF!</v>
      </c>
      <c r="DT145" s="271" t="e">
        <f>DR145*H145</f>
        <v>#REF!</v>
      </c>
      <c r="DU145" s="256">
        <f>IF(ISNA(VLOOKUP($B145,'[79]Evaluasi Pesanan Jan- Feb'!$B:$BG,30,FALSE)),0,((VLOOKUP($B145,'[79]Evaluasi Pesanan Jan- Feb'!$B:$BG,30,FALSE))))</f>
        <v>0</v>
      </c>
      <c r="DV145" s="256">
        <f>IF(ISNA(VLOOKUP($B145,'[79]Evaluasi Pesanan Jan- Feb'!$B:$BG,30,FALSE)),0,((VLOOKUP($B145,'[79]Evaluasi Pesanan Jan- Feb'!$B:$BG,30,FALSE))))</f>
        <v>0</v>
      </c>
    </row>
    <row r="146" spans="1:126" s="221" customFormat="1" ht="12.75" customHeight="1" x14ac:dyDescent="0.2">
      <c r="A146" s="237">
        <f t="shared" si="135"/>
        <v>143</v>
      </c>
      <c r="B146" s="257">
        <v>11002085</v>
      </c>
      <c r="C146" s="406" t="s">
        <v>488</v>
      </c>
      <c r="D146" s="259" t="s">
        <v>236</v>
      </c>
      <c r="E146" s="260">
        <v>100</v>
      </c>
      <c r="F146" s="260">
        <v>5309</v>
      </c>
      <c r="G146" s="241" t="s">
        <v>56</v>
      </c>
      <c r="H146" s="242">
        <v>684110</v>
      </c>
      <c r="I146" s="243">
        <f>IF(ISNA(VLOOKUP($B146,'[74]Pesanan '!$A:$AE,28,FALSE)),0,((VLOOKUP($B146,'[74]Pesanan '!$A:$AE,28,FALSE))))</f>
        <v>562510</v>
      </c>
      <c r="J146" s="243">
        <f t="shared" si="152"/>
        <v>108.11636766215246</v>
      </c>
      <c r="K146" s="243">
        <f>IF(ISNA(VLOOKUP($B146,'[74]Pesanan '!$A:$AE,29,FALSE)),0,((VLOOKUP($B146,'[74]Pesanan '!$A:$AE,29,FALSE))))</f>
        <v>384818716100</v>
      </c>
      <c r="L146" s="243">
        <f>IF(ISNA(VLOOKUP($B146,'[74]Pesanan '!$A:$AE,30,FALSE)),0,((VLOOKUP($B146,'[74]Pesanan '!$A:$AE,30,FALSE))))</f>
        <v>562510</v>
      </c>
      <c r="M146" s="243">
        <f t="shared" si="153"/>
        <v>108.11636766215246</v>
      </c>
      <c r="N146" s="243">
        <f>IF(ISNA(VLOOKUP($B146,'[74]Pesanan '!$A:$AE,31,FALSE)),0,((VLOOKUP($B146,'[74]Pesanan '!$A:$AE,31,FALSE))))</f>
        <v>384818716100</v>
      </c>
      <c r="O146" s="243">
        <f>IF(ISNA(VLOOKUP($B146,'[75]Rekap Realisasi Jan- Okt'!$A:$E,4,FALSE)),0,((VLOOKUP($B146,'[75]Rekap Realisasi Jan- Okt'!$A:$E,4,FALSE))))</f>
        <v>562510</v>
      </c>
      <c r="P146" s="243">
        <f t="shared" si="137"/>
        <v>108.11636766215246</v>
      </c>
      <c r="Q146" s="243">
        <f>IF(ISNA(VLOOKUP($B146,'[75]Rekap Realisasi Jan- Okt'!$A:$E,5,FALSE)),0,((VLOOKUP($B146,'[75]Rekap Realisasi Jan- Okt'!$A:$E,5,FALSE))))</f>
        <v>384818716100</v>
      </c>
      <c r="R146" s="243">
        <f t="shared" si="159"/>
        <v>0</v>
      </c>
      <c r="S146" s="243">
        <f t="shared" si="160"/>
        <v>0</v>
      </c>
      <c r="T146" s="243">
        <f t="shared" si="161"/>
        <v>0</v>
      </c>
      <c r="U146" s="244">
        <f t="shared" si="158"/>
        <v>1</v>
      </c>
      <c r="V146" s="243">
        <f t="shared" ref="V146:V163" si="165">I146-O146</f>
        <v>0</v>
      </c>
      <c r="W146" s="243">
        <f t="shared" ref="W146:W163" si="166">J146-P146</f>
        <v>0</v>
      </c>
      <c r="X146" s="243">
        <f t="shared" ref="X146:X163" si="167">K146-Q146</f>
        <v>0</v>
      </c>
      <c r="Y146" s="244">
        <f t="shared" si="154"/>
        <v>1</v>
      </c>
      <c r="Z146" s="245" t="s">
        <v>241</v>
      </c>
      <c r="AA146" s="245" t="s">
        <v>241</v>
      </c>
      <c r="AB146" s="245" t="s">
        <v>241</v>
      </c>
      <c r="AC146" s="245" t="s">
        <v>241</v>
      </c>
      <c r="AD146" s="245" t="s">
        <v>241</v>
      </c>
      <c r="AE146" s="245" t="s">
        <v>241</v>
      </c>
      <c r="AF146" s="245" t="s">
        <v>241</v>
      </c>
      <c r="AG146" s="245" t="s">
        <v>241</v>
      </c>
      <c r="AH146" s="245" t="s">
        <v>241</v>
      </c>
      <c r="AI146" s="245" t="s">
        <v>241</v>
      </c>
      <c r="AJ146" s="245" t="s">
        <v>241</v>
      </c>
      <c r="AK146" s="245" t="s">
        <v>241</v>
      </c>
      <c r="AL146" s="245" t="s">
        <v>241</v>
      </c>
      <c r="AM146" s="245" t="s">
        <v>241</v>
      </c>
      <c r="AN146" s="245" t="s">
        <v>241</v>
      </c>
      <c r="AO146" s="245" t="s">
        <v>241</v>
      </c>
      <c r="AP146" s="245" t="s">
        <v>241</v>
      </c>
      <c r="AQ146" s="245" t="s">
        <v>241</v>
      </c>
      <c r="AR146" s="245" t="s">
        <v>241</v>
      </c>
      <c r="AS146" s="245" t="s">
        <v>241</v>
      </c>
      <c r="AT146" s="245" t="s">
        <v>241</v>
      </c>
      <c r="AU146" s="245" t="s">
        <v>241</v>
      </c>
      <c r="AV146" s="245" t="s">
        <v>241</v>
      </c>
      <c r="AW146" s="245" t="s">
        <v>241</v>
      </c>
      <c r="AX146" s="245" t="s">
        <v>241</v>
      </c>
      <c r="AY146" s="245" t="s">
        <v>241</v>
      </c>
      <c r="AZ146" s="245" t="s">
        <v>241</v>
      </c>
      <c r="BA146" s="245" t="s">
        <v>241</v>
      </c>
      <c r="BB146" s="245" t="s">
        <v>241</v>
      </c>
      <c r="BC146" s="245" t="s">
        <v>241</v>
      </c>
      <c r="BD146" s="245" t="s">
        <v>241</v>
      </c>
      <c r="BE146" s="245" t="s">
        <v>241</v>
      </c>
      <c r="BF146" s="245" t="s">
        <v>241</v>
      </c>
      <c r="BG146" s="245" t="s">
        <v>241</v>
      </c>
      <c r="BH146" s="245" t="s">
        <v>241</v>
      </c>
      <c r="BI146" s="245" t="s">
        <v>241</v>
      </c>
      <c r="BJ146" s="249" t="s">
        <v>241</v>
      </c>
      <c r="BK146" s="249" t="s">
        <v>241</v>
      </c>
      <c r="BL146" s="249" t="s">
        <v>241</v>
      </c>
      <c r="BM146" s="249" t="s">
        <v>241</v>
      </c>
      <c r="BN146" s="249" t="s">
        <v>241</v>
      </c>
      <c r="BO146" s="249" t="s">
        <v>241</v>
      </c>
      <c r="BP146" s="249" t="s">
        <v>241</v>
      </c>
      <c r="BQ146" s="249" t="s">
        <v>241</v>
      </c>
      <c r="BR146" s="249" t="s">
        <v>241</v>
      </c>
      <c r="BS146" s="249" t="s">
        <v>241</v>
      </c>
      <c r="BT146" s="249" t="s">
        <v>241</v>
      </c>
      <c r="BU146" s="249" t="s">
        <v>241</v>
      </c>
      <c r="BV146" s="248" t="s">
        <v>489</v>
      </c>
      <c r="BW146" s="249">
        <f t="shared" ref="BW146:BY147" si="168">R146</f>
        <v>0</v>
      </c>
      <c r="BX146" s="249">
        <f t="shared" si="168"/>
        <v>0</v>
      </c>
      <c r="BY146" s="249">
        <f t="shared" si="168"/>
        <v>0</v>
      </c>
      <c r="BZ146" s="249" t="s">
        <v>241</v>
      </c>
      <c r="CA146" s="249" t="s">
        <v>241</v>
      </c>
      <c r="CB146" s="249" t="s">
        <v>241</v>
      </c>
      <c r="CC146" s="249" t="s">
        <v>241</v>
      </c>
      <c r="CD146" s="249" t="s">
        <v>241</v>
      </c>
      <c r="CE146" s="249" t="s">
        <v>241</v>
      </c>
      <c r="CF146" s="249" t="s">
        <v>241</v>
      </c>
      <c r="CG146" s="249" t="s">
        <v>241</v>
      </c>
      <c r="CH146" s="243">
        <f>IF(ISNA(VLOOKUP($B146,[76]Sheet3!$B:$H,6,FALSE)),0,((VLOOKUP($B146,[76]Sheet3!$B:$H,6,FALSE))))</f>
        <v>162092</v>
      </c>
      <c r="CI146" s="243">
        <f t="shared" ref="CI146:CI155" si="169">CH146/F146</f>
        <v>30.53155019777736</v>
      </c>
      <c r="CJ146" s="243">
        <f>IF(ISNA(VLOOKUP($B146,[76]Sheet3!$B:$H,7,FALSE)),0,((VLOOKUP($B146,[76]Sheet3!$B:$H,7,FALSE))))</f>
        <v>110888758120</v>
      </c>
      <c r="CK146" s="244">
        <f t="shared" ref="CK146:CK155" si="170">CJ146/N146</f>
        <v>0.28815843273897351</v>
      </c>
      <c r="CL146" s="249" t="s">
        <v>241</v>
      </c>
      <c r="CM146" s="249">
        <f t="shared" si="156"/>
        <v>0</v>
      </c>
      <c r="CN146" s="249">
        <v>0</v>
      </c>
      <c r="CO146" s="249">
        <f t="shared" si="157"/>
        <v>0</v>
      </c>
      <c r="CP146" s="249" t="s">
        <v>241</v>
      </c>
      <c r="CQ146" s="250">
        <f t="shared" si="146"/>
        <v>0</v>
      </c>
      <c r="CR146" s="249">
        <v>0</v>
      </c>
      <c r="CS146" s="251">
        <f t="shared" si="147"/>
        <v>0</v>
      </c>
      <c r="CT146" s="266" t="s">
        <v>490</v>
      </c>
      <c r="CU146" s="252">
        <f t="shared" si="148"/>
        <v>5309</v>
      </c>
      <c r="CV146" s="249">
        <v>1</v>
      </c>
      <c r="CW146" s="253">
        <f t="shared" si="149"/>
        <v>3631939990</v>
      </c>
      <c r="CX146" s="243">
        <f>IF(ISNA(VLOOKUP($B146,'[77]Jan- Mei'!$B:$F,4,FALSE)),0,((VLOOKUP($B146,'[77]Jan- Mei'!$B:$F,4,FALSE))))</f>
        <v>170174</v>
      </c>
      <c r="CY146" s="243">
        <f t="shared" si="150"/>
        <v>32.053870785458656</v>
      </c>
      <c r="CZ146" s="243">
        <f>IF(ISNA(VLOOKUP($B146,'[77]Jan- Mei'!$B:$F,5,FALSE)),0,((VLOOKUP($B146,'[77]Jan- Mei'!$B:$F,5,FALSE))))</f>
        <v>116417735140</v>
      </c>
      <c r="DA146" s="243" t="e">
        <f>IF(ISNA(VLOOKUP($B146,#REF!,6,FALSE)),0,((VLOOKUP($B146,#REF!,6,FALSE))))</f>
        <v>#REF!</v>
      </c>
      <c r="DB146" s="243" t="e">
        <f t="shared" si="151"/>
        <v>#REF!</v>
      </c>
      <c r="DC146" s="243" t="e">
        <f>IF(ISNA(VLOOKUP($B146,#REF!,7,FALSE)),0,((VLOOKUP($B146,#REF!,7,FALSE))))</f>
        <v>#REF!</v>
      </c>
      <c r="DD146" s="244" t="e">
        <f t="shared" si="140"/>
        <v>#REF!</v>
      </c>
      <c r="DE146" s="254" t="str">
        <f>IF(ISNA(VLOOKUP($B146,'[78]REAL SD BULAN'!$B:$AD,18,FALSE)),0,((VLOOKUP($B146,'[78]REAL SD BULAN'!$B:$AD,18,FALSE))))</f>
        <v>-</v>
      </c>
      <c r="DF146" s="249">
        <f>IF(ISNA(VLOOKUP($B146,'[78]REAL SD BULAN'!$B:$AD,19,FALSE)),0,((VLOOKUP($B146,'[78]REAL SD BULAN'!$B:$AD,19,FALSE))))</f>
        <v>0</v>
      </c>
      <c r="DG146" s="249">
        <f>IF(ISNA(VLOOKUP($B146,'[78]REAL SD BULAN'!$B:$AD,20,FALSE)),0,((VLOOKUP($B146,'[78]REAL SD BULAN'!$B:$AD,20,FALSE))))</f>
        <v>0</v>
      </c>
      <c r="DH146" s="249">
        <f>IF(ISNA(VLOOKUP($B146,'[78]REAL SD BULAN'!$B:$AD,21,FALSE)),0,((VLOOKUP($B146,'[78]REAL SD BULAN'!$B:$AD,21,FALSE))))</f>
        <v>0</v>
      </c>
      <c r="DI146" s="249" t="s">
        <v>241</v>
      </c>
      <c r="DJ146" s="249">
        <f t="shared" si="164"/>
        <v>0</v>
      </c>
      <c r="DK146" s="249">
        <v>0</v>
      </c>
      <c r="DL146" s="249">
        <v>0</v>
      </c>
      <c r="DM146" s="249" t="s">
        <v>241</v>
      </c>
      <c r="DN146" s="249">
        <f t="shared" si="163"/>
        <v>0</v>
      </c>
      <c r="DO146" s="249">
        <v>0</v>
      </c>
      <c r="DP146" s="249">
        <v>0</v>
      </c>
      <c r="DQ146" s="249" t="s">
        <v>241</v>
      </c>
      <c r="DR146" s="249">
        <f t="shared" ref="DR146:DR152" si="171">DS146*CZ146</f>
        <v>0</v>
      </c>
      <c r="DS146" s="249">
        <v>0</v>
      </c>
      <c r="DT146" s="249">
        <v>0</v>
      </c>
      <c r="DU146" s="269" t="str">
        <f>IF(ISNA(VLOOKUP($B146,'[79]Evaluasi Pesanan Jan- Feb'!$B:$BG,30,FALSE)),0,((VLOOKUP($B146,'[79]Evaluasi Pesanan Jan- Feb'!$B:$BG,30,FALSE))))</f>
        <v>Menghabiskan stok bahan baku Favipiravir sehingga besar batch diperbesar ( isu produk tidak akan diproduksi lagi)</v>
      </c>
      <c r="DV146" s="269" t="str">
        <f>IF(ISNA(VLOOKUP($B146,'[79]Evaluasi Pesanan Jan- Feb'!$B:$BG,41,FALSE)),0,((VLOOKUP($B146,'[79]Evaluasi Pesanan Jan- Feb'!$B:$BG,41,FALSE))))</f>
        <v>Penarikan pesanan bulan maret karena permintaan marketing cukup tinggi</v>
      </c>
    </row>
    <row r="147" spans="1:126" s="221" customFormat="1" x14ac:dyDescent="0.2">
      <c r="A147" s="237">
        <f t="shared" si="135"/>
        <v>144</v>
      </c>
      <c r="B147" s="238">
        <v>11001864</v>
      </c>
      <c r="C147" s="403" t="s">
        <v>510</v>
      </c>
      <c r="D147" s="239" t="s">
        <v>236</v>
      </c>
      <c r="E147" s="240">
        <v>1</v>
      </c>
      <c r="F147" s="240">
        <v>8333</v>
      </c>
      <c r="G147" s="241" t="s">
        <v>252</v>
      </c>
      <c r="H147" s="242">
        <v>5049</v>
      </c>
      <c r="I147" s="243">
        <f>IF(ISNA(VLOOKUP($B147,'[74]Pesanan '!$A:$AE,28,FALSE)),0,((VLOOKUP($B147,'[74]Pesanan '!$A:$AE,28,FALSE))))</f>
        <v>23356</v>
      </c>
      <c r="J147" s="243">
        <f t="shared" si="152"/>
        <v>2.860032768657685</v>
      </c>
      <c r="K147" s="243">
        <f>IF(ISNA(VLOOKUP($B147,'[74]Pesanan '!$A:$AE,29,FALSE)),0,((VLOOKUP($B147,'[74]Pesanan '!$A:$AE,29,FALSE))))</f>
        <v>117924444</v>
      </c>
      <c r="L147" s="243">
        <f>IF(ISNA(VLOOKUP($B147,'[74]Pesanan '!$A:$AE,30,FALSE)),0,((VLOOKUP($B147,'[74]Pesanan '!$A:$AE,30,FALSE))))</f>
        <v>23356</v>
      </c>
      <c r="M147" s="243">
        <f t="shared" si="153"/>
        <v>2.860032768657685</v>
      </c>
      <c r="N147" s="243">
        <f>IF(ISNA(VLOOKUP($B147,'[74]Pesanan '!$A:$AE,31,FALSE)),0,((VLOOKUP($B147,'[74]Pesanan '!$A:$AE,31,FALSE))))</f>
        <v>117924444</v>
      </c>
      <c r="O147" s="243">
        <f>IF(ISNA(VLOOKUP($B147,'[75]Rekap Realisasi Jan- Okt'!$A:$E,4,FALSE)),0,((VLOOKUP($B147,'[75]Rekap Realisasi Jan- Okt'!$A:$E,4,FALSE))))</f>
        <v>23356</v>
      </c>
      <c r="P147" s="243">
        <f t="shared" si="137"/>
        <v>2.860032768657685</v>
      </c>
      <c r="Q147" s="243">
        <f>IF(ISNA(VLOOKUP($B147,'[75]Rekap Realisasi Jan- Okt'!$A:$E,5,FALSE)),0,((VLOOKUP($B147,'[75]Rekap Realisasi Jan- Okt'!$A:$E,5,FALSE))))</f>
        <v>117924444</v>
      </c>
      <c r="R147" s="243">
        <f t="shared" si="159"/>
        <v>0</v>
      </c>
      <c r="S147" s="243">
        <f t="shared" si="160"/>
        <v>0</v>
      </c>
      <c r="T147" s="243">
        <f t="shared" si="161"/>
        <v>0</v>
      </c>
      <c r="U147" s="244">
        <f t="shared" si="158"/>
        <v>1</v>
      </c>
      <c r="V147" s="243">
        <f t="shared" si="165"/>
        <v>0</v>
      </c>
      <c r="W147" s="243">
        <f t="shared" si="166"/>
        <v>0</v>
      </c>
      <c r="X147" s="243">
        <f t="shared" si="167"/>
        <v>0</v>
      </c>
      <c r="Y147" s="244">
        <f t="shared" si="154"/>
        <v>1</v>
      </c>
      <c r="Z147" s="245" t="s">
        <v>241</v>
      </c>
      <c r="AA147" s="245" t="s">
        <v>241</v>
      </c>
      <c r="AB147" s="245" t="s">
        <v>241</v>
      </c>
      <c r="AC147" s="245" t="s">
        <v>241</v>
      </c>
      <c r="AD147" s="245" t="s">
        <v>241</v>
      </c>
      <c r="AE147" s="245" t="s">
        <v>241</v>
      </c>
      <c r="AF147" s="245" t="s">
        <v>241</v>
      </c>
      <c r="AG147" s="245" t="s">
        <v>241</v>
      </c>
      <c r="AH147" s="245" t="s">
        <v>241</v>
      </c>
      <c r="AI147" s="245" t="s">
        <v>241</v>
      </c>
      <c r="AJ147" s="245" t="s">
        <v>241</v>
      </c>
      <c r="AK147" s="245" t="s">
        <v>241</v>
      </c>
      <c r="AL147" s="245" t="s">
        <v>241</v>
      </c>
      <c r="AM147" s="245" t="s">
        <v>241</v>
      </c>
      <c r="AN147" s="245" t="s">
        <v>241</v>
      </c>
      <c r="AO147" s="245" t="s">
        <v>241</v>
      </c>
      <c r="AP147" s="245" t="s">
        <v>241</v>
      </c>
      <c r="AQ147" s="245" t="s">
        <v>241</v>
      </c>
      <c r="AR147" s="245" t="s">
        <v>241</v>
      </c>
      <c r="AS147" s="245" t="s">
        <v>241</v>
      </c>
      <c r="AT147" s="245" t="s">
        <v>241</v>
      </c>
      <c r="AU147" s="245" t="s">
        <v>241</v>
      </c>
      <c r="AV147" s="245" t="s">
        <v>241</v>
      </c>
      <c r="AW147" s="245" t="s">
        <v>241</v>
      </c>
      <c r="AX147" s="245" t="s">
        <v>241</v>
      </c>
      <c r="AY147" s="245" t="s">
        <v>241</v>
      </c>
      <c r="AZ147" s="245" t="s">
        <v>241</v>
      </c>
      <c r="BA147" s="245" t="s">
        <v>241</v>
      </c>
      <c r="BB147" s="245" t="s">
        <v>241</v>
      </c>
      <c r="BC147" s="245" t="s">
        <v>241</v>
      </c>
      <c r="BD147" s="245" t="s">
        <v>241</v>
      </c>
      <c r="BE147" s="245" t="s">
        <v>241</v>
      </c>
      <c r="BF147" s="245" t="s">
        <v>241</v>
      </c>
      <c r="BG147" s="245" t="s">
        <v>241</v>
      </c>
      <c r="BH147" s="245" t="s">
        <v>241</v>
      </c>
      <c r="BI147" s="245" t="s">
        <v>241</v>
      </c>
      <c r="BJ147" s="249" t="s">
        <v>241</v>
      </c>
      <c r="BK147" s="249">
        <f>R147</f>
        <v>0</v>
      </c>
      <c r="BL147" s="249">
        <f>S147</f>
        <v>0</v>
      </c>
      <c r="BM147" s="249">
        <f>T147</f>
        <v>0</v>
      </c>
      <c r="BN147" s="249" t="s">
        <v>241</v>
      </c>
      <c r="BO147" s="249" t="s">
        <v>241</v>
      </c>
      <c r="BP147" s="249" t="s">
        <v>241</v>
      </c>
      <c r="BQ147" s="249" t="s">
        <v>241</v>
      </c>
      <c r="BR147" s="249" t="s">
        <v>241</v>
      </c>
      <c r="BS147" s="249" t="s">
        <v>241</v>
      </c>
      <c r="BT147" s="249" t="s">
        <v>241</v>
      </c>
      <c r="BU147" s="249" t="s">
        <v>241</v>
      </c>
      <c r="BV147" s="249" t="s">
        <v>241</v>
      </c>
      <c r="BW147" s="249">
        <f t="shared" si="168"/>
        <v>0</v>
      </c>
      <c r="BX147" s="249">
        <f t="shared" si="168"/>
        <v>0</v>
      </c>
      <c r="BY147" s="249">
        <f t="shared" si="168"/>
        <v>0</v>
      </c>
      <c r="BZ147" s="249" t="s">
        <v>241</v>
      </c>
      <c r="CA147" s="249" t="s">
        <v>241</v>
      </c>
      <c r="CB147" s="249" t="s">
        <v>241</v>
      </c>
      <c r="CC147" s="249" t="s">
        <v>241</v>
      </c>
      <c r="CD147" s="249" t="s">
        <v>241</v>
      </c>
      <c r="CE147" s="249" t="s">
        <v>241</v>
      </c>
      <c r="CF147" s="249" t="s">
        <v>241</v>
      </c>
      <c r="CG147" s="249" t="s">
        <v>241</v>
      </c>
      <c r="CH147" s="243">
        <f>IF(ISNA(VLOOKUP($B147,[76]Sheet3!$B:$H,6,FALSE)),0,((VLOOKUP($B147,[76]Sheet3!$B:$H,6,FALSE))))</f>
        <v>23356</v>
      </c>
      <c r="CI147" s="243">
        <f t="shared" si="169"/>
        <v>2.8028321132845315</v>
      </c>
      <c r="CJ147" s="243">
        <f>IF(ISNA(VLOOKUP($B147,[76]Sheet3!$B:$H,7,FALSE)),0,((VLOOKUP($B147,[76]Sheet3!$B:$H,7,FALSE))))</f>
        <v>117924444</v>
      </c>
      <c r="CK147" s="244">
        <f t="shared" si="170"/>
        <v>1</v>
      </c>
      <c r="CL147" s="249" t="s">
        <v>241</v>
      </c>
      <c r="CM147" s="249">
        <f t="shared" si="156"/>
        <v>0</v>
      </c>
      <c r="CN147" s="249">
        <v>0</v>
      </c>
      <c r="CO147" s="249">
        <f t="shared" si="157"/>
        <v>0</v>
      </c>
      <c r="CP147" s="249" t="s">
        <v>241</v>
      </c>
      <c r="CQ147" s="250">
        <f t="shared" si="146"/>
        <v>0</v>
      </c>
      <c r="CR147" s="249">
        <v>0</v>
      </c>
      <c r="CS147" s="251">
        <f t="shared" si="147"/>
        <v>0</v>
      </c>
      <c r="CT147" s="249" t="s">
        <v>241</v>
      </c>
      <c r="CU147" s="252">
        <f t="shared" si="148"/>
        <v>0</v>
      </c>
      <c r="CV147" s="249">
        <v>0</v>
      </c>
      <c r="CW147" s="253">
        <f t="shared" si="149"/>
        <v>0</v>
      </c>
      <c r="CX147" s="243">
        <f>IF(ISNA(VLOOKUP($B147,'[77]Jan- Mei'!$B:$F,4,FALSE)),0,((VLOOKUP($B147,'[77]Jan- Mei'!$B:$F,4,FALSE))))</f>
        <v>23356</v>
      </c>
      <c r="CY147" s="243">
        <f t="shared" si="150"/>
        <v>2.8028321132845315</v>
      </c>
      <c r="CZ147" s="243">
        <f>IF(ISNA(VLOOKUP($B147,'[77]Jan- Mei'!$B:$F,5,FALSE)),0,((VLOOKUP($B147,'[77]Jan- Mei'!$B:$F,5,FALSE))))</f>
        <v>117924444</v>
      </c>
      <c r="DA147" s="243" t="e">
        <f>IF(ISNA(VLOOKUP($B147,#REF!,6,FALSE)),0,((VLOOKUP($B147,#REF!,6,FALSE))))</f>
        <v>#REF!</v>
      </c>
      <c r="DB147" s="243" t="e">
        <f t="shared" si="151"/>
        <v>#REF!</v>
      </c>
      <c r="DC147" s="243" t="e">
        <f>IF(ISNA(VLOOKUP($B147,#REF!,7,FALSE)),0,((VLOOKUP($B147,#REF!,7,FALSE))))</f>
        <v>#REF!</v>
      </c>
      <c r="DD147" s="244" t="e">
        <f t="shared" si="140"/>
        <v>#REF!</v>
      </c>
      <c r="DE147" s="254" t="str">
        <f>IF(ISNA(VLOOKUP($B147,'[78]REAL SD BULAN'!$B:$AD,18,FALSE)),0,((VLOOKUP($B147,'[78]REAL SD BULAN'!$B:$AD,18,FALSE))))</f>
        <v>-</v>
      </c>
      <c r="DF147" s="249">
        <f>IF(ISNA(VLOOKUP($B147,'[78]REAL SD BULAN'!$B:$AD,19,FALSE)),0,((VLOOKUP($B147,'[78]REAL SD BULAN'!$B:$AD,19,FALSE))))</f>
        <v>0</v>
      </c>
      <c r="DG147" s="249">
        <f>IF(ISNA(VLOOKUP($B147,'[78]REAL SD BULAN'!$B:$AD,20,FALSE)),0,((VLOOKUP($B147,'[78]REAL SD BULAN'!$B:$AD,20,FALSE))))</f>
        <v>0</v>
      </c>
      <c r="DH147" s="249">
        <f>IF(ISNA(VLOOKUP($B147,'[78]REAL SD BULAN'!$B:$AD,21,FALSE)),0,((VLOOKUP($B147,'[78]REAL SD BULAN'!$B:$AD,21,FALSE))))</f>
        <v>0</v>
      </c>
      <c r="DI147" s="249" t="s">
        <v>241</v>
      </c>
      <c r="DJ147" s="249">
        <f t="shared" si="164"/>
        <v>0</v>
      </c>
      <c r="DK147" s="249">
        <v>0</v>
      </c>
      <c r="DL147" s="249">
        <v>0</v>
      </c>
      <c r="DM147" s="249" t="s">
        <v>241</v>
      </c>
      <c r="DN147" s="249">
        <f t="shared" si="163"/>
        <v>0</v>
      </c>
      <c r="DO147" s="249">
        <v>0</v>
      </c>
      <c r="DP147" s="249">
        <v>0</v>
      </c>
      <c r="DQ147" s="249" t="s">
        <v>241</v>
      </c>
      <c r="DR147" s="249">
        <f t="shared" si="171"/>
        <v>0</v>
      </c>
      <c r="DS147" s="249">
        <v>0</v>
      </c>
      <c r="DT147" s="249">
        <v>0</v>
      </c>
      <c r="DU147" s="256">
        <f>IF(ISNA(VLOOKUP($B147,'[79]Evaluasi Pesanan Jan- Feb'!$B:$BG,30,FALSE)),0,((VLOOKUP($B147,'[79]Evaluasi Pesanan Jan- Feb'!$B:$BG,30,FALSE))))</f>
        <v>0</v>
      </c>
      <c r="DV147" s="256">
        <f>IF(ISNA(VLOOKUP($B147,'[79]Evaluasi Pesanan Jan- Feb'!$B:$BG,30,FALSE)),0,((VLOOKUP($B147,'[79]Evaluasi Pesanan Jan- Feb'!$B:$BG,30,FALSE))))</f>
        <v>0</v>
      </c>
    </row>
    <row r="148" spans="1:126" s="221" customFormat="1" ht="42" x14ac:dyDescent="0.2">
      <c r="A148" s="237">
        <f t="shared" si="135"/>
        <v>145</v>
      </c>
      <c r="B148" s="257">
        <v>11002046</v>
      </c>
      <c r="C148" s="406" t="s">
        <v>200</v>
      </c>
      <c r="D148" s="280" t="s">
        <v>346</v>
      </c>
      <c r="E148" s="243">
        <v>1</v>
      </c>
      <c r="F148" s="260">
        <v>30000</v>
      </c>
      <c r="G148" s="281" t="s">
        <v>252</v>
      </c>
      <c r="H148" s="242">
        <v>4939</v>
      </c>
      <c r="I148" s="243">
        <f>IF(ISNA(VLOOKUP($B148,'[74]Pesanan '!$A:$AE,28,FALSE)),0,((VLOOKUP($B148,'[74]Pesanan '!$A:$AE,28,FALSE))))</f>
        <v>435440</v>
      </c>
      <c r="J148" s="243">
        <f t="shared" si="152"/>
        <v>14.810884353741496</v>
      </c>
      <c r="K148" s="243">
        <f>IF(ISNA(VLOOKUP($B148,'[74]Pesanan '!$A:$AE,29,FALSE)),0,((VLOOKUP($B148,'[74]Pesanan '!$A:$AE,29,FALSE))))</f>
        <v>2150638160</v>
      </c>
      <c r="L148" s="243">
        <f>IF(ISNA(VLOOKUP($B148,'[74]Pesanan '!$A:$AE,30,FALSE)),0,((VLOOKUP($B148,'[74]Pesanan '!$A:$AE,30,FALSE))))</f>
        <v>435440</v>
      </c>
      <c r="M148" s="243">
        <f t="shared" si="153"/>
        <v>14.810884353741496</v>
      </c>
      <c r="N148" s="243">
        <f>IF(ISNA(VLOOKUP($B148,'[74]Pesanan '!$A:$AE,31,FALSE)),0,((VLOOKUP($B148,'[74]Pesanan '!$A:$AE,31,FALSE))))</f>
        <v>2150638160</v>
      </c>
      <c r="O148" s="243">
        <f>IF(ISNA(VLOOKUP($B148,'[75]Rekap Realisasi Jan- Okt'!$A:$E,4,FALSE)),0,((VLOOKUP($B148,'[75]Rekap Realisasi Jan- Okt'!$A:$E,4,FALSE))))</f>
        <v>435440</v>
      </c>
      <c r="P148" s="243">
        <f t="shared" si="137"/>
        <v>14.810884353741496</v>
      </c>
      <c r="Q148" s="243">
        <f>IF(ISNA(VLOOKUP($B148,'[75]Rekap Realisasi Jan- Okt'!$A:$E,5,FALSE)),0,((VLOOKUP($B148,'[75]Rekap Realisasi Jan- Okt'!$A:$E,5,FALSE))))</f>
        <v>2150638160</v>
      </c>
      <c r="R148" s="243">
        <f t="shared" si="159"/>
        <v>0</v>
      </c>
      <c r="S148" s="243">
        <f t="shared" si="160"/>
        <v>0</v>
      </c>
      <c r="T148" s="243">
        <f t="shared" si="161"/>
        <v>0</v>
      </c>
      <c r="U148" s="244">
        <f t="shared" si="158"/>
        <v>1</v>
      </c>
      <c r="V148" s="243">
        <f t="shared" si="165"/>
        <v>0</v>
      </c>
      <c r="W148" s="243">
        <f t="shared" si="166"/>
        <v>0</v>
      </c>
      <c r="X148" s="243">
        <f t="shared" si="167"/>
        <v>0</v>
      </c>
      <c r="Y148" s="244">
        <f t="shared" si="154"/>
        <v>1</v>
      </c>
      <c r="Z148" s="245" t="s">
        <v>241</v>
      </c>
      <c r="AA148" s="245" t="s">
        <v>241</v>
      </c>
      <c r="AB148" s="245" t="s">
        <v>241</v>
      </c>
      <c r="AC148" s="245" t="s">
        <v>241</v>
      </c>
      <c r="AD148" s="245" t="s">
        <v>241</v>
      </c>
      <c r="AE148" s="245" t="s">
        <v>241</v>
      </c>
      <c r="AF148" s="245" t="s">
        <v>241</v>
      </c>
      <c r="AG148" s="245" t="s">
        <v>241</v>
      </c>
      <c r="AH148" s="245" t="s">
        <v>241</v>
      </c>
      <c r="AI148" s="245" t="s">
        <v>241</v>
      </c>
      <c r="AJ148" s="245" t="s">
        <v>241</v>
      </c>
      <c r="AK148" s="245" t="s">
        <v>241</v>
      </c>
      <c r="AL148" s="268" t="s">
        <v>527</v>
      </c>
      <c r="AM148" s="249">
        <f>AN148*(F148*0.98)</f>
        <v>88200</v>
      </c>
      <c r="AN148" s="286">
        <v>3</v>
      </c>
      <c r="AO148" s="249">
        <f>AM148*H148</f>
        <v>435619800</v>
      </c>
      <c r="AP148" s="245" t="s">
        <v>241</v>
      </c>
      <c r="AQ148" s="245" t="s">
        <v>241</v>
      </c>
      <c r="AR148" s="245" t="s">
        <v>241</v>
      </c>
      <c r="AS148" s="245" t="s">
        <v>241</v>
      </c>
      <c r="AT148" s="245" t="s">
        <v>241</v>
      </c>
      <c r="AU148" s="245" t="s">
        <v>241</v>
      </c>
      <c r="AV148" s="245" t="s">
        <v>241</v>
      </c>
      <c r="AW148" s="245" t="s">
        <v>241</v>
      </c>
      <c r="AX148" s="245" t="s">
        <v>241</v>
      </c>
      <c r="AY148" s="245" t="s">
        <v>241</v>
      </c>
      <c r="AZ148" s="245" t="s">
        <v>241</v>
      </c>
      <c r="BA148" s="245" t="s">
        <v>241</v>
      </c>
      <c r="BB148" s="246" t="s">
        <v>523</v>
      </c>
      <c r="BC148" s="267">
        <f>R148</f>
        <v>0</v>
      </c>
      <c r="BD148" s="243">
        <f>BC148/($F148*0.98)</f>
        <v>0</v>
      </c>
      <c r="BE148" s="267">
        <f>T148</f>
        <v>0</v>
      </c>
      <c r="BF148" s="245" t="s">
        <v>241</v>
      </c>
      <c r="BG148" s="245" t="s">
        <v>241</v>
      </c>
      <c r="BH148" s="245" t="s">
        <v>241</v>
      </c>
      <c r="BI148" s="245" t="s">
        <v>241</v>
      </c>
      <c r="BJ148" s="249" t="s">
        <v>241</v>
      </c>
      <c r="BK148" s="249" t="s">
        <v>241</v>
      </c>
      <c r="BL148" s="249" t="s">
        <v>241</v>
      </c>
      <c r="BM148" s="249" t="s">
        <v>241</v>
      </c>
      <c r="BN148" s="248" t="s">
        <v>528</v>
      </c>
      <c r="BO148" s="249">
        <f>R148</f>
        <v>0</v>
      </c>
      <c r="BP148" s="249">
        <f>S148</f>
        <v>0</v>
      </c>
      <c r="BQ148" s="249">
        <f>T148</f>
        <v>0</v>
      </c>
      <c r="BR148" s="249" t="s">
        <v>241</v>
      </c>
      <c r="BS148" s="249" t="s">
        <v>241</v>
      </c>
      <c r="BT148" s="249" t="s">
        <v>241</v>
      </c>
      <c r="BU148" s="249" t="s">
        <v>241</v>
      </c>
      <c r="BV148" s="249" t="s">
        <v>241</v>
      </c>
      <c r="BW148" s="249" t="s">
        <v>241</v>
      </c>
      <c r="BX148" s="249" t="s">
        <v>241</v>
      </c>
      <c r="BY148" s="249" t="s">
        <v>241</v>
      </c>
      <c r="BZ148" s="248" t="s">
        <v>528</v>
      </c>
      <c r="CA148" s="250">
        <f>R148</f>
        <v>0</v>
      </c>
      <c r="CB148" s="250">
        <f>S148</f>
        <v>0</v>
      </c>
      <c r="CC148" s="250">
        <f>T148</f>
        <v>0</v>
      </c>
      <c r="CD148" s="249" t="s">
        <v>241</v>
      </c>
      <c r="CE148" s="249" t="s">
        <v>241</v>
      </c>
      <c r="CF148" s="249" t="s">
        <v>241</v>
      </c>
      <c r="CG148" s="249" t="s">
        <v>241</v>
      </c>
      <c r="CH148" s="243">
        <f>IF(ISNA(VLOOKUP($B148,[76]Sheet3!$B:$H,6,FALSE)),0,((VLOOKUP($B148,[76]Sheet3!$B:$H,6,FALSE))))</f>
        <v>37156</v>
      </c>
      <c r="CI148" s="243">
        <f t="shared" si="169"/>
        <v>1.2385333333333333</v>
      </c>
      <c r="CJ148" s="243">
        <f>IF(ISNA(VLOOKUP($B148,[76]Sheet3!$B:$H,7,FALSE)),0,((VLOOKUP($B148,[76]Sheet3!$B:$H,7,FALSE))))</f>
        <v>183513484</v>
      </c>
      <c r="CK148" s="244">
        <f t="shared" si="170"/>
        <v>8.5329781370567695E-2</v>
      </c>
      <c r="CL148" s="249" t="s">
        <v>241</v>
      </c>
      <c r="CM148" s="249">
        <f t="shared" si="156"/>
        <v>0</v>
      </c>
      <c r="CN148" s="249"/>
      <c r="CO148" s="249">
        <f t="shared" si="157"/>
        <v>0</v>
      </c>
      <c r="CP148" s="248" t="s">
        <v>529</v>
      </c>
      <c r="CQ148" s="250">
        <f t="shared" si="146"/>
        <v>240000</v>
      </c>
      <c r="CR148" s="249">
        <v>8</v>
      </c>
      <c r="CS148" s="251">
        <f t="shared" si="147"/>
        <v>1185360000</v>
      </c>
      <c r="CT148" s="249" t="s">
        <v>241</v>
      </c>
      <c r="CU148" s="252">
        <f t="shared" si="148"/>
        <v>0</v>
      </c>
      <c r="CV148" s="274"/>
      <c r="CW148" s="253">
        <f t="shared" si="149"/>
        <v>0</v>
      </c>
      <c r="CX148" s="243">
        <f>IF(ISNA(VLOOKUP($B148,'[77]Jan- Mei'!$B:$F,4,FALSE)),0,((VLOOKUP($B148,'[77]Jan- Mei'!$B:$F,4,FALSE))))</f>
        <v>275624</v>
      </c>
      <c r="CY148" s="243">
        <f t="shared" si="150"/>
        <v>9.1874666666666673</v>
      </c>
      <c r="CZ148" s="243">
        <f>IF(ISNA(VLOOKUP($B148,'[77]Jan- Mei'!$B:$F,5,FALSE)),0,((VLOOKUP($B148,'[77]Jan- Mei'!$B:$F,5,FALSE))))</f>
        <v>1361306936</v>
      </c>
      <c r="DA148" s="243" t="e">
        <f>IF(ISNA(VLOOKUP($B148,#REF!,6,FALSE)),0,((VLOOKUP($B148,#REF!,6,FALSE))))</f>
        <v>#REF!</v>
      </c>
      <c r="DB148" s="243" t="e">
        <f t="shared" si="151"/>
        <v>#REF!</v>
      </c>
      <c r="DC148" s="243" t="e">
        <f>IF(ISNA(VLOOKUP($B148,#REF!,7,FALSE)),0,((VLOOKUP($B148,#REF!,7,FALSE))))</f>
        <v>#REF!</v>
      </c>
      <c r="DD148" s="244" t="e">
        <f t="shared" si="140"/>
        <v>#REF!</v>
      </c>
      <c r="DE148" s="254" t="str">
        <f>IF(ISNA(VLOOKUP($B148,'[78]REAL SD BULAN'!$B:$AD,18,FALSE)),0,((VLOOKUP($B148,'[78]REAL SD BULAN'!$B:$AD,18,FALSE))))</f>
        <v>-</v>
      </c>
      <c r="DF148" s="249">
        <f>IF(ISNA(VLOOKUP($B148,'[78]REAL SD BULAN'!$B:$AD,19,FALSE)),0,((VLOOKUP($B148,'[78]REAL SD BULAN'!$B:$AD,19,FALSE))))</f>
        <v>0</v>
      </c>
      <c r="DG148" s="249">
        <f>IF(ISNA(VLOOKUP($B148,'[78]REAL SD BULAN'!$B:$AD,20,FALSE)),0,((VLOOKUP($B148,'[78]REAL SD BULAN'!$B:$AD,20,FALSE))))</f>
        <v>0</v>
      </c>
      <c r="DH148" s="249">
        <f>IF(ISNA(VLOOKUP($B148,'[78]REAL SD BULAN'!$B:$AD,21,FALSE)),0,((VLOOKUP($B148,'[78]REAL SD BULAN'!$B:$AD,21,FALSE))))</f>
        <v>0</v>
      </c>
      <c r="DI148" s="249" t="s">
        <v>241</v>
      </c>
      <c r="DJ148" s="249">
        <f t="shared" si="164"/>
        <v>0</v>
      </c>
      <c r="DK148" s="249">
        <v>0</v>
      </c>
      <c r="DL148" s="249">
        <v>0</v>
      </c>
      <c r="DM148" s="248" t="s">
        <v>529</v>
      </c>
      <c r="DN148" s="250" t="e">
        <f>DO148*F148</f>
        <v>#REF!</v>
      </c>
      <c r="DO148" s="251" t="e">
        <f>CY148-DB148</f>
        <v>#REF!</v>
      </c>
      <c r="DP148" s="251" t="e">
        <f>DN148*H148</f>
        <v>#REF!</v>
      </c>
      <c r="DQ148" s="249" t="s">
        <v>241</v>
      </c>
      <c r="DR148" s="249">
        <f t="shared" si="171"/>
        <v>0</v>
      </c>
      <c r="DS148" s="249">
        <v>0</v>
      </c>
      <c r="DT148" s="249">
        <v>0</v>
      </c>
      <c r="DU148" s="269" t="str">
        <f>IF(ISNA(VLOOKUP($B148,'[79]Evaluasi Pesanan Jan- Feb'!$B:$BG,30,FALSE)),0,((VLOOKUP($B148,'[79]Evaluasi Pesanan Jan- Feb'!$B:$BG,30,FALSE))))</f>
        <v>Belum siapnya Fasilitas Herbal di Banjaran serta adanya masalah pada proses DO dikarenakan Migrasi sistem</v>
      </c>
      <c r="DV148" s="269" t="str">
        <f>IF(ISNA(VLOOKUP($B148,'[79]Evaluasi Pesanan Jan- Feb'!$B:$BG,41,FALSE)),0,((VLOOKUP($B148,'[79]Evaluasi Pesanan Jan- Feb'!$B:$BG,41,FALSE))))</f>
        <v xml:space="preserve">Adanya Hold pengiriman oleh marketing </v>
      </c>
    </row>
    <row r="149" spans="1:126" s="221" customFormat="1" ht="32" x14ac:dyDescent="0.2">
      <c r="A149" s="237">
        <f t="shared" si="135"/>
        <v>146</v>
      </c>
      <c r="B149" s="265">
        <v>11000148</v>
      </c>
      <c r="C149" s="405" t="s">
        <v>604</v>
      </c>
      <c r="D149" s="264" t="s">
        <v>603</v>
      </c>
      <c r="E149" s="272">
        <v>100</v>
      </c>
      <c r="F149" s="272">
        <v>6000</v>
      </c>
      <c r="G149" s="265" t="s">
        <v>56</v>
      </c>
      <c r="H149" s="242">
        <v>18430</v>
      </c>
      <c r="I149" s="243">
        <f>IF(ISNA(VLOOKUP($B149,'[74]Pesanan '!$A:$AE,28,FALSE)),0,((VLOOKUP($B149,'[74]Pesanan '!$A:$AE,28,FALSE))))</f>
        <v>1000</v>
      </c>
      <c r="J149" s="243">
        <f t="shared" si="152"/>
        <v>0.17006802721088435</v>
      </c>
      <c r="K149" s="243">
        <f>IF(ISNA(VLOOKUP($B149,'[74]Pesanan '!$A:$AE,29,FALSE)),0,((VLOOKUP($B149,'[74]Pesanan '!$A:$AE,29,FALSE))))</f>
        <v>18430000</v>
      </c>
      <c r="L149" s="243">
        <f>IF(ISNA(VLOOKUP($B149,'[74]Pesanan '!$A:$AE,30,FALSE)),0,((VLOOKUP($B149,'[74]Pesanan '!$A:$AE,30,FALSE))))</f>
        <v>1000</v>
      </c>
      <c r="M149" s="243">
        <f t="shared" si="153"/>
        <v>0.17006802721088435</v>
      </c>
      <c r="N149" s="243">
        <f>IF(ISNA(VLOOKUP($B149,'[74]Pesanan '!$A:$AE,31,FALSE)),0,((VLOOKUP($B149,'[74]Pesanan '!$A:$AE,31,FALSE))))</f>
        <v>18430000</v>
      </c>
      <c r="O149" s="243">
        <f>IF(ISNA(VLOOKUP($B149,'[75]Rekap Realisasi Jan- Okt'!$A:$E,4,FALSE)),0,((VLOOKUP($B149,'[75]Rekap Realisasi Jan- Okt'!$A:$E,4,FALSE))))</f>
        <v>1000</v>
      </c>
      <c r="P149" s="243">
        <f t="shared" si="137"/>
        <v>0.17006802721088435</v>
      </c>
      <c r="Q149" s="243">
        <f>IF(ISNA(VLOOKUP($B149,'[75]Rekap Realisasi Jan- Okt'!$A:$E,5,FALSE)),0,((VLOOKUP($B149,'[75]Rekap Realisasi Jan- Okt'!$A:$E,5,FALSE))))</f>
        <v>18430000</v>
      </c>
      <c r="R149" s="243">
        <f t="shared" si="159"/>
        <v>0</v>
      </c>
      <c r="S149" s="243">
        <f t="shared" si="160"/>
        <v>0</v>
      </c>
      <c r="T149" s="243">
        <f t="shared" si="161"/>
        <v>0</v>
      </c>
      <c r="U149" s="244">
        <f t="shared" si="158"/>
        <v>1</v>
      </c>
      <c r="V149" s="243">
        <f t="shared" si="165"/>
        <v>0</v>
      </c>
      <c r="W149" s="243">
        <f t="shared" si="166"/>
        <v>0</v>
      </c>
      <c r="X149" s="243">
        <f t="shared" si="167"/>
        <v>0</v>
      </c>
      <c r="Y149" s="244">
        <f t="shared" si="154"/>
        <v>1</v>
      </c>
      <c r="Z149" s="244"/>
      <c r="AA149" s="244"/>
      <c r="AB149" s="244"/>
      <c r="AC149" s="244"/>
      <c r="AD149" s="245" t="s">
        <v>241</v>
      </c>
      <c r="AE149" s="245" t="s">
        <v>241</v>
      </c>
      <c r="AF149" s="245" t="s">
        <v>241</v>
      </c>
      <c r="AG149" s="245" t="s">
        <v>241</v>
      </c>
      <c r="AH149" s="245" t="s">
        <v>241</v>
      </c>
      <c r="AI149" s="245" t="s">
        <v>241</v>
      </c>
      <c r="AJ149" s="245" t="s">
        <v>241</v>
      </c>
      <c r="AK149" s="245" t="s">
        <v>241</v>
      </c>
      <c r="AL149" s="244"/>
      <c r="AM149" s="244"/>
      <c r="AN149" s="244"/>
      <c r="AO149" s="244"/>
      <c r="AP149" s="245" t="s">
        <v>241</v>
      </c>
      <c r="AQ149" s="245" t="s">
        <v>241</v>
      </c>
      <c r="AR149" s="245" t="s">
        <v>241</v>
      </c>
      <c r="AS149" s="245" t="s">
        <v>241</v>
      </c>
      <c r="AT149" s="245" t="s">
        <v>241</v>
      </c>
      <c r="AU149" s="245" t="s">
        <v>241</v>
      </c>
      <c r="AV149" s="245" t="s">
        <v>241</v>
      </c>
      <c r="AW149" s="245" t="s">
        <v>241</v>
      </c>
      <c r="AX149" s="245" t="s">
        <v>241</v>
      </c>
      <c r="AY149" s="245" t="s">
        <v>241</v>
      </c>
      <c r="AZ149" s="245" t="s">
        <v>241</v>
      </c>
      <c r="BA149" s="245" t="s">
        <v>241</v>
      </c>
      <c r="BB149" s="245" t="s">
        <v>241</v>
      </c>
      <c r="BC149" s="245" t="s">
        <v>241</v>
      </c>
      <c r="BD149" s="245" t="s">
        <v>241</v>
      </c>
      <c r="BE149" s="245" t="s">
        <v>241</v>
      </c>
      <c r="BF149" s="245" t="s">
        <v>241</v>
      </c>
      <c r="BG149" s="245" t="s">
        <v>241</v>
      </c>
      <c r="BH149" s="245" t="s">
        <v>241</v>
      </c>
      <c r="BI149" s="245" t="s">
        <v>241</v>
      </c>
      <c r="BJ149" s="249" t="s">
        <v>241</v>
      </c>
      <c r="BK149" s="249" t="s">
        <v>241</v>
      </c>
      <c r="BL149" s="249" t="s">
        <v>241</v>
      </c>
      <c r="BM149" s="249" t="s">
        <v>241</v>
      </c>
      <c r="BN149" s="249" t="s">
        <v>241</v>
      </c>
      <c r="BO149" s="249" t="s">
        <v>241</v>
      </c>
      <c r="BP149" s="249" t="s">
        <v>241</v>
      </c>
      <c r="BQ149" s="249" t="s">
        <v>241</v>
      </c>
      <c r="BR149" s="249" t="s">
        <v>241</v>
      </c>
      <c r="BS149" s="249" t="s">
        <v>241</v>
      </c>
      <c r="BT149" s="249" t="s">
        <v>241</v>
      </c>
      <c r="BU149" s="249" t="s">
        <v>241</v>
      </c>
      <c r="BV149" s="249" t="s">
        <v>241</v>
      </c>
      <c r="BW149" s="249" t="s">
        <v>241</v>
      </c>
      <c r="BX149" s="249" t="s">
        <v>241</v>
      </c>
      <c r="BY149" s="249" t="s">
        <v>241</v>
      </c>
      <c r="BZ149" s="249" t="s">
        <v>241</v>
      </c>
      <c r="CA149" s="249" t="s">
        <v>241</v>
      </c>
      <c r="CB149" s="249" t="s">
        <v>241</v>
      </c>
      <c r="CC149" s="249" t="s">
        <v>241</v>
      </c>
      <c r="CD149" s="249" t="s">
        <v>241</v>
      </c>
      <c r="CE149" s="249" t="s">
        <v>241</v>
      </c>
      <c r="CF149" s="249" t="s">
        <v>241</v>
      </c>
      <c r="CG149" s="249" t="s">
        <v>241</v>
      </c>
      <c r="CH149" s="243">
        <f>IF(ISNA(VLOOKUP($B149,[76]Sheet3!$B:$H,6,FALSE)),0,((VLOOKUP($B149,[76]Sheet3!$B:$H,6,FALSE))))</f>
        <v>1000</v>
      </c>
      <c r="CI149" s="243">
        <f t="shared" si="169"/>
        <v>0.16666666666666666</v>
      </c>
      <c r="CJ149" s="243">
        <f>IF(ISNA(VLOOKUP($B149,[76]Sheet3!$B:$H,7,FALSE)),0,((VLOOKUP($B149,[76]Sheet3!$B:$H,7,FALSE))))</f>
        <v>18430000</v>
      </c>
      <c r="CK149" s="244">
        <f t="shared" si="170"/>
        <v>1</v>
      </c>
      <c r="CL149" s="249" t="s">
        <v>241</v>
      </c>
      <c r="CM149" s="249">
        <f t="shared" si="156"/>
        <v>0</v>
      </c>
      <c r="CN149" s="249"/>
      <c r="CO149" s="249">
        <f t="shared" si="157"/>
        <v>0</v>
      </c>
      <c r="CP149" s="249" t="s">
        <v>241</v>
      </c>
      <c r="CQ149" s="250">
        <f t="shared" si="146"/>
        <v>0</v>
      </c>
      <c r="CR149" s="249"/>
      <c r="CS149" s="251">
        <f t="shared" si="147"/>
        <v>0</v>
      </c>
      <c r="CT149" s="249" t="s">
        <v>241</v>
      </c>
      <c r="CU149" s="252">
        <f t="shared" si="148"/>
        <v>0</v>
      </c>
      <c r="CV149" s="273"/>
      <c r="CW149" s="253">
        <f t="shared" si="149"/>
        <v>0</v>
      </c>
      <c r="CX149" s="243">
        <f>IF(ISNA(VLOOKUP($B149,'[77]Jan- Mei'!$B:$F,4,FALSE)),0,((VLOOKUP($B149,'[77]Jan- Mei'!$B:$F,4,FALSE))))</f>
        <v>1000</v>
      </c>
      <c r="CY149" s="306">
        <f t="shared" si="150"/>
        <v>0.16666666666666666</v>
      </c>
      <c r="CZ149" s="243">
        <f>IF(ISNA(VLOOKUP($B149,'[77]Jan- Mei'!$B:$F,5,FALSE)),0,((VLOOKUP($B149,'[77]Jan- Mei'!$B:$F,5,FALSE))))</f>
        <v>18430000</v>
      </c>
      <c r="DA149" s="243" t="e">
        <f>IF(ISNA(VLOOKUP($B149,#REF!,6,FALSE)),0,((VLOOKUP($B149,#REF!,6,FALSE))))</f>
        <v>#REF!</v>
      </c>
      <c r="DB149" s="243" t="e">
        <f t="shared" si="151"/>
        <v>#REF!</v>
      </c>
      <c r="DC149" s="243" t="e">
        <f>IF(ISNA(VLOOKUP($B149,#REF!,7,FALSE)),0,((VLOOKUP($B149,#REF!,7,FALSE))))</f>
        <v>#REF!</v>
      </c>
      <c r="DD149" s="244" t="e">
        <f t="shared" si="140"/>
        <v>#REF!</v>
      </c>
      <c r="DE149" s="254" t="str">
        <f>IF(ISNA(VLOOKUP($B149,'[78]REAL SD BULAN'!$B:$AD,18,FALSE)),0,((VLOOKUP($B149,'[78]REAL SD BULAN'!$B:$AD,18,FALSE))))</f>
        <v>-</v>
      </c>
      <c r="DF149" s="249">
        <f>IF(ISNA(VLOOKUP($B149,'[78]REAL SD BULAN'!$B:$AD,19,FALSE)),0,((VLOOKUP($B149,'[78]REAL SD BULAN'!$B:$AD,19,FALSE))))</f>
        <v>0</v>
      </c>
      <c r="DG149" s="249">
        <f>IF(ISNA(VLOOKUP($B149,'[78]REAL SD BULAN'!$B:$AD,20,FALSE)),0,((VLOOKUP($B149,'[78]REAL SD BULAN'!$B:$AD,20,FALSE))))</f>
        <v>0</v>
      </c>
      <c r="DH149" s="249">
        <f>IF(ISNA(VLOOKUP($B149,'[78]REAL SD BULAN'!$B:$AD,21,FALSE)),0,((VLOOKUP($B149,'[78]REAL SD BULAN'!$B:$AD,21,FALSE))))</f>
        <v>0</v>
      </c>
      <c r="DI149" s="249" t="s">
        <v>241</v>
      </c>
      <c r="DJ149" s="249">
        <f t="shared" si="164"/>
        <v>0</v>
      </c>
      <c r="DK149" s="249">
        <v>0</v>
      </c>
      <c r="DL149" s="249">
        <v>0</v>
      </c>
      <c r="DM149" s="249" t="s">
        <v>241</v>
      </c>
      <c r="DN149" s="249">
        <f>DO149*CV149</f>
        <v>0</v>
      </c>
      <c r="DO149" s="249">
        <v>0</v>
      </c>
      <c r="DP149" s="249">
        <v>0</v>
      </c>
      <c r="DQ149" s="249" t="s">
        <v>241</v>
      </c>
      <c r="DR149" s="249">
        <f t="shared" si="171"/>
        <v>0</v>
      </c>
      <c r="DS149" s="249">
        <v>0</v>
      </c>
      <c r="DT149" s="249">
        <v>0</v>
      </c>
      <c r="DU149" s="269" t="str">
        <f>IF(ISNA(VLOOKUP($B149,'[79]Evaluasi Pesanan Jan- Feb'!$B:$BG,30,FALSE)),0,((VLOOKUP($B149,'[79]Evaluasi Pesanan Jan- Feb'!$B:$BG,30,FALSE))))</f>
        <v>Baru dilakukan trial dengan fasilitas banjaran sehingga 3 batch pertama perlu dilakukan set up berhenti</v>
      </c>
      <c r="DV149" s="256" t="str">
        <f>IF(ISNA(VLOOKUP($B149,'[79]Evaluasi Pesanan Jan- Feb'!$B:$BG,30,FALSE)),0,((VLOOKUP($B149,'[79]Evaluasi Pesanan Jan- Feb'!$B:$BG,30,FALSE))))</f>
        <v>Baru dilakukan trial dengan fasilitas banjaran sehingga 3 batch pertama perlu dilakukan set up berhenti</v>
      </c>
    </row>
    <row r="150" spans="1:126" s="221" customFormat="1" ht="32" x14ac:dyDescent="0.2">
      <c r="A150" s="237">
        <f t="shared" si="135"/>
        <v>147</v>
      </c>
      <c r="B150" s="282">
        <v>11000260</v>
      </c>
      <c r="C150" s="410" t="s">
        <v>605</v>
      </c>
      <c r="D150" s="264" t="s">
        <v>603</v>
      </c>
      <c r="E150" s="272">
        <v>100</v>
      </c>
      <c r="F150" s="272">
        <v>24000</v>
      </c>
      <c r="G150" s="265" t="s">
        <v>56</v>
      </c>
      <c r="H150" s="242">
        <v>8893</v>
      </c>
      <c r="I150" s="243">
        <f>IF(ISNA(VLOOKUP($B150,'[74]Pesanan '!$A:$AE,28,FALSE)),0,((VLOOKUP($B150,'[74]Pesanan '!$A:$AE,28,FALSE))))</f>
        <v>5000</v>
      </c>
      <c r="J150" s="243">
        <f t="shared" si="152"/>
        <v>0.21258503401360543</v>
      </c>
      <c r="K150" s="243">
        <f>IF(ISNA(VLOOKUP($B150,'[74]Pesanan '!$A:$AE,29,FALSE)),0,((VLOOKUP($B150,'[74]Pesanan '!$A:$AE,29,FALSE))))</f>
        <v>44465000</v>
      </c>
      <c r="L150" s="243">
        <f>IF(ISNA(VLOOKUP($B150,'[74]Pesanan '!$A:$AE,30,FALSE)),0,((VLOOKUP($B150,'[74]Pesanan '!$A:$AE,30,FALSE))))</f>
        <v>5000</v>
      </c>
      <c r="M150" s="243">
        <f t="shared" si="153"/>
        <v>0.21258503401360543</v>
      </c>
      <c r="N150" s="243">
        <f>IF(ISNA(VLOOKUP($B150,'[74]Pesanan '!$A:$AE,31,FALSE)),0,((VLOOKUP($B150,'[74]Pesanan '!$A:$AE,31,FALSE))))</f>
        <v>44465000</v>
      </c>
      <c r="O150" s="243">
        <f>IF(ISNA(VLOOKUP($B150,'[75]Rekap Realisasi Jan- Okt'!$A:$E,4,FALSE)),0,((VLOOKUP($B150,'[75]Rekap Realisasi Jan- Okt'!$A:$E,4,FALSE))))</f>
        <v>5000</v>
      </c>
      <c r="P150" s="243">
        <f t="shared" si="137"/>
        <v>0.21258503401360543</v>
      </c>
      <c r="Q150" s="243">
        <f>IF(ISNA(VLOOKUP($B150,'[75]Rekap Realisasi Jan- Okt'!$A:$E,5,FALSE)),0,((VLOOKUP($B150,'[75]Rekap Realisasi Jan- Okt'!$A:$E,5,FALSE))))</f>
        <v>44465000</v>
      </c>
      <c r="R150" s="243">
        <f t="shared" si="159"/>
        <v>0</v>
      </c>
      <c r="S150" s="243">
        <f t="shared" si="160"/>
        <v>0</v>
      </c>
      <c r="T150" s="243">
        <f t="shared" si="161"/>
        <v>0</v>
      </c>
      <c r="U150" s="244">
        <f t="shared" si="158"/>
        <v>1</v>
      </c>
      <c r="V150" s="243">
        <f t="shared" si="165"/>
        <v>0</v>
      </c>
      <c r="W150" s="243">
        <f t="shared" si="166"/>
        <v>0</v>
      </c>
      <c r="X150" s="243">
        <f t="shared" si="167"/>
        <v>0</v>
      </c>
      <c r="Y150" s="244">
        <f t="shared" si="154"/>
        <v>1</v>
      </c>
      <c r="Z150" s="244"/>
      <c r="AA150" s="244"/>
      <c r="AB150" s="244"/>
      <c r="AC150" s="244"/>
      <c r="AD150" s="245" t="s">
        <v>241</v>
      </c>
      <c r="AE150" s="245" t="s">
        <v>241</v>
      </c>
      <c r="AF150" s="245" t="s">
        <v>241</v>
      </c>
      <c r="AG150" s="245" t="s">
        <v>241</v>
      </c>
      <c r="AH150" s="245" t="s">
        <v>241</v>
      </c>
      <c r="AI150" s="245" t="s">
        <v>241</v>
      </c>
      <c r="AJ150" s="245" t="s">
        <v>241</v>
      </c>
      <c r="AK150" s="245" t="s">
        <v>241</v>
      </c>
      <c r="AL150" s="244"/>
      <c r="AM150" s="244"/>
      <c r="AN150" s="244"/>
      <c r="AO150" s="244"/>
      <c r="AP150" s="245" t="s">
        <v>241</v>
      </c>
      <c r="AQ150" s="245" t="s">
        <v>241</v>
      </c>
      <c r="AR150" s="245" t="s">
        <v>241</v>
      </c>
      <c r="AS150" s="245" t="s">
        <v>241</v>
      </c>
      <c r="AT150" s="245" t="s">
        <v>241</v>
      </c>
      <c r="AU150" s="245" t="s">
        <v>241</v>
      </c>
      <c r="AV150" s="245" t="s">
        <v>241</v>
      </c>
      <c r="AW150" s="245" t="s">
        <v>241</v>
      </c>
      <c r="AX150" s="245" t="s">
        <v>241</v>
      </c>
      <c r="AY150" s="245" t="s">
        <v>241</v>
      </c>
      <c r="AZ150" s="245" t="s">
        <v>241</v>
      </c>
      <c r="BA150" s="245" t="s">
        <v>241</v>
      </c>
      <c r="BB150" s="245" t="s">
        <v>241</v>
      </c>
      <c r="BC150" s="245" t="s">
        <v>241</v>
      </c>
      <c r="BD150" s="245" t="s">
        <v>241</v>
      </c>
      <c r="BE150" s="245" t="s">
        <v>241</v>
      </c>
      <c r="BF150" s="245" t="s">
        <v>241</v>
      </c>
      <c r="BG150" s="245" t="s">
        <v>241</v>
      </c>
      <c r="BH150" s="245" t="s">
        <v>241</v>
      </c>
      <c r="BI150" s="245" t="s">
        <v>241</v>
      </c>
      <c r="BJ150" s="249" t="s">
        <v>241</v>
      </c>
      <c r="BK150" s="249" t="s">
        <v>241</v>
      </c>
      <c r="BL150" s="249" t="s">
        <v>241</v>
      </c>
      <c r="BM150" s="249" t="s">
        <v>241</v>
      </c>
      <c r="BN150" s="249" t="s">
        <v>241</v>
      </c>
      <c r="BO150" s="249" t="s">
        <v>241</v>
      </c>
      <c r="BP150" s="249" t="s">
        <v>241</v>
      </c>
      <c r="BQ150" s="249" t="s">
        <v>241</v>
      </c>
      <c r="BR150" s="249" t="s">
        <v>241</v>
      </c>
      <c r="BS150" s="249" t="s">
        <v>241</v>
      </c>
      <c r="BT150" s="249" t="s">
        <v>241</v>
      </c>
      <c r="BU150" s="249" t="s">
        <v>241</v>
      </c>
      <c r="BV150" s="249" t="s">
        <v>241</v>
      </c>
      <c r="BW150" s="249" t="s">
        <v>241</v>
      </c>
      <c r="BX150" s="249" t="s">
        <v>241</v>
      </c>
      <c r="BY150" s="249" t="s">
        <v>241</v>
      </c>
      <c r="BZ150" s="249" t="s">
        <v>241</v>
      </c>
      <c r="CA150" s="249" t="s">
        <v>241</v>
      </c>
      <c r="CB150" s="249" t="s">
        <v>241</v>
      </c>
      <c r="CC150" s="249" t="s">
        <v>241</v>
      </c>
      <c r="CD150" s="249" t="s">
        <v>241</v>
      </c>
      <c r="CE150" s="249" t="s">
        <v>241</v>
      </c>
      <c r="CF150" s="249" t="s">
        <v>241</v>
      </c>
      <c r="CG150" s="249" t="s">
        <v>241</v>
      </c>
      <c r="CH150" s="243">
        <f>IF(ISNA(VLOOKUP($B150,[76]Sheet3!$B:$H,6,FALSE)),0,((VLOOKUP($B150,[76]Sheet3!$B:$H,6,FALSE))))</f>
        <v>5000</v>
      </c>
      <c r="CI150" s="243">
        <f t="shared" si="169"/>
        <v>0.20833333333333334</v>
      </c>
      <c r="CJ150" s="243">
        <f>IF(ISNA(VLOOKUP($B150,[76]Sheet3!$B:$H,7,FALSE)),0,((VLOOKUP($B150,[76]Sheet3!$B:$H,7,FALSE))))</f>
        <v>44465000</v>
      </c>
      <c r="CK150" s="244">
        <f t="shared" si="170"/>
        <v>1</v>
      </c>
      <c r="CL150" s="249" t="s">
        <v>241</v>
      </c>
      <c r="CM150" s="249">
        <f t="shared" si="156"/>
        <v>0</v>
      </c>
      <c r="CN150" s="249"/>
      <c r="CO150" s="249">
        <f t="shared" si="157"/>
        <v>0</v>
      </c>
      <c r="CP150" s="249" t="s">
        <v>241</v>
      </c>
      <c r="CQ150" s="250">
        <f t="shared" si="146"/>
        <v>0</v>
      </c>
      <c r="CR150" s="249"/>
      <c r="CS150" s="251">
        <f t="shared" si="147"/>
        <v>0</v>
      </c>
      <c r="CT150" s="249" t="s">
        <v>241</v>
      </c>
      <c r="CU150" s="252">
        <f t="shared" si="148"/>
        <v>0</v>
      </c>
      <c r="CV150" s="273"/>
      <c r="CW150" s="253">
        <f t="shared" si="149"/>
        <v>0</v>
      </c>
      <c r="CX150" s="243">
        <f>IF(ISNA(VLOOKUP($B150,'[77]Jan- Mei'!$B:$F,4,FALSE)),0,((VLOOKUP($B150,'[77]Jan- Mei'!$B:$F,4,FALSE))))</f>
        <v>5000</v>
      </c>
      <c r="CY150" s="306">
        <f t="shared" si="150"/>
        <v>0.20833333333333334</v>
      </c>
      <c r="CZ150" s="243">
        <f>IF(ISNA(VLOOKUP($B150,'[77]Jan- Mei'!$B:$F,5,FALSE)),0,((VLOOKUP($B150,'[77]Jan- Mei'!$B:$F,5,FALSE))))</f>
        <v>44465000</v>
      </c>
      <c r="DA150" s="243" t="e">
        <f>IF(ISNA(VLOOKUP($B150,#REF!,6,FALSE)),0,((VLOOKUP($B150,#REF!,6,FALSE))))</f>
        <v>#REF!</v>
      </c>
      <c r="DB150" s="243" t="e">
        <f t="shared" si="151"/>
        <v>#REF!</v>
      </c>
      <c r="DC150" s="243" t="e">
        <f>IF(ISNA(VLOOKUP($B150,#REF!,7,FALSE)),0,((VLOOKUP($B150,#REF!,7,FALSE))))</f>
        <v>#REF!</v>
      </c>
      <c r="DD150" s="244" t="e">
        <f t="shared" si="140"/>
        <v>#REF!</v>
      </c>
      <c r="DE150" s="254" t="str">
        <f>IF(ISNA(VLOOKUP($B150,'[78]REAL SD BULAN'!$B:$AD,18,FALSE)),0,((VLOOKUP($B150,'[78]REAL SD BULAN'!$B:$AD,18,FALSE))))</f>
        <v>-</v>
      </c>
      <c r="DF150" s="249">
        <f>IF(ISNA(VLOOKUP($B150,'[78]REAL SD BULAN'!$B:$AD,19,FALSE)),0,((VLOOKUP($B150,'[78]REAL SD BULAN'!$B:$AD,19,FALSE))))</f>
        <v>0</v>
      </c>
      <c r="DG150" s="249">
        <f>IF(ISNA(VLOOKUP($B150,'[78]REAL SD BULAN'!$B:$AD,20,FALSE)),0,((VLOOKUP($B150,'[78]REAL SD BULAN'!$B:$AD,20,FALSE))))</f>
        <v>0</v>
      </c>
      <c r="DH150" s="249">
        <f>IF(ISNA(VLOOKUP($B150,'[78]REAL SD BULAN'!$B:$AD,21,FALSE)),0,((VLOOKUP($B150,'[78]REAL SD BULAN'!$B:$AD,21,FALSE))))</f>
        <v>0</v>
      </c>
      <c r="DI150" s="249" t="s">
        <v>241</v>
      </c>
      <c r="DJ150" s="249">
        <f t="shared" si="164"/>
        <v>0</v>
      </c>
      <c r="DK150" s="249">
        <v>0</v>
      </c>
      <c r="DL150" s="249">
        <v>0</v>
      </c>
      <c r="DM150" s="249" t="s">
        <v>241</v>
      </c>
      <c r="DN150" s="249">
        <f>DO150*CV150</f>
        <v>0</v>
      </c>
      <c r="DO150" s="249">
        <v>0</v>
      </c>
      <c r="DP150" s="249">
        <v>0</v>
      </c>
      <c r="DQ150" s="249" t="s">
        <v>241</v>
      </c>
      <c r="DR150" s="249">
        <f t="shared" si="171"/>
        <v>0</v>
      </c>
      <c r="DS150" s="249">
        <v>0</v>
      </c>
      <c r="DT150" s="249">
        <v>0</v>
      </c>
      <c r="DU150" s="269" t="str">
        <f>IF(ISNA(VLOOKUP($B150,'[79]Evaluasi Pesanan Jan- Feb'!$B:$BG,30,FALSE)),0,((VLOOKUP($B150,'[79]Evaluasi Pesanan Jan- Feb'!$B:$BG,30,FALSE))))</f>
        <v>Baru dilakukan trial dengan fasilitas banjaran sehingga 3 batch pertama perlu dilakukan set up berhenti</v>
      </c>
      <c r="DV150" s="269" t="str">
        <f>IF(ISNA(VLOOKUP($B150,'[79]Evaluasi Pesanan Jan- Feb'!$B:$BG,41,FALSE)),0,((VLOOKUP($B150,'[79]Evaluasi Pesanan Jan- Feb'!$B:$BG,41,FALSE))))</f>
        <v>antri Proses pengemasan Primer</v>
      </c>
    </row>
    <row r="151" spans="1:126" s="221" customFormat="1" ht="56" x14ac:dyDescent="0.2">
      <c r="A151" s="237">
        <f t="shared" si="135"/>
        <v>148</v>
      </c>
      <c r="B151" s="241">
        <v>11000163</v>
      </c>
      <c r="C151" s="404" t="s">
        <v>85</v>
      </c>
      <c r="D151" s="258" t="s">
        <v>559</v>
      </c>
      <c r="E151" s="243">
        <v>100</v>
      </c>
      <c r="F151" s="260">
        <v>8000</v>
      </c>
      <c r="G151" s="241" t="s">
        <v>56</v>
      </c>
      <c r="H151" s="242">
        <v>20150</v>
      </c>
      <c r="I151" s="243">
        <f>IF(ISNA(VLOOKUP($B151,'[74]Pesanan '!$A:$AE,28,FALSE)),0,((VLOOKUP($B151,'[74]Pesanan '!$A:$AE,28,FALSE))))</f>
        <v>62516</v>
      </c>
      <c r="J151" s="243">
        <f t="shared" si="152"/>
        <v>7.9739795918367351</v>
      </c>
      <c r="K151" s="243">
        <f>IF(ISNA(VLOOKUP($B151,'[74]Pesanan '!$A:$AE,29,FALSE)),0,((VLOOKUP($B151,'[74]Pesanan '!$A:$AE,29,FALSE))))</f>
        <v>1259697400</v>
      </c>
      <c r="L151" s="243">
        <f>IF(ISNA(VLOOKUP($B151,'[74]Pesanan '!$A:$AE,30,FALSE)),0,((VLOOKUP($B151,'[74]Pesanan '!$A:$AE,30,FALSE))))</f>
        <v>54880</v>
      </c>
      <c r="M151" s="243">
        <f t="shared" si="153"/>
        <v>7</v>
      </c>
      <c r="N151" s="243">
        <f>IF(ISNA(VLOOKUP($B151,'[74]Pesanan '!$A:$AE,31,FALSE)),0,((VLOOKUP($B151,'[74]Pesanan '!$A:$AE,31,FALSE))))</f>
        <v>1105832000</v>
      </c>
      <c r="O151" s="243">
        <f>IF(ISNA(VLOOKUP($B151,'[75]Rekap Realisasi Jan- Okt'!$A:$E,4,FALSE)),0,((VLOOKUP($B151,'[75]Rekap Realisasi Jan- Okt'!$A:$E,4,FALSE))))</f>
        <v>62516</v>
      </c>
      <c r="P151" s="243">
        <f t="shared" si="137"/>
        <v>7.9739795918367351</v>
      </c>
      <c r="Q151" s="243">
        <f>IF(ISNA(VLOOKUP($B151,'[75]Rekap Realisasi Jan- Okt'!$A:$E,5,FALSE)),0,((VLOOKUP($B151,'[75]Rekap Realisasi Jan- Okt'!$A:$E,5,FALSE))))</f>
        <v>1259697400</v>
      </c>
      <c r="R151" s="243">
        <f t="shared" si="159"/>
        <v>-7636</v>
      </c>
      <c r="S151" s="243">
        <f t="shared" si="160"/>
        <v>-0.9739795918367351</v>
      </c>
      <c r="T151" s="243">
        <f t="shared" si="161"/>
        <v>-153865400</v>
      </c>
      <c r="U151" s="244">
        <f t="shared" si="158"/>
        <v>1.139139941690962</v>
      </c>
      <c r="V151" s="243">
        <f t="shared" si="165"/>
        <v>0</v>
      </c>
      <c r="W151" s="243">
        <f t="shared" si="166"/>
        <v>0</v>
      </c>
      <c r="X151" s="243">
        <f t="shared" si="167"/>
        <v>0</v>
      </c>
      <c r="Y151" s="244">
        <f t="shared" si="154"/>
        <v>1</v>
      </c>
      <c r="Z151" s="244"/>
      <c r="AA151" s="244"/>
      <c r="AB151" s="244"/>
      <c r="AC151" s="244"/>
      <c r="AD151" s="245" t="s">
        <v>241</v>
      </c>
      <c r="AE151" s="245" t="s">
        <v>241</v>
      </c>
      <c r="AF151" s="245" t="s">
        <v>241</v>
      </c>
      <c r="AG151" s="245" t="s">
        <v>241</v>
      </c>
      <c r="AH151" s="245" t="s">
        <v>241</v>
      </c>
      <c r="AI151" s="245" t="s">
        <v>241</v>
      </c>
      <c r="AJ151" s="245" t="s">
        <v>241</v>
      </c>
      <c r="AK151" s="245" t="s">
        <v>241</v>
      </c>
      <c r="AL151" s="244"/>
      <c r="AM151" s="244"/>
      <c r="AN151" s="244"/>
      <c r="AO151" s="244"/>
      <c r="AP151" s="245" t="s">
        <v>241</v>
      </c>
      <c r="AQ151" s="245" t="s">
        <v>241</v>
      </c>
      <c r="AR151" s="245" t="s">
        <v>241</v>
      </c>
      <c r="AS151" s="245" t="s">
        <v>241</v>
      </c>
      <c r="AT151" s="245" t="s">
        <v>241</v>
      </c>
      <c r="AU151" s="245" t="s">
        <v>241</v>
      </c>
      <c r="AV151" s="245" t="s">
        <v>241</v>
      </c>
      <c r="AW151" s="245" t="s">
        <v>241</v>
      </c>
      <c r="AX151" s="245" t="s">
        <v>241</v>
      </c>
      <c r="AY151" s="245" t="s">
        <v>241</v>
      </c>
      <c r="AZ151" s="245" t="s">
        <v>241</v>
      </c>
      <c r="BA151" s="245" t="s">
        <v>241</v>
      </c>
      <c r="BB151" s="245" t="s">
        <v>241</v>
      </c>
      <c r="BC151" s="245" t="s">
        <v>241</v>
      </c>
      <c r="BD151" s="245" t="s">
        <v>241</v>
      </c>
      <c r="BE151" s="245" t="s">
        <v>241</v>
      </c>
      <c r="BF151" s="245" t="s">
        <v>241</v>
      </c>
      <c r="BG151" s="245" t="s">
        <v>241</v>
      </c>
      <c r="BH151" s="245" t="s">
        <v>241</v>
      </c>
      <c r="BI151" s="245" t="s">
        <v>241</v>
      </c>
      <c r="BJ151" s="249" t="s">
        <v>241</v>
      </c>
      <c r="BK151" s="249" t="s">
        <v>241</v>
      </c>
      <c r="BL151" s="249" t="s">
        <v>241</v>
      </c>
      <c r="BM151" s="249" t="s">
        <v>241</v>
      </c>
      <c r="BN151" s="266" t="s">
        <v>563</v>
      </c>
      <c r="BO151" s="249">
        <f>R151</f>
        <v>-7636</v>
      </c>
      <c r="BP151" s="249">
        <f>S151</f>
        <v>-0.9739795918367351</v>
      </c>
      <c r="BQ151" s="249">
        <f>T151</f>
        <v>-153865400</v>
      </c>
      <c r="BR151" s="249" t="s">
        <v>241</v>
      </c>
      <c r="BS151" s="249" t="s">
        <v>241</v>
      </c>
      <c r="BT151" s="249" t="s">
        <v>241</v>
      </c>
      <c r="BU151" s="249" t="s">
        <v>241</v>
      </c>
      <c r="BV151" s="249" t="s">
        <v>241</v>
      </c>
      <c r="BW151" s="249" t="s">
        <v>241</v>
      </c>
      <c r="BX151" s="249" t="s">
        <v>241</v>
      </c>
      <c r="BY151" s="249" t="s">
        <v>241</v>
      </c>
      <c r="BZ151" s="266" t="s">
        <v>563</v>
      </c>
      <c r="CA151" s="250">
        <f>R151</f>
        <v>-7636</v>
      </c>
      <c r="CB151" s="250">
        <f>S151</f>
        <v>-0.9739795918367351</v>
      </c>
      <c r="CC151" s="250">
        <f>T151</f>
        <v>-153865400</v>
      </c>
      <c r="CD151" s="249" t="s">
        <v>241</v>
      </c>
      <c r="CE151" s="249" t="s">
        <v>241</v>
      </c>
      <c r="CF151" s="249" t="s">
        <v>241</v>
      </c>
      <c r="CG151" s="249" t="s">
        <v>241</v>
      </c>
      <c r="CH151" s="243">
        <f>IF(ISNA(VLOOKUP($B151,[76]Sheet3!$B:$H,6,FALSE)),0,((VLOOKUP($B151,[76]Sheet3!$B:$H,6,FALSE))))</f>
        <v>0</v>
      </c>
      <c r="CI151" s="243">
        <f t="shared" si="169"/>
        <v>0</v>
      </c>
      <c r="CJ151" s="243">
        <f>IF(ISNA(VLOOKUP($B151,[76]Sheet3!$B:$H,7,FALSE)),0,((VLOOKUP($B151,[76]Sheet3!$B:$H,7,FALSE))))</f>
        <v>0</v>
      </c>
      <c r="CK151" s="244">
        <f t="shared" si="170"/>
        <v>0</v>
      </c>
      <c r="CL151" s="266" t="s">
        <v>564</v>
      </c>
      <c r="CM151" s="249">
        <f t="shared" si="156"/>
        <v>16000</v>
      </c>
      <c r="CN151" s="249">
        <v>2</v>
      </c>
      <c r="CO151" s="249">
        <f t="shared" si="157"/>
        <v>322400000</v>
      </c>
      <c r="CP151" s="266" t="s">
        <v>563</v>
      </c>
      <c r="CQ151" s="250">
        <f t="shared" si="146"/>
        <v>16000</v>
      </c>
      <c r="CR151" s="249">
        <v>2</v>
      </c>
      <c r="CS151" s="251">
        <f t="shared" si="147"/>
        <v>322400000</v>
      </c>
      <c r="CT151" s="249" t="s">
        <v>241</v>
      </c>
      <c r="CU151" s="252">
        <f t="shared" si="148"/>
        <v>0</v>
      </c>
      <c r="CV151" s="274"/>
      <c r="CW151" s="271">
        <f t="shared" si="149"/>
        <v>0</v>
      </c>
      <c r="CX151" s="243">
        <f>IF(ISNA(VLOOKUP($B151,'[77]Jan- Mei'!$B:$F,4,FALSE)),0,((VLOOKUP($B151,'[77]Jan- Mei'!$B:$F,4,FALSE))))</f>
        <v>39200</v>
      </c>
      <c r="CY151" s="243">
        <f t="shared" si="150"/>
        <v>4.9000000000000004</v>
      </c>
      <c r="CZ151" s="243">
        <f>IF(ISNA(VLOOKUP($B151,'[77]Jan- Mei'!$B:$F,5,FALSE)),0,((VLOOKUP($B151,'[77]Jan- Mei'!$B:$F,5,FALSE))))</f>
        <v>789880000</v>
      </c>
      <c r="DA151" s="243" t="e">
        <f>IF(ISNA(VLOOKUP($B151,#REF!,6,FALSE)),0,((VLOOKUP($B151,#REF!,6,FALSE))))</f>
        <v>#REF!</v>
      </c>
      <c r="DB151" s="243" t="e">
        <f t="shared" si="151"/>
        <v>#REF!</v>
      </c>
      <c r="DC151" s="243" t="e">
        <f>IF(ISNA(VLOOKUP($B151,#REF!,7,FALSE)),0,((VLOOKUP($B151,#REF!,7,FALSE))))</f>
        <v>#REF!</v>
      </c>
      <c r="DD151" s="244" t="e">
        <f t="shared" si="140"/>
        <v>#REF!</v>
      </c>
      <c r="DE151" s="288" t="str">
        <f>IF(ISNA(VLOOKUP($B151,'[78]REAL SD BULAN'!$B:$AD,18,FALSE)),0,((VLOOKUP($B151,'[78]REAL SD BULAN'!$B:$AD,18,FALSE))))</f>
        <v xml:space="preserve">Kekuranagan bahan baku : ACETYL SALICYLIC ACID datang : 7 April dan Acryl Ezze Acc Re test 29 April </v>
      </c>
      <c r="DF151" s="249">
        <f>IF(ISNA(VLOOKUP($B151,'[78]REAL SD BULAN'!$B:$AD,19,FALSE)),0,((VLOOKUP($B151,'[78]REAL SD BULAN'!$B:$AD,19,FALSE))))</f>
        <v>16000</v>
      </c>
      <c r="DG151" s="249">
        <f>IF(ISNA(VLOOKUP($B151,'[78]REAL SD BULAN'!$B:$AD,20,FALSE)),0,((VLOOKUP($B151,'[78]REAL SD BULAN'!$B:$AD,20,FALSE))))</f>
        <v>2</v>
      </c>
      <c r="DH151" s="249">
        <f>IF(ISNA(VLOOKUP($B151,'[78]REAL SD BULAN'!$B:$AD,21,FALSE)),0,((VLOOKUP($B151,'[78]REAL SD BULAN'!$B:$AD,21,FALSE))))</f>
        <v>322400000</v>
      </c>
      <c r="DI151" s="266" t="s">
        <v>565</v>
      </c>
      <c r="DJ151" s="249" t="e">
        <f>DK151*F151</f>
        <v>#REF!</v>
      </c>
      <c r="DK151" s="249" t="e">
        <f>CY151-DB151</f>
        <v>#REF!</v>
      </c>
      <c r="DL151" s="249" t="e">
        <f>DJ151*H151</f>
        <v>#REF!</v>
      </c>
      <c r="DM151" s="249" t="s">
        <v>241</v>
      </c>
      <c r="DN151" s="249">
        <f>DO151*CV151</f>
        <v>0</v>
      </c>
      <c r="DO151" s="249">
        <v>0</v>
      </c>
      <c r="DP151" s="249">
        <v>0</v>
      </c>
      <c r="DQ151" s="249" t="s">
        <v>241</v>
      </c>
      <c r="DR151" s="249">
        <f t="shared" si="171"/>
        <v>0</v>
      </c>
      <c r="DS151" s="249">
        <v>0</v>
      </c>
      <c r="DT151" s="249">
        <v>0</v>
      </c>
      <c r="DU151" s="269" t="str">
        <f>IF(ISNA(VLOOKUP($B151,'[79]Evaluasi Pesanan Jan- Feb'!$B:$BG,30,FALSE)),0,((VLOOKUP($B151,'[79]Evaluasi Pesanan Jan- Feb'!$B:$BG,30,FALSE))))</f>
        <v>Adanya Kekurangan Bahan Baku ACETYL SALICYLIC ACID baru datang tgl 29 jan 2021 serta bahan baku Starch 1500 yang baru datang 19 Februari 2021</v>
      </c>
      <c r="DV151" s="269" t="str">
        <f>IF(ISNA(VLOOKUP($B151,'[79]Evaluasi Pesanan Jan- Feb'!$B:$BG,41,FALSE)),0,((VLOOKUP($B151,'[79]Evaluasi Pesanan Jan- Feb'!$B:$BG,41,FALSE))))</f>
        <v>Adanya kekurangan bahan baku Starch 1500 yang baru datang 19 Februari 2021</v>
      </c>
    </row>
    <row r="152" spans="1:126" s="221" customFormat="1" ht="42" x14ac:dyDescent="0.2">
      <c r="A152" s="237">
        <f t="shared" si="135"/>
        <v>149</v>
      </c>
      <c r="B152" s="257">
        <v>11000274</v>
      </c>
      <c r="C152" s="406" t="s">
        <v>168</v>
      </c>
      <c r="D152" s="259" t="s">
        <v>236</v>
      </c>
      <c r="E152" s="260">
        <v>100</v>
      </c>
      <c r="F152" s="260">
        <v>4000</v>
      </c>
      <c r="G152" s="241" t="s">
        <v>56</v>
      </c>
      <c r="H152" s="242">
        <v>37188</v>
      </c>
      <c r="I152" s="243">
        <f>IF(ISNA(VLOOKUP($B152,'[74]Pesanan '!$A:$AE,28,FALSE)),0,((VLOOKUP($B152,'[74]Pesanan '!$A:$AE,28,FALSE))))</f>
        <v>11580</v>
      </c>
      <c r="J152" s="243">
        <f t="shared" si="152"/>
        <v>2.954081632653061</v>
      </c>
      <c r="K152" s="243">
        <f>IF(ISNA(VLOOKUP($B152,'[74]Pesanan '!$A:$AE,29,FALSE)),0,((VLOOKUP($B152,'[74]Pesanan '!$A:$AE,29,FALSE))))</f>
        <v>430637040</v>
      </c>
      <c r="L152" s="243">
        <f>IF(ISNA(VLOOKUP($B152,'[74]Pesanan '!$A:$AE,30,FALSE)),0,((VLOOKUP($B152,'[74]Pesanan '!$A:$AE,30,FALSE))))</f>
        <v>7840</v>
      </c>
      <c r="M152" s="243">
        <f t="shared" si="153"/>
        <v>2</v>
      </c>
      <c r="N152" s="243">
        <f>IF(ISNA(VLOOKUP($B152,'[74]Pesanan '!$A:$AE,31,FALSE)),0,((VLOOKUP($B152,'[74]Pesanan '!$A:$AE,31,FALSE))))</f>
        <v>291553920</v>
      </c>
      <c r="O152" s="243">
        <f>IF(ISNA(VLOOKUP($B152,'[75]Rekap Realisasi Jan- Okt'!$A:$E,4,FALSE)),0,((VLOOKUP($B152,'[75]Rekap Realisasi Jan- Okt'!$A:$E,4,FALSE))))</f>
        <v>11580</v>
      </c>
      <c r="P152" s="243">
        <f t="shared" si="137"/>
        <v>2.954081632653061</v>
      </c>
      <c r="Q152" s="243">
        <f>IF(ISNA(VLOOKUP($B152,'[75]Rekap Realisasi Jan- Okt'!$A:$E,5,FALSE)),0,((VLOOKUP($B152,'[75]Rekap Realisasi Jan- Okt'!$A:$E,5,FALSE))))</f>
        <v>430637040</v>
      </c>
      <c r="R152" s="243">
        <f t="shared" si="159"/>
        <v>-3740</v>
      </c>
      <c r="S152" s="243">
        <f t="shared" si="160"/>
        <v>-0.95408163265306101</v>
      </c>
      <c r="T152" s="243">
        <f t="shared" si="161"/>
        <v>-139083120</v>
      </c>
      <c r="U152" s="244">
        <f t="shared" si="158"/>
        <v>1.4770408163265305</v>
      </c>
      <c r="V152" s="243">
        <f t="shared" si="165"/>
        <v>0</v>
      </c>
      <c r="W152" s="243">
        <f t="shared" si="166"/>
        <v>0</v>
      </c>
      <c r="X152" s="243">
        <f t="shared" si="167"/>
        <v>0</v>
      </c>
      <c r="Y152" s="244">
        <f t="shared" si="154"/>
        <v>1</v>
      </c>
      <c r="Z152" s="245" t="s">
        <v>241</v>
      </c>
      <c r="AA152" s="245" t="s">
        <v>241</v>
      </c>
      <c r="AB152" s="245" t="s">
        <v>241</v>
      </c>
      <c r="AC152" s="245" t="s">
        <v>241</v>
      </c>
      <c r="AD152" s="245" t="s">
        <v>241</v>
      </c>
      <c r="AE152" s="245" t="s">
        <v>241</v>
      </c>
      <c r="AF152" s="245" t="s">
        <v>241</v>
      </c>
      <c r="AG152" s="245" t="s">
        <v>241</v>
      </c>
      <c r="AH152" s="245" t="s">
        <v>241</v>
      </c>
      <c r="AI152" s="245" t="s">
        <v>241</v>
      </c>
      <c r="AJ152" s="245" t="s">
        <v>241</v>
      </c>
      <c r="AK152" s="245" t="s">
        <v>241</v>
      </c>
      <c r="AL152" s="245" t="s">
        <v>241</v>
      </c>
      <c r="AM152" s="245" t="s">
        <v>241</v>
      </c>
      <c r="AN152" s="245" t="s">
        <v>241</v>
      </c>
      <c r="AO152" s="245" t="s">
        <v>241</v>
      </c>
      <c r="AP152" s="245" t="s">
        <v>241</v>
      </c>
      <c r="AQ152" s="245" t="s">
        <v>241</v>
      </c>
      <c r="AR152" s="245" t="s">
        <v>241</v>
      </c>
      <c r="AS152" s="245" t="s">
        <v>241</v>
      </c>
      <c r="AT152" s="245" t="s">
        <v>241</v>
      </c>
      <c r="AU152" s="245" t="s">
        <v>241</v>
      </c>
      <c r="AV152" s="245" t="s">
        <v>241</v>
      </c>
      <c r="AW152" s="245" t="s">
        <v>241</v>
      </c>
      <c r="AX152" s="261" t="s">
        <v>408</v>
      </c>
      <c r="AY152" s="247">
        <f>R152</f>
        <v>-3740</v>
      </c>
      <c r="AZ152" s="243">
        <f>AY152/($F152*0.98)</f>
        <v>-0.95408163265306123</v>
      </c>
      <c r="BA152" s="247">
        <f>T152</f>
        <v>-139083120</v>
      </c>
      <c r="BB152" s="245" t="s">
        <v>241</v>
      </c>
      <c r="BC152" s="245" t="s">
        <v>241</v>
      </c>
      <c r="BD152" s="245" t="s">
        <v>241</v>
      </c>
      <c r="BE152" s="245" t="s">
        <v>241</v>
      </c>
      <c r="BF152" s="245" t="s">
        <v>241</v>
      </c>
      <c r="BG152" s="245" t="s">
        <v>241</v>
      </c>
      <c r="BH152" s="245" t="s">
        <v>241</v>
      </c>
      <c r="BI152" s="245" t="s">
        <v>241</v>
      </c>
      <c r="BJ152" s="261" t="s">
        <v>408</v>
      </c>
      <c r="BK152" s="249">
        <f>R152</f>
        <v>-3740</v>
      </c>
      <c r="BL152" s="249">
        <f>S152</f>
        <v>-0.95408163265306101</v>
      </c>
      <c r="BM152" s="249">
        <f>T152</f>
        <v>-139083120</v>
      </c>
      <c r="BN152" s="266" t="s">
        <v>241</v>
      </c>
      <c r="BO152" s="249" t="s">
        <v>241</v>
      </c>
      <c r="BP152" s="249" t="s">
        <v>241</v>
      </c>
      <c r="BQ152" s="249" t="s">
        <v>241</v>
      </c>
      <c r="BR152" s="249" t="s">
        <v>241</v>
      </c>
      <c r="BS152" s="249" t="s">
        <v>241</v>
      </c>
      <c r="BT152" s="249" t="s">
        <v>241</v>
      </c>
      <c r="BU152" s="249" t="s">
        <v>241</v>
      </c>
      <c r="BV152" s="261" t="s">
        <v>408</v>
      </c>
      <c r="BW152" s="249">
        <f>R152</f>
        <v>-3740</v>
      </c>
      <c r="BX152" s="249">
        <f>S152</f>
        <v>-0.95408163265306101</v>
      </c>
      <c r="BY152" s="249">
        <f>T152</f>
        <v>-139083120</v>
      </c>
      <c r="BZ152" s="266" t="s">
        <v>241</v>
      </c>
      <c r="CA152" s="249" t="s">
        <v>241</v>
      </c>
      <c r="CB152" s="249" t="s">
        <v>241</v>
      </c>
      <c r="CC152" s="249" t="s">
        <v>241</v>
      </c>
      <c r="CD152" s="249" t="s">
        <v>241</v>
      </c>
      <c r="CE152" s="249" t="s">
        <v>241</v>
      </c>
      <c r="CF152" s="249" t="s">
        <v>241</v>
      </c>
      <c r="CG152" s="249" t="s">
        <v>241</v>
      </c>
      <c r="CH152" s="243">
        <f>IF(ISNA(VLOOKUP($B152,[76]Sheet3!$B:$H,6,FALSE)),0,((VLOOKUP($B152,[76]Sheet3!$B:$H,6,FALSE))))</f>
        <v>0</v>
      </c>
      <c r="CI152" s="243">
        <f t="shared" si="169"/>
        <v>0</v>
      </c>
      <c r="CJ152" s="243">
        <f>IF(ISNA(VLOOKUP($B152,[76]Sheet3!$B:$H,7,FALSE)),0,((VLOOKUP($B152,[76]Sheet3!$B:$H,7,FALSE))))</f>
        <v>0</v>
      </c>
      <c r="CK152" s="244">
        <f t="shared" si="170"/>
        <v>0</v>
      </c>
      <c r="CL152" s="249" t="s">
        <v>241</v>
      </c>
      <c r="CM152" s="249">
        <f t="shared" si="156"/>
        <v>0</v>
      </c>
      <c r="CN152" s="249">
        <v>0</v>
      </c>
      <c r="CO152" s="249">
        <f t="shared" si="157"/>
        <v>0</v>
      </c>
      <c r="CP152" s="266" t="s">
        <v>409</v>
      </c>
      <c r="CQ152" s="250">
        <f t="shared" si="146"/>
        <v>8000</v>
      </c>
      <c r="CR152" s="249">
        <v>2</v>
      </c>
      <c r="CS152" s="251">
        <f t="shared" si="147"/>
        <v>297504000</v>
      </c>
      <c r="CT152" s="249" t="s">
        <v>241</v>
      </c>
      <c r="CU152" s="252">
        <f t="shared" si="148"/>
        <v>0</v>
      </c>
      <c r="CV152" s="249">
        <v>0</v>
      </c>
      <c r="CW152" s="253">
        <f t="shared" si="149"/>
        <v>0</v>
      </c>
      <c r="CX152" s="243">
        <f>IF(ISNA(VLOOKUP($B152,'[77]Jan- Mei'!$B:$F,4,FALSE)),0,((VLOOKUP($B152,'[77]Jan- Mei'!$B:$F,4,FALSE))))</f>
        <v>7840</v>
      </c>
      <c r="CY152" s="243">
        <f t="shared" si="150"/>
        <v>1.96</v>
      </c>
      <c r="CZ152" s="243">
        <f>IF(ISNA(VLOOKUP($B152,'[77]Jan- Mei'!$B:$F,5,FALSE)),0,((VLOOKUP($B152,'[77]Jan- Mei'!$B:$F,5,FALSE))))</f>
        <v>291553920</v>
      </c>
      <c r="DA152" s="243" t="e">
        <f>IF(ISNA(VLOOKUP($B152,#REF!,6,FALSE)),0,((VLOOKUP($B152,#REF!,6,FALSE))))</f>
        <v>#REF!</v>
      </c>
      <c r="DB152" s="243" t="e">
        <f t="shared" si="151"/>
        <v>#REF!</v>
      </c>
      <c r="DC152" s="243" t="e">
        <f>IF(ISNA(VLOOKUP($B152,#REF!,7,FALSE)),0,((VLOOKUP($B152,#REF!,7,FALSE))))</f>
        <v>#REF!</v>
      </c>
      <c r="DD152" s="244" t="e">
        <f t="shared" si="140"/>
        <v>#REF!</v>
      </c>
      <c r="DE152" s="254" t="str">
        <f>IF(ISNA(VLOOKUP($B152,'[78]REAL SD BULAN'!$B:$AD,18,FALSE)),0,((VLOOKUP($B152,'[78]REAL SD BULAN'!$B:$AD,18,FALSE))))</f>
        <v>-</v>
      </c>
      <c r="DF152" s="249">
        <f>IF(ISNA(VLOOKUP($B152,'[78]REAL SD BULAN'!$B:$AD,19,FALSE)),0,((VLOOKUP($B152,'[78]REAL SD BULAN'!$B:$AD,19,FALSE))))</f>
        <v>0</v>
      </c>
      <c r="DG152" s="249">
        <f>IF(ISNA(VLOOKUP($B152,'[78]REAL SD BULAN'!$B:$AD,20,FALSE)),0,((VLOOKUP($B152,'[78]REAL SD BULAN'!$B:$AD,20,FALSE))))</f>
        <v>0</v>
      </c>
      <c r="DH152" s="249">
        <f>IF(ISNA(VLOOKUP($B152,'[78]REAL SD BULAN'!$B:$AD,21,FALSE)),0,((VLOOKUP($B152,'[78]REAL SD BULAN'!$B:$AD,21,FALSE))))</f>
        <v>0</v>
      </c>
      <c r="DI152" s="249" t="s">
        <v>241</v>
      </c>
      <c r="DJ152" s="249">
        <f t="shared" ref="DJ152:DJ159" si="172">DK152*CR152</f>
        <v>0</v>
      </c>
      <c r="DK152" s="249">
        <v>0</v>
      </c>
      <c r="DL152" s="249">
        <v>0</v>
      </c>
      <c r="DM152" s="266" t="s">
        <v>409</v>
      </c>
      <c r="DN152" s="250" t="e">
        <f>DO152*F152</f>
        <v>#REF!</v>
      </c>
      <c r="DO152" s="251" t="e">
        <f>CY152-DB152</f>
        <v>#REF!</v>
      </c>
      <c r="DP152" s="251" t="e">
        <f>DN152*H152</f>
        <v>#REF!</v>
      </c>
      <c r="DQ152" s="249" t="s">
        <v>241</v>
      </c>
      <c r="DR152" s="249">
        <f t="shared" si="171"/>
        <v>0</v>
      </c>
      <c r="DS152" s="249">
        <v>0</v>
      </c>
      <c r="DT152" s="249">
        <v>0</v>
      </c>
      <c r="DU152" s="269" t="str">
        <f>IF(ISNA(VLOOKUP($B152,'[79]Evaluasi Pesanan Jan- Feb'!$B:$BG,30,FALSE)),0,((VLOOKUP($B152,'[79]Evaluasi Pesanan Jan- Feb'!$B:$BG,30,FALSE))))</f>
        <v>Belum Di lakukan Trial dengan Fasilitas Plant Banjaran masih tahap persiapan Dok</v>
      </c>
      <c r="DV152" s="269" t="str">
        <f>IF(ISNA(VLOOKUP($B152,'[79]Evaluasi Pesanan Jan- Feb'!$B:$BG,41,FALSE)),0,((VLOOKUP($B152,'[79]Evaluasi Pesanan Jan- Feb'!$B:$BG,41,FALSE))))</f>
        <v>Belum Di lakukan Trial dengan Fasilitas Plant Banjaran masih tahap persiapan Dok</v>
      </c>
    </row>
    <row r="153" spans="1:126" s="221" customFormat="1" ht="42" x14ac:dyDescent="0.2">
      <c r="A153" s="237">
        <f t="shared" si="135"/>
        <v>150</v>
      </c>
      <c r="B153" s="257">
        <v>11001447</v>
      </c>
      <c r="C153" s="406" t="s">
        <v>457</v>
      </c>
      <c r="D153" s="259" t="s">
        <v>236</v>
      </c>
      <c r="E153" s="260">
        <v>1</v>
      </c>
      <c r="F153" s="260">
        <v>15000</v>
      </c>
      <c r="G153" s="241" t="s">
        <v>252</v>
      </c>
      <c r="H153" s="242">
        <v>3673</v>
      </c>
      <c r="I153" s="243">
        <f>IF(ISNA(VLOOKUP($B153,'[74]Pesanan '!$A:$AE,28,FALSE)),0,((VLOOKUP($B153,'[74]Pesanan '!$A:$AE,28,FALSE))))</f>
        <v>161700</v>
      </c>
      <c r="J153" s="243">
        <f t="shared" si="152"/>
        <v>11</v>
      </c>
      <c r="K153" s="243">
        <f>IF(ISNA(VLOOKUP($B153,'[74]Pesanan '!$A:$AE,29,FALSE)),0,((VLOOKUP($B153,'[74]Pesanan '!$A:$AE,29,FALSE))))</f>
        <v>593924100</v>
      </c>
      <c r="L153" s="243">
        <f>IF(ISNA(VLOOKUP($B153,'[74]Pesanan '!$A:$AE,30,FALSE)),0,((VLOOKUP($B153,'[74]Pesanan '!$A:$AE,30,FALSE))))</f>
        <v>161700</v>
      </c>
      <c r="M153" s="243">
        <f t="shared" si="153"/>
        <v>11</v>
      </c>
      <c r="N153" s="243">
        <f>IF(ISNA(VLOOKUP($B153,'[74]Pesanan '!$A:$AE,31,FALSE)),0,((VLOOKUP($B153,'[74]Pesanan '!$A:$AE,31,FALSE))))</f>
        <v>593924100</v>
      </c>
      <c r="O153" s="243">
        <f>IF(ISNA(VLOOKUP($B153,'[75]Rekap Realisasi Jan- Okt'!$A:$E,4,FALSE)),0,((VLOOKUP($B153,'[75]Rekap Realisasi Jan- Okt'!$A:$E,4,FALSE))))</f>
        <v>161884</v>
      </c>
      <c r="P153" s="243">
        <f t="shared" si="137"/>
        <v>11.012517006802721</v>
      </c>
      <c r="Q153" s="243">
        <f>IF(ISNA(VLOOKUP($B153,'[75]Rekap Realisasi Jan- Okt'!$A:$E,5,FALSE)),0,((VLOOKUP($B153,'[75]Rekap Realisasi Jan- Okt'!$A:$E,5,FALSE))))</f>
        <v>594599932</v>
      </c>
      <c r="R153" s="243">
        <f t="shared" si="159"/>
        <v>-184</v>
      </c>
      <c r="S153" s="243">
        <f t="shared" si="160"/>
        <v>-1.2517006802720942E-2</v>
      </c>
      <c r="T153" s="243">
        <f t="shared" si="161"/>
        <v>-675832</v>
      </c>
      <c r="U153" s="244">
        <f t="shared" si="158"/>
        <v>1.0011379097093382</v>
      </c>
      <c r="V153" s="243">
        <f t="shared" si="165"/>
        <v>-184</v>
      </c>
      <c r="W153" s="243">
        <f t="shared" si="166"/>
        <v>-1.2517006802720942E-2</v>
      </c>
      <c r="X153" s="243">
        <f t="shared" si="167"/>
        <v>-675832</v>
      </c>
      <c r="Y153" s="244">
        <f t="shared" si="154"/>
        <v>1.0011379097093382</v>
      </c>
      <c r="Z153" s="245" t="s">
        <v>241</v>
      </c>
      <c r="AA153" s="245" t="s">
        <v>241</v>
      </c>
      <c r="AB153" s="245" t="s">
        <v>241</v>
      </c>
      <c r="AC153" s="245" t="s">
        <v>241</v>
      </c>
      <c r="AD153" s="245" t="s">
        <v>241</v>
      </c>
      <c r="AE153" s="245" t="s">
        <v>241</v>
      </c>
      <c r="AF153" s="245" t="s">
        <v>241</v>
      </c>
      <c r="AG153" s="245" t="s">
        <v>241</v>
      </c>
      <c r="AH153" s="245" t="s">
        <v>241</v>
      </c>
      <c r="AI153" s="245" t="s">
        <v>241</v>
      </c>
      <c r="AJ153" s="245" t="s">
        <v>241</v>
      </c>
      <c r="AK153" s="245" t="s">
        <v>241</v>
      </c>
      <c r="AL153" s="245" t="s">
        <v>241</v>
      </c>
      <c r="AM153" s="245" t="s">
        <v>241</v>
      </c>
      <c r="AN153" s="245" t="s">
        <v>241</v>
      </c>
      <c r="AO153" s="245" t="s">
        <v>241</v>
      </c>
      <c r="AP153" s="245" t="s">
        <v>241</v>
      </c>
      <c r="AQ153" s="245" t="s">
        <v>241</v>
      </c>
      <c r="AR153" s="245" t="s">
        <v>241</v>
      </c>
      <c r="AS153" s="245" t="s">
        <v>241</v>
      </c>
      <c r="AT153" s="245" t="s">
        <v>241</v>
      </c>
      <c r="AU153" s="245" t="s">
        <v>241</v>
      </c>
      <c r="AV153" s="245" t="s">
        <v>241</v>
      </c>
      <c r="AW153" s="245" t="s">
        <v>241</v>
      </c>
      <c r="AX153" s="245" t="s">
        <v>458</v>
      </c>
      <c r="AY153" s="247">
        <f>R153</f>
        <v>-184</v>
      </c>
      <c r="AZ153" s="243">
        <f>AY153/($F153*0.98)</f>
        <v>-1.2517006802721088E-2</v>
      </c>
      <c r="BA153" s="247">
        <f>T153</f>
        <v>-675832</v>
      </c>
      <c r="BB153" s="245" t="s">
        <v>241</v>
      </c>
      <c r="BC153" s="245" t="s">
        <v>241</v>
      </c>
      <c r="BD153" s="245" t="s">
        <v>241</v>
      </c>
      <c r="BE153" s="245" t="s">
        <v>241</v>
      </c>
      <c r="BF153" s="245" t="s">
        <v>241</v>
      </c>
      <c r="BG153" s="245" t="s">
        <v>241</v>
      </c>
      <c r="BH153" s="245" t="s">
        <v>241</v>
      </c>
      <c r="BI153" s="245" t="s">
        <v>241</v>
      </c>
      <c r="BJ153" s="249" t="s">
        <v>241</v>
      </c>
      <c r="BK153" s="249" t="s">
        <v>241</v>
      </c>
      <c r="BL153" s="249" t="s">
        <v>241</v>
      </c>
      <c r="BM153" s="249" t="s">
        <v>241</v>
      </c>
      <c r="BN153" s="248" t="s">
        <v>459</v>
      </c>
      <c r="BO153" s="249">
        <f>R153</f>
        <v>-184</v>
      </c>
      <c r="BP153" s="249">
        <f>S153</f>
        <v>-1.2517006802720942E-2</v>
      </c>
      <c r="BQ153" s="249">
        <f>T153</f>
        <v>-675832</v>
      </c>
      <c r="BR153" s="249" t="s">
        <v>241</v>
      </c>
      <c r="BS153" s="249" t="s">
        <v>241</v>
      </c>
      <c r="BT153" s="249" t="s">
        <v>241</v>
      </c>
      <c r="BU153" s="249" t="s">
        <v>241</v>
      </c>
      <c r="BV153" s="249" t="s">
        <v>241</v>
      </c>
      <c r="BW153" s="249" t="s">
        <v>241</v>
      </c>
      <c r="BX153" s="249" t="s">
        <v>241</v>
      </c>
      <c r="BY153" s="249" t="s">
        <v>241</v>
      </c>
      <c r="BZ153" s="249" t="s">
        <v>455</v>
      </c>
      <c r="CA153" s="250">
        <f t="shared" ref="CA153:CC155" si="173">R153</f>
        <v>-184</v>
      </c>
      <c r="CB153" s="250">
        <f t="shared" si="173"/>
        <v>-1.2517006802720942E-2</v>
      </c>
      <c r="CC153" s="250">
        <f t="shared" si="173"/>
        <v>-675832</v>
      </c>
      <c r="CD153" s="249" t="s">
        <v>241</v>
      </c>
      <c r="CE153" s="249" t="s">
        <v>241</v>
      </c>
      <c r="CF153" s="249" t="s">
        <v>241</v>
      </c>
      <c r="CG153" s="249" t="s">
        <v>241</v>
      </c>
      <c r="CH153" s="243">
        <f>IF(ISNA(VLOOKUP($B153,[76]Sheet3!$B:$H,6,FALSE)),0,((VLOOKUP($B153,[76]Sheet3!$B:$H,6,FALSE))))</f>
        <v>0</v>
      </c>
      <c r="CI153" s="243">
        <f t="shared" si="169"/>
        <v>0</v>
      </c>
      <c r="CJ153" s="243">
        <f>IF(ISNA(VLOOKUP($B153,[76]Sheet3!$B:$H,7,FALSE)),0,((VLOOKUP($B153,[76]Sheet3!$B:$H,7,FALSE))))</f>
        <v>0</v>
      </c>
      <c r="CK153" s="244">
        <f t="shared" si="170"/>
        <v>0</v>
      </c>
      <c r="CL153" s="249" t="s">
        <v>241</v>
      </c>
      <c r="CM153" s="249">
        <f t="shared" si="156"/>
        <v>0</v>
      </c>
      <c r="CN153" s="249">
        <v>0</v>
      </c>
      <c r="CO153" s="249">
        <f t="shared" si="157"/>
        <v>0</v>
      </c>
      <c r="CP153" s="249" t="s">
        <v>241</v>
      </c>
      <c r="CQ153" s="250">
        <f t="shared" si="146"/>
        <v>0</v>
      </c>
      <c r="CR153" s="249">
        <v>0</v>
      </c>
      <c r="CS153" s="251">
        <f t="shared" si="147"/>
        <v>0</v>
      </c>
      <c r="CT153" s="266" t="s">
        <v>283</v>
      </c>
      <c r="CU153" s="252">
        <f t="shared" si="148"/>
        <v>165000</v>
      </c>
      <c r="CV153" s="249">
        <v>11</v>
      </c>
      <c r="CW153" s="253">
        <f t="shared" si="149"/>
        <v>606045000</v>
      </c>
      <c r="CX153" s="243">
        <f>IF(ISNA(VLOOKUP($B153,'[77]Jan- Mei'!$B:$F,4,FALSE)),0,((VLOOKUP($B153,'[77]Jan- Mei'!$B:$F,4,FALSE))))</f>
        <v>161700</v>
      </c>
      <c r="CY153" s="243">
        <f t="shared" si="150"/>
        <v>10.78</v>
      </c>
      <c r="CZ153" s="243">
        <f>IF(ISNA(VLOOKUP($B153,'[77]Jan- Mei'!$B:$F,5,FALSE)),0,((VLOOKUP($B153,'[77]Jan- Mei'!$B:$F,5,FALSE))))</f>
        <v>593924100</v>
      </c>
      <c r="DA153" s="243" t="e">
        <f>IF(ISNA(VLOOKUP($B153,#REF!,6,FALSE)),0,((VLOOKUP($B153,#REF!,6,FALSE))))</f>
        <v>#REF!</v>
      </c>
      <c r="DB153" s="243" t="e">
        <f t="shared" si="151"/>
        <v>#REF!</v>
      </c>
      <c r="DC153" s="243" t="e">
        <f>IF(ISNA(VLOOKUP($B153,#REF!,7,FALSE)),0,((VLOOKUP($B153,#REF!,7,FALSE))))</f>
        <v>#REF!</v>
      </c>
      <c r="DD153" s="244" t="e">
        <f t="shared" si="140"/>
        <v>#REF!</v>
      </c>
      <c r="DE153" s="254" t="str">
        <f>IF(ISNA(VLOOKUP($B153,'[78]REAL SD BULAN'!$B:$AD,18,FALSE)),0,((VLOOKUP($B153,'[78]REAL SD BULAN'!$B:$AD,18,FALSE))))</f>
        <v>-</v>
      </c>
      <c r="DF153" s="249">
        <f>IF(ISNA(VLOOKUP($B153,'[78]REAL SD BULAN'!$B:$AD,19,FALSE)),0,((VLOOKUP($B153,'[78]REAL SD BULAN'!$B:$AD,19,FALSE))))</f>
        <v>0</v>
      </c>
      <c r="DG153" s="249">
        <f>IF(ISNA(VLOOKUP($B153,'[78]REAL SD BULAN'!$B:$AD,20,FALSE)),0,((VLOOKUP($B153,'[78]REAL SD BULAN'!$B:$AD,20,FALSE))))</f>
        <v>0</v>
      </c>
      <c r="DH153" s="249">
        <f>IF(ISNA(VLOOKUP($B153,'[78]REAL SD BULAN'!$B:$AD,21,FALSE)),0,((VLOOKUP($B153,'[78]REAL SD BULAN'!$B:$AD,21,FALSE))))</f>
        <v>0</v>
      </c>
      <c r="DI153" s="249" t="s">
        <v>241</v>
      </c>
      <c r="DJ153" s="249">
        <f t="shared" si="172"/>
        <v>0</v>
      </c>
      <c r="DK153" s="249">
        <v>0</v>
      </c>
      <c r="DL153" s="249">
        <v>0</v>
      </c>
      <c r="DM153" s="249" t="s">
        <v>241</v>
      </c>
      <c r="DN153" s="249">
        <f>DO153*CV153</f>
        <v>0</v>
      </c>
      <c r="DO153" s="249">
        <v>0</v>
      </c>
      <c r="DP153" s="249">
        <v>0</v>
      </c>
      <c r="DQ153" s="266" t="s">
        <v>283</v>
      </c>
      <c r="DR153" s="252" t="e">
        <f>DS153*F153</f>
        <v>#REF!</v>
      </c>
      <c r="DS153" s="270" t="e">
        <f>CY153-DB153</f>
        <v>#REF!</v>
      </c>
      <c r="DT153" s="271" t="e">
        <f>DR153*H153</f>
        <v>#REF!</v>
      </c>
      <c r="DU153" s="269" t="str">
        <f>IF(ISNA(VLOOKUP($B153,'[79]Evaluasi Pesanan Jan- Feb'!$B:$BG,30,FALSE)),0,((VLOOKUP($B153,'[79]Evaluasi Pesanan Jan- Feb'!$B:$BG,30,FALSE))))</f>
        <v>Adanya Kekirangan Bahan Kemas : Etiket, leaflet, layer dan Partisi</v>
      </c>
      <c r="DV153" s="269" t="str">
        <f>IF(ISNA(VLOOKUP($B153,'[79]Evaluasi Pesanan Jan- Feb'!$B:$BG,41,FALSE)),0,((VLOOKUP($B153,'[79]Evaluasi Pesanan Jan- Feb'!$B:$BG,41,FALSE))))</f>
        <v>Adanya Kekirangan Bahan Kemas : Etiket, leaflet, layer dan Partisi estimasi kedatangan 15 Maret 2021</v>
      </c>
    </row>
    <row r="154" spans="1:126" s="221" customFormat="1" ht="28" x14ac:dyDescent="0.2">
      <c r="A154" s="237">
        <f t="shared" si="135"/>
        <v>151</v>
      </c>
      <c r="B154" s="257">
        <v>11001489</v>
      </c>
      <c r="C154" s="406" t="s">
        <v>475</v>
      </c>
      <c r="D154" s="259" t="s">
        <v>236</v>
      </c>
      <c r="E154" s="260">
        <v>1</v>
      </c>
      <c r="F154" s="260">
        <v>3100</v>
      </c>
      <c r="G154" s="241" t="s">
        <v>252</v>
      </c>
      <c r="H154" s="242">
        <v>16694</v>
      </c>
      <c r="I154" s="243">
        <f>IF(ISNA(VLOOKUP($B154,'[74]Pesanan '!$A:$AE,28,FALSE)),0,((VLOOKUP($B154,'[74]Pesanan '!$A:$AE,28,FALSE))))</f>
        <v>9099</v>
      </c>
      <c r="J154" s="243">
        <f t="shared" si="152"/>
        <v>2.9950625411454905</v>
      </c>
      <c r="K154" s="243">
        <f>IF(ISNA(VLOOKUP($B154,'[74]Pesanan '!$A:$AE,29,FALSE)),0,((VLOOKUP($B154,'[74]Pesanan '!$A:$AE,29,FALSE))))</f>
        <v>151898706</v>
      </c>
      <c r="L154" s="243">
        <f>IF(ISNA(VLOOKUP($B154,'[74]Pesanan '!$A:$AE,30,FALSE)),0,((VLOOKUP($B154,'[74]Pesanan '!$A:$AE,30,FALSE))))</f>
        <v>9099</v>
      </c>
      <c r="M154" s="243">
        <f t="shared" si="153"/>
        <v>2.9950625411454905</v>
      </c>
      <c r="N154" s="243">
        <f>IF(ISNA(VLOOKUP($B154,'[74]Pesanan '!$A:$AE,31,FALSE)),0,((VLOOKUP($B154,'[74]Pesanan '!$A:$AE,31,FALSE))))</f>
        <v>151898706</v>
      </c>
      <c r="O154" s="243">
        <f>IF(ISNA(VLOOKUP($B154,'[75]Rekap Realisasi Jan- Okt'!$A:$E,4,FALSE)),0,((VLOOKUP($B154,'[75]Rekap Realisasi Jan- Okt'!$A:$E,4,FALSE))))</f>
        <v>9122</v>
      </c>
      <c r="P154" s="243">
        <f t="shared" ref="P154:P163" si="174">O154/($F154*0.98)</f>
        <v>3.0026333113890717</v>
      </c>
      <c r="Q154" s="243">
        <f>IF(ISNA(VLOOKUP($B154,'[75]Rekap Realisasi Jan- Okt'!$A:$E,5,FALSE)),0,((VLOOKUP($B154,'[75]Rekap Realisasi Jan- Okt'!$A:$E,5,FALSE))))</f>
        <v>152282668</v>
      </c>
      <c r="R154" s="243">
        <f t="shared" si="159"/>
        <v>-23</v>
      </c>
      <c r="S154" s="243">
        <f t="shared" si="160"/>
        <v>-7.5707702435812152E-3</v>
      </c>
      <c r="T154" s="243">
        <f t="shared" si="161"/>
        <v>-383962</v>
      </c>
      <c r="U154" s="244">
        <f t="shared" si="158"/>
        <v>1.002527750302231</v>
      </c>
      <c r="V154" s="243">
        <f t="shared" si="165"/>
        <v>-23</v>
      </c>
      <c r="W154" s="243">
        <f t="shared" si="166"/>
        <v>-7.5707702435812152E-3</v>
      </c>
      <c r="X154" s="243">
        <f t="shared" si="167"/>
        <v>-383962</v>
      </c>
      <c r="Y154" s="244">
        <f t="shared" si="154"/>
        <v>1.002527750302231</v>
      </c>
      <c r="Z154" s="245" t="s">
        <v>241</v>
      </c>
      <c r="AA154" s="245" t="s">
        <v>241</v>
      </c>
      <c r="AB154" s="245" t="s">
        <v>241</v>
      </c>
      <c r="AC154" s="245" t="s">
        <v>241</v>
      </c>
      <c r="AD154" s="245" t="s">
        <v>241</v>
      </c>
      <c r="AE154" s="245" t="s">
        <v>241</v>
      </c>
      <c r="AF154" s="245" t="s">
        <v>241</v>
      </c>
      <c r="AG154" s="245" t="s">
        <v>241</v>
      </c>
      <c r="AH154" s="245" t="s">
        <v>241</v>
      </c>
      <c r="AI154" s="245" t="s">
        <v>241</v>
      </c>
      <c r="AJ154" s="245" t="s">
        <v>241</v>
      </c>
      <c r="AK154" s="245" t="s">
        <v>241</v>
      </c>
      <c r="AL154" s="245" t="s">
        <v>241</v>
      </c>
      <c r="AM154" s="245" t="s">
        <v>241</v>
      </c>
      <c r="AN154" s="245" t="s">
        <v>241</v>
      </c>
      <c r="AO154" s="245" t="s">
        <v>241</v>
      </c>
      <c r="AP154" s="245" t="s">
        <v>241</v>
      </c>
      <c r="AQ154" s="245" t="s">
        <v>241</v>
      </c>
      <c r="AR154" s="245" t="s">
        <v>241</v>
      </c>
      <c r="AS154" s="245" t="s">
        <v>241</v>
      </c>
      <c r="AT154" s="245" t="s">
        <v>241</v>
      </c>
      <c r="AU154" s="245" t="s">
        <v>241</v>
      </c>
      <c r="AV154" s="245" t="s">
        <v>241</v>
      </c>
      <c r="AW154" s="245" t="s">
        <v>241</v>
      </c>
      <c r="AX154" s="245" t="s">
        <v>241</v>
      </c>
      <c r="AY154" s="245" t="s">
        <v>241</v>
      </c>
      <c r="AZ154" s="245" t="s">
        <v>241</v>
      </c>
      <c r="BA154" s="245" t="s">
        <v>241</v>
      </c>
      <c r="BB154" s="245" t="s">
        <v>241</v>
      </c>
      <c r="BC154" s="245" t="s">
        <v>241</v>
      </c>
      <c r="BD154" s="245" t="s">
        <v>241</v>
      </c>
      <c r="BE154" s="245" t="s">
        <v>241</v>
      </c>
      <c r="BF154" s="245" t="s">
        <v>241</v>
      </c>
      <c r="BG154" s="245" t="s">
        <v>241</v>
      </c>
      <c r="BH154" s="245" t="s">
        <v>241</v>
      </c>
      <c r="BI154" s="245" t="s">
        <v>241</v>
      </c>
      <c r="BJ154" s="249" t="s">
        <v>241</v>
      </c>
      <c r="BK154" s="249" t="s">
        <v>241</v>
      </c>
      <c r="BL154" s="249" t="s">
        <v>241</v>
      </c>
      <c r="BM154" s="249" t="s">
        <v>241</v>
      </c>
      <c r="BN154" s="249" t="s">
        <v>241</v>
      </c>
      <c r="BO154" s="249" t="s">
        <v>241</v>
      </c>
      <c r="BP154" s="249" t="s">
        <v>241</v>
      </c>
      <c r="BQ154" s="250">
        <f>H154</f>
        <v>16694</v>
      </c>
      <c r="BR154" s="249" t="s">
        <v>241</v>
      </c>
      <c r="BS154" s="249" t="s">
        <v>241</v>
      </c>
      <c r="BT154" s="249" t="s">
        <v>241</v>
      </c>
      <c r="BU154" s="249" t="s">
        <v>241</v>
      </c>
      <c r="BV154" s="249" t="s">
        <v>241</v>
      </c>
      <c r="BW154" s="249" t="s">
        <v>241</v>
      </c>
      <c r="BX154" s="249" t="s">
        <v>241</v>
      </c>
      <c r="BY154" s="249" t="s">
        <v>241</v>
      </c>
      <c r="BZ154" s="249" t="s">
        <v>476</v>
      </c>
      <c r="CA154" s="250">
        <f t="shared" si="173"/>
        <v>-23</v>
      </c>
      <c r="CB154" s="250">
        <f t="shared" si="173"/>
        <v>-7.5707702435812152E-3</v>
      </c>
      <c r="CC154" s="250">
        <f t="shared" si="173"/>
        <v>-383962</v>
      </c>
      <c r="CD154" s="249" t="s">
        <v>241</v>
      </c>
      <c r="CE154" s="249" t="s">
        <v>241</v>
      </c>
      <c r="CF154" s="249" t="s">
        <v>241</v>
      </c>
      <c r="CG154" s="249" t="s">
        <v>241</v>
      </c>
      <c r="CH154" s="243">
        <f>IF(ISNA(VLOOKUP($B154,[76]Sheet3!$B:$H,6,FALSE)),0,((VLOOKUP($B154,[76]Sheet3!$B:$H,6,FALSE))))</f>
        <v>0</v>
      </c>
      <c r="CI154" s="243">
        <f t="shared" si="169"/>
        <v>0</v>
      </c>
      <c r="CJ154" s="243">
        <f>IF(ISNA(VLOOKUP($B154,[76]Sheet3!$B:$H,7,FALSE)),0,((VLOOKUP($B154,[76]Sheet3!$B:$H,7,FALSE))))</f>
        <v>0</v>
      </c>
      <c r="CK154" s="244">
        <f t="shared" si="170"/>
        <v>0</v>
      </c>
      <c r="CL154" s="266" t="s">
        <v>477</v>
      </c>
      <c r="CM154" s="249">
        <f t="shared" si="156"/>
        <v>9300</v>
      </c>
      <c r="CN154" s="249">
        <v>3</v>
      </c>
      <c r="CO154" s="249">
        <f t="shared" si="157"/>
        <v>155254200</v>
      </c>
      <c r="CP154" s="249" t="s">
        <v>241</v>
      </c>
      <c r="CQ154" s="250">
        <f t="shared" si="146"/>
        <v>0</v>
      </c>
      <c r="CR154" s="249">
        <v>0</v>
      </c>
      <c r="CS154" s="251">
        <f t="shared" si="147"/>
        <v>0</v>
      </c>
      <c r="CT154" s="249" t="s">
        <v>241</v>
      </c>
      <c r="CU154" s="252">
        <f t="shared" si="148"/>
        <v>0</v>
      </c>
      <c r="CV154" s="249">
        <v>0</v>
      </c>
      <c r="CW154" s="253">
        <f t="shared" si="149"/>
        <v>0</v>
      </c>
      <c r="CX154" s="243">
        <f>IF(ISNA(VLOOKUP($B154,'[77]Jan- Mei'!$B:$F,4,FALSE)),0,((VLOOKUP($B154,'[77]Jan- Mei'!$B:$F,4,FALSE))))</f>
        <v>9099</v>
      </c>
      <c r="CY154" s="243">
        <f t="shared" si="150"/>
        <v>2.9351612903225806</v>
      </c>
      <c r="CZ154" s="243">
        <f>IF(ISNA(VLOOKUP($B154,'[77]Jan- Mei'!$B:$F,5,FALSE)),0,((VLOOKUP($B154,'[77]Jan- Mei'!$B:$F,5,FALSE))))</f>
        <v>163885122</v>
      </c>
      <c r="DA154" s="243" t="e">
        <f>IF(ISNA(VLOOKUP($B154,#REF!,6,FALSE)),0,((VLOOKUP($B154,#REF!,6,FALSE))))</f>
        <v>#REF!</v>
      </c>
      <c r="DB154" s="243" t="e">
        <f t="shared" si="151"/>
        <v>#REF!</v>
      </c>
      <c r="DC154" s="243" t="e">
        <f>IF(ISNA(VLOOKUP($B154,#REF!,7,FALSE)),0,((VLOOKUP($B154,#REF!,7,FALSE))))</f>
        <v>#REF!</v>
      </c>
      <c r="DD154" s="244" t="e">
        <f t="shared" si="140"/>
        <v>#REF!</v>
      </c>
      <c r="DE154" s="288" t="str">
        <f>IF(ISNA(VLOOKUP($B154,'[78]REAL SD BULAN'!$B:$AD,18,FALSE)),0,((VLOOKUP($B154,'[78]REAL SD BULAN'!$B:$AD,18,FALSE))))</f>
        <v>Bahan kemas baru datang 26 April 2021</v>
      </c>
      <c r="DF154" s="249">
        <f>IF(ISNA(VLOOKUP($B154,'[78]REAL SD BULAN'!$B:$AD,19,FALSE)),0,((VLOOKUP($B154,'[78]REAL SD BULAN'!$B:$AD,19,FALSE))))</f>
        <v>9300</v>
      </c>
      <c r="DG154" s="249">
        <f>IF(ISNA(VLOOKUP($B154,'[78]REAL SD BULAN'!$B:$AD,20,FALSE)),0,((VLOOKUP($B154,'[78]REAL SD BULAN'!$B:$AD,20,FALSE))))</f>
        <v>3</v>
      </c>
      <c r="DH154" s="249">
        <f>IF(ISNA(VLOOKUP($B154,'[78]REAL SD BULAN'!$B:$AD,21,FALSE)),0,((VLOOKUP($B154,'[78]REAL SD BULAN'!$B:$AD,21,FALSE))))</f>
        <v>155254200</v>
      </c>
      <c r="DI154" s="249" t="s">
        <v>241</v>
      </c>
      <c r="DJ154" s="249">
        <f t="shared" si="172"/>
        <v>0</v>
      </c>
      <c r="DK154" s="249">
        <v>0</v>
      </c>
      <c r="DL154" s="249">
        <v>0</v>
      </c>
      <c r="DM154" s="266" t="s">
        <v>355</v>
      </c>
      <c r="DN154" s="250" t="e">
        <f>DO154*F154</f>
        <v>#REF!</v>
      </c>
      <c r="DO154" s="251" t="e">
        <f>CY154-DB154</f>
        <v>#REF!</v>
      </c>
      <c r="DP154" s="251" t="e">
        <f>DN154*H154</f>
        <v>#REF!</v>
      </c>
      <c r="DQ154" s="249" t="s">
        <v>241</v>
      </c>
      <c r="DR154" s="249">
        <f>DS154*CZ154</f>
        <v>0</v>
      </c>
      <c r="DS154" s="249">
        <v>0</v>
      </c>
      <c r="DT154" s="249">
        <v>0</v>
      </c>
      <c r="DU154" s="269" t="str">
        <f>IF(ISNA(VLOOKUP($B154,'[79]Evaluasi Pesanan Jan- Feb'!$B:$BG,30,FALSE)),0,((VLOOKUP($B154,'[79]Evaluasi Pesanan Jan- Feb'!$B:$BG,30,FALSE))))</f>
        <v>Belum Di lakukan Trial dengan Fasilitas Plant Banjaran masih tahap persiapan Dok</v>
      </c>
      <c r="DV154" s="256" t="str">
        <f>IF(ISNA(VLOOKUP($B154,'[79]Evaluasi Pesanan Jan- Feb'!$B:$BG,30,FALSE)),0,((VLOOKUP($B154,'[79]Evaluasi Pesanan Jan- Feb'!$B:$BG,30,FALSE))))</f>
        <v>Belum Di lakukan Trial dengan Fasilitas Plant Banjaran masih tahap persiapan Dok</v>
      </c>
    </row>
    <row r="155" spans="1:126" s="221" customFormat="1" x14ac:dyDescent="0.2">
      <c r="A155" s="237">
        <f t="shared" si="135"/>
        <v>152</v>
      </c>
      <c r="B155" s="237">
        <v>11001446</v>
      </c>
      <c r="C155" s="407" t="s">
        <v>454</v>
      </c>
      <c r="D155" s="239" t="s">
        <v>236</v>
      </c>
      <c r="E155" s="240">
        <v>100</v>
      </c>
      <c r="F155" s="240">
        <v>15075</v>
      </c>
      <c r="G155" s="265" t="s">
        <v>56</v>
      </c>
      <c r="H155" s="242">
        <v>9404</v>
      </c>
      <c r="I155" s="243">
        <f>IF(ISNA(VLOOKUP($B155,'[74]Pesanan '!$A:$AE,28,FALSE)),0,((VLOOKUP($B155,'[74]Pesanan '!$A:$AE,28,FALSE))))</f>
        <v>42750</v>
      </c>
      <c r="J155" s="243">
        <f t="shared" si="152"/>
        <v>2.8936947913493754</v>
      </c>
      <c r="K155" s="243">
        <f>IF(ISNA(VLOOKUP($B155,'[74]Pesanan '!$A:$AE,29,FALSE)),0,((VLOOKUP($B155,'[74]Pesanan '!$A:$AE,29,FALSE))))</f>
        <v>402021000</v>
      </c>
      <c r="L155" s="243">
        <f>IF(ISNA(VLOOKUP($B155,'[74]Pesanan '!$A:$AE,30,FALSE)),0,((VLOOKUP($B155,'[74]Pesanan '!$A:$AE,30,FALSE))))</f>
        <v>42750</v>
      </c>
      <c r="M155" s="243">
        <f t="shared" si="153"/>
        <v>2.8936947913493754</v>
      </c>
      <c r="N155" s="243">
        <f>IF(ISNA(VLOOKUP($B155,'[74]Pesanan '!$A:$AE,31,FALSE)),0,((VLOOKUP($B155,'[74]Pesanan '!$A:$AE,31,FALSE))))</f>
        <v>402021000</v>
      </c>
      <c r="O155" s="243">
        <f>IF(ISNA(VLOOKUP($B155,'[75]Rekap Realisasi Jan- Okt'!$A:$E,4,FALSE)),0,((VLOOKUP($B155,'[75]Rekap Realisasi Jan- Okt'!$A:$E,4,FALSE))))</f>
        <v>43108</v>
      </c>
      <c r="P155" s="243">
        <f t="shared" si="174"/>
        <v>2.9179273699529564</v>
      </c>
      <c r="Q155" s="243">
        <f>IF(ISNA(VLOOKUP($B155,'[75]Rekap Realisasi Jan- Okt'!$A:$E,5,FALSE)),0,((VLOOKUP($B155,'[75]Rekap Realisasi Jan- Okt'!$A:$E,5,FALSE))))</f>
        <v>405387632</v>
      </c>
      <c r="R155" s="243">
        <f t="shared" si="159"/>
        <v>-358</v>
      </c>
      <c r="S155" s="243">
        <f t="shared" si="160"/>
        <v>-2.4232578603581079E-2</v>
      </c>
      <c r="T155" s="243">
        <f t="shared" si="161"/>
        <v>-3366632</v>
      </c>
      <c r="U155" s="244">
        <f t="shared" si="158"/>
        <v>1.0083742690058479</v>
      </c>
      <c r="V155" s="243">
        <f t="shared" si="165"/>
        <v>-358</v>
      </c>
      <c r="W155" s="243">
        <f t="shared" si="166"/>
        <v>-2.4232578603581079E-2</v>
      </c>
      <c r="X155" s="243">
        <f t="shared" si="167"/>
        <v>-3366632</v>
      </c>
      <c r="Y155" s="244">
        <f t="shared" si="154"/>
        <v>1.0083742690058479</v>
      </c>
      <c r="Z155" s="245" t="s">
        <v>241</v>
      </c>
      <c r="AA155" s="245" t="s">
        <v>241</v>
      </c>
      <c r="AB155" s="245" t="s">
        <v>241</v>
      </c>
      <c r="AC155" s="245" t="s">
        <v>241</v>
      </c>
      <c r="AD155" s="245" t="s">
        <v>241</v>
      </c>
      <c r="AE155" s="245" t="s">
        <v>241</v>
      </c>
      <c r="AF155" s="245" t="s">
        <v>241</v>
      </c>
      <c r="AG155" s="245" t="s">
        <v>241</v>
      </c>
      <c r="AH155" s="245" t="s">
        <v>241</v>
      </c>
      <c r="AI155" s="245" t="s">
        <v>241</v>
      </c>
      <c r="AJ155" s="245" t="s">
        <v>241</v>
      </c>
      <c r="AK155" s="245" t="s">
        <v>241</v>
      </c>
      <c r="AL155" s="245" t="s">
        <v>241</v>
      </c>
      <c r="AM155" s="245" t="s">
        <v>241</v>
      </c>
      <c r="AN155" s="245" t="s">
        <v>241</v>
      </c>
      <c r="AO155" s="245" t="s">
        <v>241</v>
      </c>
      <c r="AP155" s="245" t="s">
        <v>241</v>
      </c>
      <c r="AQ155" s="245" t="s">
        <v>241</v>
      </c>
      <c r="AR155" s="245" t="s">
        <v>241</v>
      </c>
      <c r="AS155" s="245" t="s">
        <v>241</v>
      </c>
      <c r="AT155" s="245" t="s">
        <v>241</v>
      </c>
      <c r="AU155" s="245" t="s">
        <v>241</v>
      </c>
      <c r="AV155" s="245" t="s">
        <v>241</v>
      </c>
      <c r="AW155" s="245" t="s">
        <v>241</v>
      </c>
      <c r="AX155" s="245" t="s">
        <v>241</v>
      </c>
      <c r="AY155" s="245" t="s">
        <v>241</v>
      </c>
      <c r="AZ155" s="245" t="s">
        <v>241</v>
      </c>
      <c r="BA155" s="245" t="s">
        <v>241</v>
      </c>
      <c r="BB155" s="245" t="s">
        <v>241</v>
      </c>
      <c r="BC155" s="245" t="s">
        <v>241</v>
      </c>
      <c r="BD155" s="245" t="s">
        <v>241</v>
      </c>
      <c r="BE155" s="245" t="s">
        <v>241</v>
      </c>
      <c r="BF155" s="245" t="s">
        <v>241</v>
      </c>
      <c r="BG155" s="245" t="s">
        <v>241</v>
      </c>
      <c r="BH155" s="245" t="s">
        <v>241</v>
      </c>
      <c r="BI155" s="245" t="s">
        <v>241</v>
      </c>
      <c r="BJ155" s="249" t="s">
        <v>241</v>
      </c>
      <c r="BK155" s="249" t="s">
        <v>241</v>
      </c>
      <c r="BL155" s="249" t="s">
        <v>241</v>
      </c>
      <c r="BM155" s="249" t="s">
        <v>241</v>
      </c>
      <c r="BN155" s="249" t="s">
        <v>241</v>
      </c>
      <c r="BO155" s="249" t="s">
        <v>241</v>
      </c>
      <c r="BP155" s="249" t="s">
        <v>241</v>
      </c>
      <c r="BQ155" s="249" t="s">
        <v>241</v>
      </c>
      <c r="BR155" s="249" t="s">
        <v>241</v>
      </c>
      <c r="BS155" s="249" t="s">
        <v>241</v>
      </c>
      <c r="BT155" s="249" t="s">
        <v>241</v>
      </c>
      <c r="BU155" s="249" t="s">
        <v>241</v>
      </c>
      <c r="BV155" s="249" t="s">
        <v>241</v>
      </c>
      <c r="BW155" s="249" t="s">
        <v>241</v>
      </c>
      <c r="BX155" s="249" t="s">
        <v>241</v>
      </c>
      <c r="BY155" s="249" t="s">
        <v>241</v>
      </c>
      <c r="BZ155" s="249" t="s">
        <v>455</v>
      </c>
      <c r="CA155" s="250">
        <f t="shared" si="173"/>
        <v>-358</v>
      </c>
      <c r="CB155" s="250">
        <f t="shared" si="173"/>
        <v>-2.4232578603581079E-2</v>
      </c>
      <c r="CC155" s="250">
        <f t="shared" si="173"/>
        <v>-3366632</v>
      </c>
      <c r="CD155" s="249" t="s">
        <v>241</v>
      </c>
      <c r="CE155" s="249" t="s">
        <v>241</v>
      </c>
      <c r="CF155" s="249" t="s">
        <v>241</v>
      </c>
      <c r="CG155" s="249" t="s">
        <v>241</v>
      </c>
      <c r="CH155" s="243">
        <f>IF(ISNA(VLOOKUP($B155,[76]Sheet3!$B:$H,6,FALSE)),0,((VLOOKUP($B155,[76]Sheet3!$B:$H,6,FALSE))))</f>
        <v>0</v>
      </c>
      <c r="CI155" s="243">
        <f t="shared" si="169"/>
        <v>0</v>
      </c>
      <c r="CJ155" s="243">
        <f>IF(ISNA(VLOOKUP($B155,[76]Sheet3!$B:$H,7,FALSE)),0,((VLOOKUP($B155,[76]Sheet3!$B:$H,7,FALSE))))</f>
        <v>0</v>
      </c>
      <c r="CK155" s="244">
        <f t="shared" si="170"/>
        <v>0</v>
      </c>
      <c r="CL155" s="249" t="s">
        <v>241</v>
      </c>
      <c r="CM155" s="249">
        <f t="shared" si="156"/>
        <v>0</v>
      </c>
      <c r="CN155" s="249">
        <v>0</v>
      </c>
      <c r="CO155" s="249">
        <f t="shared" si="157"/>
        <v>0</v>
      </c>
      <c r="CP155" s="249" t="s">
        <v>241</v>
      </c>
      <c r="CQ155" s="250">
        <f t="shared" si="146"/>
        <v>0</v>
      </c>
      <c r="CR155" s="249">
        <v>0</v>
      </c>
      <c r="CS155" s="251">
        <f t="shared" si="147"/>
        <v>0</v>
      </c>
      <c r="CT155" s="249" t="s">
        <v>456</v>
      </c>
      <c r="CU155" s="252">
        <f t="shared" si="148"/>
        <v>45225</v>
      </c>
      <c r="CV155" s="249">
        <v>3</v>
      </c>
      <c r="CW155" s="253">
        <f t="shared" si="149"/>
        <v>425295900</v>
      </c>
      <c r="CX155" s="243">
        <f>IF(ISNA(VLOOKUP($B155,'[77]Jan- Mei'!$B:$F,4,FALSE)),0,((VLOOKUP($B155,'[77]Jan- Mei'!$B:$F,4,FALSE))))</f>
        <v>42750</v>
      </c>
      <c r="CY155" s="243">
        <f t="shared" si="150"/>
        <v>2.8358208955223883</v>
      </c>
      <c r="CZ155" s="243">
        <f>IF(ISNA(VLOOKUP($B155,'[77]Jan- Mei'!$B:$F,5,FALSE)),0,((VLOOKUP($B155,'[77]Jan- Mei'!$B:$F,5,FALSE))))</f>
        <v>402021000</v>
      </c>
      <c r="DA155" s="243" t="e">
        <f>IF(ISNA(VLOOKUP($B155,#REF!,6,FALSE)),0,((VLOOKUP($B155,#REF!,6,FALSE))))</f>
        <v>#REF!</v>
      </c>
      <c r="DB155" s="243" t="e">
        <f t="shared" si="151"/>
        <v>#REF!</v>
      </c>
      <c r="DC155" s="243" t="e">
        <f>IF(ISNA(VLOOKUP($B155,#REF!,7,FALSE)),0,((VLOOKUP($B155,#REF!,7,FALSE))))</f>
        <v>#REF!</v>
      </c>
      <c r="DD155" s="244" t="e">
        <f t="shared" si="140"/>
        <v>#REF!</v>
      </c>
      <c r="DE155" s="254" t="str">
        <f>IF(ISNA(VLOOKUP($B155,'[78]REAL SD BULAN'!$B:$AD,18,FALSE)),0,((VLOOKUP($B155,'[78]REAL SD BULAN'!$B:$AD,18,FALSE))))</f>
        <v>-</v>
      </c>
      <c r="DF155" s="249">
        <f>IF(ISNA(VLOOKUP($B155,'[78]REAL SD BULAN'!$B:$AD,19,FALSE)),0,((VLOOKUP($B155,'[78]REAL SD BULAN'!$B:$AD,19,FALSE))))</f>
        <v>0</v>
      </c>
      <c r="DG155" s="249">
        <f>IF(ISNA(VLOOKUP($B155,'[78]REAL SD BULAN'!$B:$AD,20,FALSE)),0,((VLOOKUP($B155,'[78]REAL SD BULAN'!$B:$AD,20,FALSE))))</f>
        <v>0</v>
      </c>
      <c r="DH155" s="249">
        <f>IF(ISNA(VLOOKUP($B155,'[78]REAL SD BULAN'!$B:$AD,21,FALSE)),0,((VLOOKUP($B155,'[78]REAL SD BULAN'!$B:$AD,21,FALSE))))</f>
        <v>0</v>
      </c>
      <c r="DI155" s="249" t="s">
        <v>241</v>
      </c>
      <c r="DJ155" s="249">
        <f t="shared" si="172"/>
        <v>0</v>
      </c>
      <c r="DK155" s="249">
        <v>0</v>
      </c>
      <c r="DL155" s="249">
        <v>0</v>
      </c>
      <c r="DM155" s="249" t="s">
        <v>241</v>
      </c>
      <c r="DN155" s="249">
        <f>DO155*CV155</f>
        <v>0</v>
      </c>
      <c r="DO155" s="249">
        <v>0</v>
      </c>
      <c r="DP155" s="249">
        <v>0</v>
      </c>
      <c r="DQ155" s="249" t="s">
        <v>456</v>
      </c>
      <c r="DR155" s="252" t="e">
        <f>DS155*F155</f>
        <v>#REF!</v>
      </c>
      <c r="DS155" s="270" t="e">
        <f>CY155-DB155</f>
        <v>#REF!</v>
      </c>
      <c r="DT155" s="271" t="e">
        <f>DR155*H155</f>
        <v>#REF!</v>
      </c>
      <c r="DU155" s="256">
        <f>IF(ISNA(VLOOKUP($B155,'[79]Evaluasi Pesanan Jan- Feb'!$B:$BG,30,FALSE)),0,((VLOOKUP($B155,'[79]Evaluasi Pesanan Jan- Feb'!$B:$BG,30,FALSE))))</f>
        <v>0</v>
      </c>
      <c r="DV155" s="256">
        <f>IF(ISNA(VLOOKUP($B155,'[79]Evaluasi Pesanan Jan- Feb'!$B:$BG,30,FALSE)),0,((VLOOKUP($B155,'[79]Evaluasi Pesanan Jan- Feb'!$B:$BG,30,FALSE))))</f>
        <v>0</v>
      </c>
    </row>
    <row r="156" spans="1:126" s="221" customFormat="1" x14ac:dyDescent="0.2">
      <c r="A156" s="237">
        <f t="shared" si="135"/>
        <v>153</v>
      </c>
      <c r="B156" s="237">
        <v>11001543</v>
      </c>
      <c r="C156" s="407" t="s">
        <v>482</v>
      </c>
      <c r="D156" s="239" t="s">
        <v>236</v>
      </c>
      <c r="E156" s="240">
        <v>100</v>
      </c>
      <c r="F156" s="240">
        <v>11167</v>
      </c>
      <c r="G156" s="265" t="s">
        <v>56</v>
      </c>
      <c r="H156" s="242">
        <v>9427</v>
      </c>
      <c r="I156" s="243">
        <f>IF(ISNA(VLOOKUP($B156,'[74]Pesanan '!$A:$AE,28,FALSE)),0,((VLOOKUP($B156,'[74]Pesanan '!$A:$AE,28,FALSE))))</f>
        <v>32340</v>
      </c>
      <c r="J156" s="243">
        <f t="shared" si="152"/>
        <v>2.9551356675920122</v>
      </c>
      <c r="K156" s="243">
        <f>IF(ISNA(VLOOKUP($B156,'[74]Pesanan '!$A:$AE,29,FALSE)),0,((VLOOKUP($B156,'[74]Pesanan '!$A:$AE,29,FALSE))))</f>
        <v>304869180</v>
      </c>
      <c r="L156" s="243">
        <f>IF(ISNA(VLOOKUP($B156,'[74]Pesanan '!$A:$AE,30,FALSE)),0,((VLOOKUP($B156,'[74]Pesanan '!$A:$AE,30,FALSE))))</f>
        <v>32340</v>
      </c>
      <c r="M156" s="243">
        <f t="shared" si="153"/>
        <v>2.9551356675920122</v>
      </c>
      <c r="N156" s="243">
        <f>IF(ISNA(VLOOKUP($B156,'[74]Pesanan '!$A:$AE,31,FALSE)),0,((VLOOKUP($B156,'[74]Pesanan '!$A:$AE,31,FALSE))))</f>
        <v>304869180</v>
      </c>
      <c r="O156" s="243">
        <f>IF(ISNA(VLOOKUP($B156,'[75]Rekap Realisasi Jan- Okt'!$A:$E,4,FALSE)),0,((VLOOKUP($B156,'[75]Rekap Realisasi Jan- Okt'!$A:$E,4,FALSE))))</f>
        <v>32621</v>
      </c>
      <c r="P156" s="243">
        <f t="shared" si="174"/>
        <v>2.9808126348954556</v>
      </c>
      <c r="Q156" s="243">
        <f>IF(ISNA(VLOOKUP($B156,'[75]Rekap Realisasi Jan- Okt'!$A:$E,5,FALSE)),0,((VLOOKUP($B156,'[75]Rekap Realisasi Jan- Okt'!$A:$E,5,FALSE))))</f>
        <v>307518167</v>
      </c>
      <c r="R156" s="243">
        <f t="shared" si="159"/>
        <v>-281</v>
      </c>
      <c r="S156" s="243">
        <f t="shared" si="160"/>
        <v>-2.5676967303443377E-2</v>
      </c>
      <c r="T156" s="243">
        <f t="shared" si="161"/>
        <v>-2648987</v>
      </c>
      <c r="U156" s="244">
        <f t="shared" si="158"/>
        <v>1.0086889301175015</v>
      </c>
      <c r="V156" s="243">
        <f t="shared" si="165"/>
        <v>-281</v>
      </c>
      <c r="W156" s="243">
        <f t="shared" si="166"/>
        <v>-2.5676967303443377E-2</v>
      </c>
      <c r="X156" s="243">
        <f t="shared" si="167"/>
        <v>-2648987</v>
      </c>
      <c r="Y156" s="244">
        <f t="shared" si="154"/>
        <v>1.0086889301175015</v>
      </c>
      <c r="Z156" s="245" t="s">
        <v>241</v>
      </c>
      <c r="AA156" s="245" t="s">
        <v>241</v>
      </c>
      <c r="AB156" s="245" t="s">
        <v>241</v>
      </c>
      <c r="AC156" s="245" t="s">
        <v>241</v>
      </c>
      <c r="AD156" s="245" t="s">
        <v>241</v>
      </c>
      <c r="AE156" s="245" t="s">
        <v>241</v>
      </c>
      <c r="AF156" s="245" t="s">
        <v>241</v>
      </c>
      <c r="AG156" s="245" t="s">
        <v>241</v>
      </c>
      <c r="AH156" s="245" t="s">
        <v>241</v>
      </c>
      <c r="AI156" s="245" t="s">
        <v>241</v>
      </c>
      <c r="AJ156" s="245" t="s">
        <v>241</v>
      </c>
      <c r="AK156" s="245" t="s">
        <v>241</v>
      </c>
      <c r="AL156" s="245" t="s">
        <v>241</v>
      </c>
      <c r="AM156" s="245" t="s">
        <v>241</v>
      </c>
      <c r="AN156" s="245" t="s">
        <v>241</v>
      </c>
      <c r="AO156" s="245" t="s">
        <v>241</v>
      </c>
      <c r="AP156" s="245" t="s">
        <v>241</v>
      </c>
      <c r="AQ156" s="245" t="s">
        <v>241</v>
      </c>
      <c r="AR156" s="245" t="s">
        <v>241</v>
      </c>
      <c r="AS156" s="245" t="s">
        <v>241</v>
      </c>
      <c r="AT156" s="245" t="s">
        <v>241</v>
      </c>
      <c r="AU156" s="245" t="s">
        <v>241</v>
      </c>
      <c r="AV156" s="245" t="s">
        <v>241</v>
      </c>
      <c r="AW156" s="245" t="s">
        <v>241</v>
      </c>
      <c r="AX156" s="245" t="s">
        <v>241</v>
      </c>
      <c r="AY156" s="245" t="s">
        <v>241</v>
      </c>
      <c r="AZ156" s="245" t="s">
        <v>241</v>
      </c>
      <c r="BA156" s="245" t="s">
        <v>241</v>
      </c>
      <c r="BB156" s="245" t="s">
        <v>241</v>
      </c>
      <c r="BC156" s="245" t="s">
        <v>241</v>
      </c>
      <c r="BD156" s="245" t="s">
        <v>241</v>
      </c>
      <c r="BE156" s="245" t="s">
        <v>241</v>
      </c>
      <c r="BF156" s="245" t="s">
        <v>241</v>
      </c>
      <c r="BG156" s="245" t="s">
        <v>241</v>
      </c>
      <c r="BH156" s="245" t="s">
        <v>241</v>
      </c>
      <c r="BI156" s="245" t="s">
        <v>241</v>
      </c>
      <c r="BJ156" s="249" t="s">
        <v>241</v>
      </c>
      <c r="BK156" s="249" t="s">
        <v>241</v>
      </c>
      <c r="BL156" s="249" t="s">
        <v>241</v>
      </c>
      <c r="BM156" s="249" t="s">
        <v>241</v>
      </c>
      <c r="BN156" s="249" t="s">
        <v>241</v>
      </c>
      <c r="BO156" s="249" t="s">
        <v>241</v>
      </c>
      <c r="BP156" s="249" t="s">
        <v>241</v>
      </c>
      <c r="BQ156" s="249" t="s">
        <v>241</v>
      </c>
      <c r="BR156" s="249" t="s">
        <v>241</v>
      </c>
      <c r="BS156" s="249" t="s">
        <v>241</v>
      </c>
      <c r="BT156" s="249" t="s">
        <v>241</v>
      </c>
      <c r="BU156" s="249" t="s">
        <v>241</v>
      </c>
      <c r="BV156" s="249" t="s">
        <v>241</v>
      </c>
      <c r="BW156" s="249" t="s">
        <v>241</v>
      </c>
      <c r="BX156" s="249" t="s">
        <v>241</v>
      </c>
      <c r="BY156" s="249" t="s">
        <v>241</v>
      </c>
      <c r="BZ156" s="249" t="s">
        <v>241</v>
      </c>
      <c r="CA156" s="249" t="s">
        <v>241</v>
      </c>
      <c r="CB156" s="249" t="s">
        <v>241</v>
      </c>
      <c r="CC156" s="249" t="s">
        <v>241</v>
      </c>
      <c r="CD156" s="249" t="s">
        <v>241</v>
      </c>
      <c r="CE156" s="249" t="s">
        <v>241</v>
      </c>
      <c r="CF156" s="249" t="s">
        <v>241</v>
      </c>
      <c r="CG156" s="249" t="s">
        <v>241</v>
      </c>
      <c r="CH156" s="249" t="s">
        <v>241</v>
      </c>
      <c r="CI156" s="249" t="s">
        <v>241</v>
      </c>
      <c r="CJ156" s="249" t="s">
        <v>241</v>
      </c>
      <c r="CK156" s="249" t="s">
        <v>241</v>
      </c>
      <c r="CL156" s="249" t="s">
        <v>241</v>
      </c>
      <c r="CM156" s="249">
        <f t="shared" si="156"/>
        <v>0</v>
      </c>
      <c r="CN156" s="249">
        <v>0</v>
      </c>
      <c r="CO156" s="249">
        <f t="shared" si="157"/>
        <v>0</v>
      </c>
      <c r="CP156" s="249" t="s">
        <v>241</v>
      </c>
      <c r="CQ156" s="250">
        <f t="shared" si="146"/>
        <v>0</v>
      </c>
      <c r="CR156" s="249">
        <v>0</v>
      </c>
      <c r="CS156" s="251">
        <f t="shared" si="147"/>
        <v>0</v>
      </c>
      <c r="CT156" s="249" t="s">
        <v>456</v>
      </c>
      <c r="CU156" s="252">
        <f t="shared" si="148"/>
        <v>33501</v>
      </c>
      <c r="CV156" s="249">
        <v>3</v>
      </c>
      <c r="CW156" s="253">
        <f t="shared" si="149"/>
        <v>315813927</v>
      </c>
      <c r="CX156" s="243">
        <f>IF(ISNA(VLOOKUP($B156,'[77]Jan- Mei'!$B:$F,4,FALSE)),0,((VLOOKUP($B156,'[77]Jan- Mei'!$B:$F,4,FALSE))))</f>
        <v>32340</v>
      </c>
      <c r="CY156" s="243">
        <f t="shared" si="150"/>
        <v>2.8960329542401722</v>
      </c>
      <c r="CZ156" s="243">
        <f>IF(ISNA(VLOOKUP($B156,'[77]Jan- Mei'!$B:$F,5,FALSE)),0,((VLOOKUP($B156,'[77]Jan- Mei'!$B:$F,5,FALSE))))</f>
        <v>304869180</v>
      </c>
      <c r="DA156" s="243" t="e">
        <f>IF(ISNA(VLOOKUP($B156,#REF!,6,FALSE)),0,((VLOOKUP($B156,#REF!,6,FALSE))))</f>
        <v>#REF!</v>
      </c>
      <c r="DB156" s="243" t="e">
        <f t="shared" si="151"/>
        <v>#REF!</v>
      </c>
      <c r="DC156" s="243" t="e">
        <f>IF(ISNA(VLOOKUP($B156,#REF!,7,FALSE)),0,((VLOOKUP($B156,#REF!,7,FALSE))))</f>
        <v>#REF!</v>
      </c>
      <c r="DD156" s="244" t="e">
        <f t="shared" si="140"/>
        <v>#REF!</v>
      </c>
      <c r="DE156" s="254" t="str">
        <f>IF(ISNA(VLOOKUP($B156,'[78]REAL SD BULAN'!$B:$AD,18,FALSE)),0,((VLOOKUP($B156,'[78]REAL SD BULAN'!$B:$AD,18,FALSE))))</f>
        <v>-</v>
      </c>
      <c r="DF156" s="249">
        <f>IF(ISNA(VLOOKUP($B156,'[78]REAL SD BULAN'!$B:$AD,19,FALSE)),0,((VLOOKUP($B156,'[78]REAL SD BULAN'!$B:$AD,19,FALSE))))</f>
        <v>0</v>
      </c>
      <c r="DG156" s="249">
        <f>IF(ISNA(VLOOKUP($B156,'[78]REAL SD BULAN'!$B:$AD,20,FALSE)),0,((VLOOKUP($B156,'[78]REAL SD BULAN'!$B:$AD,20,FALSE))))</f>
        <v>0</v>
      </c>
      <c r="DH156" s="249">
        <f>IF(ISNA(VLOOKUP($B156,'[78]REAL SD BULAN'!$B:$AD,21,FALSE)),0,((VLOOKUP($B156,'[78]REAL SD BULAN'!$B:$AD,21,FALSE))))</f>
        <v>0</v>
      </c>
      <c r="DI156" s="249" t="s">
        <v>241</v>
      </c>
      <c r="DJ156" s="249">
        <f t="shared" si="172"/>
        <v>0</v>
      </c>
      <c r="DK156" s="249">
        <v>0</v>
      </c>
      <c r="DL156" s="249">
        <v>0</v>
      </c>
      <c r="DM156" s="249" t="s">
        <v>241</v>
      </c>
      <c r="DN156" s="249">
        <f>DO156*CV156</f>
        <v>0</v>
      </c>
      <c r="DO156" s="249">
        <v>0</v>
      </c>
      <c r="DP156" s="249">
        <v>0</v>
      </c>
      <c r="DQ156" s="249" t="s">
        <v>456</v>
      </c>
      <c r="DR156" s="252" t="e">
        <f>DS156*F156</f>
        <v>#REF!</v>
      </c>
      <c r="DS156" s="270" t="e">
        <f>CY156-DB156</f>
        <v>#REF!</v>
      </c>
      <c r="DT156" s="271" t="e">
        <f>DR156*H156</f>
        <v>#REF!</v>
      </c>
      <c r="DU156" s="256">
        <f>IF(ISNA(VLOOKUP($B156,'[79]Evaluasi Pesanan Jan- Feb'!$B:$BG,30,FALSE)),0,((VLOOKUP($B156,'[79]Evaluasi Pesanan Jan- Feb'!$B:$BG,30,FALSE))))</f>
        <v>0</v>
      </c>
      <c r="DV156" s="256">
        <f>IF(ISNA(VLOOKUP($B156,'[79]Evaluasi Pesanan Jan- Feb'!$B:$BG,30,FALSE)),0,((VLOOKUP($B156,'[79]Evaluasi Pesanan Jan- Feb'!$B:$BG,30,FALSE))))</f>
        <v>0</v>
      </c>
    </row>
    <row r="157" spans="1:126" s="221" customFormat="1" ht="42" x14ac:dyDescent="0.2">
      <c r="A157" s="237">
        <f t="shared" si="135"/>
        <v>154</v>
      </c>
      <c r="B157" s="257">
        <v>11000232</v>
      </c>
      <c r="C157" s="404" t="s">
        <v>140</v>
      </c>
      <c r="D157" s="259" t="s">
        <v>236</v>
      </c>
      <c r="E157" s="260">
        <v>1</v>
      </c>
      <c r="F157" s="260">
        <v>15000</v>
      </c>
      <c r="G157" s="241" t="s">
        <v>252</v>
      </c>
      <c r="H157" s="242">
        <v>3291</v>
      </c>
      <c r="I157" s="243">
        <f>IF(ISNA(VLOOKUP($B157,'[74]Pesanan '!$A:$AE,28,FALSE)),0,((VLOOKUP($B157,'[74]Pesanan '!$A:$AE,28,FALSE))))</f>
        <v>176400</v>
      </c>
      <c r="J157" s="243">
        <f t="shared" si="152"/>
        <v>12</v>
      </c>
      <c r="K157" s="243">
        <f>IF(ISNA(VLOOKUP($B157,'[74]Pesanan '!$A:$AE,29,FALSE)),0,((VLOOKUP($B157,'[74]Pesanan '!$A:$AE,29,FALSE))))</f>
        <v>580532400</v>
      </c>
      <c r="L157" s="243">
        <f>IF(ISNA(VLOOKUP($B157,'[74]Pesanan '!$A:$AE,30,FALSE)),0,((VLOOKUP($B157,'[74]Pesanan '!$A:$AE,30,FALSE))))</f>
        <v>176400</v>
      </c>
      <c r="M157" s="243">
        <f t="shared" si="153"/>
        <v>12</v>
      </c>
      <c r="N157" s="243">
        <f>IF(ISNA(VLOOKUP($B157,'[74]Pesanan '!$A:$AE,31,FALSE)),0,((VLOOKUP($B157,'[74]Pesanan '!$A:$AE,31,FALSE))))</f>
        <v>580532400</v>
      </c>
      <c r="O157" s="243">
        <f>IF(ISNA(VLOOKUP($B157,'[75]Rekap Realisasi Jan- Okt'!$A:$E,4,FALSE)),0,((VLOOKUP($B157,'[75]Rekap Realisasi Jan- Okt'!$A:$E,4,FALSE))))</f>
        <v>178039</v>
      </c>
      <c r="P157" s="243">
        <f t="shared" si="174"/>
        <v>12.111496598639455</v>
      </c>
      <c r="Q157" s="243">
        <f>IF(ISNA(VLOOKUP($B157,'[75]Rekap Realisasi Jan- Okt'!$A:$E,5,FALSE)),0,((VLOOKUP($B157,'[75]Rekap Realisasi Jan- Okt'!$A:$E,5,FALSE))))</f>
        <v>585926349</v>
      </c>
      <c r="R157" s="243">
        <f t="shared" si="159"/>
        <v>-1639</v>
      </c>
      <c r="S157" s="243">
        <f t="shared" si="160"/>
        <v>-0.11149659863945516</v>
      </c>
      <c r="T157" s="243">
        <f t="shared" si="161"/>
        <v>-5393949</v>
      </c>
      <c r="U157" s="244">
        <f t="shared" si="158"/>
        <v>1.0092913832199546</v>
      </c>
      <c r="V157" s="243">
        <f t="shared" si="165"/>
        <v>-1639</v>
      </c>
      <c r="W157" s="243">
        <f t="shared" si="166"/>
        <v>-0.11149659863945516</v>
      </c>
      <c r="X157" s="243">
        <f t="shared" si="167"/>
        <v>-5393949</v>
      </c>
      <c r="Y157" s="244">
        <f t="shared" si="154"/>
        <v>1.0092913832199546</v>
      </c>
      <c r="Z157" s="245" t="s">
        <v>241</v>
      </c>
      <c r="AA157" s="245" t="s">
        <v>241</v>
      </c>
      <c r="AB157" s="245" t="s">
        <v>241</v>
      </c>
      <c r="AC157" s="245" t="s">
        <v>241</v>
      </c>
      <c r="AD157" s="245" t="s">
        <v>241</v>
      </c>
      <c r="AE157" s="245" t="s">
        <v>241</v>
      </c>
      <c r="AF157" s="245" t="s">
        <v>241</v>
      </c>
      <c r="AG157" s="245" t="s">
        <v>241</v>
      </c>
      <c r="AH157" s="245" t="s">
        <v>241</v>
      </c>
      <c r="AI157" s="245" t="s">
        <v>241</v>
      </c>
      <c r="AJ157" s="245" t="s">
        <v>241</v>
      </c>
      <c r="AK157" s="245" t="s">
        <v>241</v>
      </c>
      <c r="AL157" s="245" t="s">
        <v>241</v>
      </c>
      <c r="AM157" s="245" t="s">
        <v>241</v>
      </c>
      <c r="AN157" s="245" t="s">
        <v>241</v>
      </c>
      <c r="AO157" s="245" t="s">
        <v>241</v>
      </c>
      <c r="AP157" s="245" t="s">
        <v>241</v>
      </c>
      <c r="AQ157" s="245" t="s">
        <v>241</v>
      </c>
      <c r="AR157" s="245" t="s">
        <v>241</v>
      </c>
      <c r="AS157" s="245" t="s">
        <v>241</v>
      </c>
      <c r="AT157" s="245" t="s">
        <v>241</v>
      </c>
      <c r="AU157" s="245" t="s">
        <v>241</v>
      </c>
      <c r="AV157" s="245" t="s">
        <v>241</v>
      </c>
      <c r="AW157" s="245" t="s">
        <v>241</v>
      </c>
      <c r="AX157" s="245" t="s">
        <v>241</v>
      </c>
      <c r="AY157" s="245" t="s">
        <v>241</v>
      </c>
      <c r="AZ157" s="245" t="s">
        <v>241</v>
      </c>
      <c r="BA157" s="245" t="s">
        <v>241</v>
      </c>
      <c r="BB157" s="245" t="s">
        <v>241</v>
      </c>
      <c r="BC157" s="245" t="s">
        <v>241</v>
      </c>
      <c r="BD157" s="245" t="s">
        <v>241</v>
      </c>
      <c r="BE157" s="245" t="s">
        <v>241</v>
      </c>
      <c r="BF157" s="266" t="s">
        <v>315</v>
      </c>
      <c r="BG157" s="267">
        <f>R157</f>
        <v>-1639</v>
      </c>
      <c r="BH157" s="243">
        <f>BG157/($F157*0.98)</f>
        <v>-0.11149659863945578</v>
      </c>
      <c r="BI157" s="267">
        <f>T157</f>
        <v>-5393949</v>
      </c>
      <c r="BJ157" s="249" t="s">
        <v>241</v>
      </c>
      <c r="BK157" s="249" t="s">
        <v>241</v>
      </c>
      <c r="BL157" s="249" t="s">
        <v>241</v>
      </c>
      <c r="BM157" s="249" t="s">
        <v>241</v>
      </c>
      <c r="BN157" s="249" t="s">
        <v>241</v>
      </c>
      <c r="BO157" s="249" t="s">
        <v>241</v>
      </c>
      <c r="BP157" s="249" t="s">
        <v>241</v>
      </c>
      <c r="BQ157" s="249" t="s">
        <v>241</v>
      </c>
      <c r="BR157" s="266" t="s">
        <v>282</v>
      </c>
      <c r="BS157" s="252">
        <f>R157</f>
        <v>-1639</v>
      </c>
      <c r="BT157" s="252">
        <f>S157</f>
        <v>-0.11149659863945516</v>
      </c>
      <c r="BU157" s="252">
        <f>T157</f>
        <v>-5393949</v>
      </c>
      <c r="BV157" s="249" t="s">
        <v>241</v>
      </c>
      <c r="BW157" s="249" t="s">
        <v>241</v>
      </c>
      <c r="BX157" s="249" t="s">
        <v>241</v>
      </c>
      <c r="BY157" s="249" t="s">
        <v>241</v>
      </c>
      <c r="BZ157" s="249" t="s">
        <v>241</v>
      </c>
      <c r="CA157" s="249" t="s">
        <v>241</v>
      </c>
      <c r="CB157" s="249" t="s">
        <v>241</v>
      </c>
      <c r="CC157" s="249" t="s">
        <v>241</v>
      </c>
      <c r="CD157" s="266" t="s">
        <v>283</v>
      </c>
      <c r="CE157" s="252">
        <f>R157</f>
        <v>-1639</v>
      </c>
      <c r="CF157" s="252">
        <f>S157</f>
        <v>-0.11149659863945516</v>
      </c>
      <c r="CG157" s="252">
        <f>T157</f>
        <v>-5393949</v>
      </c>
      <c r="CH157" s="243">
        <f>IF(ISNA(VLOOKUP($B157,[76]Sheet3!$B:$H,6,FALSE)),0,((VLOOKUP($B157,[76]Sheet3!$B:$H,6,FALSE))))</f>
        <v>0</v>
      </c>
      <c r="CI157" s="243">
        <f>CH157/F157</f>
        <v>0</v>
      </c>
      <c r="CJ157" s="243">
        <f>IF(ISNA(VLOOKUP($B157,[76]Sheet3!$B:$H,7,FALSE)),0,((VLOOKUP($B157,[76]Sheet3!$B:$H,7,FALSE))))</f>
        <v>0</v>
      </c>
      <c r="CK157" s="244">
        <f>CJ157/N157</f>
        <v>0</v>
      </c>
      <c r="CL157" s="249" t="s">
        <v>241</v>
      </c>
      <c r="CM157" s="249">
        <f t="shared" si="156"/>
        <v>0</v>
      </c>
      <c r="CN157" s="249">
        <v>0</v>
      </c>
      <c r="CO157" s="249">
        <f t="shared" si="157"/>
        <v>0</v>
      </c>
      <c r="CP157" s="249" t="s">
        <v>241</v>
      </c>
      <c r="CQ157" s="250">
        <f t="shared" si="146"/>
        <v>0</v>
      </c>
      <c r="CR157" s="249">
        <v>0</v>
      </c>
      <c r="CS157" s="251">
        <f t="shared" si="147"/>
        <v>0</v>
      </c>
      <c r="CT157" s="266" t="s">
        <v>283</v>
      </c>
      <c r="CU157" s="252">
        <f t="shared" si="148"/>
        <v>45000</v>
      </c>
      <c r="CV157" s="249">
        <v>3</v>
      </c>
      <c r="CW157" s="253">
        <f t="shared" si="149"/>
        <v>148095000</v>
      </c>
      <c r="CX157" s="243">
        <f>IF(ISNA(VLOOKUP($B157,'[77]Jan- Mei'!$B:$F,4,FALSE)),0,((VLOOKUP($B157,'[77]Jan- Mei'!$B:$F,4,FALSE))))</f>
        <v>44100</v>
      </c>
      <c r="CY157" s="243">
        <f t="shared" si="150"/>
        <v>2.94</v>
      </c>
      <c r="CZ157" s="243">
        <f>IF(ISNA(VLOOKUP($B157,'[77]Jan- Mei'!$B:$F,5,FALSE)),0,((VLOOKUP($B157,'[77]Jan- Mei'!$B:$F,5,FALSE))))</f>
        <v>145133100</v>
      </c>
      <c r="DA157" s="243" t="e">
        <f>IF(ISNA(VLOOKUP($B157,#REF!,6,FALSE)),0,((VLOOKUP($B157,#REF!,6,FALSE))))</f>
        <v>#REF!</v>
      </c>
      <c r="DB157" s="243" t="e">
        <f t="shared" si="151"/>
        <v>#REF!</v>
      </c>
      <c r="DC157" s="243" t="e">
        <f>IF(ISNA(VLOOKUP($B157,#REF!,7,FALSE)),0,((VLOOKUP($B157,#REF!,7,FALSE))))</f>
        <v>#REF!</v>
      </c>
      <c r="DD157" s="244" t="e">
        <f t="shared" si="140"/>
        <v>#REF!</v>
      </c>
      <c r="DE157" s="254" t="str">
        <f>IF(ISNA(VLOOKUP($B157,'[78]REAL SD BULAN'!$B:$AD,18,FALSE)),0,((VLOOKUP($B157,'[78]REAL SD BULAN'!$B:$AD,18,FALSE))))</f>
        <v>-</v>
      </c>
      <c r="DF157" s="249">
        <f>IF(ISNA(VLOOKUP($B157,'[78]REAL SD BULAN'!$B:$AD,19,FALSE)),0,((VLOOKUP($B157,'[78]REAL SD BULAN'!$B:$AD,19,FALSE))))</f>
        <v>0</v>
      </c>
      <c r="DG157" s="249">
        <f>IF(ISNA(VLOOKUP($B157,'[78]REAL SD BULAN'!$B:$AD,20,FALSE)),0,((VLOOKUP($B157,'[78]REAL SD BULAN'!$B:$AD,20,FALSE))))</f>
        <v>0</v>
      </c>
      <c r="DH157" s="249">
        <f>IF(ISNA(VLOOKUP($B157,'[78]REAL SD BULAN'!$B:$AD,21,FALSE)),0,((VLOOKUP($B157,'[78]REAL SD BULAN'!$B:$AD,21,FALSE))))</f>
        <v>0</v>
      </c>
      <c r="DI157" s="249" t="s">
        <v>241</v>
      </c>
      <c r="DJ157" s="249">
        <f t="shared" si="172"/>
        <v>0</v>
      </c>
      <c r="DK157" s="249">
        <v>0</v>
      </c>
      <c r="DL157" s="249">
        <v>0</v>
      </c>
      <c r="DM157" s="249" t="s">
        <v>241</v>
      </c>
      <c r="DN157" s="249" t="s">
        <v>241</v>
      </c>
      <c r="DO157" s="249">
        <f>DP157*CW157</f>
        <v>0</v>
      </c>
      <c r="DP157" s="249">
        <v>0</v>
      </c>
      <c r="DQ157" s="266" t="s">
        <v>283</v>
      </c>
      <c r="DR157" s="252" t="e">
        <f>DS157*F157</f>
        <v>#REF!</v>
      </c>
      <c r="DS157" s="270" t="e">
        <f>CY157-DB157</f>
        <v>#REF!</v>
      </c>
      <c r="DT157" s="271" t="e">
        <f>DR157*H157</f>
        <v>#REF!</v>
      </c>
      <c r="DU157" s="256">
        <f>IF(ISNA(VLOOKUP($B157,'[79]Evaluasi Pesanan Jan- Feb'!$B:$BG,30,FALSE)),0,((VLOOKUP($B157,'[79]Evaluasi Pesanan Jan- Feb'!$B:$BG,30,FALSE))))</f>
        <v>0</v>
      </c>
      <c r="DV157" s="256">
        <f>IF(ISNA(VLOOKUP($B157,'[79]Evaluasi Pesanan Jan- Feb'!$B:$BG,30,FALSE)),0,((VLOOKUP($B157,'[79]Evaluasi Pesanan Jan- Feb'!$B:$BG,30,FALSE))))</f>
        <v>0</v>
      </c>
    </row>
    <row r="158" spans="1:126" s="221" customFormat="1" ht="56" x14ac:dyDescent="0.2">
      <c r="A158" s="237">
        <f t="shared" si="135"/>
        <v>155</v>
      </c>
      <c r="B158" s="257">
        <v>11001452</v>
      </c>
      <c r="C158" s="406" t="s">
        <v>431</v>
      </c>
      <c r="D158" s="259" t="s">
        <v>236</v>
      </c>
      <c r="E158" s="260">
        <v>1</v>
      </c>
      <c r="F158" s="260">
        <v>15000</v>
      </c>
      <c r="G158" s="241" t="s">
        <v>56</v>
      </c>
      <c r="H158" s="242">
        <v>4313</v>
      </c>
      <c r="I158" s="243">
        <f>IF(ISNA(VLOOKUP($B158,'[74]Pesanan '!$A:$AE,28,FALSE)),0,((VLOOKUP($B158,'[74]Pesanan '!$A:$AE,28,FALSE))))</f>
        <v>147000</v>
      </c>
      <c r="J158" s="243">
        <f t="shared" si="152"/>
        <v>10</v>
      </c>
      <c r="K158" s="243">
        <f>IF(ISNA(VLOOKUP($B158,'[74]Pesanan '!$A:$AE,29,FALSE)),0,((VLOOKUP($B158,'[74]Pesanan '!$A:$AE,29,FALSE))))</f>
        <v>634011000</v>
      </c>
      <c r="L158" s="243">
        <f>IF(ISNA(VLOOKUP($B158,'[74]Pesanan '!$A:$AE,30,FALSE)),0,((VLOOKUP($B158,'[74]Pesanan '!$A:$AE,30,FALSE))))</f>
        <v>147000</v>
      </c>
      <c r="M158" s="243">
        <f t="shared" si="153"/>
        <v>10</v>
      </c>
      <c r="N158" s="243">
        <f>IF(ISNA(VLOOKUP($B158,'[74]Pesanan '!$A:$AE,31,FALSE)),0,((VLOOKUP($B158,'[74]Pesanan '!$A:$AE,31,FALSE))))</f>
        <v>634011000</v>
      </c>
      <c r="O158" s="243">
        <f>IF(ISNA(VLOOKUP($B158,'[75]Rekap Realisasi Jan- Okt'!$A:$E,4,FALSE)),0,((VLOOKUP($B158,'[75]Rekap Realisasi Jan- Okt'!$A:$E,4,FALSE))))</f>
        <v>149286</v>
      </c>
      <c r="P158" s="243">
        <f t="shared" si="174"/>
        <v>10.155510204081633</v>
      </c>
      <c r="Q158" s="243">
        <f>IF(ISNA(VLOOKUP($B158,'[75]Rekap Realisasi Jan- Okt'!$A:$E,5,FALSE)),0,((VLOOKUP($B158,'[75]Rekap Realisasi Jan- Okt'!$A:$E,5,FALSE))))</f>
        <v>643870518</v>
      </c>
      <c r="R158" s="243">
        <f t="shared" si="159"/>
        <v>-2286</v>
      </c>
      <c r="S158" s="243">
        <f t="shared" si="160"/>
        <v>-0.15551020408163296</v>
      </c>
      <c r="T158" s="243">
        <f t="shared" si="161"/>
        <v>-9859518</v>
      </c>
      <c r="U158" s="244">
        <f t="shared" si="158"/>
        <v>1.0155510204081633</v>
      </c>
      <c r="V158" s="243">
        <f t="shared" si="165"/>
        <v>-2286</v>
      </c>
      <c r="W158" s="243">
        <f t="shared" si="166"/>
        <v>-0.15551020408163296</v>
      </c>
      <c r="X158" s="243">
        <f t="shared" si="167"/>
        <v>-9859518</v>
      </c>
      <c r="Y158" s="244">
        <f t="shared" si="154"/>
        <v>1.0155510204081633</v>
      </c>
      <c r="Z158" s="245" t="s">
        <v>241</v>
      </c>
      <c r="AA158" s="245" t="s">
        <v>241</v>
      </c>
      <c r="AB158" s="245" t="s">
        <v>241</v>
      </c>
      <c r="AC158" s="245" t="s">
        <v>241</v>
      </c>
      <c r="AD158" s="245" t="s">
        <v>241</v>
      </c>
      <c r="AE158" s="245" t="s">
        <v>241</v>
      </c>
      <c r="AF158" s="245" t="s">
        <v>241</v>
      </c>
      <c r="AG158" s="245" t="s">
        <v>241</v>
      </c>
      <c r="AH158" s="245" t="s">
        <v>241</v>
      </c>
      <c r="AI158" s="245" t="s">
        <v>241</v>
      </c>
      <c r="AJ158" s="245" t="s">
        <v>241</v>
      </c>
      <c r="AK158" s="245" t="s">
        <v>241</v>
      </c>
      <c r="AL158" s="245" t="s">
        <v>241</v>
      </c>
      <c r="AM158" s="245" t="s">
        <v>241</v>
      </c>
      <c r="AN158" s="245" t="s">
        <v>241</v>
      </c>
      <c r="AO158" s="245" t="s">
        <v>241</v>
      </c>
      <c r="AP158" s="245" t="s">
        <v>241</v>
      </c>
      <c r="AQ158" s="245" t="s">
        <v>241</v>
      </c>
      <c r="AR158" s="245" t="s">
        <v>241</v>
      </c>
      <c r="AS158" s="245" t="s">
        <v>241</v>
      </c>
      <c r="AT158" s="245" t="s">
        <v>241</v>
      </c>
      <c r="AU158" s="245" t="s">
        <v>241</v>
      </c>
      <c r="AV158" s="245" t="s">
        <v>241</v>
      </c>
      <c r="AW158" s="245" t="s">
        <v>241</v>
      </c>
      <c r="AX158" s="245" t="s">
        <v>241</v>
      </c>
      <c r="AY158" s="245" t="s">
        <v>241</v>
      </c>
      <c r="AZ158" s="245" t="s">
        <v>241</v>
      </c>
      <c r="BA158" s="245" t="s">
        <v>241</v>
      </c>
      <c r="BB158" s="245" t="s">
        <v>241</v>
      </c>
      <c r="BC158" s="245" t="s">
        <v>241</v>
      </c>
      <c r="BD158" s="245" t="s">
        <v>241</v>
      </c>
      <c r="BE158" s="245" t="s">
        <v>241</v>
      </c>
      <c r="BF158" s="245" t="s">
        <v>241</v>
      </c>
      <c r="BG158" s="245" t="s">
        <v>241</v>
      </c>
      <c r="BH158" s="245" t="s">
        <v>241</v>
      </c>
      <c r="BI158" s="245" t="s">
        <v>241</v>
      </c>
      <c r="BJ158" s="249" t="s">
        <v>241</v>
      </c>
      <c r="BK158" s="249" t="s">
        <v>241</v>
      </c>
      <c r="BL158" s="249" t="s">
        <v>241</v>
      </c>
      <c r="BM158" s="249" t="s">
        <v>241</v>
      </c>
      <c r="BN158" s="249" t="s">
        <v>241</v>
      </c>
      <c r="BO158" s="249" t="s">
        <v>241</v>
      </c>
      <c r="BP158" s="249" t="s">
        <v>241</v>
      </c>
      <c r="BQ158" s="249" t="s">
        <v>241</v>
      </c>
      <c r="BR158" s="249" t="s">
        <v>241</v>
      </c>
      <c r="BS158" s="249" t="s">
        <v>241</v>
      </c>
      <c r="BT158" s="249" t="s">
        <v>241</v>
      </c>
      <c r="BU158" s="249" t="s">
        <v>241</v>
      </c>
      <c r="BV158" s="249" t="s">
        <v>241</v>
      </c>
      <c r="BW158" s="249" t="s">
        <v>241</v>
      </c>
      <c r="BX158" s="249" t="s">
        <v>241</v>
      </c>
      <c r="BY158" s="249" t="s">
        <v>241</v>
      </c>
      <c r="BZ158" s="249" t="s">
        <v>241</v>
      </c>
      <c r="CA158" s="249" t="s">
        <v>241</v>
      </c>
      <c r="CB158" s="249" t="s">
        <v>241</v>
      </c>
      <c r="CC158" s="249" t="s">
        <v>241</v>
      </c>
      <c r="CD158" s="249" t="s">
        <v>241</v>
      </c>
      <c r="CE158" s="249" t="s">
        <v>241</v>
      </c>
      <c r="CF158" s="249" t="s">
        <v>241</v>
      </c>
      <c r="CG158" s="249" t="s">
        <v>241</v>
      </c>
      <c r="CH158" s="243">
        <f>IF(ISNA(VLOOKUP($B158,[76]Sheet3!$B:$H,6,FALSE)),0,((VLOOKUP($B158,[76]Sheet3!$B:$H,6,FALSE))))</f>
        <v>0</v>
      </c>
      <c r="CI158" s="243">
        <f>CH158/F158</f>
        <v>0</v>
      </c>
      <c r="CJ158" s="243">
        <f>IF(ISNA(VLOOKUP($B158,[76]Sheet3!$B:$H,7,FALSE)),0,((VLOOKUP($B158,[76]Sheet3!$B:$H,7,FALSE))))</f>
        <v>0</v>
      </c>
      <c r="CK158" s="244">
        <f>CJ158/N158</f>
        <v>0</v>
      </c>
      <c r="CL158" s="266" t="s">
        <v>432</v>
      </c>
      <c r="CM158" s="249">
        <f t="shared" si="156"/>
        <v>90000</v>
      </c>
      <c r="CN158" s="249">
        <v>6</v>
      </c>
      <c r="CO158" s="249">
        <f t="shared" si="157"/>
        <v>388170000</v>
      </c>
      <c r="CP158" s="249" t="s">
        <v>241</v>
      </c>
      <c r="CQ158" s="250">
        <f t="shared" si="146"/>
        <v>0</v>
      </c>
      <c r="CR158" s="249">
        <v>0</v>
      </c>
      <c r="CS158" s="251">
        <f t="shared" si="147"/>
        <v>0</v>
      </c>
      <c r="CT158" s="249" t="s">
        <v>241</v>
      </c>
      <c r="CU158" s="252">
        <f t="shared" si="148"/>
        <v>0</v>
      </c>
      <c r="CV158" s="249">
        <v>0</v>
      </c>
      <c r="CW158" s="253">
        <f t="shared" si="149"/>
        <v>0</v>
      </c>
      <c r="CX158" s="243">
        <f>IF(ISNA(VLOOKUP($B158,'[77]Jan- Mei'!$B:$F,4,FALSE)),0,((VLOOKUP($B158,'[77]Jan- Mei'!$B:$F,4,FALSE))))</f>
        <v>102900</v>
      </c>
      <c r="CY158" s="243">
        <f t="shared" si="150"/>
        <v>6.86</v>
      </c>
      <c r="CZ158" s="243">
        <f>IF(ISNA(VLOOKUP($B158,'[77]Jan- Mei'!$B:$F,5,FALSE)),0,((VLOOKUP($B158,'[77]Jan- Mei'!$B:$F,5,FALSE))))</f>
        <v>443807700</v>
      </c>
      <c r="DA158" s="243" t="e">
        <f>IF(ISNA(VLOOKUP($B158,#REF!,6,FALSE)),0,((VLOOKUP($B158,#REF!,6,FALSE))))</f>
        <v>#REF!</v>
      </c>
      <c r="DB158" s="243" t="e">
        <f t="shared" si="151"/>
        <v>#REF!</v>
      </c>
      <c r="DC158" s="243" t="e">
        <f>IF(ISNA(VLOOKUP($B158,#REF!,7,FALSE)),0,((VLOOKUP($B158,#REF!,7,FALSE))))</f>
        <v>#REF!</v>
      </c>
      <c r="DD158" s="244" t="e">
        <f t="shared" si="140"/>
        <v>#REF!</v>
      </c>
      <c r="DE158" s="288" t="str">
        <f>IF(ISNA(VLOOKUP($B158,'[78]REAL SD BULAN'!$B:$AD,18,FALSE)),0,((VLOOKUP($B158,'[78]REAL SD BULAN'!$B:$AD,18,FALSE))))</f>
        <v>Bahan Baku Bentonite baru ada keputusan bisa di pakai : 5 Mei 2021 dan bahan kemas leflet baru datang : 3 Mei 2021</v>
      </c>
      <c r="DF158" s="249">
        <f>IF(ISNA(VLOOKUP($B158,'[78]REAL SD BULAN'!$B:$AD,19,FALSE)),0,((VLOOKUP($B158,'[78]REAL SD BULAN'!$B:$AD,19,FALSE))))</f>
        <v>90000</v>
      </c>
      <c r="DG158" s="249">
        <f>IF(ISNA(VLOOKUP($B158,'[78]REAL SD BULAN'!$B:$AD,20,FALSE)),0,((VLOOKUP($B158,'[78]REAL SD BULAN'!$B:$AD,20,FALSE))))</f>
        <v>6</v>
      </c>
      <c r="DH158" s="249">
        <f>IF(ISNA(VLOOKUP($B158,'[78]REAL SD BULAN'!$B:$AD,21,FALSE)),0,((VLOOKUP($B158,'[78]REAL SD BULAN'!$B:$AD,21,FALSE))))</f>
        <v>388170000</v>
      </c>
      <c r="DI158" s="249" t="s">
        <v>241</v>
      </c>
      <c r="DJ158" s="249">
        <f t="shared" si="172"/>
        <v>0</v>
      </c>
      <c r="DK158" s="249">
        <v>0</v>
      </c>
      <c r="DL158" s="249">
        <v>0</v>
      </c>
      <c r="DM158" s="266" t="s">
        <v>433</v>
      </c>
      <c r="DN158" s="250" t="e">
        <f>DO158*F158</f>
        <v>#REF!</v>
      </c>
      <c r="DO158" s="251" t="e">
        <f>CY158-DB158</f>
        <v>#REF!</v>
      </c>
      <c r="DP158" s="251" t="e">
        <f>DN158*H158</f>
        <v>#REF!</v>
      </c>
      <c r="DQ158" s="249" t="s">
        <v>241</v>
      </c>
      <c r="DR158" s="249">
        <f>DS158*CZ158</f>
        <v>0</v>
      </c>
      <c r="DS158" s="249">
        <v>0</v>
      </c>
      <c r="DT158" s="249">
        <v>0</v>
      </c>
      <c r="DU158" s="269" t="str">
        <f>IF(ISNA(VLOOKUP($B158,'[79]Evaluasi Pesanan Jan- Feb'!$B:$BG,30,FALSE)),0,((VLOOKUP($B158,'[79]Evaluasi Pesanan Jan- Feb'!$B:$BG,30,FALSE))))</f>
        <v>Adanya kekurangan Bahan Baku Sanalmi dan bahan Kemas Etiket ,Leaflet &amp; Layer</v>
      </c>
      <c r="DV158" s="269" t="str">
        <f>IF(ISNA(VLOOKUP($B158,'[79]Evaluasi Pesanan Jan- Feb'!$B:$BG,41,FALSE)),0,((VLOOKUP($B158,'[79]Evaluasi Pesanan Jan- Feb'!$B:$BG,41,FALSE))))</f>
        <v xml:space="preserve">Adanya kekurangan bahan kemas Leaflet proses akan dilakukan sekaligus untuk Efisiensi SDM </v>
      </c>
    </row>
    <row r="159" spans="1:126" s="221" customFormat="1" ht="28" x14ac:dyDescent="0.2">
      <c r="A159" s="237">
        <f t="shared" si="135"/>
        <v>156</v>
      </c>
      <c r="B159" s="257">
        <v>11001536</v>
      </c>
      <c r="C159" s="406" t="s">
        <v>478</v>
      </c>
      <c r="D159" s="259" t="s">
        <v>236</v>
      </c>
      <c r="E159" s="260">
        <v>100</v>
      </c>
      <c r="F159" s="260">
        <v>366</v>
      </c>
      <c r="G159" s="241" t="s">
        <v>188</v>
      </c>
      <c r="H159" s="242">
        <v>53217</v>
      </c>
      <c r="I159" s="243">
        <f>IF(ISNA(VLOOKUP($B159,'[74]Pesanan '!$A:$AE,28,FALSE)),0,((VLOOKUP($B159,'[74]Pesanan '!$A:$AE,28,FALSE))))</f>
        <v>1036</v>
      </c>
      <c r="J159" s="243">
        <f t="shared" si="152"/>
        <v>2.888368462138954</v>
      </c>
      <c r="K159" s="243">
        <f>IF(ISNA(VLOOKUP($B159,'[74]Pesanan '!$A:$AE,29,FALSE)),0,((VLOOKUP($B159,'[74]Pesanan '!$A:$AE,29,FALSE))))</f>
        <v>55132812</v>
      </c>
      <c r="L159" s="243">
        <f>IF(ISNA(VLOOKUP($B159,'[74]Pesanan '!$A:$AE,30,FALSE)),0,((VLOOKUP($B159,'[74]Pesanan '!$A:$AE,30,FALSE))))</f>
        <v>1036</v>
      </c>
      <c r="M159" s="243">
        <f t="shared" si="153"/>
        <v>2.888368462138954</v>
      </c>
      <c r="N159" s="243">
        <f>IF(ISNA(VLOOKUP($B159,'[74]Pesanan '!$A:$AE,31,FALSE)),0,((VLOOKUP($B159,'[74]Pesanan '!$A:$AE,31,FALSE))))</f>
        <v>55132812</v>
      </c>
      <c r="O159" s="243">
        <f>IF(ISNA(VLOOKUP($B159,'[75]Rekap Realisasi Jan- Okt'!$A:$E,4,FALSE)),0,((VLOOKUP($B159,'[75]Rekap Realisasi Jan- Okt'!$A:$E,4,FALSE))))</f>
        <v>1067</v>
      </c>
      <c r="P159" s="243">
        <f t="shared" si="174"/>
        <v>2.9747964759674361</v>
      </c>
      <c r="Q159" s="243">
        <f>IF(ISNA(VLOOKUP($B159,'[75]Rekap Realisasi Jan- Okt'!$A:$E,5,FALSE)),0,((VLOOKUP($B159,'[75]Rekap Realisasi Jan- Okt'!$A:$E,5,FALSE))))</f>
        <v>56782539</v>
      </c>
      <c r="R159" s="243">
        <f t="shared" si="159"/>
        <v>-31</v>
      </c>
      <c r="S159" s="243">
        <f t="shared" si="160"/>
        <v>-8.6428013828482086E-2</v>
      </c>
      <c r="T159" s="243">
        <f t="shared" si="161"/>
        <v>-1649727</v>
      </c>
      <c r="U159" s="244">
        <f t="shared" si="158"/>
        <v>1.0299227799227799</v>
      </c>
      <c r="V159" s="243">
        <f t="shared" si="165"/>
        <v>-31</v>
      </c>
      <c r="W159" s="243">
        <f t="shared" si="166"/>
        <v>-8.6428013828482086E-2</v>
      </c>
      <c r="X159" s="243">
        <f t="shared" si="167"/>
        <v>-1649727</v>
      </c>
      <c r="Y159" s="244">
        <f t="shared" si="154"/>
        <v>1.0299227799227799</v>
      </c>
      <c r="Z159" s="245" t="s">
        <v>241</v>
      </c>
      <c r="AA159" s="245" t="s">
        <v>241</v>
      </c>
      <c r="AB159" s="245" t="s">
        <v>241</v>
      </c>
      <c r="AC159" s="245" t="s">
        <v>241</v>
      </c>
      <c r="AD159" s="245" t="s">
        <v>241</v>
      </c>
      <c r="AE159" s="245" t="s">
        <v>241</v>
      </c>
      <c r="AF159" s="245" t="s">
        <v>241</v>
      </c>
      <c r="AG159" s="245" t="s">
        <v>241</v>
      </c>
      <c r="AH159" s="245" t="s">
        <v>241</v>
      </c>
      <c r="AI159" s="245" t="s">
        <v>241</v>
      </c>
      <c r="AJ159" s="245" t="s">
        <v>241</v>
      </c>
      <c r="AK159" s="245" t="s">
        <v>241</v>
      </c>
      <c r="AL159" s="245" t="s">
        <v>241</v>
      </c>
      <c r="AM159" s="245" t="s">
        <v>241</v>
      </c>
      <c r="AN159" s="245" t="s">
        <v>241</v>
      </c>
      <c r="AO159" s="245" t="s">
        <v>241</v>
      </c>
      <c r="AP159" s="245" t="s">
        <v>241</v>
      </c>
      <c r="AQ159" s="245" t="s">
        <v>241</v>
      </c>
      <c r="AR159" s="245" t="s">
        <v>241</v>
      </c>
      <c r="AS159" s="245" t="s">
        <v>241</v>
      </c>
      <c r="AT159" s="245" t="s">
        <v>241</v>
      </c>
      <c r="AU159" s="245" t="s">
        <v>241</v>
      </c>
      <c r="AV159" s="245" t="s">
        <v>241</v>
      </c>
      <c r="AW159" s="245" t="s">
        <v>241</v>
      </c>
      <c r="AX159" s="245" t="s">
        <v>241</v>
      </c>
      <c r="AY159" s="245" t="s">
        <v>241</v>
      </c>
      <c r="AZ159" s="245" t="s">
        <v>241</v>
      </c>
      <c r="BA159" s="245" t="s">
        <v>241</v>
      </c>
      <c r="BB159" s="245" t="s">
        <v>241</v>
      </c>
      <c r="BC159" s="245" t="s">
        <v>241</v>
      </c>
      <c r="BD159" s="245" t="s">
        <v>241</v>
      </c>
      <c r="BE159" s="245" t="s">
        <v>241</v>
      </c>
      <c r="BF159" s="245" t="s">
        <v>241</v>
      </c>
      <c r="BG159" s="245" t="s">
        <v>241</v>
      </c>
      <c r="BH159" s="245" t="s">
        <v>241</v>
      </c>
      <c r="BI159" s="245" t="s">
        <v>241</v>
      </c>
      <c r="BJ159" s="249" t="s">
        <v>241</v>
      </c>
      <c r="BK159" s="249" t="s">
        <v>241</v>
      </c>
      <c r="BL159" s="249" t="s">
        <v>241</v>
      </c>
      <c r="BM159" s="249" t="s">
        <v>241</v>
      </c>
      <c r="BN159" s="266" t="s">
        <v>479</v>
      </c>
      <c r="BO159" s="249">
        <f t="shared" ref="BO159:BQ161" si="175">R159</f>
        <v>-31</v>
      </c>
      <c r="BP159" s="249">
        <f t="shared" si="175"/>
        <v>-8.6428013828482086E-2</v>
      </c>
      <c r="BQ159" s="249">
        <f t="shared" si="175"/>
        <v>-1649727</v>
      </c>
      <c r="BR159" s="249" t="s">
        <v>241</v>
      </c>
      <c r="BS159" s="249" t="s">
        <v>241</v>
      </c>
      <c r="BT159" s="249" t="s">
        <v>241</v>
      </c>
      <c r="BU159" s="249" t="s">
        <v>241</v>
      </c>
      <c r="BV159" s="249" t="s">
        <v>241</v>
      </c>
      <c r="BW159" s="249" t="s">
        <v>241</v>
      </c>
      <c r="BX159" s="249" t="s">
        <v>241</v>
      </c>
      <c r="BY159" s="249" t="s">
        <v>241</v>
      </c>
      <c r="BZ159" s="266" t="s">
        <v>480</v>
      </c>
      <c r="CA159" s="250">
        <f t="shared" ref="CA159:CC161" si="176">R159</f>
        <v>-31</v>
      </c>
      <c r="CB159" s="250">
        <f t="shared" si="176"/>
        <v>-8.6428013828482086E-2</v>
      </c>
      <c r="CC159" s="250">
        <f t="shared" si="176"/>
        <v>-1649727</v>
      </c>
      <c r="CD159" s="249" t="s">
        <v>241</v>
      </c>
      <c r="CE159" s="249" t="s">
        <v>241</v>
      </c>
      <c r="CF159" s="249" t="s">
        <v>241</v>
      </c>
      <c r="CG159" s="249" t="s">
        <v>241</v>
      </c>
      <c r="CH159" s="243">
        <f>IF(ISNA(VLOOKUP($B159,[76]Sheet3!$B:$H,6,FALSE)),0,((VLOOKUP($B159,[76]Sheet3!$B:$H,6,FALSE))))</f>
        <v>0</v>
      </c>
      <c r="CI159" s="243">
        <f>CH159/F159</f>
        <v>0</v>
      </c>
      <c r="CJ159" s="243">
        <f>IF(ISNA(VLOOKUP($B159,[76]Sheet3!$B:$H,7,FALSE)),0,((VLOOKUP($B159,[76]Sheet3!$B:$H,7,FALSE))))</f>
        <v>0</v>
      </c>
      <c r="CK159" s="244">
        <f>CJ159/N159</f>
        <v>0</v>
      </c>
      <c r="CL159" s="249" t="s">
        <v>241</v>
      </c>
      <c r="CM159" s="249">
        <f t="shared" si="156"/>
        <v>0</v>
      </c>
      <c r="CN159" s="249">
        <v>0</v>
      </c>
      <c r="CO159" s="249">
        <f t="shared" si="157"/>
        <v>0</v>
      </c>
      <c r="CP159" s="266" t="s">
        <v>480</v>
      </c>
      <c r="CQ159" s="250">
        <f t="shared" si="146"/>
        <v>1098</v>
      </c>
      <c r="CR159" s="249">
        <v>3</v>
      </c>
      <c r="CS159" s="251">
        <f t="shared" si="147"/>
        <v>58432266</v>
      </c>
      <c r="CT159" s="249" t="s">
        <v>241</v>
      </c>
      <c r="CU159" s="252">
        <f t="shared" si="148"/>
        <v>0</v>
      </c>
      <c r="CV159" s="249">
        <v>0</v>
      </c>
      <c r="CW159" s="253">
        <f t="shared" si="149"/>
        <v>0</v>
      </c>
      <c r="CX159" s="243">
        <f>IF(ISNA(VLOOKUP($B159,'[77]Jan- Mei'!$B:$F,4,FALSE)),0,((VLOOKUP($B159,'[77]Jan- Mei'!$B:$F,4,FALSE))))</f>
        <v>1036</v>
      </c>
      <c r="CY159" s="243">
        <f t="shared" si="150"/>
        <v>2.8306010928961749</v>
      </c>
      <c r="CZ159" s="243">
        <f>IF(ISNA(VLOOKUP($B159,'[77]Jan- Mei'!$B:$F,5,FALSE)),0,((VLOOKUP($B159,'[77]Jan- Mei'!$B:$F,5,FALSE))))</f>
        <v>55132812</v>
      </c>
      <c r="DA159" s="243" t="e">
        <f>IF(ISNA(VLOOKUP($B159,#REF!,6,FALSE)),0,((VLOOKUP($B159,#REF!,6,FALSE))))</f>
        <v>#REF!</v>
      </c>
      <c r="DB159" s="243" t="e">
        <f t="shared" si="151"/>
        <v>#REF!</v>
      </c>
      <c r="DC159" s="243" t="e">
        <f>IF(ISNA(VLOOKUP($B159,#REF!,7,FALSE)),0,((VLOOKUP($B159,#REF!,7,FALSE))))</f>
        <v>#REF!</v>
      </c>
      <c r="DD159" s="244" t="e">
        <f t="shared" si="140"/>
        <v>#REF!</v>
      </c>
      <c r="DE159" s="254" t="str">
        <f>IF(ISNA(VLOOKUP($B159,'[78]REAL SD BULAN'!$B:$AD,18,FALSE)),0,((VLOOKUP($B159,'[78]REAL SD BULAN'!$B:$AD,18,FALSE))))</f>
        <v>-</v>
      </c>
      <c r="DF159" s="249">
        <f>IF(ISNA(VLOOKUP($B159,'[78]REAL SD BULAN'!$B:$AD,19,FALSE)),0,((VLOOKUP($B159,'[78]REAL SD BULAN'!$B:$AD,19,FALSE))))</f>
        <v>0</v>
      </c>
      <c r="DG159" s="249">
        <f>IF(ISNA(VLOOKUP($B159,'[78]REAL SD BULAN'!$B:$AD,20,FALSE)),0,((VLOOKUP($B159,'[78]REAL SD BULAN'!$B:$AD,20,FALSE))))</f>
        <v>0</v>
      </c>
      <c r="DH159" s="249">
        <f>IF(ISNA(VLOOKUP($B159,'[78]REAL SD BULAN'!$B:$AD,21,FALSE)),0,((VLOOKUP($B159,'[78]REAL SD BULAN'!$B:$AD,21,FALSE))))</f>
        <v>0</v>
      </c>
      <c r="DI159" s="249" t="s">
        <v>241</v>
      </c>
      <c r="DJ159" s="249">
        <f t="shared" si="172"/>
        <v>0</v>
      </c>
      <c r="DK159" s="249">
        <v>0</v>
      </c>
      <c r="DL159" s="249">
        <v>0</v>
      </c>
      <c r="DM159" s="266" t="s">
        <v>480</v>
      </c>
      <c r="DN159" s="250" t="e">
        <f>DO159*F159</f>
        <v>#REF!</v>
      </c>
      <c r="DO159" s="251" t="e">
        <f>CY159-DB159</f>
        <v>#REF!</v>
      </c>
      <c r="DP159" s="251" t="e">
        <f>DN159*H159</f>
        <v>#REF!</v>
      </c>
      <c r="DQ159" s="249" t="s">
        <v>241</v>
      </c>
      <c r="DR159" s="249">
        <f>DS159*CZ159</f>
        <v>0</v>
      </c>
      <c r="DS159" s="249">
        <v>0</v>
      </c>
      <c r="DT159" s="249">
        <v>0</v>
      </c>
      <c r="DU159" s="256">
        <f>IF(ISNA(VLOOKUP($B159,'[79]Evaluasi Pesanan Jan- Feb'!$B:$BG,30,FALSE)),0,((VLOOKUP($B159,'[79]Evaluasi Pesanan Jan- Feb'!$B:$BG,30,FALSE))))</f>
        <v>0</v>
      </c>
      <c r="DV159" s="256">
        <f>IF(ISNA(VLOOKUP($B159,'[79]Evaluasi Pesanan Jan- Feb'!$B:$BG,30,FALSE)),0,((VLOOKUP($B159,'[79]Evaluasi Pesanan Jan- Feb'!$B:$BG,30,FALSE))))</f>
        <v>0</v>
      </c>
    </row>
    <row r="160" spans="1:126" s="221" customFormat="1" ht="42" x14ac:dyDescent="0.2">
      <c r="A160" s="237">
        <f t="shared" si="135"/>
        <v>157</v>
      </c>
      <c r="B160" s="257">
        <v>11000227</v>
      </c>
      <c r="C160" s="404" t="s">
        <v>136</v>
      </c>
      <c r="D160" s="259" t="s">
        <v>236</v>
      </c>
      <c r="E160" s="260">
        <v>100</v>
      </c>
      <c r="F160" s="260">
        <v>9333</v>
      </c>
      <c r="G160" s="241" t="s">
        <v>56</v>
      </c>
      <c r="H160" s="242">
        <v>18122</v>
      </c>
      <c r="I160" s="243">
        <f>IF(ISNA(VLOOKUP($B160,'[74]Pesanan '!$A:$AE,28,FALSE)),0,((VLOOKUP($B160,'[74]Pesanan '!$A:$AE,28,FALSE))))</f>
        <v>58800</v>
      </c>
      <c r="J160" s="243">
        <f t="shared" si="152"/>
        <v>6.4288010286081647</v>
      </c>
      <c r="K160" s="243">
        <f>IF(ISNA(VLOOKUP($B160,'[74]Pesanan '!$A:$AE,29,FALSE)),0,((VLOOKUP($B160,'[74]Pesanan '!$A:$AE,29,FALSE))))</f>
        <v>1065573600</v>
      </c>
      <c r="L160" s="243">
        <f>IF(ISNA(VLOOKUP($B160,'[74]Pesanan '!$A:$AE,30,FALSE)),0,((VLOOKUP($B160,'[74]Pesanan '!$A:$AE,30,FALSE))))</f>
        <v>58800</v>
      </c>
      <c r="M160" s="243">
        <f t="shared" si="153"/>
        <v>6.4288010286081647</v>
      </c>
      <c r="N160" s="243">
        <f>IF(ISNA(VLOOKUP($B160,'[74]Pesanan '!$A:$AE,31,FALSE)),0,((VLOOKUP($B160,'[74]Pesanan '!$A:$AE,31,FALSE))))</f>
        <v>1065573600</v>
      </c>
      <c r="O160" s="243">
        <f>IF(ISNA(VLOOKUP($B160,'[75]Rekap Realisasi Jan- Okt'!$A:$E,4,FALSE)),0,((VLOOKUP($B160,'[75]Rekap Realisasi Jan- Okt'!$A:$E,4,FALSE))))</f>
        <v>62895</v>
      </c>
      <c r="P160" s="243">
        <f t="shared" si="174"/>
        <v>6.8765211002433757</v>
      </c>
      <c r="Q160" s="243">
        <f>IF(ISNA(VLOOKUP($B160,'[75]Rekap Realisasi Jan- Okt'!$A:$E,5,FALSE)),0,((VLOOKUP($B160,'[75]Rekap Realisasi Jan- Okt'!$A:$E,5,FALSE))))</f>
        <v>1139783190</v>
      </c>
      <c r="R160" s="243">
        <f t="shared" si="159"/>
        <v>-4095</v>
      </c>
      <c r="S160" s="243">
        <f t="shared" si="160"/>
        <v>-0.44772007163521099</v>
      </c>
      <c r="T160" s="243">
        <f t="shared" si="161"/>
        <v>-74209590</v>
      </c>
      <c r="U160" s="244">
        <f t="shared" si="158"/>
        <v>1.0696428571428571</v>
      </c>
      <c r="V160" s="243">
        <f t="shared" si="165"/>
        <v>-4095</v>
      </c>
      <c r="W160" s="243">
        <f t="shared" si="166"/>
        <v>-0.44772007163521099</v>
      </c>
      <c r="X160" s="243">
        <f t="shared" si="167"/>
        <v>-74209590</v>
      </c>
      <c r="Y160" s="244">
        <f t="shared" si="154"/>
        <v>1.0696428571428571</v>
      </c>
      <c r="Z160" s="245" t="s">
        <v>241</v>
      </c>
      <c r="AA160" s="245" t="s">
        <v>241</v>
      </c>
      <c r="AB160" s="245" t="s">
        <v>241</v>
      </c>
      <c r="AC160" s="245" t="s">
        <v>241</v>
      </c>
      <c r="AD160" s="245" t="s">
        <v>241</v>
      </c>
      <c r="AE160" s="245" t="s">
        <v>241</v>
      </c>
      <c r="AF160" s="245" t="s">
        <v>241</v>
      </c>
      <c r="AG160" s="245" t="s">
        <v>241</v>
      </c>
      <c r="AH160" s="245" t="s">
        <v>241</v>
      </c>
      <c r="AI160" s="245" t="s">
        <v>241</v>
      </c>
      <c r="AJ160" s="245" t="s">
        <v>241</v>
      </c>
      <c r="AK160" s="245" t="s">
        <v>241</v>
      </c>
      <c r="AL160" s="245" t="s">
        <v>241</v>
      </c>
      <c r="AM160" s="245" t="s">
        <v>241</v>
      </c>
      <c r="AN160" s="245" t="s">
        <v>241</v>
      </c>
      <c r="AO160" s="245" t="s">
        <v>241</v>
      </c>
      <c r="AP160" s="268" t="s">
        <v>281</v>
      </c>
      <c r="AQ160" s="249">
        <f>AR160*(F160*0.98)</f>
        <v>36585.360000000001</v>
      </c>
      <c r="AR160" s="249">
        <v>4</v>
      </c>
      <c r="AS160" s="249">
        <f>AQ160*H160</f>
        <v>662999893.91999996</v>
      </c>
      <c r="AT160" s="245" t="s">
        <v>241</v>
      </c>
      <c r="AU160" s="245" t="s">
        <v>241</v>
      </c>
      <c r="AV160" s="245" t="s">
        <v>241</v>
      </c>
      <c r="AW160" s="245" t="s">
        <v>241</v>
      </c>
      <c r="AX160" s="245" t="s">
        <v>241</v>
      </c>
      <c r="AY160" s="245" t="s">
        <v>241</v>
      </c>
      <c r="AZ160" s="245" t="s">
        <v>241</v>
      </c>
      <c r="BA160" s="245" t="s">
        <v>241</v>
      </c>
      <c r="BB160" s="245" t="s">
        <v>241</v>
      </c>
      <c r="BC160" s="245" t="s">
        <v>241</v>
      </c>
      <c r="BD160" s="245" t="s">
        <v>241</v>
      </c>
      <c r="BE160" s="245" t="s">
        <v>241</v>
      </c>
      <c r="BF160" s="266" t="s">
        <v>315</v>
      </c>
      <c r="BG160" s="267">
        <f>R160</f>
        <v>-4095</v>
      </c>
      <c r="BH160" s="243">
        <f>BG160/($F160*0.98)</f>
        <v>-0.44772007163521144</v>
      </c>
      <c r="BI160" s="267">
        <f>T160</f>
        <v>-74209590</v>
      </c>
      <c r="BJ160" s="249" t="s">
        <v>241</v>
      </c>
      <c r="BK160" s="249" t="s">
        <v>241</v>
      </c>
      <c r="BL160" s="249" t="s">
        <v>241</v>
      </c>
      <c r="BM160" s="249" t="s">
        <v>241</v>
      </c>
      <c r="BN160" s="249" t="s">
        <v>362</v>
      </c>
      <c r="BO160" s="249">
        <f t="shared" si="175"/>
        <v>-4095</v>
      </c>
      <c r="BP160" s="249">
        <f t="shared" si="175"/>
        <v>-0.44772007163521099</v>
      </c>
      <c r="BQ160" s="249">
        <f t="shared" si="175"/>
        <v>-74209590</v>
      </c>
      <c r="BR160" s="249" t="s">
        <v>241</v>
      </c>
      <c r="BS160" s="249" t="s">
        <v>241</v>
      </c>
      <c r="BT160" s="249" t="s">
        <v>241</v>
      </c>
      <c r="BU160" s="249" t="s">
        <v>241</v>
      </c>
      <c r="BV160" s="249" t="s">
        <v>241</v>
      </c>
      <c r="BW160" s="249" t="s">
        <v>241</v>
      </c>
      <c r="BX160" s="249" t="s">
        <v>241</v>
      </c>
      <c r="BY160" s="249" t="s">
        <v>241</v>
      </c>
      <c r="BZ160" s="249" t="s">
        <v>365</v>
      </c>
      <c r="CA160" s="250">
        <f t="shared" si="176"/>
        <v>-4095</v>
      </c>
      <c r="CB160" s="250">
        <f t="shared" si="176"/>
        <v>-0.44772007163521099</v>
      </c>
      <c r="CC160" s="250">
        <f t="shared" si="176"/>
        <v>-74209590</v>
      </c>
      <c r="CD160" s="249" t="s">
        <v>241</v>
      </c>
      <c r="CE160" s="249" t="s">
        <v>241</v>
      </c>
      <c r="CF160" s="249" t="s">
        <v>241</v>
      </c>
      <c r="CG160" s="249" t="s">
        <v>241</v>
      </c>
      <c r="CH160" s="243">
        <f>IF(ISNA(VLOOKUP($B160,[76]Sheet3!$B:$H,6,FALSE)),0,((VLOOKUP($B160,[76]Sheet3!$B:$H,6,FALSE))))</f>
        <v>8912</v>
      </c>
      <c r="CI160" s="243">
        <f>CH160/F160</f>
        <v>0.95489124611593268</v>
      </c>
      <c r="CJ160" s="243">
        <f>IF(ISNA(VLOOKUP($B160,[76]Sheet3!$B:$H,7,FALSE)),0,((VLOOKUP($B160,[76]Sheet3!$B:$H,7,FALSE))))</f>
        <v>161503264</v>
      </c>
      <c r="CK160" s="244">
        <f>CJ160/N160</f>
        <v>0.15156462585034014</v>
      </c>
      <c r="CL160" s="261" t="s">
        <v>366</v>
      </c>
      <c r="CM160" s="249">
        <f t="shared" si="156"/>
        <v>18666</v>
      </c>
      <c r="CN160" s="249">
        <v>2</v>
      </c>
      <c r="CO160" s="249">
        <f t="shared" si="157"/>
        <v>338265252</v>
      </c>
      <c r="CP160" s="249" t="s">
        <v>241</v>
      </c>
      <c r="CQ160" s="250">
        <f t="shared" si="146"/>
        <v>0</v>
      </c>
      <c r="CR160" s="249">
        <v>0</v>
      </c>
      <c r="CS160" s="251">
        <f t="shared" si="147"/>
        <v>0</v>
      </c>
      <c r="CT160" s="249" t="s">
        <v>241</v>
      </c>
      <c r="CU160" s="252">
        <f t="shared" si="148"/>
        <v>0</v>
      </c>
      <c r="CV160" s="249">
        <v>0</v>
      </c>
      <c r="CW160" s="253">
        <f t="shared" si="149"/>
        <v>0</v>
      </c>
      <c r="CX160" s="243">
        <f>IF(ISNA(VLOOKUP($B160,'[77]Jan- Mei'!$B:$F,4,FALSE)),0,((VLOOKUP($B160,'[77]Jan- Mei'!$B:$F,4,FALSE))))</f>
        <v>39200</v>
      </c>
      <c r="CY160" s="243">
        <f t="shared" si="150"/>
        <v>4.200150005357334</v>
      </c>
      <c r="CZ160" s="243">
        <f>IF(ISNA(VLOOKUP($B160,'[77]Jan- Mei'!$B:$F,5,FALSE)),0,((VLOOKUP($B160,'[77]Jan- Mei'!$B:$F,5,FALSE))))</f>
        <v>710382400</v>
      </c>
      <c r="DA160" s="243" t="e">
        <f>IF(ISNA(VLOOKUP($B160,#REF!,6,FALSE)),0,((VLOOKUP($B160,#REF!,6,FALSE))))</f>
        <v>#REF!</v>
      </c>
      <c r="DB160" s="243" t="e">
        <f t="shared" si="151"/>
        <v>#REF!</v>
      </c>
      <c r="DC160" s="243" t="e">
        <f>IF(ISNA(VLOOKUP($B160,#REF!,7,FALSE)),0,((VLOOKUP($B160,#REF!,7,FALSE))))</f>
        <v>#REF!</v>
      </c>
      <c r="DD160" s="244" t="e">
        <f t="shared" si="140"/>
        <v>#REF!</v>
      </c>
      <c r="DE160" s="288" t="str">
        <f>IF(ISNA(VLOOKUP($B160,'[78]REAL SD BULAN'!$B:$AD,18,FALSE)),0,((VLOOKUP($B160,'[78]REAL SD BULAN'!$B:$AD,18,FALSE))))</f>
        <v xml:space="preserve">Bahan baku SSG baru datang Per. 25 Maret 2021, sehingga proses baru bulan April </v>
      </c>
      <c r="DF160" s="249">
        <f>IF(ISNA(VLOOKUP($B160,'[78]REAL SD BULAN'!$B:$AD,19,FALSE)),0,((VLOOKUP($B160,'[78]REAL SD BULAN'!$B:$AD,19,FALSE))))</f>
        <v>18666</v>
      </c>
      <c r="DG160" s="249">
        <f>IF(ISNA(VLOOKUP($B160,'[78]REAL SD BULAN'!$B:$AD,20,FALSE)),0,((VLOOKUP($B160,'[78]REAL SD BULAN'!$B:$AD,20,FALSE))))</f>
        <v>2</v>
      </c>
      <c r="DH160" s="249">
        <f>IF(ISNA(VLOOKUP($B160,'[78]REAL SD BULAN'!$B:$AD,21,FALSE)),0,((VLOOKUP($B160,'[78]REAL SD BULAN'!$B:$AD,21,FALSE))))</f>
        <v>338265252</v>
      </c>
      <c r="DI160" s="249" t="s">
        <v>241</v>
      </c>
      <c r="DJ160" s="249" t="s">
        <v>241</v>
      </c>
      <c r="DK160" s="249">
        <f>DL160*CS160</f>
        <v>0</v>
      </c>
      <c r="DL160" s="249">
        <v>0</v>
      </c>
      <c r="DM160" s="248" t="s">
        <v>367</v>
      </c>
      <c r="DN160" s="250" t="e">
        <f>DO160*F160</f>
        <v>#REF!</v>
      </c>
      <c r="DO160" s="251" t="e">
        <f>CY160-DB160</f>
        <v>#REF!</v>
      </c>
      <c r="DP160" s="251" t="e">
        <f>DN160*H160</f>
        <v>#REF!</v>
      </c>
      <c r="DQ160" s="249" t="s">
        <v>241</v>
      </c>
      <c r="DR160" s="249" t="s">
        <v>241</v>
      </c>
      <c r="DS160" s="249" t="e">
        <f>DT160*DA160</f>
        <v>#REF!</v>
      </c>
      <c r="DT160" s="249">
        <v>0</v>
      </c>
      <c r="DU160" s="269" t="str">
        <f>IF(ISNA(VLOOKUP($B160,'[79]Evaluasi Pesanan Jan- Feb'!$B:$BG,30,FALSE)),0,((VLOOKUP($B160,'[79]Evaluasi Pesanan Jan- Feb'!$B:$BG,30,FALSE))))</f>
        <v>Belum Di lakukan Trial dengan Fasilitas Plant Banjaran masih tahap persiapan Dok</v>
      </c>
      <c r="DV160" s="269" t="str">
        <f>IF(ISNA(VLOOKUP($B160,'[79]Evaluasi Pesanan Jan- Feb'!$B:$BG,41,FALSE)),0,((VLOOKUP($B160,'[79]Evaluasi Pesanan Jan- Feb'!$B:$BG,41,FALSE))))</f>
        <v xml:space="preserve">Baru dilakukan Trial dengan menggunakan Fasilitas banjaran tagl 15 Februari 2021, masih menunggu proses coating </v>
      </c>
    </row>
    <row r="161" spans="1:126" s="221" customFormat="1" ht="42" x14ac:dyDescent="0.2">
      <c r="A161" s="237">
        <f t="shared" si="135"/>
        <v>158</v>
      </c>
      <c r="B161" s="265">
        <v>11001823</v>
      </c>
      <c r="C161" s="405" t="s">
        <v>536</v>
      </c>
      <c r="D161" s="280" t="s">
        <v>346</v>
      </c>
      <c r="E161" s="272">
        <v>1</v>
      </c>
      <c r="F161" s="240">
        <v>9000</v>
      </c>
      <c r="G161" s="279" t="s">
        <v>252</v>
      </c>
      <c r="H161" s="242">
        <v>16599</v>
      </c>
      <c r="I161" s="243">
        <f>IF(ISNA(VLOOKUP($B161,'[74]Pesanan '!$A:$AE,28,FALSE)),0,((VLOOKUP($B161,'[74]Pesanan '!$A:$AE,28,FALSE))))</f>
        <v>80219</v>
      </c>
      <c r="J161" s="243">
        <f t="shared" si="152"/>
        <v>9.095124716553288</v>
      </c>
      <c r="K161" s="243">
        <f>IF(ISNA(VLOOKUP($B161,'[74]Pesanan '!$A:$AE,29,FALSE)),0,((VLOOKUP($B161,'[74]Pesanan '!$A:$AE,29,FALSE))))</f>
        <v>1331555181</v>
      </c>
      <c r="L161" s="243">
        <f>IF(ISNA(VLOOKUP($B161,'[74]Pesanan '!$A:$AE,30,FALSE)),0,((VLOOKUP($B161,'[74]Pesanan '!$A:$AE,30,FALSE))))</f>
        <v>80219</v>
      </c>
      <c r="M161" s="243">
        <f t="shared" si="153"/>
        <v>9.095124716553288</v>
      </c>
      <c r="N161" s="243">
        <f>IF(ISNA(VLOOKUP($B161,'[74]Pesanan '!$A:$AE,31,FALSE)),0,((VLOOKUP($B161,'[74]Pesanan '!$A:$AE,31,FALSE))))</f>
        <v>1331555181</v>
      </c>
      <c r="O161" s="243">
        <f>IF(ISNA(VLOOKUP($B161,'[75]Rekap Realisasi Jan- Okt'!$A:$E,4,FALSE)),0,((VLOOKUP($B161,'[75]Rekap Realisasi Jan- Okt'!$A:$E,4,FALSE))))</f>
        <v>90211</v>
      </c>
      <c r="P161" s="243">
        <f t="shared" si="174"/>
        <v>10.228004535147392</v>
      </c>
      <c r="Q161" s="243">
        <f>IF(ISNA(VLOOKUP($B161,'[75]Rekap Realisasi Jan- Okt'!$A:$E,5,FALSE)),0,((VLOOKUP($B161,'[75]Rekap Realisasi Jan- Okt'!$A:$E,5,FALSE))))</f>
        <v>1497412389</v>
      </c>
      <c r="R161" s="243">
        <f t="shared" si="159"/>
        <v>-9992</v>
      </c>
      <c r="S161" s="243">
        <f t="shared" si="160"/>
        <v>-1.1328798185941036</v>
      </c>
      <c r="T161" s="243">
        <f t="shared" si="161"/>
        <v>-165857208</v>
      </c>
      <c r="U161" s="244">
        <f t="shared" si="158"/>
        <v>1.1245590196836162</v>
      </c>
      <c r="V161" s="243">
        <f t="shared" si="165"/>
        <v>-9992</v>
      </c>
      <c r="W161" s="243">
        <f t="shared" si="166"/>
        <v>-1.1328798185941036</v>
      </c>
      <c r="X161" s="243">
        <f t="shared" si="167"/>
        <v>-165857208</v>
      </c>
      <c r="Y161" s="244">
        <f t="shared" si="154"/>
        <v>1.1245590196836162</v>
      </c>
      <c r="Z161" s="245" t="s">
        <v>241</v>
      </c>
      <c r="AA161" s="245" t="s">
        <v>241</v>
      </c>
      <c r="AB161" s="245" t="s">
        <v>241</v>
      </c>
      <c r="AC161" s="245" t="s">
        <v>241</v>
      </c>
      <c r="AD161" s="245" t="s">
        <v>241</v>
      </c>
      <c r="AE161" s="245" t="s">
        <v>241</v>
      </c>
      <c r="AF161" s="245" t="s">
        <v>241</v>
      </c>
      <c r="AG161" s="245" t="s">
        <v>241</v>
      </c>
      <c r="AH161" s="245" t="s">
        <v>241</v>
      </c>
      <c r="AI161" s="245" t="s">
        <v>241</v>
      </c>
      <c r="AJ161" s="245" t="s">
        <v>241</v>
      </c>
      <c r="AK161" s="245" t="s">
        <v>241</v>
      </c>
      <c r="AL161" s="244"/>
      <c r="AM161" s="244"/>
      <c r="AN161" s="244"/>
      <c r="AO161" s="244"/>
      <c r="AP161" s="245" t="s">
        <v>241</v>
      </c>
      <c r="AQ161" s="245" t="s">
        <v>241</v>
      </c>
      <c r="AR161" s="245" t="s">
        <v>241</v>
      </c>
      <c r="AS161" s="245" t="s">
        <v>241</v>
      </c>
      <c r="AT161" s="245" t="s">
        <v>241</v>
      </c>
      <c r="AU161" s="245" t="s">
        <v>241</v>
      </c>
      <c r="AV161" s="245" t="s">
        <v>241</v>
      </c>
      <c r="AW161" s="245" t="s">
        <v>241</v>
      </c>
      <c r="AX161" s="245" t="s">
        <v>241</v>
      </c>
      <c r="AY161" s="245" t="s">
        <v>241</v>
      </c>
      <c r="AZ161" s="245" t="s">
        <v>241</v>
      </c>
      <c r="BA161" s="245" t="s">
        <v>241</v>
      </c>
      <c r="BB161" s="245" t="s">
        <v>241</v>
      </c>
      <c r="BC161" s="245" t="s">
        <v>241</v>
      </c>
      <c r="BD161" s="245" t="s">
        <v>241</v>
      </c>
      <c r="BE161" s="245" t="s">
        <v>241</v>
      </c>
      <c r="BF161" s="245" t="s">
        <v>241</v>
      </c>
      <c r="BG161" s="245" t="s">
        <v>241</v>
      </c>
      <c r="BH161" s="245" t="s">
        <v>241</v>
      </c>
      <c r="BI161" s="245" t="s">
        <v>241</v>
      </c>
      <c r="BJ161" s="245" t="s">
        <v>241</v>
      </c>
      <c r="BK161" s="245" t="s">
        <v>241</v>
      </c>
      <c r="BL161" s="245" t="s">
        <v>241</v>
      </c>
      <c r="BM161" s="245" t="s">
        <v>241</v>
      </c>
      <c r="BN161" s="266" t="s">
        <v>524</v>
      </c>
      <c r="BO161" s="249">
        <f t="shared" si="175"/>
        <v>-9992</v>
      </c>
      <c r="BP161" s="249">
        <f t="shared" si="175"/>
        <v>-1.1328798185941036</v>
      </c>
      <c r="BQ161" s="249">
        <f t="shared" si="175"/>
        <v>-165857208</v>
      </c>
      <c r="BR161" s="249" t="s">
        <v>241</v>
      </c>
      <c r="BS161" s="249" t="s">
        <v>241</v>
      </c>
      <c r="BT161" s="249" t="s">
        <v>241</v>
      </c>
      <c r="BU161" s="249" t="s">
        <v>241</v>
      </c>
      <c r="BV161" s="249" t="s">
        <v>241</v>
      </c>
      <c r="BW161" s="249" t="s">
        <v>241</v>
      </c>
      <c r="BX161" s="249" t="s">
        <v>241</v>
      </c>
      <c r="BY161" s="249" t="s">
        <v>241</v>
      </c>
      <c r="BZ161" s="266" t="s">
        <v>524</v>
      </c>
      <c r="CA161" s="250">
        <f t="shared" si="176"/>
        <v>-9992</v>
      </c>
      <c r="CB161" s="250">
        <f t="shared" si="176"/>
        <v>-1.1328798185941036</v>
      </c>
      <c r="CC161" s="250">
        <f t="shared" si="176"/>
        <v>-165857208</v>
      </c>
      <c r="CD161" s="249" t="s">
        <v>241</v>
      </c>
      <c r="CE161" s="249" t="s">
        <v>241</v>
      </c>
      <c r="CF161" s="249" t="s">
        <v>241</v>
      </c>
      <c r="CG161" s="249" t="s">
        <v>241</v>
      </c>
      <c r="CH161" s="243">
        <f>IF(ISNA(VLOOKUP($B161,[76]Sheet3!$B:$H,6,FALSE)),0,((VLOOKUP($B161,[76]Sheet3!$B:$H,6,FALSE))))</f>
        <v>0</v>
      </c>
      <c r="CI161" s="243">
        <f>CH161/F161</f>
        <v>0</v>
      </c>
      <c r="CJ161" s="243">
        <f>IF(ISNA(VLOOKUP($B161,[76]Sheet3!$B:$H,7,FALSE)),0,((VLOOKUP($B161,[76]Sheet3!$B:$H,7,FALSE))))</f>
        <v>0</v>
      </c>
      <c r="CK161" s="244">
        <v>0</v>
      </c>
      <c r="CL161" s="249" t="s">
        <v>241</v>
      </c>
      <c r="CM161" s="249">
        <f t="shared" si="156"/>
        <v>0</v>
      </c>
      <c r="CN161" s="249"/>
      <c r="CO161" s="249">
        <f t="shared" si="157"/>
        <v>0</v>
      </c>
      <c r="CP161" s="249" t="s">
        <v>241</v>
      </c>
      <c r="CQ161" s="250">
        <f t="shared" ref="CQ161" si="177">CR161*F161</f>
        <v>0</v>
      </c>
      <c r="CR161" s="249"/>
      <c r="CS161" s="251">
        <f t="shared" si="147"/>
        <v>0</v>
      </c>
      <c r="CT161" s="249" t="s">
        <v>241</v>
      </c>
      <c r="CU161" s="252">
        <f t="shared" ref="CU161" si="178">CV161*F161</f>
        <v>0</v>
      </c>
      <c r="CV161" s="273"/>
      <c r="CW161" s="253">
        <f t="shared" si="149"/>
        <v>0</v>
      </c>
      <c r="CX161" s="243">
        <f>IF(ISNA(VLOOKUP($B161,'[77]Jan- Mei'!$B:$F,4,FALSE)),0,((VLOOKUP($B161,'[77]Jan- Mei'!$B:$F,4,FALSE))))</f>
        <v>29400</v>
      </c>
      <c r="CY161" s="243">
        <f t="shared" ref="CY161:CY163" si="179">CX161/F161</f>
        <v>3.2666666666666666</v>
      </c>
      <c r="CZ161" s="243">
        <f>IF(ISNA(VLOOKUP($B161,'[77]Jan- Mei'!$B:$F,5,FALSE)),0,((VLOOKUP($B161,'[77]Jan- Mei'!$B:$F,5,FALSE))))</f>
        <v>488010600</v>
      </c>
      <c r="DA161" s="243" t="e">
        <f>IF(ISNA(VLOOKUP($B161,#REF!,6,FALSE)),0,((VLOOKUP($B161,#REF!,6,FALSE))))</f>
        <v>#REF!</v>
      </c>
      <c r="DB161" s="243" t="e">
        <f t="shared" ref="DB161:DB163" si="180">DA161/F161</f>
        <v>#REF!</v>
      </c>
      <c r="DC161" s="243" t="e">
        <f>IF(ISNA(VLOOKUP($B161,#REF!,7,FALSE)),0,((VLOOKUP($B161,#REF!,7,FALSE))))</f>
        <v>#REF!</v>
      </c>
      <c r="DD161" s="244" t="e">
        <f t="shared" si="140"/>
        <v>#REF!</v>
      </c>
      <c r="DE161" s="254" t="str">
        <f>IF(ISNA(VLOOKUP($B161,'[78]REAL SD BULAN'!$B:$AD,18,FALSE)),0,((VLOOKUP($B161,'[78]REAL SD BULAN'!$B:$AD,18,FALSE))))</f>
        <v>-</v>
      </c>
      <c r="DF161" s="249">
        <f>IF(ISNA(VLOOKUP($B161,'[78]REAL SD BULAN'!$B:$AD,19,FALSE)),0,((VLOOKUP($B161,'[78]REAL SD BULAN'!$B:$AD,19,FALSE))))</f>
        <v>0</v>
      </c>
      <c r="DG161" s="249">
        <f>IF(ISNA(VLOOKUP($B161,'[78]REAL SD BULAN'!$B:$AD,20,FALSE)),0,((VLOOKUP($B161,'[78]REAL SD BULAN'!$B:$AD,20,FALSE))))</f>
        <v>0</v>
      </c>
      <c r="DH161" s="249">
        <f>IF(ISNA(VLOOKUP($B161,'[78]REAL SD BULAN'!$B:$AD,21,FALSE)),0,((VLOOKUP($B161,'[78]REAL SD BULAN'!$B:$AD,21,FALSE))))</f>
        <v>0</v>
      </c>
      <c r="DI161" s="249" t="s">
        <v>241</v>
      </c>
      <c r="DJ161" s="249">
        <f>DK161*CR161</f>
        <v>0</v>
      </c>
      <c r="DK161" s="249">
        <v>0</v>
      </c>
      <c r="DL161" s="249">
        <v>0</v>
      </c>
      <c r="DM161" s="266" t="s">
        <v>537</v>
      </c>
      <c r="DN161" s="250" t="e">
        <f>DO161*F161</f>
        <v>#REF!</v>
      </c>
      <c r="DO161" s="251" t="e">
        <f>CY161-DB161</f>
        <v>#REF!</v>
      </c>
      <c r="DP161" s="251" t="e">
        <f>DN161*H161</f>
        <v>#REF!</v>
      </c>
      <c r="DQ161" s="249" t="s">
        <v>241</v>
      </c>
      <c r="DR161" s="249">
        <f>DS161*CZ161</f>
        <v>0</v>
      </c>
      <c r="DS161" s="249">
        <v>0</v>
      </c>
      <c r="DT161" s="249">
        <v>0</v>
      </c>
      <c r="DU161" s="256">
        <f>IF(ISNA(VLOOKUP($B161,'[79]Evaluasi Pesanan Jan- Feb'!$B:$BG,30,FALSE)),0,((VLOOKUP($B161,'[79]Evaluasi Pesanan Jan- Feb'!$B:$BG,30,FALSE))))</f>
        <v>0</v>
      </c>
      <c r="DV161" s="256">
        <f>IF(ISNA(VLOOKUP($B161,'[79]Evaluasi Pesanan Jan- Feb'!$B:$BG,30,FALSE)),0,((VLOOKUP($B161,'[79]Evaluasi Pesanan Jan- Feb'!$B:$BG,30,FALSE))))</f>
        <v>0</v>
      </c>
    </row>
    <row r="162" spans="1:126" x14ac:dyDescent="0.2">
      <c r="A162" s="237">
        <f t="shared" si="135"/>
        <v>159</v>
      </c>
      <c r="B162" s="284">
        <v>11002183</v>
      </c>
      <c r="C162" s="411" t="s">
        <v>561</v>
      </c>
      <c r="D162" s="258" t="s">
        <v>559</v>
      </c>
      <c r="E162" s="243">
        <v>100</v>
      </c>
      <c r="F162" s="307">
        <v>5283</v>
      </c>
      <c r="G162" s="241" t="s">
        <v>56</v>
      </c>
      <c r="H162" s="242">
        <v>943</v>
      </c>
      <c r="I162" s="243">
        <f>IF(ISNA(VLOOKUP($B162,'[74]Pesanan '!$A:$AE,28,FALSE)),0,((VLOOKUP($B162,'[74]Pesanan '!$A:$AE,28,FALSE))))</f>
        <v>45914</v>
      </c>
      <c r="J162" s="243">
        <f t="shared" si="152"/>
        <v>8.8682605353328157</v>
      </c>
      <c r="K162" s="243">
        <f>IF(ISNA(VLOOKUP($B162,'[74]Pesanan '!$A:$AE,29,FALSE)),0,((VLOOKUP($B162,'[74]Pesanan '!$A:$AE,29,FALSE))))</f>
        <v>22495146784</v>
      </c>
      <c r="L162" s="243">
        <f>IF(ISNA(VLOOKUP($B162,'[74]Pesanan '!$A:$AE,30,FALSE)),0,((VLOOKUP($B162,'[74]Pesanan '!$A:$AE,30,FALSE))))</f>
        <v>45914</v>
      </c>
      <c r="M162" s="243">
        <f t="shared" si="153"/>
        <v>8.8682605353328157</v>
      </c>
      <c r="N162" s="243">
        <f>IF(ISNA(VLOOKUP($B162,'[74]Pesanan '!$A:$AE,31,FALSE)),0,((VLOOKUP($B162,'[74]Pesanan '!$A:$AE,31,FALSE))))</f>
        <v>22495146784</v>
      </c>
      <c r="O162" s="243">
        <f>IF(ISNA(VLOOKUP($B162,'[75]Rekap Realisasi Jan- Okt'!$A:$E,4,FALSE)),0,((VLOOKUP($B162,'[75]Rekap Realisasi Jan- Okt'!$A:$E,4,FALSE))))</f>
        <v>45914</v>
      </c>
      <c r="P162" s="243">
        <f t="shared" si="174"/>
        <v>8.8682605353328157</v>
      </c>
      <c r="Q162" s="243">
        <f>IF(ISNA(VLOOKUP($B162,'[75]Rekap Realisasi Jan- Okt'!$A:$E,5,FALSE)),0,((VLOOKUP($B162,'[75]Rekap Realisasi Jan- Okt'!$A:$E,5,FALSE))))</f>
        <v>26568554602</v>
      </c>
      <c r="R162" s="243">
        <f t="shared" si="159"/>
        <v>0</v>
      </c>
      <c r="S162" s="243">
        <f t="shared" si="160"/>
        <v>0</v>
      </c>
      <c r="T162" s="243">
        <f t="shared" si="161"/>
        <v>-4073407818</v>
      </c>
      <c r="U162" s="244">
        <f t="shared" si="158"/>
        <v>1.1810794060209142</v>
      </c>
      <c r="V162" s="243">
        <f t="shared" si="165"/>
        <v>0</v>
      </c>
      <c r="W162" s="243">
        <f t="shared" si="166"/>
        <v>0</v>
      </c>
      <c r="X162" s="243">
        <f t="shared" si="167"/>
        <v>-4073407818</v>
      </c>
      <c r="Y162" s="244">
        <f t="shared" si="154"/>
        <v>1.1810794060209142</v>
      </c>
      <c r="Z162" s="244"/>
      <c r="AA162" s="244"/>
      <c r="AB162" s="244"/>
      <c r="AC162" s="244"/>
      <c r="AD162" s="245" t="s">
        <v>241</v>
      </c>
      <c r="AE162" s="245" t="s">
        <v>241</v>
      </c>
      <c r="AF162" s="245" t="s">
        <v>241</v>
      </c>
      <c r="AG162" s="245" t="s">
        <v>241</v>
      </c>
      <c r="AH162" s="245" t="s">
        <v>241</v>
      </c>
      <c r="AI162" s="245" t="s">
        <v>241</v>
      </c>
      <c r="AJ162" s="245" t="s">
        <v>241</v>
      </c>
      <c r="AK162" s="245" t="s">
        <v>241</v>
      </c>
      <c r="AL162" s="244"/>
      <c r="AM162" s="244"/>
      <c r="AN162" s="244"/>
      <c r="AO162" s="244"/>
      <c r="AP162" s="245" t="s">
        <v>241</v>
      </c>
      <c r="AQ162" s="245" t="s">
        <v>241</v>
      </c>
      <c r="AR162" s="245" t="s">
        <v>241</v>
      </c>
      <c r="AS162" s="245" t="s">
        <v>241</v>
      </c>
      <c r="AT162" s="245" t="s">
        <v>241</v>
      </c>
      <c r="AU162" s="245" t="s">
        <v>241</v>
      </c>
      <c r="AV162" s="245" t="s">
        <v>241</v>
      </c>
      <c r="AW162" s="245" t="s">
        <v>241</v>
      </c>
      <c r="AX162" s="245" t="s">
        <v>241</v>
      </c>
      <c r="AY162" s="245" t="s">
        <v>241</v>
      </c>
      <c r="AZ162" s="245" t="s">
        <v>241</v>
      </c>
      <c r="BA162" s="245" t="s">
        <v>241</v>
      </c>
      <c r="BB162" s="245" t="s">
        <v>241</v>
      </c>
      <c r="BC162" s="245" t="s">
        <v>241</v>
      </c>
      <c r="BD162" s="245" t="s">
        <v>241</v>
      </c>
      <c r="BE162" s="245" t="s">
        <v>241</v>
      </c>
      <c r="BF162" s="245" t="s">
        <v>241</v>
      </c>
      <c r="BG162" s="245" t="s">
        <v>241</v>
      </c>
      <c r="BH162" s="245" t="s">
        <v>241</v>
      </c>
      <c r="BI162" s="245" t="s">
        <v>241</v>
      </c>
      <c r="BJ162" s="249" t="s">
        <v>241</v>
      </c>
      <c r="BK162" s="249" t="s">
        <v>241</v>
      </c>
      <c r="BL162" s="249" t="s">
        <v>241</v>
      </c>
      <c r="BM162" s="249" t="s">
        <v>241</v>
      </c>
      <c r="BN162" s="249" t="s">
        <v>241</v>
      </c>
      <c r="BO162" s="249" t="s">
        <v>241</v>
      </c>
      <c r="BP162" s="249" t="s">
        <v>241</v>
      </c>
      <c r="BQ162" s="249" t="s">
        <v>241</v>
      </c>
      <c r="BR162" s="249" t="s">
        <v>241</v>
      </c>
      <c r="BS162" s="249" t="s">
        <v>241</v>
      </c>
      <c r="BT162" s="249" t="s">
        <v>241</v>
      </c>
      <c r="BU162" s="249" t="s">
        <v>241</v>
      </c>
      <c r="BV162" s="248" t="s">
        <v>489</v>
      </c>
      <c r="BW162" s="249">
        <f>F162*0.98*48</f>
        <v>248512.32</v>
      </c>
      <c r="BX162" s="249">
        <f>BW162/(F162*0.98)</f>
        <v>48</v>
      </c>
      <c r="BY162" s="249" t="e">
        <f>BX162/S162*T162</f>
        <v>#DIV/0!</v>
      </c>
      <c r="BZ162" s="249" t="s">
        <v>241</v>
      </c>
      <c r="CA162" s="249" t="s">
        <v>241</v>
      </c>
      <c r="CB162" s="249" t="s">
        <v>241</v>
      </c>
      <c r="CC162" s="249" t="s">
        <v>241</v>
      </c>
      <c r="CD162" s="249" t="s">
        <v>241</v>
      </c>
      <c r="CE162" s="249" t="s">
        <v>241</v>
      </c>
      <c r="CF162" s="249" t="s">
        <v>241</v>
      </c>
      <c r="CG162" s="249" t="s">
        <v>241</v>
      </c>
      <c r="CH162" s="240"/>
      <c r="CI162" s="240"/>
      <c r="CJ162" s="240"/>
      <c r="CK162" s="308"/>
      <c r="CL162" s="308"/>
      <c r="CM162" s="308"/>
      <c r="CN162" s="308"/>
      <c r="CO162" s="308"/>
      <c r="CP162" s="308"/>
      <c r="CQ162" s="308"/>
      <c r="CR162" s="308"/>
      <c r="CS162" s="308"/>
      <c r="CT162" s="276"/>
      <c r="CU162" s="276"/>
      <c r="CV162" s="276"/>
      <c r="CW162" s="276"/>
      <c r="CX162" s="243">
        <f>IF(ISNA(VLOOKUP($B162,'[77]Jan- Mei'!$B:$F,4,FALSE)),0,((VLOOKUP($B162,'[77]Jan- Mei'!$B:$F,4,FALSE))))</f>
        <v>5280</v>
      </c>
      <c r="CY162" s="243">
        <f t="shared" si="179"/>
        <v>0.99943214082907439</v>
      </c>
      <c r="CZ162" s="243">
        <f>IF(ISNA(VLOOKUP($B162,'[77]Jan- Mei'!$B:$F,5,FALSE)),0,((VLOOKUP($B162,'[77]Jan- Mei'!$B:$F,5,FALSE))))</f>
        <v>4976400</v>
      </c>
      <c r="DA162" s="243" t="e">
        <f>IF(ISNA(VLOOKUP($B162,#REF!,6,FALSE)),0,((VLOOKUP($B162,#REF!,6,FALSE))))</f>
        <v>#REF!</v>
      </c>
      <c r="DB162" s="243" t="e">
        <f t="shared" si="180"/>
        <v>#REF!</v>
      </c>
      <c r="DC162" s="243" t="e">
        <f>IF(ISNA(VLOOKUP($B162,#REF!,7,FALSE)),0,((VLOOKUP($B162,#REF!,7,FALSE))))</f>
        <v>#REF!</v>
      </c>
      <c r="DD162" s="244" t="e">
        <f t="shared" si="140"/>
        <v>#REF!</v>
      </c>
      <c r="DE162" s="254" t="str">
        <f>IF(ISNA(VLOOKUP($B162,'[78]REAL SD BULAN'!$B:$AD,18,FALSE)),0,((VLOOKUP($B162,'[78]REAL SD BULAN'!$B:$AD,18,FALSE))))</f>
        <v>-</v>
      </c>
      <c r="DF162" s="249">
        <f>IF(ISNA(VLOOKUP($B162,'[78]REAL SD BULAN'!$B:$AD,19,FALSE)),0,((VLOOKUP($B162,'[78]REAL SD BULAN'!$B:$AD,19,FALSE))))</f>
        <v>0</v>
      </c>
      <c r="DG162" s="249">
        <f>IF(ISNA(VLOOKUP($B162,'[78]REAL SD BULAN'!$B:$AD,20,FALSE)),0,((VLOOKUP($B162,'[78]REAL SD BULAN'!$B:$AD,20,FALSE))))</f>
        <v>0</v>
      </c>
      <c r="DH162" s="249">
        <f>IF(ISNA(VLOOKUP($B162,'[78]REAL SD BULAN'!$B:$AD,21,FALSE)),0,((VLOOKUP($B162,'[78]REAL SD BULAN'!$B:$AD,21,FALSE))))</f>
        <v>0</v>
      </c>
      <c r="DI162" s="239" t="s">
        <v>562</v>
      </c>
      <c r="DJ162" s="249" t="e">
        <f>DK162*F162</f>
        <v>#REF!</v>
      </c>
      <c r="DK162" s="249" t="e">
        <f>CY162-DB162</f>
        <v>#REF!</v>
      </c>
      <c r="DL162" s="249" t="e">
        <f>DJ162*H162</f>
        <v>#REF!</v>
      </c>
      <c r="DM162" s="249" t="s">
        <v>241</v>
      </c>
      <c r="DN162" s="249">
        <f>DO162*CV162</f>
        <v>0</v>
      </c>
      <c r="DO162" s="249">
        <v>0</v>
      </c>
      <c r="DP162" s="249">
        <v>0</v>
      </c>
      <c r="DQ162" s="276"/>
      <c r="DR162" s="276"/>
      <c r="DS162" s="276"/>
      <c r="DT162" s="276"/>
      <c r="DU162" s="256">
        <f>IF(ISNA(VLOOKUP($B162,'[79]Evaluasi Pesanan Jan- Feb'!$B:$BG,30,FALSE)),0,((VLOOKUP($B162,'[79]Evaluasi Pesanan Jan- Feb'!$B:$BG,30,FALSE))))</f>
        <v>0</v>
      </c>
      <c r="DV162" s="256">
        <f>IF(ISNA(VLOOKUP($B162,'[79]Evaluasi Pesanan Jan- Feb'!$B:$BG,30,FALSE)),0,((VLOOKUP($B162,'[79]Evaluasi Pesanan Jan- Feb'!$B:$BG,30,FALSE))))</f>
        <v>0</v>
      </c>
    </row>
    <row r="163" spans="1:126" x14ac:dyDescent="0.2">
      <c r="A163" s="237">
        <f t="shared" si="135"/>
        <v>160</v>
      </c>
      <c r="B163" s="275">
        <v>11001644</v>
      </c>
      <c r="C163" s="408" t="s">
        <v>192</v>
      </c>
      <c r="D163" s="239" t="s">
        <v>346</v>
      </c>
      <c r="E163" s="240">
        <v>30</v>
      </c>
      <c r="F163" s="240">
        <v>6060</v>
      </c>
      <c r="G163" s="265" t="s">
        <v>56</v>
      </c>
      <c r="H163" s="242">
        <v>16316</v>
      </c>
      <c r="I163" s="243">
        <f>IF(ISNA(VLOOKUP($B163,'[74]Pesanan '!$A:$AE,28,FALSE)),0,((VLOOKUP($B163,'[74]Pesanan '!$A:$AE,28,FALSE))))</f>
        <v>27761</v>
      </c>
      <c r="J163" s="243">
        <f t="shared" ref="J163" si="181">I163/($F163*0.98)</f>
        <v>4.6745133697043171</v>
      </c>
      <c r="K163" s="243">
        <f>IF(ISNA(VLOOKUP($B163,'[74]Pesanan '!$A:$AE,29,FALSE)),0,((VLOOKUP($B163,'[74]Pesanan '!$A:$AE,29,FALSE))))</f>
        <v>452948476</v>
      </c>
      <c r="L163" s="243">
        <f>IF(ISNA(VLOOKUP($B163,'[74]Pesanan '!$A:$AE,30,FALSE)),0,((VLOOKUP($B163,'[74]Pesanan '!$A:$AE,30,FALSE))))</f>
        <v>21822</v>
      </c>
      <c r="M163" s="243">
        <f t="shared" ref="M163" si="182">L163/($F163*0.98)</f>
        <v>3.6744796928672456</v>
      </c>
      <c r="N163" s="243">
        <f>IF(ISNA(VLOOKUP($B163,'[74]Pesanan '!$A:$AE,31,FALSE)),0,((VLOOKUP($B163,'[74]Pesanan '!$A:$AE,31,FALSE))))</f>
        <v>356047752</v>
      </c>
      <c r="O163" s="243">
        <f>IF(ISNA(VLOOKUP($B163,'[75]Rekap Realisasi Jan- Okt'!$A:$E,4,FALSE)),0,((VLOOKUP($B163,'[75]Rekap Realisasi Jan- Okt'!$A:$E,4,FALSE))))</f>
        <v>33109</v>
      </c>
      <c r="P163" s="243">
        <f t="shared" si="174"/>
        <v>5.5750319929952177</v>
      </c>
      <c r="Q163" s="243">
        <f>IF(ISNA(VLOOKUP($B163,'[75]Rekap Realisasi Jan- Okt'!$A:$E,5,FALSE)),0,((VLOOKUP($B163,'[75]Rekap Realisasi Jan- Okt'!$A:$E,5,FALSE))))</f>
        <v>540206444</v>
      </c>
      <c r="R163" s="243">
        <f t="shared" si="159"/>
        <v>-11287</v>
      </c>
      <c r="S163" s="243">
        <f t="shared" si="160"/>
        <v>-1.900552300127972</v>
      </c>
      <c r="T163" s="243">
        <f t="shared" si="161"/>
        <v>-184158692</v>
      </c>
      <c r="U163" s="244">
        <f t="shared" si="158"/>
        <v>1.5172303180276785</v>
      </c>
      <c r="V163" s="243">
        <f t="shared" si="165"/>
        <v>-5348</v>
      </c>
      <c r="W163" s="243">
        <f t="shared" si="166"/>
        <v>-0.9005186232909006</v>
      </c>
      <c r="X163" s="243">
        <f t="shared" si="167"/>
        <v>-87257968</v>
      </c>
      <c r="Y163" s="244">
        <f t="shared" si="154"/>
        <v>1.1926443571917438</v>
      </c>
      <c r="Z163" s="245" t="s">
        <v>241</v>
      </c>
      <c r="AA163" s="245" t="s">
        <v>241</v>
      </c>
      <c r="AB163" s="245" t="s">
        <v>241</v>
      </c>
      <c r="AC163" s="245" t="s">
        <v>241</v>
      </c>
      <c r="AD163" s="245" t="s">
        <v>241</v>
      </c>
      <c r="AE163" s="245" t="s">
        <v>241</v>
      </c>
      <c r="AF163" s="245" t="s">
        <v>241</v>
      </c>
      <c r="AG163" s="245" t="s">
        <v>241</v>
      </c>
      <c r="AH163" s="245" t="s">
        <v>241</v>
      </c>
      <c r="AI163" s="245" t="s">
        <v>241</v>
      </c>
      <c r="AJ163" s="245" t="s">
        <v>241</v>
      </c>
      <c r="AK163" s="245" t="s">
        <v>241</v>
      </c>
      <c r="AL163" s="245" t="s">
        <v>241</v>
      </c>
      <c r="AM163" s="245" t="s">
        <v>241</v>
      </c>
      <c r="AN163" s="245" t="s">
        <v>241</v>
      </c>
      <c r="AO163" s="245" t="s">
        <v>241</v>
      </c>
      <c r="AP163" s="245" t="s">
        <v>241</v>
      </c>
      <c r="AQ163" s="245" t="s">
        <v>241</v>
      </c>
      <c r="AR163" s="245" t="s">
        <v>241</v>
      </c>
      <c r="AS163" s="245" t="s">
        <v>241</v>
      </c>
      <c r="AT163" s="245" t="s">
        <v>241</v>
      </c>
      <c r="AU163" s="245" t="s">
        <v>241</v>
      </c>
      <c r="AV163" s="245" t="s">
        <v>241</v>
      </c>
      <c r="AW163" s="245" t="s">
        <v>241</v>
      </c>
      <c r="AX163" s="245" t="s">
        <v>241</v>
      </c>
      <c r="AY163" s="245" t="s">
        <v>241</v>
      </c>
      <c r="AZ163" s="245" t="s">
        <v>241</v>
      </c>
      <c r="BA163" s="245" t="s">
        <v>241</v>
      </c>
      <c r="BB163" s="245" t="s">
        <v>241</v>
      </c>
      <c r="BC163" s="245" t="s">
        <v>241</v>
      </c>
      <c r="BD163" s="245" t="s">
        <v>241</v>
      </c>
      <c r="BE163" s="245" t="s">
        <v>241</v>
      </c>
      <c r="BF163" s="245" t="s">
        <v>241</v>
      </c>
      <c r="BG163" s="245" t="s">
        <v>241</v>
      </c>
      <c r="BH163" s="245" t="s">
        <v>241</v>
      </c>
      <c r="BI163" s="245" t="s">
        <v>241</v>
      </c>
      <c r="BJ163" s="249" t="s">
        <v>241</v>
      </c>
      <c r="BK163" s="249" t="s">
        <v>241</v>
      </c>
      <c r="BL163" s="249" t="s">
        <v>241</v>
      </c>
      <c r="BM163" s="249" t="s">
        <v>241</v>
      </c>
      <c r="BN163" s="249" t="s">
        <v>241</v>
      </c>
      <c r="BO163" s="249" t="s">
        <v>241</v>
      </c>
      <c r="BP163" s="249" t="s">
        <v>241</v>
      </c>
      <c r="BQ163" s="249" t="s">
        <v>241</v>
      </c>
      <c r="BR163" s="249" t="s">
        <v>241</v>
      </c>
      <c r="BS163" s="249" t="s">
        <v>241</v>
      </c>
      <c r="BT163" s="249" t="s">
        <v>241</v>
      </c>
      <c r="BU163" s="249" t="s">
        <v>241</v>
      </c>
      <c r="BV163" s="249" t="s">
        <v>241</v>
      </c>
      <c r="BW163" s="249" t="s">
        <v>241</v>
      </c>
      <c r="BX163" s="249" t="s">
        <v>241</v>
      </c>
      <c r="BY163" s="249" t="s">
        <v>241</v>
      </c>
      <c r="BZ163" s="249" t="s">
        <v>241</v>
      </c>
      <c r="CA163" s="249" t="s">
        <v>241</v>
      </c>
      <c r="CB163" s="249" t="s">
        <v>241</v>
      </c>
      <c r="CC163" s="249" t="s">
        <v>241</v>
      </c>
      <c r="CD163" s="249" t="s">
        <v>241</v>
      </c>
      <c r="CE163" s="249" t="s">
        <v>241</v>
      </c>
      <c r="CF163" s="249" t="s">
        <v>241</v>
      </c>
      <c r="CG163" s="249" t="s">
        <v>241</v>
      </c>
      <c r="CH163" s="243">
        <f>IF(ISNA(VLOOKUP($B163,[76]Sheet3!$B:$H,6,FALSE)),0,((VLOOKUP($B163,[76]Sheet3!$B:$H,6,FALSE))))</f>
        <v>0</v>
      </c>
      <c r="CI163" s="243">
        <f>CH163/F163</f>
        <v>0</v>
      </c>
      <c r="CJ163" s="243">
        <f>IF(ISNA(VLOOKUP($B163,[76]Sheet3!$B:$H,7,FALSE)),0,((VLOOKUP($B163,[76]Sheet3!$B:$H,7,FALSE))))</f>
        <v>0</v>
      </c>
      <c r="CK163" s="244">
        <v>0</v>
      </c>
      <c r="CL163" s="249" t="s">
        <v>241</v>
      </c>
      <c r="CM163" s="249">
        <f>CN163*F163</f>
        <v>0</v>
      </c>
      <c r="CN163" s="249">
        <v>0</v>
      </c>
      <c r="CO163" s="249">
        <f>CM163*H163</f>
        <v>0</v>
      </c>
      <c r="CP163" s="249" t="s">
        <v>241</v>
      </c>
      <c r="CQ163" s="250">
        <f>CR163*F163</f>
        <v>0</v>
      </c>
      <c r="CR163" s="249">
        <v>0</v>
      </c>
      <c r="CS163" s="251">
        <f>CQ163*H163</f>
        <v>0</v>
      </c>
      <c r="CT163" s="249" t="s">
        <v>241</v>
      </c>
      <c r="CU163" s="252">
        <f>CV163*F163</f>
        <v>0</v>
      </c>
      <c r="CV163" s="249">
        <v>0</v>
      </c>
      <c r="CW163" s="253">
        <f>CU163*H163</f>
        <v>0</v>
      </c>
      <c r="CX163" s="243">
        <f>IF(ISNA(VLOOKUP($B163,'[77]Jan- Mei'!$B:$F,4,FALSE)),0,((VLOOKUP($B163,'[77]Jan- Mei'!$B:$F,4,FALSE))))</f>
        <v>0</v>
      </c>
      <c r="CY163" s="243">
        <f t="shared" si="179"/>
        <v>0</v>
      </c>
      <c r="CZ163" s="243">
        <f>IF(ISNA(VLOOKUP($B163,'[77]Jan- Mei'!$B:$F,5,FALSE)),0,((VLOOKUP($B163,'[77]Jan- Mei'!$B:$F,5,FALSE))))</f>
        <v>0</v>
      </c>
      <c r="DA163" s="243" t="e">
        <f>IF(ISNA(VLOOKUP($B163,#REF!,6,FALSE)),0,((VLOOKUP($B163,#REF!,6,FALSE))))</f>
        <v>#REF!</v>
      </c>
      <c r="DB163" s="243" t="e">
        <f t="shared" si="180"/>
        <v>#REF!</v>
      </c>
      <c r="DC163" s="243" t="e">
        <f>IF(ISNA(VLOOKUP($B163,#REF!,7,FALSE)),0,((VLOOKUP($B163,#REF!,7,FALSE))))</f>
        <v>#REF!</v>
      </c>
      <c r="DD163" s="244" t="s">
        <v>241</v>
      </c>
      <c r="DE163" s="254" t="str">
        <f>IF(ISNA(VLOOKUP($B163,'[78]REAL SD BULAN'!$B:$AD,18,FALSE)),0,((VLOOKUP($B163,'[78]REAL SD BULAN'!$B:$AD,18,FALSE))))</f>
        <v>-</v>
      </c>
      <c r="DF163" s="249">
        <f>IF(ISNA(VLOOKUP($B163,'[78]REAL SD BULAN'!$B:$AD,19,FALSE)),0,((VLOOKUP($B163,'[78]REAL SD BULAN'!$B:$AD,19,FALSE))))</f>
        <v>0</v>
      </c>
      <c r="DG163" s="249">
        <f>IF(ISNA(VLOOKUP($B163,'[78]REAL SD BULAN'!$B:$AD,20,FALSE)),0,((VLOOKUP($B163,'[78]REAL SD BULAN'!$B:$AD,20,FALSE))))</f>
        <v>0</v>
      </c>
      <c r="DH163" s="249">
        <f>IF(ISNA(VLOOKUP($B163,'[78]REAL SD BULAN'!$B:$AD,21,FALSE)),0,((VLOOKUP($B163,'[78]REAL SD BULAN'!$B:$AD,21,FALSE))))</f>
        <v>0</v>
      </c>
      <c r="DI163" s="249" t="s">
        <v>241</v>
      </c>
      <c r="DJ163" s="249" t="s">
        <v>241</v>
      </c>
      <c r="DK163" s="249">
        <f>DL163*CS163</f>
        <v>0</v>
      </c>
      <c r="DL163" s="249">
        <v>0</v>
      </c>
      <c r="DM163" s="249" t="s">
        <v>241</v>
      </c>
      <c r="DN163" s="250">
        <f>DO163*CR163</f>
        <v>0</v>
      </c>
      <c r="DO163" s="249">
        <v>0</v>
      </c>
      <c r="DP163" s="249" t="s">
        <v>241</v>
      </c>
      <c r="DQ163" s="249" t="s">
        <v>241</v>
      </c>
      <c r="DR163" s="249">
        <f>DS163*CZ163</f>
        <v>0</v>
      </c>
      <c r="DS163" s="249">
        <v>0</v>
      </c>
      <c r="DT163" s="249" t="s">
        <v>241</v>
      </c>
      <c r="DU163" s="256">
        <f>IF(ISNA(VLOOKUP($B163,'[79]Evaluasi Pesanan Jan- Feb'!$B:$BG,30,FALSE)),0,((VLOOKUP($B163,'[79]Evaluasi Pesanan Jan- Feb'!$B:$BG,30,FALSE))))</f>
        <v>0</v>
      </c>
      <c r="DV163" s="256">
        <f>IF(ISNA(VLOOKUP($B163,'[79]Evaluasi Pesanan Jan- Feb'!$B:$BG,30,FALSE)),0,((VLOOKUP($B163,'[79]Evaluasi Pesanan Jan- Feb'!$B:$BG,30,FALSE))))</f>
        <v>0</v>
      </c>
    </row>
    <row r="164" spans="1:126" x14ac:dyDescent="0.2">
      <c r="X164" s="309"/>
    </row>
    <row r="166" spans="1:126" x14ac:dyDescent="0.2">
      <c r="K166" s="377">
        <f>SUM(K4:K165)</f>
        <v>717354803168</v>
      </c>
      <c r="L166" s="377"/>
      <c r="M166" s="377"/>
      <c r="N166" s="377">
        <f>SUM(N4:N165)</f>
        <v>664168936200</v>
      </c>
      <c r="O166" s="377"/>
      <c r="P166" s="377"/>
      <c r="Q166" s="378">
        <f>SUM(Q4:Q165)</f>
        <v>621462471324</v>
      </c>
      <c r="R166" s="379"/>
      <c r="S166" s="379"/>
      <c r="T166" s="378">
        <f>SUM(T4:T165)</f>
        <v>43014012487</v>
      </c>
      <c r="U166" s="380">
        <f>Q166/N166</f>
        <v>0.93569939431322657</v>
      </c>
      <c r="V166" s="379"/>
      <c r="W166" s="379"/>
      <c r="X166" s="378">
        <f>SUM(X4:X165)</f>
        <v>95892331844</v>
      </c>
      <c r="Y166" s="380">
        <f>Q166/K166</f>
        <v>0.86632509962919613</v>
      </c>
    </row>
  </sheetData>
  <autoFilter ref="A3:DV162" xr:uid="{2D95CA0F-8081-4980-87E2-1C4531E44AEA}">
    <sortState xmlns:xlrd2="http://schemas.microsoft.com/office/spreadsheetml/2017/richdata2" ref="A4:DV163">
      <sortCondition ref="Y3:Y163"/>
    </sortState>
  </autoFilter>
  <mergeCells count="28">
    <mergeCell ref="U1:U2"/>
    <mergeCell ref="BV1:CG2"/>
    <mergeCell ref="R1:T1"/>
    <mergeCell ref="BJ1:BU2"/>
    <mergeCell ref="AX1:BI2"/>
    <mergeCell ref="AL1:AW2"/>
    <mergeCell ref="Z1:AK2"/>
    <mergeCell ref="A1:A2"/>
    <mergeCell ref="B1:B2"/>
    <mergeCell ref="C1:C2"/>
    <mergeCell ref="D1:D2"/>
    <mergeCell ref="E1:E2"/>
    <mergeCell ref="DI1:DT2"/>
    <mergeCell ref="CL1:CW2"/>
    <mergeCell ref="F1:F2"/>
    <mergeCell ref="DE1:DH2"/>
    <mergeCell ref="G1:G2"/>
    <mergeCell ref="H1:H2"/>
    <mergeCell ref="Y1:Y2"/>
    <mergeCell ref="V1:X1"/>
    <mergeCell ref="DA1:DC1"/>
    <mergeCell ref="DD1:DD2"/>
    <mergeCell ref="I1:K1"/>
    <mergeCell ref="CH1:CJ1"/>
    <mergeCell ref="CK1:CK2"/>
    <mergeCell ref="L1:N1"/>
    <mergeCell ref="CX1:CZ1"/>
    <mergeCell ref="O1:Q1"/>
  </mergeCells>
  <phoneticPr fontId="36" type="noConversion"/>
  <printOptions horizontalCentered="1"/>
  <pageMargins left="0.196850393700787" right="0.196850393700787" top="0.196850393700787" bottom="0.196850393700787" header="0.31496062992126" footer="0.31496062992126"/>
  <pageSetup paperSize="9" scale="40" orientation="landscape" r:id="rId1"/>
  <headerFooter>
    <oddFooter>&amp;C&amp;8Hal. &amp;P dari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E9A52-356D-CA47-AF90-BF075213F553}">
  <sheetPr>
    <tabColor rgb="FFFFFF00"/>
  </sheetPr>
  <dimension ref="A2:AJ78"/>
  <sheetViews>
    <sheetView zoomScale="140" zoomScaleNormal="81" workbookViewId="0">
      <pane xSplit="7" ySplit="8" topLeftCell="H9" activePane="bottomRight" state="frozen"/>
      <selection pane="topRight"/>
      <selection pane="bottomLeft"/>
      <selection pane="bottomRight" activeCell="B17" sqref="B17"/>
    </sheetView>
  </sheetViews>
  <sheetFormatPr baseColWidth="10" defaultColWidth="9.1640625" defaultRowHeight="15" x14ac:dyDescent="0.2"/>
  <cols>
    <col min="1" max="1" width="6.33203125" style="311" customWidth="1"/>
    <col min="2" max="2" width="10.5" style="311" customWidth="1"/>
    <col min="3" max="3" width="42.5" style="311" customWidth="1"/>
    <col min="4" max="4" width="5.6640625" style="311" hidden="1" customWidth="1"/>
    <col min="5" max="5" width="6.5" style="311" hidden="1" customWidth="1"/>
    <col min="6" max="6" width="8.1640625" style="311" customWidth="1"/>
    <col min="7" max="8" width="10.5" style="311" customWidth="1"/>
    <col min="9" max="9" width="12" style="315" customWidth="1"/>
    <col min="10" max="10" width="6.5" style="315" bestFit="1" customWidth="1"/>
    <col min="11" max="11" width="13.5" style="369" bestFit="1" customWidth="1"/>
    <col min="12" max="12" width="9.5" style="369" bestFit="1" customWidth="1"/>
    <col min="13" max="13" width="6.5" style="369" bestFit="1" customWidth="1"/>
    <col min="14" max="14" width="15" style="369" bestFit="1" customWidth="1"/>
    <col min="15" max="15" width="9.5" style="369" customWidth="1"/>
    <col min="16" max="16" width="6.5" style="369" bestFit="1" customWidth="1"/>
    <col min="17" max="17" width="17.6640625" style="369" customWidth="1"/>
    <col min="18" max="26" width="9.1640625" style="311"/>
    <col min="27" max="27" width="10.6640625" style="311" customWidth="1"/>
    <col min="28" max="28" width="5.5" style="311" bestFit="1" customWidth="1"/>
    <col min="29" max="32" width="9.1640625" style="311"/>
    <col min="33" max="34" width="12.6640625" style="311" customWidth="1"/>
    <col min="35" max="35" width="41.5" style="311" customWidth="1"/>
    <col min="36" max="36" width="14.1640625" style="311" bestFit="1" customWidth="1"/>
    <col min="37" max="16384" width="9.1640625" style="311"/>
  </cols>
  <sheetData>
    <row r="2" spans="1:36" x14ac:dyDescent="0.2">
      <c r="A2" s="310" t="s">
        <v>706</v>
      </c>
      <c r="B2" s="310"/>
      <c r="C2" s="310"/>
      <c r="I2" s="312"/>
      <c r="J2" s="312"/>
      <c r="K2" s="312"/>
      <c r="L2" s="313"/>
      <c r="M2" s="313"/>
      <c r="N2" s="313"/>
      <c r="O2" s="314"/>
      <c r="P2" s="314"/>
      <c r="Q2" s="314"/>
    </row>
    <row r="3" spans="1:36" x14ac:dyDescent="0.2">
      <c r="A3" s="310" t="s">
        <v>206</v>
      </c>
      <c r="B3" s="310"/>
      <c r="C3" s="310"/>
      <c r="K3" s="314"/>
      <c r="L3" s="313"/>
      <c r="M3" s="313"/>
      <c r="N3" s="313"/>
      <c r="O3" s="314"/>
      <c r="P3" s="314"/>
      <c r="Q3" s="314"/>
    </row>
    <row r="5" spans="1:36" s="318" customFormat="1" ht="30.75" customHeight="1" x14ac:dyDescent="0.15">
      <c r="A5" s="441" t="s">
        <v>207</v>
      </c>
      <c r="B5" s="441" t="s">
        <v>208</v>
      </c>
      <c r="C5" s="441" t="s">
        <v>209</v>
      </c>
      <c r="D5" s="441" t="s">
        <v>210</v>
      </c>
      <c r="E5" s="441" t="s">
        <v>211</v>
      </c>
      <c r="F5" s="441" t="s">
        <v>212</v>
      </c>
      <c r="G5" s="441" t="s">
        <v>213</v>
      </c>
      <c r="H5" s="441" t="s">
        <v>46</v>
      </c>
      <c r="I5" s="441" t="s">
        <v>707</v>
      </c>
      <c r="J5" s="441"/>
      <c r="K5" s="441"/>
      <c r="L5" s="447" t="s">
        <v>708</v>
      </c>
      <c r="M5" s="447"/>
      <c r="N5" s="447"/>
      <c r="O5" s="448" t="s">
        <v>709</v>
      </c>
      <c r="P5" s="448"/>
      <c r="Q5" s="448"/>
      <c r="R5" s="443" t="s">
        <v>710</v>
      </c>
      <c r="S5" s="443"/>
      <c r="T5" s="443"/>
      <c r="U5" s="443"/>
      <c r="V5" s="443"/>
      <c r="W5" s="443"/>
      <c r="X5" s="443"/>
      <c r="Y5" s="443"/>
      <c r="Z5" s="443"/>
      <c r="AA5" s="443"/>
      <c r="AB5" s="443" t="s">
        <v>711</v>
      </c>
      <c r="AC5" s="443"/>
      <c r="AD5" s="443"/>
      <c r="AE5" s="443"/>
      <c r="AF5" s="443"/>
      <c r="AG5" s="443"/>
      <c r="AH5" s="316"/>
      <c r="AI5" s="317"/>
    </row>
    <row r="6" spans="1:36" s="318" customFormat="1" ht="14" x14ac:dyDescent="0.15">
      <c r="A6" s="442"/>
      <c r="B6" s="442"/>
      <c r="C6" s="442"/>
      <c r="D6" s="442"/>
      <c r="E6" s="442"/>
      <c r="F6" s="442"/>
      <c r="G6" s="442"/>
      <c r="H6" s="442"/>
      <c r="I6" s="319" t="s">
        <v>52</v>
      </c>
      <c r="J6" s="319" t="s">
        <v>231</v>
      </c>
      <c r="K6" s="320" t="s">
        <v>232</v>
      </c>
      <c r="L6" s="319" t="s">
        <v>52</v>
      </c>
      <c r="M6" s="319" t="s">
        <v>231</v>
      </c>
      <c r="N6" s="320" t="s">
        <v>232</v>
      </c>
      <c r="O6" s="319" t="s">
        <v>52</v>
      </c>
      <c r="P6" s="319" t="s">
        <v>231</v>
      </c>
      <c r="Q6" s="320" t="s">
        <v>232</v>
      </c>
      <c r="R6" s="444" t="s">
        <v>712</v>
      </c>
      <c r="S6" s="444"/>
      <c r="T6" s="444"/>
      <c r="U6" s="444"/>
      <c r="V6" s="444"/>
      <c r="W6" s="444" t="s">
        <v>713</v>
      </c>
      <c r="X6" s="444"/>
      <c r="Y6" s="444"/>
      <c r="Z6" s="444"/>
      <c r="AA6" s="445" t="s">
        <v>714</v>
      </c>
      <c r="AB6" s="321" t="s">
        <v>715</v>
      </c>
      <c r="AC6" s="321" t="s">
        <v>716</v>
      </c>
      <c r="AD6" s="321" t="s">
        <v>717</v>
      </c>
      <c r="AE6" s="321" t="s">
        <v>718</v>
      </c>
      <c r="AF6" s="321" t="s">
        <v>719</v>
      </c>
      <c r="AG6" s="321" t="s">
        <v>720</v>
      </c>
      <c r="AH6" s="321" t="s">
        <v>618</v>
      </c>
      <c r="AI6" s="321" t="s">
        <v>51</v>
      </c>
      <c r="AJ6" s="318" t="s">
        <v>745</v>
      </c>
    </row>
    <row r="7" spans="1:36" s="318" customFormat="1" ht="14" x14ac:dyDescent="0.15">
      <c r="A7" s="442"/>
      <c r="B7" s="442"/>
      <c r="C7" s="442"/>
      <c r="D7" s="442"/>
      <c r="E7" s="442"/>
      <c r="F7" s="442"/>
      <c r="G7" s="442"/>
      <c r="H7" s="442"/>
      <c r="I7" s="322"/>
      <c r="J7" s="322"/>
      <c r="K7" s="323" t="s">
        <v>233</v>
      </c>
      <c r="L7" s="323"/>
      <c r="M7" s="323"/>
      <c r="N7" s="323"/>
      <c r="O7" s="323"/>
      <c r="P7" s="323"/>
      <c r="Q7" s="323"/>
      <c r="R7" s="324" t="s">
        <v>623</v>
      </c>
      <c r="S7" s="324" t="s">
        <v>624</v>
      </c>
      <c r="T7" s="324" t="s">
        <v>625</v>
      </c>
      <c r="U7" s="324" t="s">
        <v>626</v>
      </c>
      <c r="V7" s="324" t="s">
        <v>721</v>
      </c>
      <c r="W7" s="324" t="s">
        <v>623</v>
      </c>
      <c r="X7" s="324" t="s">
        <v>624</v>
      </c>
      <c r="Y7" s="324" t="s">
        <v>625</v>
      </c>
      <c r="Z7" s="324" t="s">
        <v>626</v>
      </c>
      <c r="AA7" s="445"/>
      <c r="AB7" s="321"/>
      <c r="AC7" s="321"/>
      <c r="AD7" s="321"/>
      <c r="AE7" s="321"/>
      <c r="AF7" s="321"/>
      <c r="AG7" s="321"/>
      <c r="AH7" s="321"/>
      <c r="AI7" s="321"/>
    </row>
    <row r="8" spans="1:36" x14ac:dyDescent="0.2">
      <c r="A8" s="325"/>
      <c r="B8" s="325"/>
      <c r="C8" s="325"/>
      <c r="D8" s="325"/>
      <c r="E8" s="325"/>
      <c r="F8" s="325"/>
      <c r="G8" s="325"/>
      <c r="H8" s="325"/>
      <c r="I8" s="326"/>
      <c r="J8" s="326"/>
      <c r="K8" s="327"/>
      <c r="L8" s="328"/>
      <c r="M8" s="328"/>
      <c r="N8" s="328"/>
      <c r="O8" s="328"/>
      <c r="P8" s="328"/>
      <c r="Q8" s="328"/>
      <c r="R8" s="325"/>
      <c r="S8" s="325"/>
      <c r="T8" s="325"/>
      <c r="U8" s="325"/>
      <c r="V8" s="325"/>
      <c r="W8" s="325"/>
      <c r="X8" s="325"/>
      <c r="Y8" s="325"/>
      <c r="Z8" s="325"/>
      <c r="AA8" s="329"/>
      <c r="AB8" s="325"/>
      <c r="AC8" s="325"/>
      <c r="AD8" s="325"/>
      <c r="AE8" s="325"/>
      <c r="AF8" s="325"/>
      <c r="AG8" s="325"/>
      <c r="AH8" s="325"/>
      <c r="AI8" s="325"/>
    </row>
    <row r="9" spans="1:36" s="340" customFormat="1" x14ac:dyDescent="0.15">
      <c r="A9" s="330">
        <f>A13+1</f>
        <v>5</v>
      </c>
      <c r="B9" s="330">
        <v>11001578</v>
      </c>
      <c r="C9" s="332" t="s">
        <v>426</v>
      </c>
      <c r="D9" s="332" t="s">
        <v>236</v>
      </c>
      <c r="E9" s="333">
        <v>100</v>
      </c>
      <c r="F9" s="333">
        <v>17500</v>
      </c>
      <c r="G9" s="334" t="s">
        <v>56</v>
      </c>
      <c r="H9" s="335">
        <v>100</v>
      </c>
      <c r="I9" s="336">
        <v>392000</v>
      </c>
      <c r="J9" s="336">
        <f>$I9/($F9*0.98)</f>
        <v>22.857142857142858</v>
      </c>
      <c r="K9" s="336">
        <f>I9*H9</f>
        <v>39200000</v>
      </c>
      <c r="L9" s="333">
        <f>IF(ISNA(VLOOKUP($B9,'[75]Rekap Realisasi Jan- Okt'!$A:$E,4,FALSE)),0,((VLOOKUP($B9,'[75]Rekap Realisasi Jan- Okt'!$A:$E,4,FALSE))))</f>
        <v>0</v>
      </c>
      <c r="M9" s="336">
        <f>$L9/($F9*0.98)</f>
        <v>0</v>
      </c>
      <c r="N9" s="333">
        <f>IF(ISNA(VLOOKUP($B9,'[75]Rekap Realisasi Jan- Okt'!$A:$E,5,FALSE)),0,((VLOOKUP($B9,'[75]Rekap Realisasi Jan- Okt'!$A:$E,5,FALSE))))</f>
        <v>0</v>
      </c>
      <c r="O9" s="333">
        <f>I9-L9</f>
        <v>392000</v>
      </c>
      <c r="P9" s="336">
        <f>$O9/($F9*0.98)</f>
        <v>22.857142857142858</v>
      </c>
      <c r="Q9" s="333">
        <f>K9-N9</f>
        <v>39200000</v>
      </c>
      <c r="R9" s="337">
        <v>0</v>
      </c>
      <c r="S9" s="337">
        <v>0</v>
      </c>
      <c r="T9" s="337">
        <v>1</v>
      </c>
      <c r="U9" s="337">
        <v>2</v>
      </c>
      <c r="V9" s="337">
        <v>1</v>
      </c>
      <c r="W9" s="337">
        <v>1</v>
      </c>
      <c r="X9" s="337">
        <v>2</v>
      </c>
      <c r="Y9" s="337">
        <v>2</v>
      </c>
      <c r="Z9" s="337">
        <v>2</v>
      </c>
      <c r="AA9" s="338">
        <f>SUM(R9:Y9)</f>
        <v>9</v>
      </c>
      <c r="AB9" s="337">
        <v>0</v>
      </c>
      <c r="AC9" s="337">
        <v>0</v>
      </c>
      <c r="AD9" s="337">
        <v>0</v>
      </c>
      <c r="AE9" s="337">
        <v>0</v>
      </c>
      <c r="AF9" s="337">
        <v>0</v>
      </c>
      <c r="AG9" s="337">
        <v>0</v>
      </c>
      <c r="AH9" s="337">
        <f>SUM(AB9:AG9)</f>
        <v>0</v>
      </c>
      <c r="AI9" s="341"/>
    </row>
    <row r="10" spans="1:36" s="340" customFormat="1" ht="32" x14ac:dyDescent="0.15">
      <c r="A10" s="330">
        <v>1</v>
      </c>
      <c r="B10" s="330">
        <v>11000171</v>
      </c>
      <c r="C10" s="331" t="s">
        <v>97</v>
      </c>
      <c r="D10" s="332" t="s">
        <v>236</v>
      </c>
      <c r="E10" s="333">
        <v>30</v>
      </c>
      <c r="F10" s="333">
        <v>18666</v>
      </c>
      <c r="G10" s="334" t="s">
        <v>56</v>
      </c>
      <c r="H10" s="335">
        <v>27062</v>
      </c>
      <c r="I10" s="336">
        <f>IF(ISNA(VLOOKUP($B10,'[74]Pesanan '!$A:$AE,28,FALSE)),0,((VLOOKUP($B10,'[74]Pesanan '!$A:$AE,28,FALSE))))</f>
        <v>1076273</v>
      </c>
      <c r="J10" s="336">
        <f t="shared" ref="J10:J16" si="0">$I10/($F10*0.98)</f>
        <v>58.836266747136015</v>
      </c>
      <c r="K10" s="336">
        <f>IF(ISNA(VLOOKUP($B10,'[74]Pesanan '!$A:$AE,29,FALSE)),0,((VLOOKUP($B10,'[74]Pesanan '!$A:$AE,29,FALSE))))</f>
        <v>29126099926</v>
      </c>
      <c r="L10" s="333">
        <f>IF(ISNA(VLOOKUP($B10,'[75]Rekap Realisasi Jan- Okt'!$A:$E,4,FALSE)),0,((VLOOKUP($B10,'[75]Rekap Realisasi Jan- Okt'!$A:$E,4,FALSE))))</f>
        <v>523629</v>
      </c>
      <c r="M10" s="336">
        <f>$L10/($F10*0.98)</f>
        <v>28.625056580009051</v>
      </c>
      <c r="N10" s="333">
        <f>IF(ISNA(VLOOKUP($B10,'[75]Rekap Realisasi Jan- Okt'!$A:$E,5,FALSE)),0,((VLOOKUP($B10,'[75]Rekap Realisasi Jan- Okt'!$A:$E,5,FALSE))))</f>
        <v>14170447998</v>
      </c>
      <c r="O10" s="333">
        <f t="shared" ref="O10:O16" si="1">I10-L10</f>
        <v>552644</v>
      </c>
      <c r="P10" s="336">
        <f>$O10/($F10*0.98)</f>
        <v>30.211210167126961</v>
      </c>
      <c r="Q10" s="333">
        <f t="shared" ref="Q10:Q16" si="2">K10-N10</f>
        <v>14955651928</v>
      </c>
      <c r="R10" s="337">
        <v>0</v>
      </c>
      <c r="S10" s="337">
        <v>0</v>
      </c>
      <c r="T10" s="337">
        <v>2</v>
      </c>
      <c r="U10" s="337">
        <v>6</v>
      </c>
      <c r="V10" s="337">
        <v>2</v>
      </c>
      <c r="W10" s="337">
        <v>4</v>
      </c>
      <c r="X10" s="337">
        <v>6</v>
      </c>
      <c r="Y10" s="337">
        <v>3</v>
      </c>
      <c r="Z10" s="337"/>
      <c r="AA10" s="338">
        <f>SUM(R10:Y10)</f>
        <v>23</v>
      </c>
      <c r="AB10" s="337">
        <v>12</v>
      </c>
      <c r="AC10" s="337">
        <v>10</v>
      </c>
      <c r="AD10" s="337">
        <v>0</v>
      </c>
      <c r="AE10" s="337">
        <v>0</v>
      </c>
      <c r="AF10" s="337">
        <v>0</v>
      </c>
      <c r="AG10" s="337">
        <v>1</v>
      </c>
      <c r="AH10" s="337">
        <f>SUM(AB10:AG10)</f>
        <v>23</v>
      </c>
      <c r="AI10" s="339" t="s">
        <v>722</v>
      </c>
    </row>
    <row r="11" spans="1:36" s="340" customFormat="1" ht="32" x14ac:dyDescent="0.15">
      <c r="A11" s="330">
        <v>2</v>
      </c>
      <c r="B11" s="330">
        <v>11000266</v>
      </c>
      <c r="C11" s="332" t="s">
        <v>166</v>
      </c>
      <c r="D11" s="332" t="s">
        <v>236</v>
      </c>
      <c r="E11" s="333">
        <v>50</v>
      </c>
      <c r="F11" s="333">
        <v>30000</v>
      </c>
      <c r="G11" s="334" t="s">
        <v>56</v>
      </c>
      <c r="H11" s="335">
        <v>6573</v>
      </c>
      <c r="I11" s="336">
        <f>IF(ISNA(VLOOKUP($B11,'[74]Pesanan '!$A:$AE,28,FALSE)),0,((VLOOKUP($B11,'[74]Pesanan '!$A:$AE,28,FALSE))))</f>
        <v>2259065</v>
      </c>
      <c r="J11" s="336">
        <f t="shared" si="0"/>
        <v>76.838945578231289</v>
      </c>
      <c r="K11" s="336">
        <f>IF(ISNA(VLOOKUP($B11,'[74]Pesanan '!$A:$AE,29,FALSE)),0,((VLOOKUP($B11,'[74]Pesanan '!$A:$AE,29,FALSE))))</f>
        <v>14848834245</v>
      </c>
      <c r="L11" s="333">
        <f>IF(ISNA(VLOOKUP($B11,'[75]Rekap Realisasi Jan- Okt'!$A:$E,4,FALSE)),0,((VLOOKUP($B11,'[75]Rekap Realisasi Jan- Okt'!$A:$E,4,FALSE))))</f>
        <v>1303748</v>
      </c>
      <c r="M11" s="336">
        <f t="shared" ref="M11:M15" si="3">$L11/($F11*0.98)</f>
        <v>44.345170068027208</v>
      </c>
      <c r="N11" s="333">
        <f>IF(ISNA(VLOOKUP($B11,'[75]Rekap Realisasi Jan- Okt'!$A:$E,5,FALSE)),0,((VLOOKUP($B11,'[75]Rekap Realisasi Jan- Okt'!$A:$E,5,FALSE))))</f>
        <v>8569535604</v>
      </c>
      <c r="O11" s="333">
        <f t="shared" si="1"/>
        <v>955317</v>
      </c>
      <c r="P11" s="336">
        <f t="shared" ref="P11:P16" si="4">$O11/($F11*0.98)</f>
        <v>32.493775510204081</v>
      </c>
      <c r="Q11" s="333">
        <f t="shared" si="2"/>
        <v>6279298641</v>
      </c>
      <c r="R11" s="337">
        <v>1</v>
      </c>
      <c r="S11" s="337">
        <v>2</v>
      </c>
      <c r="T11" s="337">
        <v>4</v>
      </c>
      <c r="U11" s="337">
        <v>4</v>
      </c>
      <c r="V11" s="337">
        <v>2</v>
      </c>
      <c r="W11" s="337">
        <v>2</v>
      </c>
      <c r="X11" s="337">
        <v>4</v>
      </c>
      <c r="Y11" s="337">
        <v>4</v>
      </c>
      <c r="Z11" s="337">
        <v>2</v>
      </c>
      <c r="AA11" s="338">
        <f>SUM(R11:Y11)</f>
        <v>23</v>
      </c>
      <c r="AB11" s="337">
        <v>0</v>
      </c>
      <c r="AC11" s="337">
        <v>10</v>
      </c>
      <c r="AD11" s="337">
        <v>5</v>
      </c>
      <c r="AE11" s="337">
        <v>0</v>
      </c>
      <c r="AF11" s="337">
        <v>8</v>
      </c>
      <c r="AG11" s="337">
        <v>2</v>
      </c>
      <c r="AH11" s="337">
        <f t="shared" ref="AH11:AH15" si="5">SUM(AB11:AG11)</f>
        <v>25</v>
      </c>
      <c r="AI11" s="339" t="s">
        <v>723</v>
      </c>
    </row>
    <row r="12" spans="1:36" s="340" customFormat="1" x14ac:dyDescent="0.15">
      <c r="A12" s="330">
        <f t="shared" ref="A12:A17" si="6">A11+1</f>
        <v>3</v>
      </c>
      <c r="B12" s="330">
        <v>11000793</v>
      </c>
      <c r="C12" s="332" t="s">
        <v>190</v>
      </c>
      <c r="D12" s="332" t="s">
        <v>236</v>
      </c>
      <c r="E12" s="333">
        <v>100</v>
      </c>
      <c r="F12" s="333">
        <v>5451</v>
      </c>
      <c r="G12" s="334" t="s">
        <v>56</v>
      </c>
      <c r="H12" s="335">
        <v>14667</v>
      </c>
      <c r="I12" s="336">
        <v>983642</v>
      </c>
      <c r="J12" s="336">
        <f t="shared" si="0"/>
        <v>184.13434718961884</v>
      </c>
      <c r="K12" s="336">
        <v>14427077214</v>
      </c>
      <c r="L12" s="333">
        <v>736125</v>
      </c>
      <c r="M12" s="336">
        <f t="shared" si="3"/>
        <v>137.8000292026552</v>
      </c>
      <c r="N12" s="333">
        <v>10796745375</v>
      </c>
      <c r="O12" s="333">
        <f>41*0.98*F12</f>
        <v>219021.18</v>
      </c>
      <c r="P12" s="336">
        <f>$O12/($F12*0.98)</f>
        <v>41</v>
      </c>
      <c r="Q12" s="333">
        <f t="shared" si="2"/>
        <v>3630331839</v>
      </c>
      <c r="R12" s="337">
        <v>0</v>
      </c>
      <c r="S12" s="337">
        <v>0</v>
      </c>
      <c r="T12" s="337">
        <v>10</v>
      </c>
      <c r="U12" s="337">
        <v>10</v>
      </c>
      <c r="V12" s="337">
        <v>0</v>
      </c>
      <c r="W12" s="337">
        <v>10</v>
      </c>
      <c r="X12" s="337">
        <v>11</v>
      </c>
      <c r="Y12" s="337">
        <v>0</v>
      </c>
      <c r="Z12" s="337">
        <v>0</v>
      </c>
      <c r="AA12" s="338">
        <f>SUM(R12:Y12)</f>
        <v>41</v>
      </c>
      <c r="AB12" s="337">
        <v>0</v>
      </c>
      <c r="AC12" s="337">
        <v>40</v>
      </c>
      <c r="AD12" s="337">
        <v>0</v>
      </c>
      <c r="AE12" s="337">
        <v>0</v>
      </c>
      <c r="AF12" s="337">
        <v>0</v>
      </c>
      <c r="AG12" s="337">
        <v>1</v>
      </c>
      <c r="AH12" s="337">
        <f t="shared" si="5"/>
        <v>41</v>
      </c>
      <c r="AI12" s="341" t="s">
        <v>724</v>
      </c>
    </row>
    <row r="13" spans="1:36" s="344" customFormat="1" x14ac:dyDescent="0.15">
      <c r="A13" s="330">
        <f t="shared" si="6"/>
        <v>4</v>
      </c>
      <c r="B13" s="330">
        <v>11000793</v>
      </c>
      <c r="C13" s="332" t="s">
        <v>190</v>
      </c>
      <c r="D13" s="332" t="s">
        <v>236</v>
      </c>
      <c r="E13" s="333">
        <v>100</v>
      </c>
      <c r="F13" s="333">
        <v>7368</v>
      </c>
      <c r="G13" s="334" t="s">
        <v>56</v>
      </c>
      <c r="H13" s="335">
        <v>14667</v>
      </c>
      <c r="I13" s="336">
        <v>780000</v>
      </c>
      <c r="J13" s="336">
        <f t="shared" si="0"/>
        <v>108.02366549225555</v>
      </c>
      <c r="K13" s="336">
        <v>11440260000</v>
      </c>
      <c r="L13" s="336">
        <v>499346</v>
      </c>
      <c r="M13" s="336">
        <f t="shared" si="3"/>
        <v>69.155365729353633</v>
      </c>
      <c r="N13" s="342">
        <v>7323907782</v>
      </c>
      <c r="O13" s="333">
        <f>43*F13*0.98</f>
        <v>310487.52</v>
      </c>
      <c r="P13" s="336">
        <f>$O13/($F13*0.98)</f>
        <v>43.000000000000007</v>
      </c>
      <c r="Q13" s="333">
        <f t="shared" si="2"/>
        <v>4116352218</v>
      </c>
      <c r="R13" s="343">
        <v>9</v>
      </c>
      <c r="S13" s="343">
        <v>9</v>
      </c>
      <c r="T13" s="343">
        <v>9</v>
      </c>
      <c r="U13" s="343">
        <v>9</v>
      </c>
      <c r="V13" s="343">
        <v>3</v>
      </c>
      <c r="W13" s="343">
        <v>3</v>
      </c>
      <c r="X13" s="337">
        <v>0</v>
      </c>
      <c r="Y13" s="337">
        <v>0</v>
      </c>
      <c r="Z13" s="337">
        <v>0</v>
      </c>
      <c r="AA13" s="338">
        <f t="shared" ref="AA13:AA15" si="7">SUM(R13:Y13)</f>
        <v>42</v>
      </c>
      <c r="AB13" s="337">
        <v>0</v>
      </c>
      <c r="AC13" s="337">
        <v>0</v>
      </c>
      <c r="AD13" s="337">
        <v>8</v>
      </c>
      <c r="AE13" s="337">
        <v>11</v>
      </c>
      <c r="AF13" s="337">
        <v>7</v>
      </c>
      <c r="AG13" s="337">
        <v>0</v>
      </c>
      <c r="AH13" s="337">
        <f>SUM(AB13:AG13)</f>
        <v>26</v>
      </c>
      <c r="AI13" s="341" t="s">
        <v>744</v>
      </c>
    </row>
    <row r="14" spans="1:36" s="344" customFormat="1" x14ac:dyDescent="0.15">
      <c r="A14" s="330">
        <f>A9+1</f>
        <v>6</v>
      </c>
      <c r="B14" s="332">
        <v>11000112</v>
      </c>
      <c r="C14" s="332" t="s">
        <v>595</v>
      </c>
      <c r="D14" s="331" t="s">
        <v>559</v>
      </c>
      <c r="E14" s="336">
        <v>100</v>
      </c>
      <c r="F14" s="333">
        <v>5000</v>
      </c>
      <c r="G14" s="334" t="s">
        <v>252</v>
      </c>
      <c r="H14" s="335">
        <f>K14/I14</f>
        <v>48968</v>
      </c>
      <c r="I14" s="336">
        <f>IF(ISNA(VLOOKUP($B14,'[74]Pesanan '!$A:$AE,28,FALSE)),0,((VLOOKUP($B14,'[74]Pesanan '!$A:$AE,28,FALSE))))</f>
        <v>39200</v>
      </c>
      <c r="J14" s="336">
        <f t="shared" si="0"/>
        <v>8</v>
      </c>
      <c r="K14" s="336">
        <f>IF(ISNA(VLOOKUP($B14,'[74]Pesanan '!$A:$AE,29,FALSE)),0,((VLOOKUP($B14,'[74]Pesanan '!$A:$AE,29,FALSE))))</f>
        <v>1919545600</v>
      </c>
      <c r="L14" s="333">
        <f>IF(ISNA(VLOOKUP($B14,'[75]Rekap Realisasi Jan- Okt'!$A:$E,4,FALSE)),0,((VLOOKUP($B14,'[75]Rekap Realisasi Jan- Okt'!$A:$E,4,FALSE))))</f>
        <v>11863</v>
      </c>
      <c r="M14" s="336">
        <f t="shared" si="3"/>
        <v>2.4210204081632654</v>
      </c>
      <c r="N14" s="333">
        <f>IF(ISNA(VLOOKUP($B14,'[75]Rekap Realisasi Jan- Okt'!$A:$E,5,FALSE)),0,((VLOOKUP($B14,'[75]Rekap Realisasi Jan- Okt'!$A:$E,5,FALSE))))</f>
        <v>580907384</v>
      </c>
      <c r="O14" s="333">
        <f t="shared" si="1"/>
        <v>27337</v>
      </c>
      <c r="P14" s="336">
        <f t="shared" si="4"/>
        <v>5.5789795918367346</v>
      </c>
      <c r="Q14" s="333">
        <f t="shared" si="2"/>
        <v>1338638216</v>
      </c>
      <c r="R14" s="337">
        <v>0</v>
      </c>
      <c r="S14" s="337">
        <v>0</v>
      </c>
      <c r="T14" s="337">
        <v>1</v>
      </c>
      <c r="U14" s="337">
        <v>0</v>
      </c>
      <c r="V14" s="337">
        <v>0</v>
      </c>
      <c r="W14" s="337">
        <v>2</v>
      </c>
      <c r="X14" s="337">
        <v>2</v>
      </c>
      <c r="Y14" s="337">
        <v>1</v>
      </c>
      <c r="Z14" s="337">
        <v>0</v>
      </c>
      <c r="AA14" s="338">
        <f t="shared" si="7"/>
        <v>6</v>
      </c>
      <c r="AB14" s="337">
        <v>0</v>
      </c>
      <c r="AC14" s="337">
        <v>1</v>
      </c>
      <c r="AD14" s="337">
        <v>0</v>
      </c>
      <c r="AE14" s="337">
        <v>0</v>
      </c>
      <c r="AF14" s="337">
        <v>0</v>
      </c>
      <c r="AG14" s="337">
        <v>0</v>
      </c>
      <c r="AH14" s="337">
        <f t="shared" si="5"/>
        <v>1</v>
      </c>
      <c r="AI14" s="341" t="s">
        <v>725</v>
      </c>
    </row>
    <row r="15" spans="1:36" s="344" customFormat="1" x14ac:dyDescent="0.15">
      <c r="A15" s="330">
        <f t="shared" si="6"/>
        <v>7</v>
      </c>
      <c r="B15" s="332">
        <v>11000113</v>
      </c>
      <c r="C15" s="332" t="s">
        <v>599</v>
      </c>
      <c r="D15" s="331" t="s">
        <v>559</v>
      </c>
      <c r="E15" s="336">
        <v>100</v>
      </c>
      <c r="F15" s="333">
        <v>5000</v>
      </c>
      <c r="G15" s="334" t="s">
        <v>252</v>
      </c>
      <c r="H15" s="335">
        <f>K15/I15</f>
        <v>49074</v>
      </c>
      <c r="I15" s="336">
        <f>IF(ISNA(VLOOKUP($B15,'[74]Pesanan '!$A:$AE,28,FALSE)),0,((VLOOKUP($B15,'[74]Pesanan '!$A:$AE,28,FALSE))))</f>
        <v>391020</v>
      </c>
      <c r="J15" s="336">
        <f t="shared" si="0"/>
        <v>79.8</v>
      </c>
      <c r="K15" s="336">
        <f>IF(ISNA(VLOOKUP($B15,'[74]Pesanan '!$A:$AE,29,FALSE)),0,((VLOOKUP($B15,'[74]Pesanan '!$A:$AE,29,FALSE))))</f>
        <v>19188915480</v>
      </c>
      <c r="L15" s="333">
        <f>IF(ISNA(VLOOKUP($B15,'[75]Rekap Realisasi Jan- Okt'!$A:$E,4,FALSE)),0,((VLOOKUP($B15,'[75]Rekap Realisasi Jan- Okt'!$A:$E,4,FALSE))))</f>
        <v>31608</v>
      </c>
      <c r="M15" s="336">
        <f t="shared" si="3"/>
        <v>6.4506122448979593</v>
      </c>
      <c r="N15" s="333">
        <f>IF(ISNA(VLOOKUP($B15,'[75]Rekap Realisasi Jan- Okt'!$A:$E,5,FALSE)),0,((VLOOKUP($B15,'[75]Rekap Realisasi Jan- Okt'!$A:$E,5,FALSE))))</f>
        <v>1551130992</v>
      </c>
      <c r="O15" s="333">
        <f t="shared" si="1"/>
        <v>359412</v>
      </c>
      <c r="P15" s="336">
        <f t="shared" si="4"/>
        <v>73.349387755102043</v>
      </c>
      <c r="Q15" s="333">
        <f t="shared" si="2"/>
        <v>17637784488</v>
      </c>
      <c r="R15" s="337">
        <v>5</v>
      </c>
      <c r="S15" s="337">
        <v>5</v>
      </c>
      <c r="T15" s="337">
        <v>10</v>
      </c>
      <c r="U15" s="337">
        <v>10</v>
      </c>
      <c r="V15" s="337">
        <v>5</v>
      </c>
      <c r="W15" s="337">
        <v>5</v>
      </c>
      <c r="X15" s="337">
        <v>10</v>
      </c>
      <c r="Y15" s="337">
        <v>10</v>
      </c>
      <c r="Z15" s="337">
        <v>3</v>
      </c>
      <c r="AA15" s="338">
        <f t="shared" si="7"/>
        <v>60</v>
      </c>
      <c r="AB15" s="337">
        <v>48</v>
      </c>
      <c r="AC15" s="337">
        <v>17</v>
      </c>
      <c r="AD15" s="337">
        <v>0</v>
      </c>
      <c r="AE15" s="337">
        <v>0</v>
      </c>
      <c r="AF15" s="337">
        <v>0</v>
      </c>
      <c r="AG15" s="337">
        <v>0</v>
      </c>
      <c r="AH15" s="337">
        <f t="shared" si="5"/>
        <v>65</v>
      </c>
      <c r="AI15" s="341" t="s">
        <v>726</v>
      </c>
    </row>
    <row r="16" spans="1:36" s="344" customFormat="1" x14ac:dyDescent="0.15">
      <c r="A16" s="345">
        <f t="shared" si="6"/>
        <v>8</v>
      </c>
      <c r="B16" s="346">
        <v>11000485</v>
      </c>
      <c r="C16" s="347" t="s">
        <v>178</v>
      </c>
      <c r="D16" s="347" t="s">
        <v>236</v>
      </c>
      <c r="E16" s="348">
        <v>100</v>
      </c>
      <c r="F16" s="348">
        <v>28000</v>
      </c>
      <c r="G16" s="349" t="s">
        <v>56</v>
      </c>
      <c r="H16" s="350">
        <v>11492</v>
      </c>
      <c r="I16" s="351">
        <f>IF(ISNA(VLOOKUP($B16,'[74]Pesanan '!$A:$AE,28,FALSE)),0,((VLOOKUP($B16,'[74]Pesanan '!$A:$AE,28,FALSE))))</f>
        <v>114109</v>
      </c>
      <c r="J16" s="351">
        <f t="shared" si="0"/>
        <v>4.158491253644315</v>
      </c>
      <c r="K16" s="351">
        <f>IF(ISNA(VLOOKUP($B16,'[74]Pesanan '!$A:$AE,29,FALSE)),0,((VLOOKUP($B16,'[74]Pesanan '!$A:$AE,29,FALSE))))</f>
        <v>1311340628</v>
      </c>
      <c r="L16" s="348">
        <f>IF(ISNA(VLOOKUP($B16,'[75]Rekap Realisasi Jan- Okt'!$A:$E,4,FALSE)),0,((VLOOKUP($B16,'[75]Rekap Realisasi Jan- Okt'!$A:$E,4,FALSE))))</f>
        <v>0</v>
      </c>
      <c r="M16" s="348"/>
      <c r="N16" s="348">
        <f>IF(ISNA(VLOOKUP($B16,'[75]Rekap Realisasi Jan- Okt'!$A:$E,5,FALSE)),0,((VLOOKUP($B16,'[75]Rekap Realisasi Jan- Okt'!$A:$E,5,FALSE))))</f>
        <v>0</v>
      </c>
      <c r="O16" s="352">
        <f t="shared" si="1"/>
        <v>114109</v>
      </c>
      <c r="P16" s="351">
        <f t="shared" si="4"/>
        <v>4.158491253644315</v>
      </c>
      <c r="Q16" s="352">
        <f t="shared" si="2"/>
        <v>1311340628</v>
      </c>
      <c r="R16" s="353">
        <v>0</v>
      </c>
      <c r="S16" s="353">
        <v>0</v>
      </c>
      <c r="T16" s="353">
        <v>2</v>
      </c>
      <c r="U16" s="353">
        <v>2</v>
      </c>
      <c r="V16" s="353">
        <v>0</v>
      </c>
      <c r="W16" s="353">
        <v>0</v>
      </c>
      <c r="X16" s="353">
        <v>0</v>
      </c>
      <c r="Y16" s="353">
        <v>0</v>
      </c>
      <c r="Z16" s="353">
        <v>0</v>
      </c>
      <c r="AA16" s="354">
        <f t="shared" ref="AA16" si="8">SUM(R16:Y16)</f>
        <v>4</v>
      </c>
      <c r="AB16" s="353">
        <v>0</v>
      </c>
      <c r="AC16" s="353">
        <v>0</v>
      </c>
      <c r="AD16" s="353">
        <v>4</v>
      </c>
      <c r="AE16" s="353">
        <v>0</v>
      </c>
      <c r="AF16" s="353">
        <v>0</v>
      </c>
      <c r="AG16" s="353">
        <v>0</v>
      </c>
      <c r="AH16" s="353">
        <f t="shared" ref="AH16" si="9">SUM(AB16:AG16)</f>
        <v>4</v>
      </c>
      <c r="AI16" s="355"/>
    </row>
    <row r="17" spans="1:35" s="344" customFormat="1" x14ac:dyDescent="0.15">
      <c r="A17" s="237">
        <f t="shared" si="6"/>
        <v>9</v>
      </c>
      <c r="B17" s="257">
        <v>11000487</v>
      </c>
      <c r="C17" s="287" t="s">
        <v>444</v>
      </c>
      <c r="D17" s="259" t="s">
        <v>236</v>
      </c>
      <c r="E17" s="260">
        <v>100</v>
      </c>
      <c r="F17" s="260">
        <v>10000</v>
      </c>
      <c r="G17" s="395" t="s">
        <v>824</v>
      </c>
      <c r="H17" s="396"/>
      <c r="I17" s="243">
        <f>IF(ISNA(VLOOKUP($B17,'[74]Pesanan '!$A:$AE,28,FALSE)),0,((VLOOKUP($B17,'[74]Pesanan '!$A:$AE,28,FALSE))))</f>
        <v>274694</v>
      </c>
      <c r="J17" s="243">
        <f t="shared" ref="J17" si="10">I17/($F17*0.98)</f>
        <v>28.03</v>
      </c>
      <c r="K17" s="243">
        <f>IF(ISNA(VLOOKUP($B17,'[74]Pesanan '!$A:$AE,29,FALSE)),0,((VLOOKUP($B17,'[74]Pesanan '!$A:$AE,29,FALSE))))</f>
        <v>3806160064</v>
      </c>
      <c r="L17" s="243">
        <f>IF(ISNA(VLOOKUP($B17,'[75]Rekap Realisasi Jan- Okt'!$A:$E,4,FALSE)),0,((VLOOKUP($B17,'[75]Rekap Realisasi Jan- Okt'!$A:$E,4,FALSE))))</f>
        <v>89440</v>
      </c>
      <c r="M17" s="243">
        <f t="shared" ref="M17" si="11">L17/($F17*0.98)</f>
        <v>9.1265306122448973</v>
      </c>
      <c r="N17" s="243">
        <f>IF(ISNA(VLOOKUP($B17,'[75]Rekap Realisasi Jan- Okt'!$A:$E,5,FALSE)),0,((VLOOKUP($B17,'[75]Rekap Realisasi Jan- Okt'!$A:$E,5,FALSE))))</f>
        <v>1239280640</v>
      </c>
      <c r="O17" s="397"/>
      <c r="P17" s="398">
        <f>J17-M17</f>
        <v>18.903469387755102</v>
      </c>
      <c r="Q17" s="397"/>
      <c r="R17" s="399"/>
      <c r="S17" s="399"/>
      <c r="T17" s="399">
        <v>1</v>
      </c>
      <c r="U17" s="399">
        <v>2</v>
      </c>
      <c r="V17" s="399"/>
      <c r="W17" s="399">
        <v>1</v>
      </c>
      <c r="X17" s="399">
        <v>2</v>
      </c>
      <c r="Y17" s="399">
        <v>1</v>
      </c>
      <c r="Z17" s="399"/>
      <c r="AA17" s="400">
        <f>SUM(R17:Y17)</f>
        <v>7</v>
      </c>
      <c r="AB17" s="399"/>
      <c r="AC17" s="399"/>
      <c r="AD17" s="399"/>
      <c r="AE17" s="399"/>
      <c r="AF17" s="399"/>
      <c r="AG17" s="399"/>
      <c r="AH17" s="399"/>
      <c r="AI17" s="401"/>
    </row>
    <row r="18" spans="1:35" s="344" customFormat="1" x14ac:dyDescent="0.15">
      <c r="A18" s="356"/>
      <c r="B18" s="357"/>
      <c r="C18" s="357"/>
      <c r="D18" s="358"/>
      <c r="E18" s="359"/>
      <c r="F18" s="360"/>
      <c r="G18" s="361"/>
      <c r="H18" s="362"/>
      <c r="I18" s="359"/>
      <c r="J18" s="359"/>
      <c r="K18" s="359"/>
      <c r="L18" s="360"/>
      <c r="M18" s="359"/>
      <c r="N18" s="360"/>
      <c r="O18" s="360"/>
      <c r="P18" s="359"/>
      <c r="Q18" s="360"/>
      <c r="R18" s="363"/>
      <c r="S18" s="363"/>
      <c r="T18" s="363"/>
      <c r="U18" s="363"/>
      <c r="V18" s="363"/>
      <c r="W18" s="363"/>
      <c r="X18" s="363"/>
      <c r="Y18" s="363"/>
      <c r="Z18" s="363"/>
      <c r="AA18" s="364"/>
      <c r="AB18" s="363"/>
      <c r="AC18" s="363"/>
      <c r="AD18" s="363"/>
      <c r="AE18" s="363"/>
      <c r="AF18" s="363"/>
      <c r="AG18" s="363"/>
      <c r="AH18" s="363"/>
      <c r="AI18" s="340"/>
    </row>
    <row r="19" spans="1:35" ht="16" x14ac:dyDescent="0.2">
      <c r="C19" s="365"/>
      <c r="D19" s="366"/>
      <c r="E19" s="366"/>
      <c r="F19" s="365"/>
      <c r="G19" s="365"/>
      <c r="H19" s="365"/>
      <c r="I19" s="367"/>
      <c r="J19" s="367"/>
      <c r="K19" s="368"/>
    </row>
    <row r="20" spans="1:35" ht="18" hidden="1" x14ac:dyDescent="0.2">
      <c r="C20" s="370" t="s">
        <v>727</v>
      </c>
      <c r="D20" s="366"/>
      <c r="E20" s="366"/>
      <c r="F20" s="365"/>
      <c r="G20" s="365"/>
      <c r="H20" s="365"/>
      <c r="I20" s="365"/>
      <c r="J20" s="365"/>
      <c r="K20" s="367"/>
      <c r="Q20" s="371"/>
      <c r="R20" s="372"/>
    </row>
    <row r="21" spans="1:35" ht="16" hidden="1" x14ac:dyDescent="0.2">
      <c r="C21" s="373" t="s">
        <v>728</v>
      </c>
      <c r="D21" s="366"/>
      <c r="E21" s="366"/>
      <c r="F21" s="365"/>
      <c r="G21" s="365"/>
      <c r="H21" s="365"/>
      <c r="I21" s="365"/>
      <c r="J21" s="365"/>
      <c r="K21" s="374"/>
    </row>
    <row r="22" spans="1:35" ht="16" hidden="1" x14ac:dyDescent="0.2">
      <c r="C22" s="365" t="s">
        <v>729</v>
      </c>
      <c r="D22" s="366"/>
      <c r="E22" s="366"/>
      <c r="F22" s="446" t="s">
        <v>730</v>
      </c>
      <c r="G22" s="365"/>
      <c r="H22" s="365"/>
      <c r="I22" s="365"/>
      <c r="J22" s="365"/>
      <c r="K22" s="375"/>
    </row>
    <row r="23" spans="1:35" ht="16" hidden="1" x14ac:dyDescent="0.2">
      <c r="C23" s="365" t="s">
        <v>731</v>
      </c>
      <c r="D23" s="366"/>
      <c r="E23" s="366"/>
      <c r="F23" s="446"/>
      <c r="G23" s="365"/>
      <c r="H23" s="365"/>
      <c r="I23" s="365"/>
      <c r="J23" s="365"/>
      <c r="K23" s="365"/>
    </row>
    <row r="24" spans="1:35" ht="16" hidden="1" x14ac:dyDescent="0.2">
      <c r="C24" s="376" t="s">
        <v>732</v>
      </c>
      <c r="D24" s="366"/>
      <c r="E24" s="366"/>
      <c r="F24" s="446"/>
      <c r="G24" s="365"/>
      <c r="H24" s="365"/>
      <c r="I24" s="365"/>
      <c r="J24" s="365"/>
      <c r="K24" s="365"/>
    </row>
    <row r="25" spans="1:35" ht="16" hidden="1" x14ac:dyDescent="0.2">
      <c r="C25" s="365" t="s">
        <v>733</v>
      </c>
      <c r="D25" s="366"/>
      <c r="E25" s="366"/>
      <c r="F25" s="365" t="s">
        <v>734</v>
      </c>
      <c r="G25" s="365"/>
      <c r="H25" s="365"/>
      <c r="I25" s="365"/>
      <c r="J25" s="365"/>
      <c r="K25" s="365"/>
    </row>
    <row r="26" spans="1:35" ht="16" hidden="1" x14ac:dyDescent="0.2">
      <c r="C26" s="365"/>
      <c r="D26" s="366"/>
      <c r="E26" s="366"/>
      <c r="F26" s="365"/>
      <c r="G26" s="365"/>
      <c r="H26" s="365"/>
      <c r="I26" s="365"/>
      <c r="J26" s="365"/>
      <c r="K26" s="365"/>
    </row>
    <row r="27" spans="1:35" ht="16" hidden="1" x14ac:dyDescent="0.2">
      <c r="C27" s="373" t="s">
        <v>735</v>
      </c>
      <c r="D27" s="366"/>
      <c r="E27" s="366"/>
      <c r="F27" s="365"/>
      <c r="G27" s="365"/>
      <c r="H27" s="365"/>
      <c r="I27" s="365"/>
      <c r="J27" s="365"/>
      <c r="K27" s="365"/>
    </row>
    <row r="28" spans="1:35" ht="16" hidden="1" x14ac:dyDescent="0.2">
      <c r="C28" s="376" t="s">
        <v>736</v>
      </c>
      <c r="D28" s="366"/>
      <c r="E28" s="366"/>
      <c r="F28" s="365" t="s">
        <v>737</v>
      </c>
      <c r="G28" s="365"/>
      <c r="H28" s="365"/>
      <c r="I28" s="365"/>
      <c r="J28" s="365"/>
      <c r="K28" s="365"/>
    </row>
    <row r="29" spans="1:35" ht="16" hidden="1" x14ac:dyDescent="0.2">
      <c r="C29" s="365" t="s">
        <v>733</v>
      </c>
      <c r="D29" s="366"/>
      <c r="E29" s="366"/>
      <c r="F29" s="365" t="s">
        <v>734</v>
      </c>
      <c r="G29" s="365"/>
      <c r="H29" s="365"/>
      <c r="I29" s="365"/>
      <c r="J29" s="365"/>
      <c r="K29" s="365"/>
    </row>
    <row r="30" spans="1:35" ht="16" hidden="1" x14ac:dyDescent="0.2">
      <c r="C30" s="365"/>
      <c r="D30" s="366"/>
      <c r="E30" s="366"/>
      <c r="F30" s="365"/>
      <c r="G30" s="365"/>
      <c r="H30" s="365"/>
      <c r="I30" s="365"/>
      <c r="J30" s="365"/>
      <c r="K30" s="365"/>
    </row>
    <row r="31" spans="1:35" ht="16" hidden="1" x14ac:dyDescent="0.2">
      <c r="C31" s="373" t="s">
        <v>738</v>
      </c>
      <c r="D31" s="366"/>
      <c r="E31" s="366"/>
      <c r="F31" s="365"/>
      <c r="G31" s="365"/>
      <c r="H31" s="365"/>
      <c r="I31" s="365"/>
      <c r="J31" s="365"/>
      <c r="K31" s="365"/>
    </row>
    <row r="32" spans="1:35" ht="16" hidden="1" x14ac:dyDescent="0.2">
      <c r="C32" s="365" t="s">
        <v>739</v>
      </c>
      <c r="D32" s="366"/>
      <c r="E32" s="366"/>
      <c r="F32" s="365" t="s">
        <v>740</v>
      </c>
      <c r="G32" s="365"/>
      <c r="H32" s="365"/>
      <c r="I32" s="365"/>
      <c r="J32" s="365"/>
      <c r="K32" s="365"/>
    </row>
    <row r="33" spans="1:36" s="369" customFormat="1" ht="16" hidden="1" x14ac:dyDescent="0.2">
      <c r="A33" s="311"/>
      <c r="B33" s="311"/>
      <c r="C33" s="365" t="s">
        <v>741</v>
      </c>
      <c r="D33" s="366"/>
      <c r="E33" s="366"/>
      <c r="F33" s="365"/>
      <c r="G33" s="365"/>
      <c r="H33" s="365"/>
      <c r="I33" s="365"/>
      <c r="J33" s="365"/>
      <c r="K33" s="365"/>
      <c r="R33" s="311"/>
      <c r="S33" s="311"/>
      <c r="T33" s="311"/>
      <c r="U33" s="311"/>
      <c r="V33" s="311"/>
      <c r="W33" s="311"/>
      <c r="X33" s="311"/>
      <c r="Y33" s="311"/>
      <c r="Z33" s="311"/>
      <c r="AA33" s="311"/>
      <c r="AB33" s="311"/>
      <c r="AC33" s="311"/>
      <c r="AD33" s="311"/>
      <c r="AE33" s="311"/>
      <c r="AF33" s="311"/>
      <c r="AG33" s="311"/>
      <c r="AH33" s="311"/>
      <c r="AI33" s="311"/>
      <c r="AJ33" s="311"/>
    </row>
    <row r="34" spans="1:36" s="369" customFormat="1" ht="16" hidden="1" x14ac:dyDescent="0.2">
      <c r="A34" s="311"/>
      <c r="B34" s="311"/>
      <c r="C34" s="365" t="s">
        <v>742</v>
      </c>
      <c r="D34" s="366"/>
      <c r="E34" s="366"/>
      <c r="F34" s="365"/>
      <c r="G34" s="365"/>
      <c r="H34" s="365"/>
      <c r="I34" s="365"/>
      <c r="J34" s="365"/>
      <c r="K34" s="365"/>
      <c r="R34" s="311"/>
      <c r="S34" s="311"/>
      <c r="T34" s="311"/>
      <c r="U34" s="311"/>
      <c r="V34" s="311"/>
      <c r="W34" s="311"/>
      <c r="X34" s="311"/>
      <c r="Y34" s="311"/>
      <c r="Z34" s="311"/>
      <c r="AA34" s="311"/>
      <c r="AB34" s="311"/>
      <c r="AC34" s="311"/>
      <c r="AD34" s="311"/>
      <c r="AE34" s="311"/>
      <c r="AF34" s="311"/>
      <c r="AG34" s="311"/>
      <c r="AH34" s="311"/>
      <c r="AI34" s="311"/>
      <c r="AJ34" s="311"/>
    </row>
    <row r="35" spans="1:36" s="369" customFormat="1" ht="16" hidden="1" x14ac:dyDescent="0.2">
      <c r="A35" s="311"/>
      <c r="B35" s="311"/>
      <c r="C35" s="365" t="s">
        <v>733</v>
      </c>
      <c r="D35" s="366"/>
      <c r="E35" s="366"/>
      <c r="F35" s="365" t="s">
        <v>743</v>
      </c>
      <c r="G35" s="365"/>
      <c r="H35" s="365"/>
      <c r="I35" s="365"/>
      <c r="J35" s="365"/>
      <c r="K35" s="365"/>
      <c r="R35" s="311"/>
      <c r="S35" s="311"/>
      <c r="T35" s="311"/>
      <c r="U35" s="311"/>
      <c r="V35" s="311"/>
      <c r="W35" s="311"/>
      <c r="X35" s="311"/>
      <c r="Y35" s="311"/>
      <c r="Z35" s="311"/>
      <c r="AA35" s="311"/>
      <c r="AB35" s="311"/>
      <c r="AC35" s="311"/>
      <c r="AD35" s="311"/>
      <c r="AE35" s="311"/>
      <c r="AF35" s="311"/>
      <c r="AG35" s="311"/>
      <c r="AH35" s="311"/>
      <c r="AI35" s="311"/>
      <c r="AJ35" s="311"/>
    </row>
    <row r="36" spans="1:36" s="369" customFormat="1" ht="16" hidden="1" x14ac:dyDescent="0.2">
      <c r="A36" s="311"/>
      <c r="B36" s="311"/>
      <c r="C36" s="365"/>
      <c r="D36" s="366"/>
      <c r="E36" s="366"/>
      <c r="F36" s="365"/>
      <c r="G36" s="365"/>
      <c r="H36" s="365"/>
      <c r="I36" s="365"/>
      <c r="J36" s="365"/>
      <c r="K36" s="365"/>
      <c r="R36" s="311"/>
      <c r="S36" s="311"/>
      <c r="T36" s="311"/>
      <c r="U36" s="311"/>
      <c r="V36" s="311"/>
      <c r="W36" s="311"/>
      <c r="X36" s="311"/>
      <c r="Y36" s="311"/>
      <c r="Z36" s="311"/>
      <c r="AA36" s="311"/>
      <c r="AB36" s="311"/>
      <c r="AC36" s="311"/>
      <c r="AD36" s="311"/>
      <c r="AE36" s="311"/>
      <c r="AF36" s="311"/>
      <c r="AG36" s="311"/>
      <c r="AH36" s="311"/>
      <c r="AI36" s="311"/>
      <c r="AJ36" s="311"/>
    </row>
    <row r="37" spans="1:36" s="369" customFormat="1" ht="16" x14ac:dyDescent="0.2">
      <c r="A37" s="311"/>
      <c r="B37" s="311"/>
      <c r="C37" s="365"/>
      <c r="D37" s="366"/>
      <c r="E37" s="366"/>
      <c r="F37" s="365"/>
      <c r="G37" s="365"/>
      <c r="H37" s="365"/>
      <c r="I37" s="365"/>
      <c r="J37" s="365"/>
      <c r="K37" s="365"/>
      <c r="R37" s="311"/>
      <c r="S37" s="311"/>
      <c r="T37" s="311"/>
      <c r="U37" s="311"/>
      <c r="V37" s="311"/>
      <c r="W37" s="311"/>
      <c r="X37" s="311"/>
      <c r="Y37" s="311"/>
      <c r="Z37" s="311"/>
      <c r="AA37" s="311"/>
      <c r="AB37" s="311"/>
      <c r="AC37" s="311"/>
      <c r="AD37" s="311"/>
      <c r="AE37" s="311"/>
      <c r="AF37" s="311"/>
      <c r="AG37" s="311"/>
      <c r="AH37" s="311"/>
      <c r="AI37" s="311"/>
      <c r="AJ37" s="311"/>
    </row>
    <row r="38" spans="1:36" s="369" customFormat="1" ht="16" x14ac:dyDescent="0.2">
      <c r="A38" s="311"/>
      <c r="B38" s="311"/>
      <c r="C38" s="365"/>
      <c r="D38" s="366"/>
      <c r="E38" s="366"/>
      <c r="F38" s="365"/>
      <c r="G38" s="365"/>
      <c r="H38" s="365"/>
      <c r="I38" s="365"/>
      <c r="J38" s="365"/>
      <c r="K38" s="365"/>
      <c r="R38" s="311"/>
      <c r="S38" s="311"/>
      <c r="T38" s="311"/>
      <c r="U38" s="311"/>
      <c r="V38" s="311"/>
      <c r="W38" s="311"/>
      <c r="X38" s="311"/>
      <c r="Y38" s="311"/>
      <c r="Z38" s="311"/>
      <c r="AA38" s="311"/>
      <c r="AB38" s="311"/>
      <c r="AC38" s="311"/>
      <c r="AD38" s="311"/>
      <c r="AE38" s="311"/>
      <c r="AF38" s="311"/>
      <c r="AG38" s="311"/>
      <c r="AH38" s="311"/>
      <c r="AI38" s="311"/>
      <c r="AJ38" s="311"/>
    </row>
    <row r="39" spans="1:36" s="369" customFormat="1" ht="16" x14ac:dyDescent="0.2">
      <c r="A39" s="311"/>
      <c r="B39" s="311"/>
      <c r="C39" s="365"/>
      <c r="D39" s="366"/>
      <c r="E39" s="366"/>
      <c r="F39" s="365"/>
      <c r="G39" s="365"/>
      <c r="H39" s="365"/>
      <c r="I39" s="365"/>
      <c r="J39" s="365"/>
      <c r="K39" s="365"/>
      <c r="R39" s="311"/>
      <c r="S39" s="311"/>
      <c r="T39" s="311"/>
      <c r="U39" s="311"/>
      <c r="V39" s="311"/>
      <c r="W39" s="311"/>
      <c r="X39" s="311"/>
      <c r="Y39" s="311"/>
      <c r="Z39" s="311"/>
      <c r="AA39" s="311"/>
      <c r="AB39" s="311"/>
      <c r="AC39" s="311"/>
      <c r="AD39" s="311"/>
      <c r="AE39" s="311"/>
      <c r="AF39" s="311"/>
      <c r="AG39" s="311"/>
      <c r="AH39" s="311"/>
      <c r="AI39" s="311"/>
      <c r="AJ39" s="311"/>
    </row>
    <row r="40" spans="1:36" s="369" customFormat="1" ht="16" x14ac:dyDescent="0.2">
      <c r="A40" s="311"/>
      <c r="B40" s="311"/>
      <c r="C40" s="365"/>
      <c r="D40" s="366"/>
      <c r="E40" s="366"/>
      <c r="F40" s="365"/>
      <c r="G40" s="365"/>
      <c r="H40" s="365"/>
      <c r="I40" s="365"/>
      <c r="J40" s="365"/>
      <c r="K40" s="365"/>
      <c r="R40" s="311"/>
      <c r="S40" s="311"/>
      <c r="T40" s="311"/>
      <c r="U40" s="311"/>
      <c r="V40" s="311"/>
      <c r="W40" s="311"/>
      <c r="X40" s="311"/>
      <c r="Y40" s="311"/>
      <c r="Z40" s="311"/>
      <c r="AA40" s="311"/>
      <c r="AB40" s="311"/>
      <c r="AC40" s="311"/>
      <c r="AD40" s="311"/>
      <c r="AE40" s="311"/>
      <c r="AF40" s="311"/>
      <c r="AG40" s="311"/>
      <c r="AH40" s="311"/>
      <c r="AI40" s="311"/>
      <c r="AJ40" s="311"/>
    </row>
    <row r="41" spans="1:36" s="369" customFormat="1" ht="16" x14ac:dyDescent="0.2">
      <c r="A41" s="311"/>
      <c r="B41" s="311"/>
      <c r="C41" s="365"/>
      <c r="D41" s="366"/>
      <c r="E41" s="366"/>
      <c r="F41" s="365"/>
      <c r="G41" s="365"/>
      <c r="H41" s="365"/>
      <c r="I41" s="365"/>
      <c r="J41" s="365"/>
      <c r="K41" s="365"/>
      <c r="R41" s="311"/>
      <c r="S41" s="311"/>
      <c r="T41" s="311"/>
      <c r="U41" s="311"/>
      <c r="V41" s="311"/>
      <c r="W41" s="311"/>
      <c r="X41" s="311"/>
      <c r="Y41" s="311"/>
      <c r="Z41" s="311"/>
      <c r="AA41" s="311"/>
      <c r="AB41" s="311"/>
      <c r="AC41" s="311"/>
      <c r="AD41" s="311"/>
      <c r="AE41" s="311"/>
      <c r="AF41" s="311"/>
      <c r="AG41" s="311"/>
      <c r="AH41" s="311"/>
      <c r="AI41" s="311"/>
      <c r="AJ41" s="311"/>
    </row>
    <row r="42" spans="1:36" s="369" customFormat="1" ht="16" x14ac:dyDescent="0.2">
      <c r="A42" s="311"/>
      <c r="B42" s="311"/>
      <c r="C42" s="365"/>
      <c r="D42" s="366"/>
      <c r="E42" s="366"/>
      <c r="F42" s="365"/>
      <c r="G42" s="365"/>
      <c r="H42" s="365"/>
      <c r="I42" s="365"/>
      <c r="J42" s="365"/>
      <c r="K42" s="365"/>
      <c r="R42" s="311"/>
      <c r="S42" s="311"/>
      <c r="T42" s="311"/>
      <c r="U42" s="311"/>
      <c r="V42" s="311"/>
      <c r="W42" s="311"/>
      <c r="X42" s="311"/>
      <c r="Y42" s="311"/>
      <c r="Z42" s="311"/>
      <c r="AA42" s="311"/>
      <c r="AB42" s="311"/>
      <c r="AC42" s="311"/>
      <c r="AD42" s="311"/>
      <c r="AE42" s="311"/>
      <c r="AF42" s="311"/>
      <c r="AG42" s="311"/>
      <c r="AH42" s="311"/>
      <c r="AI42" s="311"/>
      <c r="AJ42" s="311"/>
    </row>
    <row r="43" spans="1:36" s="369" customFormat="1" ht="16" x14ac:dyDescent="0.2">
      <c r="A43" s="311"/>
      <c r="B43" s="311"/>
      <c r="C43" s="365"/>
      <c r="D43" s="366"/>
      <c r="E43" s="366"/>
      <c r="F43" s="365"/>
      <c r="G43" s="365"/>
      <c r="H43" s="365"/>
      <c r="I43" s="365"/>
      <c r="J43" s="365"/>
      <c r="K43" s="365"/>
      <c r="R43" s="311"/>
      <c r="S43" s="311"/>
      <c r="T43" s="311"/>
      <c r="U43" s="311"/>
      <c r="V43" s="311"/>
      <c r="W43" s="311"/>
      <c r="X43" s="311"/>
      <c r="Y43" s="311"/>
      <c r="Z43" s="311"/>
      <c r="AA43" s="311"/>
      <c r="AB43" s="311"/>
      <c r="AC43" s="311"/>
      <c r="AD43" s="311"/>
      <c r="AE43" s="311"/>
      <c r="AF43" s="311"/>
      <c r="AG43" s="311"/>
      <c r="AH43" s="311"/>
      <c r="AI43" s="311"/>
      <c r="AJ43" s="311"/>
    </row>
    <row r="44" spans="1:36" s="369" customFormat="1" ht="16" x14ac:dyDescent="0.2">
      <c r="A44" s="311"/>
      <c r="B44" s="311"/>
      <c r="C44" s="365"/>
      <c r="D44" s="366"/>
      <c r="E44" s="366"/>
      <c r="F44" s="365"/>
      <c r="G44" s="365"/>
      <c r="H44" s="365"/>
      <c r="I44" s="365"/>
      <c r="J44" s="365"/>
      <c r="K44" s="365"/>
      <c r="R44" s="311"/>
      <c r="S44" s="311"/>
      <c r="T44" s="311"/>
      <c r="U44" s="311"/>
      <c r="V44" s="311"/>
      <c r="W44" s="311"/>
      <c r="X44" s="311"/>
      <c r="Y44" s="311"/>
      <c r="Z44" s="311"/>
      <c r="AA44" s="311"/>
      <c r="AB44" s="311"/>
      <c r="AC44" s="311"/>
      <c r="AD44" s="311"/>
      <c r="AE44" s="311"/>
      <c r="AF44" s="311"/>
      <c r="AG44" s="311"/>
      <c r="AH44" s="311"/>
      <c r="AI44" s="311"/>
      <c r="AJ44" s="311"/>
    </row>
    <row r="45" spans="1:36" s="369" customFormat="1" ht="16" x14ac:dyDescent="0.2">
      <c r="A45" s="311"/>
      <c r="B45" s="311"/>
      <c r="C45" s="365"/>
      <c r="D45" s="366"/>
      <c r="E45" s="366"/>
      <c r="F45" s="365"/>
      <c r="G45" s="365"/>
      <c r="H45" s="365"/>
      <c r="I45" s="365"/>
      <c r="J45" s="365"/>
      <c r="K45" s="365"/>
      <c r="R45" s="311"/>
      <c r="S45" s="311"/>
      <c r="T45" s="311"/>
      <c r="U45" s="311"/>
      <c r="V45" s="311"/>
      <c r="W45" s="311"/>
      <c r="X45" s="311"/>
      <c r="Y45" s="311"/>
      <c r="Z45" s="311"/>
      <c r="AA45" s="311"/>
      <c r="AB45" s="311"/>
      <c r="AC45" s="311"/>
      <c r="AD45" s="311"/>
      <c r="AE45" s="311"/>
      <c r="AF45" s="311"/>
      <c r="AG45" s="311"/>
      <c r="AH45" s="311"/>
      <c r="AI45" s="311"/>
      <c r="AJ45" s="311"/>
    </row>
    <row r="46" spans="1:36" s="369" customFormat="1" ht="16" x14ac:dyDescent="0.2">
      <c r="A46" s="311"/>
      <c r="B46" s="311"/>
      <c r="C46" s="365"/>
      <c r="D46" s="366"/>
      <c r="E46" s="366"/>
      <c r="F46" s="365"/>
      <c r="G46" s="365"/>
      <c r="H46" s="365"/>
      <c r="I46" s="365"/>
      <c r="J46" s="365"/>
      <c r="K46" s="365"/>
      <c r="R46" s="311"/>
      <c r="S46" s="311"/>
      <c r="T46" s="311"/>
      <c r="U46" s="311"/>
      <c r="V46" s="311"/>
      <c r="W46" s="311"/>
      <c r="X46" s="311"/>
      <c r="Y46" s="311"/>
      <c r="Z46" s="311"/>
      <c r="AA46" s="311"/>
      <c r="AB46" s="311"/>
      <c r="AC46" s="311"/>
      <c r="AD46" s="311"/>
      <c r="AE46" s="311"/>
      <c r="AF46" s="311"/>
      <c r="AG46" s="311"/>
      <c r="AH46" s="311"/>
      <c r="AI46" s="311"/>
      <c r="AJ46" s="311"/>
    </row>
    <row r="47" spans="1:36" s="369" customFormat="1" ht="16" x14ac:dyDescent="0.2">
      <c r="A47" s="311"/>
      <c r="B47" s="311"/>
      <c r="C47" s="365"/>
      <c r="D47" s="366"/>
      <c r="E47" s="366"/>
      <c r="F47" s="365"/>
      <c r="G47" s="365"/>
      <c r="H47" s="365"/>
      <c r="I47" s="365"/>
      <c r="J47" s="365"/>
      <c r="K47" s="365"/>
      <c r="R47" s="311"/>
      <c r="S47" s="311"/>
      <c r="T47" s="311"/>
      <c r="U47" s="311"/>
      <c r="V47" s="311"/>
      <c r="W47" s="311"/>
      <c r="X47" s="311"/>
      <c r="Y47" s="311"/>
      <c r="Z47" s="311"/>
      <c r="AA47" s="311"/>
      <c r="AB47" s="311"/>
      <c r="AC47" s="311"/>
      <c r="AD47" s="311"/>
      <c r="AE47" s="311"/>
      <c r="AF47" s="311"/>
      <c r="AG47" s="311"/>
      <c r="AH47" s="311"/>
      <c r="AI47" s="311"/>
      <c r="AJ47" s="311"/>
    </row>
    <row r="48" spans="1:36" s="369" customFormat="1" ht="16" x14ac:dyDescent="0.2">
      <c r="A48" s="311"/>
      <c r="B48" s="311"/>
      <c r="C48" s="365"/>
      <c r="D48" s="366"/>
      <c r="E48" s="366"/>
      <c r="F48" s="365"/>
      <c r="G48" s="365"/>
      <c r="H48" s="365"/>
      <c r="I48" s="365"/>
      <c r="J48" s="365"/>
      <c r="K48" s="365"/>
      <c r="R48" s="311"/>
      <c r="S48" s="311"/>
      <c r="T48" s="311"/>
      <c r="U48" s="311"/>
      <c r="V48" s="311"/>
      <c r="W48" s="311"/>
      <c r="X48" s="311"/>
      <c r="Y48" s="311"/>
      <c r="Z48" s="311"/>
      <c r="AA48" s="311"/>
      <c r="AB48" s="311"/>
      <c r="AC48" s="311"/>
      <c r="AD48" s="311"/>
      <c r="AE48" s="311"/>
      <c r="AF48" s="311"/>
      <c r="AG48" s="311"/>
      <c r="AH48" s="311"/>
      <c r="AI48" s="311"/>
      <c r="AJ48" s="311"/>
    </row>
    <row r="49" spans="1:36" s="369" customFormat="1" ht="16" x14ac:dyDescent="0.2">
      <c r="A49" s="311"/>
      <c r="B49" s="311"/>
      <c r="C49" s="365"/>
      <c r="D49" s="366"/>
      <c r="E49" s="366"/>
      <c r="F49" s="365"/>
      <c r="G49" s="365"/>
      <c r="H49" s="365"/>
      <c r="I49" s="365"/>
      <c r="J49" s="365"/>
      <c r="K49" s="365"/>
      <c r="R49" s="311"/>
      <c r="S49" s="311"/>
      <c r="T49" s="311"/>
      <c r="U49" s="311"/>
      <c r="V49" s="311"/>
      <c r="W49" s="311"/>
      <c r="X49" s="311"/>
      <c r="Y49" s="311"/>
      <c r="Z49" s="311"/>
      <c r="AA49" s="311"/>
      <c r="AB49" s="311"/>
      <c r="AC49" s="311"/>
      <c r="AD49" s="311"/>
      <c r="AE49" s="311"/>
      <c r="AF49" s="311"/>
      <c r="AG49" s="311"/>
      <c r="AH49" s="311"/>
      <c r="AI49" s="311"/>
      <c r="AJ49" s="311"/>
    </row>
    <row r="50" spans="1:36" s="369" customFormat="1" ht="16" x14ac:dyDescent="0.2">
      <c r="A50" s="311"/>
      <c r="B50" s="311"/>
      <c r="C50" s="365"/>
      <c r="D50" s="366"/>
      <c r="E50" s="366"/>
      <c r="F50" s="365"/>
      <c r="G50" s="365"/>
      <c r="H50" s="365"/>
      <c r="I50" s="365"/>
      <c r="J50" s="365"/>
      <c r="K50" s="365"/>
      <c r="R50" s="311"/>
      <c r="S50" s="311"/>
      <c r="T50" s="311"/>
      <c r="U50" s="311"/>
      <c r="V50" s="311"/>
      <c r="W50" s="311"/>
      <c r="X50" s="311"/>
      <c r="Y50" s="311"/>
      <c r="Z50" s="311"/>
      <c r="AA50" s="311"/>
      <c r="AB50" s="311"/>
      <c r="AC50" s="311"/>
      <c r="AD50" s="311"/>
      <c r="AE50" s="311"/>
      <c r="AF50" s="311"/>
      <c r="AG50" s="311"/>
      <c r="AH50" s="311"/>
      <c r="AI50" s="311"/>
      <c r="AJ50" s="311"/>
    </row>
    <row r="51" spans="1:36" s="369" customFormat="1" ht="16" x14ac:dyDescent="0.2">
      <c r="A51" s="311"/>
      <c r="B51" s="311"/>
      <c r="C51" s="365"/>
      <c r="D51" s="366"/>
      <c r="E51" s="366"/>
      <c r="F51" s="365"/>
      <c r="G51" s="365"/>
      <c r="H51" s="365"/>
      <c r="I51" s="365"/>
      <c r="J51" s="365"/>
      <c r="K51" s="365"/>
      <c r="R51" s="311"/>
      <c r="S51" s="311"/>
      <c r="T51" s="311"/>
      <c r="U51" s="311"/>
      <c r="V51" s="311"/>
      <c r="W51" s="311"/>
      <c r="X51" s="311"/>
      <c r="Y51" s="311"/>
      <c r="Z51" s="311"/>
      <c r="AA51" s="311"/>
      <c r="AB51" s="311"/>
      <c r="AC51" s="311"/>
      <c r="AD51" s="311"/>
      <c r="AE51" s="311"/>
      <c r="AF51" s="311"/>
      <c r="AG51" s="311"/>
      <c r="AH51" s="311"/>
      <c r="AI51" s="311"/>
      <c r="AJ51" s="311"/>
    </row>
    <row r="52" spans="1:36" s="369" customFormat="1" ht="16" x14ac:dyDescent="0.2">
      <c r="A52" s="311"/>
      <c r="B52" s="311"/>
      <c r="C52" s="365"/>
      <c r="D52" s="366"/>
      <c r="E52" s="366"/>
      <c r="F52" s="365"/>
      <c r="G52" s="365"/>
      <c r="H52" s="365"/>
      <c r="I52" s="365"/>
      <c r="J52" s="365"/>
      <c r="K52" s="365"/>
      <c r="R52" s="311"/>
      <c r="S52" s="311"/>
      <c r="T52" s="311"/>
      <c r="U52" s="311"/>
      <c r="V52" s="311"/>
      <c r="W52" s="311"/>
      <c r="X52" s="311"/>
      <c r="Y52" s="311"/>
      <c r="Z52" s="311"/>
      <c r="AA52" s="311"/>
      <c r="AB52" s="311"/>
      <c r="AC52" s="311"/>
      <c r="AD52" s="311"/>
      <c r="AE52" s="311"/>
      <c r="AF52" s="311"/>
      <c r="AG52" s="311"/>
      <c r="AH52" s="311"/>
      <c r="AI52" s="311"/>
      <c r="AJ52" s="311"/>
    </row>
    <row r="53" spans="1:36" s="369" customFormat="1" ht="16" x14ac:dyDescent="0.2">
      <c r="A53" s="311"/>
      <c r="B53" s="311"/>
      <c r="C53" s="365"/>
      <c r="D53" s="366"/>
      <c r="E53" s="366"/>
      <c r="F53" s="365"/>
      <c r="G53" s="365"/>
      <c r="H53" s="365"/>
      <c r="I53" s="365"/>
      <c r="J53" s="365"/>
      <c r="K53" s="365"/>
      <c r="R53" s="311"/>
      <c r="S53" s="311"/>
      <c r="T53" s="311"/>
      <c r="U53" s="311"/>
      <c r="V53" s="311"/>
      <c r="W53" s="311"/>
      <c r="X53" s="311"/>
      <c r="Y53" s="311"/>
      <c r="Z53" s="311"/>
      <c r="AA53" s="311"/>
      <c r="AB53" s="311"/>
      <c r="AC53" s="311"/>
      <c r="AD53" s="311"/>
      <c r="AE53" s="311"/>
      <c r="AF53" s="311"/>
      <c r="AG53" s="311"/>
      <c r="AH53" s="311"/>
      <c r="AI53" s="311"/>
      <c r="AJ53" s="311"/>
    </row>
    <row r="54" spans="1:36" s="369" customFormat="1" ht="16" x14ac:dyDescent="0.2">
      <c r="A54" s="311"/>
      <c r="B54" s="311"/>
      <c r="C54" s="365"/>
      <c r="D54" s="366"/>
      <c r="E54" s="366"/>
      <c r="F54" s="365"/>
      <c r="G54" s="365"/>
      <c r="H54" s="365"/>
      <c r="I54" s="365"/>
      <c r="J54" s="365"/>
      <c r="K54" s="365"/>
      <c r="R54" s="311"/>
      <c r="S54" s="311"/>
      <c r="T54" s="311"/>
      <c r="U54" s="311"/>
      <c r="V54" s="311"/>
      <c r="W54" s="311"/>
      <c r="X54" s="311"/>
      <c r="Y54" s="311"/>
      <c r="Z54" s="311"/>
      <c r="AA54" s="311"/>
      <c r="AB54" s="311"/>
      <c r="AC54" s="311"/>
      <c r="AD54" s="311"/>
      <c r="AE54" s="311"/>
      <c r="AF54" s="311"/>
      <c r="AG54" s="311"/>
      <c r="AH54" s="311"/>
      <c r="AI54" s="311"/>
      <c r="AJ54" s="311"/>
    </row>
    <row r="55" spans="1:36" s="369" customFormat="1" ht="16" x14ac:dyDescent="0.2">
      <c r="A55" s="311"/>
      <c r="B55" s="311"/>
      <c r="C55" s="365"/>
      <c r="D55" s="366"/>
      <c r="E55" s="366"/>
      <c r="F55" s="365"/>
      <c r="G55" s="365"/>
      <c r="H55" s="365"/>
      <c r="I55" s="365"/>
      <c r="J55" s="365"/>
      <c r="K55" s="365"/>
      <c r="R55" s="311"/>
      <c r="S55" s="311"/>
      <c r="T55" s="311"/>
      <c r="U55" s="311"/>
      <c r="V55" s="311"/>
      <c r="W55" s="311"/>
      <c r="X55" s="311"/>
      <c r="Y55" s="311"/>
      <c r="Z55" s="311"/>
      <c r="AA55" s="311"/>
      <c r="AB55" s="311"/>
      <c r="AC55" s="311"/>
      <c r="AD55" s="311"/>
      <c r="AE55" s="311"/>
      <c r="AF55" s="311"/>
      <c r="AG55" s="311"/>
      <c r="AH55" s="311"/>
      <c r="AI55" s="311"/>
      <c r="AJ55" s="311"/>
    </row>
    <row r="56" spans="1:36" s="369" customFormat="1" ht="16" x14ac:dyDescent="0.2">
      <c r="A56" s="311"/>
      <c r="B56" s="311"/>
      <c r="C56" s="365"/>
      <c r="D56" s="366"/>
      <c r="E56" s="366"/>
      <c r="F56" s="365"/>
      <c r="G56" s="365"/>
      <c r="H56" s="365"/>
      <c r="I56" s="365"/>
      <c r="J56" s="365"/>
      <c r="K56" s="365"/>
      <c r="R56" s="311"/>
      <c r="S56" s="311"/>
      <c r="T56" s="311"/>
      <c r="U56" s="311"/>
      <c r="V56" s="311"/>
      <c r="W56" s="311"/>
      <c r="X56" s="311"/>
      <c r="Y56" s="311"/>
      <c r="Z56" s="311"/>
      <c r="AA56" s="311"/>
      <c r="AB56" s="311"/>
      <c r="AC56" s="311"/>
      <c r="AD56" s="311"/>
      <c r="AE56" s="311"/>
      <c r="AF56" s="311"/>
      <c r="AG56" s="311"/>
      <c r="AH56" s="311"/>
      <c r="AI56" s="311"/>
      <c r="AJ56" s="311"/>
    </row>
    <row r="57" spans="1:36" s="369" customFormat="1" ht="16" x14ac:dyDescent="0.2">
      <c r="A57" s="311"/>
      <c r="B57" s="311"/>
      <c r="C57" s="365"/>
      <c r="D57" s="366"/>
      <c r="E57" s="366"/>
      <c r="F57" s="365"/>
      <c r="G57" s="365"/>
      <c r="H57" s="365"/>
      <c r="I57" s="365"/>
      <c r="J57" s="365"/>
      <c r="K57" s="365"/>
      <c r="R57" s="311"/>
      <c r="S57" s="311"/>
      <c r="T57" s="311"/>
      <c r="U57" s="311"/>
      <c r="V57" s="311"/>
      <c r="W57" s="311"/>
      <c r="X57" s="311"/>
      <c r="Y57" s="311"/>
      <c r="Z57" s="311"/>
      <c r="AA57" s="311"/>
      <c r="AB57" s="311"/>
      <c r="AC57" s="311"/>
      <c r="AD57" s="311"/>
      <c r="AE57" s="311"/>
      <c r="AF57" s="311"/>
      <c r="AG57" s="311"/>
      <c r="AH57" s="311"/>
      <c r="AI57" s="311"/>
      <c r="AJ57" s="311"/>
    </row>
    <row r="58" spans="1:36" s="369" customFormat="1" ht="16" x14ac:dyDescent="0.2">
      <c r="A58" s="311"/>
      <c r="B58" s="311"/>
      <c r="C58" s="365"/>
      <c r="D58" s="366"/>
      <c r="E58" s="366"/>
      <c r="F58" s="365"/>
      <c r="G58" s="365"/>
      <c r="H58" s="365"/>
      <c r="I58" s="365"/>
      <c r="J58" s="365"/>
      <c r="K58" s="365"/>
      <c r="R58" s="311"/>
      <c r="S58" s="311"/>
      <c r="T58" s="311"/>
      <c r="U58" s="311"/>
      <c r="V58" s="311"/>
      <c r="W58" s="311"/>
      <c r="X58" s="311"/>
      <c r="Y58" s="311"/>
      <c r="Z58" s="311"/>
      <c r="AA58" s="311"/>
      <c r="AB58" s="311"/>
      <c r="AC58" s="311"/>
      <c r="AD58" s="311"/>
      <c r="AE58" s="311"/>
      <c r="AF58" s="311"/>
      <c r="AG58" s="311"/>
      <c r="AH58" s="311"/>
      <c r="AI58" s="311"/>
      <c r="AJ58" s="311"/>
    </row>
    <row r="59" spans="1:36" s="369" customFormat="1" ht="16" x14ac:dyDescent="0.2">
      <c r="A59" s="311"/>
      <c r="B59" s="311"/>
      <c r="C59" s="365"/>
      <c r="D59" s="366"/>
      <c r="E59" s="366"/>
      <c r="F59" s="365"/>
      <c r="G59" s="365"/>
      <c r="H59" s="365"/>
      <c r="I59" s="365"/>
      <c r="J59" s="365"/>
      <c r="K59" s="365"/>
      <c r="R59" s="311"/>
      <c r="S59" s="311"/>
      <c r="T59" s="311"/>
      <c r="U59" s="311"/>
      <c r="V59" s="311"/>
      <c r="W59" s="311"/>
      <c r="X59" s="311"/>
      <c r="Y59" s="311"/>
      <c r="Z59" s="311"/>
      <c r="AA59" s="311"/>
      <c r="AB59" s="311"/>
      <c r="AC59" s="311"/>
      <c r="AD59" s="311"/>
      <c r="AE59" s="311"/>
      <c r="AF59" s="311"/>
      <c r="AG59" s="311"/>
      <c r="AH59" s="311"/>
      <c r="AI59" s="311"/>
      <c r="AJ59" s="311"/>
    </row>
    <row r="60" spans="1:36" s="369" customFormat="1" ht="16" x14ac:dyDescent="0.2">
      <c r="A60" s="311"/>
      <c r="B60" s="311"/>
      <c r="C60" s="365"/>
      <c r="D60" s="366"/>
      <c r="E60" s="366"/>
      <c r="F60" s="365"/>
      <c r="G60" s="365"/>
      <c r="H60" s="365"/>
      <c r="I60" s="365"/>
      <c r="J60" s="365"/>
      <c r="K60" s="365"/>
      <c r="R60" s="311"/>
      <c r="S60" s="311"/>
      <c r="T60" s="311"/>
      <c r="U60" s="311"/>
      <c r="V60" s="311"/>
      <c r="W60" s="311"/>
      <c r="X60" s="311"/>
      <c r="Y60" s="311"/>
      <c r="Z60" s="311"/>
      <c r="AA60" s="311"/>
      <c r="AB60" s="311"/>
      <c r="AC60" s="311"/>
      <c r="AD60" s="311"/>
      <c r="AE60" s="311"/>
      <c r="AF60" s="311"/>
      <c r="AG60" s="311"/>
      <c r="AH60" s="311"/>
      <c r="AI60" s="311"/>
      <c r="AJ60" s="311"/>
    </row>
    <row r="61" spans="1:36" s="369" customFormat="1" ht="16" x14ac:dyDescent="0.2">
      <c r="A61" s="311"/>
      <c r="B61" s="311"/>
      <c r="C61" s="365"/>
      <c r="D61" s="366"/>
      <c r="E61" s="366"/>
      <c r="F61" s="365"/>
      <c r="G61" s="365"/>
      <c r="H61" s="365"/>
      <c r="I61" s="365"/>
      <c r="J61" s="365"/>
      <c r="K61" s="365"/>
      <c r="R61" s="311"/>
      <c r="S61" s="311"/>
      <c r="T61" s="311"/>
      <c r="U61" s="311"/>
      <c r="V61" s="311"/>
      <c r="W61" s="311"/>
      <c r="X61" s="311"/>
      <c r="Y61" s="311"/>
      <c r="Z61" s="311"/>
      <c r="AA61" s="311"/>
      <c r="AB61" s="311"/>
      <c r="AC61" s="311"/>
      <c r="AD61" s="311"/>
      <c r="AE61" s="311"/>
      <c r="AF61" s="311"/>
      <c r="AG61" s="311"/>
      <c r="AH61" s="311"/>
      <c r="AI61" s="311"/>
      <c r="AJ61" s="311"/>
    </row>
    <row r="62" spans="1:36" s="369" customFormat="1" ht="16" x14ac:dyDescent="0.2">
      <c r="A62" s="311"/>
      <c r="B62" s="311"/>
      <c r="C62" s="365"/>
      <c r="D62" s="366"/>
      <c r="E62" s="366"/>
      <c r="F62" s="365"/>
      <c r="G62" s="365"/>
      <c r="H62" s="365"/>
      <c r="I62" s="365"/>
      <c r="J62" s="365"/>
      <c r="K62" s="365"/>
      <c r="R62" s="311"/>
      <c r="S62" s="311"/>
      <c r="T62" s="311"/>
      <c r="U62" s="311"/>
      <c r="V62" s="311"/>
      <c r="W62" s="311"/>
      <c r="X62" s="311"/>
      <c r="Y62" s="311"/>
      <c r="Z62" s="311"/>
      <c r="AA62" s="311"/>
      <c r="AB62" s="311"/>
      <c r="AC62" s="311"/>
      <c r="AD62" s="311"/>
      <c r="AE62" s="311"/>
      <c r="AF62" s="311"/>
      <c r="AG62" s="311"/>
      <c r="AH62" s="311"/>
      <c r="AI62" s="311"/>
      <c r="AJ62" s="311"/>
    </row>
    <row r="63" spans="1:36" s="369" customFormat="1" ht="16" x14ac:dyDescent="0.2">
      <c r="A63" s="311"/>
      <c r="B63" s="311"/>
      <c r="C63" s="365"/>
      <c r="D63" s="366"/>
      <c r="E63" s="366"/>
      <c r="F63" s="365"/>
      <c r="G63" s="365"/>
      <c r="H63" s="365"/>
      <c r="I63" s="365"/>
      <c r="J63" s="365"/>
      <c r="K63" s="365"/>
      <c r="R63" s="311"/>
      <c r="S63" s="311"/>
      <c r="T63" s="311"/>
      <c r="U63" s="311"/>
      <c r="V63" s="311"/>
      <c r="W63" s="311"/>
      <c r="X63" s="311"/>
      <c r="Y63" s="311"/>
      <c r="Z63" s="311"/>
      <c r="AA63" s="311"/>
      <c r="AB63" s="311"/>
      <c r="AC63" s="311"/>
      <c r="AD63" s="311"/>
      <c r="AE63" s="311"/>
      <c r="AF63" s="311"/>
      <c r="AG63" s="311"/>
      <c r="AH63" s="311"/>
      <c r="AI63" s="311"/>
      <c r="AJ63" s="311"/>
    </row>
    <row r="64" spans="1:36" s="369" customFormat="1" ht="16" x14ac:dyDescent="0.2">
      <c r="A64" s="311"/>
      <c r="B64" s="311"/>
      <c r="C64" s="365"/>
      <c r="D64" s="366"/>
      <c r="E64" s="366"/>
      <c r="F64" s="365"/>
      <c r="G64" s="365"/>
      <c r="H64" s="365"/>
      <c r="I64" s="365"/>
      <c r="J64" s="365"/>
      <c r="K64" s="365"/>
      <c r="R64" s="311"/>
      <c r="S64" s="311"/>
      <c r="T64" s="311"/>
      <c r="U64" s="311"/>
      <c r="V64" s="311"/>
      <c r="W64" s="311"/>
      <c r="X64" s="311"/>
      <c r="Y64" s="311"/>
      <c r="Z64" s="311"/>
      <c r="AA64" s="311"/>
      <c r="AB64" s="311"/>
      <c r="AC64" s="311"/>
      <c r="AD64" s="311"/>
      <c r="AE64" s="311"/>
      <c r="AF64" s="311"/>
      <c r="AG64" s="311"/>
      <c r="AH64" s="311"/>
      <c r="AI64" s="311"/>
      <c r="AJ64" s="311"/>
    </row>
    <row r="65" spans="1:36" s="369" customFormat="1" ht="16" x14ac:dyDescent="0.2">
      <c r="A65" s="311"/>
      <c r="B65" s="311"/>
      <c r="C65" s="365"/>
      <c r="D65" s="366"/>
      <c r="E65" s="366"/>
      <c r="F65" s="365"/>
      <c r="G65" s="365"/>
      <c r="H65" s="365"/>
      <c r="I65" s="365"/>
      <c r="J65" s="365"/>
      <c r="K65" s="365"/>
      <c r="R65" s="311"/>
      <c r="S65" s="311"/>
      <c r="T65" s="311"/>
      <c r="U65" s="311"/>
      <c r="V65" s="311"/>
      <c r="W65" s="311"/>
      <c r="X65" s="311"/>
      <c r="Y65" s="311"/>
      <c r="Z65" s="311"/>
      <c r="AA65" s="311"/>
      <c r="AB65" s="311"/>
      <c r="AC65" s="311"/>
      <c r="AD65" s="311"/>
      <c r="AE65" s="311"/>
      <c r="AF65" s="311"/>
      <c r="AG65" s="311"/>
      <c r="AH65" s="311"/>
      <c r="AI65" s="311"/>
      <c r="AJ65" s="311"/>
    </row>
    <row r="66" spans="1:36" s="369" customFormat="1" ht="16" x14ac:dyDescent="0.2">
      <c r="A66" s="311"/>
      <c r="B66" s="311"/>
      <c r="C66" s="365"/>
      <c r="D66" s="366"/>
      <c r="E66" s="366"/>
      <c r="F66" s="365"/>
      <c r="G66" s="365"/>
      <c r="H66" s="365"/>
      <c r="I66" s="365"/>
      <c r="J66" s="365"/>
      <c r="K66" s="365"/>
      <c r="R66" s="311"/>
      <c r="S66" s="311"/>
      <c r="T66" s="311"/>
      <c r="U66" s="311"/>
      <c r="V66" s="311"/>
      <c r="W66" s="311"/>
      <c r="X66" s="311"/>
      <c r="Y66" s="311"/>
      <c r="Z66" s="311"/>
      <c r="AA66" s="311"/>
      <c r="AB66" s="311"/>
      <c r="AC66" s="311"/>
      <c r="AD66" s="311"/>
      <c r="AE66" s="311"/>
      <c r="AF66" s="311"/>
      <c r="AG66" s="311"/>
      <c r="AH66" s="311"/>
      <c r="AI66" s="311"/>
      <c r="AJ66" s="311"/>
    </row>
    <row r="67" spans="1:36" s="369" customFormat="1" ht="16" x14ac:dyDescent="0.2">
      <c r="A67" s="311"/>
      <c r="B67" s="311"/>
      <c r="C67" s="365"/>
      <c r="D67" s="366"/>
      <c r="E67" s="366"/>
      <c r="F67" s="365"/>
      <c r="G67" s="365"/>
      <c r="H67" s="365"/>
      <c r="I67" s="365"/>
      <c r="J67" s="365"/>
      <c r="K67" s="365"/>
      <c r="R67" s="311"/>
      <c r="S67" s="311"/>
      <c r="T67" s="311"/>
      <c r="U67" s="311"/>
      <c r="V67" s="311"/>
      <c r="W67" s="311"/>
      <c r="X67" s="311"/>
      <c r="Y67" s="311"/>
      <c r="Z67" s="311"/>
      <c r="AA67" s="311"/>
      <c r="AB67" s="311"/>
      <c r="AC67" s="311"/>
      <c r="AD67" s="311"/>
      <c r="AE67" s="311"/>
      <c r="AF67" s="311"/>
      <c r="AG67" s="311"/>
      <c r="AH67" s="311"/>
      <c r="AI67" s="311"/>
      <c r="AJ67" s="311"/>
    </row>
    <row r="68" spans="1:36" s="369" customFormat="1" ht="16" x14ac:dyDescent="0.2">
      <c r="A68" s="311"/>
      <c r="B68" s="311"/>
      <c r="C68" s="365"/>
      <c r="D68" s="366"/>
      <c r="E68" s="366"/>
      <c r="F68" s="365"/>
      <c r="G68" s="365"/>
      <c r="H68" s="365"/>
      <c r="I68" s="365"/>
      <c r="J68" s="365"/>
      <c r="K68" s="365"/>
      <c r="R68" s="311"/>
      <c r="S68" s="311"/>
      <c r="T68" s="311"/>
      <c r="U68" s="311"/>
      <c r="V68" s="311"/>
      <c r="W68" s="311"/>
      <c r="X68" s="311"/>
      <c r="Y68" s="311"/>
      <c r="Z68" s="311"/>
      <c r="AA68" s="311"/>
      <c r="AB68" s="311"/>
      <c r="AC68" s="311"/>
      <c r="AD68" s="311"/>
      <c r="AE68" s="311"/>
      <c r="AF68" s="311"/>
      <c r="AG68" s="311"/>
      <c r="AH68" s="311"/>
      <c r="AI68" s="311"/>
      <c r="AJ68" s="311"/>
    </row>
    <row r="69" spans="1:36" s="369" customFormat="1" ht="16" x14ac:dyDescent="0.2">
      <c r="A69" s="311"/>
      <c r="B69" s="311"/>
      <c r="C69" s="365"/>
      <c r="D69" s="366"/>
      <c r="E69" s="366"/>
      <c r="F69" s="365"/>
      <c r="G69" s="365"/>
      <c r="H69" s="365"/>
      <c r="I69" s="365"/>
      <c r="J69" s="365"/>
      <c r="K69" s="365"/>
      <c r="R69" s="311"/>
      <c r="S69" s="311"/>
      <c r="T69" s="311"/>
      <c r="U69" s="311"/>
      <c r="V69" s="311"/>
      <c r="W69" s="311"/>
      <c r="X69" s="311"/>
      <c r="Y69" s="311"/>
      <c r="Z69" s="311"/>
      <c r="AA69" s="311"/>
      <c r="AB69" s="311"/>
      <c r="AC69" s="311"/>
      <c r="AD69" s="311"/>
      <c r="AE69" s="311"/>
      <c r="AF69" s="311"/>
      <c r="AG69" s="311"/>
      <c r="AH69" s="311"/>
      <c r="AI69" s="311"/>
      <c r="AJ69" s="311"/>
    </row>
    <row r="70" spans="1:36" s="369" customFormat="1" ht="16" x14ac:dyDescent="0.2">
      <c r="A70" s="311"/>
      <c r="B70" s="311"/>
      <c r="C70" s="365"/>
      <c r="D70" s="366"/>
      <c r="E70" s="366"/>
      <c r="F70" s="365"/>
      <c r="G70" s="365"/>
      <c r="H70" s="365"/>
      <c r="I70" s="365"/>
      <c r="J70" s="365"/>
      <c r="K70" s="365"/>
      <c r="R70" s="311"/>
      <c r="S70" s="311"/>
      <c r="T70" s="311"/>
      <c r="U70" s="311"/>
      <c r="V70" s="311"/>
      <c r="W70" s="311"/>
      <c r="X70" s="311"/>
      <c r="Y70" s="311"/>
      <c r="Z70" s="311"/>
      <c r="AA70" s="311"/>
      <c r="AB70" s="311"/>
      <c r="AC70" s="311"/>
      <c r="AD70" s="311"/>
      <c r="AE70" s="311"/>
      <c r="AF70" s="311"/>
      <c r="AG70" s="311"/>
      <c r="AH70" s="311"/>
      <c r="AI70" s="311"/>
      <c r="AJ70" s="311"/>
    </row>
    <row r="71" spans="1:36" s="369" customFormat="1" ht="16" x14ac:dyDescent="0.2">
      <c r="A71" s="311"/>
      <c r="B71" s="311"/>
      <c r="C71" s="365"/>
      <c r="D71" s="366"/>
      <c r="E71" s="366"/>
      <c r="F71" s="365"/>
      <c r="G71" s="365"/>
      <c r="H71" s="365"/>
      <c r="I71" s="365"/>
      <c r="J71" s="365"/>
      <c r="K71" s="365"/>
      <c r="R71" s="311"/>
      <c r="S71" s="311"/>
      <c r="T71" s="311"/>
      <c r="U71" s="311"/>
      <c r="V71" s="311"/>
      <c r="W71" s="311"/>
      <c r="X71" s="311"/>
      <c r="Y71" s="311"/>
      <c r="Z71" s="311"/>
      <c r="AA71" s="311"/>
      <c r="AB71" s="311"/>
      <c r="AC71" s="311"/>
      <c r="AD71" s="311"/>
      <c r="AE71" s="311"/>
      <c r="AF71" s="311"/>
      <c r="AG71" s="311"/>
      <c r="AH71" s="311"/>
      <c r="AI71" s="311"/>
      <c r="AJ71" s="311"/>
    </row>
    <row r="72" spans="1:36" s="369" customFormat="1" ht="16" x14ac:dyDescent="0.2">
      <c r="A72" s="311"/>
      <c r="B72" s="311"/>
      <c r="C72" s="365"/>
      <c r="D72" s="366"/>
      <c r="E72" s="366"/>
      <c r="F72" s="365"/>
      <c r="G72" s="365"/>
      <c r="H72" s="365"/>
      <c r="I72" s="365"/>
      <c r="J72" s="365"/>
      <c r="K72" s="365"/>
      <c r="R72" s="311"/>
      <c r="S72" s="311"/>
      <c r="T72" s="311"/>
      <c r="U72" s="311"/>
      <c r="V72" s="311"/>
      <c r="W72" s="311"/>
      <c r="X72" s="311"/>
      <c r="Y72" s="311"/>
      <c r="Z72" s="311"/>
      <c r="AA72" s="311"/>
      <c r="AB72" s="311"/>
      <c r="AC72" s="311"/>
      <c r="AD72" s="311"/>
      <c r="AE72" s="311"/>
      <c r="AF72" s="311"/>
      <c r="AG72" s="311"/>
      <c r="AH72" s="311"/>
      <c r="AI72" s="311"/>
      <c r="AJ72" s="311"/>
    </row>
    <row r="73" spans="1:36" s="369" customFormat="1" ht="16" x14ac:dyDescent="0.2">
      <c r="A73" s="311"/>
      <c r="B73" s="311"/>
      <c r="C73" s="365"/>
      <c r="D73" s="366"/>
      <c r="E73" s="366"/>
      <c r="F73" s="365"/>
      <c r="G73" s="365"/>
      <c r="H73" s="365"/>
      <c r="I73" s="365"/>
      <c r="J73" s="365"/>
      <c r="K73" s="365"/>
      <c r="R73" s="311"/>
      <c r="S73" s="311"/>
      <c r="T73" s="311"/>
      <c r="U73" s="311"/>
      <c r="V73" s="311"/>
      <c r="W73" s="311"/>
      <c r="X73" s="311"/>
      <c r="Y73" s="311"/>
      <c r="Z73" s="311"/>
      <c r="AA73" s="311"/>
      <c r="AB73" s="311"/>
      <c r="AC73" s="311"/>
      <c r="AD73" s="311"/>
      <c r="AE73" s="311"/>
      <c r="AF73" s="311"/>
      <c r="AG73" s="311"/>
      <c r="AH73" s="311"/>
      <c r="AI73" s="311"/>
      <c r="AJ73" s="311"/>
    </row>
    <row r="74" spans="1:36" s="369" customFormat="1" ht="16" x14ac:dyDescent="0.2">
      <c r="A74" s="311"/>
      <c r="B74" s="311"/>
      <c r="C74" s="365"/>
      <c r="D74" s="366"/>
      <c r="E74" s="366"/>
      <c r="F74" s="365"/>
      <c r="G74" s="365"/>
      <c r="H74" s="365"/>
      <c r="I74" s="365"/>
      <c r="J74" s="365"/>
      <c r="K74" s="365"/>
      <c r="R74" s="311"/>
      <c r="S74" s="311"/>
      <c r="T74" s="311"/>
      <c r="U74" s="311"/>
      <c r="V74" s="311"/>
      <c r="W74" s="311"/>
      <c r="X74" s="311"/>
      <c r="Y74" s="311"/>
      <c r="Z74" s="311"/>
      <c r="AA74" s="311"/>
      <c r="AB74" s="311"/>
      <c r="AC74" s="311"/>
      <c r="AD74" s="311"/>
      <c r="AE74" s="311"/>
      <c r="AF74" s="311"/>
      <c r="AG74" s="311"/>
      <c r="AH74" s="311"/>
      <c r="AI74" s="311"/>
      <c r="AJ74" s="311"/>
    </row>
    <row r="75" spans="1:36" s="369" customFormat="1" ht="16" x14ac:dyDescent="0.2">
      <c r="A75" s="311"/>
      <c r="B75" s="311"/>
      <c r="C75" s="365"/>
      <c r="D75" s="366"/>
      <c r="E75" s="366"/>
      <c r="F75" s="365"/>
      <c r="G75" s="365"/>
      <c r="H75" s="365"/>
      <c r="I75" s="365"/>
      <c r="J75" s="365"/>
      <c r="K75" s="365"/>
      <c r="R75" s="311"/>
      <c r="S75" s="311"/>
      <c r="T75" s="311"/>
      <c r="U75" s="311"/>
      <c r="V75" s="311"/>
      <c r="W75" s="311"/>
      <c r="X75" s="311"/>
      <c r="Y75" s="311"/>
      <c r="Z75" s="311"/>
      <c r="AA75" s="311"/>
      <c r="AB75" s="311"/>
      <c r="AC75" s="311"/>
      <c r="AD75" s="311"/>
      <c r="AE75" s="311"/>
      <c r="AF75" s="311"/>
      <c r="AG75" s="311"/>
      <c r="AH75" s="311"/>
      <c r="AI75" s="311"/>
      <c r="AJ75" s="311"/>
    </row>
    <row r="76" spans="1:36" s="369" customFormat="1" ht="16" x14ac:dyDescent="0.2">
      <c r="A76" s="311"/>
      <c r="B76" s="311"/>
      <c r="C76" s="365"/>
      <c r="D76" s="366"/>
      <c r="E76" s="366"/>
      <c r="F76" s="365"/>
      <c r="G76" s="365"/>
      <c r="H76" s="365"/>
      <c r="I76" s="365"/>
      <c r="J76" s="365"/>
      <c r="K76" s="365"/>
      <c r="R76" s="311"/>
      <c r="S76" s="311"/>
      <c r="T76" s="311"/>
      <c r="U76" s="311"/>
      <c r="V76" s="311"/>
      <c r="W76" s="311"/>
      <c r="X76" s="311"/>
      <c r="Y76" s="311"/>
      <c r="Z76" s="311"/>
      <c r="AA76" s="311"/>
      <c r="AB76" s="311"/>
      <c r="AC76" s="311"/>
      <c r="AD76" s="311"/>
      <c r="AE76" s="311"/>
      <c r="AF76" s="311"/>
      <c r="AG76" s="311"/>
      <c r="AH76" s="311"/>
      <c r="AI76" s="311"/>
      <c r="AJ76" s="311"/>
    </row>
    <row r="77" spans="1:36" s="369" customFormat="1" ht="16" x14ac:dyDescent="0.2">
      <c r="A77" s="311"/>
      <c r="B77" s="311"/>
      <c r="C77" s="365"/>
      <c r="D77" s="366"/>
      <c r="E77" s="366"/>
      <c r="F77" s="365"/>
      <c r="G77" s="365"/>
      <c r="H77" s="365"/>
      <c r="I77" s="365"/>
      <c r="J77" s="365"/>
      <c r="K77" s="365"/>
      <c r="R77" s="311"/>
      <c r="S77" s="311"/>
      <c r="T77" s="311"/>
      <c r="U77" s="311"/>
      <c r="V77" s="311"/>
      <c r="W77" s="311"/>
      <c r="X77" s="311"/>
      <c r="Y77" s="311"/>
      <c r="Z77" s="311"/>
      <c r="AA77" s="311"/>
      <c r="AB77" s="311"/>
      <c r="AC77" s="311"/>
      <c r="AD77" s="311"/>
      <c r="AE77" s="311"/>
      <c r="AF77" s="311"/>
      <c r="AG77" s="311"/>
      <c r="AH77" s="311"/>
      <c r="AI77" s="311"/>
      <c r="AJ77" s="311"/>
    </row>
    <row r="78" spans="1:36" s="369" customFormat="1" ht="16" x14ac:dyDescent="0.2">
      <c r="A78" s="311"/>
      <c r="B78" s="311"/>
      <c r="C78" s="365"/>
      <c r="D78" s="366"/>
      <c r="E78" s="366"/>
      <c r="F78" s="365"/>
      <c r="G78" s="365"/>
      <c r="H78" s="365"/>
      <c r="I78" s="365"/>
      <c r="J78" s="365"/>
      <c r="K78" s="365"/>
      <c r="R78" s="311"/>
      <c r="S78" s="311"/>
      <c r="T78" s="311"/>
      <c r="U78" s="311"/>
      <c r="V78" s="311"/>
      <c r="W78" s="311"/>
      <c r="X78" s="311"/>
      <c r="Y78" s="311"/>
      <c r="Z78" s="311"/>
      <c r="AA78" s="311"/>
      <c r="AB78" s="311"/>
      <c r="AC78" s="311"/>
      <c r="AD78" s="311"/>
      <c r="AE78" s="311"/>
      <c r="AF78" s="311"/>
      <c r="AG78" s="311"/>
      <c r="AH78" s="311"/>
      <c r="AI78" s="311"/>
      <c r="AJ78" s="311"/>
    </row>
  </sheetData>
  <mergeCells count="17">
    <mergeCell ref="AB5:AG5"/>
    <mergeCell ref="R6:V6"/>
    <mergeCell ref="W6:Z6"/>
    <mergeCell ref="AA6:AA7"/>
    <mergeCell ref="F22:F24"/>
    <mergeCell ref="G5:G7"/>
    <mergeCell ref="H5:H7"/>
    <mergeCell ref="I5:K5"/>
    <mergeCell ref="L5:N5"/>
    <mergeCell ref="O5:Q5"/>
    <mergeCell ref="R5:AA5"/>
    <mergeCell ref="F5:F7"/>
    <mergeCell ref="A5:A7"/>
    <mergeCell ref="B5:B7"/>
    <mergeCell ref="C5:C7"/>
    <mergeCell ref="D5:D7"/>
    <mergeCell ref="E5:E7"/>
  </mergeCells>
  <printOptions horizontalCentered="1"/>
  <pageMargins left="0.196850393700787" right="0.196850393700787" top="0.196850393700787" bottom="0.196850393700787" header="0.31496062992126" footer="0.31496062992126"/>
  <pageSetup paperSize="9" scale="40" orientation="landscape" r:id="rId1"/>
  <headerFooter>
    <oddFooter>&amp;C&amp;8Hal. &amp;P dari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E1899-8DB5-974E-97E7-D22D80CF21F4}">
  <sheetPr>
    <tabColor rgb="FFFFFF00"/>
  </sheetPr>
  <dimension ref="C6:J112"/>
  <sheetViews>
    <sheetView showGridLines="0" tabSelected="1" topLeftCell="A94" zoomScale="133" workbookViewId="0">
      <selection activeCell="G121" sqref="G121"/>
    </sheetView>
  </sheetViews>
  <sheetFormatPr baseColWidth="10" defaultRowHeight="13" x14ac:dyDescent="0.15"/>
  <cols>
    <col min="1" max="1" width="6.1640625" customWidth="1"/>
    <col min="2" max="2" width="5.6640625" customWidth="1"/>
    <col min="3" max="3" width="10.83203125" style="383"/>
    <col min="4" max="4" width="2.83203125" style="383" customWidth="1"/>
    <col min="5" max="5" width="13.1640625" style="383" customWidth="1"/>
    <col min="6" max="6" width="22.83203125" bestFit="1" customWidth="1"/>
    <col min="8" max="8" width="15.1640625" customWidth="1"/>
    <col min="9" max="9" width="55.1640625" bestFit="1" customWidth="1"/>
  </cols>
  <sheetData>
    <row r="6" spans="3:7" ht="25" x14ac:dyDescent="0.25">
      <c r="C6" s="382">
        <v>1</v>
      </c>
      <c r="D6" s="388" t="s">
        <v>746</v>
      </c>
      <c r="E6" s="388"/>
    </row>
    <row r="7" spans="3:7" x14ac:dyDescent="0.15">
      <c r="E7" s="384" t="s">
        <v>761</v>
      </c>
      <c r="F7" s="389">
        <v>1750000</v>
      </c>
      <c r="G7" s="381" t="s">
        <v>762</v>
      </c>
    </row>
    <row r="8" spans="3:7" x14ac:dyDescent="0.15">
      <c r="F8" s="389">
        <v>17500</v>
      </c>
      <c r="G8" s="381" t="s">
        <v>763</v>
      </c>
    </row>
    <row r="9" spans="3:7" x14ac:dyDescent="0.15">
      <c r="F9" s="389"/>
      <c r="G9" s="381"/>
    </row>
    <row r="10" spans="3:7" x14ac:dyDescent="0.15">
      <c r="D10" s="384" t="s">
        <v>14</v>
      </c>
      <c r="E10" s="386" t="s">
        <v>748</v>
      </c>
    </row>
    <row r="11" spans="3:7" x14ac:dyDescent="0.15">
      <c r="D11" s="384" t="s">
        <v>15</v>
      </c>
      <c r="E11" s="386" t="s">
        <v>747</v>
      </c>
    </row>
    <row r="12" spans="3:7" x14ac:dyDescent="0.15">
      <c r="D12" s="384" t="s">
        <v>16</v>
      </c>
      <c r="E12" s="386" t="s">
        <v>774</v>
      </c>
    </row>
    <row r="13" spans="3:7" x14ac:dyDescent="0.15">
      <c r="D13" s="384"/>
      <c r="E13" s="386" t="s">
        <v>775</v>
      </c>
    </row>
    <row r="14" spans="3:7" x14ac:dyDescent="0.15">
      <c r="D14" s="384" t="s">
        <v>17</v>
      </c>
      <c r="E14" s="386" t="s">
        <v>749</v>
      </c>
    </row>
    <row r="15" spans="3:7" x14ac:dyDescent="0.15">
      <c r="D15" s="384" t="s">
        <v>18</v>
      </c>
      <c r="E15" s="386" t="s">
        <v>750</v>
      </c>
    </row>
    <row r="16" spans="3:7" x14ac:dyDescent="0.15">
      <c r="D16" s="384" t="s">
        <v>19</v>
      </c>
      <c r="E16" s="386" t="s">
        <v>751</v>
      </c>
    </row>
    <row r="17" spans="4:10" x14ac:dyDescent="0.15">
      <c r="D17" s="384" t="s">
        <v>752</v>
      </c>
      <c r="E17" s="386" t="s">
        <v>773</v>
      </c>
    </row>
    <row r="18" spans="4:10" x14ac:dyDescent="0.15">
      <c r="D18" s="384" t="s">
        <v>21</v>
      </c>
      <c r="E18" s="386" t="s">
        <v>753</v>
      </c>
    </row>
    <row r="19" spans="4:10" x14ac:dyDescent="0.15">
      <c r="D19" s="384"/>
      <c r="E19" s="386"/>
    </row>
    <row r="20" spans="4:10" x14ac:dyDescent="0.15">
      <c r="D20" s="384"/>
      <c r="E20" s="390" t="s">
        <v>757</v>
      </c>
      <c r="F20" s="391" t="s">
        <v>758</v>
      </c>
      <c r="G20" s="391" t="s">
        <v>759</v>
      </c>
      <c r="H20" s="392"/>
      <c r="I20" s="391" t="s">
        <v>760</v>
      </c>
    </row>
    <row r="21" spans="4:10" x14ac:dyDescent="0.15">
      <c r="E21" s="390" t="s">
        <v>754</v>
      </c>
      <c r="F21" s="391" t="s">
        <v>756</v>
      </c>
      <c r="G21" s="391" t="s">
        <v>765</v>
      </c>
      <c r="H21" s="391" t="s">
        <v>771</v>
      </c>
      <c r="I21" s="392"/>
    </row>
    <row r="22" spans="4:10" x14ac:dyDescent="0.15">
      <c r="E22" s="390" t="s">
        <v>755</v>
      </c>
      <c r="F22" s="391" t="s">
        <v>776</v>
      </c>
      <c r="G22" s="391" t="s">
        <v>764</v>
      </c>
      <c r="H22" s="391" t="s">
        <v>770</v>
      </c>
      <c r="I22" s="391" t="s">
        <v>766</v>
      </c>
    </row>
    <row r="23" spans="4:10" x14ac:dyDescent="0.15">
      <c r="E23" s="390" t="s">
        <v>767</v>
      </c>
      <c r="F23" s="391" t="s">
        <v>768</v>
      </c>
      <c r="G23" s="392"/>
      <c r="H23" s="391" t="s">
        <v>769</v>
      </c>
      <c r="I23" s="391" t="s">
        <v>787</v>
      </c>
    </row>
    <row r="24" spans="4:10" x14ac:dyDescent="0.15">
      <c r="E24" s="387"/>
    </row>
    <row r="25" spans="4:10" x14ac:dyDescent="0.15">
      <c r="D25" s="384" t="s">
        <v>22</v>
      </c>
      <c r="E25" s="386" t="s">
        <v>772</v>
      </c>
    </row>
    <row r="26" spans="4:10" x14ac:dyDescent="0.15">
      <c r="D26" s="384"/>
      <c r="E26" s="390" t="s">
        <v>781</v>
      </c>
      <c r="F26" s="391" t="s">
        <v>780</v>
      </c>
      <c r="G26" s="391" t="s">
        <v>755</v>
      </c>
      <c r="H26" s="391" t="s">
        <v>767</v>
      </c>
      <c r="I26" s="391" t="s">
        <v>784</v>
      </c>
    </row>
    <row r="27" spans="4:10" x14ac:dyDescent="0.15">
      <c r="E27" s="393" t="s">
        <v>777</v>
      </c>
      <c r="F27" s="394">
        <v>44515</v>
      </c>
      <c r="G27" s="394">
        <v>44515</v>
      </c>
      <c r="H27" s="394">
        <v>44516</v>
      </c>
      <c r="I27" s="391" t="s">
        <v>785</v>
      </c>
      <c r="J27" s="381" t="s">
        <v>829</v>
      </c>
    </row>
    <row r="28" spans="4:10" x14ac:dyDescent="0.15">
      <c r="E28" s="393" t="s">
        <v>778</v>
      </c>
      <c r="F28" s="394">
        <v>44515</v>
      </c>
      <c r="G28" s="394">
        <v>44516</v>
      </c>
      <c r="H28" s="394">
        <v>44517</v>
      </c>
      <c r="I28" s="391" t="s">
        <v>785</v>
      </c>
      <c r="J28" s="381" t="s">
        <v>829</v>
      </c>
    </row>
    <row r="29" spans="4:10" x14ac:dyDescent="0.15">
      <c r="E29" s="393" t="s">
        <v>779</v>
      </c>
      <c r="F29" s="394">
        <v>44516</v>
      </c>
      <c r="G29" s="394">
        <v>44517</v>
      </c>
      <c r="H29" s="394">
        <v>44518</v>
      </c>
      <c r="I29" s="391" t="s">
        <v>786</v>
      </c>
      <c r="J29" s="381" t="s">
        <v>829</v>
      </c>
    </row>
    <row r="30" spans="4:10" x14ac:dyDescent="0.15">
      <c r="E30" s="393" t="s">
        <v>782</v>
      </c>
      <c r="F30" s="394">
        <v>44517</v>
      </c>
      <c r="G30" s="394">
        <v>44518</v>
      </c>
      <c r="H30" s="394">
        <v>44519</v>
      </c>
      <c r="I30" s="391" t="s">
        <v>786</v>
      </c>
      <c r="J30" s="381" t="s">
        <v>829</v>
      </c>
    </row>
    <row r="31" spans="4:10" x14ac:dyDescent="0.15">
      <c r="E31" s="393" t="s">
        <v>783</v>
      </c>
      <c r="F31" s="394">
        <v>44518</v>
      </c>
      <c r="G31" s="394">
        <v>44519</v>
      </c>
      <c r="H31" s="394">
        <v>44520</v>
      </c>
      <c r="I31" s="391" t="s">
        <v>786</v>
      </c>
      <c r="J31" s="381" t="s">
        <v>829</v>
      </c>
    </row>
    <row r="34" spans="3:9" ht="25" x14ac:dyDescent="0.25">
      <c r="C34" s="382">
        <v>2</v>
      </c>
      <c r="D34" s="388" t="s">
        <v>788</v>
      </c>
      <c r="E34" s="388"/>
    </row>
    <row r="35" spans="3:9" x14ac:dyDescent="0.15">
      <c r="E35" s="384" t="s">
        <v>761</v>
      </c>
      <c r="F35" s="389">
        <f>F36*30</f>
        <v>559980</v>
      </c>
      <c r="G35" s="381" t="s">
        <v>762</v>
      </c>
    </row>
    <row r="36" spans="3:9" x14ac:dyDescent="0.15">
      <c r="F36" s="389">
        <v>18666</v>
      </c>
      <c r="G36" s="381" t="s">
        <v>763</v>
      </c>
    </row>
    <row r="38" spans="3:9" x14ac:dyDescent="0.15">
      <c r="E38" s="386" t="s">
        <v>753</v>
      </c>
    </row>
    <row r="39" spans="3:9" x14ac:dyDescent="0.15">
      <c r="E39" s="386"/>
    </row>
    <row r="40" spans="3:9" x14ac:dyDescent="0.15">
      <c r="E40" s="390" t="s">
        <v>757</v>
      </c>
      <c r="F40" s="391" t="s">
        <v>758</v>
      </c>
      <c r="G40" s="391" t="s">
        <v>759</v>
      </c>
      <c r="H40" s="392"/>
      <c r="I40" s="391" t="s">
        <v>830</v>
      </c>
    </row>
    <row r="41" spans="3:9" x14ac:dyDescent="0.15">
      <c r="E41" s="390" t="s">
        <v>754</v>
      </c>
      <c r="F41" s="391" t="s">
        <v>756</v>
      </c>
      <c r="G41" s="391" t="s">
        <v>765</v>
      </c>
      <c r="H41" s="391" t="s">
        <v>771</v>
      </c>
      <c r="I41" s="392"/>
    </row>
    <row r="42" spans="3:9" x14ac:dyDescent="0.15">
      <c r="E42" s="390" t="s">
        <v>755</v>
      </c>
      <c r="F42" s="391" t="s">
        <v>789</v>
      </c>
      <c r="G42" s="391" t="s">
        <v>765</v>
      </c>
      <c r="H42" s="391" t="s">
        <v>771</v>
      </c>
      <c r="I42" s="391"/>
    </row>
    <row r="43" spans="3:9" x14ac:dyDescent="0.15">
      <c r="E43" s="390" t="s">
        <v>755</v>
      </c>
      <c r="F43" s="391" t="s">
        <v>790</v>
      </c>
      <c r="G43" s="391" t="s">
        <v>764</v>
      </c>
      <c r="H43" s="391" t="s">
        <v>770</v>
      </c>
      <c r="I43" s="391"/>
    </row>
    <row r="44" spans="3:9" x14ac:dyDescent="0.15">
      <c r="E44" s="390" t="s">
        <v>792</v>
      </c>
      <c r="F44" s="391" t="s">
        <v>793</v>
      </c>
      <c r="G44" s="391" t="s">
        <v>765</v>
      </c>
      <c r="H44" s="391" t="s">
        <v>771</v>
      </c>
      <c r="I44" s="391"/>
    </row>
    <row r="45" spans="3:9" x14ac:dyDescent="0.15">
      <c r="E45" s="390" t="s">
        <v>767</v>
      </c>
      <c r="F45" s="391" t="s">
        <v>791</v>
      </c>
      <c r="G45" s="392"/>
      <c r="H45" s="391" t="s">
        <v>769</v>
      </c>
      <c r="I45" s="391"/>
    </row>
    <row r="48" spans="3:9" x14ac:dyDescent="0.15">
      <c r="E48" s="384"/>
    </row>
    <row r="51" spans="3:9" ht="25" x14ac:dyDescent="0.25">
      <c r="C51" s="382">
        <v>3</v>
      </c>
      <c r="D51" s="388" t="s">
        <v>794</v>
      </c>
      <c r="E51" s="388"/>
    </row>
    <row r="52" spans="3:9" x14ac:dyDescent="0.15">
      <c r="E52" s="384" t="s">
        <v>761</v>
      </c>
      <c r="F52" s="389">
        <f>F53*50</f>
        <v>1500000</v>
      </c>
      <c r="G52" s="381" t="s">
        <v>762</v>
      </c>
    </row>
    <row r="53" spans="3:9" x14ac:dyDescent="0.15">
      <c r="F53" s="389">
        <v>30000</v>
      </c>
      <c r="G53" s="381" t="s">
        <v>763</v>
      </c>
    </row>
    <row r="55" spans="3:9" x14ac:dyDescent="0.15">
      <c r="E55" s="386" t="s">
        <v>753</v>
      </c>
    </row>
    <row r="56" spans="3:9" x14ac:dyDescent="0.15">
      <c r="E56" s="386"/>
    </row>
    <row r="57" spans="3:9" x14ac:dyDescent="0.15">
      <c r="E57" s="390" t="s">
        <v>757</v>
      </c>
      <c r="F57" s="391" t="s">
        <v>758</v>
      </c>
      <c r="G57" s="391" t="s">
        <v>759</v>
      </c>
      <c r="H57" s="392"/>
      <c r="I57" s="391" t="s">
        <v>830</v>
      </c>
    </row>
    <row r="58" spans="3:9" x14ac:dyDescent="0.15">
      <c r="E58" s="390" t="s">
        <v>780</v>
      </c>
      <c r="F58" s="391" t="s">
        <v>756</v>
      </c>
      <c r="G58" s="391" t="s">
        <v>765</v>
      </c>
      <c r="H58" s="391" t="s">
        <v>771</v>
      </c>
      <c r="I58" s="392"/>
    </row>
    <row r="59" spans="3:9" x14ac:dyDescent="0.15">
      <c r="E59" s="390" t="s">
        <v>755</v>
      </c>
      <c r="F59" s="391" t="s">
        <v>795</v>
      </c>
      <c r="G59" s="391" t="s">
        <v>765</v>
      </c>
      <c r="H59" s="391" t="s">
        <v>771</v>
      </c>
      <c r="I59" s="391" t="s">
        <v>797</v>
      </c>
    </row>
    <row r="60" spans="3:9" x14ac:dyDescent="0.15">
      <c r="E60" s="390" t="s">
        <v>767</v>
      </c>
      <c r="F60" s="391" t="s">
        <v>796</v>
      </c>
      <c r="G60" s="392"/>
      <c r="H60" s="391" t="s">
        <v>769</v>
      </c>
      <c r="I60" s="391"/>
    </row>
    <row r="64" spans="3:9" ht="25" x14ac:dyDescent="0.25">
      <c r="C64" s="382">
        <v>4</v>
      </c>
      <c r="D64" s="388" t="s">
        <v>798</v>
      </c>
      <c r="E64" s="388"/>
    </row>
    <row r="65" spans="4:9" x14ac:dyDescent="0.15">
      <c r="E65" s="384" t="s">
        <v>761</v>
      </c>
      <c r="F65" s="389">
        <f>F66*100</f>
        <v>738100</v>
      </c>
      <c r="G65" s="381" t="s">
        <v>762</v>
      </c>
    </row>
    <row r="66" spans="4:9" x14ac:dyDescent="0.15">
      <c r="F66" s="389">
        <v>7381</v>
      </c>
      <c r="G66" s="381" t="s">
        <v>763</v>
      </c>
    </row>
    <row r="68" spans="4:9" x14ac:dyDescent="0.15">
      <c r="D68" s="384" t="s">
        <v>799</v>
      </c>
      <c r="E68" s="386" t="s">
        <v>753</v>
      </c>
    </row>
    <row r="69" spans="4:9" x14ac:dyDescent="0.15">
      <c r="E69" s="386"/>
    </row>
    <row r="70" spans="4:9" x14ac:dyDescent="0.15">
      <c r="E70" s="390" t="s">
        <v>757</v>
      </c>
      <c r="F70" s="391" t="s">
        <v>758</v>
      </c>
      <c r="G70" s="391" t="s">
        <v>759</v>
      </c>
      <c r="H70" s="392"/>
      <c r="I70" s="391" t="s">
        <v>830</v>
      </c>
    </row>
    <row r="71" spans="4:9" x14ac:dyDescent="0.15">
      <c r="E71" s="390" t="s">
        <v>780</v>
      </c>
      <c r="F71" s="391" t="s">
        <v>756</v>
      </c>
      <c r="G71" s="391" t="s">
        <v>765</v>
      </c>
      <c r="H71" s="391" t="s">
        <v>771</v>
      </c>
      <c r="I71" s="392"/>
    </row>
    <row r="72" spans="4:9" x14ac:dyDescent="0.15">
      <c r="E72" s="390" t="s">
        <v>755</v>
      </c>
      <c r="F72" s="391" t="s">
        <v>795</v>
      </c>
      <c r="G72" s="391" t="s">
        <v>765</v>
      </c>
      <c r="H72" s="391" t="s">
        <v>771</v>
      </c>
      <c r="I72" s="391" t="s">
        <v>797</v>
      </c>
    </row>
    <row r="73" spans="4:9" x14ac:dyDescent="0.15">
      <c r="E73" s="390" t="s">
        <v>767</v>
      </c>
      <c r="F73" s="391" t="s">
        <v>796</v>
      </c>
      <c r="G73" s="392"/>
      <c r="H73" s="391" t="s">
        <v>769</v>
      </c>
      <c r="I73" s="391"/>
    </row>
    <row r="75" spans="4:9" x14ac:dyDescent="0.15">
      <c r="D75" s="384" t="s">
        <v>800</v>
      </c>
      <c r="E75" s="385" t="s">
        <v>801</v>
      </c>
    </row>
    <row r="76" spans="4:9" x14ac:dyDescent="0.15">
      <c r="E76" s="385" t="s">
        <v>802</v>
      </c>
    </row>
    <row r="77" spans="4:9" x14ac:dyDescent="0.15">
      <c r="E77" s="385" t="s">
        <v>803</v>
      </c>
    </row>
    <row r="78" spans="4:9" x14ac:dyDescent="0.15">
      <c r="E78" s="35"/>
    </row>
    <row r="79" spans="4:9" x14ac:dyDescent="0.15">
      <c r="D79" s="384" t="s">
        <v>804</v>
      </c>
      <c r="E79" s="385" t="s">
        <v>805</v>
      </c>
    </row>
    <row r="80" spans="4:9" x14ac:dyDescent="0.15">
      <c r="E80" s="385" t="s">
        <v>806</v>
      </c>
    </row>
    <row r="81" spans="3:9" x14ac:dyDescent="0.15">
      <c r="E81" s="35"/>
    </row>
    <row r="82" spans="3:9" x14ac:dyDescent="0.15">
      <c r="E82" s="35"/>
    </row>
    <row r="83" spans="3:9" ht="25" x14ac:dyDescent="0.25">
      <c r="C83" s="382">
        <v>5</v>
      </c>
      <c r="D83" s="388" t="s">
        <v>807</v>
      </c>
      <c r="E83" s="388"/>
    </row>
    <row r="84" spans="3:9" x14ac:dyDescent="0.15">
      <c r="E84" s="384" t="s">
        <v>761</v>
      </c>
      <c r="F84" s="389">
        <f>F85*100</f>
        <v>500000</v>
      </c>
      <c r="G84" s="381" t="s">
        <v>808</v>
      </c>
    </row>
    <row r="85" spans="3:9" x14ac:dyDescent="0.15">
      <c r="F85" s="389">
        <v>5000</v>
      </c>
      <c r="G85" s="381" t="s">
        <v>763</v>
      </c>
    </row>
    <row r="87" spans="3:9" x14ac:dyDescent="0.15">
      <c r="D87" s="384" t="s">
        <v>799</v>
      </c>
      <c r="E87" s="386" t="s">
        <v>753</v>
      </c>
    </row>
    <row r="88" spans="3:9" x14ac:dyDescent="0.15">
      <c r="E88" s="386"/>
    </row>
    <row r="89" spans="3:9" x14ac:dyDescent="0.15">
      <c r="E89" s="390" t="s">
        <v>757</v>
      </c>
      <c r="F89" s="391" t="s">
        <v>758</v>
      </c>
      <c r="G89" s="391" t="s">
        <v>759</v>
      </c>
      <c r="H89" s="392"/>
      <c r="I89" s="391" t="s">
        <v>830</v>
      </c>
    </row>
    <row r="90" spans="3:9" x14ac:dyDescent="0.15">
      <c r="E90" s="390" t="s">
        <v>809</v>
      </c>
      <c r="F90" s="391" t="s">
        <v>810</v>
      </c>
      <c r="G90" s="391" t="s">
        <v>764</v>
      </c>
      <c r="H90" s="391" t="s">
        <v>770</v>
      </c>
      <c r="I90" s="392"/>
    </row>
    <row r="91" spans="3:9" x14ac:dyDescent="0.15">
      <c r="E91" s="390" t="s">
        <v>809</v>
      </c>
      <c r="F91" s="391" t="s">
        <v>811</v>
      </c>
      <c r="G91" s="391" t="s">
        <v>764</v>
      </c>
      <c r="H91" s="391" t="s">
        <v>770</v>
      </c>
      <c r="I91" s="392"/>
    </row>
    <row r="92" spans="3:9" x14ac:dyDescent="0.15">
      <c r="E92" s="390" t="s">
        <v>812</v>
      </c>
      <c r="F92" s="391" t="s">
        <v>813</v>
      </c>
      <c r="G92" s="391" t="s">
        <v>765</v>
      </c>
      <c r="H92" s="391" t="s">
        <v>771</v>
      </c>
      <c r="I92" s="391"/>
    </row>
    <row r="94" spans="3:9" x14ac:dyDescent="0.15">
      <c r="D94" s="384" t="s">
        <v>800</v>
      </c>
      <c r="E94" s="385" t="s">
        <v>816</v>
      </c>
    </row>
    <row r="95" spans="3:9" x14ac:dyDescent="0.15">
      <c r="E95" s="385" t="s">
        <v>814</v>
      </c>
    </row>
    <row r="96" spans="3:9" x14ac:dyDescent="0.15">
      <c r="E96" s="385" t="s">
        <v>815</v>
      </c>
    </row>
    <row r="97" spans="3:9" x14ac:dyDescent="0.15">
      <c r="D97" s="384" t="s">
        <v>804</v>
      </c>
      <c r="E97" s="385" t="s">
        <v>817</v>
      </c>
    </row>
    <row r="98" spans="3:9" x14ac:dyDescent="0.15">
      <c r="D98" s="384" t="s">
        <v>818</v>
      </c>
      <c r="E98" s="385" t="s">
        <v>819</v>
      </c>
    </row>
    <row r="99" spans="3:9" x14ac:dyDescent="0.15">
      <c r="E99" s="385" t="s">
        <v>820</v>
      </c>
    </row>
    <row r="100" spans="3:9" x14ac:dyDescent="0.15">
      <c r="E100" s="385" t="s">
        <v>821</v>
      </c>
    </row>
    <row r="101" spans="3:9" x14ac:dyDescent="0.15">
      <c r="E101" s="385" t="s">
        <v>823</v>
      </c>
    </row>
    <row r="102" spans="3:9" x14ac:dyDescent="0.15">
      <c r="E102" s="385" t="s">
        <v>822</v>
      </c>
    </row>
    <row r="105" spans="3:9" ht="25" x14ac:dyDescent="0.25">
      <c r="C105" s="382">
        <v>6</v>
      </c>
      <c r="D105" s="388" t="s">
        <v>825</v>
      </c>
      <c r="E105" s="388"/>
    </row>
    <row r="107" spans="3:9" x14ac:dyDescent="0.15">
      <c r="D107" s="384" t="s">
        <v>799</v>
      </c>
      <c r="E107" s="386" t="s">
        <v>753</v>
      </c>
    </row>
    <row r="108" spans="3:9" x14ac:dyDescent="0.15">
      <c r="E108" s="386"/>
    </row>
    <row r="109" spans="3:9" x14ac:dyDescent="0.15">
      <c r="E109" s="390" t="s">
        <v>757</v>
      </c>
      <c r="F109" s="391" t="s">
        <v>758</v>
      </c>
      <c r="G109" s="391" t="s">
        <v>759</v>
      </c>
      <c r="H109" s="392"/>
      <c r="I109" s="391" t="s">
        <v>830</v>
      </c>
    </row>
    <row r="110" spans="3:9" x14ac:dyDescent="0.15">
      <c r="E110" s="390" t="s">
        <v>780</v>
      </c>
      <c r="F110" s="391" t="s">
        <v>810</v>
      </c>
      <c r="G110" s="391" t="s">
        <v>764</v>
      </c>
      <c r="H110" s="391" t="s">
        <v>770</v>
      </c>
      <c r="I110" s="392"/>
    </row>
    <row r="111" spans="3:9" x14ac:dyDescent="0.15">
      <c r="E111" s="390" t="s">
        <v>755</v>
      </c>
      <c r="F111" s="391" t="s">
        <v>828</v>
      </c>
      <c r="G111" s="391" t="s">
        <v>764</v>
      </c>
      <c r="H111" s="391" t="s">
        <v>770</v>
      </c>
      <c r="I111" s="392"/>
    </row>
    <row r="112" spans="3:9" x14ac:dyDescent="0.15">
      <c r="E112" s="390" t="s">
        <v>767</v>
      </c>
      <c r="F112" s="391" t="s">
        <v>826</v>
      </c>
      <c r="G112" s="391"/>
      <c r="H112" s="391" t="s">
        <v>827</v>
      </c>
      <c r="I112" s="391"/>
    </row>
  </sheetData>
  <phoneticPr fontId="4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M40"/>
  <sheetViews>
    <sheetView topLeftCell="A13" workbookViewId="0">
      <selection activeCell="C43" sqref="C43"/>
    </sheetView>
  </sheetViews>
  <sheetFormatPr baseColWidth="10" defaultColWidth="9" defaultRowHeight="13" x14ac:dyDescent="0.15"/>
  <cols>
    <col min="1" max="1" width="3.5" customWidth="1"/>
    <col min="3" max="3" width="38.5" customWidth="1"/>
    <col min="8" max="11" width="9.1640625" customWidth="1"/>
    <col min="13" max="13" width="23" customWidth="1"/>
  </cols>
  <sheetData>
    <row r="3" spans="1:13" s="132" customFormat="1" ht="16.5" customHeight="1" x14ac:dyDescent="0.2">
      <c r="A3" s="450" t="s">
        <v>1</v>
      </c>
      <c r="B3" s="453" t="s">
        <v>208</v>
      </c>
      <c r="C3" s="453" t="s">
        <v>619</v>
      </c>
      <c r="D3" s="449" t="s">
        <v>620</v>
      </c>
      <c r="E3" s="449"/>
      <c r="F3" s="449"/>
      <c r="G3" s="449"/>
      <c r="H3" s="134" t="s">
        <v>621</v>
      </c>
      <c r="I3" s="134"/>
      <c r="J3" s="134"/>
      <c r="K3" s="134"/>
      <c r="L3" s="454" t="s">
        <v>622</v>
      </c>
    </row>
    <row r="4" spans="1:13" s="132" customFormat="1" ht="16.5" customHeight="1" x14ac:dyDescent="0.2">
      <c r="A4" s="451"/>
      <c r="B4" s="453"/>
      <c r="C4" s="453"/>
      <c r="D4" s="133" t="s">
        <v>623</v>
      </c>
      <c r="E4" s="133" t="s">
        <v>624</v>
      </c>
      <c r="F4" s="133" t="s">
        <v>625</v>
      </c>
      <c r="G4" s="133" t="s">
        <v>626</v>
      </c>
      <c r="H4" s="133" t="s">
        <v>623</v>
      </c>
      <c r="I4" s="133" t="s">
        <v>624</v>
      </c>
      <c r="J4" s="133" t="s">
        <v>625</v>
      </c>
      <c r="K4" s="133" t="s">
        <v>626</v>
      </c>
      <c r="L4" s="455"/>
    </row>
    <row r="5" spans="1:13" s="132" customFormat="1" ht="16.5" customHeight="1" x14ac:dyDescent="0.2">
      <c r="A5" s="452"/>
      <c r="B5" s="453"/>
      <c r="C5" s="453"/>
      <c r="D5" s="213" t="s">
        <v>627</v>
      </c>
      <c r="E5" s="214" t="s">
        <v>628</v>
      </c>
      <c r="F5" s="215" t="s">
        <v>629</v>
      </c>
      <c r="G5" s="133" t="s">
        <v>630</v>
      </c>
      <c r="H5" s="213" t="s">
        <v>627</v>
      </c>
      <c r="I5" s="214" t="s">
        <v>628</v>
      </c>
      <c r="J5" s="215" t="s">
        <v>629</v>
      </c>
      <c r="K5" s="133" t="s">
        <v>630</v>
      </c>
      <c r="L5" s="456"/>
    </row>
    <row r="6" spans="1:13" x14ac:dyDescent="0.15">
      <c r="A6" s="136">
        <v>1</v>
      </c>
      <c r="B6" s="137">
        <v>11000171</v>
      </c>
      <c r="C6" s="138" t="s">
        <v>97</v>
      </c>
      <c r="D6" s="139">
        <v>44228</v>
      </c>
      <c r="E6" s="136"/>
      <c r="F6" s="136"/>
      <c r="G6" s="136"/>
      <c r="H6" s="136"/>
      <c r="I6" s="136"/>
      <c r="J6" s="136"/>
      <c r="K6" s="136"/>
      <c r="L6" s="136"/>
      <c r="M6" t="s">
        <v>631</v>
      </c>
    </row>
    <row r="7" spans="1:13" x14ac:dyDescent="0.15">
      <c r="A7" s="140">
        <f>A6+1</f>
        <v>2</v>
      </c>
      <c r="B7" s="141">
        <v>11000233</v>
      </c>
      <c r="C7" s="142" t="s">
        <v>142</v>
      </c>
      <c r="D7" s="143">
        <v>44230</v>
      </c>
      <c r="E7" s="140"/>
      <c r="F7" s="140"/>
      <c r="G7" s="140"/>
      <c r="H7" s="140"/>
      <c r="I7" s="140"/>
      <c r="J7" s="140"/>
      <c r="K7" s="140"/>
      <c r="L7" s="140"/>
      <c r="M7" t="s">
        <v>631</v>
      </c>
    </row>
    <row r="8" spans="1:13" x14ac:dyDescent="0.15">
      <c r="A8" s="140">
        <f t="shared" ref="A8:A27" si="0">A7+1</f>
        <v>3</v>
      </c>
      <c r="B8" s="144">
        <v>11002086</v>
      </c>
      <c r="C8" s="145" t="s">
        <v>491</v>
      </c>
      <c r="D8" s="143">
        <v>44232</v>
      </c>
      <c r="E8" s="140"/>
      <c r="F8" s="140"/>
      <c r="G8" s="140"/>
      <c r="H8" s="140"/>
      <c r="I8" s="140"/>
      <c r="J8" s="140"/>
      <c r="K8" s="140"/>
      <c r="L8" s="140"/>
      <c r="M8" t="s">
        <v>631</v>
      </c>
    </row>
    <row r="9" spans="1:13" x14ac:dyDescent="0.15">
      <c r="A9" s="140">
        <f t="shared" si="0"/>
        <v>4</v>
      </c>
      <c r="B9" s="141">
        <v>11000152</v>
      </c>
      <c r="C9" s="146" t="s">
        <v>72</v>
      </c>
      <c r="D9" s="140"/>
      <c r="E9" s="143">
        <v>44235</v>
      </c>
      <c r="F9" s="140"/>
      <c r="G9" s="140"/>
      <c r="H9" s="140"/>
      <c r="I9" s="140"/>
      <c r="J9" s="140"/>
      <c r="K9" s="140"/>
      <c r="L9" s="140"/>
      <c r="M9" t="s">
        <v>632</v>
      </c>
    </row>
    <row r="10" spans="1:13" x14ac:dyDescent="0.15">
      <c r="A10" s="140">
        <f t="shared" si="0"/>
        <v>5</v>
      </c>
      <c r="B10" s="141">
        <v>11000251</v>
      </c>
      <c r="C10" s="146" t="s">
        <v>152</v>
      </c>
      <c r="D10" s="140"/>
      <c r="E10" s="143">
        <v>44237</v>
      </c>
      <c r="F10" s="140"/>
      <c r="G10" s="140"/>
      <c r="H10" s="140"/>
      <c r="I10" s="140"/>
      <c r="J10" s="140"/>
      <c r="K10" s="140"/>
      <c r="L10" s="140"/>
      <c r="M10" t="s">
        <v>632</v>
      </c>
    </row>
    <row r="11" spans="1:13" x14ac:dyDescent="0.15">
      <c r="A11" s="140">
        <f t="shared" si="0"/>
        <v>6</v>
      </c>
      <c r="B11" s="141">
        <v>11000227</v>
      </c>
      <c r="C11" s="142" t="s">
        <v>136</v>
      </c>
      <c r="D11" s="140"/>
      <c r="E11" s="140"/>
      <c r="F11" s="147">
        <v>44242</v>
      </c>
      <c r="G11" s="148"/>
      <c r="H11" s="148"/>
      <c r="I11" s="148"/>
      <c r="J11" s="148"/>
      <c r="K11" s="148"/>
      <c r="L11" s="140"/>
    </row>
    <row r="12" spans="1:13" x14ac:dyDescent="0.15">
      <c r="A12" s="140">
        <f t="shared" si="0"/>
        <v>7</v>
      </c>
      <c r="B12" s="144">
        <v>11001478</v>
      </c>
      <c r="C12" s="145" t="s">
        <v>470</v>
      </c>
      <c r="D12" s="140"/>
      <c r="E12" s="140"/>
      <c r="F12" s="147">
        <v>44244</v>
      </c>
      <c r="G12" s="140"/>
      <c r="H12" s="140"/>
      <c r="I12" s="140"/>
      <c r="J12" s="140"/>
      <c r="K12" s="165"/>
      <c r="L12" s="140"/>
    </row>
    <row r="13" spans="1:13" x14ac:dyDescent="0.15">
      <c r="A13" s="140">
        <f t="shared" si="0"/>
        <v>8</v>
      </c>
      <c r="B13" s="141">
        <v>11000208</v>
      </c>
      <c r="C13" s="142" t="s">
        <v>119</v>
      </c>
      <c r="D13" s="140"/>
      <c r="E13" s="140"/>
      <c r="F13" s="147">
        <v>44246</v>
      </c>
      <c r="G13" s="140"/>
      <c r="H13" s="140"/>
      <c r="I13" s="140"/>
      <c r="J13" s="140"/>
      <c r="K13" s="140"/>
      <c r="L13" s="140"/>
    </row>
    <row r="14" spans="1:13" x14ac:dyDescent="0.15">
      <c r="A14" s="140">
        <f t="shared" si="0"/>
        <v>9</v>
      </c>
      <c r="B14" s="141">
        <v>11000248</v>
      </c>
      <c r="C14" s="146" t="s">
        <v>376</v>
      </c>
      <c r="D14" s="140"/>
      <c r="E14" s="140"/>
      <c r="F14" s="140"/>
      <c r="G14" s="147">
        <v>44249</v>
      </c>
      <c r="H14" s="140"/>
      <c r="I14" s="140"/>
      <c r="J14" s="140"/>
      <c r="K14" s="140"/>
      <c r="L14" s="140"/>
    </row>
    <row r="15" spans="1:13" x14ac:dyDescent="0.15">
      <c r="A15" s="140">
        <f t="shared" si="0"/>
        <v>10</v>
      </c>
      <c r="B15" s="141">
        <v>11000275</v>
      </c>
      <c r="C15" s="146" t="s">
        <v>410</v>
      </c>
      <c r="D15" s="140"/>
      <c r="E15" s="140"/>
      <c r="F15" s="140"/>
      <c r="G15" s="147">
        <v>44251</v>
      </c>
      <c r="H15" s="140"/>
      <c r="I15" s="140"/>
      <c r="J15" s="140"/>
      <c r="K15" s="140"/>
      <c r="L15" s="140"/>
    </row>
    <row r="16" spans="1:13" x14ac:dyDescent="0.15">
      <c r="A16" s="140">
        <f t="shared" si="0"/>
        <v>11</v>
      </c>
      <c r="B16" s="141">
        <v>11000192</v>
      </c>
      <c r="C16" s="142" t="s">
        <v>108</v>
      </c>
      <c r="D16" s="140"/>
      <c r="E16" s="140"/>
      <c r="F16" s="140"/>
      <c r="G16" s="147">
        <v>44253</v>
      </c>
      <c r="H16" s="148"/>
      <c r="I16" s="148"/>
      <c r="J16" s="148"/>
      <c r="K16" s="148"/>
      <c r="L16" s="140"/>
    </row>
    <row r="17" spans="1:12" x14ac:dyDescent="0.15">
      <c r="A17" s="140">
        <f t="shared" si="0"/>
        <v>12</v>
      </c>
      <c r="B17" s="141">
        <v>11000274</v>
      </c>
      <c r="C17" s="146" t="s">
        <v>168</v>
      </c>
      <c r="D17" s="140"/>
      <c r="E17" s="140"/>
      <c r="F17" s="140"/>
      <c r="G17" s="147">
        <v>44258</v>
      </c>
      <c r="I17" s="140"/>
      <c r="J17" s="140"/>
      <c r="K17" s="140"/>
      <c r="L17" s="140"/>
    </row>
    <row r="18" spans="1:12" x14ac:dyDescent="0.15">
      <c r="A18" s="140">
        <f t="shared" si="0"/>
        <v>13</v>
      </c>
      <c r="B18" s="141">
        <v>11000187</v>
      </c>
      <c r="C18" s="142" t="s">
        <v>103</v>
      </c>
      <c r="D18" s="140"/>
      <c r="E18" s="140"/>
      <c r="F18" s="140"/>
      <c r="G18" s="147">
        <v>44260</v>
      </c>
      <c r="I18" s="140"/>
      <c r="J18" s="140"/>
      <c r="K18" s="140"/>
      <c r="L18" s="140"/>
    </row>
    <row r="19" spans="1:12" x14ac:dyDescent="0.15">
      <c r="A19" s="140">
        <f t="shared" si="0"/>
        <v>14</v>
      </c>
      <c r="B19" s="144">
        <v>11002083</v>
      </c>
      <c r="C19" s="145" t="s">
        <v>485</v>
      </c>
      <c r="D19" s="140"/>
      <c r="E19" s="140"/>
      <c r="F19" s="140"/>
      <c r="G19" s="149"/>
      <c r="H19" s="150">
        <v>44256</v>
      </c>
      <c r="I19" s="148"/>
      <c r="J19" s="148"/>
      <c r="K19" s="148"/>
      <c r="L19" s="140"/>
    </row>
    <row r="20" spans="1:12" x14ac:dyDescent="0.15">
      <c r="A20" s="140">
        <f t="shared" si="0"/>
        <v>15</v>
      </c>
      <c r="B20" s="141">
        <v>11000226</v>
      </c>
      <c r="C20" s="142" t="s">
        <v>578</v>
      </c>
      <c r="D20" s="140"/>
      <c r="E20" s="140"/>
      <c r="F20" s="140"/>
      <c r="G20" s="140"/>
      <c r="H20" s="150">
        <v>44257</v>
      </c>
      <c r="I20" s="148"/>
      <c r="J20" s="140"/>
      <c r="K20" s="140"/>
      <c r="L20" s="140"/>
    </row>
    <row r="21" spans="1:12" x14ac:dyDescent="0.15">
      <c r="A21" s="140">
        <f t="shared" si="0"/>
        <v>16</v>
      </c>
      <c r="B21" s="141">
        <v>11000206</v>
      </c>
      <c r="C21" s="142" t="s">
        <v>568</v>
      </c>
      <c r="D21" s="140"/>
      <c r="E21" s="140"/>
      <c r="F21" s="140"/>
      <c r="G21" s="140"/>
      <c r="H21" s="150">
        <v>44259</v>
      </c>
      <c r="I21" s="148"/>
      <c r="J21" s="140"/>
      <c r="K21" s="140"/>
      <c r="L21" s="140"/>
    </row>
    <row r="22" spans="1:12" x14ac:dyDescent="0.15">
      <c r="A22" s="140">
        <f t="shared" si="0"/>
        <v>17</v>
      </c>
      <c r="B22" s="141">
        <v>11000247</v>
      </c>
      <c r="C22" s="142" t="s">
        <v>150</v>
      </c>
      <c r="D22" s="140"/>
      <c r="E22" s="140"/>
      <c r="F22" s="140"/>
      <c r="G22" s="140"/>
      <c r="H22" s="150">
        <v>44260</v>
      </c>
      <c r="I22" s="148"/>
      <c r="J22" s="140"/>
      <c r="K22" s="140"/>
      <c r="L22" s="140"/>
    </row>
    <row r="23" spans="1:12" x14ac:dyDescent="0.15">
      <c r="A23" s="140">
        <f t="shared" si="0"/>
        <v>18</v>
      </c>
      <c r="B23" s="141">
        <v>11000386</v>
      </c>
      <c r="C23" s="142" t="s">
        <v>434</v>
      </c>
      <c r="D23" s="140"/>
      <c r="E23" s="140"/>
      <c r="F23" s="140"/>
      <c r="G23" s="140"/>
      <c r="H23" s="150">
        <v>44261</v>
      </c>
      <c r="I23" s="148"/>
      <c r="J23" s="140"/>
      <c r="K23" s="140"/>
      <c r="L23" s="140"/>
    </row>
    <row r="24" spans="1:12" x14ac:dyDescent="0.15">
      <c r="A24" s="140">
        <f t="shared" si="0"/>
        <v>19</v>
      </c>
      <c r="B24" s="141">
        <v>11000397</v>
      </c>
      <c r="C24" s="142" t="s">
        <v>441</v>
      </c>
      <c r="D24" s="140"/>
      <c r="E24" s="140"/>
      <c r="F24" s="140"/>
      <c r="G24" s="140"/>
      <c r="H24" s="148"/>
      <c r="I24" s="150">
        <v>44263</v>
      </c>
      <c r="J24" s="140"/>
      <c r="K24" s="140"/>
      <c r="L24" s="140"/>
    </row>
    <row r="25" spans="1:12" x14ac:dyDescent="0.15">
      <c r="A25" s="140">
        <f t="shared" si="0"/>
        <v>20</v>
      </c>
      <c r="B25" s="151">
        <v>11000487</v>
      </c>
      <c r="C25" s="152" t="s">
        <v>444</v>
      </c>
      <c r="D25" s="140"/>
      <c r="E25" s="140"/>
      <c r="F25" s="140"/>
      <c r="G25" s="140"/>
      <c r="H25" s="148"/>
      <c r="I25" s="150">
        <v>44264</v>
      </c>
      <c r="J25" s="140"/>
      <c r="K25" s="140"/>
      <c r="L25" s="140"/>
    </row>
    <row r="26" spans="1:12" x14ac:dyDescent="0.15">
      <c r="A26" s="140">
        <f t="shared" si="0"/>
        <v>21</v>
      </c>
      <c r="B26" s="141">
        <v>11000221</v>
      </c>
      <c r="C26" s="142" t="s">
        <v>359</v>
      </c>
      <c r="D26" s="140"/>
      <c r="E26" s="140"/>
      <c r="F26" s="140"/>
      <c r="G26" s="140"/>
      <c r="H26" s="148"/>
      <c r="I26" s="150">
        <v>44265</v>
      </c>
      <c r="J26" s="140"/>
      <c r="K26" s="140"/>
      <c r="L26" s="140"/>
    </row>
    <row r="27" spans="1:12" x14ac:dyDescent="0.15">
      <c r="A27" s="153">
        <f t="shared" si="0"/>
        <v>22</v>
      </c>
      <c r="B27" s="154">
        <v>11000388</v>
      </c>
      <c r="C27" s="155" t="s">
        <v>449</v>
      </c>
      <c r="D27" s="153"/>
      <c r="E27" s="153"/>
      <c r="F27" s="153"/>
      <c r="G27" s="153"/>
      <c r="H27" s="156"/>
      <c r="I27" s="166">
        <v>44263</v>
      </c>
      <c r="J27" s="153"/>
      <c r="K27" s="153"/>
      <c r="L27" s="153"/>
    </row>
    <row r="28" spans="1:12" x14ac:dyDescent="0.15">
      <c r="B28" s="157"/>
      <c r="C28" s="158"/>
      <c r="H28" s="159"/>
      <c r="I28" s="159"/>
    </row>
    <row r="29" spans="1:12" x14ac:dyDescent="0.15">
      <c r="B29" s="157"/>
      <c r="C29" s="158"/>
      <c r="H29" s="159"/>
      <c r="I29" s="159"/>
    </row>
    <row r="30" spans="1:12" ht="14" x14ac:dyDescent="0.15">
      <c r="B30" s="160">
        <v>11001489</v>
      </c>
      <c r="C30" s="161" t="s">
        <v>475</v>
      </c>
      <c r="H30" s="159"/>
      <c r="I30" s="159"/>
    </row>
    <row r="31" spans="1:12" ht="14" x14ac:dyDescent="0.15">
      <c r="B31" s="160">
        <v>11000175</v>
      </c>
      <c r="C31" s="161" t="s">
        <v>307</v>
      </c>
      <c r="H31" s="159"/>
      <c r="I31" s="159"/>
    </row>
    <row r="32" spans="1:12" x14ac:dyDescent="0.15">
      <c r="B32" s="157"/>
      <c r="C32" s="158"/>
      <c r="H32" s="159"/>
      <c r="I32" s="159"/>
    </row>
    <row r="34" spans="1:12" x14ac:dyDescent="0.15">
      <c r="A34" s="140"/>
      <c r="B34" s="144">
        <v>11002118</v>
      </c>
      <c r="C34" s="145" t="s">
        <v>496</v>
      </c>
      <c r="D34" s="140"/>
      <c r="E34" s="140"/>
      <c r="F34" s="140"/>
      <c r="G34" s="140"/>
      <c r="H34" s="140"/>
      <c r="I34" s="140"/>
      <c r="J34" s="150">
        <v>44270</v>
      </c>
      <c r="K34" s="140"/>
      <c r="L34" s="140"/>
    </row>
    <row r="35" spans="1:12" x14ac:dyDescent="0.15">
      <c r="A35" s="140"/>
      <c r="D35" s="153"/>
      <c r="E35" s="153"/>
      <c r="F35" s="153"/>
      <c r="G35" s="153"/>
      <c r="H35" s="153"/>
      <c r="I35" s="153"/>
      <c r="J35" s="166">
        <v>44272</v>
      </c>
      <c r="K35" s="153"/>
      <c r="L35" s="153"/>
    </row>
    <row r="36" spans="1:12" x14ac:dyDescent="0.15">
      <c r="A36" s="135" t="e">
        <f>#REF!+1</f>
        <v>#REF!</v>
      </c>
      <c r="B36" s="141">
        <v>11002046</v>
      </c>
      <c r="C36" s="146" t="s">
        <v>200</v>
      </c>
    </row>
    <row r="37" spans="1:12" x14ac:dyDescent="0.15">
      <c r="A37" s="135" t="e">
        <f t="shared" ref="A37:A40" si="1">A36+1</f>
        <v>#REF!</v>
      </c>
      <c r="B37" s="162">
        <v>11000197</v>
      </c>
      <c r="C37" s="163" t="s">
        <v>113</v>
      </c>
    </row>
    <row r="38" spans="1:12" x14ac:dyDescent="0.15">
      <c r="A38" s="135" t="e">
        <f t="shared" si="1"/>
        <v>#REF!</v>
      </c>
      <c r="B38" s="164">
        <v>11001784</v>
      </c>
      <c r="C38" s="142" t="s">
        <v>194</v>
      </c>
    </row>
    <row r="39" spans="1:12" x14ac:dyDescent="0.15">
      <c r="A39" s="135" t="e">
        <f t="shared" si="1"/>
        <v>#REF!</v>
      </c>
      <c r="B39" s="164">
        <v>11001823</v>
      </c>
      <c r="C39" s="142" t="s">
        <v>536</v>
      </c>
    </row>
    <row r="40" spans="1:12" x14ac:dyDescent="0.15">
      <c r="A40" s="135" t="e">
        <f t="shared" si="1"/>
        <v>#REF!</v>
      </c>
    </row>
  </sheetData>
  <mergeCells count="5">
    <mergeCell ref="D3:G3"/>
    <mergeCell ref="A3:A5"/>
    <mergeCell ref="B3:B5"/>
    <mergeCell ref="C3:C5"/>
    <mergeCell ref="L3:L5"/>
  </mergeCell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I24"/>
  <sheetViews>
    <sheetView workbookViewId="0">
      <selection activeCell="C43" sqref="C43"/>
    </sheetView>
  </sheetViews>
  <sheetFormatPr baseColWidth="10" defaultColWidth="9" defaultRowHeight="13" x14ac:dyDescent="0.15"/>
  <cols>
    <col min="3" max="3" width="50.83203125" customWidth="1"/>
    <col min="4" max="4" width="29.33203125" customWidth="1"/>
    <col min="5" max="5" width="8.83203125" customWidth="1"/>
    <col min="6" max="6" width="6.83203125" customWidth="1"/>
    <col min="7" max="7" width="11.6640625" customWidth="1"/>
  </cols>
  <sheetData>
    <row r="2" spans="1:9" ht="15" x14ac:dyDescent="0.2">
      <c r="A2">
        <v>1</v>
      </c>
      <c r="B2" s="119">
        <v>11001739</v>
      </c>
      <c r="C2" s="119" t="s">
        <v>633</v>
      </c>
      <c r="D2" s="120" t="s">
        <v>634</v>
      </c>
      <c r="E2" s="121" t="s">
        <v>635</v>
      </c>
      <c r="F2" s="122" t="s">
        <v>38</v>
      </c>
      <c r="G2" s="122" t="s">
        <v>636</v>
      </c>
      <c r="H2" s="122" t="s">
        <v>637</v>
      </c>
      <c r="I2" s="122" t="s">
        <v>637</v>
      </c>
    </row>
    <row r="3" spans="1:9" ht="15" x14ac:dyDescent="0.2">
      <c r="A3">
        <f>A2+1</f>
        <v>2</v>
      </c>
      <c r="B3" s="123">
        <v>11001483</v>
      </c>
      <c r="C3" s="123" t="s">
        <v>638</v>
      </c>
      <c r="D3" s="124" t="s">
        <v>639</v>
      </c>
      <c r="E3" s="125" t="s">
        <v>635</v>
      </c>
      <c r="F3" s="126" t="s">
        <v>38</v>
      </c>
      <c r="G3" s="126" t="s">
        <v>636</v>
      </c>
      <c r="H3" s="126" t="s">
        <v>637</v>
      </c>
      <c r="I3" s="126" t="s">
        <v>637</v>
      </c>
    </row>
    <row r="4" spans="1:9" ht="15" x14ac:dyDescent="0.2">
      <c r="A4">
        <f t="shared" ref="A4:A24" si="0">A3+1</f>
        <v>3</v>
      </c>
      <c r="B4" s="119">
        <v>11001459</v>
      </c>
      <c r="C4" s="119" t="s">
        <v>640</v>
      </c>
      <c r="D4" s="127" t="s">
        <v>641</v>
      </c>
      <c r="E4" s="122" t="s">
        <v>642</v>
      </c>
      <c r="F4" s="122" t="s">
        <v>643</v>
      </c>
      <c r="G4" s="122" t="s">
        <v>644</v>
      </c>
      <c r="H4" s="122" t="s">
        <v>637</v>
      </c>
      <c r="I4" s="122" t="s">
        <v>637</v>
      </c>
    </row>
    <row r="5" spans="1:9" ht="16" x14ac:dyDescent="0.2">
      <c r="A5">
        <f t="shared" si="0"/>
        <v>4</v>
      </c>
      <c r="B5" s="123">
        <v>11001470</v>
      </c>
      <c r="C5" s="123" t="s">
        <v>460</v>
      </c>
      <c r="D5" s="128" t="s">
        <v>645</v>
      </c>
      <c r="E5" s="126" t="s">
        <v>642</v>
      </c>
      <c r="F5" s="126" t="s">
        <v>643</v>
      </c>
      <c r="G5" s="125" t="s">
        <v>646</v>
      </c>
      <c r="H5" s="125" t="s">
        <v>637</v>
      </c>
      <c r="I5" s="125" t="s">
        <v>637</v>
      </c>
    </row>
    <row r="6" spans="1:9" ht="15" x14ac:dyDescent="0.2">
      <c r="A6">
        <f t="shared" si="0"/>
        <v>5</v>
      </c>
      <c r="B6" s="119">
        <v>11001478</v>
      </c>
      <c r="C6" s="119" t="s">
        <v>470</v>
      </c>
      <c r="D6" s="127" t="s">
        <v>647</v>
      </c>
      <c r="E6" s="122" t="s">
        <v>642</v>
      </c>
      <c r="F6" s="122" t="s">
        <v>643</v>
      </c>
      <c r="G6" s="122" t="s">
        <v>646</v>
      </c>
      <c r="H6" s="122" t="s">
        <v>637</v>
      </c>
      <c r="I6" s="122" t="s">
        <v>637</v>
      </c>
    </row>
    <row r="7" spans="1:9" ht="15" x14ac:dyDescent="0.2">
      <c r="A7">
        <f t="shared" si="0"/>
        <v>6</v>
      </c>
      <c r="B7" s="123">
        <v>11002084</v>
      </c>
      <c r="C7" s="123" t="s">
        <v>648</v>
      </c>
      <c r="D7" s="129" t="s">
        <v>649</v>
      </c>
      <c r="E7" s="126" t="s">
        <v>642</v>
      </c>
      <c r="F7" s="126" t="s">
        <v>650</v>
      </c>
      <c r="G7" s="126" t="s">
        <v>636</v>
      </c>
      <c r="H7" s="126" t="s">
        <v>637</v>
      </c>
      <c r="I7" s="126" t="s">
        <v>637</v>
      </c>
    </row>
    <row r="8" spans="1:9" ht="15" x14ac:dyDescent="0.2">
      <c r="A8">
        <f t="shared" si="0"/>
        <v>7</v>
      </c>
      <c r="B8" s="119">
        <v>11002083</v>
      </c>
      <c r="C8" s="119" t="s">
        <v>485</v>
      </c>
      <c r="D8" s="127" t="s">
        <v>651</v>
      </c>
      <c r="E8" s="122" t="s">
        <v>642</v>
      </c>
      <c r="F8" s="122" t="s">
        <v>650</v>
      </c>
      <c r="G8" s="122" t="s">
        <v>636</v>
      </c>
      <c r="H8" s="122" t="s">
        <v>637</v>
      </c>
      <c r="I8" s="122" t="s">
        <v>637</v>
      </c>
    </row>
    <row r="9" spans="1:9" ht="15" x14ac:dyDescent="0.2">
      <c r="A9">
        <f t="shared" si="0"/>
        <v>8</v>
      </c>
      <c r="B9" s="123">
        <v>11002086</v>
      </c>
      <c r="C9" s="123" t="s">
        <v>491</v>
      </c>
      <c r="D9" s="129" t="s">
        <v>652</v>
      </c>
      <c r="E9" s="126" t="s">
        <v>642</v>
      </c>
      <c r="F9" s="126" t="s">
        <v>650</v>
      </c>
      <c r="G9" s="126" t="s">
        <v>636</v>
      </c>
      <c r="H9" s="126" t="s">
        <v>637</v>
      </c>
      <c r="I9" s="126" t="s">
        <v>637</v>
      </c>
    </row>
    <row r="10" spans="1:9" ht="15" x14ac:dyDescent="0.2">
      <c r="A10">
        <f t="shared" si="0"/>
        <v>9</v>
      </c>
      <c r="B10" s="119">
        <v>11002134</v>
      </c>
      <c r="C10" s="119" t="s">
        <v>501</v>
      </c>
      <c r="D10" s="130" t="s">
        <v>653</v>
      </c>
      <c r="E10" s="122" t="s">
        <v>642</v>
      </c>
      <c r="F10" s="122" t="s">
        <v>650</v>
      </c>
      <c r="G10" s="122" t="s">
        <v>636</v>
      </c>
      <c r="H10" s="122" t="s">
        <v>637</v>
      </c>
      <c r="I10" s="122" t="s">
        <v>637</v>
      </c>
    </row>
    <row r="11" spans="1:9" ht="15" x14ac:dyDescent="0.2">
      <c r="A11">
        <f t="shared" si="0"/>
        <v>10</v>
      </c>
      <c r="B11" s="123">
        <v>11001572</v>
      </c>
      <c r="C11" s="123" t="s">
        <v>654</v>
      </c>
      <c r="D11" s="131" t="s">
        <v>655</v>
      </c>
      <c r="E11" s="126" t="s">
        <v>642</v>
      </c>
      <c r="F11" s="126" t="s">
        <v>650</v>
      </c>
      <c r="G11" s="126" t="s">
        <v>646</v>
      </c>
      <c r="H11" s="126" t="s">
        <v>637</v>
      </c>
      <c r="I11" s="126" t="s">
        <v>637</v>
      </c>
    </row>
    <row r="12" spans="1:9" ht="15" x14ac:dyDescent="0.2">
      <c r="A12">
        <f t="shared" si="0"/>
        <v>11</v>
      </c>
      <c r="B12" s="119">
        <v>11001573</v>
      </c>
      <c r="C12" s="119" t="s">
        <v>656</v>
      </c>
      <c r="D12" s="120" t="s">
        <v>657</v>
      </c>
      <c r="E12" s="122" t="s">
        <v>642</v>
      </c>
      <c r="F12" s="122" t="s">
        <v>650</v>
      </c>
      <c r="G12" s="121" t="s">
        <v>646</v>
      </c>
      <c r="H12" s="121" t="s">
        <v>637</v>
      </c>
      <c r="I12" s="121" t="s">
        <v>637</v>
      </c>
    </row>
    <row r="13" spans="1:9" ht="15" x14ac:dyDescent="0.2">
      <c r="A13">
        <f t="shared" si="0"/>
        <v>12</v>
      </c>
      <c r="B13" s="123">
        <v>11001574</v>
      </c>
      <c r="C13" s="123" t="s">
        <v>658</v>
      </c>
      <c r="D13" s="131" t="s">
        <v>659</v>
      </c>
      <c r="E13" s="126" t="s">
        <v>642</v>
      </c>
      <c r="F13" s="126" t="s">
        <v>650</v>
      </c>
      <c r="G13" s="126" t="s">
        <v>646</v>
      </c>
      <c r="H13" s="126" t="s">
        <v>637</v>
      </c>
      <c r="I13" s="126" t="s">
        <v>637</v>
      </c>
    </row>
    <row r="14" spans="1:9" ht="15" x14ac:dyDescent="0.2">
      <c r="A14">
        <f t="shared" si="0"/>
        <v>13</v>
      </c>
      <c r="B14" s="119">
        <v>11001575</v>
      </c>
      <c r="C14" s="119" t="s">
        <v>660</v>
      </c>
      <c r="D14" s="127" t="s">
        <v>661</v>
      </c>
      <c r="E14" s="122" t="s">
        <v>642</v>
      </c>
      <c r="F14" s="122" t="s">
        <v>650</v>
      </c>
      <c r="G14" s="122" t="s">
        <v>646</v>
      </c>
      <c r="H14" s="122" t="s">
        <v>637</v>
      </c>
      <c r="I14" s="122" t="s">
        <v>637</v>
      </c>
    </row>
    <row r="15" spans="1:9" ht="15" x14ac:dyDescent="0.2">
      <c r="A15">
        <f t="shared" si="0"/>
        <v>14</v>
      </c>
      <c r="B15" s="123">
        <v>11001576</v>
      </c>
      <c r="C15" s="123" t="s">
        <v>483</v>
      </c>
      <c r="D15" s="131" t="s">
        <v>662</v>
      </c>
      <c r="E15" s="126" t="s">
        <v>642</v>
      </c>
      <c r="F15" s="126" t="s">
        <v>650</v>
      </c>
      <c r="G15" s="126" t="s">
        <v>646</v>
      </c>
      <c r="H15" s="126" t="s">
        <v>637</v>
      </c>
      <c r="I15" s="126" t="s">
        <v>637</v>
      </c>
    </row>
    <row r="16" spans="1:9" ht="15" x14ac:dyDescent="0.2">
      <c r="A16">
        <f t="shared" si="0"/>
        <v>15</v>
      </c>
      <c r="B16" s="122"/>
      <c r="C16" s="122"/>
      <c r="D16" s="120" t="s">
        <v>663</v>
      </c>
      <c r="E16" s="122" t="s">
        <v>642</v>
      </c>
      <c r="F16" s="122" t="s">
        <v>650</v>
      </c>
      <c r="G16" s="121" t="s">
        <v>646</v>
      </c>
      <c r="H16" s="121" t="s">
        <v>637</v>
      </c>
      <c r="I16" s="121" t="s">
        <v>637</v>
      </c>
    </row>
    <row r="17" spans="1:9" ht="15" x14ac:dyDescent="0.2">
      <c r="A17">
        <f t="shared" si="0"/>
        <v>16</v>
      </c>
      <c r="B17" s="123">
        <v>11001578</v>
      </c>
      <c r="C17" s="123" t="s">
        <v>426</v>
      </c>
      <c r="D17" s="131" t="s">
        <v>664</v>
      </c>
      <c r="E17" s="126" t="s">
        <v>642</v>
      </c>
      <c r="F17" s="126" t="s">
        <v>650</v>
      </c>
      <c r="G17" s="126" t="s">
        <v>646</v>
      </c>
      <c r="H17" s="126" t="s">
        <v>637</v>
      </c>
      <c r="I17" s="126" t="s">
        <v>637</v>
      </c>
    </row>
    <row r="18" spans="1:9" ht="15" x14ac:dyDescent="0.2">
      <c r="A18">
        <f t="shared" si="0"/>
        <v>17</v>
      </c>
      <c r="B18" s="119">
        <v>11001536</v>
      </c>
      <c r="C18" s="119" t="s">
        <v>478</v>
      </c>
      <c r="D18" s="127" t="s">
        <v>665</v>
      </c>
      <c r="E18" s="122" t="s">
        <v>666</v>
      </c>
      <c r="F18" s="122" t="s">
        <v>667</v>
      </c>
      <c r="G18" s="122" t="s">
        <v>646</v>
      </c>
      <c r="H18" s="122" t="s">
        <v>637</v>
      </c>
      <c r="I18" s="122" t="s">
        <v>637</v>
      </c>
    </row>
    <row r="19" spans="1:9" ht="15" x14ac:dyDescent="0.2">
      <c r="A19">
        <f t="shared" si="0"/>
        <v>18</v>
      </c>
      <c r="B19" s="123">
        <v>11002118</v>
      </c>
      <c r="C19" s="123" t="s">
        <v>496</v>
      </c>
      <c r="D19" s="129" t="s">
        <v>668</v>
      </c>
      <c r="E19" s="126" t="s">
        <v>666</v>
      </c>
      <c r="F19" s="126" t="s">
        <v>667</v>
      </c>
      <c r="G19" s="126" t="s">
        <v>636</v>
      </c>
      <c r="H19" s="126" t="s">
        <v>637</v>
      </c>
      <c r="I19" s="126" t="s">
        <v>637</v>
      </c>
    </row>
    <row r="20" spans="1:9" ht="15" x14ac:dyDescent="0.2">
      <c r="A20">
        <f t="shared" si="0"/>
        <v>19</v>
      </c>
      <c r="B20" s="119">
        <v>11001447</v>
      </c>
      <c r="C20" s="119" t="s">
        <v>457</v>
      </c>
      <c r="D20" s="120" t="s">
        <v>669</v>
      </c>
      <c r="E20" s="121" t="s">
        <v>635</v>
      </c>
      <c r="F20" s="122" t="s">
        <v>38</v>
      </c>
      <c r="G20" s="121" t="s">
        <v>646</v>
      </c>
      <c r="H20" s="121" t="s">
        <v>637</v>
      </c>
      <c r="I20" s="121" t="s">
        <v>637</v>
      </c>
    </row>
    <row r="21" spans="1:9" ht="15" x14ac:dyDescent="0.2">
      <c r="A21">
        <f t="shared" si="0"/>
        <v>20</v>
      </c>
      <c r="B21" s="123">
        <v>11001489</v>
      </c>
      <c r="C21" s="123" t="s">
        <v>475</v>
      </c>
      <c r="D21" s="131" t="s">
        <v>670</v>
      </c>
      <c r="E21" s="126" t="s">
        <v>635</v>
      </c>
      <c r="F21" s="126" t="s">
        <v>38</v>
      </c>
      <c r="G21" s="126" t="s">
        <v>671</v>
      </c>
      <c r="H21" s="126" t="s">
        <v>637</v>
      </c>
      <c r="I21" s="126" t="s">
        <v>637</v>
      </c>
    </row>
    <row r="22" spans="1:9" ht="15" x14ac:dyDescent="0.2">
      <c r="A22">
        <f t="shared" si="0"/>
        <v>21</v>
      </c>
      <c r="B22" s="119">
        <v>11001452</v>
      </c>
      <c r="C22" s="119" t="s">
        <v>672</v>
      </c>
      <c r="D22" s="120" t="s">
        <v>673</v>
      </c>
      <c r="E22" s="121" t="s">
        <v>674</v>
      </c>
      <c r="F22" s="122" t="s">
        <v>38</v>
      </c>
      <c r="G22" s="121" t="s">
        <v>671</v>
      </c>
      <c r="H22" s="121" t="s">
        <v>637</v>
      </c>
      <c r="I22" s="121" t="s">
        <v>637</v>
      </c>
    </row>
    <row r="23" spans="1:9" ht="15" x14ac:dyDescent="0.2">
      <c r="A23">
        <f t="shared" si="0"/>
        <v>22</v>
      </c>
      <c r="B23" s="123">
        <v>11001472</v>
      </c>
      <c r="C23" s="123" t="s">
        <v>467</v>
      </c>
      <c r="D23" s="124" t="s">
        <v>675</v>
      </c>
      <c r="E23" s="125" t="s">
        <v>674</v>
      </c>
      <c r="F23" s="126" t="s">
        <v>38</v>
      </c>
      <c r="G23" s="125" t="s">
        <v>646</v>
      </c>
      <c r="H23" s="126" t="s">
        <v>637</v>
      </c>
      <c r="I23" s="126" t="s">
        <v>637</v>
      </c>
    </row>
    <row r="24" spans="1:9" ht="15" x14ac:dyDescent="0.2">
      <c r="A24">
        <f t="shared" si="0"/>
        <v>23</v>
      </c>
      <c r="B24" s="122"/>
      <c r="C24" s="122"/>
      <c r="D24" s="120" t="s">
        <v>676</v>
      </c>
      <c r="E24" s="122" t="s">
        <v>642</v>
      </c>
      <c r="F24" s="122" t="s">
        <v>643</v>
      </c>
      <c r="G24" s="121" t="s">
        <v>644</v>
      </c>
      <c r="H24" s="121" t="s">
        <v>637</v>
      </c>
      <c r="I24" s="121" t="s">
        <v>637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J106"/>
  <sheetViews>
    <sheetView topLeftCell="A85" workbookViewId="0">
      <selection activeCell="K100" sqref="K100:K102"/>
    </sheetView>
  </sheetViews>
  <sheetFormatPr baseColWidth="10" defaultColWidth="9.1640625" defaultRowHeight="15" x14ac:dyDescent="0.2"/>
  <cols>
    <col min="1" max="1" width="6.33203125" style="1" customWidth="1"/>
    <col min="2" max="2" width="10.5" style="1" customWidth="1"/>
    <col min="3" max="3" width="42.5" style="1" customWidth="1"/>
    <col min="4" max="4" width="5.6640625" style="1" customWidth="1"/>
    <col min="5" max="5" width="6.5" style="1" customWidth="1"/>
    <col min="6" max="6" width="12" style="1" hidden="1" customWidth="1"/>
    <col min="7" max="7" width="10.1640625" style="1" hidden="1" customWidth="1"/>
    <col min="8" max="8" width="9.1640625" style="2" hidden="1" customWidth="1"/>
    <col min="9" max="9" width="9" style="2" hidden="1" customWidth="1"/>
    <col min="10" max="10" width="11" style="1" hidden="1" customWidth="1"/>
    <col min="11" max="12" width="9.1640625" style="2" customWidth="1"/>
    <col min="13" max="13" width="10.5" style="1" customWidth="1"/>
    <col min="14" max="14" width="9" style="1" customWidth="1"/>
    <col min="15" max="15" width="5.83203125" style="1" customWidth="1"/>
    <col min="16" max="16" width="12.83203125" style="1" customWidth="1"/>
    <col min="17" max="17" width="9.1640625" style="1"/>
    <col min="18" max="18" width="6.33203125" style="1" customWidth="1"/>
    <col min="19" max="19" width="12.83203125" style="1" customWidth="1"/>
    <col min="20" max="20" width="9.1640625" style="1"/>
    <col min="21" max="21" width="6.33203125" style="1" customWidth="1"/>
    <col min="22" max="22" width="12.83203125" style="1" customWidth="1"/>
    <col min="23" max="23" width="9.1640625" style="1"/>
    <col min="24" max="24" width="6.33203125" style="1" customWidth="1"/>
    <col min="25" max="25" width="12.83203125" style="1" customWidth="1"/>
    <col min="26" max="26" width="18.83203125" style="1" customWidth="1"/>
    <col min="27" max="27" width="12.5" style="1" customWidth="1"/>
    <col min="28" max="30" width="13.6640625" style="1" customWidth="1"/>
    <col min="31" max="31" width="9.1640625" style="1"/>
    <col min="32" max="32" width="18.1640625" style="1" customWidth="1"/>
    <col min="33" max="33" width="17.5" style="1" customWidth="1"/>
    <col min="34" max="34" width="17.33203125" style="1" customWidth="1"/>
    <col min="35" max="35" width="19" style="1" customWidth="1"/>
    <col min="36" max="36" width="12.5" style="1" customWidth="1"/>
    <col min="37" max="16384" width="9.1640625" style="1"/>
  </cols>
  <sheetData>
    <row r="3" spans="1:36" ht="16.5" customHeight="1" x14ac:dyDescent="0.2">
      <c r="A3" s="3" t="s">
        <v>207</v>
      </c>
      <c r="B3" s="3" t="s">
        <v>208</v>
      </c>
      <c r="C3" s="3" t="s">
        <v>209</v>
      </c>
      <c r="D3" s="3" t="s">
        <v>210</v>
      </c>
      <c r="E3" s="4" t="s">
        <v>211</v>
      </c>
      <c r="F3" s="3" t="s">
        <v>677</v>
      </c>
      <c r="G3" s="3" t="s">
        <v>678</v>
      </c>
      <c r="H3" s="3" t="s">
        <v>679</v>
      </c>
      <c r="I3" s="3" t="s">
        <v>680</v>
      </c>
      <c r="J3" s="3" t="s">
        <v>681</v>
      </c>
      <c r="K3" s="3" t="s">
        <v>682</v>
      </c>
      <c r="L3" s="3" t="s">
        <v>46</v>
      </c>
      <c r="M3" s="3" t="s">
        <v>213</v>
      </c>
      <c r="N3" s="461" t="s">
        <v>683</v>
      </c>
      <c r="O3" s="461"/>
      <c r="P3" s="461"/>
      <c r="Q3" s="457" t="s">
        <v>684</v>
      </c>
      <c r="R3" s="457"/>
      <c r="S3" s="457"/>
      <c r="T3" s="457"/>
      <c r="U3" s="457"/>
      <c r="V3" s="457"/>
      <c r="W3" s="457"/>
      <c r="X3" s="457"/>
      <c r="Y3" s="457"/>
    </row>
    <row r="4" spans="1:36" x14ac:dyDescent="0.2">
      <c r="A4" s="3"/>
      <c r="B4" s="3"/>
      <c r="C4" s="3"/>
      <c r="D4" s="3"/>
      <c r="E4" s="4"/>
      <c r="F4" s="3"/>
      <c r="G4" s="3"/>
      <c r="H4" s="3"/>
      <c r="I4" s="3"/>
      <c r="J4" s="3"/>
      <c r="K4" s="3"/>
      <c r="L4" s="3"/>
      <c r="M4" s="3"/>
      <c r="N4" s="461"/>
      <c r="O4" s="461"/>
      <c r="P4" s="461"/>
      <c r="Q4" s="458" t="s">
        <v>11</v>
      </c>
      <c r="R4" s="458"/>
      <c r="S4" s="458"/>
      <c r="T4" s="459" t="s">
        <v>12</v>
      </c>
      <c r="U4" s="459"/>
      <c r="V4" s="459"/>
      <c r="W4" s="460" t="s">
        <v>13</v>
      </c>
      <c r="X4" s="460"/>
      <c r="Y4" s="460"/>
    </row>
    <row r="5" spans="1:36" x14ac:dyDescent="0.2">
      <c r="A5" s="3" t="s">
        <v>207</v>
      </c>
      <c r="B5" s="3" t="s">
        <v>208</v>
      </c>
      <c r="C5" s="3" t="s">
        <v>209</v>
      </c>
      <c r="D5" s="3" t="s">
        <v>210</v>
      </c>
      <c r="E5" s="4" t="s">
        <v>211</v>
      </c>
      <c r="F5" s="4" t="s">
        <v>677</v>
      </c>
      <c r="G5" s="4" t="s">
        <v>678</v>
      </c>
      <c r="H5" s="4" t="s">
        <v>679</v>
      </c>
      <c r="I5" s="4" t="s">
        <v>680</v>
      </c>
      <c r="J5" s="4" t="s">
        <v>681</v>
      </c>
      <c r="K5" s="4" t="s">
        <v>682</v>
      </c>
      <c r="L5" s="3" t="s">
        <v>46</v>
      </c>
      <c r="M5" s="3" t="s">
        <v>213</v>
      </c>
      <c r="N5" s="16" t="s">
        <v>52</v>
      </c>
      <c r="O5" s="16" t="s">
        <v>231</v>
      </c>
      <c r="P5" s="16" t="s">
        <v>53</v>
      </c>
      <c r="Q5" s="25" t="s">
        <v>52</v>
      </c>
      <c r="R5" s="25" t="s">
        <v>231</v>
      </c>
      <c r="S5" s="25" t="s">
        <v>53</v>
      </c>
      <c r="T5" s="26" t="s">
        <v>52</v>
      </c>
      <c r="U5" s="26" t="s">
        <v>231</v>
      </c>
      <c r="V5" s="26" t="s">
        <v>53</v>
      </c>
      <c r="W5" s="27" t="s">
        <v>52</v>
      </c>
      <c r="X5" s="27" t="s">
        <v>231</v>
      </c>
      <c r="Y5" s="27" t="s">
        <v>53</v>
      </c>
      <c r="Z5" s="34" t="s">
        <v>685</v>
      </c>
      <c r="AA5" s="34" t="s">
        <v>10</v>
      </c>
      <c r="AB5" s="34" t="s">
        <v>686</v>
      </c>
      <c r="AC5" s="34" t="s">
        <v>687</v>
      </c>
      <c r="AD5" s="34" t="s">
        <v>688</v>
      </c>
      <c r="AF5" s="226" t="s">
        <v>689</v>
      </c>
      <c r="AG5" t="s">
        <v>690</v>
      </c>
      <c r="AH5" t="s">
        <v>691</v>
      </c>
      <c r="AI5" t="s">
        <v>692</v>
      </c>
      <c r="AJ5" t="s">
        <v>693</v>
      </c>
    </row>
    <row r="6" spans="1:36" x14ac:dyDescent="0.2">
      <c r="A6" s="5"/>
      <c r="B6" s="6" t="s">
        <v>236</v>
      </c>
      <c r="C6" s="6" t="s">
        <v>237</v>
      </c>
      <c r="D6" s="5"/>
      <c r="E6" s="5"/>
      <c r="F6" s="5"/>
      <c r="G6" s="5"/>
      <c r="H6" s="7"/>
      <c r="I6" s="7"/>
      <c r="J6" s="5"/>
      <c r="K6" s="7"/>
      <c r="L6" s="7"/>
      <c r="M6" s="5"/>
      <c r="N6" s="17"/>
      <c r="O6" s="17"/>
      <c r="P6" s="17"/>
      <c r="Q6" s="28"/>
      <c r="R6" s="28"/>
      <c r="S6" s="28"/>
      <c r="T6" s="29"/>
      <c r="U6" s="29"/>
      <c r="V6" s="29"/>
      <c r="W6" s="30"/>
      <c r="X6" s="30"/>
      <c r="Y6" s="30"/>
      <c r="AF6" s="35" t="s">
        <v>694</v>
      </c>
      <c r="AG6">
        <v>33005020</v>
      </c>
      <c r="AH6">
        <v>27769060</v>
      </c>
      <c r="AI6">
        <v>26987580</v>
      </c>
      <c r="AJ6">
        <v>87761660</v>
      </c>
    </row>
    <row r="7" spans="1:36" x14ac:dyDescent="0.2">
      <c r="A7" s="8">
        <v>1</v>
      </c>
      <c r="B7" s="8">
        <v>11000145</v>
      </c>
      <c r="C7" s="9" t="s">
        <v>55</v>
      </c>
      <c r="D7" s="10" t="s">
        <v>236</v>
      </c>
      <c r="E7" s="11">
        <v>100</v>
      </c>
      <c r="F7" s="11">
        <v>500000</v>
      </c>
      <c r="G7" s="11">
        <f>F7/E7</f>
        <v>5000</v>
      </c>
      <c r="H7" s="10">
        <v>250</v>
      </c>
      <c r="I7" s="11">
        <v>700</v>
      </c>
      <c r="J7" s="11">
        <f>(H7*1000000)/I7</f>
        <v>357142.85714285716</v>
      </c>
      <c r="K7" s="11">
        <f t="shared" ref="K7:K70" si="0">J7/E7</f>
        <v>3571.4285714285716</v>
      </c>
      <c r="L7" s="11">
        <f>IF(ISNA(VLOOKUP($B7,[81]Sheet1!$B:$O,14,FALSE)),0,((VLOOKUP($B7,[81]Sheet1!$B:$O,14,FALSE))))</f>
        <v>33747</v>
      </c>
      <c r="M7" s="18" t="s">
        <v>56</v>
      </c>
      <c r="N7" s="19">
        <f>IF(ISNA(VLOOKUP($B7,[82]Rekap!$B:$F,4,FALSE)),0,((VLOOKUP($B7,[82]Rekap!$B:$F,4,FALSE))))</f>
        <v>0</v>
      </c>
      <c r="O7" s="19">
        <f t="shared" ref="O7:O38" si="1">$N7/($K7*0.98)</f>
        <v>0</v>
      </c>
      <c r="P7" s="19">
        <f>IF(ISNA(VLOOKUP($B7,[82]Rekap!$B:$F,5,FALSE)),0,((VLOOKUP($B7,[82]Rekap!$B:$F,5,FALSE))))</f>
        <v>0</v>
      </c>
      <c r="Q7" s="31">
        <f>IF(ISNA(VLOOKUP($B7,[82]Rekap!$B:$L,6,FALSE)),0,((VLOOKUP($B7,[82]Rekap!$B:$L,6,FALSE))))</f>
        <v>0</v>
      </c>
      <c r="R7" s="31">
        <f>Q7/($K7*0.98)</f>
        <v>0</v>
      </c>
      <c r="S7" s="31">
        <f>IF(ISNA(VLOOKUP($B7,[82]Rekap!$B:$L,9,FALSE)),0,((VLOOKUP($B7,[82]Rekap!$B:$L,9,FALSE))))</f>
        <v>0</v>
      </c>
      <c r="T7" s="32">
        <f>IF(ISNA(VLOOKUP($B7,[82]Rekap!$B:$L,7,FALSE)),0,((VLOOKUP($B7,[82]Rekap!$B:$L,7,FALSE))))</f>
        <v>0</v>
      </c>
      <c r="U7" s="32">
        <f>T7/($K7*0.98)</f>
        <v>0</v>
      </c>
      <c r="V7" s="32">
        <f>IF(ISNA(VLOOKUP($B7,[82]Rekap!$B:$L,10,FALSE)),0,((VLOOKUP($B7,[82]Rekap!$B:$L,10,FALSE))))</f>
        <v>0</v>
      </c>
      <c r="W7" s="33">
        <f>IF(ISNA(VLOOKUP($B7,[82]Rekap!$B:$L,8,FALSE)),0,((VLOOKUP($B7,[82]Rekap!$B:$L,8,FALSE))))</f>
        <v>0</v>
      </c>
      <c r="X7" s="33">
        <f>W7/($K7*0.98)</f>
        <v>0</v>
      </c>
      <c r="Y7" s="33">
        <f>IF(ISNA(VLOOKUP($B7,[82]Rekap!$B:$L,11,FALSE)),0,((VLOOKUP($B7,[82]Rekap!$B:$L,11,FALSE))))</f>
        <v>0</v>
      </c>
      <c r="Z7" s="1" t="str">
        <f>IF(ISNA(VLOOKUP($B7,'[83]MASTER BARU'!$A:$I,7,FALSE)),0,(VLOOKUP($B7,'[83]MASTER BARU'!$A:$I,7,FALSE)))</f>
        <v>Tablet Plain Pharma</v>
      </c>
      <c r="AA7" s="228">
        <f>N7*E7</f>
        <v>0</v>
      </c>
      <c r="AB7" s="228">
        <f>Q7*E7</f>
        <v>0</v>
      </c>
      <c r="AC7" s="228">
        <f>T7*E7</f>
        <v>0</v>
      </c>
      <c r="AD7" s="228">
        <f>W7*E7</f>
        <v>0</v>
      </c>
      <c r="AF7" s="35" t="s">
        <v>695</v>
      </c>
      <c r="AG7">
        <v>2600250</v>
      </c>
      <c r="AH7">
        <v>1518990</v>
      </c>
      <c r="AI7">
        <v>735000</v>
      </c>
      <c r="AJ7">
        <v>4854240</v>
      </c>
    </row>
    <row r="8" spans="1:36" x14ac:dyDescent="0.2">
      <c r="A8" s="8">
        <f>A7+1</f>
        <v>2</v>
      </c>
      <c r="B8" s="8">
        <v>11000146</v>
      </c>
      <c r="C8" s="9" t="s">
        <v>60</v>
      </c>
      <c r="D8" s="10" t="s">
        <v>236</v>
      </c>
      <c r="E8" s="11">
        <v>100</v>
      </c>
      <c r="F8" s="11">
        <v>1080000</v>
      </c>
      <c r="G8" s="11">
        <f t="shared" ref="G8:G72" si="2">F8/E8</f>
        <v>10800</v>
      </c>
      <c r="H8" s="10">
        <v>270</v>
      </c>
      <c r="I8" s="11">
        <v>250</v>
      </c>
      <c r="J8" s="11">
        <f>(H8*1000000)/I8</f>
        <v>1080000</v>
      </c>
      <c r="K8" s="11">
        <f t="shared" si="0"/>
        <v>10800</v>
      </c>
      <c r="L8" s="11">
        <f>IF(ISNA(VLOOKUP($B8,[81]Sheet1!$B:$O,14,FALSE)),0,((VLOOKUP($B8,[81]Sheet1!$B:$O,14,FALSE))))</f>
        <v>19489</v>
      </c>
      <c r="M8" s="20" t="s">
        <v>56</v>
      </c>
      <c r="N8" s="19">
        <f>IF(ISNA(VLOOKUP($B8,[82]Rekap!$B:$F,4,FALSE)),0,((VLOOKUP($B8,[82]Rekap!$B:$F,4,FALSE))))</f>
        <v>0</v>
      </c>
      <c r="O8" s="19">
        <f t="shared" si="1"/>
        <v>0</v>
      </c>
      <c r="P8" s="19">
        <f>IF(ISNA(VLOOKUP($B8,[82]Rekap!$B:$F,5,FALSE)),0,((VLOOKUP($B8,[82]Rekap!$B:$F,5,FALSE))))</f>
        <v>0</v>
      </c>
      <c r="Q8" s="31">
        <f>IF(ISNA(VLOOKUP($B8,[82]Rekap!$B:$L,6,FALSE)),0,((VLOOKUP($B8,[82]Rekap!$B:$L,6,FALSE))))</f>
        <v>0</v>
      </c>
      <c r="R8" s="31">
        <f t="shared" ref="R8:R71" si="3">Q8/($K8*0.98)</f>
        <v>0</v>
      </c>
      <c r="S8" s="31">
        <f>IF(ISNA(VLOOKUP($B8,[82]Rekap!$B:$L,9,FALSE)),0,((VLOOKUP($B8,[82]Rekap!$B:$L,9,FALSE))))</f>
        <v>0</v>
      </c>
      <c r="T8" s="32">
        <f>IF(ISNA(VLOOKUP($B8,[82]Rekap!$B:$L,7,FALSE)),0,((VLOOKUP($B8,[82]Rekap!$B:$L,7,FALSE))))</f>
        <v>0</v>
      </c>
      <c r="U8" s="32">
        <f t="shared" ref="U8:U71" si="4">T8/($K8*0.98)</f>
        <v>0</v>
      </c>
      <c r="V8" s="32">
        <f>IF(ISNA(VLOOKUP($B8,[82]Rekap!$B:$L,10,FALSE)),0,((VLOOKUP($B8,[82]Rekap!$B:$L,10,FALSE))))</f>
        <v>0</v>
      </c>
      <c r="W8" s="33">
        <f>IF(ISNA(VLOOKUP($B8,[82]Rekap!$B:$L,8,FALSE)),0,((VLOOKUP($B8,[82]Rekap!$B:$L,8,FALSE))))</f>
        <v>0</v>
      </c>
      <c r="X8" s="33">
        <f t="shared" ref="X8:X71" si="5">W8/($K8*0.98)</f>
        <v>0</v>
      </c>
      <c r="Y8" s="33">
        <f>IF(ISNA(VLOOKUP($B8,[82]Rekap!$B:$L,11,FALSE)),0,((VLOOKUP($B8,[82]Rekap!$B:$L,11,FALSE))))</f>
        <v>0</v>
      </c>
      <c r="Z8" s="1" t="str">
        <f>IF(ISNA(VLOOKUP($B8,'[83]MASTER BARU'!$A:$I,7,FALSE)),0,(VLOOKUP($B8,'[83]MASTER BARU'!$A:$I,7,FALSE)))</f>
        <v>Tablet Plain Pharma</v>
      </c>
      <c r="AA8" s="228">
        <f t="shared" ref="AA8:AA71" si="6">N8*E8</f>
        <v>0</v>
      </c>
      <c r="AB8" s="228">
        <f t="shared" ref="AB8:AB71" si="7">Q8*E8</f>
        <v>0</v>
      </c>
      <c r="AC8" s="228">
        <f t="shared" ref="AC8:AC71" si="8">T8*E8</f>
        <v>0</v>
      </c>
      <c r="AD8" s="228">
        <f t="shared" ref="AD8:AD71" si="9">W8*E8</f>
        <v>0</v>
      </c>
      <c r="AF8" s="35" t="s">
        <v>696</v>
      </c>
      <c r="AG8">
        <v>159698350</v>
      </c>
      <c r="AH8">
        <v>133652000</v>
      </c>
      <c r="AI8">
        <v>114482600</v>
      </c>
      <c r="AJ8">
        <v>407832950</v>
      </c>
    </row>
    <row r="9" spans="1:36" x14ac:dyDescent="0.2">
      <c r="A9" s="8">
        <f t="shared" ref="A9:A72" si="10">A8+1</f>
        <v>3</v>
      </c>
      <c r="B9" s="8">
        <v>11000147</v>
      </c>
      <c r="C9" s="9" t="s">
        <v>62</v>
      </c>
      <c r="D9" s="10" t="s">
        <v>236</v>
      </c>
      <c r="E9" s="11">
        <v>100</v>
      </c>
      <c r="F9" s="11">
        <v>600000</v>
      </c>
      <c r="G9" s="11">
        <f t="shared" si="2"/>
        <v>6000</v>
      </c>
      <c r="H9" s="10">
        <v>150</v>
      </c>
      <c r="I9" s="11">
        <v>230</v>
      </c>
      <c r="J9" s="11">
        <f>(H9*1000000)/I9</f>
        <v>652173.91304347827</v>
      </c>
      <c r="K9" s="11">
        <f t="shared" si="0"/>
        <v>6521.739130434783</v>
      </c>
      <c r="L9" s="11">
        <f>IF(ISNA(VLOOKUP($B9,[81]Sheet1!$B:$O,14,FALSE)),0,((VLOOKUP($B9,[81]Sheet1!$B:$O,14,FALSE))))</f>
        <v>15079</v>
      </c>
      <c r="M9" s="18" t="s">
        <v>56</v>
      </c>
      <c r="N9" s="19">
        <f>IF(ISNA(VLOOKUP($B9,[82]Rekap!$B:$F,4,FALSE)),0,((VLOOKUP($B9,[82]Rekap!$B:$F,4,FALSE))))</f>
        <v>55478</v>
      </c>
      <c r="O9" s="19">
        <f t="shared" si="1"/>
        <v>8.6802312925170071</v>
      </c>
      <c r="P9" s="19">
        <f>IF(ISNA(VLOOKUP($B9,[82]Rekap!$B:$F,5,FALSE)),0,((VLOOKUP($B9,[82]Rekap!$B:$F,5,FALSE))))</f>
        <v>836552762</v>
      </c>
      <c r="Q9" s="31">
        <f>IF(ISNA(VLOOKUP($B9,[82]Rekap!$B:$L,6,FALSE)),0,((VLOOKUP($B9,[82]Rekap!$B:$L,6,FALSE))))</f>
        <v>31446</v>
      </c>
      <c r="R9" s="31">
        <f t="shared" si="3"/>
        <v>4.9201224489795914</v>
      </c>
      <c r="S9" s="31">
        <f>IF(ISNA(VLOOKUP($B9,[82]Rekap!$B:$L,9,FALSE)),0,((VLOOKUP($B9,[82]Rekap!$B:$L,9,FALSE))))</f>
        <v>474174234</v>
      </c>
      <c r="T9" s="32">
        <f>IF(ISNA(VLOOKUP($B9,[82]Rekap!$B:$L,7,FALSE)),0,((VLOOKUP($B9,[82]Rekap!$B:$L,7,FALSE))))</f>
        <v>12272</v>
      </c>
      <c r="U9" s="32">
        <f t="shared" si="4"/>
        <v>1.920108843537415</v>
      </c>
      <c r="V9" s="32">
        <f>IF(ISNA(VLOOKUP($B9,[82]Rekap!$B:$L,10,FALSE)),0,((VLOOKUP($B9,[82]Rekap!$B:$L,10,FALSE))))</f>
        <v>185049488</v>
      </c>
      <c r="W9" s="33">
        <f>IF(ISNA(VLOOKUP($B9,[82]Rekap!$B:$L,8,FALSE)),0,((VLOOKUP($B9,[82]Rekap!$B:$L,8,FALSE))))</f>
        <v>11760</v>
      </c>
      <c r="X9" s="33">
        <f t="shared" si="5"/>
        <v>1.84</v>
      </c>
      <c r="Y9" s="33">
        <f>IF(ISNA(VLOOKUP($B9,[82]Rekap!$B:$L,11,FALSE)),0,((VLOOKUP($B9,[82]Rekap!$B:$L,11,FALSE))))</f>
        <v>177329040</v>
      </c>
      <c r="Z9" s="1" t="str">
        <f>IF(ISNA(VLOOKUP($B9,'[83]MASTER BARU'!$A:$I,7,FALSE)),0,(VLOOKUP($B9,'[83]MASTER BARU'!$A:$I,7,FALSE)))</f>
        <v>Tablet Plain Pharma</v>
      </c>
      <c r="AA9" s="228">
        <f t="shared" si="6"/>
        <v>5547800</v>
      </c>
      <c r="AB9" s="228">
        <f t="shared" si="7"/>
        <v>3144600</v>
      </c>
      <c r="AC9" s="228">
        <f t="shared" si="8"/>
        <v>1227200</v>
      </c>
      <c r="AD9" s="228">
        <f t="shared" si="9"/>
        <v>1176000</v>
      </c>
      <c r="AF9" s="35" t="s">
        <v>697</v>
      </c>
      <c r="AG9">
        <v>866300</v>
      </c>
      <c r="AH9">
        <v>0</v>
      </c>
      <c r="AI9">
        <v>0</v>
      </c>
      <c r="AJ9">
        <v>866300</v>
      </c>
    </row>
    <row r="10" spans="1:36" x14ac:dyDescent="0.2">
      <c r="A10" s="8">
        <f t="shared" si="10"/>
        <v>4</v>
      </c>
      <c r="B10" s="8">
        <v>11001447</v>
      </c>
      <c r="C10" s="9" t="s">
        <v>64</v>
      </c>
      <c r="D10" s="10" t="s">
        <v>236</v>
      </c>
      <c r="E10" s="11">
        <v>1</v>
      </c>
      <c r="F10" s="11">
        <v>15000</v>
      </c>
      <c r="G10" s="11">
        <f t="shared" si="2"/>
        <v>15000</v>
      </c>
      <c r="H10" s="10">
        <v>900</v>
      </c>
      <c r="I10" s="11">
        <v>60</v>
      </c>
      <c r="J10" s="11">
        <f>(H10*1000)/I10</f>
        <v>15000</v>
      </c>
      <c r="K10" s="11">
        <f t="shared" si="0"/>
        <v>15000</v>
      </c>
      <c r="L10" s="11">
        <v>2572</v>
      </c>
      <c r="M10" s="18" t="s">
        <v>252</v>
      </c>
      <c r="N10" s="19">
        <f>IF(ISNA(VLOOKUP($B10,[82]Rekap!$B:$F,4,FALSE)),0,((VLOOKUP($B10,[82]Rekap!$B:$F,4,FALSE))))</f>
        <v>161700</v>
      </c>
      <c r="O10" s="19">
        <f t="shared" si="1"/>
        <v>11</v>
      </c>
      <c r="P10" s="19">
        <f>IF(ISNA(VLOOKUP($B10,[82]Rekap!$B:$F,5,FALSE)),0,((VLOOKUP($B10,[82]Rekap!$B:$F,5,FALSE))))</f>
        <v>415892400</v>
      </c>
      <c r="Q10" s="31">
        <f>IF(ISNA(VLOOKUP($B10,[82]Rekap!$B:$L,6,FALSE)),0,((VLOOKUP($B10,[82]Rekap!$B:$L,6,FALSE))))</f>
        <v>88200</v>
      </c>
      <c r="R10" s="31">
        <f t="shared" si="3"/>
        <v>6</v>
      </c>
      <c r="S10" s="31">
        <f>IF(ISNA(VLOOKUP($B10,[82]Rekap!$B:$L,9,FALSE)),0,((VLOOKUP($B10,[82]Rekap!$B:$L,9,FALSE))))</f>
        <v>226850400</v>
      </c>
      <c r="T10" s="32">
        <f>IF(ISNA(VLOOKUP($B10,[82]Rekap!$B:$L,7,FALSE)),0,((VLOOKUP($B10,[82]Rekap!$B:$L,7,FALSE))))</f>
        <v>44100</v>
      </c>
      <c r="U10" s="32">
        <f t="shared" si="4"/>
        <v>3</v>
      </c>
      <c r="V10" s="32">
        <f>IF(ISNA(VLOOKUP($B10,[82]Rekap!$B:$L,10,FALSE)),0,((VLOOKUP($B10,[82]Rekap!$B:$L,10,FALSE))))</f>
        <v>113425200</v>
      </c>
      <c r="W10" s="33">
        <f>IF(ISNA(VLOOKUP($B10,[82]Rekap!$B:$L,8,FALSE)),0,((VLOOKUP($B10,[82]Rekap!$B:$L,8,FALSE))))</f>
        <v>29400</v>
      </c>
      <c r="X10" s="33">
        <f t="shared" si="5"/>
        <v>2</v>
      </c>
      <c r="Y10" s="33">
        <f>IF(ISNA(VLOOKUP($B10,[82]Rekap!$B:$L,11,FALSE)),0,((VLOOKUP($B10,[82]Rekap!$B:$L,11,FALSE))))</f>
        <v>75616800</v>
      </c>
      <c r="Z10" s="1" t="str">
        <f>IF(ISNA(VLOOKUP($B10,'[83]MASTER BARU'!$A:$I,7,FALSE)),0,(VLOOKUP($B10,'[83]MASTER BARU'!$A:$I,7,FALSE)))</f>
        <v>Cairan Pharma</v>
      </c>
      <c r="AA10" s="228">
        <f t="shared" si="6"/>
        <v>161700</v>
      </c>
      <c r="AB10" s="228">
        <f t="shared" si="7"/>
        <v>88200</v>
      </c>
      <c r="AC10" s="228">
        <f t="shared" si="8"/>
        <v>44100</v>
      </c>
      <c r="AD10" s="228">
        <f t="shared" si="9"/>
        <v>29400</v>
      </c>
      <c r="AF10" s="35" t="s">
        <v>698</v>
      </c>
      <c r="AG10">
        <v>73500</v>
      </c>
      <c r="AH10">
        <v>73500</v>
      </c>
      <c r="AI10">
        <v>73500</v>
      </c>
      <c r="AJ10">
        <v>220500</v>
      </c>
    </row>
    <row r="11" spans="1:36" x14ac:dyDescent="0.2">
      <c r="A11" s="8">
        <f t="shared" si="10"/>
        <v>5</v>
      </c>
      <c r="B11" s="8">
        <v>11000150</v>
      </c>
      <c r="C11" s="9" t="s">
        <v>67</v>
      </c>
      <c r="D11" s="10" t="s">
        <v>236</v>
      </c>
      <c r="E11" s="11">
        <v>50</v>
      </c>
      <c r="F11" s="11">
        <v>1500000</v>
      </c>
      <c r="G11" s="11">
        <f t="shared" si="2"/>
        <v>30000</v>
      </c>
      <c r="H11" s="10">
        <v>150</v>
      </c>
      <c r="I11" s="11">
        <v>80</v>
      </c>
      <c r="J11" s="11">
        <f>(H11*1000000)/I11</f>
        <v>1875000</v>
      </c>
      <c r="K11" s="11">
        <f t="shared" si="0"/>
        <v>37500</v>
      </c>
      <c r="L11" s="11">
        <f>IF(ISNA(VLOOKUP($B11,[81]Sheet1!$B:$O,14,FALSE)),0,((VLOOKUP($B11,[81]Sheet1!$B:$O,14,FALSE))))</f>
        <v>6238</v>
      </c>
      <c r="M11" s="18" t="s">
        <v>56</v>
      </c>
      <c r="N11" s="19">
        <f>IF(ISNA(VLOOKUP($B11,[82]Rekap!$B:$F,4,FALSE)),0,((VLOOKUP($B11,[82]Rekap!$B:$F,4,FALSE))))</f>
        <v>0</v>
      </c>
      <c r="O11" s="19">
        <f t="shared" si="1"/>
        <v>0</v>
      </c>
      <c r="P11" s="19">
        <f>IF(ISNA(VLOOKUP($B11,[82]Rekap!$B:$F,5,FALSE)),0,((VLOOKUP($B11,[82]Rekap!$B:$F,5,FALSE))))</f>
        <v>0</v>
      </c>
      <c r="Q11" s="31">
        <f>IF(ISNA(VLOOKUP($B11,[82]Rekap!$B:$L,6,FALSE)),0,((VLOOKUP($B11,[82]Rekap!$B:$L,6,FALSE))))</f>
        <v>0</v>
      </c>
      <c r="R11" s="31">
        <f t="shared" si="3"/>
        <v>0</v>
      </c>
      <c r="S11" s="31">
        <f>IF(ISNA(VLOOKUP($B11,[82]Rekap!$B:$L,9,FALSE)),0,((VLOOKUP($B11,[82]Rekap!$B:$L,9,FALSE))))</f>
        <v>0</v>
      </c>
      <c r="T11" s="32">
        <f>IF(ISNA(VLOOKUP($B11,[82]Rekap!$B:$L,7,FALSE)),0,((VLOOKUP($B11,[82]Rekap!$B:$L,7,FALSE))))</f>
        <v>0</v>
      </c>
      <c r="U11" s="32">
        <f t="shared" si="4"/>
        <v>0</v>
      </c>
      <c r="V11" s="32">
        <f>IF(ISNA(VLOOKUP($B11,[82]Rekap!$B:$L,10,FALSE)),0,((VLOOKUP($B11,[82]Rekap!$B:$L,10,FALSE))))</f>
        <v>0</v>
      </c>
      <c r="W11" s="33">
        <f>IF(ISNA(VLOOKUP($B11,[82]Rekap!$B:$L,8,FALSE)),0,((VLOOKUP($B11,[82]Rekap!$B:$L,8,FALSE))))</f>
        <v>0</v>
      </c>
      <c r="X11" s="33">
        <f t="shared" si="5"/>
        <v>0</v>
      </c>
      <c r="Y11" s="33">
        <f>IF(ISNA(VLOOKUP($B11,[82]Rekap!$B:$L,11,FALSE)),0,((VLOOKUP($B11,[82]Rekap!$B:$L,11,FALSE))))</f>
        <v>0</v>
      </c>
      <c r="Z11" s="1" t="str">
        <f>IF(ISNA(VLOOKUP($B11,'[83]MASTER BARU'!$A:$I,7,FALSE)),0,(VLOOKUP($B11,'[83]MASTER BARU'!$A:$I,7,FALSE)))</f>
        <v>Tablet Plain Pharma</v>
      </c>
      <c r="AA11" s="228">
        <f t="shared" si="6"/>
        <v>0</v>
      </c>
      <c r="AB11" s="228">
        <f t="shared" si="7"/>
        <v>0</v>
      </c>
      <c r="AC11" s="228">
        <f t="shared" si="8"/>
        <v>0</v>
      </c>
      <c r="AD11" s="228">
        <f t="shared" si="9"/>
        <v>0</v>
      </c>
      <c r="AF11" s="35" t="s">
        <v>699</v>
      </c>
      <c r="AG11">
        <v>285834</v>
      </c>
      <c r="AH11">
        <v>99634</v>
      </c>
      <c r="AI11">
        <v>130667</v>
      </c>
      <c r="AJ11">
        <v>516135</v>
      </c>
    </row>
    <row r="12" spans="1:36" x14ac:dyDescent="0.2">
      <c r="A12" s="8">
        <f t="shared" si="10"/>
        <v>6</v>
      </c>
      <c r="B12" s="8">
        <v>11000151</v>
      </c>
      <c r="C12" s="9" t="s">
        <v>70</v>
      </c>
      <c r="D12" s="10" t="s">
        <v>236</v>
      </c>
      <c r="E12" s="11">
        <v>50</v>
      </c>
      <c r="F12" s="11">
        <v>1500000</v>
      </c>
      <c r="G12" s="11">
        <f t="shared" si="2"/>
        <v>30000</v>
      </c>
      <c r="H12" s="10">
        <v>180</v>
      </c>
      <c r="I12" s="11">
        <v>120</v>
      </c>
      <c r="J12" s="11">
        <f>(H12*1000000)/I12</f>
        <v>1500000</v>
      </c>
      <c r="K12" s="11">
        <f t="shared" si="0"/>
        <v>30000</v>
      </c>
      <c r="L12" s="11">
        <f>IF(ISNA(VLOOKUP($B12,[81]Sheet1!$B:$O,14,FALSE)),0,((VLOOKUP($B12,[81]Sheet1!$B:$O,14,FALSE))))</f>
        <v>7134</v>
      </c>
      <c r="M12" s="18" t="s">
        <v>56</v>
      </c>
      <c r="N12" s="19">
        <f>IF(ISNA(VLOOKUP($B12,[82]Rekap!$B:$F,4,FALSE)),0,((VLOOKUP($B12,[82]Rekap!$B:$F,4,FALSE))))</f>
        <v>0</v>
      </c>
      <c r="O12" s="19">
        <f t="shared" si="1"/>
        <v>0</v>
      </c>
      <c r="P12" s="19">
        <f>IF(ISNA(VLOOKUP($B12,[82]Rekap!$B:$F,5,FALSE)),0,((VLOOKUP($B12,[82]Rekap!$B:$F,5,FALSE))))</f>
        <v>0</v>
      </c>
      <c r="Q12" s="31">
        <f>IF(ISNA(VLOOKUP($B12,[82]Rekap!$B:$L,6,FALSE)),0,((VLOOKUP($B12,[82]Rekap!$B:$L,6,FALSE))))</f>
        <v>0</v>
      </c>
      <c r="R12" s="31">
        <f t="shared" si="3"/>
        <v>0</v>
      </c>
      <c r="S12" s="31">
        <f>IF(ISNA(VLOOKUP($B12,[82]Rekap!$B:$L,9,FALSE)),0,((VLOOKUP($B12,[82]Rekap!$B:$L,9,FALSE))))</f>
        <v>0</v>
      </c>
      <c r="T12" s="32">
        <f>IF(ISNA(VLOOKUP($B12,[82]Rekap!$B:$L,7,FALSE)),0,((VLOOKUP($B12,[82]Rekap!$B:$L,7,FALSE))))</f>
        <v>0</v>
      </c>
      <c r="U12" s="32">
        <f t="shared" si="4"/>
        <v>0</v>
      </c>
      <c r="V12" s="32">
        <f>IF(ISNA(VLOOKUP($B12,[82]Rekap!$B:$L,10,FALSE)),0,((VLOOKUP($B12,[82]Rekap!$B:$L,10,FALSE))))</f>
        <v>0</v>
      </c>
      <c r="W12" s="33">
        <f>IF(ISNA(VLOOKUP($B12,[82]Rekap!$B:$L,8,FALSE)),0,((VLOOKUP($B12,[82]Rekap!$B:$L,8,FALSE))))</f>
        <v>0</v>
      </c>
      <c r="X12" s="33">
        <f t="shared" si="5"/>
        <v>0</v>
      </c>
      <c r="Y12" s="33">
        <f>IF(ISNA(VLOOKUP($B12,[82]Rekap!$B:$L,11,FALSE)),0,((VLOOKUP($B12,[82]Rekap!$B:$L,11,FALSE))))</f>
        <v>0</v>
      </c>
      <c r="Z12" s="1" t="str">
        <f>IF(ISNA(VLOOKUP($B12,'[83]MASTER BARU'!$A:$I,7,FALSE)),0,(VLOOKUP($B12,'[83]MASTER BARU'!$A:$I,7,FALSE)))</f>
        <v>Tablet Plain Pharma</v>
      </c>
      <c r="AA12" s="228">
        <f t="shared" si="6"/>
        <v>0</v>
      </c>
      <c r="AB12" s="228">
        <f t="shared" si="7"/>
        <v>0</v>
      </c>
      <c r="AC12" s="228">
        <f t="shared" si="8"/>
        <v>0</v>
      </c>
      <c r="AD12" s="228">
        <f t="shared" si="9"/>
        <v>0</v>
      </c>
      <c r="AF12" s="35" t="s">
        <v>700</v>
      </c>
      <c r="AG12">
        <v>102900</v>
      </c>
      <c r="AH12">
        <v>73500</v>
      </c>
      <c r="AI12">
        <v>117126</v>
      </c>
      <c r="AJ12">
        <v>293526</v>
      </c>
    </row>
    <row r="13" spans="1:36" x14ac:dyDescent="0.2">
      <c r="A13" s="8">
        <f t="shared" si="10"/>
        <v>7</v>
      </c>
      <c r="B13" s="8">
        <v>11000152</v>
      </c>
      <c r="C13" s="9" t="s">
        <v>72</v>
      </c>
      <c r="D13" s="10" t="s">
        <v>236</v>
      </c>
      <c r="E13" s="11">
        <v>100</v>
      </c>
      <c r="F13" s="11">
        <v>400000</v>
      </c>
      <c r="G13" s="11">
        <f t="shared" si="2"/>
        <v>4000</v>
      </c>
      <c r="H13" s="12">
        <v>280</v>
      </c>
      <c r="I13" s="21">
        <v>700</v>
      </c>
      <c r="J13" s="21">
        <f>(H13*1000000)/I13</f>
        <v>400000</v>
      </c>
      <c r="K13" s="21">
        <f t="shared" si="0"/>
        <v>4000</v>
      </c>
      <c r="L13" s="11">
        <f>IF(ISNA(VLOOKUP($B13,[81]Sheet1!$B:$O,14,FALSE)),0,((VLOOKUP($B13,[81]Sheet1!$B:$O,14,FALSE))))</f>
        <v>21298</v>
      </c>
      <c r="M13" s="20" t="s">
        <v>56</v>
      </c>
      <c r="N13" s="19">
        <f>IF(ISNA(VLOOKUP($B13,[82]Rekap!$B:$F,4,FALSE)),0,((VLOOKUP($B13,[82]Rekap!$B:$F,4,FALSE))))</f>
        <v>11760</v>
      </c>
      <c r="O13" s="19">
        <f t="shared" si="1"/>
        <v>3</v>
      </c>
      <c r="P13" s="19">
        <f>IF(ISNA(VLOOKUP($B13,[82]Rekap!$B:$F,5,FALSE)),0,((VLOOKUP($B13,[82]Rekap!$B:$F,5,FALSE))))</f>
        <v>250464480</v>
      </c>
      <c r="Q13" s="31">
        <f>IF(ISNA(VLOOKUP($B13,[82]Rekap!$B:$L,6,FALSE)),0,((VLOOKUP($B13,[82]Rekap!$B:$L,6,FALSE))))</f>
        <v>0</v>
      </c>
      <c r="R13" s="31">
        <f t="shared" si="3"/>
        <v>0</v>
      </c>
      <c r="S13" s="31">
        <f>IF(ISNA(VLOOKUP($B13,[82]Rekap!$B:$L,9,FALSE)),0,((VLOOKUP($B13,[82]Rekap!$B:$L,9,FALSE))))</f>
        <v>0</v>
      </c>
      <c r="T13" s="32">
        <f>IF(ISNA(VLOOKUP($B13,[82]Rekap!$B:$L,7,FALSE)),0,((VLOOKUP($B13,[82]Rekap!$B:$L,7,FALSE))))</f>
        <v>11760</v>
      </c>
      <c r="U13" s="32">
        <f t="shared" si="4"/>
        <v>3</v>
      </c>
      <c r="V13" s="32">
        <f>IF(ISNA(VLOOKUP($B13,[82]Rekap!$B:$L,10,FALSE)),0,((VLOOKUP($B13,[82]Rekap!$B:$L,10,FALSE))))</f>
        <v>250464480</v>
      </c>
      <c r="W13" s="33">
        <f>IF(ISNA(VLOOKUP($B13,[82]Rekap!$B:$L,8,FALSE)),0,((VLOOKUP($B13,[82]Rekap!$B:$L,8,FALSE))))</f>
        <v>0</v>
      </c>
      <c r="X13" s="33">
        <f t="shared" si="5"/>
        <v>0</v>
      </c>
      <c r="Y13" s="33">
        <f>IF(ISNA(VLOOKUP($B13,[82]Rekap!$B:$L,11,FALSE)),0,((VLOOKUP($B13,[82]Rekap!$B:$L,11,FALSE))))</f>
        <v>0</v>
      </c>
      <c r="Z13" s="1" t="str">
        <f>IF(ISNA(VLOOKUP($B13,'[83]MASTER BARU'!$A:$I,7,FALSE)),0,(VLOOKUP($B13,'[83]MASTER BARU'!$A:$I,7,FALSE)))</f>
        <v>Tablet Plain Pharma</v>
      </c>
      <c r="AA13" s="228">
        <f t="shared" si="6"/>
        <v>1176000</v>
      </c>
      <c r="AB13" s="228">
        <f t="shared" si="7"/>
        <v>0</v>
      </c>
      <c r="AC13" s="228">
        <f t="shared" si="8"/>
        <v>1176000</v>
      </c>
      <c r="AD13" s="228">
        <f t="shared" si="9"/>
        <v>0</v>
      </c>
      <c r="AF13" s="35" t="s">
        <v>701</v>
      </c>
      <c r="AG13">
        <v>196632154</v>
      </c>
      <c r="AH13">
        <v>163186684</v>
      </c>
      <c r="AI13">
        <v>142526473</v>
      </c>
      <c r="AJ13">
        <v>502345311</v>
      </c>
    </row>
    <row r="14" spans="1:36" x14ac:dyDescent="0.2">
      <c r="A14" s="8">
        <f t="shared" si="10"/>
        <v>8</v>
      </c>
      <c r="B14" s="13">
        <v>11001452</v>
      </c>
      <c r="C14" s="14" t="s">
        <v>672</v>
      </c>
      <c r="D14" s="10"/>
      <c r="E14" s="11">
        <v>1</v>
      </c>
      <c r="F14" s="11">
        <v>15000</v>
      </c>
      <c r="G14" s="11">
        <f t="shared" si="2"/>
        <v>15000</v>
      </c>
      <c r="H14" s="10">
        <v>900</v>
      </c>
      <c r="I14" s="11">
        <v>60</v>
      </c>
      <c r="J14" s="11">
        <f>(H14*1000)/I14</f>
        <v>15000</v>
      </c>
      <c r="K14" s="11">
        <f t="shared" si="0"/>
        <v>15000</v>
      </c>
      <c r="L14" s="11">
        <v>3470</v>
      </c>
      <c r="M14" s="18" t="s">
        <v>252</v>
      </c>
      <c r="N14" s="19">
        <f>IF(ISNA(VLOOKUP($B14,[82]Rekap!$B:$F,4,FALSE)),0,((VLOOKUP($B14,[82]Rekap!$B:$F,4,FALSE))))</f>
        <v>73500</v>
      </c>
      <c r="O14" s="19">
        <f t="shared" si="1"/>
        <v>5</v>
      </c>
      <c r="P14" s="19">
        <f>IF(ISNA(VLOOKUP($B14,[82]Rekap!$B:$F,5,FALSE)),0,((VLOOKUP($B14,[82]Rekap!$B:$F,5,FALSE))))</f>
        <v>255045000</v>
      </c>
      <c r="Q14" s="31">
        <f>IF(ISNA(VLOOKUP($B14,[82]Rekap!$B:$L,6,FALSE)),0,((VLOOKUP($B14,[82]Rekap!$B:$L,6,FALSE))))</f>
        <v>14700</v>
      </c>
      <c r="R14" s="31">
        <f t="shared" si="3"/>
        <v>1</v>
      </c>
      <c r="S14" s="31">
        <f>IF(ISNA(VLOOKUP($B14,[82]Rekap!$B:$L,9,FALSE)),0,((VLOOKUP($B14,[82]Rekap!$B:$L,9,FALSE))))</f>
        <v>51009000</v>
      </c>
      <c r="T14" s="32">
        <f>IF(ISNA(VLOOKUP($B14,[82]Rekap!$B:$L,7,FALSE)),0,((VLOOKUP($B14,[82]Rekap!$B:$L,7,FALSE))))</f>
        <v>29400</v>
      </c>
      <c r="U14" s="32">
        <f t="shared" si="4"/>
        <v>2</v>
      </c>
      <c r="V14" s="32">
        <f>IF(ISNA(VLOOKUP($B14,[82]Rekap!$B:$L,10,FALSE)),0,((VLOOKUP($B14,[82]Rekap!$B:$L,10,FALSE))))</f>
        <v>102018000</v>
      </c>
      <c r="W14" s="33">
        <f>IF(ISNA(VLOOKUP($B14,[82]Rekap!$B:$L,8,FALSE)),0,((VLOOKUP($B14,[82]Rekap!$B:$L,8,FALSE))))</f>
        <v>29400</v>
      </c>
      <c r="X14" s="33">
        <f t="shared" si="5"/>
        <v>2</v>
      </c>
      <c r="Y14" s="33">
        <f>IF(ISNA(VLOOKUP($B14,[82]Rekap!$B:$L,11,FALSE)),0,((VLOOKUP($B14,[82]Rekap!$B:$L,11,FALSE))))</f>
        <v>102018000</v>
      </c>
      <c r="Z14" s="1" t="str">
        <f>IF(ISNA(VLOOKUP($B14,'[83]MASTER BARU'!$A:$I,7,FALSE)),0,(VLOOKUP($B14,'[83]MASTER BARU'!$A:$I,7,FALSE)))</f>
        <v>Cairan Pharma</v>
      </c>
      <c r="AA14" s="228">
        <f t="shared" si="6"/>
        <v>73500</v>
      </c>
      <c r="AB14" s="228">
        <f t="shared" si="7"/>
        <v>14700</v>
      </c>
      <c r="AC14" s="228">
        <f t="shared" si="8"/>
        <v>29400</v>
      </c>
      <c r="AD14" s="228">
        <f t="shared" si="9"/>
        <v>29400</v>
      </c>
      <c r="AF14"/>
      <c r="AG14"/>
      <c r="AH14"/>
      <c r="AI14"/>
    </row>
    <row r="15" spans="1:36" x14ac:dyDescent="0.2">
      <c r="A15" s="8">
        <f t="shared" si="10"/>
        <v>9</v>
      </c>
      <c r="B15" s="8">
        <v>11000161</v>
      </c>
      <c r="C15" s="9" t="s">
        <v>83</v>
      </c>
      <c r="D15" s="10" t="s">
        <v>236</v>
      </c>
      <c r="E15" s="11">
        <v>100</v>
      </c>
      <c r="F15" s="11">
        <v>2000000</v>
      </c>
      <c r="G15" s="11">
        <f t="shared" si="2"/>
        <v>20000</v>
      </c>
      <c r="H15" s="10">
        <v>250</v>
      </c>
      <c r="I15" s="10">
        <v>150</v>
      </c>
      <c r="J15" s="11">
        <f>(H15*1000000)/I15</f>
        <v>1666666.6666666667</v>
      </c>
      <c r="K15" s="11">
        <f t="shared" si="0"/>
        <v>16666.666666666668</v>
      </c>
      <c r="L15" s="11">
        <f>IF(ISNA(VLOOKUP($B15,[81]Sheet1!$B:$O,14,FALSE)),0,((VLOOKUP($B15,[81]Sheet1!$B:$O,14,FALSE))))</f>
        <v>11403</v>
      </c>
      <c r="M15" s="20" t="s">
        <v>56</v>
      </c>
      <c r="N15" s="19">
        <f>IF(ISNA(VLOOKUP($B15,[82]Rekap!$B:$F,4,FALSE)),0,((VLOOKUP($B15,[82]Rekap!$B:$F,4,FALSE))))</f>
        <v>55534</v>
      </c>
      <c r="O15" s="19">
        <f t="shared" si="1"/>
        <v>3.4000408163265305</v>
      </c>
      <c r="P15" s="19">
        <f>IF(ISNA(VLOOKUP($B15,[82]Rekap!$B:$F,5,FALSE)),0,((VLOOKUP($B15,[82]Rekap!$B:$F,5,FALSE))))</f>
        <v>633254202</v>
      </c>
      <c r="Q15" s="31">
        <f>IF(ISNA(VLOOKUP($B15,[82]Rekap!$B:$L,6,FALSE)),0,((VLOOKUP($B15,[82]Rekap!$B:$L,6,FALSE))))</f>
        <v>55534</v>
      </c>
      <c r="R15" s="31">
        <f t="shared" si="3"/>
        <v>3.4000408163265305</v>
      </c>
      <c r="S15" s="31">
        <f>IF(ISNA(VLOOKUP($B15,[82]Rekap!$B:$L,9,FALSE)),0,((VLOOKUP($B15,[82]Rekap!$B:$L,9,FALSE))))</f>
        <v>633254202</v>
      </c>
      <c r="T15" s="32">
        <f>IF(ISNA(VLOOKUP($B15,[82]Rekap!$B:$L,7,FALSE)),0,((VLOOKUP($B15,[82]Rekap!$B:$L,7,FALSE))))</f>
        <v>0</v>
      </c>
      <c r="U15" s="32">
        <f t="shared" si="4"/>
        <v>0</v>
      </c>
      <c r="V15" s="32">
        <f>IF(ISNA(VLOOKUP($B15,[82]Rekap!$B:$L,10,FALSE)),0,((VLOOKUP($B15,[82]Rekap!$B:$L,10,FALSE))))</f>
        <v>0</v>
      </c>
      <c r="W15" s="33">
        <f>IF(ISNA(VLOOKUP($B15,[82]Rekap!$B:$L,8,FALSE)),0,((VLOOKUP($B15,[82]Rekap!$B:$L,8,FALSE))))</f>
        <v>0</v>
      </c>
      <c r="X15" s="33">
        <f t="shared" si="5"/>
        <v>0</v>
      </c>
      <c r="Y15" s="33">
        <f>IF(ISNA(VLOOKUP($B15,[82]Rekap!$B:$L,11,FALSE)),0,((VLOOKUP($B15,[82]Rekap!$B:$L,11,FALSE))))</f>
        <v>0</v>
      </c>
      <c r="Z15" s="1" t="str">
        <f>IF(ISNA(VLOOKUP($B15,'[83]MASTER BARU'!$A:$I,7,FALSE)),0,(VLOOKUP($B15,'[83]MASTER BARU'!$A:$I,7,FALSE)))</f>
        <v>Tablet Plain Pharma</v>
      </c>
      <c r="AA15" s="228">
        <f t="shared" si="6"/>
        <v>5553400</v>
      </c>
      <c r="AB15" s="228">
        <f t="shared" si="7"/>
        <v>5553400</v>
      </c>
      <c r="AC15" s="228">
        <f t="shared" si="8"/>
        <v>0</v>
      </c>
      <c r="AD15" s="228">
        <f t="shared" si="9"/>
        <v>0</v>
      </c>
      <c r="AF15"/>
      <c r="AG15"/>
      <c r="AH15"/>
      <c r="AI15"/>
    </row>
    <row r="16" spans="1:36" x14ac:dyDescent="0.2">
      <c r="A16" s="8">
        <f t="shared" si="10"/>
        <v>10</v>
      </c>
      <c r="B16" s="8">
        <v>11000424</v>
      </c>
      <c r="C16" s="9" t="s">
        <v>176</v>
      </c>
      <c r="D16" s="10" t="s">
        <v>236</v>
      </c>
      <c r="E16" s="11">
        <v>100</v>
      </c>
      <c r="F16" s="11">
        <v>1000000</v>
      </c>
      <c r="G16" s="11">
        <f t="shared" si="2"/>
        <v>10000</v>
      </c>
      <c r="H16" s="10">
        <v>200</v>
      </c>
      <c r="I16" s="10">
        <v>200</v>
      </c>
      <c r="J16" s="11">
        <f>(H16*1000000)/I16</f>
        <v>1000000</v>
      </c>
      <c r="K16" s="11">
        <f t="shared" si="0"/>
        <v>10000</v>
      </c>
      <c r="L16" s="11">
        <f>IF(ISNA(VLOOKUP($B16,[81]Sheet1!$B:$O,14,FALSE)),0,((VLOOKUP($B16,[81]Sheet1!$B:$O,14,FALSE))))</f>
        <v>14147</v>
      </c>
      <c r="M16" s="18" t="s">
        <v>56</v>
      </c>
      <c r="N16" s="19">
        <f>IF(ISNA(VLOOKUP($B16,[82]Rekap!$B:$F,4,FALSE)),0,((VLOOKUP($B16,[82]Rekap!$B:$F,4,FALSE))))</f>
        <v>49000</v>
      </c>
      <c r="O16" s="19">
        <f t="shared" si="1"/>
        <v>5</v>
      </c>
      <c r="P16" s="19">
        <f>IF(ISNA(VLOOKUP($B16,[82]Rekap!$B:$F,5,FALSE)),0,((VLOOKUP($B16,[82]Rekap!$B:$F,5,FALSE))))</f>
        <v>693203000</v>
      </c>
      <c r="Q16" s="31">
        <f>IF(ISNA(VLOOKUP($B16,[82]Rekap!$B:$L,6,FALSE)),0,((VLOOKUP($B16,[82]Rekap!$B:$L,6,FALSE))))</f>
        <v>9800</v>
      </c>
      <c r="R16" s="31">
        <f t="shared" si="3"/>
        <v>1</v>
      </c>
      <c r="S16" s="31">
        <f>IF(ISNA(VLOOKUP($B16,[82]Rekap!$B:$L,9,FALSE)),0,((VLOOKUP($B16,[82]Rekap!$B:$L,9,FALSE))))</f>
        <v>138640600</v>
      </c>
      <c r="T16" s="32">
        <f>IF(ISNA(VLOOKUP($B16,[82]Rekap!$B:$L,7,FALSE)),0,((VLOOKUP($B16,[82]Rekap!$B:$L,7,FALSE))))</f>
        <v>29400</v>
      </c>
      <c r="U16" s="32">
        <f t="shared" si="4"/>
        <v>3</v>
      </c>
      <c r="V16" s="32">
        <f>IF(ISNA(VLOOKUP($B16,[82]Rekap!$B:$L,10,FALSE)),0,((VLOOKUP($B16,[82]Rekap!$B:$L,10,FALSE))))</f>
        <v>415921800</v>
      </c>
      <c r="W16" s="33">
        <f>IF(ISNA(VLOOKUP($B16,[82]Rekap!$B:$L,8,FALSE)),0,((VLOOKUP($B16,[82]Rekap!$B:$L,8,FALSE))))</f>
        <v>9800</v>
      </c>
      <c r="X16" s="33">
        <f t="shared" si="5"/>
        <v>1</v>
      </c>
      <c r="Y16" s="33">
        <f>IF(ISNA(VLOOKUP($B16,[82]Rekap!$B:$L,11,FALSE)),0,((VLOOKUP($B16,[82]Rekap!$B:$L,11,FALSE))))</f>
        <v>138640600</v>
      </c>
      <c r="Z16" s="1" t="str">
        <f>IF(ISNA(VLOOKUP($B16,'[83]MASTER BARU'!$A:$I,7,FALSE)),0,(VLOOKUP($B16,'[83]MASTER BARU'!$A:$I,7,FALSE)))</f>
        <v>Tablet Plain Pharma</v>
      </c>
      <c r="AA16" s="228">
        <f t="shared" si="6"/>
        <v>4900000</v>
      </c>
      <c r="AB16" s="228">
        <f t="shared" si="7"/>
        <v>980000</v>
      </c>
      <c r="AC16" s="228">
        <f t="shared" si="8"/>
        <v>2940000</v>
      </c>
      <c r="AD16" s="228">
        <f t="shared" si="9"/>
        <v>980000</v>
      </c>
      <c r="AF16"/>
      <c r="AG16"/>
      <c r="AH16"/>
    </row>
    <row r="17" spans="1:34" x14ac:dyDescent="0.2">
      <c r="A17" s="8">
        <f t="shared" si="10"/>
        <v>11</v>
      </c>
      <c r="B17" s="8">
        <v>11000164</v>
      </c>
      <c r="C17" s="9" t="s">
        <v>284</v>
      </c>
      <c r="D17" s="10" t="s">
        <v>236</v>
      </c>
      <c r="E17" s="11">
        <v>1</v>
      </c>
      <c r="F17" s="11">
        <v>14516</v>
      </c>
      <c r="G17" s="11">
        <f t="shared" si="2"/>
        <v>14516</v>
      </c>
      <c r="H17" s="12">
        <v>900</v>
      </c>
      <c r="I17" s="21">
        <v>60</v>
      </c>
      <c r="J17" s="21">
        <f>(H17*1000)/I17</f>
        <v>15000</v>
      </c>
      <c r="K17" s="21">
        <f t="shared" si="0"/>
        <v>15000</v>
      </c>
      <c r="L17" s="11">
        <f>IF(ISNA(VLOOKUP($B17,[81]Sheet1!$B:$O,14,FALSE)),0,((VLOOKUP($B17,[81]Sheet1!$B:$O,14,FALSE))))</f>
        <v>6911</v>
      </c>
      <c r="M17" s="20" t="s">
        <v>252</v>
      </c>
      <c r="N17" s="19">
        <f>IF(ISNA(VLOOKUP($B17,[82]Rekap!$B:$F,4,FALSE)),0,((VLOOKUP($B17,[82]Rekap!$B:$F,4,FALSE))))</f>
        <v>0</v>
      </c>
      <c r="O17" s="19">
        <f t="shared" si="1"/>
        <v>0</v>
      </c>
      <c r="P17" s="19">
        <f>IF(ISNA(VLOOKUP($B17,[82]Rekap!$B:$F,5,FALSE)),0,((VLOOKUP($B17,[82]Rekap!$B:$F,5,FALSE))))</f>
        <v>0</v>
      </c>
      <c r="Q17" s="31">
        <f>IF(ISNA(VLOOKUP($B17,[82]Rekap!$B:$L,6,FALSE)),0,((VLOOKUP($B17,[82]Rekap!$B:$L,6,FALSE))))</f>
        <v>0</v>
      </c>
      <c r="R17" s="31">
        <f t="shared" si="3"/>
        <v>0</v>
      </c>
      <c r="S17" s="31">
        <f>IF(ISNA(VLOOKUP($B17,[82]Rekap!$B:$L,9,FALSE)),0,((VLOOKUP($B17,[82]Rekap!$B:$L,9,FALSE))))</f>
        <v>0</v>
      </c>
      <c r="T17" s="32">
        <f>IF(ISNA(VLOOKUP($B17,[82]Rekap!$B:$L,7,FALSE)),0,((VLOOKUP($B17,[82]Rekap!$B:$L,7,FALSE))))</f>
        <v>0</v>
      </c>
      <c r="U17" s="32">
        <f t="shared" si="4"/>
        <v>0</v>
      </c>
      <c r="V17" s="32">
        <f>IF(ISNA(VLOOKUP($B17,[82]Rekap!$B:$L,10,FALSE)),0,((VLOOKUP($B17,[82]Rekap!$B:$L,10,FALSE))))</f>
        <v>0</v>
      </c>
      <c r="W17" s="33">
        <f>IF(ISNA(VLOOKUP($B17,[82]Rekap!$B:$L,8,FALSE)),0,((VLOOKUP($B17,[82]Rekap!$B:$L,8,FALSE))))</f>
        <v>0</v>
      </c>
      <c r="X17" s="33">
        <f t="shared" si="5"/>
        <v>0</v>
      </c>
      <c r="Y17" s="33">
        <f>IF(ISNA(VLOOKUP($B17,[82]Rekap!$B:$L,11,FALSE)),0,((VLOOKUP($B17,[82]Rekap!$B:$L,11,FALSE))))</f>
        <v>0</v>
      </c>
      <c r="Z17" s="1" t="str">
        <f>IF(ISNA(VLOOKUP($B17,'[83]MASTER BARU'!$A:$I,7,FALSE)),0,(VLOOKUP($B17,'[83]MASTER BARU'!$A:$I,7,FALSE)))</f>
        <v>Cairan Pharma</v>
      </c>
      <c r="AA17" s="228">
        <f t="shared" si="6"/>
        <v>0</v>
      </c>
      <c r="AB17" s="228">
        <f t="shared" si="7"/>
        <v>0</v>
      </c>
      <c r="AC17" s="228">
        <f t="shared" si="8"/>
        <v>0</v>
      </c>
      <c r="AD17" s="228">
        <f t="shared" si="9"/>
        <v>0</v>
      </c>
      <c r="AF17"/>
      <c r="AG17"/>
      <c r="AH17"/>
    </row>
    <row r="18" spans="1:34" x14ac:dyDescent="0.2">
      <c r="A18" s="8">
        <f t="shared" si="10"/>
        <v>12</v>
      </c>
      <c r="B18" s="8">
        <v>11000165</v>
      </c>
      <c r="C18" s="9" t="s">
        <v>87</v>
      </c>
      <c r="D18" s="10" t="s">
        <v>236</v>
      </c>
      <c r="E18" s="11">
        <v>100</v>
      </c>
      <c r="F18" s="11">
        <v>1000000</v>
      </c>
      <c r="G18" s="11">
        <f t="shared" si="2"/>
        <v>10000</v>
      </c>
      <c r="H18" s="12">
        <v>300</v>
      </c>
      <c r="I18" s="12">
        <v>300</v>
      </c>
      <c r="J18" s="21">
        <f>(H18*1000000)/I18</f>
        <v>1000000</v>
      </c>
      <c r="K18" s="21">
        <f t="shared" si="0"/>
        <v>10000</v>
      </c>
      <c r="L18" s="11">
        <f>IF(ISNA(VLOOKUP($B18,[81]Sheet1!$B:$O,14,FALSE)),0,((VLOOKUP($B18,[81]Sheet1!$B:$O,14,FALSE))))</f>
        <v>23522</v>
      </c>
      <c r="M18" s="20" t="s">
        <v>56</v>
      </c>
      <c r="N18" s="19">
        <f>IF(ISNA(VLOOKUP($B18,[82]Rekap!$B:$F,4,FALSE)),0,((VLOOKUP($B18,[82]Rekap!$B:$F,4,FALSE))))</f>
        <v>0</v>
      </c>
      <c r="O18" s="19">
        <f t="shared" si="1"/>
        <v>0</v>
      </c>
      <c r="P18" s="19">
        <f>IF(ISNA(VLOOKUP($B18,[82]Rekap!$B:$F,5,FALSE)),0,((VLOOKUP($B18,[82]Rekap!$B:$F,5,FALSE))))</f>
        <v>0</v>
      </c>
      <c r="Q18" s="31">
        <f>IF(ISNA(VLOOKUP($B18,[82]Rekap!$B:$L,6,FALSE)),0,((VLOOKUP($B18,[82]Rekap!$B:$L,6,FALSE))))</f>
        <v>0</v>
      </c>
      <c r="R18" s="31">
        <f t="shared" si="3"/>
        <v>0</v>
      </c>
      <c r="S18" s="31">
        <f>IF(ISNA(VLOOKUP($B18,[82]Rekap!$B:$L,9,FALSE)),0,((VLOOKUP($B18,[82]Rekap!$B:$L,9,FALSE))))</f>
        <v>0</v>
      </c>
      <c r="T18" s="32">
        <f>IF(ISNA(VLOOKUP($B18,[82]Rekap!$B:$L,7,FALSE)),0,((VLOOKUP($B18,[82]Rekap!$B:$L,7,FALSE))))</f>
        <v>0</v>
      </c>
      <c r="U18" s="32">
        <f t="shared" si="4"/>
        <v>0</v>
      </c>
      <c r="V18" s="32">
        <f>IF(ISNA(VLOOKUP($B18,[82]Rekap!$B:$L,10,FALSE)),0,((VLOOKUP($B18,[82]Rekap!$B:$L,10,FALSE))))</f>
        <v>0</v>
      </c>
      <c r="W18" s="33">
        <f>IF(ISNA(VLOOKUP($B18,[82]Rekap!$B:$L,8,FALSE)),0,((VLOOKUP($B18,[82]Rekap!$B:$L,8,FALSE))))</f>
        <v>0</v>
      </c>
      <c r="X18" s="33">
        <f t="shared" si="5"/>
        <v>0</v>
      </c>
      <c r="Y18" s="33">
        <f>IF(ISNA(VLOOKUP($B18,[82]Rekap!$B:$L,11,FALSE)),0,((VLOOKUP($B18,[82]Rekap!$B:$L,11,FALSE))))</f>
        <v>0</v>
      </c>
      <c r="Z18" s="1" t="str">
        <f>IF(ISNA(VLOOKUP($B18,'[83]MASTER BARU'!$A:$I,7,FALSE)),0,(VLOOKUP($B18,'[83]MASTER BARU'!$A:$I,7,FALSE)))</f>
        <v>Tablet Plain Pharma</v>
      </c>
      <c r="AA18" s="228">
        <f t="shared" si="6"/>
        <v>0</v>
      </c>
      <c r="AB18" s="228">
        <f t="shared" si="7"/>
        <v>0</v>
      </c>
      <c r="AC18" s="228">
        <f t="shared" si="8"/>
        <v>0</v>
      </c>
      <c r="AD18" s="228">
        <f t="shared" si="9"/>
        <v>0</v>
      </c>
      <c r="AF18"/>
      <c r="AG18"/>
      <c r="AH18"/>
    </row>
    <row r="19" spans="1:34" x14ac:dyDescent="0.2">
      <c r="A19" s="8">
        <f t="shared" si="10"/>
        <v>13</v>
      </c>
      <c r="B19" s="8">
        <v>11000169</v>
      </c>
      <c r="C19" s="9" t="s">
        <v>91</v>
      </c>
      <c r="D19" s="10" t="s">
        <v>236</v>
      </c>
      <c r="E19" s="11">
        <v>100</v>
      </c>
      <c r="F19" s="11">
        <v>1200000</v>
      </c>
      <c r="G19" s="11">
        <f t="shared" si="2"/>
        <v>12000</v>
      </c>
      <c r="H19" s="12">
        <v>300</v>
      </c>
      <c r="I19" s="12">
        <v>250</v>
      </c>
      <c r="J19" s="21">
        <f>(H19*1000000)/I19</f>
        <v>1200000</v>
      </c>
      <c r="K19" s="21">
        <f t="shared" si="0"/>
        <v>12000</v>
      </c>
      <c r="L19" s="11">
        <f>IF(ISNA(VLOOKUP($B19,[81]Sheet1!$B:$O,14,FALSE)),0,((VLOOKUP($B19,[81]Sheet1!$B:$O,14,FALSE))))</f>
        <v>23919</v>
      </c>
      <c r="M19" s="20" t="s">
        <v>56</v>
      </c>
      <c r="N19" s="19">
        <f>IF(ISNA(VLOOKUP($B19,[82]Rekap!$B:$F,4,FALSE)),0,((VLOOKUP($B19,[82]Rekap!$B:$F,4,FALSE))))</f>
        <v>35280</v>
      </c>
      <c r="O19" s="19">
        <f t="shared" si="1"/>
        <v>3</v>
      </c>
      <c r="P19" s="19">
        <f>IF(ISNA(VLOOKUP($B19,[82]Rekap!$B:$F,5,FALSE)),0,((VLOOKUP($B19,[82]Rekap!$B:$F,5,FALSE))))</f>
        <v>843862320</v>
      </c>
      <c r="Q19" s="31">
        <f>IF(ISNA(VLOOKUP($B19,[82]Rekap!$B:$L,6,FALSE)),0,((VLOOKUP($B19,[82]Rekap!$B:$L,6,FALSE))))</f>
        <v>11760</v>
      </c>
      <c r="R19" s="31">
        <f t="shared" si="3"/>
        <v>1</v>
      </c>
      <c r="S19" s="31">
        <f>IF(ISNA(VLOOKUP($B19,[82]Rekap!$B:$L,9,FALSE)),0,((VLOOKUP($B19,[82]Rekap!$B:$L,9,FALSE))))</f>
        <v>281287440</v>
      </c>
      <c r="T19" s="32">
        <f>IF(ISNA(VLOOKUP($B19,[82]Rekap!$B:$L,7,FALSE)),0,((VLOOKUP($B19,[82]Rekap!$B:$L,7,FALSE))))</f>
        <v>11760</v>
      </c>
      <c r="U19" s="32">
        <f t="shared" si="4"/>
        <v>1</v>
      </c>
      <c r="V19" s="32">
        <f>IF(ISNA(VLOOKUP($B19,[82]Rekap!$B:$L,10,FALSE)),0,((VLOOKUP($B19,[82]Rekap!$B:$L,10,FALSE))))</f>
        <v>281287440</v>
      </c>
      <c r="W19" s="33">
        <f>IF(ISNA(VLOOKUP($B19,[82]Rekap!$B:$L,8,FALSE)),0,((VLOOKUP($B19,[82]Rekap!$B:$L,8,FALSE))))</f>
        <v>11760</v>
      </c>
      <c r="X19" s="33">
        <f t="shared" si="5"/>
        <v>1</v>
      </c>
      <c r="Y19" s="33">
        <f>IF(ISNA(VLOOKUP($B19,[82]Rekap!$B:$L,11,FALSE)),0,((VLOOKUP($B19,[82]Rekap!$B:$L,11,FALSE))))</f>
        <v>281287440</v>
      </c>
      <c r="Z19" s="1" t="str">
        <f>IF(ISNA(VLOOKUP($B19,'[83]MASTER BARU'!$A:$I,7,FALSE)),0,(VLOOKUP($B19,'[83]MASTER BARU'!$A:$I,7,FALSE)))</f>
        <v>Tablet Plain Pharma</v>
      </c>
      <c r="AA19" s="228">
        <f t="shared" si="6"/>
        <v>3528000</v>
      </c>
      <c r="AB19" s="228">
        <f t="shared" si="7"/>
        <v>1176000</v>
      </c>
      <c r="AC19" s="228">
        <f t="shared" si="8"/>
        <v>1176000</v>
      </c>
      <c r="AD19" s="228">
        <f t="shared" si="9"/>
        <v>1176000</v>
      </c>
      <c r="AF19"/>
      <c r="AG19"/>
      <c r="AH19"/>
    </row>
    <row r="20" spans="1:34" x14ac:dyDescent="0.2">
      <c r="A20" s="8">
        <f t="shared" si="10"/>
        <v>14</v>
      </c>
      <c r="B20" s="8">
        <v>11000170</v>
      </c>
      <c r="C20" s="9" t="s">
        <v>94</v>
      </c>
      <c r="D20" s="10" t="s">
        <v>236</v>
      </c>
      <c r="E20" s="11">
        <v>100</v>
      </c>
      <c r="F20" s="11">
        <v>1000000</v>
      </c>
      <c r="G20" s="11">
        <f t="shared" si="2"/>
        <v>10000</v>
      </c>
      <c r="H20" s="10">
        <v>140</v>
      </c>
      <c r="I20" s="10">
        <v>175</v>
      </c>
      <c r="J20" s="11">
        <f>(H20*1000000)/I20</f>
        <v>800000</v>
      </c>
      <c r="K20" s="11">
        <f t="shared" si="0"/>
        <v>8000</v>
      </c>
      <c r="L20" s="11">
        <f>IF(ISNA(VLOOKUP($B20,[81]Sheet1!$B:$O,14,FALSE)),0,((VLOOKUP($B20,[81]Sheet1!$B:$O,14,FALSE))))</f>
        <v>13032</v>
      </c>
      <c r="M20" s="20" t="s">
        <v>56</v>
      </c>
      <c r="N20" s="19">
        <f>IF(ISNA(VLOOKUP($B20,[82]Rekap!$B:$F,4,FALSE)),0,((VLOOKUP($B20,[82]Rekap!$B:$F,4,FALSE))))</f>
        <v>19600</v>
      </c>
      <c r="O20" s="19">
        <f t="shared" si="1"/>
        <v>2.5</v>
      </c>
      <c r="P20" s="19">
        <f>IF(ISNA(VLOOKUP($B20,[82]Rekap!$B:$F,5,FALSE)),0,((VLOOKUP($B20,[82]Rekap!$B:$F,5,FALSE))))</f>
        <v>255427200</v>
      </c>
      <c r="Q20" s="31">
        <f>IF(ISNA(VLOOKUP($B20,[82]Rekap!$B:$L,6,FALSE)),0,((VLOOKUP($B20,[82]Rekap!$B:$L,6,FALSE))))</f>
        <v>19600</v>
      </c>
      <c r="R20" s="31">
        <f t="shared" si="3"/>
        <v>2.5</v>
      </c>
      <c r="S20" s="31">
        <f>IF(ISNA(VLOOKUP($B20,[82]Rekap!$B:$L,9,FALSE)),0,((VLOOKUP($B20,[82]Rekap!$B:$L,9,FALSE))))</f>
        <v>255427200</v>
      </c>
      <c r="T20" s="32">
        <f>IF(ISNA(VLOOKUP($B20,[82]Rekap!$B:$L,7,FALSE)),0,((VLOOKUP($B20,[82]Rekap!$B:$L,7,FALSE))))</f>
        <v>0</v>
      </c>
      <c r="U20" s="32">
        <f t="shared" si="4"/>
        <v>0</v>
      </c>
      <c r="V20" s="32">
        <f>IF(ISNA(VLOOKUP($B20,[82]Rekap!$B:$L,10,FALSE)),0,((VLOOKUP($B20,[82]Rekap!$B:$L,10,FALSE))))</f>
        <v>0</v>
      </c>
      <c r="W20" s="33">
        <f>IF(ISNA(VLOOKUP($B20,[82]Rekap!$B:$L,8,FALSE)),0,((VLOOKUP($B20,[82]Rekap!$B:$L,8,FALSE))))</f>
        <v>0</v>
      </c>
      <c r="X20" s="33">
        <f t="shared" si="5"/>
        <v>0</v>
      </c>
      <c r="Y20" s="33">
        <f>IF(ISNA(VLOOKUP($B20,[82]Rekap!$B:$L,11,FALSE)),0,((VLOOKUP($B20,[82]Rekap!$B:$L,11,FALSE))))</f>
        <v>0</v>
      </c>
      <c r="Z20" s="1" t="str">
        <f>IF(ISNA(VLOOKUP($B20,'[83]MASTER BARU'!$A:$I,7,FALSE)),0,(VLOOKUP($B20,'[83]MASTER BARU'!$A:$I,7,FALSE)))</f>
        <v>Tablet Plain Pharma</v>
      </c>
      <c r="AA20" s="228">
        <f t="shared" si="6"/>
        <v>1960000</v>
      </c>
      <c r="AB20" s="228">
        <f t="shared" si="7"/>
        <v>1960000</v>
      </c>
      <c r="AC20" s="228">
        <f t="shared" si="8"/>
        <v>0</v>
      </c>
      <c r="AD20" s="228">
        <f t="shared" si="9"/>
        <v>0</v>
      </c>
      <c r="AF20"/>
      <c r="AG20"/>
      <c r="AH20"/>
    </row>
    <row r="21" spans="1:34" x14ac:dyDescent="0.2">
      <c r="A21" s="8">
        <f t="shared" si="10"/>
        <v>15</v>
      </c>
      <c r="B21" s="8">
        <v>11000171</v>
      </c>
      <c r="C21" s="9" t="s">
        <v>97</v>
      </c>
      <c r="D21" s="10" t="s">
        <v>236</v>
      </c>
      <c r="E21" s="11">
        <v>30</v>
      </c>
      <c r="F21" s="11">
        <v>440010</v>
      </c>
      <c r="G21" s="11">
        <f t="shared" si="2"/>
        <v>14667</v>
      </c>
      <c r="H21" s="10">
        <v>110</v>
      </c>
      <c r="I21" s="10">
        <v>250</v>
      </c>
      <c r="J21" s="11">
        <f>(H21*1000000)/I21</f>
        <v>440000</v>
      </c>
      <c r="K21" s="11">
        <f t="shared" si="0"/>
        <v>14666.666666666666</v>
      </c>
      <c r="L21" s="11">
        <f>IF(ISNA(VLOOKUP($B21,[81]Sheet1!$B:$O,14,FALSE)),0,((VLOOKUP($B21,[81]Sheet1!$B:$O,14,FALSE))))</f>
        <v>32229</v>
      </c>
      <c r="M21" s="18" t="s">
        <v>56</v>
      </c>
      <c r="N21" s="19">
        <f>IF(ISNA(VLOOKUP($B21,[82]Rekap!$B:$F,4,FALSE)),0,((VLOOKUP($B21,[82]Rekap!$B:$F,4,FALSE))))</f>
        <v>86242</v>
      </c>
      <c r="O21" s="19">
        <f t="shared" si="1"/>
        <v>6.0001391465677187</v>
      </c>
      <c r="P21" s="19">
        <f>IF(ISNA(VLOOKUP($B21,[82]Rekap!$B:$F,5,FALSE)),0,((VLOOKUP($B21,[82]Rekap!$B:$F,5,FALSE))))</f>
        <v>2550348424</v>
      </c>
      <c r="Q21" s="31">
        <f>IF(ISNA(VLOOKUP($B21,[82]Rekap!$B:$L,6,FALSE)),0,((VLOOKUP($B21,[82]Rekap!$B:$L,6,FALSE))))</f>
        <v>14374</v>
      </c>
      <c r="R21" s="31">
        <f t="shared" si="3"/>
        <v>1.0000463821892394</v>
      </c>
      <c r="S21" s="31">
        <f>IF(ISNA(VLOOKUP($B21,[82]Rekap!$B:$L,9,FALSE)),0,((VLOOKUP($B21,[82]Rekap!$B:$L,9,FALSE))))</f>
        <v>425067928</v>
      </c>
      <c r="T21" s="32">
        <f>IF(ISNA(VLOOKUP($B21,[82]Rekap!$B:$L,7,FALSE)),0,((VLOOKUP($B21,[82]Rekap!$B:$L,7,FALSE))))</f>
        <v>28747</v>
      </c>
      <c r="U21" s="32">
        <f t="shared" si="4"/>
        <v>2.0000231910946198</v>
      </c>
      <c r="V21" s="32">
        <f>IF(ISNA(VLOOKUP($B21,[82]Rekap!$B:$L,10,FALSE)),0,((VLOOKUP($B21,[82]Rekap!$B:$L,10,FALSE))))</f>
        <v>850106284</v>
      </c>
      <c r="W21" s="33">
        <f>IF(ISNA(VLOOKUP($B21,[82]Rekap!$B:$L,8,FALSE)),0,((VLOOKUP($B21,[82]Rekap!$B:$L,8,FALSE))))</f>
        <v>43121</v>
      </c>
      <c r="X21" s="33">
        <f t="shared" si="5"/>
        <v>3.0000695732838594</v>
      </c>
      <c r="Y21" s="33">
        <f>IF(ISNA(VLOOKUP($B21,[82]Rekap!$B:$L,11,FALSE)),0,((VLOOKUP($B21,[82]Rekap!$B:$L,11,FALSE))))</f>
        <v>1275174212</v>
      </c>
      <c r="Z21" s="1" t="str">
        <f>IF(ISNA(VLOOKUP($B21,'[83]MASTER BARU'!$A:$I,7,FALSE)),0,(VLOOKUP($B21,'[83]MASTER BARU'!$A:$I,7,FALSE)))</f>
        <v>Tablet Salut Pharma</v>
      </c>
      <c r="AA21" s="228">
        <f t="shared" si="6"/>
        <v>2587260</v>
      </c>
      <c r="AB21" s="228">
        <f t="shared" si="7"/>
        <v>431220</v>
      </c>
      <c r="AC21" s="228">
        <f t="shared" si="8"/>
        <v>862410</v>
      </c>
      <c r="AD21" s="228">
        <f t="shared" si="9"/>
        <v>1293630</v>
      </c>
      <c r="AF21"/>
      <c r="AG21"/>
      <c r="AH21"/>
    </row>
    <row r="22" spans="1:34" x14ac:dyDescent="0.2">
      <c r="A22" s="8">
        <f t="shared" si="10"/>
        <v>16</v>
      </c>
      <c r="B22" s="8">
        <v>11000173</v>
      </c>
      <c r="C22" s="9" t="s">
        <v>302</v>
      </c>
      <c r="D22" s="10" t="s">
        <v>236</v>
      </c>
      <c r="E22" s="11">
        <v>100</v>
      </c>
      <c r="F22" s="11">
        <v>500000</v>
      </c>
      <c r="G22" s="11">
        <f t="shared" si="2"/>
        <v>5000</v>
      </c>
      <c r="H22" s="12">
        <v>300</v>
      </c>
      <c r="I22" s="12">
        <v>600</v>
      </c>
      <c r="J22" s="21">
        <f>(H22*1000000)/I22</f>
        <v>500000</v>
      </c>
      <c r="K22" s="21">
        <f t="shared" si="0"/>
        <v>5000</v>
      </c>
      <c r="L22" s="11">
        <f>IF(ISNA(VLOOKUP($B22,[81]Sheet1!$B:$O,14,FALSE)),0,((VLOOKUP($B22,[81]Sheet1!$B:$O,14,FALSE))))</f>
        <v>22917</v>
      </c>
      <c r="M22" s="18" t="s">
        <v>56</v>
      </c>
      <c r="N22" s="19">
        <f>IF(ISNA(VLOOKUP($B22,[82]Rekap!$B:$F,4,FALSE)),0,((VLOOKUP($B22,[82]Rekap!$B:$F,4,FALSE))))</f>
        <v>0</v>
      </c>
      <c r="O22" s="19">
        <f t="shared" si="1"/>
        <v>0</v>
      </c>
      <c r="P22" s="19">
        <f>IF(ISNA(VLOOKUP($B22,[82]Rekap!$B:$F,5,FALSE)),0,((VLOOKUP($B22,[82]Rekap!$B:$F,5,FALSE))))</f>
        <v>0</v>
      </c>
      <c r="Q22" s="31">
        <f>IF(ISNA(VLOOKUP($B22,[82]Rekap!$B:$L,6,FALSE)),0,((VLOOKUP($B22,[82]Rekap!$B:$L,6,FALSE))))</f>
        <v>0</v>
      </c>
      <c r="R22" s="31">
        <f t="shared" si="3"/>
        <v>0</v>
      </c>
      <c r="S22" s="31">
        <f>IF(ISNA(VLOOKUP($B22,[82]Rekap!$B:$L,9,FALSE)),0,((VLOOKUP($B22,[82]Rekap!$B:$L,9,FALSE))))</f>
        <v>0</v>
      </c>
      <c r="T22" s="32">
        <f>IF(ISNA(VLOOKUP($B22,[82]Rekap!$B:$L,7,FALSE)),0,((VLOOKUP($B22,[82]Rekap!$B:$L,7,FALSE))))</f>
        <v>0</v>
      </c>
      <c r="U22" s="32">
        <f t="shared" si="4"/>
        <v>0</v>
      </c>
      <c r="V22" s="32">
        <f>IF(ISNA(VLOOKUP($B22,[82]Rekap!$B:$L,10,FALSE)),0,((VLOOKUP($B22,[82]Rekap!$B:$L,10,FALSE))))</f>
        <v>0</v>
      </c>
      <c r="W22" s="33">
        <f>IF(ISNA(VLOOKUP($B22,[82]Rekap!$B:$L,8,FALSE)),0,((VLOOKUP($B22,[82]Rekap!$B:$L,8,FALSE))))</f>
        <v>0</v>
      </c>
      <c r="X22" s="33">
        <f t="shared" si="5"/>
        <v>0</v>
      </c>
      <c r="Y22" s="33">
        <f>IF(ISNA(VLOOKUP($B22,[82]Rekap!$B:$L,11,FALSE)),0,((VLOOKUP($B22,[82]Rekap!$B:$L,11,FALSE))))</f>
        <v>0</v>
      </c>
      <c r="Z22" s="1" t="str">
        <f>IF(ISNA(VLOOKUP($B22,'[83]MASTER BARU'!$A:$I,7,FALSE)),0,(VLOOKUP($B22,'[83]MASTER BARU'!$A:$I,7,FALSE)))</f>
        <v>Tablet Plain Pharma</v>
      </c>
      <c r="AA22" s="228">
        <f t="shared" si="6"/>
        <v>0</v>
      </c>
      <c r="AB22" s="228">
        <f t="shared" si="7"/>
        <v>0</v>
      </c>
      <c r="AC22" s="228">
        <f t="shared" si="8"/>
        <v>0</v>
      </c>
      <c r="AD22" s="228">
        <f t="shared" si="9"/>
        <v>0</v>
      </c>
      <c r="AF22"/>
      <c r="AG22"/>
      <c r="AH22"/>
    </row>
    <row r="23" spans="1:34" x14ac:dyDescent="0.2">
      <c r="A23" s="8">
        <f t="shared" si="10"/>
        <v>17</v>
      </c>
      <c r="B23" s="8">
        <v>11000175</v>
      </c>
      <c r="C23" s="9" t="s">
        <v>307</v>
      </c>
      <c r="D23" s="10" t="s">
        <v>236</v>
      </c>
      <c r="E23" s="11">
        <v>1</v>
      </c>
      <c r="F23" s="11">
        <v>14516</v>
      </c>
      <c r="G23" s="11">
        <f t="shared" si="2"/>
        <v>14516</v>
      </c>
      <c r="H23" s="12">
        <v>900</v>
      </c>
      <c r="I23" s="21">
        <v>60</v>
      </c>
      <c r="J23" s="21">
        <f>(H23*1000)/I23</f>
        <v>15000</v>
      </c>
      <c r="K23" s="21">
        <f t="shared" si="0"/>
        <v>15000</v>
      </c>
      <c r="L23" s="11">
        <f>IF(ISNA(VLOOKUP($B23,[81]Sheet1!$B:$O,14,FALSE)),0,((VLOOKUP($B23,[81]Sheet1!$B:$O,14,FALSE))))</f>
        <v>5149</v>
      </c>
      <c r="M23" s="20" t="s">
        <v>252</v>
      </c>
      <c r="N23" s="19">
        <f>IF(ISNA(VLOOKUP($B23,[82]Rekap!$B:$F,4,FALSE)),0,((VLOOKUP($B23,[82]Rekap!$B:$F,4,FALSE))))</f>
        <v>14226</v>
      </c>
      <c r="O23" s="19">
        <f t="shared" si="1"/>
        <v>0.96775510204081627</v>
      </c>
      <c r="P23" s="19">
        <f>IF(ISNA(VLOOKUP($B23,[82]Rekap!$B:$F,5,FALSE)),0,((VLOOKUP($B23,[82]Rekap!$B:$F,5,FALSE))))</f>
        <v>73249674</v>
      </c>
      <c r="Q23" s="31">
        <f>IF(ISNA(VLOOKUP($B23,[82]Rekap!$B:$L,6,FALSE)),0,((VLOOKUP($B23,[82]Rekap!$B:$L,6,FALSE))))</f>
        <v>0</v>
      </c>
      <c r="R23" s="31">
        <f t="shared" si="3"/>
        <v>0</v>
      </c>
      <c r="S23" s="31">
        <f>IF(ISNA(VLOOKUP($B23,[82]Rekap!$B:$L,9,FALSE)),0,((VLOOKUP($B23,[82]Rekap!$B:$L,9,FALSE))))</f>
        <v>0</v>
      </c>
      <c r="T23" s="32">
        <f>IF(ISNA(VLOOKUP($B23,[82]Rekap!$B:$L,7,FALSE)),0,((VLOOKUP($B23,[82]Rekap!$B:$L,7,FALSE))))</f>
        <v>0</v>
      </c>
      <c r="U23" s="32">
        <f t="shared" si="4"/>
        <v>0</v>
      </c>
      <c r="V23" s="32">
        <f>IF(ISNA(VLOOKUP($B23,[82]Rekap!$B:$L,10,FALSE)),0,((VLOOKUP($B23,[82]Rekap!$B:$L,10,FALSE))))</f>
        <v>0</v>
      </c>
      <c r="W23" s="33">
        <f>IF(ISNA(VLOOKUP($B23,[82]Rekap!$B:$L,8,FALSE)),0,((VLOOKUP($B23,[82]Rekap!$B:$L,8,FALSE))))</f>
        <v>14226</v>
      </c>
      <c r="X23" s="33">
        <f t="shared" si="5"/>
        <v>0.96775510204081627</v>
      </c>
      <c r="Y23" s="33">
        <f>IF(ISNA(VLOOKUP($B23,[82]Rekap!$B:$L,11,FALSE)),0,((VLOOKUP($B23,[82]Rekap!$B:$L,11,FALSE))))</f>
        <v>73249674</v>
      </c>
      <c r="Z23" s="1" t="str">
        <f>IF(ISNA(VLOOKUP($B23,'[83]MASTER BARU'!$A:$I,7,FALSE)),0,(VLOOKUP($B23,'[83]MASTER BARU'!$A:$I,7,FALSE)))</f>
        <v>Cairan Pharma</v>
      </c>
      <c r="AA23" s="228">
        <f t="shared" si="6"/>
        <v>14226</v>
      </c>
      <c r="AB23" s="228">
        <f t="shared" si="7"/>
        <v>0</v>
      </c>
      <c r="AC23" s="228">
        <f t="shared" si="8"/>
        <v>0</v>
      </c>
      <c r="AD23" s="228">
        <f t="shared" si="9"/>
        <v>14226</v>
      </c>
    </row>
    <row r="24" spans="1:34" x14ac:dyDescent="0.2">
      <c r="A24" s="8">
        <f t="shared" si="10"/>
        <v>18</v>
      </c>
      <c r="B24" s="8">
        <v>11000182</v>
      </c>
      <c r="C24" s="9" t="s">
        <v>99</v>
      </c>
      <c r="D24" s="10" t="s">
        <v>236</v>
      </c>
      <c r="E24" s="11">
        <v>100</v>
      </c>
      <c r="F24" s="11">
        <v>1600000</v>
      </c>
      <c r="G24" s="11">
        <f t="shared" si="2"/>
        <v>16000</v>
      </c>
      <c r="H24" s="10">
        <v>300</v>
      </c>
      <c r="I24" s="10">
        <v>187</v>
      </c>
      <c r="J24" s="11">
        <f t="shared" ref="J24:J46" si="11">(H24*1000000)/I24</f>
        <v>1604278.0748663102</v>
      </c>
      <c r="K24" s="11">
        <f t="shared" si="0"/>
        <v>16042.780748663103</v>
      </c>
      <c r="L24" s="11">
        <f>IF(ISNA(VLOOKUP($B24,[81]Sheet1!$B:$O,14,FALSE)),0,((VLOOKUP($B24,[81]Sheet1!$B:$O,14,FALSE))))</f>
        <v>10627</v>
      </c>
      <c r="M24" s="20" t="s">
        <v>56</v>
      </c>
      <c r="N24" s="19">
        <f>IF(ISNA(VLOOKUP($B24,[82]Rekap!$B:$F,4,FALSE)),0,((VLOOKUP($B24,[82]Rekap!$B:$F,4,FALSE))))</f>
        <v>62720</v>
      </c>
      <c r="O24" s="19">
        <f t="shared" si="1"/>
        <v>3.9893333333333332</v>
      </c>
      <c r="P24" s="19">
        <f>IF(ISNA(VLOOKUP($B24,[82]Rekap!$B:$F,5,FALSE)),0,((VLOOKUP($B24,[82]Rekap!$B:$F,5,FALSE))))</f>
        <v>666525440</v>
      </c>
      <c r="Q24" s="31">
        <f>IF(ISNA(VLOOKUP($B24,[82]Rekap!$B:$L,6,FALSE)),0,((VLOOKUP($B24,[82]Rekap!$B:$L,6,FALSE))))</f>
        <v>47040</v>
      </c>
      <c r="R24" s="31">
        <f t="shared" si="3"/>
        <v>2.992</v>
      </c>
      <c r="S24" s="31">
        <f>IF(ISNA(VLOOKUP($B24,[82]Rekap!$B:$L,9,FALSE)),0,((VLOOKUP($B24,[82]Rekap!$B:$L,9,FALSE))))</f>
        <v>499894080</v>
      </c>
      <c r="T24" s="32">
        <f>IF(ISNA(VLOOKUP($B24,[82]Rekap!$B:$L,7,FALSE)),0,((VLOOKUP($B24,[82]Rekap!$B:$L,7,FALSE))))</f>
        <v>15680</v>
      </c>
      <c r="U24" s="32">
        <f t="shared" si="4"/>
        <v>0.99733333333333329</v>
      </c>
      <c r="V24" s="32">
        <f>IF(ISNA(VLOOKUP($B24,[82]Rekap!$B:$L,10,FALSE)),0,((VLOOKUP($B24,[82]Rekap!$B:$L,10,FALSE))))</f>
        <v>166631360</v>
      </c>
      <c r="W24" s="33">
        <f>IF(ISNA(VLOOKUP($B24,[82]Rekap!$B:$L,8,FALSE)),0,((VLOOKUP($B24,[82]Rekap!$B:$L,8,FALSE))))</f>
        <v>0</v>
      </c>
      <c r="X24" s="33">
        <f t="shared" si="5"/>
        <v>0</v>
      </c>
      <c r="Y24" s="33">
        <f>IF(ISNA(VLOOKUP($B24,[82]Rekap!$B:$L,11,FALSE)),0,((VLOOKUP($B24,[82]Rekap!$B:$L,11,FALSE))))</f>
        <v>0</v>
      </c>
      <c r="Z24" s="1" t="str">
        <f>IF(ISNA(VLOOKUP($B24,'[83]MASTER BARU'!$A:$I,7,FALSE)),0,(VLOOKUP($B24,'[83]MASTER BARU'!$A:$I,7,FALSE)))</f>
        <v>Tablet Plain Pharma</v>
      </c>
      <c r="AA24" s="228">
        <f t="shared" si="6"/>
        <v>6272000</v>
      </c>
      <c r="AB24" s="228">
        <f t="shared" si="7"/>
        <v>4704000</v>
      </c>
      <c r="AC24" s="228">
        <f t="shared" si="8"/>
        <v>1568000</v>
      </c>
      <c r="AD24" s="228">
        <f t="shared" si="9"/>
        <v>0</v>
      </c>
    </row>
    <row r="25" spans="1:34" x14ac:dyDescent="0.2">
      <c r="A25" s="8">
        <f t="shared" si="10"/>
        <v>19</v>
      </c>
      <c r="B25" s="8">
        <v>11000185</v>
      </c>
      <c r="C25" s="9" t="s">
        <v>101</v>
      </c>
      <c r="D25" s="10" t="s">
        <v>236</v>
      </c>
      <c r="E25" s="11">
        <v>100</v>
      </c>
      <c r="F25" s="11">
        <v>1500000</v>
      </c>
      <c r="G25" s="11">
        <f t="shared" si="2"/>
        <v>15000</v>
      </c>
      <c r="H25" s="12">
        <v>300</v>
      </c>
      <c r="I25" s="12">
        <v>200</v>
      </c>
      <c r="J25" s="21">
        <f t="shared" si="11"/>
        <v>1500000</v>
      </c>
      <c r="K25" s="21">
        <f t="shared" si="0"/>
        <v>15000</v>
      </c>
      <c r="L25" s="11">
        <f>IF(ISNA(VLOOKUP($B25,[81]Sheet1!$B:$O,14,FALSE)),0,((VLOOKUP($B25,[81]Sheet1!$B:$O,14,FALSE))))</f>
        <v>12074</v>
      </c>
      <c r="M25" s="18" t="s">
        <v>56</v>
      </c>
      <c r="N25" s="19">
        <f>IF(ISNA(VLOOKUP($B25,[82]Rekap!$B:$F,4,FALSE)),0,((VLOOKUP($B25,[82]Rekap!$B:$F,4,FALSE))))</f>
        <v>0</v>
      </c>
      <c r="O25" s="19">
        <f t="shared" si="1"/>
        <v>0</v>
      </c>
      <c r="P25" s="19">
        <f>IF(ISNA(VLOOKUP($B25,[82]Rekap!$B:$F,5,FALSE)),0,((VLOOKUP($B25,[82]Rekap!$B:$F,5,FALSE))))</f>
        <v>0</v>
      </c>
      <c r="Q25" s="31">
        <f>IF(ISNA(VLOOKUP($B25,[82]Rekap!$B:$L,6,FALSE)),0,((VLOOKUP($B25,[82]Rekap!$B:$L,6,FALSE))))</f>
        <v>0</v>
      </c>
      <c r="R25" s="31">
        <f t="shared" si="3"/>
        <v>0</v>
      </c>
      <c r="S25" s="31">
        <f>IF(ISNA(VLOOKUP($B25,[82]Rekap!$B:$L,9,FALSE)),0,((VLOOKUP($B25,[82]Rekap!$B:$L,9,FALSE))))</f>
        <v>0</v>
      </c>
      <c r="T25" s="32">
        <f>IF(ISNA(VLOOKUP($B25,[82]Rekap!$B:$L,7,FALSE)),0,((VLOOKUP($B25,[82]Rekap!$B:$L,7,FALSE))))</f>
        <v>0</v>
      </c>
      <c r="U25" s="32">
        <f t="shared" si="4"/>
        <v>0</v>
      </c>
      <c r="V25" s="32">
        <f>IF(ISNA(VLOOKUP($B25,[82]Rekap!$B:$L,10,FALSE)),0,((VLOOKUP($B25,[82]Rekap!$B:$L,10,FALSE))))</f>
        <v>0</v>
      </c>
      <c r="W25" s="33">
        <f>IF(ISNA(VLOOKUP($B25,[82]Rekap!$B:$L,8,FALSE)),0,((VLOOKUP($B25,[82]Rekap!$B:$L,8,FALSE))))</f>
        <v>0</v>
      </c>
      <c r="X25" s="33">
        <f t="shared" si="5"/>
        <v>0</v>
      </c>
      <c r="Y25" s="33">
        <f>IF(ISNA(VLOOKUP($B25,[82]Rekap!$B:$L,11,FALSE)),0,((VLOOKUP($B25,[82]Rekap!$B:$L,11,FALSE))))</f>
        <v>0</v>
      </c>
      <c r="Z25" s="1" t="str">
        <f>IF(ISNA(VLOOKUP($B25,'[83]MASTER BARU'!$A:$I,7,FALSE)),0,(VLOOKUP($B25,'[83]MASTER BARU'!$A:$I,7,FALSE)))</f>
        <v>Tablet Plain Pharma</v>
      </c>
      <c r="AA25" s="228">
        <f t="shared" si="6"/>
        <v>0</v>
      </c>
      <c r="AB25" s="228">
        <f t="shared" si="7"/>
        <v>0</v>
      </c>
      <c r="AC25" s="228">
        <f t="shared" si="8"/>
        <v>0</v>
      </c>
      <c r="AD25" s="228">
        <f t="shared" si="9"/>
        <v>0</v>
      </c>
    </row>
    <row r="26" spans="1:34" x14ac:dyDescent="0.2">
      <c r="A26" s="8">
        <f t="shared" si="10"/>
        <v>20</v>
      </c>
      <c r="B26" s="8">
        <v>11000187</v>
      </c>
      <c r="C26" s="9" t="s">
        <v>103</v>
      </c>
      <c r="D26" s="10" t="s">
        <v>236</v>
      </c>
      <c r="E26" s="11">
        <v>100</v>
      </c>
      <c r="F26" s="11">
        <v>1200000</v>
      </c>
      <c r="G26" s="11">
        <f t="shared" si="2"/>
        <v>12000</v>
      </c>
      <c r="H26" s="12">
        <v>240</v>
      </c>
      <c r="I26" s="12">
        <v>200</v>
      </c>
      <c r="J26" s="21">
        <f t="shared" si="11"/>
        <v>1200000</v>
      </c>
      <c r="K26" s="21">
        <f t="shared" si="0"/>
        <v>12000</v>
      </c>
      <c r="L26" s="11">
        <f>IF(ISNA(VLOOKUP($B26,[81]Sheet1!$B:$O,14,FALSE)),0,((VLOOKUP($B26,[81]Sheet1!$B:$O,14,FALSE))))</f>
        <v>16606</v>
      </c>
      <c r="M26" s="20" t="s">
        <v>56</v>
      </c>
      <c r="N26" s="19">
        <f>IF(ISNA(VLOOKUP($B26,[82]Rekap!$B:$F,4,FALSE)),0,((VLOOKUP($B26,[82]Rekap!$B:$F,4,FALSE))))</f>
        <v>23520</v>
      </c>
      <c r="O26" s="19">
        <f t="shared" si="1"/>
        <v>2</v>
      </c>
      <c r="P26" s="19">
        <f>IF(ISNA(VLOOKUP($B26,[82]Rekap!$B:$F,5,FALSE)),0,((VLOOKUP($B26,[82]Rekap!$B:$F,5,FALSE))))</f>
        <v>390573120</v>
      </c>
      <c r="Q26" s="31">
        <f>IF(ISNA(VLOOKUP($B26,[82]Rekap!$B:$L,6,FALSE)),0,((VLOOKUP($B26,[82]Rekap!$B:$L,6,FALSE))))</f>
        <v>0</v>
      </c>
      <c r="R26" s="31">
        <f t="shared" si="3"/>
        <v>0</v>
      </c>
      <c r="S26" s="31">
        <f>IF(ISNA(VLOOKUP($B26,[82]Rekap!$B:$L,9,FALSE)),0,((VLOOKUP($B26,[82]Rekap!$B:$L,9,FALSE))))</f>
        <v>0</v>
      </c>
      <c r="T26" s="32">
        <f>IF(ISNA(VLOOKUP($B26,[82]Rekap!$B:$L,7,FALSE)),0,((VLOOKUP($B26,[82]Rekap!$B:$L,7,FALSE))))</f>
        <v>11760</v>
      </c>
      <c r="U26" s="32">
        <f t="shared" si="4"/>
        <v>1</v>
      </c>
      <c r="V26" s="32">
        <f>IF(ISNA(VLOOKUP($B26,[82]Rekap!$B:$L,10,FALSE)),0,((VLOOKUP($B26,[82]Rekap!$B:$L,10,FALSE))))</f>
        <v>195286560</v>
      </c>
      <c r="W26" s="33">
        <f>IF(ISNA(VLOOKUP($B26,[82]Rekap!$B:$L,8,FALSE)),0,((VLOOKUP($B26,[82]Rekap!$B:$L,8,FALSE))))</f>
        <v>11760</v>
      </c>
      <c r="X26" s="33">
        <f t="shared" si="5"/>
        <v>1</v>
      </c>
      <c r="Y26" s="33">
        <f>IF(ISNA(VLOOKUP($B26,[82]Rekap!$B:$L,11,FALSE)),0,((VLOOKUP($B26,[82]Rekap!$B:$L,11,FALSE))))</f>
        <v>195286560</v>
      </c>
      <c r="Z26" s="1" t="str">
        <f>IF(ISNA(VLOOKUP($B26,'[83]MASTER BARU'!$A:$I,7,FALSE)),0,(VLOOKUP($B26,'[83]MASTER BARU'!$A:$I,7,FALSE)))</f>
        <v>Tablet Plain Pharma</v>
      </c>
      <c r="AA26" s="228">
        <f t="shared" si="6"/>
        <v>2352000</v>
      </c>
      <c r="AB26" s="228">
        <f t="shared" si="7"/>
        <v>0</v>
      </c>
      <c r="AC26" s="228">
        <f t="shared" si="8"/>
        <v>1176000</v>
      </c>
      <c r="AD26" s="228">
        <f t="shared" si="9"/>
        <v>1176000</v>
      </c>
    </row>
    <row r="27" spans="1:34" x14ac:dyDescent="0.2">
      <c r="A27" s="8">
        <f t="shared" si="10"/>
        <v>21</v>
      </c>
      <c r="B27" s="8">
        <v>11000188</v>
      </c>
      <c r="C27" s="9" t="s">
        <v>106</v>
      </c>
      <c r="D27" s="10" t="s">
        <v>236</v>
      </c>
      <c r="E27" s="11">
        <v>100</v>
      </c>
      <c r="F27" s="11">
        <v>1000000</v>
      </c>
      <c r="G27" s="11">
        <f t="shared" si="2"/>
        <v>10000</v>
      </c>
      <c r="H27" s="12">
        <v>250</v>
      </c>
      <c r="I27" s="12">
        <v>250</v>
      </c>
      <c r="J27" s="21">
        <f t="shared" si="11"/>
        <v>1000000</v>
      </c>
      <c r="K27" s="21">
        <f t="shared" si="0"/>
        <v>10000</v>
      </c>
      <c r="L27" s="11">
        <f>IF(ISNA(VLOOKUP($B27,[81]Sheet1!$B:$O,14,FALSE)),0,((VLOOKUP($B27,[81]Sheet1!$B:$O,14,FALSE))))</f>
        <v>12676</v>
      </c>
      <c r="M27" s="20" t="s">
        <v>56</v>
      </c>
      <c r="N27" s="19">
        <f>IF(ISNA(VLOOKUP($B27,[82]Rekap!$B:$F,4,FALSE)),0,((VLOOKUP($B27,[82]Rekap!$B:$F,4,FALSE))))</f>
        <v>9800</v>
      </c>
      <c r="O27" s="19">
        <f t="shared" si="1"/>
        <v>1</v>
      </c>
      <c r="P27" s="19">
        <f>IF(ISNA(VLOOKUP($B27,[82]Rekap!$B:$F,5,FALSE)),0,((VLOOKUP($B27,[82]Rekap!$B:$F,5,FALSE))))</f>
        <v>124224800</v>
      </c>
      <c r="Q27" s="31">
        <f>IF(ISNA(VLOOKUP($B27,[82]Rekap!$B:$L,6,FALSE)),0,((VLOOKUP($B27,[82]Rekap!$B:$L,6,FALSE))))</f>
        <v>0</v>
      </c>
      <c r="R27" s="31">
        <f t="shared" si="3"/>
        <v>0</v>
      </c>
      <c r="S27" s="31">
        <f>IF(ISNA(VLOOKUP($B27,[82]Rekap!$B:$L,9,FALSE)),0,((VLOOKUP($B27,[82]Rekap!$B:$L,9,FALSE))))</f>
        <v>0</v>
      </c>
      <c r="T27" s="32">
        <f>IF(ISNA(VLOOKUP($B27,[82]Rekap!$B:$L,7,FALSE)),0,((VLOOKUP($B27,[82]Rekap!$B:$L,7,FALSE))))</f>
        <v>0</v>
      </c>
      <c r="U27" s="32">
        <f t="shared" si="4"/>
        <v>0</v>
      </c>
      <c r="V27" s="32">
        <f>IF(ISNA(VLOOKUP($B27,[82]Rekap!$B:$L,10,FALSE)),0,((VLOOKUP($B27,[82]Rekap!$B:$L,10,FALSE))))</f>
        <v>0</v>
      </c>
      <c r="W27" s="33">
        <f>IF(ISNA(VLOOKUP($B27,[82]Rekap!$B:$L,8,FALSE)),0,((VLOOKUP($B27,[82]Rekap!$B:$L,8,FALSE))))</f>
        <v>9800</v>
      </c>
      <c r="X27" s="33">
        <f t="shared" si="5"/>
        <v>1</v>
      </c>
      <c r="Y27" s="33">
        <f>IF(ISNA(VLOOKUP($B27,[82]Rekap!$B:$L,11,FALSE)),0,((VLOOKUP($B27,[82]Rekap!$B:$L,11,FALSE))))</f>
        <v>124224800</v>
      </c>
      <c r="Z27" s="1" t="str">
        <f>IF(ISNA(VLOOKUP($B27,'[83]MASTER BARU'!$A:$I,7,FALSE)),0,(VLOOKUP($B27,'[83]MASTER BARU'!$A:$I,7,FALSE)))</f>
        <v>Tablet Plain Pharma</v>
      </c>
      <c r="AA27" s="228">
        <f t="shared" si="6"/>
        <v>980000</v>
      </c>
      <c r="AB27" s="228">
        <f t="shared" si="7"/>
        <v>0</v>
      </c>
      <c r="AC27" s="228">
        <f t="shared" si="8"/>
        <v>0</v>
      </c>
      <c r="AD27" s="228">
        <f t="shared" si="9"/>
        <v>980000</v>
      </c>
    </row>
    <row r="28" spans="1:34" x14ac:dyDescent="0.2">
      <c r="A28" s="8">
        <f t="shared" si="10"/>
        <v>22</v>
      </c>
      <c r="B28" s="8">
        <v>11000192</v>
      </c>
      <c r="C28" s="9" t="s">
        <v>108</v>
      </c>
      <c r="D28" s="10" t="s">
        <v>236</v>
      </c>
      <c r="E28" s="11">
        <v>100</v>
      </c>
      <c r="F28" s="11">
        <v>1000000</v>
      </c>
      <c r="G28" s="11">
        <f t="shared" si="2"/>
        <v>10000</v>
      </c>
      <c r="H28" s="12">
        <v>230</v>
      </c>
      <c r="I28" s="12">
        <v>230</v>
      </c>
      <c r="J28" s="21">
        <f t="shared" si="11"/>
        <v>1000000</v>
      </c>
      <c r="K28" s="21">
        <f t="shared" si="0"/>
        <v>10000</v>
      </c>
      <c r="L28" s="11">
        <f>IF(ISNA(VLOOKUP($B28,[81]Sheet1!$B:$O,14,FALSE)),0,((VLOOKUP($B28,[81]Sheet1!$B:$O,14,FALSE))))</f>
        <v>18354</v>
      </c>
      <c r="M28" s="20" t="s">
        <v>56</v>
      </c>
      <c r="N28" s="19">
        <f>IF(ISNA(VLOOKUP($B28,[82]Rekap!$B:$F,4,FALSE)),0,((VLOOKUP($B28,[82]Rekap!$B:$F,4,FALSE))))</f>
        <v>0</v>
      </c>
      <c r="O28" s="19">
        <f t="shared" si="1"/>
        <v>0</v>
      </c>
      <c r="P28" s="19">
        <f>IF(ISNA(VLOOKUP($B28,[82]Rekap!$B:$F,5,FALSE)),0,((VLOOKUP($B28,[82]Rekap!$B:$F,5,FALSE))))</f>
        <v>0</v>
      </c>
      <c r="Q28" s="31">
        <f>IF(ISNA(VLOOKUP($B28,[82]Rekap!$B:$L,6,FALSE)),0,((VLOOKUP($B28,[82]Rekap!$B:$L,6,FALSE))))</f>
        <v>0</v>
      </c>
      <c r="R28" s="31">
        <f t="shared" si="3"/>
        <v>0</v>
      </c>
      <c r="S28" s="31">
        <f>IF(ISNA(VLOOKUP($B28,[82]Rekap!$B:$L,9,FALSE)),0,((VLOOKUP($B28,[82]Rekap!$B:$L,9,FALSE))))</f>
        <v>0</v>
      </c>
      <c r="T28" s="32">
        <f>IF(ISNA(VLOOKUP($B28,[82]Rekap!$B:$L,7,FALSE)),0,((VLOOKUP($B28,[82]Rekap!$B:$L,7,FALSE))))</f>
        <v>0</v>
      </c>
      <c r="U28" s="32">
        <f t="shared" si="4"/>
        <v>0</v>
      </c>
      <c r="V28" s="32">
        <f>IF(ISNA(VLOOKUP($B28,[82]Rekap!$B:$L,10,FALSE)),0,((VLOOKUP($B28,[82]Rekap!$B:$L,10,FALSE))))</f>
        <v>0</v>
      </c>
      <c r="W28" s="33">
        <f>IF(ISNA(VLOOKUP($B28,[82]Rekap!$B:$L,8,FALSE)),0,((VLOOKUP($B28,[82]Rekap!$B:$L,8,FALSE))))</f>
        <v>0</v>
      </c>
      <c r="X28" s="33">
        <f t="shared" si="5"/>
        <v>0</v>
      </c>
      <c r="Y28" s="33">
        <f>IF(ISNA(VLOOKUP($B28,[82]Rekap!$B:$L,11,FALSE)),0,((VLOOKUP($B28,[82]Rekap!$B:$L,11,FALSE))))</f>
        <v>0</v>
      </c>
      <c r="Z28" s="1" t="str">
        <f>IF(ISNA(VLOOKUP($B28,'[83]MASTER BARU'!$A:$I,7,FALSE)),0,(VLOOKUP($B28,'[83]MASTER BARU'!$A:$I,7,FALSE)))</f>
        <v>Tablet Salut Pharma</v>
      </c>
      <c r="AA28" s="228">
        <f t="shared" si="6"/>
        <v>0</v>
      </c>
      <c r="AB28" s="228">
        <f t="shared" si="7"/>
        <v>0</v>
      </c>
      <c r="AC28" s="228">
        <f t="shared" si="8"/>
        <v>0</v>
      </c>
      <c r="AD28" s="228">
        <f t="shared" si="9"/>
        <v>0</v>
      </c>
    </row>
    <row r="29" spans="1:34" x14ac:dyDescent="0.2">
      <c r="A29" s="8">
        <f t="shared" si="10"/>
        <v>23</v>
      </c>
      <c r="B29" s="8">
        <v>11000193</v>
      </c>
      <c r="C29" s="9" t="s">
        <v>318</v>
      </c>
      <c r="D29" s="10" t="s">
        <v>236</v>
      </c>
      <c r="E29" s="11">
        <v>200</v>
      </c>
      <c r="F29" s="11">
        <v>650000</v>
      </c>
      <c r="G29" s="11">
        <f t="shared" si="2"/>
        <v>3250</v>
      </c>
      <c r="H29" s="12">
        <v>312</v>
      </c>
      <c r="I29" s="12">
        <v>480</v>
      </c>
      <c r="J29" s="21">
        <f t="shared" si="11"/>
        <v>650000</v>
      </c>
      <c r="K29" s="21">
        <f t="shared" si="0"/>
        <v>3250</v>
      </c>
      <c r="L29" s="11">
        <f>IF(ISNA(VLOOKUP($B29,[81]Sheet1!$B:$O,14,FALSE)),0,((VLOOKUP($B29,[81]Sheet1!$B:$O,14,FALSE))))</f>
        <v>75938</v>
      </c>
      <c r="M29" s="20" t="s">
        <v>56</v>
      </c>
      <c r="N29" s="19">
        <f>IF(ISNA(VLOOKUP($B29,[82]Rekap!$B:$F,4,FALSE)),0,((VLOOKUP($B29,[82]Rekap!$B:$F,4,FALSE))))</f>
        <v>0</v>
      </c>
      <c r="O29" s="19">
        <f t="shared" si="1"/>
        <v>0</v>
      </c>
      <c r="P29" s="19">
        <f>IF(ISNA(VLOOKUP($B29,[82]Rekap!$B:$F,5,FALSE)),0,((VLOOKUP($B29,[82]Rekap!$B:$F,5,FALSE))))</f>
        <v>0</v>
      </c>
      <c r="Q29" s="31">
        <f>IF(ISNA(VLOOKUP($B29,[82]Rekap!$B:$L,6,FALSE)),0,((VLOOKUP($B29,[82]Rekap!$B:$L,6,FALSE))))</f>
        <v>0</v>
      </c>
      <c r="R29" s="31">
        <f t="shared" si="3"/>
        <v>0</v>
      </c>
      <c r="S29" s="31">
        <f>IF(ISNA(VLOOKUP($B29,[82]Rekap!$B:$L,9,FALSE)),0,((VLOOKUP($B29,[82]Rekap!$B:$L,9,FALSE))))</f>
        <v>0</v>
      </c>
      <c r="T29" s="32">
        <f>IF(ISNA(VLOOKUP($B29,[82]Rekap!$B:$L,7,FALSE)),0,((VLOOKUP($B29,[82]Rekap!$B:$L,7,FALSE))))</f>
        <v>0</v>
      </c>
      <c r="U29" s="32">
        <f t="shared" si="4"/>
        <v>0</v>
      </c>
      <c r="V29" s="32">
        <f>IF(ISNA(VLOOKUP($B29,[82]Rekap!$B:$L,10,FALSE)),0,((VLOOKUP($B29,[82]Rekap!$B:$L,10,FALSE))))</f>
        <v>0</v>
      </c>
      <c r="W29" s="33">
        <f>IF(ISNA(VLOOKUP($B29,[82]Rekap!$B:$L,8,FALSE)),0,((VLOOKUP($B29,[82]Rekap!$B:$L,8,FALSE))))</f>
        <v>0</v>
      </c>
      <c r="X29" s="33">
        <f t="shared" si="5"/>
        <v>0</v>
      </c>
      <c r="Y29" s="33">
        <f>IF(ISNA(VLOOKUP($B29,[82]Rekap!$B:$L,11,FALSE)),0,((VLOOKUP($B29,[82]Rekap!$B:$L,11,FALSE))))</f>
        <v>0</v>
      </c>
      <c r="Z29" s="1" t="str">
        <f>IF(ISNA(VLOOKUP($B29,'[83]MASTER BARU'!$A:$I,7,FALSE)),0,(VLOOKUP($B29,'[83]MASTER BARU'!$A:$I,7,FALSE)))</f>
        <v>Tablet Salut Pharma</v>
      </c>
      <c r="AA29" s="228">
        <f t="shared" si="6"/>
        <v>0</v>
      </c>
      <c r="AB29" s="228">
        <f t="shared" si="7"/>
        <v>0</v>
      </c>
      <c r="AC29" s="228">
        <f t="shared" si="8"/>
        <v>0</v>
      </c>
      <c r="AD29" s="228">
        <f t="shared" si="9"/>
        <v>0</v>
      </c>
    </row>
    <row r="30" spans="1:34" x14ac:dyDescent="0.2">
      <c r="A30" s="8">
        <f t="shared" si="10"/>
        <v>24</v>
      </c>
      <c r="B30" s="8">
        <v>11000194</v>
      </c>
      <c r="C30" s="9" t="s">
        <v>110</v>
      </c>
      <c r="D30" s="10" t="s">
        <v>236</v>
      </c>
      <c r="E30" s="11">
        <v>100</v>
      </c>
      <c r="F30" s="11">
        <v>500000</v>
      </c>
      <c r="G30" s="11">
        <f t="shared" si="2"/>
        <v>5000</v>
      </c>
      <c r="H30" s="10">
        <v>280</v>
      </c>
      <c r="I30" s="10">
        <v>650</v>
      </c>
      <c r="J30" s="11">
        <f t="shared" si="11"/>
        <v>430769.23076923075</v>
      </c>
      <c r="K30" s="11">
        <f t="shared" si="0"/>
        <v>4307.6923076923076</v>
      </c>
      <c r="L30" s="11">
        <f>IF(ISNA(VLOOKUP($B30,[81]Sheet1!$B:$O,14,FALSE)),0,((VLOOKUP($B30,[81]Sheet1!$B:$O,14,FALSE))))</f>
        <v>59708</v>
      </c>
      <c r="M30" s="18" t="s">
        <v>56</v>
      </c>
      <c r="N30" s="19">
        <f>IF(ISNA(VLOOKUP($B30,[82]Rekap!$B:$F,4,FALSE)),0,((VLOOKUP($B30,[82]Rekap!$B:$F,4,FALSE))))</f>
        <v>22466</v>
      </c>
      <c r="O30" s="19">
        <f t="shared" si="1"/>
        <v>5.3217565597667642</v>
      </c>
      <c r="P30" s="19">
        <f>IF(ISNA(VLOOKUP($B30,[82]Rekap!$B:$F,5,FALSE)),0,((VLOOKUP($B30,[82]Rekap!$B:$F,5,FALSE))))</f>
        <v>1341399928</v>
      </c>
      <c r="Q30" s="31">
        <f>IF(ISNA(VLOOKUP($B30,[82]Rekap!$B:$L,6,FALSE)),0,((VLOOKUP($B30,[82]Rekap!$B:$L,6,FALSE))))</f>
        <v>4222</v>
      </c>
      <c r="R30" s="31">
        <f t="shared" si="3"/>
        <v>1.0001093294460643</v>
      </c>
      <c r="S30" s="31">
        <f>IF(ISNA(VLOOKUP($B30,[82]Rekap!$B:$L,9,FALSE)),0,((VLOOKUP($B30,[82]Rekap!$B:$L,9,FALSE))))</f>
        <v>252087176</v>
      </c>
      <c r="T30" s="32">
        <f>IF(ISNA(VLOOKUP($B30,[82]Rekap!$B:$L,7,FALSE)),0,((VLOOKUP($B30,[82]Rekap!$B:$L,7,FALSE))))</f>
        <v>13344</v>
      </c>
      <c r="U30" s="32">
        <f t="shared" si="4"/>
        <v>3.1609329446064143</v>
      </c>
      <c r="V30" s="32">
        <f>IF(ISNA(VLOOKUP($B30,[82]Rekap!$B:$L,10,FALSE)),0,((VLOOKUP($B30,[82]Rekap!$B:$L,10,FALSE))))</f>
        <v>796743552</v>
      </c>
      <c r="W30" s="33">
        <f>IF(ISNA(VLOOKUP($B30,[82]Rekap!$B:$L,8,FALSE)),0,((VLOOKUP($B30,[82]Rekap!$B:$L,8,FALSE))))</f>
        <v>4900</v>
      </c>
      <c r="X30" s="33">
        <f t="shared" si="5"/>
        <v>1.1607142857142858</v>
      </c>
      <c r="Y30" s="33">
        <f>IF(ISNA(VLOOKUP($B30,[82]Rekap!$B:$L,11,FALSE)),0,((VLOOKUP($B30,[82]Rekap!$B:$L,11,FALSE))))</f>
        <v>292569200</v>
      </c>
      <c r="Z30" s="1" t="str">
        <f>IF(ISNA(VLOOKUP($B30,'[83]MASTER BARU'!$A:$I,7,FALSE)),0,(VLOOKUP($B30,'[83]MASTER BARU'!$A:$I,7,FALSE)))</f>
        <v>Tablet Salut Pharma</v>
      </c>
      <c r="AA30" s="228">
        <f t="shared" si="6"/>
        <v>2246600</v>
      </c>
      <c r="AB30" s="228">
        <f t="shared" si="7"/>
        <v>422200</v>
      </c>
      <c r="AC30" s="228">
        <f t="shared" si="8"/>
        <v>1334400</v>
      </c>
      <c r="AD30" s="228">
        <f t="shared" si="9"/>
        <v>490000</v>
      </c>
    </row>
    <row r="31" spans="1:34" x14ac:dyDescent="0.2">
      <c r="A31" s="8">
        <f t="shared" si="10"/>
        <v>25</v>
      </c>
      <c r="B31" s="8">
        <v>11000200</v>
      </c>
      <c r="C31" s="9" t="s">
        <v>115</v>
      </c>
      <c r="D31" s="10" t="s">
        <v>236</v>
      </c>
      <c r="E31" s="11">
        <v>200</v>
      </c>
      <c r="F31" s="11">
        <v>1800000</v>
      </c>
      <c r="G31" s="11">
        <f t="shared" si="2"/>
        <v>9000</v>
      </c>
      <c r="H31" s="10">
        <v>270</v>
      </c>
      <c r="I31" s="10">
        <v>150</v>
      </c>
      <c r="J31" s="11">
        <f t="shared" si="11"/>
        <v>1800000</v>
      </c>
      <c r="K31" s="11">
        <f t="shared" si="0"/>
        <v>9000</v>
      </c>
      <c r="L31" s="11">
        <f>IF(ISNA(VLOOKUP($B31,[81]Sheet1!$B:$O,14,FALSE)),0,((VLOOKUP($B31,[81]Sheet1!$B:$O,14,FALSE))))</f>
        <v>22886</v>
      </c>
      <c r="M31" s="18" t="s">
        <v>56</v>
      </c>
      <c r="N31" s="19">
        <f>IF(ISNA(VLOOKUP($B31,[82]Rekap!$B:$F,4,FALSE)),0,((VLOOKUP($B31,[82]Rekap!$B:$F,4,FALSE))))</f>
        <v>220500</v>
      </c>
      <c r="O31" s="19">
        <f t="shared" si="1"/>
        <v>25</v>
      </c>
      <c r="P31" s="19">
        <f>IF(ISNA(VLOOKUP($B31,[82]Rekap!$B:$F,5,FALSE)),0,((VLOOKUP($B31,[82]Rekap!$B:$F,5,FALSE))))</f>
        <v>5046363000</v>
      </c>
      <c r="Q31" s="31">
        <f>IF(ISNA(VLOOKUP($B31,[82]Rekap!$B:$L,6,FALSE)),0,((VLOOKUP($B31,[82]Rekap!$B:$L,6,FALSE))))</f>
        <v>70560</v>
      </c>
      <c r="R31" s="31">
        <f t="shared" si="3"/>
        <v>8</v>
      </c>
      <c r="S31" s="31">
        <f>IF(ISNA(VLOOKUP($B31,[82]Rekap!$B:$L,9,FALSE)),0,((VLOOKUP($B31,[82]Rekap!$B:$L,9,FALSE))))</f>
        <v>1614836160</v>
      </c>
      <c r="T31" s="32">
        <f>IF(ISNA(VLOOKUP($B31,[82]Rekap!$B:$L,7,FALSE)),0,((VLOOKUP($B31,[82]Rekap!$B:$L,7,FALSE))))</f>
        <v>79380</v>
      </c>
      <c r="U31" s="32">
        <f t="shared" si="4"/>
        <v>9</v>
      </c>
      <c r="V31" s="32">
        <f>IF(ISNA(VLOOKUP($B31,[82]Rekap!$B:$L,10,FALSE)),0,((VLOOKUP($B31,[82]Rekap!$B:$L,10,FALSE))))</f>
        <v>1816690680</v>
      </c>
      <c r="W31" s="33">
        <f>IF(ISNA(VLOOKUP($B31,[82]Rekap!$B:$L,8,FALSE)),0,((VLOOKUP($B31,[82]Rekap!$B:$L,8,FALSE))))</f>
        <v>70560</v>
      </c>
      <c r="X31" s="33">
        <f t="shared" si="5"/>
        <v>8</v>
      </c>
      <c r="Y31" s="33">
        <f>IF(ISNA(VLOOKUP($B31,[82]Rekap!$B:$L,11,FALSE)),0,((VLOOKUP($B31,[82]Rekap!$B:$L,11,FALSE))))</f>
        <v>1614836160</v>
      </c>
      <c r="Z31" s="1" t="str">
        <f>IF(ISNA(VLOOKUP($B31,'[83]MASTER BARU'!$A:$I,7,FALSE)),0,(VLOOKUP($B31,'[83]MASTER BARU'!$A:$I,7,FALSE)))</f>
        <v>Tablet Plain Pharma</v>
      </c>
      <c r="AA31" s="228">
        <f t="shared" si="6"/>
        <v>44100000</v>
      </c>
      <c r="AB31" s="228">
        <f t="shared" si="7"/>
        <v>14112000</v>
      </c>
      <c r="AC31" s="228">
        <f t="shared" si="8"/>
        <v>15876000</v>
      </c>
      <c r="AD31" s="228">
        <f t="shared" si="9"/>
        <v>14112000</v>
      </c>
    </row>
    <row r="32" spans="1:34" x14ac:dyDescent="0.2">
      <c r="A32" s="8">
        <f t="shared" si="10"/>
        <v>26</v>
      </c>
      <c r="B32" s="8">
        <v>11000202</v>
      </c>
      <c r="C32" s="9" t="s">
        <v>331</v>
      </c>
      <c r="D32" s="10" t="s">
        <v>236</v>
      </c>
      <c r="E32" s="11">
        <v>100</v>
      </c>
      <c r="F32" s="11">
        <v>1500000</v>
      </c>
      <c r="G32" s="11">
        <f t="shared" si="2"/>
        <v>15000</v>
      </c>
      <c r="H32" s="12">
        <v>262.5</v>
      </c>
      <c r="I32" s="12">
        <v>175</v>
      </c>
      <c r="J32" s="21">
        <f t="shared" si="11"/>
        <v>1500000</v>
      </c>
      <c r="K32" s="21">
        <f t="shared" si="0"/>
        <v>15000</v>
      </c>
      <c r="L32" s="11">
        <f>IF(ISNA(VLOOKUP($B32,[81]Sheet1!$B:$O,14,FALSE)),0,((VLOOKUP($B32,[81]Sheet1!$B:$O,14,FALSE))))</f>
        <v>23308</v>
      </c>
      <c r="M32" s="20" t="s">
        <v>56</v>
      </c>
      <c r="N32" s="19">
        <f>IF(ISNA(VLOOKUP($B32,[82]Rekap!$B:$F,4,FALSE)),0,((VLOOKUP($B32,[82]Rekap!$B:$F,4,FALSE))))</f>
        <v>0</v>
      </c>
      <c r="O32" s="19">
        <f t="shared" si="1"/>
        <v>0</v>
      </c>
      <c r="P32" s="19">
        <f>IF(ISNA(VLOOKUP($B32,[82]Rekap!$B:$F,5,FALSE)),0,((VLOOKUP($B32,[82]Rekap!$B:$F,5,FALSE))))</f>
        <v>0</v>
      </c>
      <c r="Q32" s="31">
        <f>IF(ISNA(VLOOKUP($B32,[82]Rekap!$B:$L,6,FALSE)),0,((VLOOKUP($B32,[82]Rekap!$B:$L,6,FALSE))))</f>
        <v>0</v>
      </c>
      <c r="R32" s="31">
        <f t="shared" si="3"/>
        <v>0</v>
      </c>
      <c r="S32" s="31">
        <f>IF(ISNA(VLOOKUP($B32,[82]Rekap!$B:$L,9,FALSE)),0,((VLOOKUP($B32,[82]Rekap!$B:$L,9,FALSE))))</f>
        <v>0</v>
      </c>
      <c r="T32" s="32">
        <f>IF(ISNA(VLOOKUP($B32,[82]Rekap!$B:$L,7,FALSE)),0,((VLOOKUP($B32,[82]Rekap!$B:$L,7,FALSE))))</f>
        <v>0</v>
      </c>
      <c r="U32" s="32">
        <f t="shared" si="4"/>
        <v>0</v>
      </c>
      <c r="V32" s="32">
        <f>IF(ISNA(VLOOKUP($B32,[82]Rekap!$B:$L,10,FALSE)),0,((VLOOKUP($B32,[82]Rekap!$B:$L,10,FALSE))))</f>
        <v>0</v>
      </c>
      <c r="W32" s="33">
        <f>IF(ISNA(VLOOKUP($B32,[82]Rekap!$B:$L,8,FALSE)),0,((VLOOKUP($B32,[82]Rekap!$B:$L,8,FALSE))))</f>
        <v>0</v>
      </c>
      <c r="X32" s="33">
        <f t="shared" si="5"/>
        <v>0</v>
      </c>
      <c r="Y32" s="33">
        <f>IF(ISNA(VLOOKUP($B32,[82]Rekap!$B:$L,11,FALSE)),0,((VLOOKUP($B32,[82]Rekap!$B:$L,11,FALSE))))</f>
        <v>0</v>
      </c>
      <c r="Z32" s="1" t="str">
        <f>IF(ISNA(VLOOKUP($B32,'[83]MASTER BARU'!$A:$I,7,FALSE)),0,(VLOOKUP($B32,'[83]MASTER BARU'!$A:$I,7,FALSE)))</f>
        <v>Tablet Plain Pharma</v>
      </c>
      <c r="AA32" s="228">
        <f t="shared" si="6"/>
        <v>0</v>
      </c>
      <c r="AB32" s="228">
        <f t="shared" si="7"/>
        <v>0</v>
      </c>
      <c r="AC32" s="228">
        <f t="shared" si="8"/>
        <v>0</v>
      </c>
      <c r="AD32" s="228">
        <f t="shared" si="9"/>
        <v>0</v>
      </c>
    </row>
    <row r="33" spans="1:30" x14ac:dyDescent="0.2">
      <c r="A33" s="8">
        <f t="shared" si="10"/>
        <v>27</v>
      </c>
      <c r="B33" s="8">
        <v>11000204</v>
      </c>
      <c r="C33" s="9" t="s">
        <v>117</v>
      </c>
      <c r="D33" s="10" t="s">
        <v>236</v>
      </c>
      <c r="E33" s="11">
        <v>100</v>
      </c>
      <c r="F33" s="11">
        <v>2100000</v>
      </c>
      <c r="G33" s="11">
        <f t="shared" si="2"/>
        <v>21000</v>
      </c>
      <c r="H33" s="10">
        <v>280</v>
      </c>
      <c r="I33" s="10">
        <v>150</v>
      </c>
      <c r="J33" s="11">
        <f t="shared" si="11"/>
        <v>1866666.6666666667</v>
      </c>
      <c r="K33" s="11">
        <f t="shared" si="0"/>
        <v>18666.666666666668</v>
      </c>
      <c r="L33" s="11">
        <f>IF(ISNA(VLOOKUP($B33,[81]Sheet1!$B:$O,14,FALSE)),0,((VLOOKUP($B33,[81]Sheet1!$B:$O,14,FALSE))))</f>
        <v>10425</v>
      </c>
      <c r="M33" s="20" t="s">
        <v>56</v>
      </c>
      <c r="N33" s="19">
        <f>IF(ISNA(VLOOKUP($B33,[82]Rekap!$B:$F,4,FALSE)),0,((VLOOKUP($B33,[82]Rekap!$B:$F,4,FALSE))))</f>
        <v>106495</v>
      </c>
      <c r="O33" s="19">
        <f t="shared" si="1"/>
        <v>5.821519679300291</v>
      </c>
      <c r="P33" s="19">
        <f>IF(ISNA(VLOOKUP($B33,[82]Rekap!$B:$F,5,FALSE)),0,((VLOOKUP($B33,[82]Rekap!$B:$F,5,FALSE))))</f>
        <v>1110210375</v>
      </c>
      <c r="Q33" s="31">
        <f>IF(ISNA(VLOOKUP($B33,[82]Rekap!$B:$L,6,FALSE)),0,((VLOOKUP($B33,[82]Rekap!$B:$L,6,FALSE))))</f>
        <v>49001</v>
      </c>
      <c r="R33" s="31">
        <f t="shared" si="3"/>
        <v>2.6786260932944601</v>
      </c>
      <c r="S33" s="31">
        <f>IF(ISNA(VLOOKUP($B33,[82]Rekap!$B:$L,9,FALSE)),0,((VLOOKUP($B33,[82]Rekap!$B:$L,9,FALSE))))</f>
        <v>510835425</v>
      </c>
      <c r="T33" s="32">
        <f>IF(ISNA(VLOOKUP($B33,[82]Rekap!$B:$L,7,FALSE)),0,((VLOOKUP($B33,[82]Rekap!$B:$L,7,FALSE))))</f>
        <v>57494</v>
      </c>
      <c r="U33" s="32">
        <f t="shared" si="4"/>
        <v>3.1428935860058305</v>
      </c>
      <c r="V33" s="32">
        <f>IF(ISNA(VLOOKUP($B33,[82]Rekap!$B:$L,10,FALSE)),0,((VLOOKUP($B33,[82]Rekap!$B:$L,10,FALSE))))</f>
        <v>599374950</v>
      </c>
      <c r="W33" s="33">
        <f>IF(ISNA(VLOOKUP($B33,[82]Rekap!$B:$L,8,FALSE)),0,((VLOOKUP($B33,[82]Rekap!$B:$L,8,FALSE))))</f>
        <v>0</v>
      </c>
      <c r="X33" s="33">
        <f t="shared" si="5"/>
        <v>0</v>
      </c>
      <c r="Y33" s="33">
        <f>IF(ISNA(VLOOKUP($B33,[82]Rekap!$B:$L,11,FALSE)),0,((VLOOKUP($B33,[82]Rekap!$B:$L,11,FALSE))))</f>
        <v>0</v>
      </c>
      <c r="Z33" s="1" t="str">
        <f>IF(ISNA(VLOOKUP($B33,'[83]MASTER BARU'!$A:$I,7,FALSE)),0,(VLOOKUP($B33,'[83]MASTER BARU'!$A:$I,7,FALSE)))</f>
        <v>Tablet Plain Pharma</v>
      </c>
      <c r="AA33" s="228">
        <f t="shared" si="6"/>
        <v>10649500</v>
      </c>
      <c r="AB33" s="228">
        <f t="shared" si="7"/>
        <v>4900100</v>
      </c>
      <c r="AC33" s="228">
        <f t="shared" si="8"/>
        <v>5749400</v>
      </c>
      <c r="AD33" s="228">
        <f t="shared" si="9"/>
        <v>0</v>
      </c>
    </row>
    <row r="34" spans="1:30" x14ac:dyDescent="0.2">
      <c r="A34" s="8">
        <f t="shared" si="10"/>
        <v>28</v>
      </c>
      <c r="B34" s="8">
        <v>11000208</v>
      </c>
      <c r="C34" s="9" t="s">
        <v>119</v>
      </c>
      <c r="D34" s="10" t="s">
        <v>236</v>
      </c>
      <c r="E34" s="11">
        <v>100</v>
      </c>
      <c r="F34" s="11">
        <v>1200000</v>
      </c>
      <c r="G34" s="11">
        <f t="shared" si="2"/>
        <v>12000</v>
      </c>
      <c r="H34" s="12">
        <v>300</v>
      </c>
      <c r="I34" s="12">
        <v>250</v>
      </c>
      <c r="J34" s="21">
        <f t="shared" si="11"/>
        <v>1200000</v>
      </c>
      <c r="K34" s="21">
        <f t="shared" si="0"/>
        <v>12000</v>
      </c>
      <c r="L34" s="11">
        <f>IF(ISNA(VLOOKUP($B34,[81]Sheet1!$B:$O,14,FALSE)),0,((VLOOKUP($B34,[81]Sheet1!$B:$O,14,FALSE))))</f>
        <v>14039</v>
      </c>
      <c r="M34" s="20" t="s">
        <v>56</v>
      </c>
      <c r="N34" s="19">
        <f>IF(ISNA(VLOOKUP($B34,[82]Rekap!$B:$F,4,FALSE)),0,((VLOOKUP($B34,[82]Rekap!$B:$F,4,FALSE))))</f>
        <v>11760</v>
      </c>
      <c r="O34" s="19">
        <f t="shared" si="1"/>
        <v>1</v>
      </c>
      <c r="P34" s="19">
        <f>IF(ISNA(VLOOKUP($B34,[82]Rekap!$B:$F,5,FALSE)),0,((VLOOKUP($B34,[82]Rekap!$B:$F,5,FALSE))))</f>
        <v>165098640</v>
      </c>
      <c r="Q34" s="31">
        <f>IF(ISNA(VLOOKUP($B34,[82]Rekap!$B:$L,6,FALSE)),0,((VLOOKUP($B34,[82]Rekap!$B:$L,6,FALSE))))</f>
        <v>0</v>
      </c>
      <c r="R34" s="31">
        <f t="shared" si="3"/>
        <v>0</v>
      </c>
      <c r="S34" s="31">
        <f>IF(ISNA(VLOOKUP($B34,[82]Rekap!$B:$L,9,FALSE)),0,((VLOOKUP($B34,[82]Rekap!$B:$L,9,FALSE))))</f>
        <v>0</v>
      </c>
      <c r="T34" s="32">
        <f>IF(ISNA(VLOOKUP($B34,[82]Rekap!$B:$L,7,FALSE)),0,((VLOOKUP($B34,[82]Rekap!$B:$L,7,FALSE))))</f>
        <v>0</v>
      </c>
      <c r="U34" s="32">
        <f t="shared" si="4"/>
        <v>0</v>
      </c>
      <c r="V34" s="32">
        <f>IF(ISNA(VLOOKUP($B34,[82]Rekap!$B:$L,10,FALSE)),0,((VLOOKUP($B34,[82]Rekap!$B:$L,10,FALSE))))</f>
        <v>0</v>
      </c>
      <c r="W34" s="33">
        <f>IF(ISNA(VLOOKUP($B34,[82]Rekap!$B:$L,8,FALSE)),0,((VLOOKUP($B34,[82]Rekap!$B:$L,8,FALSE))))</f>
        <v>11760</v>
      </c>
      <c r="X34" s="33">
        <f t="shared" si="5"/>
        <v>1</v>
      </c>
      <c r="Y34" s="33">
        <f>IF(ISNA(VLOOKUP($B34,[82]Rekap!$B:$L,11,FALSE)),0,((VLOOKUP($B34,[82]Rekap!$B:$L,11,FALSE))))</f>
        <v>165098640</v>
      </c>
      <c r="Z34" s="1" t="str">
        <f>IF(ISNA(VLOOKUP($B34,'[83]MASTER BARU'!$A:$I,7,FALSE)),0,(VLOOKUP($B34,'[83]MASTER BARU'!$A:$I,7,FALSE)))</f>
        <v>Tablet Plain Pharma</v>
      </c>
      <c r="AA34" s="228">
        <f t="shared" si="6"/>
        <v>1176000</v>
      </c>
      <c r="AB34" s="228">
        <f t="shared" si="7"/>
        <v>0</v>
      </c>
      <c r="AC34" s="228">
        <f t="shared" si="8"/>
        <v>0</v>
      </c>
      <c r="AD34" s="228">
        <f t="shared" si="9"/>
        <v>1176000</v>
      </c>
    </row>
    <row r="35" spans="1:30" x14ac:dyDescent="0.2">
      <c r="A35" s="8">
        <f t="shared" si="10"/>
        <v>29</v>
      </c>
      <c r="B35" s="8">
        <v>11000210</v>
      </c>
      <c r="C35" s="9" t="s">
        <v>121</v>
      </c>
      <c r="D35" s="10" t="s">
        <v>236</v>
      </c>
      <c r="E35" s="11">
        <v>100</v>
      </c>
      <c r="F35" s="11">
        <v>750000</v>
      </c>
      <c r="G35" s="11">
        <f t="shared" si="2"/>
        <v>7500</v>
      </c>
      <c r="H35" s="10">
        <v>280</v>
      </c>
      <c r="I35" s="10">
        <v>400</v>
      </c>
      <c r="J35" s="11">
        <f t="shared" si="11"/>
        <v>700000</v>
      </c>
      <c r="K35" s="11">
        <f t="shared" si="0"/>
        <v>7000</v>
      </c>
      <c r="L35" s="11">
        <f>IF(ISNA(VLOOKUP($B35,[81]Sheet1!$B:$O,14,FALSE)),0,((VLOOKUP($B35,[81]Sheet1!$B:$O,14,FALSE))))</f>
        <v>20487</v>
      </c>
      <c r="M35" s="20" t="s">
        <v>56</v>
      </c>
      <c r="N35" s="19">
        <f>IF(ISNA(VLOOKUP($B35,[82]Rekap!$B:$F,4,FALSE)),0,((VLOOKUP($B35,[82]Rekap!$B:$F,4,FALSE))))</f>
        <v>72275</v>
      </c>
      <c r="O35" s="19">
        <f t="shared" si="1"/>
        <v>10.535714285714286</v>
      </c>
      <c r="P35" s="19">
        <f>IF(ISNA(VLOOKUP($B35,[82]Rekap!$B:$F,5,FALSE)),0,((VLOOKUP($B35,[82]Rekap!$B:$F,5,FALSE))))</f>
        <v>1480697925</v>
      </c>
      <c r="Q35" s="31">
        <f>IF(ISNA(VLOOKUP($B35,[82]Rekap!$B:$L,6,FALSE)),0,((VLOOKUP($B35,[82]Rekap!$B:$L,6,FALSE))))</f>
        <v>28175</v>
      </c>
      <c r="R35" s="31">
        <f t="shared" si="3"/>
        <v>4.1071428571428568</v>
      </c>
      <c r="S35" s="31">
        <f>IF(ISNA(VLOOKUP($B35,[82]Rekap!$B:$L,9,FALSE)),0,((VLOOKUP($B35,[82]Rekap!$B:$L,9,FALSE))))</f>
        <v>577221225</v>
      </c>
      <c r="T35" s="32">
        <f>IF(ISNA(VLOOKUP($B35,[82]Rekap!$B:$L,7,FALSE)),0,((VLOOKUP($B35,[82]Rekap!$B:$L,7,FALSE))))</f>
        <v>22050</v>
      </c>
      <c r="U35" s="32">
        <f t="shared" si="4"/>
        <v>3.2142857142857144</v>
      </c>
      <c r="V35" s="32">
        <f>IF(ISNA(VLOOKUP($B35,[82]Rekap!$B:$L,10,FALSE)),0,((VLOOKUP($B35,[82]Rekap!$B:$L,10,FALSE))))</f>
        <v>451738350</v>
      </c>
      <c r="W35" s="33">
        <f>IF(ISNA(VLOOKUP($B35,[82]Rekap!$B:$L,8,FALSE)),0,((VLOOKUP($B35,[82]Rekap!$B:$L,8,FALSE))))</f>
        <v>22050</v>
      </c>
      <c r="X35" s="33">
        <f t="shared" si="5"/>
        <v>3.2142857142857144</v>
      </c>
      <c r="Y35" s="33">
        <f>IF(ISNA(VLOOKUP($B35,[82]Rekap!$B:$L,11,FALSE)),0,((VLOOKUP($B35,[82]Rekap!$B:$L,11,FALSE))))</f>
        <v>451738350</v>
      </c>
      <c r="Z35" s="1" t="str">
        <f>IF(ISNA(VLOOKUP($B35,'[83]MASTER BARU'!$A:$I,7,FALSE)),0,(VLOOKUP($B35,'[83]MASTER BARU'!$A:$I,7,FALSE)))</f>
        <v>Tablet Plain Pharma</v>
      </c>
      <c r="AA35" s="228">
        <f t="shared" si="6"/>
        <v>7227500</v>
      </c>
      <c r="AB35" s="228">
        <f t="shared" si="7"/>
        <v>2817500</v>
      </c>
      <c r="AC35" s="228">
        <f t="shared" si="8"/>
        <v>2205000</v>
      </c>
      <c r="AD35" s="228">
        <f t="shared" si="9"/>
        <v>2205000</v>
      </c>
    </row>
    <row r="36" spans="1:30" x14ac:dyDescent="0.2">
      <c r="A36" s="8">
        <f t="shared" si="10"/>
        <v>30</v>
      </c>
      <c r="B36" s="8">
        <v>11000216</v>
      </c>
      <c r="C36" s="9" t="s">
        <v>126</v>
      </c>
      <c r="D36" s="10" t="s">
        <v>236</v>
      </c>
      <c r="E36" s="11">
        <v>288</v>
      </c>
      <c r="F36" s="11">
        <v>1200000</v>
      </c>
      <c r="G36" s="11">
        <f t="shared" si="2"/>
        <v>4166.666666666667</v>
      </c>
      <c r="H36" s="10">
        <v>240</v>
      </c>
      <c r="I36" s="10">
        <v>265</v>
      </c>
      <c r="J36" s="11">
        <f t="shared" si="11"/>
        <v>905660.3773584906</v>
      </c>
      <c r="K36" s="11">
        <f t="shared" si="0"/>
        <v>3144.6540880503144</v>
      </c>
      <c r="L36" s="11">
        <f>IF(ISNA(VLOOKUP($B36,[81]Sheet1!$B:$O,14,FALSE)),0,((VLOOKUP($B36,[81]Sheet1!$B:$O,14,FALSE))))</f>
        <v>4445</v>
      </c>
      <c r="M36" s="20" t="s">
        <v>56</v>
      </c>
      <c r="N36" s="19">
        <f>IF(ISNA(VLOOKUP($B36,[82]Rekap!$B:$F,4,FALSE)),0,((VLOOKUP($B36,[82]Rekap!$B:$F,4,FALSE))))</f>
        <v>0</v>
      </c>
      <c r="O36" s="19">
        <f t="shared" si="1"/>
        <v>0</v>
      </c>
      <c r="P36" s="19">
        <f>IF(ISNA(VLOOKUP($B36,[82]Rekap!$B:$F,5,FALSE)),0,((VLOOKUP($B36,[82]Rekap!$B:$F,5,FALSE))))</f>
        <v>0</v>
      </c>
      <c r="Q36" s="31">
        <f>IF(ISNA(VLOOKUP($B36,[82]Rekap!$B:$L,6,FALSE)),0,((VLOOKUP($B36,[82]Rekap!$B:$L,6,FALSE))))</f>
        <v>0</v>
      </c>
      <c r="R36" s="31">
        <f t="shared" si="3"/>
        <v>0</v>
      </c>
      <c r="S36" s="31">
        <f>IF(ISNA(VLOOKUP($B36,[82]Rekap!$B:$L,9,FALSE)),0,((VLOOKUP($B36,[82]Rekap!$B:$L,9,FALSE))))</f>
        <v>0</v>
      </c>
      <c r="T36" s="32">
        <f>IF(ISNA(VLOOKUP($B36,[82]Rekap!$B:$L,7,FALSE)),0,((VLOOKUP($B36,[82]Rekap!$B:$L,7,FALSE))))</f>
        <v>0</v>
      </c>
      <c r="U36" s="32">
        <f t="shared" si="4"/>
        <v>0</v>
      </c>
      <c r="V36" s="32">
        <f>IF(ISNA(VLOOKUP($B36,[82]Rekap!$B:$L,10,FALSE)),0,((VLOOKUP($B36,[82]Rekap!$B:$L,10,FALSE))))</f>
        <v>0</v>
      </c>
      <c r="W36" s="33">
        <f>IF(ISNA(VLOOKUP($B36,[82]Rekap!$B:$L,8,FALSE)),0,((VLOOKUP($B36,[82]Rekap!$B:$L,8,FALSE))))</f>
        <v>0</v>
      </c>
      <c r="X36" s="33">
        <f t="shared" si="5"/>
        <v>0</v>
      </c>
      <c r="Y36" s="33">
        <f>IF(ISNA(VLOOKUP($B36,[82]Rekap!$B:$L,11,FALSE)),0,((VLOOKUP($B36,[82]Rekap!$B:$L,11,FALSE))))</f>
        <v>0</v>
      </c>
      <c r="Z36" s="1" t="str">
        <f>IF(ISNA(VLOOKUP($B36,'[83]MASTER BARU'!$A:$I,7,FALSE)),0,(VLOOKUP($B36,'[83]MASTER BARU'!$A:$I,7,FALSE)))</f>
        <v>Tablet Salut Pharma</v>
      </c>
      <c r="AA36" s="228">
        <f t="shared" si="6"/>
        <v>0</v>
      </c>
      <c r="AB36" s="228">
        <f t="shared" si="7"/>
        <v>0</v>
      </c>
      <c r="AC36" s="228">
        <f t="shared" si="8"/>
        <v>0</v>
      </c>
      <c r="AD36" s="228">
        <f t="shared" si="9"/>
        <v>0</v>
      </c>
    </row>
    <row r="37" spans="1:30" x14ac:dyDescent="0.2">
      <c r="A37" s="8">
        <f t="shared" si="10"/>
        <v>31</v>
      </c>
      <c r="B37" s="8">
        <v>11000217</v>
      </c>
      <c r="C37" s="9" t="s">
        <v>345</v>
      </c>
      <c r="D37" s="10" t="s">
        <v>236</v>
      </c>
      <c r="E37" s="11">
        <v>50</v>
      </c>
      <c r="F37" s="11">
        <v>474550</v>
      </c>
      <c r="G37" s="11">
        <f t="shared" si="2"/>
        <v>9491</v>
      </c>
      <c r="H37" s="12">
        <v>332.17</v>
      </c>
      <c r="I37" s="12">
        <v>700</v>
      </c>
      <c r="J37" s="21">
        <f t="shared" si="11"/>
        <v>474528.57142857142</v>
      </c>
      <c r="K37" s="21">
        <f t="shared" si="0"/>
        <v>9490.5714285714275</v>
      </c>
      <c r="L37" s="11">
        <f>IF(ISNA(VLOOKUP($B37,[81]Sheet1!$B:$O,14,FALSE)),0,((VLOOKUP($B37,[81]Sheet1!$B:$O,14,FALSE))))</f>
        <v>23527</v>
      </c>
      <c r="M37" s="20" t="s">
        <v>56</v>
      </c>
      <c r="N37" s="19">
        <f>IF(ISNA(VLOOKUP($B37,[82]Rekap!$B:$F,4,FALSE)),0,((VLOOKUP($B37,[82]Rekap!$B:$F,4,FALSE))))</f>
        <v>0</v>
      </c>
      <c r="O37" s="19">
        <f t="shared" si="1"/>
        <v>0</v>
      </c>
      <c r="P37" s="19">
        <f>IF(ISNA(VLOOKUP($B37,[82]Rekap!$B:$F,5,FALSE)),0,((VLOOKUP($B37,[82]Rekap!$B:$F,5,FALSE))))</f>
        <v>0</v>
      </c>
      <c r="Q37" s="31">
        <f>IF(ISNA(VLOOKUP($B37,[82]Rekap!$B:$L,6,FALSE)),0,((VLOOKUP($B37,[82]Rekap!$B:$L,6,FALSE))))</f>
        <v>0</v>
      </c>
      <c r="R37" s="31">
        <f t="shared" si="3"/>
        <v>0</v>
      </c>
      <c r="S37" s="31">
        <f>IF(ISNA(VLOOKUP($B37,[82]Rekap!$B:$L,9,FALSE)),0,((VLOOKUP($B37,[82]Rekap!$B:$L,9,FALSE))))</f>
        <v>0</v>
      </c>
      <c r="T37" s="32">
        <f>IF(ISNA(VLOOKUP($B37,[82]Rekap!$B:$L,7,FALSE)),0,((VLOOKUP($B37,[82]Rekap!$B:$L,7,FALSE))))</f>
        <v>0</v>
      </c>
      <c r="U37" s="32">
        <f t="shared" si="4"/>
        <v>0</v>
      </c>
      <c r="V37" s="32">
        <f>IF(ISNA(VLOOKUP($B37,[82]Rekap!$B:$L,10,FALSE)),0,((VLOOKUP($B37,[82]Rekap!$B:$L,10,FALSE))))</f>
        <v>0</v>
      </c>
      <c r="W37" s="33">
        <f>IF(ISNA(VLOOKUP($B37,[82]Rekap!$B:$L,8,FALSE)),0,((VLOOKUP($B37,[82]Rekap!$B:$L,8,FALSE))))</f>
        <v>0</v>
      </c>
      <c r="X37" s="33">
        <f t="shared" si="5"/>
        <v>0</v>
      </c>
      <c r="Y37" s="33">
        <f>IF(ISNA(VLOOKUP($B37,[82]Rekap!$B:$L,11,FALSE)),0,((VLOOKUP($B37,[82]Rekap!$B:$L,11,FALSE))))</f>
        <v>0</v>
      </c>
      <c r="Z37" s="1" t="str">
        <f>IF(ISNA(VLOOKUP($B37,'[83]MASTER BARU'!$A:$I,7,FALSE)),0,(VLOOKUP($B37,'[83]MASTER BARU'!$A:$I,7,FALSE)))</f>
        <v>Tablet Salut Pharma</v>
      </c>
      <c r="AA37" s="228">
        <f t="shared" si="6"/>
        <v>0</v>
      </c>
      <c r="AB37" s="228">
        <f t="shared" si="7"/>
        <v>0</v>
      </c>
      <c r="AC37" s="228">
        <f t="shared" si="8"/>
        <v>0</v>
      </c>
      <c r="AD37" s="228">
        <f t="shared" si="9"/>
        <v>0</v>
      </c>
    </row>
    <row r="38" spans="1:30" x14ac:dyDescent="0.2">
      <c r="A38" s="8">
        <f t="shared" si="10"/>
        <v>32</v>
      </c>
      <c r="B38" s="15">
        <v>11001644</v>
      </c>
      <c r="C38" s="2" t="s">
        <v>192</v>
      </c>
      <c r="D38" s="10" t="s">
        <v>346</v>
      </c>
      <c r="E38" s="11">
        <v>30</v>
      </c>
      <c r="F38" s="11">
        <v>474550</v>
      </c>
      <c r="G38" s="11">
        <f t="shared" si="2"/>
        <v>15818.333333333334</v>
      </c>
      <c r="H38" s="12">
        <v>60</v>
      </c>
      <c r="I38" s="12">
        <v>330</v>
      </c>
      <c r="J38" s="21">
        <f t="shared" si="11"/>
        <v>181818.18181818182</v>
      </c>
      <c r="K38" s="21">
        <f t="shared" si="0"/>
        <v>6060.606060606061</v>
      </c>
      <c r="L38" s="11">
        <f>IF(ISNA(VLOOKUP($B38,[81]Sheet1!$B:$O,14,FALSE)),0,((VLOOKUP($B38,[81]Sheet1!$B:$O,14,FALSE))))</f>
        <v>9580</v>
      </c>
      <c r="M38" s="20" t="s">
        <v>56</v>
      </c>
      <c r="N38" s="19">
        <f>IF(ISNA(VLOOKUP($B38,[82]Rekap!$B:$F,4,FALSE)),0,((VLOOKUP($B38,[82]Rekap!$B:$F,4,FALSE))))</f>
        <v>0</v>
      </c>
      <c r="O38" s="19">
        <f t="shared" si="1"/>
        <v>0</v>
      </c>
      <c r="P38" s="19">
        <f>IF(ISNA(VLOOKUP($B38,[82]Rekap!$B:$F,5,FALSE)),0,((VLOOKUP($B38,[82]Rekap!$B:$F,5,FALSE))))</f>
        <v>0</v>
      </c>
      <c r="Q38" s="31">
        <f>IF(ISNA(VLOOKUP($B38,[82]Rekap!$B:$L,6,FALSE)),0,((VLOOKUP($B38,[82]Rekap!$B:$L,6,FALSE))))</f>
        <v>0</v>
      </c>
      <c r="R38" s="31">
        <f t="shared" si="3"/>
        <v>0</v>
      </c>
      <c r="S38" s="31">
        <f>IF(ISNA(VLOOKUP($B38,[82]Rekap!$B:$L,9,FALSE)),0,((VLOOKUP($B38,[82]Rekap!$B:$L,9,FALSE))))</f>
        <v>0</v>
      </c>
      <c r="T38" s="32">
        <f>IF(ISNA(VLOOKUP($B38,[82]Rekap!$B:$L,7,FALSE)),0,((VLOOKUP($B38,[82]Rekap!$B:$L,7,FALSE))))</f>
        <v>0</v>
      </c>
      <c r="U38" s="32">
        <f t="shared" si="4"/>
        <v>0</v>
      </c>
      <c r="V38" s="32">
        <f>IF(ISNA(VLOOKUP($B38,[82]Rekap!$B:$L,10,FALSE)),0,((VLOOKUP($B38,[82]Rekap!$B:$L,10,FALSE))))</f>
        <v>0</v>
      </c>
      <c r="W38" s="33">
        <f>IF(ISNA(VLOOKUP($B38,[82]Rekap!$B:$L,8,FALSE)),0,((VLOOKUP($B38,[82]Rekap!$B:$L,8,FALSE))))</f>
        <v>0</v>
      </c>
      <c r="X38" s="33">
        <f t="shared" si="5"/>
        <v>0</v>
      </c>
      <c r="Y38" s="33">
        <f>IF(ISNA(VLOOKUP($B38,[82]Rekap!$B:$L,11,FALSE)),0,((VLOOKUP($B38,[82]Rekap!$B:$L,11,FALSE))))</f>
        <v>0</v>
      </c>
      <c r="Z38" s="1" t="str">
        <f>IF(ISNA(VLOOKUP($B38,'[83]MASTER BARU'!$A:$I,7,FALSE)),0,(VLOOKUP($B38,'[83]MASTER BARU'!$A:$I,7,FALSE)))</f>
        <v>Tablet Salut Pharma</v>
      </c>
      <c r="AA38" s="228">
        <f t="shared" si="6"/>
        <v>0</v>
      </c>
      <c r="AB38" s="228">
        <f t="shared" si="7"/>
        <v>0</v>
      </c>
      <c r="AC38" s="228">
        <f t="shared" si="8"/>
        <v>0</v>
      </c>
      <c r="AD38" s="228">
        <f t="shared" si="9"/>
        <v>0</v>
      </c>
    </row>
    <row r="39" spans="1:30" x14ac:dyDescent="0.2">
      <c r="A39" s="8">
        <f t="shared" si="10"/>
        <v>33</v>
      </c>
      <c r="B39" s="8">
        <v>11002048</v>
      </c>
      <c r="C39" s="9" t="s">
        <v>202</v>
      </c>
      <c r="D39" s="10" t="s">
        <v>346</v>
      </c>
      <c r="E39" s="11">
        <v>50</v>
      </c>
      <c r="F39" s="11">
        <v>474550</v>
      </c>
      <c r="G39" s="11">
        <f t="shared" si="2"/>
        <v>9491</v>
      </c>
      <c r="H39" s="10">
        <v>280</v>
      </c>
      <c r="I39" s="10">
        <v>660</v>
      </c>
      <c r="J39" s="11">
        <f t="shared" si="11"/>
        <v>424242.42424242425</v>
      </c>
      <c r="K39" s="11">
        <f t="shared" si="0"/>
        <v>8484.8484848484859</v>
      </c>
      <c r="L39" s="11">
        <f>IF(ISNA(VLOOKUP($B39,[81]Sheet1!$B:$O,14,FALSE)),0,((VLOOKUP($B39,[81]Sheet1!$B:$O,14,FALSE))))</f>
        <v>23527</v>
      </c>
      <c r="M39" s="20" t="s">
        <v>56</v>
      </c>
      <c r="N39" s="19">
        <f>IF(ISNA(VLOOKUP($B39,[82]Rekap!$B:$F,4,FALSE)),0,((VLOOKUP($B39,[82]Rekap!$B:$F,4,FALSE))))</f>
        <v>16628</v>
      </c>
      <c r="O39" s="19">
        <f t="shared" ref="O39:O72" si="12">$N39/($K39*0.98)</f>
        <v>1.9997230320699706</v>
      </c>
      <c r="P39" s="19">
        <f>IF(ISNA(VLOOKUP($B39,[82]Rekap!$B:$F,5,FALSE)),0,((VLOOKUP($B39,[82]Rekap!$B:$F,5,FALSE))))</f>
        <v>391206956</v>
      </c>
      <c r="Q39" s="31">
        <f>IF(ISNA(VLOOKUP($B39,[82]Rekap!$B:$L,6,FALSE)),0,((VLOOKUP($B39,[82]Rekap!$B:$L,6,FALSE))))</f>
        <v>0</v>
      </c>
      <c r="R39" s="31">
        <f t="shared" si="3"/>
        <v>0</v>
      </c>
      <c r="S39" s="31">
        <f>IF(ISNA(VLOOKUP($B39,[82]Rekap!$B:$L,9,FALSE)),0,((VLOOKUP($B39,[82]Rekap!$B:$L,9,FALSE))))</f>
        <v>0</v>
      </c>
      <c r="T39" s="32">
        <f>IF(ISNA(VLOOKUP($B39,[82]Rekap!$B:$L,7,FALSE)),0,((VLOOKUP($B39,[82]Rekap!$B:$L,7,FALSE))))</f>
        <v>4157</v>
      </c>
      <c r="U39" s="32">
        <f t="shared" si="4"/>
        <v>0.49993075801749265</v>
      </c>
      <c r="V39" s="32">
        <f>IF(ISNA(VLOOKUP($B39,[82]Rekap!$B:$L,10,FALSE)),0,((VLOOKUP($B39,[82]Rekap!$B:$L,10,FALSE))))</f>
        <v>97801739</v>
      </c>
      <c r="W39" s="33">
        <f>IF(ISNA(VLOOKUP($B39,[82]Rekap!$B:$L,8,FALSE)),0,((VLOOKUP($B39,[82]Rekap!$B:$L,8,FALSE))))</f>
        <v>12471</v>
      </c>
      <c r="X39" s="33">
        <f t="shared" si="5"/>
        <v>1.4997922740524781</v>
      </c>
      <c r="Y39" s="33">
        <f>IF(ISNA(VLOOKUP($B39,[82]Rekap!$B:$L,11,FALSE)),0,((VLOOKUP($B39,[82]Rekap!$B:$L,11,FALSE))))</f>
        <v>293405217</v>
      </c>
      <c r="Z39" s="1" t="str">
        <f>IF(ISNA(VLOOKUP($B39,'[83]MASTER BARU'!$A:$I,7,FALSE)),0,(VLOOKUP($B39,'[83]MASTER BARU'!$A:$I,7,FALSE)))</f>
        <v>Tablet Salut Pharma</v>
      </c>
      <c r="AA39" s="228">
        <f t="shared" si="6"/>
        <v>831400</v>
      </c>
      <c r="AB39" s="228">
        <f t="shared" si="7"/>
        <v>0</v>
      </c>
      <c r="AC39" s="228">
        <f t="shared" si="8"/>
        <v>207850</v>
      </c>
      <c r="AD39" s="228">
        <f t="shared" si="9"/>
        <v>623550</v>
      </c>
    </row>
    <row r="40" spans="1:30" x14ac:dyDescent="0.2">
      <c r="A40" s="8">
        <f t="shared" si="10"/>
        <v>34</v>
      </c>
      <c r="B40" s="8">
        <v>11000220</v>
      </c>
      <c r="C40" s="9" t="s">
        <v>130</v>
      </c>
      <c r="D40" s="10" t="s">
        <v>236</v>
      </c>
      <c r="E40" s="11">
        <v>20</v>
      </c>
      <c r="F40" s="11">
        <v>350000</v>
      </c>
      <c r="G40" s="11">
        <f t="shared" si="2"/>
        <v>17500</v>
      </c>
      <c r="H40" s="12">
        <v>52.5</v>
      </c>
      <c r="I40" s="12">
        <v>150</v>
      </c>
      <c r="J40" s="21">
        <f t="shared" si="11"/>
        <v>350000</v>
      </c>
      <c r="K40" s="21">
        <f t="shared" si="0"/>
        <v>17500</v>
      </c>
      <c r="L40" s="11">
        <f>IF(ISNA(VLOOKUP($B40,[81]Sheet1!$B:$O,14,FALSE)),0,((VLOOKUP($B40,[81]Sheet1!$B:$O,14,FALSE))))</f>
        <v>4586</v>
      </c>
      <c r="M40" s="20" t="s">
        <v>56</v>
      </c>
      <c r="N40" s="19">
        <f>IF(ISNA(VLOOKUP($B40,[82]Rekap!$B:$F,4,FALSE)),0,((VLOOKUP($B40,[82]Rekap!$B:$F,4,FALSE))))</f>
        <v>0</v>
      </c>
      <c r="O40" s="19">
        <f t="shared" si="12"/>
        <v>0</v>
      </c>
      <c r="P40" s="19">
        <f>IF(ISNA(VLOOKUP($B40,[82]Rekap!$B:$F,5,FALSE)),0,((VLOOKUP($B40,[82]Rekap!$B:$F,5,FALSE))))</f>
        <v>0</v>
      </c>
      <c r="Q40" s="31">
        <f>IF(ISNA(VLOOKUP($B40,[82]Rekap!$B:$L,6,FALSE)),0,((VLOOKUP($B40,[82]Rekap!$B:$L,6,FALSE))))</f>
        <v>0</v>
      </c>
      <c r="R40" s="31">
        <f t="shared" si="3"/>
        <v>0</v>
      </c>
      <c r="S40" s="31">
        <f>IF(ISNA(VLOOKUP($B40,[82]Rekap!$B:$L,9,FALSE)),0,((VLOOKUP($B40,[82]Rekap!$B:$L,9,FALSE))))</f>
        <v>0</v>
      </c>
      <c r="T40" s="32">
        <f>IF(ISNA(VLOOKUP($B40,[82]Rekap!$B:$L,7,FALSE)),0,((VLOOKUP($B40,[82]Rekap!$B:$L,7,FALSE))))</f>
        <v>0</v>
      </c>
      <c r="U40" s="32">
        <f t="shared" si="4"/>
        <v>0</v>
      </c>
      <c r="V40" s="32">
        <f>IF(ISNA(VLOOKUP($B40,[82]Rekap!$B:$L,10,FALSE)),0,((VLOOKUP($B40,[82]Rekap!$B:$L,10,FALSE))))</f>
        <v>0</v>
      </c>
      <c r="W40" s="33">
        <f>IF(ISNA(VLOOKUP($B40,[82]Rekap!$B:$L,8,FALSE)),0,((VLOOKUP($B40,[82]Rekap!$B:$L,8,FALSE))))</f>
        <v>0</v>
      </c>
      <c r="X40" s="33">
        <f t="shared" si="5"/>
        <v>0</v>
      </c>
      <c r="Y40" s="33">
        <f>IF(ISNA(VLOOKUP($B40,[82]Rekap!$B:$L,11,FALSE)),0,((VLOOKUP($B40,[82]Rekap!$B:$L,11,FALSE))))</f>
        <v>0</v>
      </c>
      <c r="Z40" s="1" t="str">
        <f>IF(ISNA(VLOOKUP($B40,'[83]MASTER BARU'!$A:$I,7,FALSE)),0,(VLOOKUP($B40,'[83]MASTER BARU'!$A:$I,7,FALSE)))</f>
        <v>Tablet Plain Pharma</v>
      </c>
      <c r="AA40" s="228">
        <f t="shared" si="6"/>
        <v>0</v>
      </c>
      <c r="AB40" s="228">
        <f t="shared" si="7"/>
        <v>0</v>
      </c>
      <c r="AC40" s="228">
        <f t="shared" si="8"/>
        <v>0</v>
      </c>
      <c r="AD40" s="228">
        <f t="shared" si="9"/>
        <v>0</v>
      </c>
    </row>
    <row r="41" spans="1:30" x14ac:dyDescent="0.2">
      <c r="A41" s="8">
        <f t="shared" si="10"/>
        <v>35</v>
      </c>
      <c r="B41" s="8">
        <v>11000219</v>
      </c>
      <c r="C41" s="9" t="s">
        <v>128</v>
      </c>
      <c r="D41" s="10" t="s">
        <v>236</v>
      </c>
      <c r="E41" s="11">
        <v>20</v>
      </c>
      <c r="F41" s="11">
        <v>700000</v>
      </c>
      <c r="G41" s="11">
        <f t="shared" si="2"/>
        <v>35000</v>
      </c>
      <c r="H41" s="12">
        <v>52.5</v>
      </c>
      <c r="I41" s="12">
        <v>75</v>
      </c>
      <c r="J41" s="21">
        <f t="shared" si="11"/>
        <v>700000</v>
      </c>
      <c r="K41" s="21">
        <f t="shared" si="0"/>
        <v>35000</v>
      </c>
      <c r="L41" s="11">
        <f>IF(ISNA(VLOOKUP($B41,[81]Sheet1!$B:$O,14,FALSE)),0,((VLOOKUP($B41,[81]Sheet1!$B:$O,14,FALSE))))</f>
        <v>3955</v>
      </c>
      <c r="M41" s="22" t="s">
        <v>56</v>
      </c>
      <c r="N41" s="19">
        <f>IF(ISNA(VLOOKUP($B41,[82]Rekap!$B:$F,4,FALSE)),0,((VLOOKUP($B41,[82]Rekap!$B:$F,4,FALSE))))</f>
        <v>0</v>
      </c>
      <c r="O41" s="19">
        <f t="shared" si="12"/>
        <v>0</v>
      </c>
      <c r="P41" s="19">
        <f>IF(ISNA(VLOOKUP($B41,[82]Rekap!$B:$F,5,FALSE)),0,((VLOOKUP($B41,[82]Rekap!$B:$F,5,FALSE))))</f>
        <v>0</v>
      </c>
      <c r="Q41" s="31">
        <f>IF(ISNA(VLOOKUP($B41,[82]Rekap!$B:$L,6,FALSE)),0,((VLOOKUP($B41,[82]Rekap!$B:$L,6,FALSE))))</f>
        <v>0</v>
      </c>
      <c r="R41" s="31">
        <f t="shared" si="3"/>
        <v>0</v>
      </c>
      <c r="S41" s="31">
        <f>IF(ISNA(VLOOKUP($B41,[82]Rekap!$B:$L,9,FALSE)),0,((VLOOKUP($B41,[82]Rekap!$B:$L,9,FALSE))))</f>
        <v>0</v>
      </c>
      <c r="T41" s="32">
        <f>IF(ISNA(VLOOKUP($B41,[82]Rekap!$B:$L,7,FALSE)),0,((VLOOKUP($B41,[82]Rekap!$B:$L,7,FALSE))))</f>
        <v>0</v>
      </c>
      <c r="U41" s="32">
        <f t="shared" si="4"/>
        <v>0</v>
      </c>
      <c r="V41" s="32">
        <f>IF(ISNA(VLOOKUP($B41,[82]Rekap!$B:$L,10,FALSE)),0,((VLOOKUP($B41,[82]Rekap!$B:$L,10,FALSE))))</f>
        <v>0</v>
      </c>
      <c r="W41" s="33">
        <f>IF(ISNA(VLOOKUP($B41,[82]Rekap!$B:$L,8,FALSE)),0,((VLOOKUP($B41,[82]Rekap!$B:$L,8,FALSE))))</f>
        <v>0</v>
      </c>
      <c r="X41" s="33">
        <f t="shared" si="5"/>
        <v>0</v>
      </c>
      <c r="Y41" s="33">
        <f>IF(ISNA(VLOOKUP($B41,[82]Rekap!$B:$L,11,FALSE)),0,((VLOOKUP($B41,[82]Rekap!$B:$L,11,FALSE))))</f>
        <v>0</v>
      </c>
      <c r="Z41" s="1" t="str">
        <f>IF(ISNA(VLOOKUP($B41,'[83]MASTER BARU'!$A:$I,7,FALSE)),0,(VLOOKUP($B41,'[83]MASTER BARU'!$A:$I,7,FALSE)))</f>
        <v>Tablet Plain Pharma</v>
      </c>
      <c r="AA41" s="228">
        <f t="shared" si="6"/>
        <v>0</v>
      </c>
      <c r="AB41" s="228">
        <f t="shared" si="7"/>
        <v>0</v>
      </c>
      <c r="AC41" s="228">
        <f t="shared" si="8"/>
        <v>0</v>
      </c>
      <c r="AD41" s="228">
        <f t="shared" si="9"/>
        <v>0</v>
      </c>
    </row>
    <row r="42" spans="1:30" x14ac:dyDescent="0.2">
      <c r="A42" s="8">
        <f t="shared" si="10"/>
        <v>36</v>
      </c>
      <c r="B42" s="8">
        <v>11000222</v>
      </c>
      <c r="C42" s="9" t="s">
        <v>132</v>
      </c>
      <c r="D42" s="10" t="s">
        <v>236</v>
      </c>
      <c r="E42" s="11">
        <v>100</v>
      </c>
      <c r="F42" s="11">
        <v>1000000</v>
      </c>
      <c r="G42" s="11">
        <f t="shared" si="2"/>
        <v>10000</v>
      </c>
      <c r="H42" s="10">
        <v>140</v>
      </c>
      <c r="I42" s="10">
        <v>125</v>
      </c>
      <c r="J42" s="11">
        <f t="shared" si="11"/>
        <v>1120000</v>
      </c>
      <c r="K42" s="11">
        <f t="shared" si="0"/>
        <v>11200</v>
      </c>
      <c r="L42" s="11">
        <f>IF(ISNA(VLOOKUP($B42,[81]Sheet1!$B:$O,14,FALSE)),0,((VLOOKUP($B42,[81]Sheet1!$B:$O,14,FALSE))))</f>
        <v>8100</v>
      </c>
      <c r="M42" s="20" t="s">
        <v>56</v>
      </c>
      <c r="N42" s="19">
        <f>IF(ISNA(VLOOKUP($B42,[82]Rekap!$B:$F,4,FALSE)),0,((VLOOKUP($B42,[82]Rekap!$B:$F,4,FALSE))))</f>
        <v>0</v>
      </c>
      <c r="O42" s="19">
        <f t="shared" si="12"/>
        <v>0</v>
      </c>
      <c r="P42" s="19">
        <f>IF(ISNA(VLOOKUP($B42,[82]Rekap!$B:$F,5,FALSE)),0,((VLOOKUP($B42,[82]Rekap!$B:$F,5,FALSE))))</f>
        <v>0</v>
      </c>
      <c r="Q42" s="31">
        <f>IF(ISNA(VLOOKUP($B42,[82]Rekap!$B:$L,6,FALSE)),0,((VLOOKUP($B42,[82]Rekap!$B:$L,6,FALSE))))</f>
        <v>0</v>
      </c>
      <c r="R42" s="31">
        <f t="shared" si="3"/>
        <v>0</v>
      </c>
      <c r="S42" s="31">
        <f>IF(ISNA(VLOOKUP($B42,[82]Rekap!$B:$L,9,FALSE)),0,((VLOOKUP($B42,[82]Rekap!$B:$L,9,FALSE))))</f>
        <v>0</v>
      </c>
      <c r="T42" s="32">
        <f>IF(ISNA(VLOOKUP($B42,[82]Rekap!$B:$L,7,FALSE)),0,((VLOOKUP($B42,[82]Rekap!$B:$L,7,FALSE))))</f>
        <v>0</v>
      </c>
      <c r="U42" s="32">
        <f t="shared" si="4"/>
        <v>0</v>
      </c>
      <c r="V42" s="32">
        <f>IF(ISNA(VLOOKUP($B42,[82]Rekap!$B:$L,10,FALSE)),0,((VLOOKUP($B42,[82]Rekap!$B:$L,10,FALSE))))</f>
        <v>0</v>
      </c>
      <c r="W42" s="33">
        <f>IF(ISNA(VLOOKUP($B42,[82]Rekap!$B:$L,8,FALSE)),0,((VLOOKUP($B42,[82]Rekap!$B:$L,8,FALSE))))</f>
        <v>0</v>
      </c>
      <c r="X42" s="33">
        <f t="shared" si="5"/>
        <v>0</v>
      </c>
      <c r="Y42" s="33">
        <f>IF(ISNA(VLOOKUP($B42,[82]Rekap!$B:$L,11,FALSE)),0,((VLOOKUP($B42,[82]Rekap!$B:$L,11,FALSE))))</f>
        <v>0</v>
      </c>
      <c r="Z42" s="1" t="str">
        <f>IF(ISNA(VLOOKUP($B42,'[83]MASTER BARU'!$A:$I,7,FALSE)),0,(VLOOKUP($B42,'[83]MASTER BARU'!$A:$I,7,FALSE)))</f>
        <v>Tablet Plain Pharma</v>
      </c>
      <c r="AA42" s="228">
        <f t="shared" si="6"/>
        <v>0</v>
      </c>
      <c r="AB42" s="228">
        <f t="shared" si="7"/>
        <v>0</v>
      </c>
      <c r="AC42" s="228">
        <f t="shared" si="8"/>
        <v>0</v>
      </c>
      <c r="AD42" s="228">
        <f t="shared" si="9"/>
        <v>0</v>
      </c>
    </row>
    <row r="43" spans="1:30" x14ac:dyDescent="0.2">
      <c r="A43" s="8">
        <f t="shared" si="10"/>
        <v>37</v>
      </c>
      <c r="B43" s="8">
        <v>11000221</v>
      </c>
      <c r="C43" s="9" t="s">
        <v>359</v>
      </c>
      <c r="D43" s="10" t="s">
        <v>236</v>
      </c>
      <c r="E43" s="11">
        <v>100</v>
      </c>
      <c r="F43" s="11">
        <v>3000000</v>
      </c>
      <c r="G43" s="11">
        <f t="shared" si="2"/>
        <v>30000</v>
      </c>
      <c r="H43" s="12">
        <v>300</v>
      </c>
      <c r="I43" s="12">
        <v>100</v>
      </c>
      <c r="J43" s="21">
        <f t="shared" si="11"/>
        <v>3000000</v>
      </c>
      <c r="K43" s="21">
        <f t="shared" si="0"/>
        <v>30000</v>
      </c>
      <c r="L43" s="11">
        <f>IF(ISNA(VLOOKUP($B43,[81]Sheet1!$B:$O,14,FALSE)),0,((VLOOKUP($B43,[81]Sheet1!$B:$O,14,FALSE))))</f>
        <v>4720</v>
      </c>
      <c r="M43" s="20" t="s">
        <v>56</v>
      </c>
      <c r="N43" s="19">
        <f>IF(ISNA(VLOOKUP($B43,[82]Rekap!$B:$F,4,FALSE)),0,((VLOOKUP($B43,[82]Rekap!$B:$F,4,FALSE))))</f>
        <v>29400</v>
      </c>
      <c r="O43" s="19">
        <f t="shared" si="12"/>
        <v>1</v>
      </c>
      <c r="P43" s="19">
        <f>IF(ISNA(VLOOKUP($B43,[82]Rekap!$B:$F,5,FALSE)),0,((VLOOKUP($B43,[82]Rekap!$B:$F,5,FALSE))))</f>
        <v>138768000</v>
      </c>
      <c r="Q43" s="31">
        <f>IF(ISNA(VLOOKUP($B43,[82]Rekap!$B:$L,6,FALSE)),0,((VLOOKUP($B43,[82]Rekap!$B:$L,6,FALSE))))</f>
        <v>29400</v>
      </c>
      <c r="R43" s="31">
        <f t="shared" si="3"/>
        <v>1</v>
      </c>
      <c r="S43" s="31">
        <f>IF(ISNA(VLOOKUP($B43,[82]Rekap!$B:$L,9,FALSE)),0,((VLOOKUP($B43,[82]Rekap!$B:$L,9,FALSE))))</f>
        <v>138768000</v>
      </c>
      <c r="T43" s="32">
        <f>IF(ISNA(VLOOKUP($B43,[82]Rekap!$B:$L,7,FALSE)),0,((VLOOKUP($B43,[82]Rekap!$B:$L,7,FALSE))))</f>
        <v>0</v>
      </c>
      <c r="U43" s="32">
        <f t="shared" si="4"/>
        <v>0</v>
      </c>
      <c r="V43" s="32">
        <f>IF(ISNA(VLOOKUP($B43,[82]Rekap!$B:$L,10,FALSE)),0,((VLOOKUP($B43,[82]Rekap!$B:$L,10,FALSE))))</f>
        <v>0</v>
      </c>
      <c r="W43" s="33">
        <f>IF(ISNA(VLOOKUP($B43,[82]Rekap!$B:$L,8,FALSE)),0,((VLOOKUP($B43,[82]Rekap!$B:$L,8,FALSE))))</f>
        <v>0</v>
      </c>
      <c r="X43" s="33">
        <f t="shared" si="5"/>
        <v>0</v>
      </c>
      <c r="Y43" s="33">
        <f>IF(ISNA(VLOOKUP($B43,[82]Rekap!$B:$L,11,FALSE)),0,((VLOOKUP($B43,[82]Rekap!$B:$L,11,FALSE))))</f>
        <v>0</v>
      </c>
      <c r="Z43" s="1" t="str">
        <f>IF(ISNA(VLOOKUP($B43,'[83]MASTER BARU'!$A:$I,7,FALSE)),0,(VLOOKUP($B43,'[83]MASTER BARU'!$A:$I,7,FALSE)))</f>
        <v>Tablet Plain Pharma</v>
      </c>
      <c r="AA43" s="228">
        <f t="shared" si="6"/>
        <v>2940000</v>
      </c>
      <c r="AB43" s="228">
        <f t="shared" si="7"/>
        <v>2940000</v>
      </c>
      <c r="AC43" s="228">
        <f t="shared" si="8"/>
        <v>0</v>
      </c>
      <c r="AD43" s="228">
        <f t="shared" si="9"/>
        <v>0</v>
      </c>
    </row>
    <row r="44" spans="1:30" x14ac:dyDescent="0.2">
      <c r="A44" s="8">
        <f t="shared" si="10"/>
        <v>38</v>
      </c>
      <c r="B44" s="8">
        <v>11000223</v>
      </c>
      <c r="C44" s="9" t="s">
        <v>360</v>
      </c>
      <c r="D44" s="10" t="s">
        <v>236</v>
      </c>
      <c r="E44" s="11">
        <v>100</v>
      </c>
      <c r="F44" s="11">
        <v>750000</v>
      </c>
      <c r="G44" s="11">
        <f t="shared" si="2"/>
        <v>7500</v>
      </c>
      <c r="H44" s="12">
        <v>300</v>
      </c>
      <c r="I44" s="12">
        <v>400</v>
      </c>
      <c r="J44" s="21">
        <f t="shared" si="11"/>
        <v>750000</v>
      </c>
      <c r="K44" s="21">
        <f t="shared" si="0"/>
        <v>7500</v>
      </c>
      <c r="L44" s="11">
        <f>IF(ISNA(VLOOKUP($B44,[81]Sheet1!$B:$O,14,FALSE)),0,((VLOOKUP($B44,[81]Sheet1!$B:$O,14,FALSE))))</f>
        <v>18302</v>
      </c>
      <c r="M44" s="20" t="s">
        <v>56</v>
      </c>
      <c r="N44" s="19">
        <f>IF(ISNA(VLOOKUP($B44,[82]Rekap!$B:$F,4,FALSE)),0,((VLOOKUP($B44,[82]Rekap!$B:$F,4,FALSE))))</f>
        <v>0</v>
      </c>
      <c r="O44" s="19">
        <f t="shared" si="12"/>
        <v>0</v>
      </c>
      <c r="P44" s="19">
        <f>IF(ISNA(VLOOKUP($B44,[82]Rekap!$B:$F,5,FALSE)),0,((VLOOKUP($B44,[82]Rekap!$B:$F,5,FALSE))))</f>
        <v>0</v>
      </c>
      <c r="Q44" s="31">
        <f>IF(ISNA(VLOOKUP($B44,[82]Rekap!$B:$L,6,FALSE)),0,((VLOOKUP($B44,[82]Rekap!$B:$L,6,FALSE))))</f>
        <v>0</v>
      </c>
      <c r="R44" s="31">
        <f t="shared" si="3"/>
        <v>0</v>
      </c>
      <c r="S44" s="31">
        <f>IF(ISNA(VLOOKUP($B44,[82]Rekap!$B:$L,9,FALSE)),0,((VLOOKUP($B44,[82]Rekap!$B:$L,9,FALSE))))</f>
        <v>0</v>
      </c>
      <c r="T44" s="32">
        <f>IF(ISNA(VLOOKUP($B44,[82]Rekap!$B:$L,7,FALSE)),0,((VLOOKUP($B44,[82]Rekap!$B:$L,7,FALSE))))</f>
        <v>0</v>
      </c>
      <c r="U44" s="32">
        <f t="shared" si="4"/>
        <v>0</v>
      </c>
      <c r="V44" s="32">
        <f>IF(ISNA(VLOOKUP($B44,[82]Rekap!$B:$L,10,FALSE)),0,((VLOOKUP($B44,[82]Rekap!$B:$L,10,FALSE))))</f>
        <v>0</v>
      </c>
      <c r="W44" s="33">
        <f>IF(ISNA(VLOOKUP($B44,[82]Rekap!$B:$L,8,FALSE)),0,((VLOOKUP($B44,[82]Rekap!$B:$L,8,FALSE))))</f>
        <v>0</v>
      </c>
      <c r="X44" s="33">
        <f t="shared" si="5"/>
        <v>0</v>
      </c>
      <c r="Y44" s="33">
        <f>IF(ISNA(VLOOKUP($B44,[82]Rekap!$B:$L,11,FALSE)),0,((VLOOKUP($B44,[82]Rekap!$B:$L,11,FALSE))))</f>
        <v>0</v>
      </c>
      <c r="Z44" s="1" t="str">
        <f>IF(ISNA(VLOOKUP($B44,'[83]MASTER BARU'!$A:$I,7,FALSE)),0,(VLOOKUP($B44,'[83]MASTER BARU'!$A:$I,7,FALSE)))</f>
        <v>Tablet Plain Pharma</v>
      </c>
      <c r="AA44" s="228">
        <f t="shared" si="6"/>
        <v>0</v>
      </c>
      <c r="AB44" s="228">
        <f t="shared" si="7"/>
        <v>0</v>
      </c>
      <c r="AC44" s="228">
        <f t="shared" si="8"/>
        <v>0</v>
      </c>
      <c r="AD44" s="228">
        <f t="shared" si="9"/>
        <v>0</v>
      </c>
    </row>
    <row r="45" spans="1:30" x14ac:dyDescent="0.2">
      <c r="A45" s="8">
        <f t="shared" si="10"/>
        <v>39</v>
      </c>
      <c r="B45" s="8">
        <v>11000225</v>
      </c>
      <c r="C45" s="9" t="s">
        <v>134</v>
      </c>
      <c r="D45" s="10" t="s">
        <v>236</v>
      </c>
      <c r="E45" s="11">
        <v>100</v>
      </c>
      <c r="F45" s="11">
        <v>500000</v>
      </c>
      <c r="G45" s="11">
        <f t="shared" si="2"/>
        <v>5000</v>
      </c>
      <c r="H45" s="10">
        <v>280</v>
      </c>
      <c r="I45" s="10">
        <v>650</v>
      </c>
      <c r="J45" s="23">
        <f t="shared" si="11"/>
        <v>430769.23076923075</v>
      </c>
      <c r="K45" s="23">
        <f t="shared" si="0"/>
        <v>4307.6923076923076</v>
      </c>
      <c r="L45" s="11">
        <f>IF(ISNA(VLOOKUP($B45,[81]Sheet1!$B:$O,14,FALSE)),0,((VLOOKUP($B45,[81]Sheet1!$B:$O,14,FALSE))))</f>
        <v>21597</v>
      </c>
      <c r="M45" s="20" t="s">
        <v>56</v>
      </c>
      <c r="N45" s="19">
        <f>IF(ISNA(VLOOKUP($B45,[82]Rekap!$B:$F,4,FALSE)),0,((VLOOKUP($B45,[82]Rekap!$B:$F,4,FALSE))))</f>
        <v>24500</v>
      </c>
      <c r="O45" s="19">
        <f t="shared" si="12"/>
        <v>5.8035714285714297</v>
      </c>
      <c r="P45" s="19">
        <f>IF(ISNA(VLOOKUP($B45,[82]Rekap!$B:$F,5,FALSE)),0,((VLOOKUP($B45,[82]Rekap!$B:$F,5,FALSE))))</f>
        <v>529126500</v>
      </c>
      <c r="Q45" s="31">
        <f>IF(ISNA(VLOOKUP($B45,[82]Rekap!$B:$L,6,FALSE)),0,((VLOOKUP($B45,[82]Rekap!$B:$L,6,FALSE))))</f>
        <v>9800</v>
      </c>
      <c r="R45" s="31">
        <f t="shared" si="3"/>
        <v>2.3214285714285716</v>
      </c>
      <c r="S45" s="31">
        <f>IF(ISNA(VLOOKUP($B45,[82]Rekap!$B:$L,9,FALSE)),0,((VLOOKUP($B45,[82]Rekap!$B:$L,9,FALSE))))</f>
        <v>211650600</v>
      </c>
      <c r="T45" s="32">
        <f>IF(ISNA(VLOOKUP($B45,[82]Rekap!$B:$L,7,FALSE)),0,((VLOOKUP($B45,[82]Rekap!$B:$L,7,FALSE))))</f>
        <v>9800</v>
      </c>
      <c r="U45" s="32">
        <f t="shared" si="4"/>
        <v>2.3214285714285716</v>
      </c>
      <c r="V45" s="32">
        <f>IF(ISNA(VLOOKUP($B45,[82]Rekap!$B:$L,10,FALSE)),0,((VLOOKUP($B45,[82]Rekap!$B:$L,10,FALSE))))</f>
        <v>211650600</v>
      </c>
      <c r="W45" s="33">
        <f>IF(ISNA(VLOOKUP($B45,[82]Rekap!$B:$L,8,FALSE)),0,((VLOOKUP($B45,[82]Rekap!$B:$L,8,FALSE))))</f>
        <v>4900</v>
      </c>
      <c r="X45" s="33">
        <f t="shared" si="5"/>
        <v>1.1607142857142858</v>
      </c>
      <c r="Y45" s="33">
        <f>IF(ISNA(VLOOKUP($B45,[82]Rekap!$B:$L,11,FALSE)),0,((VLOOKUP($B45,[82]Rekap!$B:$L,11,FALSE))))</f>
        <v>105825300</v>
      </c>
      <c r="Z45" s="1" t="str">
        <f>IF(ISNA(VLOOKUP($B45,'[83]MASTER BARU'!$A:$I,7,FALSE)),0,(VLOOKUP($B45,'[83]MASTER BARU'!$A:$I,7,FALSE)))</f>
        <v>Tablet Plain Pharma</v>
      </c>
      <c r="AA45" s="228">
        <f t="shared" si="6"/>
        <v>2450000</v>
      </c>
      <c r="AB45" s="228">
        <f t="shared" si="7"/>
        <v>980000</v>
      </c>
      <c r="AC45" s="228">
        <f t="shared" si="8"/>
        <v>980000</v>
      </c>
      <c r="AD45" s="228">
        <f t="shared" si="9"/>
        <v>490000</v>
      </c>
    </row>
    <row r="46" spans="1:30" x14ac:dyDescent="0.2">
      <c r="A46" s="8">
        <f t="shared" si="10"/>
        <v>40</v>
      </c>
      <c r="B46" s="8">
        <v>11000227</v>
      </c>
      <c r="C46" s="9" t="s">
        <v>136</v>
      </c>
      <c r="D46" s="10" t="s">
        <v>236</v>
      </c>
      <c r="E46" s="11">
        <v>100</v>
      </c>
      <c r="F46" s="11">
        <v>1000000</v>
      </c>
      <c r="G46" s="11">
        <f t="shared" si="2"/>
        <v>10000</v>
      </c>
      <c r="H46" s="12">
        <v>300</v>
      </c>
      <c r="I46" s="12">
        <v>300</v>
      </c>
      <c r="J46" s="21">
        <f t="shared" si="11"/>
        <v>1000000</v>
      </c>
      <c r="K46" s="21">
        <f t="shared" si="0"/>
        <v>10000</v>
      </c>
      <c r="L46" s="11">
        <f>IF(ISNA(VLOOKUP($B46,[81]Sheet1!$B:$O,14,FALSE)),0,((VLOOKUP($B46,[81]Sheet1!$B:$O,14,FALSE))))</f>
        <v>17197</v>
      </c>
      <c r="M46" s="18" t="s">
        <v>56</v>
      </c>
      <c r="N46" s="19">
        <f>IF(ISNA(VLOOKUP($B46,[82]Rekap!$B:$F,4,FALSE)),0,((VLOOKUP($B46,[82]Rekap!$B:$F,4,FALSE))))</f>
        <v>29400</v>
      </c>
      <c r="O46" s="19">
        <f t="shared" si="12"/>
        <v>3</v>
      </c>
      <c r="P46" s="19">
        <f>IF(ISNA(VLOOKUP($B46,[82]Rekap!$B:$F,5,FALSE)),0,((VLOOKUP($B46,[82]Rekap!$B:$F,5,FALSE))))</f>
        <v>505591800</v>
      </c>
      <c r="Q46" s="31">
        <f>IF(ISNA(VLOOKUP($B46,[82]Rekap!$B:$L,6,FALSE)),0,((VLOOKUP($B46,[82]Rekap!$B:$L,6,FALSE))))</f>
        <v>19600</v>
      </c>
      <c r="R46" s="31">
        <f t="shared" si="3"/>
        <v>2</v>
      </c>
      <c r="S46" s="31">
        <f>IF(ISNA(VLOOKUP($B46,[82]Rekap!$B:$L,9,FALSE)),0,((VLOOKUP($B46,[82]Rekap!$B:$L,9,FALSE))))</f>
        <v>337061200</v>
      </c>
      <c r="T46" s="32">
        <f>IF(ISNA(VLOOKUP($B46,[82]Rekap!$B:$L,7,FALSE)),0,((VLOOKUP($B46,[82]Rekap!$B:$L,7,FALSE))))</f>
        <v>9800</v>
      </c>
      <c r="U46" s="32">
        <f t="shared" si="4"/>
        <v>1</v>
      </c>
      <c r="V46" s="32">
        <f>IF(ISNA(VLOOKUP($B46,[82]Rekap!$B:$L,10,FALSE)),0,((VLOOKUP($B46,[82]Rekap!$B:$L,10,FALSE))))</f>
        <v>168530600</v>
      </c>
      <c r="W46" s="33">
        <f>IF(ISNA(VLOOKUP($B46,[82]Rekap!$B:$L,8,FALSE)),0,((VLOOKUP($B46,[82]Rekap!$B:$L,8,FALSE))))</f>
        <v>0</v>
      </c>
      <c r="X46" s="33">
        <f t="shared" si="5"/>
        <v>0</v>
      </c>
      <c r="Y46" s="33">
        <f>IF(ISNA(VLOOKUP($B46,[82]Rekap!$B:$L,11,FALSE)),0,((VLOOKUP($B46,[82]Rekap!$B:$L,11,FALSE))))</f>
        <v>0</v>
      </c>
      <c r="Z46" s="1" t="str">
        <f>IF(ISNA(VLOOKUP($B46,'[83]MASTER BARU'!$A:$I,7,FALSE)),0,(VLOOKUP($B46,'[83]MASTER BARU'!$A:$I,7,FALSE)))</f>
        <v>Tablet Salut Pharma</v>
      </c>
      <c r="AA46" s="228">
        <f t="shared" si="6"/>
        <v>2940000</v>
      </c>
      <c r="AB46" s="228">
        <f t="shared" si="7"/>
        <v>1960000</v>
      </c>
      <c r="AC46" s="228">
        <f t="shared" si="8"/>
        <v>980000</v>
      </c>
      <c r="AD46" s="228">
        <f t="shared" si="9"/>
        <v>0</v>
      </c>
    </row>
    <row r="47" spans="1:30" x14ac:dyDescent="0.2">
      <c r="A47" s="8">
        <f t="shared" si="10"/>
        <v>41</v>
      </c>
      <c r="B47" s="8">
        <v>11000229</v>
      </c>
      <c r="C47" s="9" t="s">
        <v>138</v>
      </c>
      <c r="D47" s="10" t="s">
        <v>236</v>
      </c>
      <c r="E47" s="11">
        <v>100</v>
      </c>
      <c r="F47" s="11">
        <v>34000</v>
      </c>
      <c r="G47" s="11">
        <f t="shared" si="2"/>
        <v>340</v>
      </c>
      <c r="H47" s="10">
        <v>280.8</v>
      </c>
      <c r="I47" s="24">
        <v>4.0999999999999996</v>
      </c>
      <c r="J47" s="11">
        <f>(H47*1000)/I47</f>
        <v>68487.804878048788</v>
      </c>
      <c r="K47" s="11">
        <f t="shared" si="0"/>
        <v>684.87804878048792</v>
      </c>
      <c r="L47" s="11">
        <f>IF(ISNA(VLOOKUP($B47,[81]Sheet1!$B:$O,14,FALSE)),0,((VLOOKUP($B47,[81]Sheet1!$B:$O,14,FALSE))))</f>
        <v>64469</v>
      </c>
      <c r="M47" s="20" t="s">
        <v>56</v>
      </c>
      <c r="N47" s="19">
        <f>IF(ISNA(VLOOKUP($B47,[82]Rekap!$B:$F,4,FALSE)),0,((VLOOKUP($B47,[82]Rekap!$B:$F,4,FALSE))))</f>
        <v>8663</v>
      </c>
      <c r="O47" s="19">
        <f t="shared" si="12"/>
        <v>12.907109424966567</v>
      </c>
      <c r="P47" s="19">
        <f>IF(ISNA(VLOOKUP($B47,[82]Rekap!$B:$F,5,FALSE)),0,((VLOOKUP($B47,[82]Rekap!$B:$F,5,FALSE))))</f>
        <v>558494947</v>
      </c>
      <c r="Q47" s="31">
        <f>IF(ISNA(VLOOKUP($B47,[82]Rekap!$B:$L,6,FALSE)),0,((VLOOKUP($B47,[82]Rekap!$B:$L,6,FALSE))))</f>
        <v>8663</v>
      </c>
      <c r="R47" s="31">
        <f t="shared" si="3"/>
        <v>12.907109424966567</v>
      </c>
      <c r="S47" s="31">
        <f>IF(ISNA(VLOOKUP($B47,[82]Rekap!$B:$L,9,FALSE)),0,((VLOOKUP($B47,[82]Rekap!$B:$L,9,FALSE))))</f>
        <v>558494947</v>
      </c>
      <c r="T47" s="32">
        <f>IF(ISNA(VLOOKUP($B47,[82]Rekap!$B:$L,7,FALSE)),0,((VLOOKUP($B47,[82]Rekap!$B:$L,7,FALSE))))</f>
        <v>0</v>
      </c>
      <c r="U47" s="32">
        <f t="shared" si="4"/>
        <v>0</v>
      </c>
      <c r="V47" s="32">
        <f>IF(ISNA(VLOOKUP($B47,[82]Rekap!$B:$L,10,FALSE)),0,((VLOOKUP($B47,[82]Rekap!$B:$L,10,FALSE))))</f>
        <v>0</v>
      </c>
      <c r="W47" s="33">
        <f>IF(ISNA(VLOOKUP($B47,[82]Rekap!$B:$L,8,FALSE)),0,((VLOOKUP($B47,[82]Rekap!$B:$L,8,FALSE))))</f>
        <v>0</v>
      </c>
      <c r="X47" s="33">
        <f t="shared" si="5"/>
        <v>0</v>
      </c>
      <c r="Y47" s="33">
        <f>IF(ISNA(VLOOKUP($B47,[82]Rekap!$B:$L,11,FALSE)),0,((VLOOKUP($B47,[82]Rekap!$B:$L,11,FALSE))))</f>
        <v>0</v>
      </c>
      <c r="Z47" s="1" t="str">
        <f>IF(ISNA(VLOOKUP($B47,'[83]MASTER BARU'!$A:$I,7,FALSE)),0,(VLOOKUP($B47,'[83]MASTER BARU'!$A:$I,7,FALSE)))</f>
        <v>Granul Pharma</v>
      </c>
      <c r="AA47" s="228">
        <f t="shared" si="6"/>
        <v>866300</v>
      </c>
      <c r="AB47" s="228">
        <f t="shared" si="7"/>
        <v>866300</v>
      </c>
      <c r="AC47" s="228">
        <f t="shared" si="8"/>
        <v>0</v>
      </c>
      <c r="AD47" s="228">
        <f t="shared" si="9"/>
        <v>0</v>
      </c>
    </row>
    <row r="48" spans="1:30" x14ac:dyDescent="0.2">
      <c r="A48" s="8">
        <f t="shared" si="10"/>
        <v>42</v>
      </c>
      <c r="B48" s="8">
        <v>11000232</v>
      </c>
      <c r="C48" s="9" t="s">
        <v>140</v>
      </c>
      <c r="D48" s="10" t="s">
        <v>236</v>
      </c>
      <c r="E48" s="11">
        <v>1</v>
      </c>
      <c r="F48" s="11">
        <v>15000</v>
      </c>
      <c r="G48" s="11">
        <f t="shared" si="2"/>
        <v>15000</v>
      </c>
      <c r="H48" s="10">
        <v>900</v>
      </c>
      <c r="I48" s="11">
        <v>60</v>
      </c>
      <c r="J48" s="11">
        <f>(H48*1000)/I48</f>
        <v>15000</v>
      </c>
      <c r="K48" s="11">
        <f t="shared" si="0"/>
        <v>15000</v>
      </c>
      <c r="L48" s="11">
        <f>IF(ISNA(VLOOKUP($B48,[81]Sheet1!$B:$O,14,FALSE)),0,((VLOOKUP($B48,[81]Sheet1!$B:$O,14,FALSE))))</f>
        <v>3968</v>
      </c>
      <c r="M48" s="18" t="s">
        <v>252</v>
      </c>
      <c r="N48" s="19">
        <f>IF(ISNA(VLOOKUP($B48,[82]Rekap!$B:$F,4,FALSE)),0,((VLOOKUP($B48,[82]Rekap!$B:$F,4,FALSE))))</f>
        <v>44100</v>
      </c>
      <c r="O48" s="19">
        <f t="shared" si="12"/>
        <v>3</v>
      </c>
      <c r="P48" s="19">
        <f>IF(ISNA(VLOOKUP($B48,[82]Rekap!$B:$F,5,FALSE)),0,((VLOOKUP($B48,[82]Rekap!$B:$F,5,FALSE))))</f>
        <v>174988800</v>
      </c>
      <c r="Q48" s="31">
        <f>IF(ISNA(VLOOKUP($B48,[82]Rekap!$B:$L,6,FALSE)),0,((VLOOKUP($B48,[82]Rekap!$B:$L,6,FALSE))))</f>
        <v>0</v>
      </c>
      <c r="R48" s="31">
        <f t="shared" si="3"/>
        <v>0</v>
      </c>
      <c r="S48" s="31">
        <f>IF(ISNA(VLOOKUP($B48,[82]Rekap!$B:$L,9,FALSE)),0,((VLOOKUP($B48,[82]Rekap!$B:$L,9,FALSE))))</f>
        <v>0</v>
      </c>
      <c r="T48" s="32">
        <f>IF(ISNA(VLOOKUP($B48,[82]Rekap!$B:$L,7,FALSE)),0,((VLOOKUP($B48,[82]Rekap!$B:$L,7,FALSE))))</f>
        <v>0</v>
      </c>
      <c r="U48" s="32">
        <f t="shared" si="4"/>
        <v>0</v>
      </c>
      <c r="V48" s="32">
        <f>IF(ISNA(VLOOKUP($B48,[82]Rekap!$B:$L,10,FALSE)),0,((VLOOKUP($B48,[82]Rekap!$B:$L,10,FALSE))))</f>
        <v>0</v>
      </c>
      <c r="W48" s="33">
        <f>IF(ISNA(VLOOKUP($B48,[82]Rekap!$B:$L,8,FALSE)),0,((VLOOKUP($B48,[82]Rekap!$B:$L,8,FALSE))))</f>
        <v>44100</v>
      </c>
      <c r="X48" s="33">
        <f t="shared" si="5"/>
        <v>3</v>
      </c>
      <c r="Y48" s="33">
        <f>IF(ISNA(VLOOKUP($B48,[82]Rekap!$B:$L,11,FALSE)),0,((VLOOKUP($B48,[82]Rekap!$B:$L,11,FALSE))))</f>
        <v>174988800</v>
      </c>
      <c r="Z48" s="1" t="str">
        <f>IF(ISNA(VLOOKUP($B48,'[83]MASTER BARU'!$A:$I,7,FALSE)),0,(VLOOKUP($B48,'[83]MASTER BARU'!$A:$I,7,FALSE)))</f>
        <v>Cairan Pharma</v>
      </c>
      <c r="AA48" s="228">
        <f t="shared" si="6"/>
        <v>44100</v>
      </c>
      <c r="AB48" s="228">
        <f t="shared" si="7"/>
        <v>0</v>
      </c>
      <c r="AC48" s="228">
        <f t="shared" si="8"/>
        <v>0</v>
      </c>
      <c r="AD48" s="228">
        <f t="shared" si="9"/>
        <v>44100</v>
      </c>
    </row>
    <row r="49" spans="1:30" x14ac:dyDescent="0.2">
      <c r="A49" s="8">
        <f t="shared" si="10"/>
        <v>43</v>
      </c>
      <c r="B49" s="8">
        <v>11000233</v>
      </c>
      <c r="C49" s="9" t="s">
        <v>142</v>
      </c>
      <c r="D49" s="10" t="s">
        <v>236</v>
      </c>
      <c r="E49" s="11">
        <v>100</v>
      </c>
      <c r="F49" s="11">
        <v>2400000</v>
      </c>
      <c r="G49" s="11">
        <f t="shared" si="2"/>
        <v>24000</v>
      </c>
      <c r="H49" s="12">
        <v>300</v>
      </c>
      <c r="I49" s="12">
        <v>125</v>
      </c>
      <c r="J49" s="21">
        <f t="shared" ref="J49:J60" si="13">(H49*1000000)/I49</f>
        <v>2400000</v>
      </c>
      <c r="K49" s="21">
        <f t="shared" si="0"/>
        <v>24000</v>
      </c>
      <c r="L49" s="11">
        <f>IF(ISNA(VLOOKUP($B49,[81]Sheet1!$B:$O,14,FALSE)),0,((VLOOKUP($B49,[81]Sheet1!$B:$O,14,FALSE))))</f>
        <v>11967</v>
      </c>
      <c r="M49" s="20" t="s">
        <v>56</v>
      </c>
      <c r="N49" s="19">
        <f>IF(ISNA(VLOOKUP($B49,[82]Rekap!$B:$F,4,FALSE)),0,((VLOOKUP($B49,[82]Rekap!$B:$F,4,FALSE))))</f>
        <v>0</v>
      </c>
      <c r="O49" s="19">
        <f t="shared" si="12"/>
        <v>0</v>
      </c>
      <c r="P49" s="19">
        <f>IF(ISNA(VLOOKUP($B49,[82]Rekap!$B:$F,5,FALSE)),0,((VLOOKUP($B49,[82]Rekap!$B:$F,5,FALSE))))</f>
        <v>0</v>
      </c>
      <c r="Q49" s="31">
        <f>IF(ISNA(VLOOKUP($B49,[82]Rekap!$B:$L,6,FALSE)),0,((VLOOKUP($B49,[82]Rekap!$B:$L,6,FALSE))))</f>
        <v>0</v>
      </c>
      <c r="R49" s="31">
        <f t="shared" si="3"/>
        <v>0</v>
      </c>
      <c r="S49" s="31">
        <f>IF(ISNA(VLOOKUP($B49,[82]Rekap!$B:$L,9,FALSE)),0,((VLOOKUP($B49,[82]Rekap!$B:$L,9,FALSE))))</f>
        <v>0</v>
      </c>
      <c r="T49" s="32">
        <f>IF(ISNA(VLOOKUP($B49,[82]Rekap!$B:$L,7,FALSE)),0,((VLOOKUP($B49,[82]Rekap!$B:$L,7,FALSE))))</f>
        <v>0</v>
      </c>
      <c r="U49" s="32">
        <f t="shared" si="4"/>
        <v>0</v>
      </c>
      <c r="V49" s="32">
        <f>IF(ISNA(VLOOKUP($B49,[82]Rekap!$B:$L,10,FALSE)),0,((VLOOKUP($B49,[82]Rekap!$B:$L,10,FALSE))))</f>
        <v>0</v>
      </c>
      <c r="W49" s="33">
        <f>IF(ISNA(VLOOKUP($B49,[82]Rekap!$B:$L,8,FALSE)),0,((VLOOKUP($B49,[82]Rekap!$B:$L,8,FALSE))))</f>
        <v>0</v>
      </c>
      <c r="X49" s="33">
        <f t="shared" si="5"/>
        <v>0</v>
      </c>
      <c r="Y49" s="33">
        <f>IF(ISNA(VLOOKUP($B49,[82]Rekap!$B:$L,11,FALSE)),0,((VLOOKUP($B49,[82]Rekap!$B:$L,11,FALSE))))</f>
        <v>0</v>
      </c>
      <c r="Z49" s="1" t="str">
        <f>IF(ISNA(VLOOKUP($B49,'[83]MASTER BARU'!$A:$I,7,FALSE)),0,(VLOOKUP($B49,'[83]MASTER BARU'!$A:$I,7,FALSE)))</f>
        <v>Tablet Plain Pharma</v>
      </c>
      <c r="AA49" s="228">
        <f t="shared" si="6"/>
        <v>0</v>
      </c>
      <c r="AB49" s="228">
        <f t="shared" si="7"/>
        <v>0</v>
      </c>
      <c r="AC49" s="228">
        <f t="shared" si="8"/>
        <v>0</v>
      </c>
      <c r="AD49" s="228">
        <f t="shared" si="9"/>
        <v>0</v>
      </c>
    </row>
    <row r="50" spans="1:30" x14ac:dyDescent="0.2">
      <c r="A50" s="8">
        <f t="shared" si="10"/>
        <v>44</v>
      </c>
      <c r="B50" s="8">
        <v>11000241</v>
      </c>
      <c r="C50" s="10" t="s">
        <v>144</v>
      </c>
      <c r="D50" s="10" t="s">
        <v>236</v>
      </c>
      <c r="E50" s="11">
        <v>100</v>
      </c>
      <c r="F50" s="11">
        <v>2000000</v>
      </c>
      <c r="G50" s="11">
        <f t="shared" si="2"/>
        <v>20000</v>
      </c>
      <c r="H50" s="10">
        <v>300</v>
      </c>
      <c r="I50" s="10">
        <v>150</v>
      </c>
      <c r="J50" s="11">
        <f t="shared" si="13"/>
        <v>2000000</v>
      </c>
      <c r="K50" s="11">
        <f t="shared" si="0"/>
        <v>20000</v>
      </c>
      <c r="L50" s="11">
        <f>IF(ISNA(VLOOKUP($B50,[81]Sheet1!$B:$O,14,FALSE)),0,((VLOOKUP($B50,[81]Sheet1!$B:$O,14,FALSE))))</f>
        <v>11434</v>
      </c>
      <c r="M50" s="20" t="s">
        <v>56</v>
      </c>
      <c r="N50" s="19">
        <f>IF(ISNA(VLOOKUP($B50,[82]Rekap!$B:$F,4,FALSE)),0,((VLOOKUP($B50,[82]Rekap!$B:$F,4,FALSE))))</f>
        <v>0</v>
      </c>
      <c r="O50" s="19">
        <f t="shared" si="12"/>
        <v>0</v>
      </c>
      <c r="P50" s="19">
        <f>IF(ISNA(VLOOKUP($B50,[82]Rekap!$B:$F,5,FALSE)),0,((VLOOKUP($B50,[82]Rekap!$B:$F,5,FALSE))))</f>
        <v>0</v>
      </c>
      <c r="Q50" s="31">
        <f>IF(ISNA(VLOOKUP($B50,[82]Rekap!$B:$L,6,FALSE)),0,((VLOOKUP($B50,[82]Rekap!$B:$L,6,FALSE))))</f>
        <v>0</v>
      </c>
      <c r="R50" s="31">
        <f t="shared" si="3"/>
        <v>0</v>
      </c>
      <c r="S50" s="31">
        <f>IF(ISNA(VLOOKUP($B50,[82]Rekap!$B:$L,9,FALSE)),0,((VLOOKUP($B50,[82]Rekap!$B:$L,9,FALSE))))</f>
        <v>0</v>
      </c>
      <c r="T50" s="32">
        <f>IF(ISNA(VLOOKUP($B50,[82]Rekap!$B:$L,7,FALSE)),0,((VLOOKUP($B50,[82]Rekap!$B:$L,7,FALSE))))</f>
        <v>0</v>
      </c>
      <c r="U50" s="32">
        <f t="shared" si="4"/>
        <v>0</v>
      </c>
      <c r="V50" s="32">
        <f>IF(ISNA(VLOOKUP($B50,[82]Rekap!$B:$L,10,FALSE)),0,((VLOOKUP($B50,[82]Rekap!$B:$L,10,FALSE))))</f>
        <v>0</v>
      </c>
      <c r="W50" s="33">
        <f>IF(ISNA(VLOOKUP($B50,[82]Rekap!$B:$L,8,FALSE)),0,((VLOOKUP($B50,[82]Rekap!$B:$L,8,FALSE))))</f>
        <v>0</v>
      </c>
      <c r="X50" s="33">
        <f t="shared" si="5"/>
        <v>0</v>
      </c>
      <c r="Y50" s="33">
        <f>IF(ISNA(VLOOKUP($B50,[82]Rekap!$B:$L,11,FALSE)),0,((VLOOKUP($B50,[82]Rekap!$B:$L,11,FALSE))))</f>
        <v>0</v>
      </c>
      <c r="Z50" s="1" t="str">
        <f>IF(ISNA(VLOOKUP($B50,'[83]MASTER BARU'!$A:$I,7,FALSE)),0,(VLOOKUP($B50,'[83]MASTER BARU'!$A:$I,7,FALSE)))</f>
        <v>Tablet Plain Pharma</v>
      </c>
      <c r="AA50" s="228">
        <f t="shared" si="6"/>
        <v>0</v>
      </c>
      <c r="AB50" s="228">
        <f t="shared" si="7"/>
        <v>0</v>
      </c>
      <c r="AC50" s="228">
        <f t="shared" si="8"/>
        <v>0</v>
      </c>
      <c r="AD50" s="228">
        <f t="shared" si="9"/>
        <v>0</v>
      </c>
    </row>
    <row r="51" spans="1:30" x14ac:dyDescent="0.2">
      <c r="A51" s="8">
        <f t="shared" si="10"/>
        <v>45</v>
      </c>
      <c r="B51" s="8">
        <v>11000243</v>
      </c>
      <c r="C51" s="10" t="s">
        <v>146</v>
      </c>
      <c r="D51" s="10" t="s">
        <v>236</v>
      </c>
      <c r="E51" s="11">
        <v>100</v>
      </c>
      <c r="F51" s="11">
        <v>1200000</v>
      </c>
      <c r="G51" s="11">
        <f t="shared" si="2"/>
        <v>12000</v>
      </c>
      <c r="H51" s="10">
        <v>280</v>
      </c>
      <c r="I51" s="10">
        <v>250</v>
      </c>
      <c r="J51" s="11">
        <f t="shared" si="13"/>
        <v>1120000</v>
      </c>
      <c r="K51" s="11">
        <f t="shared" si="0"/>
        <v>11200</v>
      </c>
      <c r="L51" s="11">
        <f>IF(ISNA(VLOOKUP($B51,[81]Sheet1!$B:$O,14,FALSE)),0,((VLOOKUP($B51,[81]Sheet1!$B:$O,14,FALSE))))</f>
        <v>14176</v>
      </c>
      <c r="M51" s="18" t="s">
        <v>56</v>
      </c>
      <c r="N51" s="19">
        <f>IF(ISNA(VLOOKUP($B51,[82]Rekap!$B:$F,4,FALSE)),0,((VLOOKUP($B51,[82]Rekap!$B:$F,4,FALSE))))</f>
        <v>307328</v>
      </c>
      <c r="O51" s="19">
        <f t="shared" si="12"/>
        <v>28</v>
      </c>
      <c r="P51" s="19">
        <f>IF(ISNA(VLOOKUP($B51,[82]Rekap!$B:$F,5,FALSE)),0,((VLOOKUP($B51,[82]Rekap!$B:$F,5,FALSE))))</f>
        <v>4356681728</v>
      </c>
      <c r="Q51" s="31">
        <f>IF(ISNA(VLOOKUP($B51,[82]Rekap!$B:$L,6,FALSE)),0,((VLOOKUP($B51,[82]Rekap!$B:$L,6,FALSE))))</f>
        <v>134848</v>
      </c>
      <c r="R51" s="31">
        <f t="shared" si="3"/>
        <v>12.285714285714286</v>
      </c>
      <c r="S51" s="31">
        <f>IF(ISNA(VLOOKUP($B51,[82]Rekap!$B:$L,9,FALSE)),0,((VLOOKUP($B51,[82]Rekap!$B:$L,9,FALSE))))</f>
        <v>1911605248</v>
      </c>
      <c r="T51" s="32">
        <f>IF(ISNA(VLOOKUP($B51,[82]Rekap!$B:$L,7,FALSE)),0,((VLOOKUP($B51,[82]Rekap!$B:$L,7,FALSE))))</f>
        <v>113680</v>
      </c>
      <c r="U51" s="32">
        <f t="shared" si="4"/>
        <v>10.357142857142858</v>
      </c>
      <c r="V51" s="32">
        <f>IF(ISNA(VLOOKUP($B51,[82]Rekap!$B:$L,10,FALSE)),0,((VLOOKUP($B51,[82]Rekap!$B:$L,10,FALSE))))</f>
        <v>1611527680</v>
      </c>
      <c r="W51" s="33">
        <f>IF(ISNA(VLOOKUP($B51,[82]Rekap!$B:$L,8,FALSE)),0,((VLOOKUP($B51,[82]Rekap!$B:$L,8,FALSE))))</f>
        <v>58800</v>
      </c>
      <c r="X51" s="33">
        <f t="shared" si="5"/>
        <v>5.3571428571428568</v>
      </c>
      <c r="Y51" s="33">
        <f>IF(ISNA(VLOOKUP($B51,[82]Rekap!$B:$L,11,FALSE)),0,((VLOOKUP($B51,[82]Rekap!$B:$L,11,FALSE))))</f>
        <v>833548800</v>
      </c>
      <c r="Z51" s="1" t="str">
        <f>IF(ISNA(VLOOKUP($B51,'[83]MASTER BARU'!$A:$I,7,FALSE)),0,(VLOOKUP($B51,'[83]MASTER BARU'!$A:$I,7,FALSE)))</f>
        <v>Tablet Plain Pharma</v>
      </c>
      <c r="AA51" s="228">
        <f t="shared" si="6"/>
        <v>30732800</v>
      </c>
      <c r="AB51" s="228">
        <f t="shared" si="7"/>
        <v>13484800</v>
      </c>
      <c r="AC51" s="228">
        <f t="shared" si="8"/>
        <v>11368000</v>
      </c>
      <c r="AD51" s="228">
        <f t="shared" si="9"/>
        <v>5880000</v>
      </c>
    </row>
    <row r="52" spans="1:30" x14ac:dyDescent="0.2">
      <c r="A52" s="8">
        <f t="shared" si="10"/>
        <v>46</v>
      </c>
      <c r="B52" s="8">
        <v>11000248</v>
      </c>
      <c r="C52" s="10" t="s">
        <v>376</v>
      </c>
      <c r="D52" s="10" t="s">
        <v>236</v>
      </c>
      <c r="E52" s="11">
        <v>100</v>
      </c>
      <c r="F52" s="11">
        <v>450000</v>
      </c>
      <c r="G52" s="11">
        <f t="shared" si="2"/>
        <v>4500</v>
      </c>
      <c r="H52" s="12">
        <v>252</v>
      </c>
      <c r="I52" s="12">
        <v>560</v>
      </c>
      <c r="J52" s="21">
        <f t="shared" si="13"/>
        <v>450000</v>
      </c>
      <c r="K52" s="21">
        <f t="shared" si="0"/>
        <v>4500</v>
      </c>
      <c r="L52" s="11">
        <f>IF(ISNA(VLOOKUP($B52,[81]Sheet1!$B:$O,14,FALSE)),0,((VLOOKUP($B52,[81]Sheet1!$B:$O,14,FALSE))))</f>
        <v>40043</v>
      </c>
      <c r="M52" s="18" t="s">
        <v>56</v>
      </c>
      <c r="N52" s="19">
        <f>IF(ISNA(VLOOKUP($B52,[82]Rekap!$B:$F,4,FALSE)),0,((VLOOKUP($B52,[82]Rekap!$B:$F,4,FALSE))))</f>
        <v>13230</v>
      </c>
      <c r="O52" s="19">
        <f t="shared" si="12"/>
        <v>3</v>
      </c>
      <c r="P52" s="19">
        <f>IF(ISNA(VLOOKUP($B52,[82]Rekap!$B:$F,5,FALSE)),0,((VLOOKUP($B52,[82]Rekap!$B:$F,5,FALSE))))</f>
        <v>529768890</v>
      </c>
      <c r="Q52" s="31">
        <f>IF(ISNA(VLOOKUP($B52,[82]Rekap!$B:$L,6,FALSE)),0,((VLOOKUP($B52,[82]Rekap!$B:$L,6,FALSE))))</f>
        <v>8820</v>
      </c>
      <c r="R52" s="31">
        <f t="shared" si="3"/>
        <v>2</v>
      </c>
      <c r="S52" s="31">
        <f>IF(ISNA(VLOOKUP($B52,[82]Rekap!$B:$L,9,FALSE)),0,((VLOOKUP($B52,[82]Rekap!$B:$L,9,FALSE))))</f>
        <v>353179260</v>
      </c>
      <c r="T52" s="32">
        <f>IF(ISNA(VLOOKUP($B52,[82]Rekap!$B:$L,7,FALSE)),0,((VLOOKUP($B52,[82]Rekap!$B:$L,7,FALSE))))</f>
        <v>0</v>
      </c>
      <c r="U52" s="32">
        <f t="shared" si="4"/>
        <v>0</v>
      </c>
      <c r="V52" s="32">
        <f>IF(ISNA(VLOOKUP($B52,[82]Rekap!$B:$L,10,FALSE)),0,((VLOOKUP($B52,[82]Rekap!$B:$L,10,FALSE))))</f>
        <v>0</v>
      </c>
      <c r="W52" s="33">
        <f>IF(ISNA(VLOOKUP($B52,[82]Rekap!$B:$L,8,FALSE)),0,((VLOOKUP($B52,[82]Rekap!$B:$L,8,FALSE))))</f>
        <v>4410</v>
      </c>
      <c r="X52" s="33">
        <f t="shared" si="5"/>
        <v>1</v>
      </c>
      <c r="Y52" s="33">
        <f>IF(ISNA(VLOOKUP($B52,[82]Rekap!$B:$L,11,FALSE)),0,((VLOOKUP($B52,[82]Rekap!$B:$L,11,FALSE))))</f>
        <v>176589630</v>
      </c>
      <c r="Z52" s="1" t="str">
        <f>IF(ISNA(VLOOKUP($B52,'[83]MASTER BARU'!$A:$I,7,FALSE)),0,(VLOOKUP($B52,'[83]MASTER BARU'!$A:$I,7,FALSE)))</f>
        <v>Tablet Plain Pharma</v>
      </c>
      <c r="AA52" s="228">
        <f t="shared" si="6"/>
        <v>1323000</v>
      </c>
      <c r="AB52" s="228">
        <f t="shared" si="7"/>
        <v>882000</v>
      </c>
      <c r="AC52" s="228">
        <f t="shared" si="8"/>
        <v>0</v>
      </c>
      <c r="AD52" s="228">
        <f t="shared" si="9"/>
        <v>441000</v>
      </c>
    </row>
    <row r="53" spans="1:30" x14ac:dyDescent="0.2">
      <c r="A53" s="8">
        <f t="shared" si="10"/>
        <v>47</v>
      </c>
      <c r="B53" s="8">
        <v>11000251</v>
      </c>
      <c r="C53" s="10" t="s">
        <v>152</v>
      </c>
      <c r="D53" s="10" t="s">
        <v>236</v>
      </c>
      <c r="E53" s="11">
        <v>100</v>
      </c>
      <c r="F53" s="11">
        <v>500000</v>
      </c>
      <c r="G53" s="11">
        <f t="shared" si="2"/>
        <v>5000</v>
      </c>
      <c r="H53" s="12">
        <v>350</v>
      </c>
      <c r="I53" s="12">
        <v>700</v>
      </c>
      <c r="J53" s="21">
        <f t="shared" si="13"/>
        <v>500000</v>
      </c>
      <c r="K53" s="21">
        <f t="shared" si="0"/>
        <v>5000</v>
      </c>
      <c r="L53" s="11">
        <f>IF(ISNA(VLOOKUP($B53,[81]Sheet1!$B:$O,14,FALSE)),0,((VLOOKUP($B53,[81]Sheet1!$B:$O,14,FALSE))))</f>
        <v>29386</v>
      </c>
      <c r="M53" s="20" t="s">
        <v>56</v>
      </c>
      <c r="N53" s="19">
        <f>IF(ISNA(VLOOKUP($B53,[82]Rekap!$B:$F,4,FALSE)),0,((VLOOKUP($B53,[82]Rekap!$B:$F,4,FALSE))))</f>
        <v>9800</v>
      </c>
      <c r="O53" s="19">
        <f t="shared" si="12"/>
        <v>2</v>
      </c>
      <c r="P53" s="19">
        <f>IF(ISNA(VLOOKUP($B53,[82]Rekap!$B:$F,5,FALSE)),0,((VLOOKUP($B53,[82]Rekap!$B:$F,5,FALSE))))</f>
        <v>287982800</v>
      </c>
      <c r="Q53" s="31">
        <f>IF(ISNA(VLOOKUP($B53,[82]Rekap!$B:$L,6,FALSE)),0,((VLOOKUP($B53,[82]Rekap!$B:$L,6,FALSE))))</f>
        <v>4900</v>
      </c>
      <c r="R53" s="31">
        <f t="shared" si="3"/>
        <v>1</v>
      </c>
      <c r="S53" s="31">
        <f>IF(ISNA(VLOOKUP($B53,[82]Rekap!$B:$L,9,FALSE)),0,((VLOOKUP($B53,[82]Rekap!$B:$L,9,FALSE))))</f>
        <v>143991400</v>
      </c>
      <c r="T53" s="32">
        <f>IF(ISNA(VLOOKUP($B53,[82]Rekap!$B:$L,7,FALSE)),0,((VLOOKUP($B53,[82]Rekap!$B:$L,7,FALSE))))</f>
        <v>4900</v>
      </c>
      <c r="U53" s="32">
        <f t="shared" si="4"/>
        <v>1</v>
      </c>
      <c r="V53" s="32">
        <f>IF(ISNA(VLOOKUP($B53,[82]Rekap!$B:$L,10,FALSE)),0,((VLOOKUP($B53,[82]Rekap!$B:$L,10,FALSE))))</f>
        <v>143991400</v>
      </c>
      <c r="W53" s="33">
        <f>IF(ISNA(VLOOKUP($B53,[82]Rekap!$B:$L,8,FALSE)),0,((VLOOKUP($B53,[82]Rekap!$B:$L,8,FALSE))))</f>
        <v>0</v>
      </c>
      <c r="X53" s="33">
        <f t="shared" si="5"/>
        <v>0</v>
      </c>
      <c r="Y53" s="33">
        <f>IF(ISNA(VLOOKUP($B53,[82]Rekap!$B:$L,11,FALSE)),0,((VLOOKUP($B53,[82]Rekap!$B:$L,11,FALSE))))</f>
        <v>0</v>
      </c>
      <c r="Z53" s="1" t="str">
        <f>IF(ISNA(VLOOKUP($B53,'[83]MASTER BARU'!$A:$I,7,FALSE)),0,(VLOOKUP($B53,'[83]MASTER BARU'!$A:$I,7,FALSE)))</f>
        <v>Tablet Plain Pharma</v>
      </c>
      <c r="AA53" s="228">
        <f t="shared" si="6"/>
        <v>980000</v>
      </c>
      <c r="AB53" s="228">
        <f t="shared" si="7"/>
        <v>490000</v>
      </c>
      <c r="AC53" s="228">
        <f t="shared" si="8"/>
        <v>490000</v>
      </c>
      <c r="AD53" s="228">
        <f t="shared" si="9"/>
        <v>0</v>
      </c>
    </row>
    <row r="54" spans="1:30" x14ac:dyDescent="0.2">
      <c r="A54" s="8">
        <f t="shared" si="10"/>
        <v>48</v>
      </c>
      <c r="B54" s="8">
        <v>11000253</v>
      </c>
      <c r="C54" s="10" t="s">
        <v>382</v>
      </c>
      <c r="D54" s="10" t="s">
        <v>236</v>
      </c>
      <c r="E54" s="11">
        <v>60</v>
      </c>
      <c r="F54" s="11">
        <v>1200000</v>
      </c>
      <c r="G54" s="11">
        <f t="shared" si="2"/>
        <v>20000</v>
      </c>
      <c r="H54" s="12">
        <v>318</v>
      </c>
      <c r="I54" s="12">
        <v>265</v>
      </c>
      <c r="J54" s="21">
        <f t="shared" si="13"/>
        <v>1200000</v>
      </c>
      <c r="K54" s="21">
        <f t="shared" si="0"/>
        <v>20000</v>
      </c>
      <c r="L54" s="11">
        <f>IF(ISNA(VLOOKUP($B54,[81]Sheet1!$B:$O,14,FALSE)),0,((VLOOKUP($B54,[81]Sheet1!$B:$O,14,FALSE))))</f>
        <v>23349</v>
      </c>
      <c r="M54" s="20" t="s">
        <v>56</v>
      </c>
      <c r="N54" s="19">
        <f>IF(ISNA(VLOOKUP($B54,[82]Rekap!$B:$F,4,FALSE)),0,((VLOOKUP($B54,[82]Rekap!$B:$F,4,FALSE))))</f>
        <v>0</v>
      </c>
      <c r="O54" s="19">
        <f t="shared" si="12"/>
        <v>0</v>
      </c>
      <c r="P54" s="19">
        <f>IF(ISNA(VLOOKUP($B54,[82]Rekap!$B:$F,5,FALSE)),0,((VLOOKUP($B54,[82]Rekap!$B:$F,5,FALSE))))</f>
        <v>0</v>
      </c>
      <c r="Q54" s="31">
        <f>IF(ISNA(VLOOKUP($B54,[82]Rekap!$B:$L,6,FALSE)),0,((VLOOKUP($B54,[82]Rekap!$B:$L,6,FALSE))))</f>
        <v>0</v>
      </c>
      <c r="R54" s="31">
        <f t="shared" si="3"/>
        <v>0</v>
      </c>
      <c r="S54" s="31">
        <f>IF(ISNA(VLOOKUP($B54,[82]Rekap!$B:$L,9,FALSE)),0,((VLOOKUP($B54,[82]Rekap!$B:$L,9,FALSE))))</f>
        <v>0</v>
      </c>
      <c r="T54" s="32">
        <f>IF(ISNA(VLOOKUP($B54,[82]Rekap!$B:$L,7,FALSE)),0,((VLOOKUP($B54,[82]Rekap!$B:$L,7,FALSE))))</f>
        <v>0</v>
      </c>
      <c r="U54" s="32">
        <f t="shared" si="4"/>
        <v>0</v>
      </c>
      <c r="V54" s="32">
        <f>IF(ISNA(VLOOKUP($B54,[82]Rekap!$B:$L,10,FALSE)),0,((VLOOKUP($B54,[82]Rekap!$B:$L,10,FALSE))))</f>
        <v>0</v>
      </c>
      <c r="W54" s="33">
        <f>IF(ISNA(VLOOKUP($B54,[82]Rekap!$B:$L,8,FALSE)),0,((VLOOKUP($B54,[82]Rekap!$B:$L,8,FALSE))))</f>
        <v>0</v>
      </c>
      <c r="X54" s="33">
        <f t="shared" si="5"/>
        <v>0</v>
      </c>
      <c r="Y54" s="33">
        <f>IF(ISNA(VLOOKUP($B54,[82]Rekap!$B:$L,11,FALSE)),0,((VLOOKUP($B54,[82]Rekap!$B:$L,11,FALSE))))</f>
        <v>0</v>
      </c>
      <c r="Z54" s="1" t="str">
        <f>IF(ISNA(VLOOKUP($B54,'[83]MASTER BARU'!$A:$I,7,FALSE)),0,(VLOOKUP($B54,'[83]MASTER BARU'!$A:$I,7,FALSE)))</f>
        <v>Tablet Salut Pharma</v>
      </c>
      <c r="AA54" s="228">
        <f t="shared" si="6"/>
        <v>0</v>
      </c>
      <c r="AB54" s="228">
        <f t="shared" si="7"/>
        <v>0</v>
      </c>
      <c r="AC54" s="228">
        <f t="shared" si="8"/>
        <v>0</v>
      </c>
      <c r="AD54" s="228">
        <f t="shared" si="9"/>
        <v>0</v>
      </c>
    </row>
    <row r="55" spans="1:30" x14ac:dyDescent="0.2">
      <c r="A55" s="8">
        <f t="shared" si="10"/>
        <v>49</v>
      </c>
      <c r="B55" s="8">
        <v>11000256</v>
      </c>
      <c r="C55" s="10" t="s">
        <v>383</v>
      </c>
      <c r="D55" s="10" t="s">
        <v>236</v>
      </c>
      <c r="E55" s="11">
        <v>30</v>
      </c>
      <c r="F55" s="11">
        <v>600000</v>
      </c>
      <c r="G55" s="11">
        <f t="shared" si="2"/>
        <v>20000</v>
      </c>
      <c r="H55" s="12">
        <v>150</v>
      </c>
      <c r="I55" s="12">
        <v>250</v>
      </c>
      <c r="J55" s="21">
        <f t="shared" si="13"/>
        <v>600000</v>
      </c>
      <c r="K55" s="21">
        <f t="shared" si="0"/>
        <v>20000</v>
      </c>
      <c r="L55" s="11">
        <f>IF(ISNA(VLOOKUP($B55,[81]Sheet1!$B:$O,14,FALSE)),0,((VLOOKUP($B55,[81]Sheet1!$B:$O,14,FALSE))))</f>
        <v>11088</v>
      </c>
      <c r="M55" s="20" t="s">
        <v>56</v>
      </c>
      <c r="N55" s="19">
        <f>IF(ISNA(VLOOKUP($B55,[82]Rekap!$B:$F,4,FALSE)),0,((VLOOKUP($B55,[82]Rekap!$B:$F,4,FALSE))))</f>
        <v>0</v>
      </c>
      <c r="O55" s="19">
        <f t="shared" si="12"/>
        <v>0</v>
      </c>
      <c r="P55" s="19">
        <f>IF(ISNA(VLOOKUP($B55,[82]Rekap!$B:$F,5,FALSE)),0,((VLOOKUP($B55,[82]Rekap!$B:$F,5,FALSE))))</f>
        <v>0</v>
      </c>
      <c r="Q55" s="31">
        <f>IF(ISNA(VLOOKUP($B55,[82]Rekap!$B:$L,6,FALSE)),0,((VLOOKUP($B55,[82]Rekap!$B:$L,6,FALSE))))</f>
        <v>0</v>
      </c>
      <c r="R55" s="31">
        <f t="shared" si="3"/>
        <v>0</v>
      </c>
      <c r="S55" s="31">
        <f>IF(ISNA(VLOOKUP($B55,[82]Rekap!$B:$L,9,FALSE)),0,((VLOOKUP($B55,[82]Rekap!$B:$L,9,FALSE))))</f>
        <v>0</v>
      </c>
      <c r="T55" s="32">
        <f>IF(ISNA(VLOOKUP($B55,[82]Rekap!$B:$L,7,FALSE)),0,((VLOOKUP($B55,[82]Rekap!$B:$L,7,FALSE))))</f>
        <v>0</v>
      </c>
      <c r="U55" s="32">
        <f t="shared" si="4"/>
        <v>0</v>
      </c>
      <c r="V55" s="32">
        <f>IF(ISNA(VLOOKUP($B55,[82]Rekap!$B:$L,10,FALSE)),0,((VLOOKUP($B55,[82]Rekap!$B:$L,10,FALSE))))</f>
        <v>0</v>
      </c>
      <c r="W55" s="33">
        <f>IF(ISNA(VLOOKUP($B55,[82]Rekap!$B:$L,8,FALSE)),0,((VLOOKUP($B55,[82]Rekap!$B:$L,8,FALSE))))</f>
        <v>0</v>
      </c>
      <c r="X55" s="33">
        <f t="shared" si="5"/>
        <v>0</v>
      </c>
      <c r="Y55" s="33">
        <f>IF(ISNA(VLOOKUP($B55,[82]Rekap!$B:$L,11,FALSE)),0,((VLOOKUP($B55,[82]Rekap!$B:$L,11,FALSE))))</f>
        <v>0</v>
      </c>
      <c r="Z55" s="1" t="str">
        <f>IF(ISNA(VLOOKUP($B55,'[83]MASTER BARU'!$A:$I,7,FALSE)),0,(VLOOKUP($B55,'[83]MASTER BARU'!$A:$I,7,FALSE)))</f>
        <v>Tablet Salut Pharma</v>
      </c>
      <c r="AA55" s="228">
        <f t="shared" si="6"/>
        <v>0</v>
      </c>
      <c r="AB55" s="228">
        <f t="shared" si="7"/>
        <v>0</v>
      </c>
      <c r="AC55" s="228">
        <f t="shared" si="8"/>
        <v>0</v>
      </c>
      <c r="AD55" s="228">
        <f t="shared" si="9"/>
        <v>0</v>
      </c>
    </row>
    <row r="56" spans="1:30" x14ac:dyDescent="0.2">
      <c r="A56" s="8">
        <f t="shared" si="10"/>
        <v>50</v>
      </c>
      <c r="B56" s="8">
        <v>11000259</v>
      </c>
      <c r="C56" s="10" t="s">
        <v>159</v>
      </c>
      <c r="D56" s="10" t="s">
        <v>236</v>
      </c>
      <c r="E56" s="11">
        <v>100</v>
      </c>
      <c r="F56" s="11">
        <v>2400000</v>
      </c>
      <c r="G56" s="11">
        <f t="shared" si="2"/>
        <v>24000</v>
      </c>
      <c r="H56" s="10">
        <v>280</v>
      </c>
      <c r="I56" s="10">
        <v>110</v>
      </c>
      <c r="J56" s="11">
        <f t="shared" si="13"/>
        <v>2545454.5454545454</v>
      </c>
      <c r="K56" s="11">
        <f t="shared" si="0"/>
        <v>25454.545454545456</v>
      </c>
      <c r="L56" s="11">
        <f>IF(ISNA(VLOOKUP($B56,[81]Sheet1!$B:$O,14,FALSE)),0,((VLOOKUP($B56,[81]Sheet1!$B:$O,14,FALSE))))</f>
        <v>8849</v>
      </c>
      <c r="M56" s="20" t="s">
        <v>56</v>
      </c>
      <c r="N56" s="19">
        <f>IF(ISNA(VLOOKUP($B56,[82]Rekap!$B:$F,4,FALSE)),0,((VLOOKUP($B56,[82]Rekap!$B:$F,4,FALSE))))</f>
        <v>211680</v>
      </c>
      <c r="O56" s="19">
        <f t="shared" si="12"/>
        <v>8.4857142857142858</v>
      </c>
      <c r="P56" s="19">
        <f>IF(ISNA(VLOOKUP($B56,[82]Rekap!$B:$F,5,FALSE)),0,((VLOOKUP($B56,[82]Rekap!$B:$F,5,FALSE))))</f>
        <v>1873156320</v>
      </c>
      <c r="Q56" s="31">
        <f>IF(ISNA(VLOOKUP($B56,[82]Rekap!$B:$L,6,FALSE)),0,((VLOOKUP($B56,[82]Rekap!$B:$L,6,FALSE))))</f>
        <v>70560</v>
      </c>
      <c r="R56" s="31">
        <f t="shared" si="3"/>
        <v>2.8285714285714283</v>
      </c>
      <c r="S56" s="31">
        <f>IF(ISNA(VLOOKUP($B56,[82]Rekap!$B:$L,9,FALSE)),0,((VLOOKUP($B56,[82]Rekap!$B:$L,9,FALSE))))</f>
        <v>624385440</v>
      </c>
      <c r="T56" s="32">
        <f>IF(ISNA(VLOOKUP($B56,[82]Rekap!$B:$L,7,FALSE)),0,((VLOOKUP($B56,[82]Rekap!$B:$L,7,FALSE))))</f>
        <v>70560</v>
      </c>
      <c r="U56" s="32">
        <f t="shared" si="4"/>
        <v>2.8285714285714283</v>
      </c>
      <c r="V56" s="32">
        <f>IF(ISNA(VLOOKUP($B56,[82]Rekap!$B:$L,10,FALSE)),0,((VLOOKUP($B56,[82]Rekap!$B:$L,10,FALSE))))</f>
        <v>624385440</v>
      </c>
      <c r="W56" s="33">
        <f>IF(ISNA(VLOOKUP($B56,[82]Rekap!$B:$L,8,FALSE)),0,((VLOOKUP($B56,[82]Rekap!$B:$L,8,FALSE))))</f>
        <v>70560</v>
      </c>
      <c r="X56" s="33">
        <f t="shared" si="5"/>
        <v>2.8285714285714283</v>
      </c>
      <c r="Y56" s="33">
        <f>IF(ISNA(VLOOKUP($B56,[82]Rekap!$B:$L,11,FALSE)),0,((VLOOKUP($B56,[82]Rekap!$B:$L,11,FALSE))))</f>
        <v>624385440</v>
      </c>
      <c r="Z56" s="1" t="str">
        <f>IF(ISNA(VLOOKUP($B56,'[83]MASTER BARU'!$A:$I,7,FALSE)),0,(VLOOKUP($B56,'[83]MASTER BARU'!$A:$I,7,FALSE)))</f>
        <v>Tablet Plain Pharma</v>
      </c>
      <c r="AA56" s="228">
        <f t="shared" si="6"/>
        <v>21168000</v>
      </c>
      <c r="AB56" s="228">
        <f t="shared" si="7"/>
        <v>7056000</v>
      </c>
      <c r="AC56" s="228">
        <f t="shared" si="8"/>
        <v>7056000</v>
      </c>
      <c r="AD56" s="228">
        <f t="shared" si="9"/>
        <v>7056000</v>
      </c>
    </row>
    <row r="57" spans="1:30" x14ac:dyDescent="0.2">
      <c r="A57" s="8">
        <f t="shared" si="10"/>
        <v>51</v>
      </c>
      <c r="B57" s="8">
        <v>11000262</v>
      </c>
      <c r="C57" s="10" t="s">
        <v>162</v>
      </c>
      <c r="D57" s="10" t="s">
        <v>236</v>
      </c>
      <c r="E57" s="11">
        <v>100</v>
      </c>
      <c r="F57" s="11">
        <v>2400000</v>
      </c>
      <c r="G57" s="11">
        <f t="shared" si="2"/>
        <v>24000</v>
      </c>
      <c r="H57" s="12">
        <v>300</v>
      </c>
      <c r="I57" s="12">
        <v>100</v>
      </c>
      <c r="J57" s="21">
        <f t="shared" si="13"/>
        <v>3000000</v>
      </c>
      <c r="K57" s="21">
        <f t="shared" si="0"/>
        <v>30000</v>
      </c>
      <c r="L57" s="11">
        <f>IF(ISNA(VLOOKUP($B57,[81]Sheet1!$B:$O,14,FALSE)),0,((VLOOKUP($B57,[81]Sheet1!$B:$O,14,FALSE))))</f>
        <v>9274</v>
      </c>
      <c r="M57" s="18" t="s">
        <v>56</v>
      </c>
      <c r="N57" s="19">
        <f>IF(ISNA(VLOOKUP($B57,[82]Rekap!$B:$F,4,FALSE)),0,((VLOOKUP($B57,[82]Rekap!$B:$F,4,FALSE))))</f>
        <v>164640</v>
      </c>
      <c r="O57" s="19">
        <f t="shared" si="12"/>
        <v>5.6</v>
      </c>
      <c r="P57" s="19">
        <f>IF(ISNA(VLOOKUP($B57,[82]Rekap!$B:$F,5,FALSE)),0,((VLOOKUP($B57,[82]Rekap!$B:$F,5,FALSE))))</f>
        <v>1526871360</v>
      </c>
      <c r="Q57" s="31">
        <f>IF(ISNA(VLOOKUP($B57,[82]Rekap!$B:$L,6,FALSE)),0,((VLOOKUP($B57,[82]Rekap!$B:$L,6,FALSE))))</f>
        <v>117600</v>
      </c>
      <c r="R57" s="31">
        <f t="shared" si="3"/>
        <v>4</v>
      </c>
      <c r="S57" s="31">
        <f>IF(ISNA(VLOOKUP($B57,[82]Rekap!$B:$L,9,FALSE)),0,((VLOOKUP($B57,[82]Rekap!$B:$L,9,FALSE))))</f>
        <v>1090622400</v>
      </c>
      <c r="T57" s="32">
        <f>IF(ISNA(VLOOKUP($B57,[82]Rekap!$B:$L,7,FALSE)),0,((VLOOKUP($B57,[82]Rekap!$B:$L,7,FALSE))))</f>
        <v>23520</v>
      </c>
      <c r="U57" s="32">
        <f t="shared" si="4"/>
        <v>0.8</v>
      </c>
      <c r="V57" s="32">
        <f>IF(ISNA(VLOOKUP($B57,[82]Rekap!$B:$L,10,FALSE)),0,((VLOOKUP($B57,[82]Rekap!$B:$L,10,FALSE))))</f>
        <v>218124480</v>
      </c>
      <c r="W57" s="33">
        <f>IF(ISNA(VLOOKUP($B57,[82]Rekap!$B:$L,8,FALSE)),0,((VLOOKUP($B57,[82]Rekap!$B:$L,8,FALSE))))</f>
        <v>23520</v>
      </c>
      <c r="X57" s="33">
        <f t="shared" si="5"/>
        <v>0.8</v>
      </c>
      <c r="Y57" s="33">
        <f>IF(ISNA(VLOOKUP($B57,[82]Rekap!$B:$L,11,FALSE)),0,((VLOOKUP($B57,[82]Rekap!$B:$L,11,FALSE))))</f>
        <v>218124480</v>
      </c>
      <c r="Z57" s="1" t="str">
        <f>IF(ISNA(VLOOKUP($B57,'[83]MASTER BARU'!$A:$I,7,FALSE)),0,(VLOOKUP($B57,'[83]MASTER BARU'!$A:$I,7,FALSE)))</f>
        <v>Tablet Plain Pharma</v>
      </c>
      <c r="AA57" s="228">
        <f t="shared" si="6"/>
        <v>16464000</v>
      </c>
      <c r="AB57" s="228">
        <f t="shared" si="7"/>
        <v>11760000</v>
      </c>
      <c r="AC57" s="228">
        <f t="shared" si="8"/>
        <v>2352000</v>
      </c>
      <c r="AD57" s="228">
        <f t="shared" si="9"/>
        <v>2352000</v>
      </c>
    </row>
    <row r="58" spans="1:30" x14ac:dyDescent="0.2">
      <c r="A58" s="8">
        <f t="shared" si="10"/>
        <v>52</v>
      </c>
      <c r="B58" s="8">
        <v>11000264</v>
      </c>
      <c r="C58" s="10" t="s">
        <v>164</v>
      </c>
      <c r="D58" s="10" t="s">
        <v>236</v>
      </c>
      <c r="E58" s="11">
        <v>50</v>
      </c>
      <c r="F58" s="11">
        <v>1500000</v>
      </c>
      <c r="G58" s="11">
        <f t="shared" si="2"/>
        <v>30000</v>
      </c>
      <c r="H58" s="10">
        <v>300</v>
      </c>
      <c r="I58" s="10">
        <v>100</v>
      </c>
      <c r="J58" s="23">
        <f t="shared" si="13"/>
        <v>3000000</v>
      </c>
      <c r="K58" s="23">
        <f t="shared" si="0"/>
        <v>60000</v>
      </c>
      <c r="L58" s="11">
        <f>IF(ISNA(VLOOKUP($B58,[81]Sheet1!$B:$O,14,FALSE)),0,((VLOOKUP($B58,[81]Sheet1!$B:$O,14,FALSE))))</f>
        <v>7421</v>
      </c>
      <c r="M58" s="20" t="s">
        <v>56</v>
      </c>
      <c r="N58" s="19">
        <f>IF(ISNA(VLOOKUP($B58,[82]Rekap!$B:$F,4,FALSE)),0,((VLOOKUP($B58,[82]Rekap!$B:$F,4,FALSE))))</f>
        <v>176400</v>
      </c>
      <c r="O58" s="19">
        <f t="shared" si="12"/>
        <v>3</v>
      </c>
      <c r="P58" s="19">
        <f>IF(ISNA(VLOOKUP($B58,[82]Rekap!$B:$F,5,FALSE)),0,((VLOOKUP($B58,[82]Rekap!$B:$F,5,FALSE))))</f>
        <v>811263600</v>
      </c>
      <c r="Q58" s="31">
        <f>IF(ISNA(VLOOKUP($B58,[82]Rekap!$B:$L,6,FALSE)),0,((VLOOKUP($B58,[82]Rekap!$B:$L,6,FALSE))))</f>
        <v>88200</v>
      </c>
      <c r="R58" s="31">
        <f t="shared" si="3"/>
        <v>1.5</v>
      </c>
      <c r="S58" s="31">
        <f>IF(ISNA(VLOOKUP($B58,[82]Rekap!$B:$L,9,FALSE)),0,((VLOOKUP($B58,[82]Rekap!$B:$L,9,FALSE))))</f>
        <v>405631800</v>
      </c>
      <c r="T58" s="32">
        <f>IF(ISNA(VLOOKUP($B58,[82]Rekap!$B:$L,7,FALSE)),0,((VLOOKUP($B58,[82]Rekap!$B:$L,7,FALSE))))</f>
        <v>58800</v>
      </c>
      <c r="U58" s="32">
        <f t="shared" si="4"/>
        <v>1</v>
      </c>
      <c r="V58" s="32">
        <f>IF(ISNA(VLOOKUP($B58,[82]Rekap!$B:$L,10,FALSE)),0,((VLOOKUP($B58,[82]Rekap!$B:$L,10,FALSE))))</f>
        <v>270421200</v>
      </c>
      <c r="W58" s="33">
        <f>IF(ISNA(VLOOKUP($B58,[82]Rekap!$B:$L,8,FALSE)),0,((VLOOKUP($B58,[82]Rekap!$B:$L,8,FALSE))))</f>
        <v>29400</v>
      </c>
      <c r="X58" s="33">
        <f t="shared" si="5"/>
        <v>0.5</v>
      </c>
      <c r="Y58" s="33">
        <f>IF(ISNA(VLOOKUP($B58,[82]Rekap!$B:$L,11,FALSE)),0,((VLOOKUP($B58,[82]Rekap!$B:$L,11,FALSE))))</f>
        <v>135210600</v>
      </c>
      <c r="Z58" s="1" t="str">
        <f>IF(ISNA(VLOOKUP($B58,'[83]MASTER BARU'!$A:$I,7,FALSE)),0,(VLOOKUP($B58,'[83]MASTER BARU'!$A:$I,7,FALSE)))</f>
        <v>Tablet Plain Pharma</v>
      </c>
      <c r="AA58" s="228">
        <f t="shared" si="6"/>
        <v>8820000</v>
      </c>
      <c r="AB58" s="228">
        <f t="shared" si="7"/>
        <v>4410000</v>
      </c>
      <c r="AC58" s="228">
        <f t="shared" si="8"/>
        <v>2940000</v>
      </c>
      <c r="AD58" s="228">
        <f t="shared" si="9"/>
        <v>1470000</v>
      </c>
    </row>
    <row r="59" spans="1:30" x14ac:dyDescent="0.2">
      <c r="A59" s="8">
        <f t="shared" si="10"/>
        <v>53</v>
      </c>
      <c r="B59" s="8">
        <v>11000266</v>
      </c>
      <c r="C59" s="10" t="s">
        <v>166</v>
      </c>
      <c r="D59" s="10" t="s">
        <v>236</v>
      </c>
      <c r="E59" s="11">
        <v>50</v>
      </c>
      <c r="F59" s="11">
        <v>1333350</v>
      </c>
      <c r="G59" s="11">
        <f t="shared" si="2"/>
        <v>26667</v>
      </c>
      <c r="H59" s="10">
        <v>300</v>
      </c>
      <c r="I59" s="10">
        <v>200</v>
      </c>
      <c r="J59" s="23">
        <f t="shared" si="13"/>
        <v>1500000</v>
      </c>
      <c r="K59" s="23">
        <f t="shared" si="0"/>
        <v>30000</v>
      </c>
      <c r="L59" s="11">
        <f>IF(ISNA(VLOOKUP($B59,[81]Sheet1!$B:$O,14,FALSE)),0,((VLOOKUP($B59,[81]Sheet1!$B:$O,14,FALSE))))</f>
        <v>6473</v>
      </c>
      <c r="M59" s="18" t="s">
        <v>56</v>
      </c>
      <c r="N59" s="19">
        <f>IF(ISNA(VLOOKUP($B59,[82]Rekap!$B:$F,4,FALSE)),0,((VLOOKUP($B59,[82]Rekap!$B:$F,4,FALSE))))</f>
        <v>522673</v>
      </c>
      <c r="O59" s="19">
        <f t="shared" si="12"/>
        <v>17.77799319727891</v>
      </c>
      <c r="P59" s="19">
        <f>IF(ISNA(VLOOKUP($B59,[82]Rekap!$B:$F,5,FALSE)),0,((VLOOKUP($B59,[82]Rekap!$B:$F,5,FALSE))))</f>
        <v>3383262329</v>
      </c>
      <c r="Q59" s="31">
        <f>IF(ISNA(VLOOKUP($B59,[82]Rekap!$B:$L,6,FALSE)),0,((VLOOKUP($B59,[82]Rekap!$B:$L,6,FALSE))))</f>
        <v>235203</v>
      </c>
      <c r="R59" s="31">
        <f t="shared" si="3"/>
        <v>8.0001020408163264</v>
      </c>
      <c r="S59" s="31">
        <f>IF(ISNA(VLOOKUP($B59,[82]Rekap!$B:$L,9,FALSE)),0,((VLOOKUP($B59,[82]Rekap!$B:$L,9,FALSE))))</f>
        <v>1522469019</v>
      </c>
      <c r="T59" s="32">
        <f>IF(ISNA(VLOOKUP($B59,[82]Rekap!$B:$L,7,FALSE)),0,((VLOOKUP($B59,[82]Rekap!$B:$L,7,FALSE))))</f>
        <v>130668</v>
      </c>
      <c r="U59" s="32">
        <f t="shared" si="4"/>
        <v>4.4444897959183676</v>
      </c>
      <c r="V59" s="32">
        <f>IF(ISNA(VLOOKUP($B59,[82]Rekap!$B:$L,10,FALSE)),0,((VLOOKUP($B59,[82]Rekap!$B:$L,10,FALSE))))</f>
        <v>845813964</v>
      </c>
      <c r="W59" s="33">
        <f>IF(ISNA(VLOOKUP($B59,[82]Rekap!$B:$L,8,FALSE)),0,((VLOOKUP($B59,[82]Rekap!$B:$L,8,FALSE))))</f>
        <v>156802</v>
      </c>
      <c r="X59" s="33">
        <f t="shared" si="5"/>
        <v>5.3334013605442179</v>
      </c>
      <c r="Y59" s="33">
        <f>IF(ISNA(VLOOKUP($B59,[82]Rekap!$B:$L,11,FALSE)),0,((VLOOKUP($B59,[82]Rekap!$B:$L,11,FALSE))))</f>
        <v>1014979346</v>
      </c>
      <c r="Z59" s="1" t="str">
        <f>IF(ISNA(VLOOKUP($B59,'[83]MASTER BARU'!$A:$I,7,FALSE)),0,(VLOOKUP($B59,'[83]MASTER BARU'!$A:$I,7,FALSE)))</f>
        <v>Tablet Plain Pharma</v>
      </c>
      <c r="AA59" s="228">
        <f t="shared" si="6"/>
        <v>26133650</v>
      </c>
      <c r="AB59" s="228">
        <f t="shared" si="7"/>
        <v>11760150</v>
      </c>
      <c r="AC59" s="228">
        <f t="shared" si="8"/>
        <v>6533400</v>
      </c>
      <c r="AD59" s="228">
        <f t="shared" si="9"/>
        <v>7840100</v>
      </c>
    </row>
    <row r="60" spans="1:30" x14ac:dyDescent="0.2">
      <c r="A60" s="8">
        <f t="shared" si="10"/>
        <v>54</v>
      </c>
      <c r="B60" s="8">
        <v>11000268</v>
      </c>
      <c r="C60" s="10" t="s">
        <v>400</v>
      </c>
      <c r="D60" s="10" t="s">
        <v>236</v>
      </c>
      <c r="E60" s="11">
        <v>100</v>
      </c>
      <c r="F60" s="11">
        <v>240000</v>
      </c>
      <c r="G60" s="11">
        <f t="shared" si="2"/>
        <v>2400</v>
      </c>
      <c r="H60" s="12">
        <v>168</v>
      </c>
      <c r="I60" s="12">
        <v>700</v>
      </c>
      <c r="J60" s="21">
        <f t="shared" si="13"/>
        <v>240000</v>
      </c>
      <c r="K60" s="21">
        <f t="shared" si="0"/>
        <v>2400</v>
      </c>
      <c r="L60" s="11">
        <f>IF(ISNA(VLOOKUP($B60,[81]Sheet1!$B:$O,14,FALSE)),0,((VLOOKUP($B60,[81]Sheet1!$B:$O,14,FALSE))))</f>
        <v>83467</v>
      </c>
      <c r="M60" s="20" t="s">
        <v>56</v>
      </c>
      <c r="N60" s="19">
        <f>IF(ISNA(VLOOKUP($B60,[82]Rekap!$B:$F,4,FALSE)),0,((VLOOKUP($B60,[82]Rekap!$B:$F,4,FALSE))))</f>
        <v>0</v>
      </c>
      <c r="O60" s="19">
        <f t="shared" si="12"/>
        <v>0</v>
      </c>
      <c r="P60" s="19">
        <f>IF(ISNA(VLOOKUP($B60,[82]Rekap!$B:$F,5,FALSE)),0,((VLOOKUP($B60,[82]Rekap!$B:$F,5,FALSE))))</f>
        <v>0</v>
      </c>
      <c r="Q60" s="31">
        <f>IF(ISNA(VLOOKUP($B60,[82]Rekap!$B:$L,6,FALSE)),0,((VLOOKUP($B60,[82]Rekap!$B:$L,6,FALSE))))</f>
        <v>0</v>
      </c>
      <c r="R60" s="31">
        <f t="shared" si="3"/>
        <v>0</v>
      </c>
      <c r="S60" s="31">
        <f>IF(ISNA(VLOOKUP($B60,[82]Rekap!$B:$L,9,FALSE)),0,((VLOOKUP($B60,[82]Rekap!$B:$L,9,FALSE))))</f>
        <v>0</v>
      </c>
      <c r="T60" s="32">
        <f>IF(ISNA(VLOOKUP($B60,[82]Rekap!$B:$L,7,FALSE)),0,((VLOOKUP($B60,[82]Rekap!$B:$L,7,FALSE))))</f>
        <v>0</v>
      </c>
      <c r="U60" s="32">
        <f t="shared" si="4"/>
        <v>0</v>
      </c>
      <c r="V60" s="32">
        <f>IF(ISNA(VLOOKUP($B60,[82]Rekap!$B:$L,10,FALSE)),0,((VLOOKUP($B60,[82]Rekap!$B:$L,10,FALSE))))</f>
        <v>0</v>
      </c>
      <c r="W60" s="33">
        <f>IF(ISNA(VLOOKUP($B60,[82]Rekap!$B:$L,8,FALSE)),0,((VLOOKUP($B60,[82]Rekap!$B:$L,8,FALSE))))</f>
        <v>0</v>
      </c>
      <c r="X60" s="33">
        <f t="shared" si="5"/>
        <v>0</v>
      </c>
      <c r="Y60" s="33">
        <f>IF(ISNA(VLOOKUP($B60,[82]Rekap!$B:$L,11,FALSE)),0,((VLOOKUP($B60,[82]Rekap!$B:$L,11,FALSE))))</f>
        <v>0</v>
      </c>
      <c r="Z60" s="1" t="str">
        <f>IF(ISNA(VLOOKUP($B60,'[83]MASTER BARU'!$A:$I,7,FALSE)),0,(VLOOKUP($B60,'[83]MASTER BARU'!$A:$I,7,FALSE)))</f>
        <v>Tablet Plain Pharma</v>
      </c>
      <c r="AA60" s="228">
        <f t="shared" si="6"/>
        <v>0</v>
      </c>
      <c r="AB60" s="228">
        <f t="shared" si="7"/>
        <v>0</v>
      </c>
      <c r="AC60" s="228">
        <f t="shared" si="8"/>
        <v>0</v>
      </c>
      <c r="AD60" s="228">
        <f t="shared" si="9"/>
        <v>0</v>
      </c>
    </row>
    <row r="61" spans="1:30" x14ac:dyDescent="0.2">
      <c r="A61" s="8">
        <f t="shared" si="10"/>
        <v>55</v>
      </c>
      <c r="B61" s="8">
        <v>11000793</v>
      </c>
      <c r="C61" s="10" t="s">
        <v>190</v>
      </c>
      <c r="D61" s="10" t="s">
        <v>236</v>
      </c>
      <c r="E61" s="11">
        <v>100</v>
      </c>
      <c r="F61" s="11">
        <v>266600</v>
      </c>
      <c r="G61" s="11">
        <f t="shared" si="2"/>
        <v>2666</v>
      </c>
      <c r="H61" s="10">
        <v>280</v>
      </c>
      <c r="I61" s="10">
        <v>380</v>
      </c>
      <c r="J61" s="23">
        <f t="shared" ref="J61:J72" si="14">(H61*1000000)/I61</f>
        <v>736842.10526315786</v>
      </c>
      <c r="K61" s="23">
        <f t="shared" si="0"/>
        <v>7368.4210526315783</v>
      </c>
      <c r="L61" s="11">
        <f>IF(ISNA(VLOOKUP($B61,[81]Sheet1!$B:$O,14,FALSE)),0,((VLOOKUP($B61,[81]Sheet1!$B:$O,14,FALSE))))</f>
        <v>23100</v>
      </c>
      <c r="M61" s="20" t="s">
        <v>56</v>
      </c>
      <c r="N61" s="19">
        <f>IF(ISNA(VLOOKUP($B61,[82]Rekap!$B:$F,4,FALSE)),0,((VLOOKUP($B61,[82]Rekap!$B:$F,4,FALSE))))</f>
        <v>750404</v>
      </c>
      <c r="O61" s="19">
        <f t="shared" si="12"/>
        <v>103.91892128279885</v>
      </c>
      <c r="P61" s="19">
        <f>IF(ISNA(VLOOKUP($B61,[82]Rekap!$B:$F,5,FALSE)),0,((VLOOKUP($B61,[82]Rekap!$B:$F,5,FALSE))))</f>
        <v>17334332400</v>
      </c>
      <c r="Q61" s="31">
        <f>IF(ISNA(VLOOKUP($B61,[82]Rekap!$B:$L,6,FALSE)),0,((VLOOKUP($B61,[82]Rekap!$B:$L,6,FALSE))))</f>
        <v>286236</v>
      </c>
      <c r="R61" s="31">
        <f t="shared" si="3"/>
        <v>39.639096209912537</v>
      </c>
      <c r="S61" s="31">
        <f>IF(ISNA(VLOOKUP($B61,[82]Rekap!$B:$L,9,FALSE)),0,((VLOOKUP($B61,[82]Rekap!$B:$L,9,FALSE))))</f>
        <v>6612051600</v>
      </c>
      <c r="T61" s="32">
        <f>IF(ISNA(VLOOKUP($B61,[82]Rekap!$B:$L,7,FALSE)),0,((VLOOKUP($B61,[82]Rekap!$B:$L,7,FALSE))))</f>
        <v>232084</v>
      </c>
      <c r="U61" s="32">
        <f t="shared" si="4"/>
        <v>32.139912536443155</v>
      </c>
      <c r="V61" s="32">
        <f>IF(ISNA(VLOOKUP($B61,[82]Rekap!$B:$L,10,FALSE)),0,((VLOOKUP($B61,[82]Rekap!$B:$L,10,FALSE))))</f>
        <v>5361140400</v>
      </c>
      <c r="W61" s="33">
        <f>IF(ISNA(VLOOKUP($B61,[82]Rekap!$B:$L,8,FALSE)),0,((VLOOKUP($B61,[82]Rekap!$B:$L,8,FALSE))))</f>
        <v>232084</v>
      </c>
      <c r="X61" s="33">
        <f t="shared" si="5"/>
        <v>32.139912536443155</v>
      </c>
      <c r="Y61" s="33">
        <f>IF(ISNA(VLOOKUP($B61,[82]Rekap!$B:$L,11,FALSE)),0,((VLOOKUP($B61,[82]Rekap!$B:$L,11,FALSE))))</f>
        <v>5361140400</v>
      </c>
      <c r="Z61" s="1" t="str">
        <f>IF(ISNA(VLOOKUP($B61,'[83]MASTER BARU'!$A:$I,7,FALSE)),0,(VLOOKUP($B61,'[83]MASTER BARU'!$A:$I,7,FALSE)))</f>
        <v>Tablet Salut Pharma</v>
      </c>
      <c r="AA61" s="228">
        <f t="shared" si="6"/>
        <v>75040400</v>
      </c>
      <c r="AB61" s="228">
        <f t="shared" si="7"/>
        <v>28623600</v>
      </c>
      <c r="AC61" s="228">
        <f t="shared" si="8"/>
        <v>23208400</v>
      </c>
      <c r="AD61" s="228">
        <f t="shared" si="9"/>
        <v>23208400</v>
      </c>
    </row>
    <row r="62" spans="1:30" x14ac:dyDescent="0.2">
      <c r="A62" s="8">
        <f t="shared" si="10"/>
        <v>56</v>
      </c>
      <c r="B62" s="8">
        <v>11000274</v>
      </c>
      <c r="C62" s="10" t="s">
        <v>168</v>
      </c>
      <c r="D62" s="10" t="s">
        <v>236</v>
      </c>
      <c r="E62" s="11">
        <v>100</v>
      </c>
      <c r="F62" s="11">
        <v>400000</v>
      </c>
      <c r="G62" s="11">
        <f t="shared" si="2"/>
        <v>4000</v>
      </c>
      <c r="H62" s="12">
        <v>92</v>
      </c>
      <c r="I62" s="12">
        <v>230</v>
      </c>
      <c r="J62" s="21">
        <f t="shared" si="14"/>
        <v>400000</v>
      </c>
      <c r="K62" s="21">
        <f t="shared" si="0"/>
        <v>4000</v>
      </c>
      <c r="L62" s="11">
        <f>IF(ISNA(VLOOKUP($B62,[81]Sheet1!$B:$O,14,FALSE)),0,((VLOOKUP($B62,[81]Sheet1!$B:$O,14,FALSE))))</f>
        <v>33824</v>
      </c>
      <c r="M62" s="18" t="s">
        <v>56</v>
      </c>
      <c r="N62" s="19">
        <f>IF(ISNA(VLOOKUP($B62,[82]Rekap!$B:$F,4,FALSE)),0,((VLOOKUP($B62,[82]Rekap!$B:$F,4,FALSE))))</f>
        <v>7840</v>
      </c>
      <c r="O62" s="19">
        <f t="shared" si="12"/>
        <v>2</v>
      </c>
      <c r="P62" s="19">
        <f>IF(ISNA(VLOOKUP($B62,[82]Rekap!$B:$F,5,FALSE)),0,((VLOOKUP($B62,[82]Rekap!$B:$F,5,FALSE))))</f>
        <v>265180160</v>
      </c>
      <c r="Q62" s="31">
        <f>IF(ISNA(VLOOKUP($B62,[82]Rekap!$B:$L,6,FALSE)),0,((VLOOKUP($B62,[82]Rekap!$B:$L,6,FALSE))))</f>
        <v>7840</v>
      </c>
      <c r="R62" s="31">
        <f t="shared" si="3"/>
        <v>2</v>
      </c>
      <c r="S62" s="31">
        <f>IF(ISNA(VLOOKUP($B62,[82]Rekap!$B:$L,9,FALSE)),0,((VLOOKUP($B62,[82]Rekap!$B:$L,9,FALSE))))</f>
        <v>265180160</v>
      </c>
      <c r="T62" s="32">
        <f>IF(ISNA(VLOOKUP($B62,[82]Rekap!$B:$L,7,FALSE)),0,((VLOOKUP($B62,[82]Rekap!$B:$L,7,FALSE))))</f>
        <v>0</v>
      </c>
      <c r="U62" s="32">
        <f t="shared" si="4"/>
        <v>0</v>
      </c>
      <c r="V62" s="32">
        <f>IF(ISNA(VLOOKUP($B62,[82]Rekap!$B:$L,10,FALSE)),0,((VLOOKUP($B62,[82]Rekap!$B:$L,10,FALSE))))</f>
        <v>0</v>
      </c>
      <c r="W62" s="33">
        <f>IF(ISNA(VLOOKUP($B62,[82]Rekap!$B:$L,8,FALSE)),0,((VLOOKUP($B62,[82]Rekap!$B:$L,8,FALSE))))</f>
        <v>0</v>
      </c>
      <c r="X62" s="33">
        <f t="shared" si="5"/>
        <v>0</v>
      </c>
      <c r="Y62" s="33">
        <f>IF(ISNA(VLOOKUP($B62,[82]Rekap!$B:$L,11,FALSE)),0,((VLOOKUP($B62,[82]Rekap!$B:$L,11,FALSE))))</f>
        <v>0</v>
      </c>
      <c r="Z62" s="1" t="str">
        <f>IF(ISNA(VLOOKUP($B62,'[83]MASTER BARU'!$A:$I,7,FALSE)),0,(VLOOKUP($B62,'[83]MASTER BARU'!$A:$I,7,FALSE)))</f>
        <v>Tablet Salut Pharma</v>
      </c>
      <c r="AA62" s="228">
        <f t="shared" si="6"/>
        <v>784000</v>
      </c>
      <c r="AB62" s="228">
        <f t="shared" si="7"/>
        <v>784000</v>
      </c>
      <c r="AC62" s="228">
        <f t="shared" si="8"/>
        <v>0</v>
      </c>
      <c r="AD62" s="228">
        <f t="shared" si="9"/>
        <v>0</v>
      </c>
    </row>
    <row r="63" spans="1:30" x14ac:dyDescent="0.2">
      <c r="A63" s="8">
        <f t="shared" si="10"/>
        <v>57</v>
      </c>
      <c r="B63" s="8">
        <v>11000275</v>
      </c>
      <c r="C63" s="10" t="s">
        <v>410</v>
      </c>
      <c r="D63" s="10" t="s">
        <v>236</v>
      </c>
      <c r="E63" s="11">
        <v>100</v>
      </c>
      <c r="F63" s="11">
        <v>1300000</v>
      </c>
      <c r="G63" s="11">
        <f t="shared" si="2"/>
        <v>13000</v>
      </c>
      <c r="H63" s="12">
        <v>292.5</v>
      </c>
      <c r="I63" s="21">
        <v>225</v>
      </c>
      <c r="J63" s="21">
        <f t="shared" si="14"/>
        <v>1300000</v>
      </c>
      <c r="K63" s="21">
        <f t="shared" si="0"/>
        <v>13000</v>
      </c>
      <c r="L63" s="11">
        <f>IF(ISNA(VLOOKUP($B63,[81]Sheet1!$B:$O,14,FALSE)),0,((VLOOKUP($B63,[81]Sheet1!$B:$O,14,FALSE))))</f>
        <v>16015</v>
      </c>
      <c r="M63" s="20" t="s">
        <v>56</v>
      </c>
      <c r="N63" s="19">
        <f>IF(ISNA(VLOOKUP($B63,[82]Rekap!$B:$F,4,FALSE)),0,((VLOOKUP($B63,[82]Rekap!$B:$F,4,FALSE))))</f>
        <v>12740</v>
      </c>
      <c r="O63" s="19">
        <f t="shared" si="12"/>
        <v>1</v>
      </c>
      <c r="P63" s="19">
        <f>IF(ISNA(VLOOKUP($B63,[82]Rekap!$B:$F,5,FALSE)),0,((VLOOKUP($B63,[82]Rekap!$B:$F,5,FALSE))))</f>
        <v>204031100</v>
      </c>
      <c r="Q63" s="31">
        <f>IF(ISNA(VLOOKUP($B63,[82]Rekap!$B:$L,6,FALSE)),0,((VLOOKUP($B63,[82]Rekap!$B:$L,6,FALSE))))</f>
        <v>0</v>
      </c>
      <c r="R63" s="31">
        <f t="shared" si="3"/>
        <v>0</v>
      </c>
      <c r="S63" s="31">
        <f>IF(ISNA(VLOOKUP($B63,[82]Rekap!$B:$L,9,FALSE)),0,((VLOOKUP($B63,[82]Rekap!$B:$L,9,FALSE))))</f>
        <v>0</v>
      </c>
      <c r="T63" s="32">
        <f>IF(ISNA(VLOOKUP($B63,[82]Rekap!$B:$L,7,FALSE)),0,((VLOOKUP($B63,[82]Rekap!$B:$L,7,FALSE))))</f>
        <v>12740</v>
      </c>
      <c r="U63" s="32">
        <f t="shared" si="4"/>
        <v>1</v>
      </c>
      <c r="V63" s="32">
        <f>IF(ISNA(VLOOKUP($B63,[82]Rekap!$B:$L,10,FALSE)),0,((VLOOKUP($B63,[82]Rekap!$B:$L,10,FALSE))))</f>
        <v>204031100</v>
      </c>
      <c r="W63" s="33">
        <f>IF(ISNA(VLOOKUP($B63,[82]Rekap!$B:$L,8,FALSE)),0,((VLOOKUP($B63,[82]Rekap!$B:$L,8,FALSE))))</f>
        <v>0</v>
      </c>
      <c r="X63" s="33">
        <f t="shared" si="5"/>
        <v>0</v>
      </c>
      <c r="Y63" s="33">
        <f>IF(ISNA(VLOOKUP($B63,[82]Rekap!$B:$L,11,FALSE)),0,((VLOOKUP($B63,[82]Rekap!$B:$L,11,FALSE))))</f>
        <v>0</v>
      </c>
      <c r="Z63" s="1" t="str">
        <f>IF(ISNA(VLOOKUP($B63,'[83]MASTER BARU'!$A:$I,7,FALSE)),0,(VLOOKUP($B63,'[83]MASTER BARU'!$A:$I,7,FALSE)))</f>
        <v>Tablet Plain Pharma</v>
      </c>
      <c r="AA63" s="228">
        <f t="shared" si="6"/>
        <v>1274000</v>
      </c>
      <c r="AB63" s="228">
        <f t="shared" si="7"/>
        <v>0</v>
      </c>
      <c r="AC63" s="228">
        <f t="shared" si="8"/>
        <v>1274000</v>
      </c>
      <c r="AD63" s="228">
        <f t="shared" si="9"/>
        <v>0</v>
      </c>
    </row>
    <row r="64" spans="1:30" x14ac:dyDescent="0.2">
      <c r="A64" s="8">
        <f t="shared" si="10"/>
        <v>58</v>
      </c>
      <c r="B64" s="8">
        <v>11000488</v>
      </c>
      <c r="C64" s="10" t="s">
        <v>182</v>
      </c>
      <c r="D64" s="10" t="s">
        <v>236</v>
      </c>
      <c r="E64" s="11">
        <v>100</v>
      </c>
      <c r="F64" s="11">
        <v>2560000</v>
      </c>
      <c r="G64" s="11">
        <f t="shared" si="2"/>
        <v>25600</v>
      </c>
      <c r="H64" s="10">
        <v>280</v>
      </c>
      <c r="I64" s="11">
        <v>125</v>
      </c>
      <c r="J64" s="11">
        <f t="shared" si="14"/>
        <v>2240000</v>
      </c>
      <c r="K64" s="11">
        <f t="shared" si="0"/>
        <v>22400</v>
      </c>
      <c r="L64" s="11">
        <f>IF(ISNA(VLOOKUP($B64,[81]Sheet1!$B:$O,14,FALSE)),0,((VLOOKUP($B64,[81]Sheet1!$B:$O,14,FALSE))))</f>
        <v>12153</v>
      </c>
      <c r="M64" s="18" t="s">
        <v>56</v>
      </c>
      <c r="N64" s="19">
        <f>IF(ISNA(VLOOKUP($B64,[82]Rekap!$B:$F,4,FALSE)),0,((VLOOKUP($B64,[82]Rekap!$B:$F,4,FALSE))))</f>
        <v>87808</v>
      </c>
      <c r="O64" s="19">
        <f t="shared" si="12"/>
        <v>4</v>
      </c>
      <c r="P64" s="19">
        <f>IF(ISNA(VLOOKUP($B64,[82]Rekap!$B:$F,5,FALSE)),0,((VLOOKUP($B64,[82]Rekap!$B:$F,5,FALSE))))</f>
        <v>1067130624</v>
      </c>
      <c r="Q64" s="31">
        <f>IF(ISNA(VLOOKUP($B64,[82]Rekap!$B:$L,6,FALSE)),0,((VLOOKUP($B64,[82]Rekap!$B:$L,6,FALSE))))</f>
        <v>0</v>
      </c>
      <c r="R64" s="31">
        <f t="shared" si="3"/>
        <v>0</v>
      </c>
      <c r="S64" s="31">
        <f>IF(ISNA(VLOOKUP($B64,[82]Rekap!$B:$L,9,FALSE)),0,((VLOOKUP($B64,[82]Rekap!$B:$L,9,FALSE))))</f>
        <v>0</v>
      </c>
      <c r="T64" s="32">
        <f>IF(ISNA(VLOOKUP($B64,[82]Rekap!$B:$L,7,FALSE)),0,((VLOOKUP($B64,[82]Rekap!$B:$L,7,FALSE))))</f>
        <v>43904</v>
      </c>
      <c r="U64" s="32">
        <f t="shared" si="4"/>
        <v>2</v>
      </c>
      <c r="V64" s="32">
        <f>IF(ISNA(VLOOKUP($B64,[82]Rekap!$B:$L,10,FALSE)),0,((VLOOKUP($B64,[82]Rekap!$B:$L,10,FALSE))))</f>
        <v>533565312</v>
      </c>
      <c r="W64" s="33">
        <f>IF(ISNA(VLOOKUP($B64,[82]Rekap!$B:$L,8,FALSE)),0,((VLOOKUP($B64,[82]Rekap!$B:$L,8,FALSE))))</f>
        <v>43904</v>
      </c>
      <c r="X64" s="33">
        <f t="shared" si="5"/>
        <v>2</v>
      </c>
      <c r="Y64" s="33">
        <f>IF(ISNA(VLOOKUP($B64,[82]Rekap!$B:$L,11,FALSE)),0,((VLOOKUP($B64,[82]Rekap!$B:$L,11,FALSE))))</f>
        <v>533565312</v>
      </c>
      <c r="Z64" s="1" t="str">
        <f>IF(ISNA(VLOOKUP($B64,'[83]MASTER BARU'!$A:$I,7,FALSE)),0,(VLOOKUP($B64,'[83]MASTER BARU'!$A:$I,7,FALSE)))</f>
        <v>Tablet Plain Pharma</v>
      </c>
      <c r="AA64" s="228">
        <f t="shared" si="6"/>
        <v>8780800</v>
      </c>
      <c r="AB64" s="228">
        <f t="shared" si="7"/>
        <v>0</v>
      </c>
      <c r="AC64" s="228">
        <f t="shared" si="8"/>
        <v>4390400</v>
      </c>
      <c r="AD64" s="228">
        <f t="shared" si="9"/>
        <v>4390400</v>
      </c>
    </row>
    <row r="65" spans="1:30" x14ac:dyDescent="0.2">
      <c r="A65" s="8">
        <f t="shared" si="10"/>
        <v>59</v>
      </c>
      <c r="B65" s="8">
        <v>11000485</v>
      </c>
      <c r="C65" s="10" t="s">
        <v>178</v>
      </c>
      <c r="D65" s="10" t="s">
        <v>236</v>
      </c>
      <c r="E65" s="11">
        <v>100</v>
      </c>
      <c r="F65" s="11">
        <v>3000000</v>
      </c>
      <c r="G65" s="11">
        <f t="shared" si="2"/>
        <v>30000</v>
      </c>
      <c r="H65" s="12">
        <v>300</v>
      </c>
      <c r="I65" s="12">
        <v>100</v>
      </c>
      <c r="J65" s="21">
        <f t="shared" si="14"/>
        <v>3000000</v>
      </c>
      <c r="K65" s="21">
        <f t="shared" si="0"/>
        <v>30000</v>
      </c>
      <c r="L65" s="11">
        <f>IF(ISNA(VLOOKUP($B65,[81]Sheet1!$B:$O,14,FALSE)),0,((VLOOKUP($B65,[81]Sheet1!$B:$O,14,FALSE))))</f>
        <v>8474</v>
      </c>
      <c r="M65" s="20" t="s">
        <v>56</v>
      </c>
      <c r="N65" s="19">
        <f>IF(ISNA(VLOOKUP($B65,[82]Rekap!$B:$F,4,FALSE)),0,((VLOOKUP($B65,[82]Rekap!$B:$F,4,FALSE))))</f>
        <v>0</v>
      </c>
      <c r="O65" s="19">
        <f t="shared" si="12"/>
        <v>0</v>
      </c>
      <c r="P65" s="19">
        <f>IF(ISNA(VLOOKUP($B65,[82]Rekap!$B:$F,5,FALSE)),0,((VLOOKUP($B65,[82]Rekap!$B:$F,5,FALSE))))</f>
        <v>0</v>
      </c>
      <c r="Q65" s="31">
        <f>IF(ISNA(VLOOKUP($B65,[82]Rekap!$B:$L,6,FALSE)),0,((VLOOKUP($B65,[82]Rekap!$B:$L,6,FALSE))))</f>
        <v>0</v>
      </c>
      <c r="R65" s="31">
        <f t="shared" si="3"/>
        <v>0</v>
      </c>
      <c r="S65" s="31">
        <f>IF(ISNA(VLOOKUP($B65,[82]Rekap!$B:$L,9,FALSE)),0,((VLOOKUP($B65,[82]Rekap!$B:$L,9,FALSE))))</f>
        <v>0</v>
      </c>
      <c r="T65" s="32">
        <f>IF(ISNA(VLOOKUP($B65,[82]Rekap!$B:$L,7,FALSE)),0,((VLOOKUP($B65,[82]Rekap!$B:$L,7,FALSE))))</f>
        <v>0</v>
      </c>
      <c r="U65" s="32">
        <f t="shared" si="4"/>
        <v>0</v>
      </c>
      <c r="V65" s="32">
        <f>IF(ISNA(VLOOKUP($B65,[82]Rekap!$B:$L,10,FALSE)),0,((VLOOKUP($B65,[82]Rekap!$B:$L,10,FALSE))))</f>
        <v>0</v>
      </c>
      <c r="W65" s="33">
        <f>IF(ISNA(VLOOKUP($B65,[82]Rekap!$B:$L,8,FALSE)),0,((VLOOKUP($B65,[82]Rekap!$B:$L,8,FALSE))))</f>
        <v>0</v>
      </c>
      <c r="X65" s="33">
        <f t="shared" si="5"/>
        <v>0</v>
      </c>
      <c r="Y65" s="33">
        <f>IF(ISNA(VLOOKUP($B65,[82]Rekap!$B:$L,11,FALSE)),0,((VLOOKUP($B65,[82]Rekap!$B:$L,11,FALSE))))</f>
        <v>0</v>
      </c>
      <c r="Z65" s="1" t="str">
        <f>IF(ISNA(VLOOKUP($B65,'[83]MASTER BARU'!$A:$I,7,FALSE)),0,(VLOOKUP($B65,'[83]MASTER BARU'!$A:$I,7,FALSE)))</f>
        <v>Tablet Plain Pharma</v>
      </c>
      <c r="AA65" s="228">
        <f t="shared" si="6"/>
        <v>0</v>
      </c>
      <c r="AB65" s="228">
        <f t="shared" si="7"/>
        <v>0</v>
      </c>
      <c r="AC65" s="228">
        <f t="shared" si="8"/>
        <v>0</v>
      </c>
      <c r="AD65" s="228">
        <f t="shared" si="9"/>
        <v>0</v>
      </c>
    </row>
    <row r="66" spans="1:30" x14ac:dyDescent="0.2">
      <c r="A66" s="8">
        <f t="shared" si="10"/>
        <v>60</v>
      </c>
      <c r="B66" s="8">
        <v>11000486</v>
      </c>
      <c r="C66" s="10" t="s">
        <v>180</v>
      </c>
      <c r="D66" s="10" t="s">
        <v>236</v>
      </c>
      <c r="E66" s="11">
        <v>100</v>
      </c>
      <c r="F66" s="11">
        <v>3000000</v>
      </c>
      <c r="G66" s="11">
        <f t="shared" si="2"/>
        <v>30000</v>
      </c>
      <c r="H66" s="10">
        <v>280</v>
      </c>
      <c r="I66" s="11">
        <v>100</v>
      </c>
      <c r="J66" s="11">
        <f t="shared" si="14"/>
        <v>2800000</v>
      </c>
      <c r="K66" s="11">
        <f t="shared" si="0"/>
        <v>28000</v>
      </c>
      <c r="L66" s="11">
        <f>IF(ISNA(VLOOKUP($B66,[81]Sheet1!$B:$O,14,FALSE)),0,((VLOOKUP($B66,[81]Sheet1!$B:$O,14,FALSE))))</f>
        <v>8650</v>
      </c>
      <c r="M66" s="20" t="s">
        <v>56</v>
      </c>
      <c r="N66" s="19">
        <f>IF(ISNA(VLOOKUP($B66,[82]Rekap!$B:$F,4,FALSE)),0,((VLOOKUP($B66,[82]Rekap!$B:$F,4,FALSE))))</f>
        <v>352800</v>
      </c>
      <c r="O66" s="19">
        <f t="shared" si="12"/>
        <v>12.857142857142858</v>
      </c>
      <c r="P66" s="19">
        <f>IF(ISNA(VLOOKUP($B66,[82]Rekap!$B:$F,5,FALSE)),0,((VLOOKUP($B66,[82]Rekap!$B:$F,5,FALSE))))</f>
        <v>3051720000</v>
      </c>
      <c r="Q66" s="31">
        <f>IF(ISNA(VLOOKUP($B66,[82]Rekap!$B:$L,6,FALSE)),0,((VLOOKUP($B66,[82]Rekap!$B:$L,6,FALSE))))</f>
        <v>117600</v>
      </c>
      <c r="R66" s="31">
        <f t="shared" si="3"/>
        <v>4.2857142857142856</v>
      </c>
      <c r="S66" s="31">
        <f>IF(ISNA(VLOOKUP($B66,[82]Rekap!$B:$L,9,FALSE)),0,((VLOOKUP($B66,[82]Rekap!$B:$L,9,FALSE))))</f>
        <v>1017240000</v>
      </c>
      <c r="T66" s="32">
        <f>IF(ISNA(VLOOKUP($B66,[82]Rekap!$B:$L,7,FALSE)),0,((VLOOKUP($B66,[82]Rekap!$B:$L,7,FALSE))))</f>
        <v>117600</v>
      </c>
      <c r="U66" s="32">
        <f t="shared" si="4"/>
        <v>4.2857142857142856</v>
      </c>
      <c r="V66" s="32">
        <f>IF(ISNA(VLOOKUP($B66,[82]Rekap!$B:$L,10,FALSE)),0,((VLOOKUP($B66,[82]Rekap!$B:$L,10,FALSE))))</f>
        <v>1017240000</v>
      </c>
      <c r="W66" s="33">
        <f>IF(ISNA(VLOOKUP($B66,[82]Rekap!$B:$L,8,FALSE)),0,((VLOOKUP($B66,[82]Rekap!$B:$L,8,FALSE))))</f>
        <v>117600</v>
      </c>
      <c r="X66" s="33">
        <f t="shared" si="5"/>
        <v>4.2857142857142856</v>
      </c>
      <c r="Y66" s="33">
        <f>IF(ISNA(VLOOKUP($B66,[82]Rekap!$B:$L,11,FALSE)),0,((VLOOKUP($B66,[82]Rekap!$B:$L,11,FALSE))))</f>
        <v>1017240000</v>
      </c>
      <c r="Z66" s="1" t="str">
        <f>IF(ISNA(VLOOKUP($B66,'[83]MASTER BARU'!$A:$I,7,FALSE)),0,(VLOOKUP($B66,'[83]MASTER BARU'!$A:$I,7,FALSE)))</f>
        <v>Tablet Plain Pharma</v>
      </c>
      <c r="AA66" s="228">
        <f t="shared" si="6"/>
        <v>35280000</v>
      </c>
      <c r="AB66" s="228">
        <f t="shared" si="7"/>
        <v>11760000</v>
      </c>
      <c r="AC66" s="228">
        <f t="shared" si="8"/>
        <v>11760000</v>
      </c>
      <c r="AD66" s="228">
        <f t="shared" si="9"/>
        <v>11760000</v>
      </c>
    </row>
    <row r="67" spans="1:30" x14ac:dyDescent="0.2">
      <c r="A67" s="8">
        <f t="shared" si="10"/>
        <v>61</v>
      </c>
      <c r="B67" s="8">
        <v>11000489</v>
      </c>
      <c r="C67" s="10" t="s">
        <v>417</v>
      </c>
      <c r="D67" s="10" t="s">
        <v>236</v>
      </c>
      <c r="E67" s="11">
        <v>100</v>
      </c>
      <c r="F67" s="11">
        <v>1000000</v>
      </c>
      <c r="G67" s="11">
        <f t="shared" si="2"/>
        <v>10000</v>
      </c>
      <c r="H67" s="10">
        <v>300</v>
      </c>
      <c r="I67" s="10">
        <v>350</v>
      </c>
      <c r="J67" s="11">
        <f t="shared" si="14"/>
        <v>857142.85714285716</v>
      </c>
      <c r="K67" s="11">
        <f t="shared" si="0"/>
        <v>8571.4285714285725</v>
      </c>
      <c r="L67" s="11">
        <f>IF(ISNA(VLOOKUP($B67,[81]Sheet1!$B:$O,14,FALSE)),0,((VLOOKUP($B67,[81]Sheet1!$B:$O,14,FALSE))))</f>
        <v>14078</v>
      </c>
      <c r="M67" s="20" t="s">
        <v>56</v>
      </c>
      <c r="N67" s="19">
        <f>IF(ISNA(VLOOKUP($B67,[82]Rekap!$B:$F,4,FALSE)),0,((VLOOKUP($B67,[82]Rekap!$B:$F,4,FALSE))))</f>
        <v>295220</v>
      </c>
      <c r="O67" s="19">
        <f t="shared" si="12"/>
        <v>35.145238095238092</v>
      </c>
      <c r="P67" s="19">
        <f>IF(ISNA(VLOOKUP($B67,[82]Rekap!$B:$F,5,FALSE)),0,((VLOOKUP($B67,[82]Rekap!$B:$F,5,FALSE))))</f>
        <v>4156107160</v>
      </c>
      <c r="Q67" s="31">
        <f>IF(ISNA(VLOOKUP($B67,[82]Rekap!$B:$L,6,FALSE)),0,((VLOOKUP($B67,[82]Rekap!$B:$L,6,FALSE))))</f>
        <v>144028</v>
      </c>
      <c r="R67" s="31">
        <f t="shared" si="3"/>
        <v>17.146190476190476</v>
      </c>
      <c r="S67" s="31">
        <f>IF(ISNA(VLOOKUP($B67,[82]Rekap!$B:$L,9,FALSE)),0,((VLOOKUP($B67,[82]Rekap!$B:$L,9,FALSE))))</f>
        <v>2027626184</v>
      </c>
      <c r="T67" s="32">
        <f>IF(ISNA(VLOOKUP($B67,[82]Rekap!$B:$L,7,FALSE)),0,((VLOOKUP($B67,[82]Rekap!$B:$L,7,FALSE))))</f>
        <v>75596</v>
      </c>
      <c r="U67" s="32">
        <f t="shared" si="4"/>
        <v>8.9995238095238097</v>
      </c>
      <c r="V67" s="32">
        <f>IF(ISNA(VLOOKUP($B67,[82]Rekap!$B:$L,10,FALSE)),0,((VLOOKUP($B67,[82]Rekap!$B:$L,10,FALSE))))</f>
        <v>1064240488</v>
      </c>
      <c r="W67" s="33">
        <f>IF(ISNA(VLOOKUP($B67,[82]Rekap!$B:$L,8,FALSE)),0,((VLOOKUP($B67,[82]Rekap!$B:$L,8,FALSE))))</f>
        <v>75596</v>
      </c>
      <c r="X67" s="33">
        <f t="shared" si="5"/>
        <v>8.9995238095238097</v>
      </c>
      <c r="Y67" s="33">
        <f>IF(ISNA(VLOOKUP($B67,[82]Rekap!$B:$L,11,FALSE)),0,((VLOOKUP($B67,[82]Rekap!$B:$L,11,FALSE))))</f>
        <v>1064240488</v>
      </c>
      <c r="Z67" s="1" t="str">
        <f>IF(ISNA(VLOOKUP($B67,'[83]MASTER BARU'!$A:$I,7,FALSE)),0,(VLOOKUP($B67,'[83]MASTER BARU'!$A:$I,7,FALSE)))</f>
        <v>Tablet Plain Pharma</v>
      </c>
      <c r="AA67" s="228">
        <f t="shared" si="6"/>
        <v>29522000</v>
      </c>
      <c r="AB67" s="228">
        <f t="shared" si="7"/>
        <v>14402800</v>
      </c>
      <c r="AC67" s="228">
        <f t="shared" si="8"/>
        <v>7559600</v>
      </c>
      <c r="AD67" s="228">
        <f t="shared" si="9"/>
        <v>7559600</v>
      </c>
    </row>
    <row r="68" spans="1:30" x14ac:dyDescent="0.2">
      <c r="A68" s="8">
        <f t="shared" si="10"/>
        <v>62</v>
      </c>
      <c r="B68" s="8">
        <v>11000283</v>
      </c>
      <c r="C68" s="10" t="s">
        <v>170</v>
      </c>
      <c r="D68" s="10" t="s">
        <v>236</v>
      </c>
      <c r="E68" s="11">
        <v>100</v>
      </c>
      <c r="F68" s="11">
        <v>2000000</v>
      </c>
      <c r="G68" s="11">
        <f t="shared" si="2"/>
        <v>20000</v>
      </c>
      <c r="H68" s="12">
        <v>280</v>
      </c>
      <c r="I68" s="21">
        <v>100</v>
      </c>
      <c r="J68" s="21">
        <f t="shared" si="14"/>
        <v>2800000</v>
      </c>
      <c r="K68" s="21">
        <f t="shared" si="0"/>
        <v>28000</v>
      </c>
      <c r="L68" s="11">
        <f>IF(ISNA(VLOOKUP($B68,[81]Sheet1!$B:$O,14,FALSE)),0,((VLOOKUP($B68,[81]Sheet1!$B:$O,14,FALSE))))</f>
        <v>10336</v>
      </c>
      <c r="M68" s="20" t="s">
        <v>56</v>
      </c>
      <c r="N68" s="19">
        <f>IF(ISNA(VLOOKUP($B68,[82]Rekap!$B:$F,4,FALSE)),0,((VLOOKUP($B68,[82]Rekap!$B:$F,4,FALSE))))</f>
        <v>39200</v>
      </c>
      <c r="O68" s="19">
        <f t="shared" si="12"/>
        <v>1.4285714285714286</v>
      </c>
      <c r="P68" s="19">
        <f>IF(ISNA(VLOOKUP($B68,[82]Rekap!$B:$F,5,FALSE)),0,((VLOOKUP($B68,[82]Rekap!$B:$F,5,FALSE))))</f>
        <v>405171200</v>
      </c>
      <c r="Q68" s="31">
        <f>IF(ISNA(VLOOKUP($B68,[82]Rekap!$B:$L,6,FALSE)),0,((VLOOKUP($B68,[82]Rekap!$B:$L,6,FALSE))))</f>
        <v>19600</v>
      </c>
      <c r="R68" s="31">
        <f t="shared" si="3"/>
        <v>0.7142857142857143</v>
      </c>
      <c r="S68" s="31">
        <f>IF(ISNA(VLOOKUP($B68,[82]Rekap!$B:$L,9,FALSE)),0,((VLOOKUP($B68,[82]Rekap!$B:$L,9,FALSE))))</f>
        <v>202585600</v>
      </c>
      <c r="T68" s="32">
        <f>IF(ISNA(VLOOKUP($B68,[82]Rekap!$B:$L,7,FALSE)),0,((VLOOKUP($B68,[82]Rekap!$B:$L,7,FALSE))))</f>
        <v>19600</v>
      </c>
      <c r="U68" s="32">
        <f t="shared" si="4"/>
        <v>0.7142857142857143</v>
      </c>
      <c r="V68" s="32">
        <f>IF(ISNA(VLOOKUP($B68,[82]Rekap!$B:$L,10,FALSE)),0,((VLOOKUP($B68,[82]Rekap!$B:$L,10,FALSE))))</f>
        <v>202585600</v>
      </c>
      <c r="W68" s="33">
        <f>IF(ISNA(VLOOKUP($B68,[82]Rekap!$B:$L,8,FALSE)),0,((VLOOKUP($B68,[82]Rekap!$B:$L,8,FALSE))))</f>
        <v>0</v>
      </c>
      <c r="X68" s="33">
        <f t="shared" si="5"/>
        <v>0</v>
      </c>
      <c r="Y68" s="33">
        <f>IF(ISNA(VLOOKUP($B68,[82]Rekap!$B:$L,11,FALSE)),0,((VLOOKUP($B68,[82]Rekap!$B:$L,11,FALSE))))</f>
        <v>0</v>
      </c>
      <c r="Z68" s="1" t="str">
        <f>IF(ISNA(VLOOKUP($B68,'[83]MASTER BARU'!$A:$I,7,FALSE)),0,(VLOOKUP($B68,'[83]MASTER BARU'!$A:$I,7,FALSE)))</f>
        <v>Tablet Plain Pharma</v>
      </c>
      <c r="AA68" s="228">
        <f t="shared" si="6"/>
        <v>3920000</v>
      </c>
      <c r="AB68" s="228">
        <f t="shared" si="7"/>
        <v>1960000</v>
      </c>
      <c r="AC68" s="228">
        <f t="shared" si="8"/>
        <v>1960000</v>
      </c>
      <c r="AD68" s="228">
        <f t="shared" si="9"/>
        <v>0</v>
      </c>
    </row>
    <row r="69" spans="1:30" x14ac:dyDescent="0.2">
      <c r="A69" s="8">
        <f t="shared" si="10"/>
        <v>63</v>
      </c>
      <c r="B69" s="8">
        <v>11000288</v>
      </c>
      <c r="C69" s="10" t="s">
        <v>173</v>
      </c>
      <c r="D69" s="10" t="s">
        <v>236</v>
      </c>
      <c r="E69" s="11">
        <v>100</v>
      </c>
      <c r="F69" s="11">
        <v>2400000</v>
      </c>
      <c r="G69" s="11">
        <f t="shared" si="2"/>
        <v>24000</v>
      </c>
      <c r="H69" s="11">
        <v>150</v>
      </c>
      <c r="I69" s="11">
        <v>100</v>
      </c>
      <c r="J69" s="11">
        <f t="shared" si="14"/>
        <v>1500000</v>
      </c>
      <c r="K69" s="11">
        <f t="shared" si="0"/>
        <v>15000</v>
      </c>
      <c r="L69" s="11">
        <f>IF(ISNA(VLOOKUP($B69,[81]Sheet1!$B:$O,14,FALSE)),0,((VLOOKUP($B69,[81]Sheet1!$B:$O,14,FALSE))))</f>
        <v>8079</v>
      </c>
      <c r="M69" s="20" t="s">
        <v>56</v>
      </c>
      <c r="N69" s="19">
        <f>IF(ISNA(VLOOKUP($B69,[82]Rekap!$B:$F,4,FALSE)),0,((VLOOKUP($B69,[82]Rekap!$B:$F,4,FALSE))))</f>
        <v>1176000</v>
      </c>
      <c r="O69" s="19">
        <f t="shared" si="12"/>
        <v>80</v>
      </c>
      <c r="P69" s="19">
        <f>IF(ISNA(VLOOKUP($B69,[82]Rekap!$B:$F,5,FALSE)),0,((VLOOKUP($B69,[82]Rekap!$B:$F,5,FALSE))))</f>
        <v>9500904000</v>
      </c>
      <c r="Q69" s="31">
        <f>IF(ISNA(VLOOKUP($B69,[82]Rekap!$B:$L,6,FALSE)),0,((VLOOKUP($B69,[82]Rekap!$B:$L,6,FALSE))))</f>
        <v>352800</v>
      </c>
      <c r="R69" s="31">
        <f t="shared" si="3"/>
        <v>24</v>
      </c>
      <c r="S69" s="31">
        <f>IF(ISNA(VLOOKUP($B69,[82]Rekap!$B:$L,9,FALSE)),0,((VLOOKUP($B69,[82]Rekap!$B:$L,9,FALSE))))</f>
        <v>2850271200</v>
      </c>
      <c r="T69" s="32">
        <f>IF(ISNA(VLOOKUP($B69,[82]Rekap!$B:$L,7,FALSE)),0,((VLOOKUP($B69,[82]Rekap!$B:$L,7,FALSE))))</f>
        <v>411600</v>
      </c>
      <c r="U69" s="32">
        <f t="shared" si="4"/>
        <v>28</v>
      </c>
      <c r="V69" s="32">
        <f>IF(ISNA(VLOOKUP($B69,[82]Rekap!$B:$L,10,FALSE)),0,((VLOOKUP($B69,[82]Rekap!$B:$L,10,FALSE))))</f>
        <v>3325316400</v>
      </c>
      <c r="W69" s="33">
        <f>IF(ISNA(VLOOKUP($B69,[82]Rekap!$B:$L,8,FALSE)),0,((VLOOKUP($B69,[82]Rekap!$B:$L,8,FALSE))))</f>
        <v>411600</v>
      </c>
      <c r="X69" s="33">
        <f t="shared" si="5"/>
        <v>28</v>
      </c>
      <c r="Y69" s="33">
        <f>IF(ISNA(VLOOKUP($B69,[82]Rekap!$B:$L,11,FALSE)),0,((VLOOKUP($B69,[82]Rekap!$B:$L,11,FALSE))))</f>
        <v>3325316400</v>
      </c>
      <c r="Z69" s="1" t="str">
        <f>IF(ISNA(VLOOKUP($B69,'[83]MASTER BARU'!$A:$I,7,FALSE)),0,(VLOOKUP($B69,'[83]MASTER BARU'!$A:$I,7,FALSE)))</f>
        <v>Tablet Plain Pharma</v>
      </c>
      <c r="AA69" s="228">
        <f t="shared" si="6"/>
        <v>117600000</v>
      </c>
      <c r="AB69" s="228">
        <f t="shared" si="7"/>
        <v>35280000</v>
      </c>
      <c r="AC69" s="228">
        <f t="shared" si="8"/>
        <v>41160000</v>
      </c>
      <c r="AD69" s="228">
        <f t="shared" si="9"/>
        <v>41160000</v>
      </c>
    </row>
    <row r="70" spans="1:30" x14ac:dyDescent="0.2">
      <c r="A70" s="8">
        <f t="shared" si="10"/>
        <v>64</v>
      </c>
      <c r="B70" s="8">
        <v>11000167</v>
      </c>
      <c r="C70" s="10" t="s">
        <v>89</v>
      </c>
      <c r="D70" s="10" t="s">
        <v>236</v>
      </c>
      <c r="E70" s="11">
        <v>100</v>
      </c>
      <c r="F70" s="11">
        <v>750000</v>
      </c>
      <c r="G70" s="11">
        <f t="shared" si="2"/>
        <v>7500</v>
      </c>
      <c r="H70" s="11">
        <v>280</v>
      </c>
      <c r="I70" s="11">
        <v>400</v>
      </c>
      <c r="J70" s="11">
        <f t="shared" si="14"/>
        <v>700000</v>
      </c>
      <c r="K70" s="11">
        <f t="shared" si="0"/>
        <v>7000</v>
      </c>
      <c r="L70" s="11">
        <f>IF(ISNA(VLOOKUP($B70,[81]Sheet1!$B:$O,14,FALSE)),0,((VLOOKUP($B70,[81]Sheet1!$B:$O,14,FALSE))))</f>
        <v>32341</v>
      </c>
      <c r="M70" s="20" t="s">
        <v>56</v>
      </c>
      <c r="N70" s="19">
        <f>IF(ISNA(VLOOKUP($B70,[82]Rekap!$B:$F,4,FALSE)),0,((VLOOKUP($B70,[82]Rekap!$B:$F,4,FALSE))))</f>
        <v>0</v>
      </c>
      <c r="O70" s="19">
        <f t="shared" si="12"/>
        <v>0</v>
      </c>
      <c r="P70" s="19">
        <f>IF(ISNA(VLOOKUP($B70,[82]Rekap!$B:$F,5,FALSE)),0,((VLOOKUP($B70,[82]Rekap!$B:$F,5,FALSE))))</f>
        <v>0</v>
      </c>
      <c r="Q70" s="31">
        <f>IF(ISNA(VLOOKUP($B70,[82]Rekap!$B:$L,6,FALSE)),0,((VLOOKUP($B70,[82]Rekap!$B:$L,6,FALSE))))</f>
        <v>0</v>
      </c>
      <c r="R70" s="31">
        <f t="shared" si="3"/>
        <v>0</v>
      </c>
      <c r="S70" s="31">
        <f>IF(ISNA(VLOOKUP($B70,[82]Rekap!$B:$L,9,FALSE)),0,((VLOOKUP($B70,[82]Rekap!$B:$L,9,FALSE))))</f>
        <v>0</v>
      </c>
      <c r="T70" s="32">
        <f>IF(ISNA(VLOOKUP($B70,[82]Rekap!$B:$L,7,FALSE)),0,((VLOOKUP($B70,[82]Rekap!$B:$L,7,FALSE))))</f>
        <v>0</v>
      </c>
      <c r="U70" s="32">
        <f t="shared" si="4"/>
        <v>0</v>
      </c>
      <c r="V70" s="32">
        <f>IF(ISNA(VLOOKUP($B70,[82]Rekap!$B:$L,10,FALSE)),0,((VLOOKUP($B70,[82]Rekap!$B:$L,10,FALSE))))</f>
        <v>0</v>
      </c>
      <c r="W70" s="33">
        <f>IF(ISNA(VLOOKUP($B70,[82]Rekap!$B:$L,8,FALSE)),0,((VLOOKUP($B70,[82]Rekap!$B:$L,8,FALSE))))</f>
        <v>0</v>
      </c>
      <c r="X70" s="33">
        <f t="shared" si="5"/>
        <v>0</v>
      </c>
      <c r="Y70" s="33">
        <f>IF(ISNA(VLOOKUP($B70,[82]Rekap!$B:$L,11,FALSE)),0,((VLOOKUP($B70,[82]Rekap!$B:$L,11,FALSE))))</f>
        <v>0</v>
      </c>
      <c r="Z70" s="1" t="str">
        <f>IF(ISNA(VLOOKUP($B70,'[83]MASTER BARU'!$A:$I,7,FALSE)),0,(VLOOKUP($B70,'[83]MASTER BARU'!$A:$I,7,FALSE)))</f>
        <v>Tablet Salut Pharma</v>
      </c>
      <c r="AA70" s="228">
        <f t="shared" si="6"/>
        <v>0</v>
      </c>
      <c r="AB70" s="228">
        <f t="shared" si="7"/>
        <v>0</v>
      </c>
      <c r="AC70" s="228">
        <f t="shared" si="8"/>
        <v>0</v>
      </c>
      <c r="AD70" s="228">
        <f t="shared" si="9"/>
        <v>0</v>
      </c>
    </row>
    <row r="71" spans="1:30" x14ac:dyDescent="0.2">
      <c r="A71" s="8">
        <f t="shared" si="10"/>
        <v>65</v>
      </c>
      <c r="B71" s="8">
        <v>11000213</v>
      </c>
      <c r="C71" s="10" t="s">
        <v>123</v>
      </c>
      <c r="D71" s="10" t="s">
        <v>236</v>
      </c>
      <c r="E71" s="11">
        <v>50</v>
      </c>
      <c r="F71" s="11">
        <v>400000</v>
      </c>
      <c r="G71" s="11">
        <f t="shared" si="2"/>
        <v>8000</v>
      </c>
      <c r="H71" s="10">
        <v>140</v>
      </c>
      <c r="I71" s="23">
        <v>300</v>
      </c>
      <c r="J71" s="23">
        <f t="shared" si="14"/>
        <v>466666.66666666669</v>
      </c>
      <c r="K71" s="23">
        <f>J71/E71</f>
        <v>9333.3333333333339</v>
      </c>
      <c r="L71" s="11">
        <f>IF(ISNA(VLOOKUP($B71,[81]Sheet1!$B:$O,14,FALSE)),0,((VLOOKUP($B71,[81]Sheet1!$B:$O,14,FALSE))))</f>
        <v>20718</v>
      </c>
      <c r="M71" s="20" t="s">
        <v>56</v>
      </c>
      <c r="N71" s="19">
        <f>IF(ISNA(VLOOKUP($B71,[82]Rekap!$B:$F,4,FALSE)),0,((VLOOKUP($B71,[82]Rekap!$B:$F,4,FALSE))))</f>
        <v>0</v>
      </c>
      <c r="O71" s="19">
        <f t="shared" si="12"/>
        <v>0</v>
      </c>
      <c r="P71" s="19">
        <f>IF(ISNA(VLOOKUP($B71,[82]Rekap!$B:$F,5,FALSE)),0,((VLOOKUP($B71,[82]Rekap!$B:$F,5,FALSE))))</f>
        <v>0</v>
      </c>
      <c r="Q71" s="31">
        <f>IF(ISNA(VLOOKUP($B71,[82]Rekap!$B:$L,6,FALSE)),0,((VLOOKUP($B71,[82]Rekap!$B:$L,6,FALSE))))</f>
        <v>0</v>
      </c>
      <c r="R71" s="31">
        <f t="shared" si="3"/>
        <v>0</v>
      </c>
      <c r="S71" s="31">
        <f>IF(ISNA(VLOOKUP($B71,[82]Rekap!$B:$L,9,FALSE)),0,((VLOOKUP($B71,[82]Rekap!$B:$L,9,FALSE))))</f>
        <v>0</v>
      </c>
      <c r="T71" s="32">
        <f>IF(ISNA(VLOOKUP($B71,[82]Rekap!$B:$L,7,FALSE)),0,((VLOOKUP($B71,[82]Rekap!$B:$L,7,FALSE))))</f>
        <v>0</v>
      </c>
      <c r="U71" s="32">
        <f t="shared" si="4"/>
        <v>0</v>
      </c>
      <c r="V71" s="32">
        <f>IF(ISNA(VLOOKUP($B71,[82]Rekap!$B:$L,10,FALSE)),0,((VLOOKUP($B71,[82]Rekap!$B:$L,10,FALSE))))</f>
        <v>0</v>
      </c>
      <c r="W71" s="33">
        <f>IF(ISNA(VLOOKUP($B71,[82]Rekap!$B:$L,8,FALSE)),0,((VLOOKUP($B71,[82]Rekap!$B:$L,8,FALSE))))</f>
        <v>0</v>
      </c>
      <c r="X71" s="33">
        <f t="shared" si="5"/>
        <v>0</v>
      </c>
      <c r="Y71" s="33">
        <f>IF(ISNA(VLOOKUP($B71,[82]Rekap!$B:$L,11,FALSE)),0,((VLOOKUP($B71,[82]Rekap!$B:$L,11,FALSE))))</f>
        <v>0</v>
      </c>
      <c r="Z71" s="1" t="str">
        <f>IF(ISNA(VLOOKUP($B71,'[83]MASTER BARU'!$A:$I,7,FALSE)),0,(VLOOKUP($B71,'[83]MASTER BARU'!$A:$I,7,FALSE)))</f>
        <v>Tablet Plain Pharma</v>
      </c>
      <c r="AA71" s="228">
        <f t="shared" si="6"/>
        <v>0</v>
      </c>
      <c r="AB71" s="228">
        <f t="shared" si="7"/>
        <v>0</v>
      </c>
      <c r="AC71" s="228">
        <f t="shared" si="8"/>
        <v>0</v>
      </c>
      <c r="AD71" s="228">
        <f t="shared" si="9"/>
        <v>0</v>
      </c>
    </row>
    <row r="72" spans="1:30" x14ac:dyDescent="0.2">
      <c r="A72" s="36">
        <f t="shared" si="10"/>
        <v>66</v>
      </c>
      <c r="B72" s="36">
        <v>11002004</v>
      </c>
      <c r="C72" s="37" t="s">
        <v>198</v>
      </c>
      <c r="D72" s="37" t="s">
        <v>346</v>
      </c>
      <c r="E72" s="38">
        <v>100</v>
      </c>
      <c r="F72" s="38">
        <v>425000</v>
      </c>
      <c r="G72" s="38">
        <f t="shared" si="2"/>
        <v>4250</v>
      </c>
      <c r="H72" s="38">
        <v>150</v>
      </c>
      <c r="I72" s="38">
        <v>300</v>
      </c>
      <c r="J72" s="38">
        <f t="shared" si="14"/>
        <v>500000</v>
      </c>
      <c r="K72" s="38">
        <f>J72/E72</f>
        <v>5000</v>
      </c>
      <c r="L72" s="38">
        <f>IF(ISNA(VLOOKUP($B72,[81]Sheet1!$B:$O,14,FALSE)),0,((VLOOKUP($B72,[81]Sheet1!$B:$O,14,FALSE))))</f>
        <v>444843</v>
      </c>
      <c r="M72" s="56" t="s">
        <v>56</v>
      </c>
      <c r="N72" s="80">
        <f>IF(ISNA(VLOOKUP($B72,[82]Rekap!$B:$F,4,FALSE)),0,((VLOOKUP($B72,[82]Rekap!$B:$F,4,FALSE))))</f>
        <v>0</v>
      </c>
      <c r="O72" s="80">
        <f t="shared" si="12"/>
        <v>0</v>
      </c>
      <c r="P72" s="80">
        <f>IF(ISNA(VLOOKUP($B72,[82]Rekap!$B:$F,5,FALSE)),0,((VLOOKUP($B72,[82]Rekap!$B:$F,5,FALSE))))</f>
        <v>0</v>
      </c>
      <c r="Q72" s="97">
        <f>IF(ISNA(VLOOKUP($B72,[82]Rekap!$B:$L,6,FALSE)),0,((VLOOKUP($B72,[82]Rekap!$B:$L,6,FALSE))))</f>
        <v>0</v>
      </c>
      <c r="R72" s="97">
        <f>Q72/($K72*0.98)</f>
        <v>0</v>
      </c>
      <c r="S72" s="97">
        <f>IF(ISNA(VLOOKUP($B72,[82]Rekap!$B:$L,9,FALSE)),0,((VLOOKUP($B72,[82]Rekap!$B:$L,9,FALSE))))</f>
        <v>0</v>
      </c>
      <c r="T72" s="98">
        <f>IF(ISNA(VLOOKUP($B72,[82]Rekap!$B:$L,7,FALSE)),0,((VLOOKUP($B72,[82]Rekap!$B:$L,7,FALSE))))</f>
        <v>0</v>
      </c>
      <c r="U72" s="98">
        <f>T72/($K72*0.98)</f>
        <v>0</v>
      </c>
      <c r="V72" s="98">
        <f>IF(ISNA(VLOOKUP($B72,[82]Rekap!$B:$L,10,FALSE)),0,((VLOOKUP($B72,[82]Rekap!$B:$L,10,FALSE))))</f>
        <v>0</v>
      </c>
      <c r="W72" s="99">
        <f>IF(ISNA(VLOOKUP($B72,[82]Rekap!$B:$L,8,FALSE)),0,((VLOOKUP($B72,[82]Rekap!$B:$L,8,FALSE))))</f>
        <v>0</v>
      </c>
      <c r="X72" s="99">
        <f>W72/($K72*0.98)</f>
        <v>0</v>
      </c>
      <c r="Y72" s="99">
        <f>IF(ISNA(VLOOKUP($B72,[82]Rekap!$B:$L,11,FALSE)),0,((VLOOKUP($B72,[82]Rekap!$B:$L,11,FALSE))))</f>
        <v>0</v>
      </c>
      <c r="Z72" s="1" t="str">
        <f>IF(ISNA(VLOOKUP($B72,'[83]MASTER BARU'!$A:$I,7,FALSE)),0,(VLOOKUP($B72,'[83]MASTER BARU'!$A:$I,7,FALSE)))</f>
        <v>Tablet Salut Pharma</v>
      </c>
      <c r="AA72" s="228">
        <f>N72*E72</f>
        <v>0</v>
      </c>
      <c r="AB72" s="228">
        <f>Q72*E72</f>
        <v>0</v>
      </c>
      <c r="AC72" s="228">
        <f>T72*E72</f>
        <v>0</v>
      </c>
      <c r="AD72" s="228">
        <f>W72*E72</f>
        <v>0</v>
      </c>
    </row>
    <row r="73" spans="1:30" x14ac:dyDescent="0.2">
      <c r="A73" s="39"/>
      <c r="B73" s="40"/>
      <c r="C73" s="41" t="s">
        <v>515</v>
      </c>
      <c r="D73" s="42"/>
      <c r="E73" s="42"/>
      <c r="F73" s="42"/>
      <c r="G73" s="43"/>
      <c r="H73" s="44"/>
      <c r="I73" s="44"/>
      <c r="J73" s="42"/>
      <c r="K73" s="44"/>
      <c r="L73" s="44"/>
      <c r="M73" s="41"/>
      <c r="N73" s="81"/>
      <c r="O73" s="81"/>
      <c r="P73" s="82">
        <f>SUM(P7:P72)</f>
        <v>68184133364</v>
      </c>
      <c r="Q73" s="100"/>
      <c r="R73" s="100"/>
      <c r="S73" s="101">
        <f>SUM(S7:S72)</f>
        <v>26213399128</v>
      </c>
      <c r="T73" s="102"/>
      <c r="U73" s="102"/>
      <c r="V73" s="103">
        <f>SUM(V7:V72)</f>
        <v>22125104547</v>
      </c>
      <c r="W73" s="104"/>
      <c r="X73" s="104"/>
      <c r="Y73" s="116">
        <f>SUM(Y7:Y72)</f>
        <v>19845629689</v>
      </c>
    </row>
    <row r="74" spans="1:30" x14ac:dyDescent="0.2">
      <c r="A74" s="45"/>
      <c r="B74" s="45"/>
      <c r="C74" s="6"/>
      <c r="D74" s="5"/>
      <c r="E74" s="5"/>
      <c r="F74" s="5"/>
      <c r="G74" s="5"/>
      <c r="H74" s="7"/>
      <c r="I74" s="7"/>
      <c r="J74" s="5"/>
      <c r="K74" s="7"/>
      <c r="L74" s="7"/>
      <c r="M74" s="6"/>
      <c r="N74" s="83"/>
      <c r="O74" s="83"/>
      <c r="P74" s="83"/>
      <c r="Q74" s="105"/>
      <c r="R74" s="105"/>
      <c r="S74" s="105"/>
      <c r="T74" s="106"/>
      <c r="U74" s="106"/>
      <c r="V74" s="106"/>
      <c r="W74" s="107"/>
      <c r="X74" s="107"/>
      <c r="Y74" s="107"/>
    </row>
    <row r="75" spans="1:30" x14ac:dyDescent="0.2">
      <c r="A75" s="46"/>
      <c r="B75" s="47" t="s">
        <v>346</v>
      </c>
      <c r="C75" s="47" t="s">
        <v>516</v>
      </c>
      <c r="D75" s="48"/>
      <c r="E75" s="48"/>
      <c r="F75" s="48"/>
      <c r="G75" s="48"/>
      <c r="H75" s="10"/>
      <c r="I75" s="10"/>
      <c r="J75" s="48"/>
      <c r="K75" s="10"/>
      <c r="L75" s="10"/>
      <c r="M75" s="48"/>
      <c r="N75" s="84"/>
      <c r="O75" s="84"/>
      <c r="P75" s="84"/>
      <c r="Q75" s="28"/>
      <c r="R75" s="28"/>
      <c r="S75" s="28"/>
      <c r="T75" s="29"/>
      <c r="U75" s="29"/>
      <c r="V75" s="29"/>
      <c r="W75" s="30"/>
      <c r="X75" s="30"/>
      <c r="Y75" s="30"/>
    </row>
    <row r="76" spans="1:30" x14ac:dyDescent="0.2">
      <c r="A76" s="8">
        <v>1</v>
      </c>
      <c r="B76" s="18">
        <v>11000155</v>
      </c>
      <c r="C76" s="49" t="s">
        <v>74</v>
      </c>
      <c r="D76" s="49" t="s">
        <v>346</v>
      </c>
      <c r="E76" s="50">
        <v>30</v>
      </c>
      <c r="F76" s="51">
        <v>399990</v>
      </c>
      <c r="G76" s="11">
        <f t="shared" ref="G76:G85" si="15">F76/E76</f>
        <v>13333</v>
      </c>
      <c r="H76" s="10">
        <v>130</v>
      </c>
      <c r="I76" s="10">
        <v>700</v>
      </c>
      <c r="J76" s="23">
        <f>(H76*1000000)/I76</f>
        <v>185714.28571428571</v>
      </c>
      <c r="K76" s="23">
        <f>J76/E76</f>
        <v>6190.4761904761899</v>
      </c>
      <c r="L76" s="11">
        <f>IF(ISNA(VLOOKUP($B76,[81]Sheet1!$B:$O,14,FALSE)),0,((VLOOKUP($B76,[81]Sheet1!$B:$O,14,FALSE))))</f>
        <v>13214</v>
      </c>
      <c r="M76" s="85" t="s">
        <v>56</v>
      </c>
      <c r="N76" s="19">
        <f>IF(ISNA(VLOOKUP($B76,[82]Rekap!$B:$F,4,FALSE)),0,((VLOOKUP($B76,[82]Rekap!$B:$F,4,FALSE))))</f>
        <v>78398</v>
      </c>
      <c r="O76" s="19">
        <f>$N76/($K76*0.98)</f>
        <v>12.922747252747254</v>
      </c>
      <c r="P76" s="19">
        <f>IF(ISNA(VLOOKUP($B76,[82]Rekap!$B:$F,5,FALSE)),0,((VLOOKUP($B76,[82]Rekap!$B:$F,5,FALSE))))</f>
        <v>1035951172</v>
      </c>
      <c r="Q76" s="31">
        <f>IF(ISNA(VLOOKUP($B76,[82]Rekap!$B:$L,6,FALSE)),0,((VLOOKUP($B76,[82]Rekap!$B:$L,6,FALSE))))</f>
        <v>52265</v>
      </c>
      <c r="R76" s="31">
        <f t="shared" ref="R76:R85" si="16">Q76/($K76*0.98)</f>
        <v>8.6151098901098901</v>
      </c>
      <c r="S76" s="31">
        <f>IF(ISNA(VLOOKUP($B76,[82]Rekap!$B:$L,9,FALSE)),0,((VLOOKUP($B76,[82]Rekap!$B:$L,9,FALSE))))</f>
        <v>690629710</v>
      </c>
      <c r="T76" s="32">
        <f>IF(ISNA(VLOOKUP($B76,[82]Rekap!$B:$L,7,FALSE)),0,((VLOOKUP($B76,[82]Rekap!$B:$L,7,FALSE))))</f>
        <v>26133</v>
      </c>
      <c r="U76" s="32">
        <f t="shared" ref="U76:U85" si="17">T76/($K76*0.98)</f>
        <v>4.3076373626373634</v>
      </c>
      <c r="V76" s="32">
        <f>IF(ISNA(VLOOKUP($B76,[82]Rekap!$B:$L,10,FALSE)),0,((VLOOKUP($B76,[82]Rekap!$B:$L,10,FALSE))))</f>
        <v>345321462</v>
      </c>
      <c r="W76" s="33">
        <f>IF(ISNA(VLOOKUP($B76,[82]Rekap!$B:$L,8,FALSE)),0,((VLOOKUP($B76,[82]Rekap!$B:$L,8,FALSE))))</f>
        <v>0</v>
      </c>
      <c r="X76" s="33">
        <f t="shared" ref="X76:X85" si="18">W76/($K76*0.98)</f>
        <v>0</v>
      </c>
      <c r="Y76" s="33">
        <f>IF(ISNA(VLOOKUP($B76,[82]Rekap!$B:$L,11,FALSE)),0,((VLOOKUP($B76,[82]Rekap!$B:$L,11,FALSE))))</f>
        <v>0</v>
      </c>
      <c r="Z76" s="1" t="str">
        <f>IF(ISNA(VLOOKUP($B76,'[83]MASTER BARU'!$A:$I,7,FALSE)),0,(VLOOKUP($B76,'[83]MASTER BARU'!$A:$I,7,FALSE)))</f>
        <v>Tablet Salut Herbal</v>
      </c>
      <c r="AA76" s="228">
        <f t="shared" ref="AA76:AA85" si="19">N76*E76</f>
        <v>2351940</v>
      </c>
      <c r="AB76" s="228">
        <f t="shared" ref="AB76:AB85" si="20">Q76*E76</f>
        <v>1567950</v>
      </c>
      <c r="AC76" s="228">
        <f t="shared" ref="AC76:AC85" si="21">T76*E76</f>
        <v>783990</v>
      </c>
      <c r="AD76" s="228">
        <f t="shared" ref="AD76:AD85" si="22">W76*E76</f>
        <v>0</v>
      </c>
    </row>
    <row r="77" spans="1:30" x14ac:dyDescent="0.2">
      <c r="A77" s="8">
        <f>A76+1</f>
        <v>2</v>
      </c>
      <c r="B77" s="20">
        <v>11000157</v>
      </c>
      <c r="C77" s="52" t="s">
        <v>77</v>
      </c>
      <c r="D77" s="52" t="s">
        <v>346</v>
      </c>
      <c r="E77" s="53">
        <v>1</v>
      </c>
      <c r="F77" s="54">
        <v>25000</v>
      </c>
      <c r="G77" s="11">
        <f t="shared" si="15"/>
        <v>25000</v>
      </c>
      <c r="H77" s="12">
        <v>3000</v>
      </c>
      <c r="I77" s="12">
        <v>120</v>
      </c>
      <c r="J77" s="21">
        <f>(H77*1000)/I77</f>
        <v>25000</v>
      </c>
      <c r="K77" s="21">
        <f>J77/E77</f>
        <v>25000</v>
      </c>
      <c r="L77" s="11">
        <f>IF(ISNA(VLOOKUP($B77,[81]Sheet1!$B:$O,14,FALSE)),0,((VLOOKUP($B77,[81]Sheet1!$B:$O,14,FALSE))))</f>
        <v>4346</v>
      </c>
      <c r="M77" s="86" t="s">
        <v>252</v>
      </c>
      <c r="N77" s="19">
        <f>IF(ISNA(VLOOKUP($B77,[82]Rekap!$B:$F,4,FALSE)),0,((VLOOKUP($B77,[82]Rekap!$B:$F,4,FALSE))))</f>
        <v>196000</v>
      </c>
      <c r="O77" s="19">
        <f>$N77/($K77*0.98)</f>
        <v>8</v>
      </c>
      <c r="P77" s="19">
        <f>IF(ISNA(VLOOKUP($B77,[82]Rekap!$B:$F,5,FALSE)),0,((VLOOKUP($B77,[82]Rekap!$B:$F,5,FALSE))))</f>
        <v>851816000</v>
      </c>
      <c r="Q77" s="31">
        <f>IF(ISNA(VLOOKUP($B77,[82]Rekap!$B:$L,6,FALSE)),0,((VLOOKUP($B77,[82]Rekap!$B:$L,6,FALSE))))</f>
        <v>122500</v>
      </c>
      <c r="R77" s="31">
        <f t="shared" si="16"/>
        <v>5</v>
      </c>
      <c r="S77" s="31">
        <f>IF(ISNA(VLOOKUP($B77,[82]Rekap!$B:$L,9,FALSE)),0,((VLOOKUP($B77,[82]Rekap!$B:$L,9,FALSE))))</f>
        <v>532385000</v>
      </c>
      <c r="T77" s="32">
        <f>IF(ISNA(VLOOKUP($B77,[82]Rekap!$B:$L,7,FALSE)),0,((VLOOKUP($B77,[82]Rekap!$B:$L,7,FALSE))))</f>
        <v>24500</v>
      </c>
      <c r="U77" s="32">
        <f t="shared" si="17"/>
        <v>1</v>
      </c>
      <c r="V77" s="32">
        <f>IF(ISNA(VLOOKUP($B77,[82]Rekap!$B:$L,10,FALSE)),0,((VLOOKUP($B77,[82]Rekap!$B:$L,10,FALSE))))</f>
        <v>106477000</v>
      </c>
      <c r="W77" s="33">
        <f>IF(ISNA(VLOOKUP($B77,[82]Rekap!$B:$L,8,FALSE)),0,((VLOOKUP($B77,[82]Rekap!$B:$L,8,FALSE))))</f>
        <v>49000</v>
      </c>
      <c r="X77" s="33">
        <f t="shared" si="18"/>
        <v>2</v>
      </c>
      <c r="Y77" s="33">
        <f>IF(ISNA(VLOOKUP($B77,[82]Rekap!$B:$L,11,FALSE)),0,((VLOOKUP($B77,[82]Rekap!$B:$L,11,FALSE))))</f>
        <v>212954000</v>
      </c>
      <c r="Z77" s="1" t="str">
        <f>IF(ISNA(VLOOKUP($B77,'[83]MASTER BARU'!$A:$I,7,FALSE)),0,(VLOOKUP($B77,'[83]MASTER BARU'!$A:$I,7,FALSE)))</f>
        <v>COD Herbal</v>
      </c>
      <c r="AA77" s="228">
        <f t="shared" si="19"/>
        <v>196000</v>
      </c>
      <c r="AB77" s="228">
        <f t="shared" si="20"/>
        <v>122500</v>
      </c>
      <c r="AC77" s="228">
        <f t="shared" si="21"/>
        <v>24500</v>
      </c>
      <c r="AD77" s="228">
        <f t="shared" si="22"/>
        <v>49000</v>
      </c>
    </row>
    <row r="78" spans="1:30" x14ac:dyDescent="0.2">
      <c r="A78" s="8">
        <f t="shared" ref="A78:A85" si="23">A77+1</f>
        <v>3</v>
      </c>
      <c r="B78" s="20">
        <v>11000158</v>
      </c>
      <c r="C78" s="52" t="s">
        <v>79</v>
      </c>
      <c r="D78" s="52" t="s">
        <v>346</v>
      </c>
      <c r="E78" s="53">
        <v>1</v>
      </c>
      <c r="F78" s="54">
        <v>10000</v>
      </c>
      <c r="G78" s="11">
        <f t="shared" si="15"/>
        <v>10000</v>
      </c>
      <c r="H78" s="12">
        <v>3000</v>
      </c>
      <c r="I78" s="12">
        <v>300</v>
      </c>
      <c r="J78" s="21">
        <f>(H78*1000)/I78</f>
        <v>10000</v>
      </c>
      <c r="K78" s="21">
        <f>J78/E78</f>
        <v>10000</v>
      </c>
      <c r="L78" s="11">
        <f>IF(ISNA(VLOOKUP($B78,[81]Sheet1!$B:$O,14,FALSE)),0,((VLOOKUP($B78,[81]Sheet1!$B:$O,14,FALSE))))</f>
        <v>8210</v>
      </c>
      <c r="M78" s="86" t="s">
        <v>252</v>
      </c>
      <c r="N78" s="19">
        <f>IF(ISNA(VLOOKUP($B78,[82]Rekap!$B:$F,4,FALSE)),0,((VLOOKUP($B78,[82]Rekap!$B:$F,4,FALSE))))</f>
        <v>196000</v>
      </c>
      <c r="O78" s="19">
        <f>$N78/($K78*0.98)</f>
        <v>20</v>
      </c>
      <c r="P78" s="19">
        <f>IF(ISNA(VLOOKUP($B78,[82]Rekap!$B:$F,5,FALSE)),0,((VLOOKUP($B78,[82]Rekap!$B:$F,5,FALSE))))</f>
        <v>1609160000</v>
      </c>
      <c r="Q78" s="31">
        <f>IF(ISNA(VLOOKUP($B78,[82]Rekap!$B:$L,6,FALSE)),0,((VLOOKUP($B78,[82]Rekap!$B:$L,6,FALSE))))</f>
        <v>127400</v>
      </c>
      <c r="R78" s="31">
        <f t="shared" si="16"/>
        <v>13</v>
      </c>
      <c r="S78" s="31">
        <f>IF(ISNA(VLOOKUP($B78,[82]Rekap!$B:$L,9,FALSE)),0,((VLOOKUP($B78,[82]Rekap!$B:$L,9,FALSE))))</f>
        <v>1045954000</v>
      </c>
      <c r="T78" s="32">
        <f>IF(ISNA(VLOOKUP($B78,[82]Rekap!$B:$L,7,FALSE)),0,((VLOOKUP($B78,[82]Rekap!$B:$L,7,FALSE))))</f>
        <v>39200</v>
      </c>
      <c r="U78" s="32">
        <f t="shared" si="17"/>
        <v>4</v>
      </c>
      <c r="V78" s="32">
        <f>IF(ISNA(VLOOKUP($B78,[82]Rekap!$B:$L,10,FALSE)),0,((VLOOKUP($B78,[82]Rekap!$B:$L,10,FALSE))))</f>
        <v>321832000</v>
      </c>
      <c r="W78" s="33">
        <f>IF(ISNA(VLOOKUP($B78,[82]Rekap!$B:$L,8,FALSE)),0,((VLOOKUP($B78,[82]Rekap!$B:$L,8,FALSE))))</f>
        <v>29400</v>
      </c>
      <c r="X78" s="33">
        <f t="shared" si="18"/>
        <v>3</v>
      </c>
      <c r="Y78" s="33">
        <f>IF(ISNA(VLOOKUP($B78,[82]Rekap!$B:$L,11,FALSE)),0,((VLOOKUP($B78,[82]Rekap!$B:$L,11,FALSE))))</f>
        <v>241374000</v>
      </c>
      <c r="Z78" s="1" t="str">
        <f>IF(ISNA(VLOOKUP($B78,'[83]MASTER BARU'!$A:$I,7,FALSE)),0,(VLOOKUP($B78,'[83]MASTER BARU'!$A:$I,7,FALSE)))</f>
        <v>COD Herbal</v>
      </c>
      <c r="AA78" s="228">
        <f t="shared" si="19"/>
        <v>196000</v>
      </c>
      <c r="AB78" s="228">
        <f t="shared" si="20"/>
        <v>127400</v>
      </c>
      <c r="AC78" s="228">
        <f t="shared" si="21"/>
        <v>39200</v>
      </c>
      <c r="AD78" s="228">
        <f t="shared" si="22"/>
        <v>29400</v>
      </c>
    </row>
    <row r="79" spans="1:30" x14ac:dyDescent="0.2">
      <c r="A79" s="8">
        <f t="shared" si="23"/>
        <v>4</v>
      </c>
      <c r="B79" s="20">
        <v>11000159</v>
      </c>
      <c r="C79" s="52" t="s">
        <v>81</v>
      </c>
      <c r="D79" s="52" t="s">
        <v>346</v>
      </c>
      <c r="E79" s="53">
        <v>6</v>
      </c>
      <c r="F79" s="54">
        <v>96774</v>
      </c>
      <c r="G79" s="11">
        <f t="shared" si="15"/>
        <v>16129</v>
      </c>
      <c r="H79" s="12"/>
      <c r="I79" s="87">
        <v>6</v>
      </c>
      <c r="J79" s="87">
        <v>96774</v>
      </c>
      <c r="K79" s="21">
        <f>J79/I79</f>
        <v>16129</v>
      </c>
      <c r="L79" s="11">
        <f>IF(ISNA(VLOOKUP($B79,[81]Sheet1!$B:$O,14,FALSE)),0,((VLOOKUP($B79,[81]Sheet1!$B:$O,14,FALSE))))</f>
        <v>9565</v>
      </c>
      <c r="M79" s="86" t="s">
        <v>56</v>
      </c>
      <c r="N79" s="19">
        <f>IF(ISNA(VLOOKUP($B79,[82]Rekap!$B:$F,4,FALSE)),0,((VLOOKUP($B79,[82]Rekap!$B:$F,4,FALSE))))</f>
        <v>0</v>
      </c>
      <c r="O79" s="19">
        <v>0</v>
      </c>
      <c r="P79" s="19">
        <f>IF(ISNA(VLOOKUP($B79,[82]Rekap!$B:$F,5,FALSE)),0,((VLOOKUP($B79,[82]Rekap!$B:$F,5,FALSE))))</f>
        <v>0</v>
      </c>
      <c r="Q79" s="31">
        <f>IF(ISNA(VLOOKUP($B79,[82]Rekap!$B:$L,6,FALSE)),0,((VLOOKUP($B79,[82]Rekap!$B:$L,6,FALSE))))</f>
        <v>0</v>
      </c>
      <c r="R79" s="31">
        <v>0</v>
      </c>
      <c r="S79" s="31">
        <f>IF(ISNA(VLOOKUP($B79,[82]Rekap!$B:$L,9,FALSE)),0,((VLOOKUP($B79,[82]Rekap!$B:$L,9,FALSE))))</f>
        <v>0</v>
      </c>
      <c r="T79" s="32">
        <f>IF(ISNA(VLOOKUP($B79,[82]Rekap!$B:$L,7,FALSE)),0,((VLOOKUP($B79,[82]Rekap!$B:$L,7,FALSE))))</f>
        <v>0</v>
      </c>
      <c r="U79" s="32">
        <v>0</v>
      </c>
      <c r="V79" s="32">
        <f>IF(ISNA(VLOOKUP($B79,[82]Rekap!$B:$L,10,FALSE)),0,((VLOOKUP($B79,[82]Rekap!$B:$L,10,FALSE))))</f>
        <v>0</v>
      </c>
      <c r="W79" s="33">
        <f>IF(ISNA(VLOOKUP($B79,[82]Rekap!$B:$L,8,FALSE)),0,((VLOOKUP($B79,[82]Rekap!$B:$L,8,FALSE))))</f>
        <v>0</v>
      </c>
      <c r="X79" s="33">
        <v>0</v>
      </c>
      <c r="Y79" s="33">
        <f>IF(ISNA(VLOOKUP($B79,[82]Rekap!$B:$L,11,FALSE)),0,((VLOOKUP($B79,[82]Rekap!$B:$L,11,FALSE))))</f>
        <v>0</v>
      </c>
      <c r="Z79" s="1" t="str">
        <f>IF(ISNA(VLOOKUP($B79,'[83]MASTER BARU'!$A:$I,7,FALSE)),0,(VLOOKUP($B79,'[83]MASTER BARU'!$A:$I,7,FALSE)))</f>
        <v>COD Herbal</v>
      </c>
      <c r="AA79" s="228">
        <f t="shared" si="19"/>
        <v>0</v>
      </c>
      <c r="AB79" s="228">
        <f t="shared" si="20"/>
        <v>0</v>
      </c>
      <c r="AC79" s="228">
        <f t="shared" si="21"/>
        <v>0</v>
      </c>
      <c r="AD79" s="228">
        <f t="shared" si="22"/>
        <v>0</v>
      </c>
    </row>
    <row r="80" spans="1:30" x14ac:dyDescent="0.2">
      <c r="A80" s="8">
        <f t="shared" si="23"/>
        <v>5</v>
      </c>
      <c r="B80" s="20">
        <v>11000189</v>
      </c>
      <c r="C80" s="52" t="s">
        <v>526</v>
      </c>
      <c r="D80" s="52" t="s">
        <v>346</v>
      </c>
      <c r="E80" s="53">
        <v>1</v>
      </c>
      <c r="F80" s="54">
        <v>30000</v>
      </c>
      <c r="G80" s="11">
        <f t="shared" si="15"/>
        <v>30000</v>
      </c>
      <c r="H80" s="12"/>
      <c r="I80" s="87">
        <v>1</v>
      </c>
      <c r="J80" s="87">
        <v>30000</v>
      </c>
      <c r="K80" s="21">
        <f>J80/I80</f>
        <v>30000</v>
      </c>
      <c r="L80" s="11">
        <f>IF(ISNA(VLOOKUP($B80,[81]Sheet1!$B:$O,14,FALSE)),0,((VLOOKUP($B80,[81]Sheet1!$B:$O,14,FALSE))))</f>
        <v>3544</v>
      </c>
      <c r="M80" s="86" t="s">
        <v>252</v>
      </c>
      <c r="N80" s="19">
        <f>IF(ISNA(VLOOKUP($B80,[82]Rekap!$B:$F,4,FALSE)),0,((VLOOKUP($B80,[82]Rekap!$B:$F,4,FALSE))))</f>
        <v>0</v>
      </c>
      <c r="O80" s="19">
        <v>0</v>
      </c>
      <c r="P80" s="19">
        <f>IF(ISNA(VLOOKUP($B80,[82]Rekap!$B:$F,5,FALSE)),0,((VLOOKUP($B80,[82]Rekap!$B:$F,5,FALSE))))</f>
        <v>0</v>
      </c>
      <c r="Q80" s="31">
        <f>IF(ISNA(VLOOKUP($B80,[82]Rekap!$B:$L,6,FALSE)),0,((VLOOKUP($B80,[82]Rekap!$B:$L,6,FALSE))))</f>
        <v>0</v>
      </c>
      <c r="R80" s="31">
        <v>0</v>
      </c>
      <c r="S80" s="31">
        <f>IF(ISNA(VLOOKUP($B80,[82]Rekap!$B:$L,9,FALSE)),0,((VLOOKUP($B80,[82]Rekap!$B:$L,9,FALSE))))</f>
        <v>0</v>
      </c>
      <c r="T80" s="32">
        <f>IF(ISNA(VLOOKUP($B80,[82]Rekap!$B:$L,7,FALSE)),0,((VLOOKUP($B80,[82]Rekap!$B:$L,7,FALSE))))</f>
        <v>0</v>
      </c>
      <c r="U80" s="32">
        <v>0</v>
      </c>
      <c r="V80" s="32">
        <f>IF(ISNA(VLOOKUP($B80,[82]Rekap!$B:$L,10,FALSE)),0,((VLOOKUP($B80,[82]Rekap!$B:$L,10,FALSE))))</f>
        <v>0</v>
      </c>
      <c r="W80" s="33">
        <f>IF(ISNA(VLOOKUP($B80,[82]Rekap!$B:$L,8,FALSE)),0,((VLOOKUP($B80,[82]Rekap!$B:$L,8,FALSE))))</f>
        <v>0</v>
      </c>
      <c r="X80" s="33">
        <v>0</v>
      </c>
      <c r="Y80" s="33">
        <f>IF(ISNA(VLOOKUP($B80,[82]Rekap!$B:$L,11,FALSE)),0,((VLOOKUP($B80,[82]Rekap!$B:$L,11,FALSE))))</f>
        <v>0</v>
      </c>
      <c r="Z80" s="1" t="str">
        <f>IF(ISNA(VLOOKUP($B80,'[83]MASTER BARU'!$A:$I,7,FALSE)),0,(VLOOKUP($B80,'[83]MASTER BARU'!$A:$I,7,FALSE)))</f>
        <v>COL Herbal</v>
      </c>
      <c r="AA80" s="228">
        <f t="shared" si="19"/>
        <v>0</v>
      </c>
      <c r="AB80" s="228">
        <f t="shared" si="20"/>
        <v>0</v>
      </c>
      <c r="AC80" s="228">
        <f t="shared" si="21"/>
        <v>0</v>
      </c>
      <c r="AD80" s="228">
        <f t="shared" si="22"/>
        <v>0</v>
      </c>
    </row>
    <row r="81" spans="1:30" x14ac:dyDescent="0.2">
      <c r="A81" s="8">
        <f t="shared" si="23"/>
        <v>6</v>
      </c>
      <c r="B81" s="8">
        <v>11002046</v>
      </c>
      <c r="C81" s="10" t="s">
        <v>200</v>
      </c>
      <c r="D81" s="52" t="s">
        <v>346</v>
      </c>
      <c r="E81" s="53">
        <v>1</v>
      </c>
      <c r="F81" s="54">
        <v>30000</v>
      </c>
      <c r="G81" s="11">
        <f t="shared" si="15"/>
        <v>30000</v>
      </c>
      <c r="H81" s="12">
        <v>900</v>
      </c>
      <c r="I81" s="12">
        <v>120</v>
      </c>
      <c r="J81" s="21">
        <f>(H81*1000)/I81</f>
        <v>7500</v>
      </c>
      <c r="K81" s="21">
        <f>J81/E81</f>
        <v>7500</v>
      </c>
      <c r="L81" s="11">
        <f>IF(ISNA(VLOOKUP($B81,[81]Sheet1!$B:$O,14,FALSE)),0,((VLOOKUP($B81,[81]Sheet1!$B:$O,14,FALSE))))</f>
        <v>3604</v>
      </c>
      <c r="M81" s="86" t="s">
        <v>252</v>
      </c>
      <c r="N81" s="19">
        <f>IF(ISNA(VLOOKUP($B81,[82]Rekap!$B:$F,4,FALSE)),0,((VLOOKUP($B81,[82]Rekap!$B:$F,4,FALSE))))</f>
        <v>220500</v>
      </c>
      <c r="O81" s="19">
        <f>$N81/($K81*0.98)</f>
        <v>30</v>
      </c>
      <c r="P81" s="19">
        <f>IF(ISNA(VLOOKUP($B81,[82]Rekap!$B:$F,5,FALSE)),0,((VLOOKUP($B81,[82]Rekap!$B:$F,5,FALSE))))</f>
        <v>794682000</v>
      </c>
      <c r="Q81" s="31">
        <f>IF(ISNA(VLOOKUP($B81,[82]Rekap!$B:$L,6,FALSE)),0,((VLOOKUP($B81,[82]Rekap!$B:$L,6,FALSE))))</f>
        <v>73500</v>
      </c>
      <c r="R81" s="31">
        <f t="shared" si="16"/>
        <v>10</v>
      </c>
      <c r="S81" s="31">
        <f>IF(ISNA(VLOOKUP($B81,[82]Rekap!$B:$L,9,FALSE)),0,((VLOOKUP($B81,[82]Rekap!$B:$L,9,FALSE))))</f>
        <v>264894000</v>
      </c>
      <c r="T81" s="32">
        <f>IF(ISNA(VLOOKUP($B81,[82]Rekap!$B:$L,7,FALSE)),0,((VLOOKUP($B81,[82]Rekap!$B:$L,7,FALSE))))</f>
        <v>73500</v>
      </c>
      <c r="U81" s="32">
        <f t="shared" si="17"/>
        <v>10</v>
      </c>
      <c r="V81" s="32">
        <f>IF(ISNA(VLOOKUP($B81,[82]Rekap!$B:$L,10,FALSE)),0,((VLOOKUP($B81,[82]Rekap!$B:$L,10,FALSE))))</f>
        <v>264894000</v>
      </c>
      <c r="W81" s="33">
        <f>IF(ISNA(VLOOKUP($B81,[82]Rekap!$B:$L,8,FALSE)),0,((VLOOKUP($B81,[82]Rekap!$B:$L,8,FALSE))))</f>
        <v>73500</v>
      </c>
      <c r="X81" s="33">
        <f t="shared" si="18"/>
        <v>10</v>
      </c>
      <c r="Y81" s="33">
        <f>IF(ISNA(VLOOKUP($B81,[82]Rekap!$B:$L,11,FALSE)),0,((VLOOKUP($B81,[82]Rekap!$B:$L,11,FALSE))))</f>
        <v>264894000</v>
      </c>
      <c r="Z81" s="1" t="str">
        <f>IF(ISNA(VLOOKUP($B81,'[83]MASTER BARU'!$A:$I,7,FALSE)),0,(VLOOKUP($B81,'[83]MASTER BARU'!$A:$I,7,FALSE)))</f>
        <v>COL Herbal</v>
      </c>
      <c r="AA81" s="228">
        <f t="shared" si="19"/>
        <v>220500</v>
      </c>
      <c r="AB81" s="228">
        <f t="shared" si="20"/>
        <v>73500</v>
      </c>
      <c r="AC81" s="228">
        <f t="shared" si="21"/>
        <v>73500</v>
      </c>
      <c r="AD81" s="228">
        <f t="shared" si="22"/>
        <v>73500</v>
      </c>
    </row>
    <row r="82" spans="1:30" x14ac:dyDescent="0.2">
      <c r="A82" s="8">
        <f t="shared" si="23"/>
        <v>7</v>
      </c>
      <c r="B82" s="18">
        <v>11000197</v>
      </c>
      <c r="C82" s="49" t="s">
        <v>113</v>
      </c>
      <c r="D82" s="49" t="s">
        <v>346</v>
      </c>
      <c r="E82" s="50">
        <v>30</v>
      </c>
      <c r="F82" s="51">
        <v>375000</v>
      </c>
      <c r="G82" s="11">
        <f t="shared" si="15"/>
        <v>12500</v>
      </c>
      <c r="H82" s="21">
        <v>262.5</v>
      </c>
      <c r="I82" s="21">
        <v>700</v>
      </c>
      <c r="J82" s="21">
        <f>(H82*1000000)/I82</f>
        <v>375000</v>
      </c>
      <c r="K82" s="21">
        <f>J82/E82</f>
        <v>12500</v>
      </c>
      <c r="L82" s="11">
        <f>IF(ISNA(VLOOKUP($B82,[81]Sheet1!$B:$O,14,FALSE)),0,((VLOOKUP($B82,[81]Sheet1!$B:$O,14,FALSE))))</f>
        <v>13629</v>
      </c>
      <c r="M82" s="85" t="s">
        <v>56</v>
      </c>
      <c r="N82" s="19">
        <f>IF(ISNA(VLOOKUP($B82,[82]Rekap!$B:$F,4,FALSE)),0,((VLOOKUP($B82,[82]Rekap!$B:$F,4,FALSE))))</f>
        <v>73500</v>
      </c>
      <c r="O82" s="19">
        <f>$N82/($K82*0.98)</f>
        <v>6</v>
      </c>
      <c r="P82" s="19">
        <f>IF(ISNA(VLOOKUP($B82,[82]Rekap!$B:$F,5,FALSE)),0,((VLOOKUP($B82,[82]Rekap!$B:$F,5,FALSE))))</f>
        <v>1001731500</v>
      </c>
      <c r="Q82" s="31">
        <f>IF(ISNA(VLOOKUP($B82,[82]Rekap!$B:$L,6,FALSE)),0,((VLOOKUP($B82,[82]Rekap!$B:$L,6,FALSE))))</f>
        <v>24500</v>
      </c>
      <c r="R82" s="31">
        <f t="shared" si="16"/>
        <v>2</v>
      </c>
      <c r="S82" s="31">
        <f>IF(ISNA(VLOOKUP($B82,[82]Rekap!$B:$L,9,FALSE)),0,((VLOOKUP($B82,[82]Rekap!$B:$L,9,FALSE))))</f>
        <v>333910500</v>
      </c>
      <c r="T82" s="32">
        <f>IF(ISNA(VLOOKUP($B82,[82]Rekap!$B:$L,7,FALSE)),0,((VLOOKUP($B82,[82]Rekap!$B:$L,7,FALSE))))</f>
        <v>24500</v>
      </c>
      <c r="U82" s="32">
        <f t="shared" si="17"/>
        <v>2</v>
      </c>
      <c r="V82" s="32">
        <f>IF(ISNA(VLOOKUP($B82,[82]Rekap!$B:$L,10,FALSE)),0,((VLOOKUP($B82,[82]Rekap!$B:$L,10,FALSE))))</f>
        <v>333910500</v>
      </c>
      <c r="W82" s="33">
        <f>IF(ISNA(VLOOKUP($B82,[82]Rekap!$B:$L,8,FALSE)),0,((VLOOKUP($B82,[82]Rekap!$B:$L,8,FALSE))))</f>
        <v>24500</v>
      </c>
      <c r="X82" s="33">
        <f t="shared" si="18"/>
        <v>2</v>
      </c>
      <c r="Y82" s="33">
        <f>IF(ISNA(VLOOKUP($B82,[82]Rekap!$B:$L,11,FALSE)),0,((VLOOKUP($B82,[82]Rekap!$B:$L,11,FALSE))))</f>
        <v>333910500</v>
      </c>
      <c r="Z82" s="1" t="str">
        <f>IF(ISNA(VLOOKUP($B82,'[83]MASTER BARU'!$A:$I,7,FALSE)),0,(VLOOKUP($B82,'[83]MASTER BARU'!$A:$I,7,FALSE)))</f>
        <v>Tablet Salut Herbal</v>
      </c>
      <c r="AA82" s="228">
        <f t="shared" si="19"/>
        <v>2205000</v>
      </c>
      <c r="AB82" s="228">
        <f t="shared" si="20"/>
        <v>735000</v>
      </c>
      <c r="AC82" s="228">
        <f t="shared" si="21"/>
        <v>735000</v>
      </c>
      <c r="AD82" s="228">
        <f t="shared" si="22"/>
        <v>735000</v>
      </c>
    </row>
    <row r="83" spans="1:30" x14ac:dyDescent="0.2">
      <c r="A83" s="8">
        <f t="shared" si="23"/>
        <v>8</v>
      </c>
      <c r="B83" s="20">
        <v>11001784</v>
      </c>
      <c r="C83" s="9" t="s">
        <v>194</v>
      </c>
      <c r="D83" s="52" t="s">
        <v>346</v>
      </c>
      <c r="E83" s="53">
        <v>1</v>
      </c>
      <c r="F83" s="55">
        <v>16667</v>
      </c>
      <c r="G83" s="11">
        <f t="shared" si="15"/>
        <v>16667</v>
      </c>
      <c r="H83" s="12">
        <v>1000</v>
      </c>
      <c r="I83" s="12">
        <v>60</v>
      </c>
      <c r="J83" s="21">
        <f>(H83*1000)/I83</f>
        <v>16666.666666666668</v>
      </c>
      <c r="K83" s="21">
        <f>J83/E83</f>
        <v>16666.666666666668</v>
      </c>
      <c r="L83" s="11">
        <f>IF(ISNA(VLOOKUP($B83,[81]Sheet1!$B:$O,14,FALSE)),0,((VLOOKUP($B83,[81]Sheet1!$B:$O,14,FALSE))))</f>
        <v>13019</v>
      </c>
      <c r="M83" s="86" t="s">
        <v>252</v>
      </c>
      <c r="N83" s="19">
        <f>IF(ISNA(VLOOKUP($B83,[82]Rekap!$B:$F,4,FALSE)),0,((VLOOKUP($B83,[82]Rekap!$B:$F,4,FALSE))))</f>
        <v>65335</v>
      </c>
      <c r="O83" s="19">
        <f>$N83/($K83*0.98)</f>
        <v>4.0001020408163264</v>
      </c>
      <c r="P83" s="19">
        <f>IF(ISNA(VLOOKUP($B83,[82]Rekap!$B:$F,5,FALSE)),0,((VLOOKUP($B83,[82]Rekap!$B:$F,5,FALSE))))</f>
        <v>850596365</v>
      </c>
      <c r="Q83" s="31">
        <f>IF(ISNA(VLOOKUP($B83,[82]Rekap!$B:$L,6,FALSE)),0,((VLOOKUP($B83,[82]Rekap!$B:$L,6,FALSE))))</f>
        <v>16334</v>
      </c>
      <c r="R83" s="31">
        <f t="shared" si="16"/>
        <v>1.0000408163265306</v>
      </c>
      <c r="S83" s="31">
        <f>IF(ISNA(VLOOKUP($B83,[82]Rekap!$B:$L,9,FALSE)),0,((VLOOKUP($B83,[82]Rekap!$B:$L,9,FALSE))))</f>
        <v>212652346</v>
      </c>
      <c r="T83" s="32">
        <f>IF(ISNA(VLOOKUP($B83,[82]Rekap!$B:$L,7,FALSE)),0,((VLOOKUP($B83,[82]Rekap!$B:$L,7,FALSE))))</f>
        <v>16334</v>
      </c>
      <c r="U83" s="32">
        <f t="shared" si="17"/>
        <v>1.0000408163265306</v>
      </c>
      <c r="V83" s="32">
        <f>IF(ISNA(VLOOKUP($B83,[82]Rekap!$B:$L,10,FALSE)),0,((VLOOKUP($B83,[82]Rekap!$B:$L,10,FALSE))))</f>
        <v>212652346</v>
      </c>
      <c r="W83" s="33">
        <f>IF(ISNA(VLOOKUP($B83,[82]Rekap!$B:$L,8,FALSE)),0,((VLOOKUP($B83,[82]Rekap!$B:$L,8,FALSE))))</f>
        <v>32667</v>
      </c>
      <c r="X83" s="33">
        <f t="shared" si="18"/>
        <v>2.0000204081632651</v>
      </c>
      <c r="Y83" s="33">
        <f>IF(ISNA(VLOOKUP($B83,[82]Rekap!$B:$L,11,FALSE)),0,((VLOOKUP($B83,[82]Rekap!$B:$L,11,FALSE))))</f>
        <v>425291673</v>
      </c>
      <c r="Z83" s="1" t="str">
        <f>IF(ISNA(VLOOKUP($B83,'[83]MASTER BARU'!$A:$I,7,FALSE)),0,(VLOOKUP($B83,'[83]MASTER BARU'!$A:$I,7,FALSE)))</f>
        <v>COD Herbal</v>
      </c>
      <c r="AA83" s="228">
        <f t="shared" si="19"/>
        <v>65335</v>
      </c>
      <c r="AB83" s="228">
        <f t="shared" si="20"/>
        <v>16334</v>
      </c>
      <c r="AC83" s="228">
        <f t="shared" si="21"/>
        <v>16334</v>
      </c>
      <c r="AD83" s="228">
        <f t="shared" si="22"/>
        <v>32667</v>
      </c>
    </row>
    <row r="84" spans="1:30" x14ac:dyDescent="0.2">
      <c r="A84" s="8">
        <f t="shared" si="23"/>
        <v>9</v>
      </c>
      <c r="B84" s="20">
        <v>11001823</v>
      </c>
      <c r="C84" s="9" t="s">
        <v>536</v>
      </c>
      <c r="D84" s="49" t="s">
        <v>346</v>
      </c>
      <c r="E84" s="53">
        <v>1</v>
      </c>
      <c r="F84" s="55">
        <v>10000</v>
      </c>
      <c r="G84" s="11">
        <f t="shared" si="15"/>
        <v>10000</v>
      </c>
      <c r="H84" s="12">
        <v>1000</v>
      </c>
      <c r="I84" s="12">
        <v>100</v>
      </c>
      <c r="J84" s="21">
        <f>(H84*1000)/I84</f>
        <v>10000</v>
      </c>
      <c r="K84" s="21">
        <f>J84/E84</f>
        <v>10000</v>
      </c>
      <c r="L84" s="11">
        <f>IF(ISNA(VLOOKUP($B84,[81]Sheet1!$B:$O,14,FALSE)),0,((VLOOKUP($B84,[81]Sheet1!$B:$O,14,FALSE))))</f>
        <v>17960</v>
      </c>
      <c r="M84" s="86" t="s">
        <v>252</v>
      </c>
      <c r="N84" s="19">
        <f>IF(ISNA(VLOOKUP($B84,[82]Rekap!$B:$F,4,FALSE)),0,((VLOOKUP($B84,[82]Rekap!$B:$F,4,FALSE))))</f>
        <v>58800</v>
      </c>
      <c r="O84" s="19">
        <f>$N84/($K84*0.98)</f>
        <v>6</v>
      </c>
      <c r="P84" s="19">
        <f>IF(ISNA(VLOOKUP($B84,[82]Rekap!$B:$F,5,FALSE)),0,((VLOOKUP($B84,[82]Rekap!$B:$F,5,FALSE))))</f>
        <v>1056048000</v>
      </c>
      <c r="Q84" s="31">
        <f>IF(ISNA(VLOOKUP($B84,[82]Rekap!$B:$L,6,FALSE)),0,((VLOOKUP($B84,[82]Rekap!$B:$L,6,FALSE))))</f>
        <v>19600</v>
      </c>
      <c r="R84" s="31">
        <f t="shared" si="16"/>
        <v>2</v>
      </c>
      <c r="S84" s="31">
        <f>IF(ISNA(VLOOKUP($B84,[82]Rekap!$B:$L,9,FALSE)),0,((VLOOKUP($B84,[82]Rekap!$B:$L,9,FALSE))))</f>
        <v>352016000</v>
      </c>
      <c r="T84" s="32">
        <f>IF(ISNA(VLOOKUP($B84,[82]Rekap!$B:$L,7,FALSE)),0,((VLOOKUP($B84,[82]Rekap!$B:$L,7,FALSE))))</f>
        <v>19600</v>
      </c>
      <c r="U84" s="32">
        <f t="shared" si="17"/>
        <v>2</v>
      </c>
      <c r="V84" s="32">
        <f>IF(ISNA(VLOOKUP($B84,[82]Rekap!$B:$L,10,FALSE)),0,((VLOOKUP($B84,[82]Rekap!$B:$L,10,FALSE))))</f>
        <v>352016000</v>
      </c>
      <c r="W84" s="33">
        <f>IF(ISNA(VLOOKUP($B84,[82]Rekap!$B:$L,8,FALSE)),0,((VLOOKUP($B84,[82]Rekap!$B:$L,8,FALSE))))</f>
        <v>19600</v>
      </c>
      <c r="X84" s="33">
        <f t="shared" si="18"/>
        <v>2</v>
      </c>
      <c r="Y84" s="33">
        <f>IF(ISNA(VLOOKUP($B84,[82]Rekap!$B:$L,11,FALSE)),0,((VLOOKUP($B84,[82]Rekap!$B:$L,11,FALSE))))</f>
        <v>352016000</v>
      </c>
      <c r="Z84" s="1" t="str">
        <f>IF(ISNA(VLOOKUP($B84,'[83]MASTER BARU'!$A:$I,7,FALSE)),0,(VLOOKUP($B84,'[83]MASTER BARU'!$A:$I,7,FALSE)))</f>
        <v>COD Herbal</v>
      </c>
      <c r="AA84" s="228">
        <f t="shared" si="19"/>
        <v>58800</v>
      </c>
      <c r="AB84" s="228">
        <f t="shared" si="20"/>
        <v>19600</v>
      </c>
      <c r="AC84" s="228">
        <f t="shared" si="21"/>
        <v>19600</v>
      </c>
      <c r="AD84" s="228">
        <f t="shared" si="22"/>
        <v>19600</v>
      </c>
    </row>
    <row r="85" spans="1:30" x14ac:dyDescent="0.2">
      <c r="A85" s="36">
        <f t="shared" si="23"/>
        <v>10</v>
      </c>
      <c r="B85" s="56">
        <v>11001414</v>
      </c>
      <c r="C85" s="57" t="s">
        <v>538</v>
      </c>
      <c r="D85" s="58" t="s">
        <v>346</v>
      </c>
      <c r="E85" s="59">
        <v>30</v>
      </c>
      <c r="F85" s="60">
        <v>73680</v>
      </c>
      <c r="G85" s="38">
        <f t="shared" si="15"/>
        <v>2456</v>
      </c>
      <c r="H85" s="61">
        <v>120</v>
      </c>
      <c r="I85" s="61">
        <v>950</v>
      </c>
      <c r="J85" s="88">
        <f>(H85*1000000)/I85</f>
        <v>126315.78947368421</v>
      </c>
      <c r="K85" s="88">
        <f>J85/E85</f>
        <v>4210.5263157894742</v>
      </c>
      <c r="L85" s="38">
        <f>IF(ISNA(VLOOKUP($B85,[81]Sheet1!$B:$O,14,FALSE)),0,((VLOOKUP($B85,[81]Sheet1!$B:$O,14,FALSE))))</f>
        <v>25329</v>
      </c>
      <c r="M85" s="89" t="s">
        <v>56</v>
      </c>
      <c r="N85" s="80">
        <f>IF(ISNA(VLOOKUP($B85,[82]Rekap!$B:$F,4,FALSE)),0,((VLOOKUP($B85,[82]Rekap!$B:$F,4,FALSE))))</f>
        <v>9910</v>
      </c>
      <c r="O85" s="80">
        <f>$N85/($K85*0.98)</f>
        <v>2.4016581632653056</v>
      </c>
      <c r="P85" s="80">
        <f>IF(ISNA(VLOOKUP($B85,[82]Rekap!$B:$F,5,FALSE)),0,((VLOOKUP($B85,[82]Rekap!$B:$F,5,FALSE))))</f>
        <v>251010390</v>
      </c>
      <c r="Q85" s="97">
        <f>IF(ISNA(VLOOKUP($B85,[82]Rekap!$B:$L,6,FALSE)),0,((VLOOKUP($B85,[82]Rekap!$B:$L,6,FALSE))))</f>
        <v>9910</v>
      </c>
      <c r="R85" s="97">
        <f t="shared" si="16"/>
        <v>2.4016581632653056</v>
      </c>
      <c r="S85" s="97">
        <f>IF(ISNA(VLOOKUP($B85,[82]Rekap!$B:$L,9,FALSE)),0,((VLOOKUP($B85,[82]Rekap!$B:$L,9,FALSE))))</f>
        <v>251010390</v>
      </c>
      <c r="T85" s="98">
        <f>IF(ISNA(VLOOKUP($B85,[82]Rekap!$B:$L,7,FALSE)),0,((VLOOKUP($B85,[82]Rekap!$B:$L,7,FALSE))))</f>
        <v>0</v>
      </c>
      <c r="U85" s="98">
        <f t="shared" si="17"/>
        <v>0</v>
      </c>
      <c r="V85" s="98">
        <f>IF(ISNA(VLOOKUP($B85,[82]Rekap!$B:$L,10,FALSE)),0,((VLOOKUP($B85,[82]Rekap!$B:$L,10,FALSE))))</f>
        <v>0</v>
      </c>
      <c r="W85" s="99">
        <f>IF(ISNA(VLOOKUP($B85,[82]Rekap!$B:$L,8,FALSE)),0,((VLOOKUP($B85,[82]Rekap!$B:$L,8,FALSE))))</f>
        <v>0</v>
      </c>
      <c r="X85" s="99">
        <f t="shared" si="18"/>
        <v>0</v>
      </c>
      <c r="Y85" s="99">
        <f>IF(ISNA(VLOOKUP($B85,[82]Rekap!$B:$L,11,FALSE)),0,((VLOOKUP($B85,[82]Rekap!$B:$L,11,FALSE))))</f>
        <v>0</v>
      </c>
      <c r="Z85" s="1" t="str">
        <f>IF(ISNA(VLOOKUP($B85,'[83]MASTER BARU'!$A:$I,7,FALSE)),0,(VLOOKUP($B85,'[83]MASTER BARU'!$A:$I,7,FALSE)))</f>
        <v>Tablet Salut Herbal</v>
      </c>
      <c r="AA85" s="228">
        <f t="shared" si="19"/>
        <v>297300</v>
      </c>
      <c r="AB85" s="228">
        <f t="shared" si="20"/>
        <v>297300</v>
      </c>
      <c r="AC85" s="228">
        <f t="shared" si="21"/>
        <v>0</v>
      </c>
      <c r="AD85" s="228">
        <f t="shared" si="22"/>
        <v>0</v>
      </c>
    </row>
    <row r="86" spans="1:30" x14ac:dyDescent="0.2">
      <c r="A86" s="62"/>
      <c r="B86" s="41"/>
      <c r="C86" s="41" t="s">
        <v>558</v>
      </c>
      <c r="D86" s="41"/>
      <c r="E86" s="41"/>
      <c r="F86" s="41"/>
      <c r="G86" s="41"/>
      <c r="H86" s="44"/>
      <c r="I86" s="44"/>
      <c r="J86" s="42"/>
      <c r="K86" s="44"/>
      <c r="L86" s="44"/>
      <c r="M86" s="41"/>
      <c r="N86" s="81"/>
      <c r="O86" s="81"/>
      <c r="P86" s="90">
        <f>SUM(P76:P85)</f>
        <v>7450995427</v>
      </c>
      <c r="Q86" s="100"/>
      <c r="R86" s="100"/>
      <c r="S86" s="108">
        <f>SUM(S76:S85)</f>
        <v>3683451946</v>
      </c>
      <c r="T86" s="102"/>
      <c r="U86" s="102"/>
      <c r="V86" s="109">
        <f>SUM(V76:V85)</f>
        <v>1937103308</v>
      </c>
      <c r="W86" s="104"/>
      <c r="X86" s="104"/>
      <c r="Y86" s="117">
        <f>SUM(Y76:Y85)</f>
        <v>1830440173</v>
      </c>
    </row>
    <row r="87" spans="1:30" x14ac:dyDescent="0.2">
      <c r="A87" s="5"/>
      <c r="B87" s="5"/>
      <c r="C87" s="5"/>
      <c r="D87" s="5"/>
      <c r="E87" s="5"/>
      <c r="F87" s="5"/>
      <c r="G87" s="5"/>
      <c r="H87" s="7"/>
      <c r="I87" s="7"/>
      <c r="J87" s="5"/>
      <c r="K87" s="7"/>
      <c r="L87" s="7"/>
      <c r="M87" s="5"/>
      <c r="N87" s="83"/>
      <c r="O87" s="83"/>
      <c r="P87" s="83"/>
      <c r="Q87" s="105"/>
      <c r="R87" s="105"/>
      <c r="S87" s="105"/>
      <c r="T87" s="106"/>
      <c r="U87" s="106"/>
      <c r="V87" s="106"/>
      <c r="W87" s="107"/>
      <c r="X87" s="107"/>
      <c r="Y87" s="107"/>
    </row>
    <row r="88" spans="1:30" x14ac:dyDescent="0.2">
      <c r="A88" s="46"/>
      <c r="B88" s="47" t="s">
        <v>559</v>
      </c>
      <c r="C88" s="47" t="s">
        <v>560</v>
      </c>
      <c r="D88" s="47"/>
      <c r="E88" s="47"/>
      <c r="F88" s="47"/>
      <c r="G88" s="47"/>
      <c r="H88" s="10"/>
      <c r="I88" s="10"/>
      <c r="J88" s="48"/>
      <c r="K88" s="10"/>
      <c r="L88" s="10"/>
      <c r="M88" s="47"/>
      <c r="N88" s="84"/>
      <c r="O88" s="84"/>
      <c r="P88" s="84"/>
      <c r="Q88" s="28"/>
      <c r="R88" s="28"/>
      <c r="S88" s="28"/>
      <c r="T88" s="29"/>
      <c r="U88" s="29"/>
      <c r="V88" s="29"/>
      <c r="W88" s="30"/>
      <c r="X88" s="30"/>
      <c r="Y88" s="30"/>
    </row>
    <row r="89" spans="1:30" x14ac:dyDescent="0.2">
      <c r="A89" s="8">
        <v>1</v>
      </c>
      <c r="B89" s="18">
        <v>11000163</v>
      </c>
      <c r="C89" s="63" t="s">
        <v>85</v>
      </c>
      <c r="D89" s="63" t="s">
        <v>559</v>
      </c>
      <c r="E89" s="64">
        <v>100</v>
      </c>
      <c r="F89" s="65">
        <v>400000</v>
      </c>
      <c r="G89" s="11">
        <f t="shared" ref="G89:G102" si="24">F89/E89</f>
        <v>4000</v>
      </c>
      <c r="H89" s="11">
        <v>120</v>
      </c>
      <c r="I89" s="11">
        <v>150</v>
      </c>
      <c r="J89" s="11">
        <f t="shared" ref="J89:J94" si="25">(H89*1000000)/I89</f>
        <v>800000</v>
      </c>
      <c r="K89" s="11">
        <f t="shared" ref="K89:K94" si="26">J89/E89</f>
        <v>8000</v>
      </c>
      <c r="L89" s="11">
        <f>IF(ISNA(VLOOKUP($B89,[81]Sheet1!$B:$O,14,FALSE)),0,((VLOOKUP($B89,[81]Sheet1!$B:$O,14,FALSE))))</f>
        <v>20372</v>
      </c>
      <c r="M89" s="18" t="s">
        <v>56</v>
      </c>
      <c r="N89" s="19">
        <f>IF(ISNA(VLOOKUP($B89,[82]Rekap!$B:$F,4,FALSE)),0,((VLOOKUP($B89,[82]Rekap!$B:$F,4,FALSE))))</f>
        <v>31360</v>
      </c>
      <c r="O89" s="19">
        <f>$N89/($K89*0.98)</f>
        <v>4</v>
      </c>
      <c r="P89" s="19">
        <f>IF(ISNA(VLOOKUP($B89,[82]Rekap!$B:$F,5,FALSE)),0,((VLOOKUP($B89,[82]Rekap!$B:$F,5,FALSE))))</f>
        <v>638865920</v>
      </c>
      <c r="Q89" s="31">
        <f>IF(ISNA(VLOOKUP($B89,[82]Rekap!$B:$L,6,FALSE)),0,((VLOOKUP($B89,[82]Rekap!$B:$L,6,FALSE))))</f>
        <v>7840</v>
      </c>
      <c r="R89" s="31">
        <f t="shared" ref="R89:R99" si="27">Q89/($K89*0.98)</f>
        <v>1</v>
      </c>
      <c r="S89" s="31">
        <f>IF(ISNA(VLOOKUP($B89,[82]Rekap!$B:$L,9,FALSE)),0,((VLOOKUP($B89,[82]Rekap!$B:$L,9,FALSE))))</f>
        <v>159716480</v>
      </c>
      <c r="T89" s="32">
        <f>IF(ISNA(VLOOKUP($B89,[82]Rekap!$B:$L,7,FALSE)),0,((VLOOKUP($B89,[82]Rekap!$B:$L,7,FALSE))))</f>
        <v>11760</v>
      </c>
      <c r="U89" s="32">
        <f t="shared" ref="U89:U99" si="28">T89/($K89*0.98)</f>
        <v>1.5</v>
      </c>
      <c r="V89" s="32">
        <f>IF(ISNA(VLOOKUP($B89,[82]Rekap!$B:$L,10,FALSE)),0,((VLOOKUP($B89,[82]Rekap!$B:$L,10,FALSE))))</f>
        <v>239574720</v>
      </c>
      <c r="W89" s="33">
        <f>IF(ISNA(VLOOKUP($B89,[82]Rekap!$B:$L,8,FALSE)),0,((VLOOKUP($B89,[82]Rekap!$B:$L,8,FALSE))))</f>
        <v>11760</v>
      </c>
      <c r="X89" s="33">
        <f t="shared" ref="X89:X99" si="29">W89/($K89*0.98)</f>
        <v>1.5</v>
      </c>
      <c r="Y89" s="33">
        <f>IF(ISNA(VLOOKUP($B89,[82]Rekap!$B:$L,11,FALSE)),0,((VLOOKUP($B89,[82]Rekap!$B:$L,11,FALSE))))</f>
        <v>239574720</v>
      </c>
      <c r="Z89" s="1" t="str">
        <f>IF(ISNA(VLOOKUP($B89,'[83]MASTER BARU'!$A:$I,7,FALSE)),0,(VLOOKUP($B89,'[83]MASTER BARU'!$A:$I,7,FALSE)))</f>
        <v>Tablet Salut Pharma</v>
      </c>
      <c r="AA89" s="228">
        <f t="shared" ref="AA89:AA103" si="30">N89*E89</f>
        <v>3136000</v>
      </c>
      <c r="AB89" s="228">
        <f t="shared" ref="AB89:AB103" si="31">Q89*E89</f>
        <v>784000</v>
      </c>
      <c r="AC89" s="228">
        <f t="shared" ref="AC89:AC103" si="32">T89*E89</f>
        <v>1176000</v>
      </c>
      <c r="AD89" s="228">
        <f t="shared" ref="AD89:AD103" si="33">W89*E89</f>
        <v>1176000</v>
      </c>
    </row>
    <row r="90" spans="1:30" x14ac:dyDescent="0.2">
      <c r="A90" s="8">
        <f>A89+1</f>
        <v>2</v>
      </c>
      <c r="B90" s="66">
        <v>11000214</v>
      </c>
      <c r="C90" s="67" t="s">
        <v>566</v>
      </c>
      <c r="D90" s="9" t="s">
        <v>559</v>
      </c>
      <c r="E90" s="68">
        <v>50</v>
      </c>
      <c r="F90" s="55">
        <v>400000</v>
      </c>
      <c r="G90" s="11">
        <f t="shared" si="24"/>
        <v>8000</v>
      </c>
      <c r="H90" s="12">
        <v>120</v>
      </c>
      <c r="I90" s="21">
        <v>300</v>
      </c>
      <c r="J90" s="21">
        <f t="shared" si="25"/>
        <v>400000</v>
      </c>
      <c r="K90" s="21">
        <f t="shared" si="26"/>
        <v>8000</v>
      </c>
      <c r="L90" s="11">
        <f>IF(ISNA(VLOOKUP($B90,[81]Sheet1!$B:$O,14,FALSE)),0,((VLOOKUP($B90,[81]Sheet1!$B:$O,14,FALSE))))</f>
        <v>20252</v>
      </c>
      <c r="M90" s="20" t="s">
        <v>56</v>
      </c>
      <c r="N90" s="19">
        <f>IF(ISNA(VLOOKUP($B90,[82]Rekap!$B:$F,4,FALSE)),0,((VLOOKUP($B90,[82]Rekap!$B:$F,4,FALSE))))</f>
        <v>0</v>
      </c>
      <c r="O90" s="19">
        <f>$N90/($K90*0.98)</f>
        <v>0</v>
      </c>
      <c r="P90" s="19">
        <f>IF(ISNA(VLOOKUP($B90,[82]Rekap!$B:$F,5,FALSE)),0,((VLOOKUP($B90,[82]Rekap!$B:$F,5,FALSE))))</f>
        <v>0</v>
      </c>
      <c r="Q90" s="31">
        <f>IF(ISNA(VLOOKUP($B90,[82]Rekap!$B:$L,6,FALSE)),0,((VLOOKUP($B90,[82]Rekap!$B:$L,6,FALSE))))</f>
        <v>0</v>
      </c>
      <c r="R90" s="31">
        <f t="shared" si="27"/>
        <v>0</v>
      </c>
      <c r="S90" s="31">
        <f>IF(ISNA(VLOOKUP($B90,[82]Rekap!$B:$L,9,FALSE)),0,((VLOOKUP($B90,[82]Rekap!$B:$L,9,FALSE))))</f>
        <v>0</v>
      </c>
      <c r="T90" s="32">
        <f>IF(ISNA(VLOOKUP($B90,[82]Rekap!$B:$L,7,FALSE)),0,((VLOOKUP($B90,[82]Rekap!$B:$L,7,FALSE))))</f>
        <v>0</v>
      </c>
      <c r="U90" s="32">
        <f t="shared" si="28"/>
        <v>0</v>
      </c>
      <c r="V90" s="32">
        <f>IF(ISNA(VLOOKUP($B90,[82]Rekap!$B:$L,10,FALSE)),0,((VLOOKUP($B90,[82]Rekap!$B:$L,10,FALSE))))</f>
        <v>0</v>
      </c>
      <c r="W90" s="33">
        <f>IF(ISNA(VLOOKUP($B90,[82]Rekap!$B:$L,8,FALSE)),0,((VLOOKUP($B90,[82]Rekap!$B:$L,8,FALSE))))</f>
        <v>0</v>
      </c>
      <c r="X90" s="33">
        <f t="shared" si="29"/>
        <v>0</v>
      </c>
      <c r="Y90" s="33">
        <f>IF(ISNA(VLOOKUP($B90,[82]Rekap!$B:$L,11,FALSE)),0,((VLOOKUP($B90,[82]Rekap!$B:$L,11,FALSE))))</f>
        <v>0</v>
      </c>
      <c r="Z90" s="1" t="str">
        <f>IF(ISNA(VLOOKUP($B90,'[83]MASTER BARU'!$A:$I,7,FALSE)),0,(VLOOKUP($B90,'[83]MASTER BARU'!$A:$I,7,FALSE)))</f>
        <v>Tablet Plain Pharma</v>
      </c>
      <c r="AA90" s="228">
        <f t="shared" si="30"/>
        <v>0</v>
      </c>
      <c r="AB90" s="228">
        <f t="shared" si="31"/>
        <v>0</v>
      </c>
      <c r="AC90" s="228">
        <f t="shared" si="32"/>
        <v>0</v>
      </c>
      <c r="AD90" s="228">
        <f t="shared" si="33"/>
        <v>0</v>
      </c>
    </row>
    <row r="91" spans="1:30" x14ac:dyDescent="0.2">
      <c r="A91" s="8">
        <f t="shared" ref="A91:A103" si="34">A90+1</f>
        <v>3</v>
      </c>
      <c r="B91" s="20">
        <v>11000206</v>
      </c>
      <c r="C91" s="9" t="s">
        <v>568</v>
      </c>
      <c r="D91" s="9" t="s">
        <v>559</v>
      </c>
      <c r="E91" s="68">
        <v>50</v>
      </c>
      <c r="F91" s="55">
        <v>625000</v>
      </c>
      <c r="G91" s="11">
        <f t="shared" si="24"/>
        <v>12500</v>
      </c>
      <c r="H91" s="12">
        <v>50</v>
      </c>
      <c r="I91" s="12">
        <v>80</v>
      </c>
      <c r="J91" s="21">
        <f t="shared" si="25"/>
        <v>625000</v>
      </c>
      <c r="K91" s="21">
        <f t="shared" si="26"/>
        <v>12500</v>
      </c>
      <c r="L91" s="11">
        <f>IF(ISNA(VLOOKUP($B91,[81]Sheet1!$B:$O,14,FALSE)),0,((VLOOKUP($B91,[81]Sheet1!$B:$O,14,FALSE))))</f>
        <v>7898</v>
      </c>
      <c r="M91" s="20" t="s">
        <v>56</v>
      </c>
      <c r="N91" s="19">
        <f>IF(ISNA(VLOOKUP($B91,[82]Rekap!$B:$F,4,FALSE)),0,((VLOOKUP($B91,[82]Rekap!$B:$F,4,FALSE))))</f>
        <v>12250</v>
      </c>
      <c r="O91" s="19">
        <f>$N91/($K91*0.98)</f>
        <v>1</v>
      </c>
      <c r="P91" s="19">
        <f>IF(ISNA(VLOOKUP($B91,[82]Rekap!$B:$F,5,FALSE)),0,((VLOOKUP($B91,[82]Rekap!$B:$F,5,FALSE))))</f>
        <v>96750500</v>
      </c>
      <c r="Q91" s="31">
        <f>IF(ISNA(VLOOKUP($B91,[82]Rekap!$B:$L,6,FALSE)),0,((VLOOKUP($B91,[82]Rekap!$B:$L,6,FALSE))))</f>
        <v>12250</v>
      </c>
      <c r="R91" s="31">
        <f t="shared" si="27"/>
        <v>1</v>
      </c>
      <c r="S91" s="31">
        <f>IF(ISNA(VLOOKUP($B91,[82]Rekap!$B:$L,9,FALSE)),0,((VLOOKUP($B91,[82]Rekap!$B:$L,9,FALSE))))</f>
        <v>96750500</v>
      </c>
      <c r="T91" s="32">
        <f>IF(ISNA(VLOOKUP($B91,[82]Rekap!$B:$L,7,FALSE)),0,((VLOOKUP($B91,[82]Rekap!$B:$L,7,FALSE))))</f>
        <v>0</v>
      </c>
      <c r="U91" s="32">
        <f t="shared" si="28"/>
        <v>0</v>
      </c>
      <c r="V91" s="32">
        <f>IF(ISNA(VLOOKUP($B91,[82]Rekap!$B:$L,10,FALSE)),0,((VLOOKUP($B91,[82]Rekap!$B:$L,10,FALSE))))</f>
        <v>0</v>
      </c>
      <c r="W91" s="33">
        <f>IF(ISNA(VLOOKUP($B91,[82]Rekap!$B:$L,8,FALSE)),0,((VLOOKUP($B91,[82]Rekap!$B:$L,8,FALSE))))</f>
        <v>0</v>
      </c>
      <c r="X91" s="33">
        <f t="shared" si="29"/>
        <v>0</v>
      </c>
      <c r="Y91" s="33">
        <f>IF(ISNA(VLOOKUP($B91,[82]Rekap!$B:$L,11,FALSE)),0,((VLOOKUP($B91,[82]Rekap!$B:$L,11,FALSE))))</f>
        <v>0</v>
      </c>
      <c r="Z91" s="1" t="str">
        <f>IF(ISNA(VLOOKUP($B91,'[83]MASTER BARU'!$A:$I,7,FALSE)),0,(VLOOKUP($B91,'[83]MASTER BARU'!$A:$I,7,FALSE)))</f>
        <v>Tablet Plain Pharma</v>
      </c>
      <c r="AA91" s="228">
        <f t="shared" si="30"/>
        <v>612500</v>
      </c>
      <c r="AB91" s="228">
        <f t="shared" si="31"/>
        <v>612500</v>
      </c>
      <c r="AC91" s="228">
        <f t="shared" si="32"/>
        <v>0</v>
      </c>
      <c r="AD91" s="228">
        <f t="shared" si="33"/>
        <v>0</v>
      </c>
    </row>
    <row r="92" spans="1:30" x14ac:dyDescent="0.2">
      <c r="A92" s="8">
        <f t="shared" si="34"/>
        <v>4</v>
      </c>
      <c r="B92" s="20">
        <v>11000207</v>
      </c>
      <c r="C92" s="9" t="s">
        <v>570</v>
      </c>
      <c r="D92" s="9" t="s">
        <v>559</v>
      </c>
      <c r="E92" s="68">
        <v>50</v>
      </c>
      <c r="F92" s="55">
        <v>625000</v>
      </c>
      <c r="G92" s="11">
        <f t="shared" si="24"/>
        <v>12500</v>
      </c>
      <c r="H92" s="12">
        <v>50</v>
      </c>
      <c r="I92" s="12">
        <v>80</v>
      </c>
      <c r="J92" s="21">
        <f t="shared" si="25"/>
        <v>625000</v>
      </c>
      <c r="K92" s="21">
        <f t="shared" si="26"/>
        <v>12500</v>
      </c>
      <c r="L92" s="11">
        <f>IF(ISNA(VLOOKUP($B92,[81]Sheet1!$B:$O,14,FALSE)),0,((VLOOKUP($B92,[81]Sheet1!$B:$O,14,FALSE))))</f>
        <v>9174</v>
      </c>
      <c r="M92" s="20" t="s">
        <v>56</v>
      </c>
      <c r="N92" s="19">
        <f>IF(ISNA(VLOOKUP($B92,[82]Rekap!$B:$F,4,FALSE)),0,((VLOOKUP($B92,[82]Rekap!$B:$F,4,FALSE))))</f>
        <v>0</v>
      </c>
      <c r="O92" s="19">
        <v>0</v>
      </c>
      <c r="P92" s="19">
        <f>IF(ISNA(VLOOKUP($B92,[82]Rekap!$B:$F,5,FALSE)),0,((VLOOKUP($B92,[82]Rekap!$B:$F,5,FALSE))))</f>
        <v>0</v>
      </c>
      <c r="Q92" s="31">
        <f>IF(ISNA(VLOOKUP($B92,[82]Rekap!$B:$L,6,FALSE)),0,((VLOOKUP($B92,[82]Rekap!$B:$L,6,FALSE))))</f>
        <v>0</v>
      </c>
      <c r="R92" s="31">
        <v>0</v>
      </c>
      <c r="S92" s="31">
        <f>IF(ISNA(VLOOKUP($B92,[82]Rekap!$B:$L,9,FALSE)),0,((VLOOKUP($B92,[82]Rekap!$B:$L,9,FALSE))))</f>
        <v>0</v>
      </c>
      <c r="T92" s="32">
        <f>IF(ISNA(VLOOKUP($B92,[82]Rekap!$B:$L,7,FALSE)),0,((VLOOKUP($B92,[82]Rekap!$B:$L,7,FALSE))))</f>
        <v>0</v>
      </c>
      <c r="U92" s="32">
        <v>0</v>
      </c>
      <c r="V92" s="32">
        <f>IF(ISNA(VLOOKUP($B92,[82]Rekap!$B:$L,10,FALSE)),0,((VLOOKUP($B92,[82]Rekap!$B:$L,10,FALSE))))</f>
        <v>0</v>
      </c>
      <c r="W92" s="33">
        <f>IF(ISNA(VLOOKUP($B92,[82]Rekap!$B:$L,8,FALSE)),0,((VLOOKUP($B92,[82]Rekap!$B:$L,8,FALSE))))</f>
        <v>0</v>
      </c>
      <c r="X92" s="33">
        <v>0</v>
      </c>
      <c r="Y92" s="33">
        <f>IF(ISNA(VLOOKUP($B92,[82]Rekap!$B:$L,11,FALSE)),0,((VLOOKUP($B92,[82]Rekap!$B:$L,11,FALSE))))</f>
        <v>0</v>
      </c>
      <c r="Z92" s="1" t="str">
        <f>IF(ISNA(VLOOKUP($B92,'[83]MASTER BARU'!$A:$I,7,FALSE)),0,(VLOOKUP($B92,'[83]MASTER BARU'!$A:$I,7,FALSE)))</f>
        <v>Tablet Plain Pharma</v>
      </c>
      <c r="AA92" s="228">
        <f t="shared" si="30"/>
        <v>0</v>
      </c>
      <c r="AB92" s="228">
        <f t="shared" si="31"/>
        <v>0</v>
      </c>
      <c r="AC92" s="228">
        <f t="shared" si="32"/>
        <v>0</v>
      </c>
      <c r="AD92" s="228">
        <f t="shared" si="33"/>
        <v>0</v>
      </c>
    </row>
    <row r="93" spans="1:30" x14ac:dyDescent="0.2">
      <c r="A93" s="8">
        <f t="shared" si="34"/>
        <v>5</v>
      </c>
      <c r="B93" s="18">
        <v>11000218</v>
      </c>
      <c r="C93" s="63" t="s">
        <v>577</v>
      </c>
      <c r="D93" s="63" t="s">
        <v>559</v>
      </c>
      <c r="E93" s="64">
        <v>20</v>
      </c>
      <c r="F93" s="65">
        <v>220000</v>
      </c>
      <c r="G93" s="11">
        <f t="shared" si="24"/>
        <v>11000</v>
      </c>
      <c r="H93" s="12">
        <v>300</v>
      </c>
      <c r="I93" s="12">
        <v>660</v>
      </c>
      <c r="J93" s="21">
        <f t="shared" si="25"/>
        <v>454545.45454545453</v>
      </c>
      <c r="K93" s="21">
        <f t="shared" si="26"/>
        <v>22727.272727272728</v>
      </c>
      <c r="L93" s="11">
        <f>IF(ISNA(VLOOKUP($B93,[81]Sheet1!$B:$O,14,FALSE)),0,((VLOOKUP($B93,[81]Sheet1!$B:$O,14,FALSE))))</f>
        <v>10196</v>
      </c>
      <c r="M93" s="18" t="s">
        <v>56</v>
      </c>
      <c r="N93" s="19">
        <f>IF(ISNA(VLOOKUP($B93,[82]Rekap!$B:$F,4,FALSE)),0,((VLOOKUP($B93,[82]Rekap!$B:$F,4,FALSE))))</f>
        <v>0</v>
      </c>
      <c r="O93" s="19">
        <f>$N93/($K93*0.98)</f>
        <v>0</v>
      </c>
      <c r="P93" s="19">
        <f>IF(ISNA(VLOOKUP($B93,[82]Rekap!$B:$F,5,FALSE)),0,((VLOOKUP($B93,[82]Rekap!$B:$F,5,FALSE))))</f>
        <v>0</v>
      </c>
      <c r="Q93" s="31">
        <f>IF(ISNA(VLOOKUP($B93,[82]Rekap!$B:$L,6,FALSE)),0,((VLOOKUP($B93,[82]Rekap!$B:$L,6,FALSE))))</f>
        <v>0</v>
      </c>
      <c r="R93" s="31">
        <f t="shared" si="27"/>
        <v>0</v>
      </c>
      <c r="S93" s="31">
        <f>IF(ISNA(VLOOKUP($B93,[82]Rekap!$B:$L,9,FALSE)),0,((VLOOKUP($B93,[82]Rekap!$B:$L,9,FALSE))))</f>
        <v>0</v>
      </c>
      <c r="T93" s="32">
        <f>IF(ISNA(VLOOKUP($B93,[82]Rekap!$B:$L,7,FALSE)),0,((VLOOKUP($B93,[82]Rekap!$B:$L,7,FALSE))))</f>
        <v>0</v>
      </c>
      <c r="U93" s="32">
        <f t="shared" si="28"/>
        <v>0</v>
      </c>
      <c r="V93" s="32">
        <f>IF(ISNA(VLOOKUP($B93,[82]Rekap!$B:$L,10,FALSE)),0,((VLOOKUP($B93,[82]Rekap!$B:$L,10,FALSE))))</f>
        <v>0</v>
      </c>
      <c r="W93" s="33">
        <f>IF(ISNA(VLOOKUP($B93,[82]Rekap!$B:$L,8,FALSE)),0,((VLOOKUP($B93,[82]Rekap!$B:$L,8,FALSE))))</f>
        <v>0</v>
      </c>
      <c r="X93" s="33">
        <f t="shared" si="29"/>
        <v>0</v>
      </c>
      <c r="Y93" s="33">
        <f>IF(ISNA(VLOOKUP($B93,[82]Rekap!$B:$L,11,FALSE)),0,((VLOOKUP($B93,[82]Rekap!$B:$L,11,FALSE))))</f>
        <v>0</v>
      </c>
      <c r="Z93" s="1" t="str">
        <f>IF(ISNA(VLOOKUP($B93,'[83]MASTER BARU'!$A:$I,7,FALSE)),0,(VLOOKUP($B93,'[83]MASTER BARU'!$A:$I,7,FALSE)))</f>
        <v>Tablet Salut Pharma</v>
      </c>
      <c r="AA93" s="228">
        <f t="shared" si="30"/>
        <v>0</v>
      </c>
      <c r="AB93" s="228">
        <f t="shared" si="31"/>
        <v>0</v>
      </c>
      <c r="AC93" s="228">
        <f t="shared" si="32"/>
        <v>0</v>
      </c>
      <c r="AD93" s="228">
        <f t="shared" si="33"/>
        <v>0</v>
      </c>
    </row>
    <row r="94" spans="1:30" x14ac:dyDescent="0.2">
      <c r="A94" s="8">
        <f t="shared" si="34"/>
        <v>6</v>
      </c>
      <c r="B94" s="18">
        <v>11000226</v>
      </c>
      <c r="C94" s="63" t="s">
        <v>578</v>
      </c>
      <c r="D94" s="63" t="s">
        <v>559</v>
      </c>
      <c r="E94" s="64">
        <v>100</v>
      </c>
      <c r="F94" s="65">
        <v>450000</v>
      </c>
      <c r="G94" s="11">
        <f t="shared" si="24"/>
        <v>4500</v>
      </c>
      <c r="H94" s="12">
        <v>310.5</v>
      </c>
      <c r="I94" s="12">
        <v>690</v>
      </c>
      <c r="J94" s="21">
        <f t="shared" si="25"/>
        <v>450000</v>
      </c>
      <c r="K94" s="21">
        <f t="shared" si="26"/>
        <v>4500</v>
      </c>
      <c r="L94" s="11">
        <f>IF(ISNA(VLOOKUP($B94,[81]Sheet1!$B:$O,14,FALSE)),0,((VLOOKUP($B94,[81]Sheet1!$B:$O,14,FALSE))))</f>
        <v>31538</v>
      </c>
      <c r="M94" s="18" t="s">
        <v>56</v>
      </c>
      <c r="N94" s="19">
        <f>IF(ISNA(VLOOKUP($B94,[82]Rekap!$B:$F,4,FALSE)),0,((VLOOKUP($B94,[82]Rekap!$B:$F,4,FALSE))))</f>
        <v>0</v>
      </c>
      <c r="O94" s="19">
        <f>$N94/($K94*0.98)</f>
        <v>0</v>
      </c>
      <c r="P94" s="19">
        <f>IF(ISNA(VLOOKUP($B94,[82]Rekap!$B:$F,5,FALSE)),0,((VLOOKUP($B94,[82]Rekap!$B:$F,5,FALSE))))</f>
        <v>0</v>
      </c>
      <c r="Q94" s="31">
        <f>IF(ISNA(VLOOKUP($B94,[82]Rekap!$B:$L,6,FALSE)),0,((VLOOKUP($B94,[82]Rekap!$B:$L,6,FALSE))))</f>
        <v>0</v>
      </c>
      <c r="R94" s="31">
        <f t="shared" si="27"/>
        <v>0</v>
      </c>
      <c r="S94" s="31">
        <f>IF(ISNA(VLOOKUP($B94,[82]Rekap!$B:$L,9,FALSE)),0,((VLOOKUP($B94,[82]Rekap!$B:$L,9,FALSE))))</f>
        <v>0</v>
      </c>
      <c r="T94" s="32">
        <f>IF(ISNA(VLOOKUP($B94,[82]Rekap!$B:$L,7,FALSE)),0,((VLOOKUP($B94,[82]Rekap!$B:$L,7,FALSE))))</f>
        <v>0</v>
      </c>
      <c r="U94" s="32">
        <f t="shared" si="28"/>
        <v>0</v>
      </c>
      <c r="V94" s="32">
        <f>IF(ISNA(VLOOKUP($B94,[82]Rekap!$B:$L,10,FALSE)),0,((VLOOKUP($B94,[82]Rekap!$B:$L,10,FALSE))))</f>
        <v>0</v>
      </c>
      <c r="W94" s="33">
        <f>IF(ISNA(VLOOKUP($B94,[82]Rekap!$B:$L,8,FALSE)),0,((VLOOKUP($B94,[82]Rekap!$B:$L,8,FALSE))))</f>
        <v>0</v>
      </c>
      <c r="X94" s="33">
        <f t="shared" si="29"/>
        <v>0</v>
      </c>
      <c r="Y94" s="33">
        <f>IF(ISNA(VLOOKUP($B94,[82]Rekap!$B:$L,11,FALSE)),0,((VLOOKUP($B94,[82]Rekap!$B:$L,11,FALSE))))</f>
        <v>0</v>
      </c>
      <c r="Z94" s="1" t="str">
        <f>IF(ISNA(VLOOKUP($B94,'[83]MASTER BARU'!$A:$I,7,FALSE)),0,(VLOOKUP($B94,'[83]MASTER BARU'!$A:$I,7,FALSE)))</f>
        <v>Tablet Salut Pharma</v>
      </c>
      <c r="AA94" s="228">
        <f t="shared" si="30"/>
        <v>0</v>
      </c>
      <c r="AB94" s="228">
        <f t="shared" si="31"/>
        <v>0</v>
      </c>
      <c r="AC94" s="228">
        <f t="shared" si="32"/>
        <v>0</v>
      </c>
      <c r="AD94" s="228">
        <f t="shared" si="33"/>
        <v>0</v>
      </c>
    </row>
    <row r="95" spans="1:30" x14ac:dyDescent="0.2">
      <c r="A95" s="8">
        <f t="shared" si="34"/>
        <v>7</v>
      </c>
      <c r="B95" s="20">
        <v>11000228</v>
      </c>
      <c r="C95" s="9" t="s">
        <v>581</v>
      </c>
      <c r="D95" s="9" t="s">
        <v>559</v>
      </c>
      <c r="E95" s="68">
        <v>50</v>
      </c>
      <c r="F95" s="55">
        <v>250000</v>
      </c>
      <c r="G95" s="11">
        <f t="shared" si="24"/>
        <v>5000</v>
      </c>
      <c r="H95" s="12"/>
      <c r="I95" s="12"/>
      <c r="J95" s="91"/>
      <c r="K95" s="12">
        <v>5000</v>
      </c>
      <c r="L95" s="11">
        <f>IF(ISNA(VLOOKUP($B95,[81]Sheet1!$B:$O,14,FALSE)),0,((VLOOKUP($B95,[81]Sheet1!$B:$O,14,FALSE))))</f>
        <v>12597</v>
      </c>
      <c r="M95" s="20" t="s">
        <v>56</v>
      </c>
      <c r="N95" s="19">
        <f>IF(ISNA(VLOOKUP($B95,[82]Rekap!$B:$F,4,FALSE)),0,((VLOOKUP($B95,[82]Rekap!$B:$F,4,FALSE))))</f>
        <v>0</v>
      </c>
      <c r="O95" s="19">
        <v>0</v>
      </c>
      <c r="P95" s="19">
        <f>IF(ISNA(VLOOKUP($B95,[82]Rekap!$B:$F,5,FALSE)),0,((VLOOKUP($B95,[82]Rekap!$B:$F,5,FALSE))))</f>
        <v>0</v>
      </c>
      <c r="Q95" s="31">
        <f>IF(ISNA(VLOOKUP($B95,[82]Rekap!$B:$L,6,FALSE)),0,((VLOOKUP($B95,[82]Rekap!$B:$L,6,FALSE))))</f>
        <v>0</v>
      </c>
      <c r="R95" s="31">
        <v>0</v>
      </c>
      <c r="S95" s="31">
        <f>IF(ISNA(VLOOKUP($B95,[82]Rekap!$B:$L,9,FALSE)),0,((VLOOKUP($B95,[82]Rekap!$B:$L,9,FALSE))))</f>
        <v>0</v>
      </c>
      <c r="T95" s="32">
        <f>IF(ISNA(VLOOKUP($B95,[82]Rekap!$B:$L,7,FALSE)),0,((VLOOKUP($B95,[82]Rekap!$B:$L,7,FALSE))))</f>
        <v>0</v>
      </c>
      <c r="U95" s="32">
        <v>0</v>
      </c>
      <c r="V95" s="32">
        <f>IF(ISNA(VLOOKUP($B95,[82]Rekap!$B:$L,10,FALSE)),0,((VLOOKUP($B95,[82]Rekap!$B:$L,10,FALSE))))</f>
        <v>0</v>
      </c>
      <c r="W95" s="33">
        <f>IF(ISNA(VLOOKUP($B95,[82]Rekap!$B:$L,8,FALSE)),0,((VLOOKUP($B95,[82]Rekap!$B:$L,8,FALSE))))</f>
        <v>0</v>
      </c>
      <c r="X95" s="33">
        <v>0</v>
      </c>
      <c r="Y95" s="33">
        <f>IF(ISNA(VLOOKUP($B95,[82]Rekap!$B:$L,11,FALSE)),0,((VLOOKUP($B95,[82]Rekap!$B:$L,11,FALSE))))</f>
        <v>0</v>
      </c>
      <c r="Z95" s="1" t="str">
        <f>IF(ISNA(VLOOKUP($B95,'[83]MASTER BARU'!$A:$I,7,FALSE)),0,(VLOOKUP($B95,'[83]MASTER BARU'!$A:$I,7,FALSE)))</f>
        <v>Tablet Plain Pharma</v>
      </c>
      <c r="AA95" s="228">
        <f t="shared" si="30"/>
        <v>0</v>
      </c>
      <c r="AB95" s="228">
        <f t="shared" si="31"/>
        <v>0</v>
      </c>
      <c r="AC95" s="228">
        <f t="shared" si="32"/>
        <v>0</v>
      </c>
      <c r="AD95" s="228">
        <f t="shared" si="33"/>
        <v>0</v>
      </c>
    </row>
    <row r="96" spans="1:30" x14ac:dyDescent="0.2">
      <c r="A96" s="8">
        <f t="shared" si="34"/>
        <v>8</v>
      </c>
      <c r="B96" s="20">
        <v>11000246</v>
      </c>
      <c r="C96" s="9" t="s">
        <v>148</v>
      </c>
      <c r="D96" s="9" t="s">
        <v>559</v>
      </c>
      <c r="E96" s="68">
        <v>100</v>
      </c>
      <c r="F96" s="55">
        <v>500000</v>
      </c>
      <c r="G96" s="11">
        <f t="shared" si="24"/>
        <v>5000</v>
      </c>
      <c r="H96" s="12">
        <v>50</v>
      </c>
      <c r="I96" s="21">
        <v>100</v>
      </c>
      <c r="J96" s="21">
        <f>(H96*1000000)/I96</f>
        <v>500000</v>
      </c>
      <c r="K96" s="21">
        <f>J96/E96</f>
        <v>5000</v>
      </c>
      <c r="L96" s="11">
        <f>IF(ISNA(VLOOKUP($B96,[81]Sheet1!$B:$O,14,FALSE)),0,((VLOOKUP($B96,[81]Sheet1!$B:$O,14,FALSE))))</f>
        <v>17991</v>
      </c>
      <c r="M96" s="20" t="s">
        <v>56</v>
      </c>
      <c r="N96" s="19">
        <f>IF(ISNA(VLOOKUP($B96,[82]Rekap!$B:$F,4,FALSE)),0,((VLOOKUP($B96,[82]Rekap!$B:$F,4,FALSE))))</f>
        <v>0</v>
      </c>
      <c r="O96" s="19">
        <f>$N96/($K96*0.98)</f>
        <v>0</v>
      </c>
      <c r="P96" s="19">
        <f>IF(ISNA(VLOOKUP($B96,[82]Rekap!$B:$F,5,FALSE)),0,((VLOOKUP($B96,[82]Rekap!$B:$F,5,FALSE))))</f>
        <v>0</v>
      </c>
      <c r="Q96" s="31">
        <f>IF(ISNA(VLOOKUP($B96,[82]Rekap!$B:$L,6,FALSE)),0,((VLOOKUP($B96,[82]Rekap!$B:$L,6,FALSE))))</f>
        <v>0</v>
      </c>
      <c r="R96" s="31">
        <f t="shared" si="27"/>
        <v>0</v>
      </c>
      <c r="S96" s="31">
        <f>IF(ISNA(VLOOKUP($B96,[82]Rekap!$B:$L,9,FALSE)),0,((VLOOKUP($B96,[82]Rekap!$B:$L,9,FALSE))))</f>
        <v>0</v>
      </c>
      <c r="T96" s="32">
        <f>IF(ISNA(VLOOKUP($B96,[82]Rekap!$B:$L,7,FALSE)),0,((VLOOKUP($B96,[82]Rekap!$B:$L,7,FALSE))))</f>
        <v>0</v>
      </c>
      <c r="U96" s="32">
        <f t="shared" si="28"/>
        <v>0</v>
      </c>
      <c r="V96" s="32">
        <f>IF(ISNA(VLOOKUP($B96,[82]Rekap!$B:$L,10,FALSE)),0,((VLOOKUP($B96,[82]Rekap!$B:$L,10,FALSE))))</f>
        <v>0</v>
      </c>
      <c r="W96" s="33">
        <f>IF(ISNA(VLOOKUP($B96,[82]Rekap!$B:$L,8,FALSE)),0,((VLOOKUP($B96,[82]Rekap!$B:$L,8,FALSE))))</f>
        <v>0</v>
      </c>
      <c r="X96" s="33">
        <f t="shared" si="29"/>
        <v>0</v>
      </c>
      <c r="Y96" s="33">
        <f>IF(ISNA(VLOOKUP($B96,[82]Rekap!$B:$L,11,FALSE)),0,((VLOOKUP($B96,[82]Rekap!$B:$L,11,FALSE))))</f>
        <v>0</v>
      </c>
      <c r="Z96" s="1" t="str">
        <f>IF(ISNA(VLOOKUP($B96,'[83]MASTER BARU'!$A:$I,7,FALSE)),0,(VLOOKUP($B96,'[83]MASTER BARU'!$A:$I,7,FALSE)))</f>
        <v>Tablet Plain Pharma</v>
      </c>
      <c r="AA96" s="228">
        <f t="shared" si="30"/>
        <v>0</v>
      </c>
      <c r="AB96" s="228">
        <f t="shared" si="31"/>
        <v>0</v>
      </c>
      <c r="AC96" s="228">
        <f t="shared" si="32"/>
        <v>0</v>
      </c>
      <c r="AD96" s="228">
        <f t="shared" si="33"/>
        <v>0</v>
      </c>
    </row>
    <row r="97" spans="1:30" x14ac:dyDescent="0.2">
      <c r="A97" s="8">
        <f t="shared" si="34"/>
        <v>9</v>
      </c>
      <c r="B97" s="20">
        <v>11000247</v>
      </c>
      <c r="C97" s="9" t="s">
        <v>150</v>
      </c>
      <c r="D97" s="9" t="s">
        <v>559</v>
      </c>
      <c r="E97" s="68">
        <v>50</v>
      </c>
      <c r="F97" s="55">
        <v>200000</v>
      </c>
      <c r="G97" s="11">
        <f t="shared" si="24"/>
        <v>4000</v>
      </c>
      <c r="H97" s="12">
        <v>75</v>
      </c>
      <c r="I97" s="21">
        <v>375</v>
      </c>
      <c r="J97" s="21">
        <f>(H97*1000000)/I97</f>
        <v>200000</v>
      </c>
      <c r="K97" s="21">
        <f>J97/E97</f>
        <v>4000</v>
      </c>
      <c r="L97" s="11">
        <f>IF(ISNA(VLOOKUP($B97,[81]Sheet1!$B:$O,14,FALSE)),0,((VLOOKUP($B97,[81]Sheet1!$B:$O,14,FALSE))))</f>
        <v>30163</v>
      </c>
      <c r="M97" s="20" t="s">
        <v>56</v>
      </c>
      <c r="N97" s="19">
        <f>IF(ISNA(VLOOKUP($B97,[82]Rekap!$B:$F,4,FALSE)),0,((VLOOKUP($B97,[82]Rekap!$B:$F,4,FALSE))))</f>
        <v>3920</v>
      </c>
      <c r="O97" s="19">
        <f>$N97/($K97*0.98)</f>
        <v>1</v>
      </c>
      <c r="P97" s="19">
        <f>IF(ISNA(VLOOKUP($B97,[82]Rekap!$B:$F,5,FALSE)),0,((VLOOKUP($B97,[82]Rekap!$B:$F,5,FALSE))))</f>
        <v>118238960</v>
      </c>
      <c r="Q97" s="31">
        <f>IF(ISNA(VLOOKUP($B97,[82]Rekap!$B:$L,6,FALSE)),0,((VLOOKUP($B97,[82]Rekap!$B:$L,6,FALSE))))</f>
        <v>0</v>
      </c>
      <c r="R97" s="31">
        <f t="shared" si="27"/>
        <v>0</v>
      </c>
      <c r="S97" s="31">
        <f>IF(ISNA(VLOOKUP($B97,[82]Rekap!$B:$L,9,FALSE)),0,((VLOOKUP($B97,[82]Rekap!$B:$L,9,FALSE))))</f>
        <v>0</v>
      </c>
      <c r="T97" s="32">
        <f>IF(ISNA(VLOOKUP($B97,[82]Rekap!$B:$L,7,FALSE)),0,((VLOOKUP($B97,[82]Rekap!$B:$L,7,FALSE))))</f>
        <v>0</v>
      </c>
      <c r="U97" s="32">
        <f t="shared" si="28"/>
        <v>0</v>
      </c>
      <c r="V97" s="32">
        <f>IF(ISNA(VLOOKUP($B97,[82]Rekap!$B:$L,10,FALSE)),0,((VLOOKUP($B97,[82]Rekap!$B:$L,10,FALSE))))</f>
        <v>0</v>
      </c>
      <c r="W97" s="33">
        <f>IF(ISNA(VLOOKUP($B97,[82]Rekap!$B:$L,8,FALSE)),0,((VLOOKUP($B97,[82]Rekap!$B:$L,8,FALSE))))</f>
        <v>3920</v>
      </c>
      <c r="X97" s="33">
        <f t="shared" si="29"/>
        <v>1</v>
      </c>
      <c r="Y97" s="33">
        <f>IF(ISNA(VLOOKUP($B97,[82]Rekap!$B:$L,11,FALSE)),0,((VLOOKUP($B97,[82]Rekap!$B:$L,11,FALSE))))</f>
        <v>118238960</v>
      </c>
      <c r="Z97" s="1" t="str">
        <f>IF(ISNA(VLOOKUP($B97,'[83]MASTER BARU'!$A:$I,7,FALSE)),0,(VLOOKUP($B97,'[83]MASTER BARU'!$A:$I,7,FALSE)))</f>
        <v>Tablet Salut Pharma</v>
      </c>
      <c r="AA97" s="228">
        <f t="shared" si="30"/>
        <v>196000</v>
      </c>
      <c r="AB97" s="228">
        <f t="shared" si="31"/>
        <v>0</v>
      </c>
      <c r="AC97" s="228">
        <f t="shared" si="32"/>
        <v>0</v>
      </c>
      <c r="AD97" s="228">
        <f t="shared" si="33"/>
        <v>196000</v>
      </c>
    </row>
    <row r="98" spans="1:30" x14ac:dyDescent="0.2">
      <c r="A98" s="8">
        <f t="shared" si="34"/>
        <v>10</v>
      </c>
      <c r="B98" s="20">
        <v>11000255</v>
      </c>
      <c r="C98" s="9" t="s">
        <v>154</v>
      </c>
      <c r="D98" s="9" t="s">
        <v>559</v>
      </c>
      <c r="E98" s="68">
        <v>100</v>
      </c>
      <c r="F98" s="55">
        <v>400000</v>
      </c>
      <c r="G98" s="11">
        <f t="shared" si="24"/>
        <v>4000</v>
      </c>
      <c r="H98" s="12">
        <v>48</v>
      </c>
      <c r="I98" s="21">
        <v>120</v>
      </c>
      <c r="J98" s="21">
        <f>(H98*1000000)/I98</f>
        <v>400000</v>
      </c>
      <c r="K98" s="21">
        <f>J98/E98</f>
        <v>4000</v>
      </c>
      <c r="L98" s="11">
        <f>IF(ISNA(VLOOKUP($B98,[81]Sheet1!$B:$O,14,FALSE)),0,((VLOOKUP($B98,[81]Sheet1!$B:$O,14,FALSE))))</f>
        <v>18214</v>
      </c>
      <c r="M98" s="20" t="s">
        <v>56</v>
      </c>
      <c r="N98" s="19">
        <f>IF(ISNA(VLOOKUP($B98,[82]Rekap!$B:$F,4,FALSE)),0,((VLOOKUP($B98,[82]Rekap!$B:$F,4,FALSE))))</f>
        <v>0</v>
      </c>
      <c r="O98" s="19">
        <f>$N98/($K98*0.98)</f>
        <v>0</v>
      </c>
      <c r="P98" s="19">
        <f>IF(ISNA(VLOOKUP($B98,[82]Rekap!$B:$F,5,FALSE)),0,((VLOOKUP($B98,[82]Rekap!$B:$F,5,FALSE))))</f>
        <v>0</v>
      </c>
      <c r="Q98" s="31">
        <f>IF(ISNA(VLOOKUP($B98,[82]Rekap!$B:$L,6,FALSE)),0,((VLOOKUP($B98,[82]Rekap!$B:$L,6,FALSE))))</f>
        <v>0</v>
      </c>
      <c r="R98" s="31">
        <f t="shared" si="27"/>
        <v>0</v>
      </c>
      <c r="S98" s="31">
        <f>IF(ISNA(VLOOKUP($B98,[82]Rekap!$B:$L,9,FALSE)),0,((VLOOKUP($B98,[82]Rekap!$B:$L,9,FALSE))))</f>
        <v>0</v>
      </c>
      <c r="T98" s="32">
        <f>IF(ISNA(VLOOKUP($B98,[82]Rekap!$B:$L,7,FALSE)),0,((VLOOKUP($B98,[82]Rekap!$B:$L,7,FALSE))))</f>
        <v>0</v>
      </c>
      <c r="U98" s="32">
        <f t="shared" si="28"/>
        <v>0</v>
      </c>
      <c r="V98" s="32">
        <f>IF(ISNA(VLOOKUP($B98,[82]Rekap!$B:$L,10,FALSE)),0,((VLOOKUP($B98,[82]Rekap!$B:$L,10,FALSE))))</f>
        <v>0</v>
      </c>
      <c r="W98" s="33">
        <f>IF(ISNA(VLOOKUP($B98,[82]Rekap!$B:$L,8,FALSE)),0,((VLOOKUP($B98,[82]Rekap!$B:$L,8,FALSE))))</f>
        <v>0</v>
      </c>
      <c r="X98" s="33">
        <f t="shared" si="29"/>
        <v>0</v>
      </c>
      <c r="Y98" s="33">
        <f>IF(ISNA(VLOOKUP($B98,[82]Rekap!$B:$L,11,FALSE)),0,((VLOOKUP($B98,[82]Rekap!$B:$L,11,FALSE))))</f>
        <v>0</v>
      </c>
      <c r="Z98" s="1" t="str">
        <f>IF(ISNA(VLOOKUP($B98,'[83]MASTER BARU'!$A:$I,7,FALSE)),0,(VLOOKUP($B98,'[83]MASTER BARU'!$A:$I,7,FALSE)))</f>
        <v>Tablet Plain Pharma</v>
      </c>
      <c r="AA98" s="228">
        <f t="shared" si="30"/>
        <v>0</v>
      </c>
      <c r="AB98" s="228">
        <f t="shared" si="31"/>
        <v>0</v>
      </c>
      <c r="AC98" s="228">
        <f t="shared" si="32"/>
        <v>0</v>
      </c>
      <c r="AD98" s="228">
        <f t="shared" si="33"/>
        <v>0</v>
      </c>
    </row>
    <row r="99" spans="1:30" x14ac:dyDescent="0.2">
      <c r="A99" s="8">
        <f t="shared" si="34"/>
        <v>11</v>
      </c>
      <c r="B99" s="20">
        <v>11000257</v>
      </c>
      <c r="C99" s="9" t="s">
        <v>156</v>
      </c>
      <c r="D99" s="9" t="s">
        <v>559</v>
      </c>
      <c r="E99" s="68">
        <v>100</v>
      </c>
      <c r="F99" s="55">
        <v>375000</v>
      </c>
      <c r="G99" s="11">
        <f t="shared" si="24"/>
        <v>3750</v>
      </c>
      <c r="H99" s="11">
        <v>250</v>
      </c>
      <c r="I99" s="11">
        <v>400</v>
      </c>
      <c r="J99" s="11">
        <f>(H99*1000000)/I99</f>
        <v>625000</v>
      </c>
      <c r="K99" s="11">
        <f>J99/E99</f>
        <v>6250</v>
      </c>
      <c r="L99" s="11">
        <f>IF(ISNA(VLOOKUP($B99,[81]Sheet1!$B:$O,14,FALSE)),0,((VLOOKUP($B99,[81]Sheet1!$B:$O,14,FALSE))))</f>
        <v>26358</v>
      </c>
      <c r="M99" s="20" t="s">
        <v>56</v>
      </c>
      <c r="N99" s="19">
        <f>IF(ISNA(VLOOKUP($B99,[82]Rekap!$B:$F,4,FALSE)),0,((VLOOKUP($B99,[82]Rekap!$B:$F,4,FALSE))))</f>
        <v>44100</v>
      </c>
      <c r="O99" s="19">
        <f>$N99/($K99*0.98)</f>
        <v>7.2</v>
      </c>
      <c r="P99" s="19">
        <f>IF(ISNA(VLOOKUP($B99,[82]Rekap!$B:$F,5,FALSE)),0,((VLOOKUP($B99,[82]Rekap!$B:$F,5,FALSE))))</f>
        <v>1162387800</v>
      </c>
      <c r="Q99" s="31">
        <f>IF(ISNA(VLOOKUP($B99,[82]Rekap!$B:$L,6,FALSE)),0,((VLOOKUP($B99,[82]Rekap!$B:$L,6,FALSE))))</f>
        <v>25725</v>
      </c>
      <c r="R99" s="31">
        <f t="shared" si="27"/>
        <v>4.2</v>
      </c>
      <c r="S99" s="31">
        <f>IF(ISNA(VLOOKUP($B99,[82]Rekap!$B:$L,9,FALSE)),0,((VLOOKUP($B99,[82]Rekap!$B:$L,9,FALSE))))</f>
        <v>678059550</v>
      </c>
      <c r="T99" s="32">
        <f>IF(ISNA(VLOOKUP($B99,[82]Rekap!$B:$L,7,FALSE)),0,((VLOOKUP($B99,[82]Rekap!$B:$L,7,FALSE))))</f>
        <v>7350</v>
      </c>
      <c r="U99" s="32">
        <f t="shared" si="28"/>
        <v>1.2</v>
      </c>
      <c r="V99" s="32">
        <f>IF(ISNA(VLOOKUP($B99,[82]Rekap!$B:$L,10,FALSE)),0,((VLOOKUP($B99,[82]Rekap!$B:$L,10,FALSE))))</f>
        <v>193731300</v>
      </c>
      <c r="W99" s="33">
        <f>IF(ISNA(VLOOKUP($B99,[82]Rekap!$B:$L,8,FALSE)),0,((VLOOKUP($B99,[82]Rekap!$B:$L,8,FALSE))))</f>
        <v>11025</v>
      </c>
      <c r="X99" s="33">
        <f t="shared" si="29"/>
        <v>1.8</v>
      </c>
      <c r="Y99" s="33">
        <f>IF(ISNA(VLOOKUP($B99,[82]Rekap!$B:$L,11,FALSE)),0,((VLOOKUP($B99,[82]Rekap!$B:$L,11,FALSE))))</f>
        <v>290596950</v>
      </c>
      <c r="Z99" s="1" t="str">
        <f>IF(ISNA(VLOOKUP($B99,'[83]MASTER BARU'!$A:$I,7,FALSE)),0,(VLOOKUP($B99,'[83]MASTER BARU'!$A:$I,7,FALSE)))</f>
        <v>Tablet Plain Pharma</v>
      </c>
      <c r="AA99" s="228">
        <f t="shared" si="30"/>
        <v>4410000</v>
      </c>
      <c r="AB99" s="228">
        <f t="shared" si="31"/>
        <v>2572500</v>
      </c>
      <c r="AC99" s="228">
        <f t="shared" si="32"/>
        <v>735000</v>
      </c>
      <c r="AD99" s="228">
        <f t="shared" si="33"/>
        <v>1102500</v>
      </c>
    </row>
    <row r="100" spans="1:30" x14ac:dyDescent="0.2">
      <c r="A100" s="8">
        <f t="shared" si="34"/>
        <v>12</v>
      </c>
      <c r="B100" s="18">
        <v>11000265</v>
      </c>
      <c r="C100" s="63" t="s">
        <v>586</v>
      </c>
      <c r="D100" s="63" t="s">
        <v>559</v>
      </c>
      <c r="E100" s="64">
        <v>50</v>
      </c>
      <c r="F100" s="65">
        <v>500000</v>
      </c>
      <c r="G100" s="11">
        <f t="shared" si="24"/>
        <v>10000</v>
      </c>
      <c r="H100" s="12"/>
      <c r="I100" s="12"/>
      <c r="J100" s="91"/>
      <c r="K100" s="92">
        <v>10000</v>
      </c>
      <c r="L100" s="11">
        <f>IF(ISNA(VLOOKUP($B100,[81]Sheet1!$B:$O,14,FALSE)),0,((VLOOKUP($B100,[81]Sheet1!$B:$O,14,FALSE))))</f>
        <v>8833</v>
      </c>
      <c r="M100" s="18" t="s">
        <v>56</v>
      </c>
      <c r="N100" s="19">
        <f>IF(ISNA(VLOOKUP($B100,[82]Rekap!$B:$F,4,FALSE)),0,((VLOOKUP($B100,[82]Rekap!$B:$F,4,FALSE))))</f>
        <v>0</v>
      </c>
      <c r="O100" s="19">
        <v>0</v>
      </c>
      <c r="P100" s="19">
        <f>IF(ISNA(VLOOKUP($B100,[82]Rekap!$B:$F,5,FALSE)),0,((VLOOKUP($B100,[82]Rekap!$B:$F,5,FALSE))))</f>
        <v>0</v>
      </c>
      <c r="Q100" s="31">
        <f>IF(ISNA(VLOOKUP($B100,[82]Rekap!$B:$L,6,FALSE)),0,((VLOOKUP($B100,[82]Rekap!$B:$L,6,FALSE))))</f>
        <v>0</v>
      </c>
      <c r="R100" s="31">
        <v>0</v>
      </c>
      <c r="S100" s="31">
        <f>IF(ISNA(VLOOKUP($B100,[82]Rekap!$B:$L,9,FALSE)),0,((VLOOKUP($B100,[82]Rekap!$B:$L,9,FALSE))))</f>
        <v>0</v>
      </c>
      <c r="T100" s="32">
        <f>IF(ISNA(VLOOKUP($B100,[82]Rekap!$B:$L,7,FALSE)),0,((VLOOKUP($B100,[82]Rekap!$B:$L,7,FALSE))))</f>
        <v>0</v>
      </c>
      <c r="U100" s="32">
        <v>0</v>
      </c>
      <c r="V100" s="32">
        <f>IF(ISNA(VLOOKUP($B100,[82]Rekap!$B:$L,10,FALSE)),0,((VLOOKUP($B100,[82]Rekap!$B:$L,10,FALSE))))</f>
        <v>0</v>
      </c>
      <c r="W100" s="33">
        <f>IF(ISNA(VLOOKUP($B100,[82]Rekap!$B:$L,8,FALSE)),0,((VLOOKUP($B100,[82]Rekap!$B:$L,8,FALSE))))</f>
        <v>0</v>
      </c>
      <c r="X100" s="33">
        <v>0</v>
      </c>
      <c r="Y100" s="33">
        <f>IF(ISNA(VLOOKUP($B100,[82]Rekap!$B:$L,11,FALSE)),0,((VLOOKUP($B100,[82]Rekap!$B:$L,11,FALSE))))</f>
        <v>0</v>
      </c>
      <c r="Z100" s="1" t="str">
        <f>IF(ISNA(VLOOKUP($B100,'[83]MASTER BARU'!$A:$I,7,FALSE)),0,(VLOOKUP($B100,'[83]MASTER BARU'!$A:$I,7,FALSE)))</f>
        <v>Tablet Plain Pharma</v>
      </c>
      <c r="AA100" s="228">
        <f t="shared" si="30"/>
        <v>0</v>
      </c>
      <c r="AB100" s="228">
        <f t="shared" si="31"/>
        <v>0</v>
      </c>
      <c r="AC100" s="228">
        <f t="shared" si="32"/>
        <v>0</v>
      </c>
      <c r="AD100" s="228">
        <f t="shared" si="33"/>
        <v>0</v>
      </c>
    </row>
    <row r="101" spans="1:30" x14ac:dyDescent="0.2">
      <c r="A101" s="8">
        <f t="shared" si="34"/>
        <v>13</v>
      </c>
      <c r="B101" s="66">
        <v>11000267</v>
      </c>
      <c r="C101" s="67" t="s">
        <v>587</v>
      </c>
      <c r="D101" s="9" t="s">
        <v>559</v>
      </c>
      <c r="E101" s="68">
        <v>30</v>
      </c>
      <c r="F101" s="55">
        <v>249990</v>
      </c>
      <c r="G101" s="11">
        <f t="shared" si="24"/>
        <v>8333</v>
      </c>
      <c r="H101" s="12"/>
      <c r="I101" s="12"/>
      <c r="J101" s="91"/>
      <c r="K101" s="92">
        <v>8333</v>
      </c>
      <c r="L101" s="11">
        <f>IF(ISNA(VLOOKUP($B101,[81]Sheet1!$B:$O,14,FALSE)),0,((VLOOKUP($B101,[81]Sheet1!$B:$O,14,FALSE))))</f>
        <v>8277</v>
      </c>
      <c r="M101" s="20" t="s">
        <v>56</v>
      </c>
      <c r="N101" s="19">
        <f>IF(ISNA(VLOOKUP($B101,[82]Rekap!$B:$F,4,FALSE)),0,((VLOOKUP($B101,[82]Rekap!$B:$F,4,FALSE))))</f>
        <v>0</v>
      </c>
      <c r="O101" s="19">
        <v>0</v>
      </c>
      <c r="P101" s="19">
        <f>IF(ISNA(VLOOKUP($B101,[82]Rekap!$B:$F,5,FALSE)),0,((VLOOKUP($B101,[82]Rekap!$B:$F,5,FALSE))))</f>
        <v>0</v>
      </c>
      <c r="Q101" s="31">
        <f>IF(ISNA(VLOOKUP($B101,[82]Rekap!$B:$L,6,FALSE)),0,((VLOOKUP($B101,[82]Rekap!$B:$L,6,FALSE))))</f>
        <v>0</v>
      </c>
      <c r="R101" s="31">
        <v>0</v>
      </c>
      <c r="S101" s="31">
        <f>IF(ISNA(VLOOKUP($B101,[82]Rekap!$B:$L,9,FALSE)),0,((VLOOKUP($B101,[82]Rekap!$B:$L,9,FALSE))))</f>
        <v>0</v>
      </c>
      <c r="T101" s="32">
        <f>IF(ISNA(VLOOKUP($B101,[82]Rekap!$B:$L,7,FALSE)),0,((VLOOKUP($B101,[82]Rekap!$B:$L,7,FALSE))))</f>
        <v>0</v>
      </c>
      <c r="U101" s="32">
        <v>0</v>
      </c>
      <c r="V101" s="32">
        <f>IF(ISNA(VLOOKUP($B101,[82]Rekap!$B:$L,10,FALSE)),0,((VLOOKUP($B101,[82]Rekap!$B:$L,10,FALSE))))</f>
        <v>0</v>
      </c>
      <c r="W101" s="33">
        <f>IF(ISNA(VLOOKUP($B101,[82]Rekap!$B:$L,8,FALSE)),0,((VLOOKUP($B101,[82]Rekap!$B:$L,8,FALSE))))</f>
        <v>0</v>
      </c>
      <c r="X101" s="33">
        <v>0</v>
      </c>
      <c r="Y101" s="33">
        <f>IF(ISNA(VLOOKUP($B101,[82]Rekap!$B:$L,11,FALSE)),0,((VLOOKUP($B101,[82]Rekap!$B:$L,11,FALSE))))</f>
        <v>0</v>
      </c>
      <c r="Z101" s="1" t="str">
        <f>IF(ISNA(VLOOKUP($B101,'[83]MASTER BARU'!$A:$I,7,FALSE)),0,(VLOOKUP($B101,'[83]MASTER BARU'!$A:$I,7,FALSE)))</f>
        <v>Tablet Plain Pharma</v>
      </c>
      <c r="AA101" s="228">
        <f t="shared" si="30"/>
        <v>0</v>
      </c>
      <c r="AB101" s="228">
        <f t="shared" si="31"/>
        <v>0</v>
      </c>
      <c r="AC101" s="228">
        <f t="shared" si="32"/>
        <v>0</v>
      </c>
      <c r="AD101" s="228">
        <f t="shared" si="33"/>
        <v>0</v>
      </c>
    </row>
    <row r="102" spans="1:30" x14ac:dyDescent="0.2">
      <c r="A102" s="8">
        <f t="shared" si="34"/>
        <v>14</v>
      </c>
      <c r="B102" s="66">
        <v>11000172</v>
      </c>
      <c r="C102" s="67" t="s">
        <v>588</v>
      </c>
      <c r="D102" s="9" t="s">
        <v>559</v>
      </c>
      <c r="E102" s="68">
        <v>30</v>
      </c>
      <c r="F102" s="55">
        <v>440010</v>
      </c>
      <c r="G102" s="11">
        <f t="shared" si="24"/>
        <v>14667</v>
      </c>
      <c r="H102" s="12"/>
      <c r="I102" s="12"/>
      <c r="J102" s="91"/>
      <c r="K102" s="92">
        <v>14667</v>
      </c>
      <c r="L102" s="11">
        <f>IF(ISNA(VLOOKUP($B102,[81]Sheet1!$B:$O,14,FALSE)),0,((VLOOKUP($B102,[81]Sheet1!$B:$O,14,FALSE))))</f>
        <v>35011</v>
      </c>
      <c r="M102" s="20" t="s">
        <v>56</v>
      </c>
      <c r="N102" s="19">
        <f>IF(ISNA(VLOOKUP($B102,[82]Rekap!$B:$F,4,FALSE)),0,((VLOOKUP($B102,[82]Rekap!$B:$F,4,FALSE))))</f>
        <v>0</v>
      </c>
      <c r="O102" s="19">
        <v>0</v>
      </c>
      <c r="P102" s="19">
        <f>IF(ISNA(VLOOKUP($B102,[82]Rekap!$B:$F,5,FALSE)),0,((VLOOKUP($B102,[82]Rekap!$B:$F,5,FALSE))))</f>
        <v>0</v>
      </c>
      <c r="Q102" s="31">
        <f>IF(ISNA(VLOOKUP($B102,[82]Rekap!$B:$L,6,FALSE)),0,((VLOOKUP($B102,[82]Rekap!$B:$L,6,FALSE))))</f>
        <v>0</v>
      </c>
      <c r="R102" s="31">
        <v>0</v>
      </c>
      <c r="S102" s="31">
        <f>IF(ISNA(VLOOKUP($B102,[82]Rekap!$B:$L,9,FALSE)),0,((VLOOKUP($B102,[82]Rekap!$B:$L,9,FALSE))))</f>
        <v>0</v>
      </c>
      <c r="T102" s="32">
        <f>IF(ISNA(VLOOKUP($B102,[82]Rekap!$B:$L,7,FALSE)),0,((VLOOKUP($B102,[82]Rekap!$B:$L,7,FALSE))))</f>
        <v>0</v>
      </c>
      <c r="U102" s="32">
        <v>0</v>
      </c>
      <c r="V102" s="32">
        <f>IF(ISNA(VLOOKUP($B102,[82]Rekap!$B:$L,10,FALSE)),0,((VLOOKUP($B102,[82]Rekap!$B:$L,10,FALSE))))</f>
        <v>0</v>
      </c>
      <c r="W102" s="33">
        <f>IF(ISNA(VLOOKUP($B102,[82]Rekap!$B:$L,8,FALSE)),0,((VLOOKUP($B102,[82]Rekap!$B:$L,8,FALSE))))</f>
        <v>0</v>
      </c>
      <c r="X102" s="33">
        <v>0</v>
      </c>
      <c r="Y102" s="33">
        <f>IF(ISNA(VLOOKUP($B102,[82]Rekap!$B:$L,11,FALSE)),0,((VLOOKUP($B102,[82]Rekap!$B:$L,11,FALSE))))</f>
        <v>0</v>
      </c>
      <c r="Z102" s="1" t="str">
        <f>IF(ISNA(VLOOKUP($B102,'[83]MASTER BARU'!$A:$I,7,FALSE)),0,(VLOOKUP($B102,'[83]MASTER BARU'!$A:$I,7,FALSE)))</f>
        <v>Tablet Salut Pharma</v>
      </c>
      <c r="AA102" s="228">
        <f t="shared" si="30"/>
        <v>0</v>
      </c>
      <c r="AB102" s="228">
        <f t="shared" si="31"/>
        <v>0</v>
      </c>
      <c r="AC102" s="228">
        <f t="shared" si="32"/>
        <v>0</v>
      </c>
      <c r="AD102" s="228">
        <f t="shared" si="33"/>
        <v>0</v>
      </c>
    </row>
    <row r="103" spans="1:30" x14ac:dyDescent="0.2">
      <c r="A103" s="36">
        <f t="shared" si="34"/>
        <v>15</v>
      </c>
      <c r="B103" s="56" t="s">
        <v>589</v>
      </c>
      <c r="C103" s="69" t="s">
        <v>590</v>
      </c>
      <c r="D103" s="57" t="s">
        <v>603</v>
      </c>
      <c r="E103" s="70">
        <v>25</v>
      </c>
      <c r="F103" s="60"/>
      <c r="G103" s="60"/>
      <c r="H103" s="61"/>
      <c r="I103" s="61"/>
      <c r="J103" s="93"/>
      <c r="K103" s="61"/>
      <c r="L103" s="38">
        <f>IF(ISNA(VLOOKUP($B103,[81]Sheet1!$B:$O,14,FALSE)),0,((VLOOKUP($B103,[81]Sheet1!$B:$O,14,FALSE))))</f>
        <v>0</v>
      </c>
      <c r="M103" s="56" t="s">
        <v>56</v>
      </c>
      <c r="N103" s="80">
        <f>IF(ISNA(VLOOKUP($B103,[82]Rekap!$B:$F,4,FALSE)),0,((VLOOKUP($B103,[82]Rekap!$B:$F,4,FALSE))))</f>
        <v>0</v>
      </c>
      <c r="O103" s="80">
        <v>0</v>
      </c>
      <c r="P103" s="80">
        <f>IF(ISNA(VLOOKUP($B103,[82]Rekap!$B:$F,5,FALSE)),0,((VLOOKUP($B103,[82]Rekap!$B:$F,5,FALSE))))</f>
        <v>0</v>
      </c>
      <c r="Q103" s="97">
        <f>IF(ISNA(VLOOKUP($B103,[82]Rekap!$B:$L,6,FALSE)),0,((VLOOKUP($B103,[82]Rekap!$B:$L,6,FALSE))))</f>
        <v>0</v>
      </c>
      <c r="R103" s="97">
        <v>0</v>
      </c>
      <c r="S103" s="97">
        <f>IF(ISNA(VLOOKUP($B103,[82]Rekap!$B:$L,9,FALSE)),0,((VLOOKUP($B103,[82]Rekap!$B:$L,9,FALSE))))</f>
        <v>0</v>
      </c>
      <c r="T103" s="98">
        <f>IF(ISNA(VLOOKUP($B103,[82]Rekap!$B:$L,7,FALSE)),0,((VLOOKUP($B103,[82]Rekap!$B:$L,7,FALSE))))</f>
        <v>0</v>
      </c>
      <c r="U103" s="98">
        <v>0</v>
      </c>
      <c r="V103" s="98">
        <f>IF(ISNA(VLOOKUP($B103,[82]Rekap!$B:$L,10,FALSE)),0,((VLOOKUP($B103,[82]Rekap!$B:$L,10,FALSE))))</f>
        <v>0</v>
      </c>
      <c r="W103" s="99">
        <f>IF(ISNA(VLOOKUP($B103,[82]Rekap!$B:$L,8,FALSE)),0,((VLOOKUP($B103,[82]Rekap!$B:$L,8,FALSE))))</f>
        <v>0</v>
      </c>
      <c r="X103" s="99">
        <v>0</v>
      </c>
      <c r="Y103" s="99">
        <f>IF(ISNA(VLOOKUP($B103,[82]Rekap!$B:$L,11,FALSE)),0,((VLOOKUP($B103,[82]Rekap!$B:$L,11,FALSE))))</f>
        <v>0</v>
      </c>
      <c r="Z103" s="1">
        <f>IF(ISNA(VLOOKUP($B103,'[83]MASTER BARU'!$A:$I,7,FALSE)),0,(VLOOKUP($B103,'[83]MASTER BARU'!$A:$I,7,FALSE)))</f>
        <v>0</v>
      </c>
      <c r="AA103" s="228">
        <f t="shared" si="30"/>
        <v>0</v>
      </c>
      <c r="AB103" s="228">
        <f t="shared" si="31"/>
        <v>0</v>
      </c>
      <c r="AC103" s="228">
        <f t="shared" si="32"/>
        <v>0</v>
      </c>
      <c r="AD103" s="228">
        <f t="shared" si="33"/>
        <v>0</v>
      </c>
    </row>
    <row r="104" spans="1:30" x14ac:dyDescent="0.2">
      <c r="A104" s="71"/>
      <c r="B104" s="72"/>
      <c r="C104" s="41" t="s">
        <v>602</v>
      </c>
      <c r="D104" s="73"/>
      <c r="E104" s="74"/>
      <c r="F104" s="75"/>
      <c r="G104" s="75"/>
      <c r="H104" s="44"/>
      <c r="I104" s="44"/>
      <c r="J104" s="42"/>
      <c r="K104" s="44"/>
      <c r="L104" s="43">
        <f>IF(ISNA(VLOOKUP($B104,[81]Sheet1!$B:$O,14,FALSE)),0,((VLOOKUP($B104,[81]Sheet1!$B:$O,14,FALSE))))</f>
        <v>0</v>
      </c>
      <c r="M104" s="94"/>
      <c r="N104" s="81"/>
      <c r="O104" s="81"/>
      <c r="P104" s="90">
        <f>SUM(P89:P103)</f>
        <v>2016243180</v>
      </c>
      <c r="Q104" s="100"/>
      <c r="R104" s="100"/>
      <c r="S104" s="108">
        <f>SUM(S89:S103)</f>
        <v>934526530</v>
      </c>
      <c r="T104" s="102"/>
      <c r="U104" s="102"/>
      <c r="V104" s="109">
        <f>SUM(V89:V103)</f>
        <v>433306020</v>
      </c>
      <c r="W104" s="104"/>
      <c r="X104" s="104"/>
      <c r="Y104" s="117">
        <f>SUM(Y89:Y103)</f>
        <v>648410630</v>
      </c>
    </row>
    <row r="105" spans="1:30" x14ac:dyDescent="0.2">
      <c r="A105" s="76"/>
      <c r="B105" s="77"/>
      <c r="C105" s="78" t="s">
        <v>203</v>
      </c>
      <c r="D105" s="78"/>
      <c r="E105" s="78"/>
      <c r="F105" s="78"/>
      <c r="G105" s="78"/>
      <c r="H105" s="79"/>
      <c r="I105" s="79"/>
      <c r="J105" s="78"/>
      <c r="K105" s="79"/>
      <c r="L105" s="79"/>
      <c r="M105" s="78"/>
      <c r="N105" s="95"/>
      <c r="O105" s="95"/>
      <c r="P105" s="96">
        <f>P104+P86+P73</f>
        <v>77651371971</v>
      </c>
      <c r="Q105" s="110"/>
      <c r="R105" s="110"/>
      <c r="S105" s="111">
        <f>S104+S86+S73</f>
        <v>30831377604</v>
      </c>
      <c r="T105" s="112"/>
      <c r="U105" s="112"/>
      <c r="V105" s="113">
        <f>V104+V86+V73</f>
        <v>24495513875</v>
      </c>
      <c r="W105" s="114"/>
      <c r="X105" s="114"/>
      <c r="Y105" s="118">
        <f>Y104+Y86+Y73</f>
        <v>22324480492</v>
      </c>
    </row>
    <row r="106" spans="1:30" x14ac:dyDescent="0.2">
      <c r="S106" s="115"/>
    </row>
  </sheetData>
  <mergeCells count="5">
    <mergeCell ref="Q3:Y3"/>
    <mergeCell ref="Q4:S4"/>
    <mergeCell ref="T4:V4"/>
    <mergeCell ref="W4:Y4"/>
    <mergeCell ref="N3:P4"/>
  </mergeCells>
  <pageMargins left="0.7" right="0.7" top="0.75" bottom="0.75" header="0.3" footer="0.3"/>
  <pageSetup paperSize="9" orientation="portrait" horizontalDpi="180" verticalDpi="18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 ma:contentTypeID="0x0101006DEBCBC7A7E5054DAA88CD730D6656F9" ma:contentTypeVersion="6" ma:contentTypeDescription="Buat sebuah dokumen baru." ma:contentTypeScope="" ma:versionID="f7b439e117481a494fae87d369119676">
  <xsd:schema xmlns:xsd="http://www.w3.org/2001/XMLSchema" xmlns:xs="http://www.w3.org/2001/XMLSchema" xmlns:p="http://schemas.microsoft.com/office/2006/metadata/properties" xmlns:ns2="140abd66-f055-400e-b860-a6b8a780c022" targetNamespace="http://schemas.microsoft.com/office/2006/metadata/properties" ma:root="true" ma:fieldsID="dad5b3d3922a137b6450ec6479cfda39" ns2:_="">
    <xsd:import namespace="140abd66-f055-400e-b860-a6b8a780c02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0abd66-f055-400e-b860-a6b8a780c0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3B3A703-CA74-4B6F-AEF9-C897529F632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319FACC-8E43-4B08-A3E8-0AE11FB77C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0abd66-f055-400e-b860-a6b8a780c0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891DEDC-1EF6-41E3-A2C0-CAE511C8963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KTPR</vt:lpstr>
      <vt:lpstr>Realisasi 2020</vt:lpstr>
      <vt:lpstr>Pesanan dan Realisasi 2021</vt:lpstr>
      <vt:lpstr>Target E-Catalog</vt:lpstr>
      <vt:lpstr>Risalah Rapat</vt:lpstr>
      <vt:lpstr>Jadwal Trial</vt:lpstr>
      <vt:lpstr>Sheet2</vt:lpstr>
      <vt:lpstr>Pesanan  (2)</vt:lpstr>
      <vt:lpstr>'Pesanan dan Realisasi 2021'!Print_Area</vt:lpstr>
      <vt:lpstr>'Target E-Catalog'!Print_Area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Microsoft Office User</cp:lastModifiedBy>
  <cp:revision/>
  <dcterms:created xsi:type="dcterms:W3CDTF">2020-12-06T10:45:00Z</dcterms:created>
  <dcterms:modified xsi:type="dcterms:W3CDTF">2021-11-12T00:52:13Z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1033-11.2.0.10017</vt:lpwstr>
  </property>
  <property fmtid="{D5CDD505-2E9C-101B-9397-08002B2CF9AE}" pid="3" name="ContentTypeId">
    <vt:lpwstr>0x0101006DEBCBC7A7E5054DAA88CD730D6656F9</vt:lpwstr>
  </property>
</Properties>
</file>